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x200\Downloads\"/>
    </mc:Choice>
  </mc:AlternateContent>
  <xr:revisionPtr revIDLastSave="0" documentId="13_ncr:1_{0B7412C8-0D9B-4133-9D71-F6893B8C65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產品" sheetId="1" r:id="rId1"/>
    <sheet name="門市" sheetId="2" r:id="rId2"/>
    <sheet name="銷售總表" sheetId="3" r:id="rId3"/>
    <sheet name="業務" sheetId="4" r:id="rId4"/>
    <sheet name="題目說明" sheetId="5" r:id="rId5"/>
    <sheet name="儀表板" sheetId="6" r:id="rId6"/>
    <sheet name="題目三" sheetId="8" r:id="rId7"/>
    <sheet name="題目二" sheetId="7" r:id="rId8"/>
    <sheet name="題目四" sheetId="9" r:id="rId9"/>
  </sheets>
  <externalReferences>
    <externalReference r:id="rId10"/>
  </externalReferences>
  <definedNames>
    <definedName name="aa" localSheetId="8">[1]產品維度表!#REF!</definedName>
    <definedName name="aa">[1]產品維度表!#REF!</definedName>
    <definedName name="尺寸">銷售總表!$T$2:$T$5</definedName>
    <definedName name="年度">銷售總表!$S$2:$S$5</definedName>
    <definedName name="產品" localSheetId="8">[1]產品維度表!#REF!</definedName>
    <definedName name="產品">[1]產品維度表!#REF!</definedName>
    <definedName name="顏色">"白色,紅色"</definedName>
    <definedName name="類別">[1]產品維度表!$C$13,[1]產品維度表!$C$14,[1]產品維度表!$C$26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4" roundtripDataChecksum="crCaqM47tgSsg44odHJ3kBulqB62GCpyAOqI8CIi5jQ="/>
    </ext>
  </extLst>
</workbook>
</file>

<file path=xl/calcChain.xml><?xml version="1.0" encoding="utf-8"?>
<calcChain xmlns="http://schemas.openxmlformats.org/spreadsheetml/2006/main">
  <c r="P7" i="7" l="1"/>
  <c r="P8" i="7"/>
  <c r="P9" i="7"/>
  <c r="P10" i="7"/>
  <c r="P11" i="7"/>
  <c r="P12" i="7"/>
  <c r="P13" i="7"/>
  <c r="P14" i="7"/>
  <c r="P15" i="7"/>
  <c r="P16" i="7"/>
  <c r="P17" i="7"/>
  <c r="P18" i="7"/>
  <c r="G6" i="6"/>
  <c r="H6" i="6"/>
  <c r="I6" i="6"/>
  <c r="G8" i="6"/>
  <c r="H2" i="3"/>
  <c r="H14" i="6"/>
  <c r="G14" i="6"/>
  <c r="F14" i="6"/>
  <c r="E14" i="6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3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J1066" i="3"/>
  <c r="J1067" i="3"/>
  <c r="J1068" i="3"/>
  <c r="J1069" i="3"/>
  <c r="J1070" i="3"/>
  <c r="J1071" i="3"/>
  <c r="J1072" i="3"/>
  <c r="J1073" i="3"/>
  <c r="J1074" i="3"/>
  <c r="J1075" i="3"/>
  <c r="J1076" i="3"/>
  <c r="J1077" i="3"/>
  <c r="J1078" i="3"/>
  <c r="J1079" i="3"/>
  <c r="J1080" i="3"/>
  <c r="J1081" i="3"/>
  <c r="J1082" i="3"/>
  <c r="J1083" i="3"/>
  <c r="J1084" i="3"/>
  <c r="J1085" i="3"/>
  <c r="J1086" i="3"/>
  <c r="J1087" i="3"/>
  <c r="J1088" i="3"/>
  <c r="J1089" i="3"/>
  <c r="J1090" i="3"/>
  <c r="J1091" i="3"/>
  <c r="J1092" i="3"/>
  <c r="J1093" i="3"/>
  <c r="J1094" i="3"/>
  <c r="J1095" i="3"/>
  <c r="J1096" i="3"/>
  <c r="J1097" i="3"/>
  <c r="J1098" i="3"/>
  <c r="J1099" i="3"/>
  <c r="J1100" i="3"/>
  <c r="J1101" i="3"/>
  <c r="J1102" i="3"/>
  <c r="J1103" i="3"/>
  <c r="J1104" i="3"/>
  <c r="J1105" i="3"/>
  <c r="J1106" i="3"/>
  <c r="J1107" i="3"/>
  <c r="J1108" i="3"/>
  <c r="J1109" i="3"/>
  <c r="J1110" i="3"/>
  <c r="J1111" i="3"/>
  <c r="J1112" i="3"/>
  <c r="J1113" i="3"/>
  <c r="J1114" i="3"/>
  <c r="J1115" i="3"/>
  <c r="J1116" i="3"/>
  <c r="J1117" i="3"/>
  <c r="J1118" i="3"/>
  <c r="J1119" i="3"/>
  <c r="J1120" i="3"/>
  <c r="J1121" i="3"/>
  <c r="J1122" i="3"/>
  <c r="J1123" i="3"/>
  <c r="J1124" i="3"/>
  <c r="J1125" i="3"/>
  <c r="J1126" i="3"/>
  <c r="J1127" i="3"/>
  <c r="J1128" i="3"/>
  <c r="J1129" i="3"/>
  <c r="J1130" i="3"/>
  <c r="J1131" i="3"/>
  <c r="J1132" i="3"/>
  <c r="J1133" i="3"/>
  <c r="J1134" i="3"/>
  <c r="J1135" i="3"/>
  <c r="J1136" i="3"/>
  <c r="J1137" i="3"/>
  <c r="J1138" i="3"/>
  <c r="J1139" i="3"/>
  <c r="J1140" i="3"/>
  <c r="J1141" i="3"/>
  <c r="J1142" i="3"/>
  <c r="J1143" i="3"/>
  <c r="J1144" i="3"/>
  <c r="J1145" i="3"/>
  <c r="J1146" i="3"/>
  <c r="J1147" i="3"/>
  <c r="J1148" i="3"/>
  <c r="J1149" i="3"/>
  <c r="J1150" i="3"/>
  <c r="J1151" i="3"/>
  <c r="J1152" i="3"/>
  <c r="J1153" i="3"/>
  <c r="J1154" i="3"/>
  <c r="J1155" i="3"/>
  <c r="J1156" i="3"/>
  <c r="J1157" i="3"/>
  <c r="J1158" i="3"/>
  <c r="J1159" i="3"/>
  <c r="J1160" i="3"/>
  <c r="J1161" i="3"/>
  <c r="J1162" i="3"/>
  <c r="J1163" i="3"/>
  <c r="J1164" i="3"/>
  <c r="J1165" i="3"/>
  <c r="J1166" i="3"/>
  <c r="J1167" i="3"/>
  <c r="J1168" i="3"/>
  <c r="J1169" i="3"/>
  <c r="J1170" i="3"/>
  <c r="J1171" i="3"/>
  <c r="J1172" i="3"/>
  <c r="J1173" i="3"/>
  <c r="J1174" i="3"/>
  <c r="J1175" i="3"/>
  <c r="J1176" i="3"/>
  <c r="J1177" i="3"/>
  <c r="J1178" i="3"/>
  <c r="J1179" i="3"/>
  <c r="J1180" i="3"/>
  <c r="J1181" i="3"/>
  <c r="J1182" i="3"/>
  <c r="J1183" i="3"/>
  <c r="J1184" i="3"/>
  <c r="J1185" i="3"/>
  <c r="J1186" i="3"/>
  <c r="J1187" i="3"/>
  <c r="J1188" i="3"/>
  <c r="J1189" i="3"/>
  <c r="J1190" i="3"/>
  <c r="J1191" i="3"/>
  <c r="J1192" i="3"/>
  <c r="J1193" i="3"/>
  <c r="J1194" i="3"/>
  <c r="J1195" i="3"/>
  <c r="J1196" i="3"/>
  <c r="J1197" i="3"/>
  <c r="J1198" i="3"/>
  <c r="J1199" i="3"/>
  <c r="J1200" i="3"/>
  <c r="J1201" i="3"/>
  <c r="J1202" i="3"/>
  <c r="J1203" i="3"/>
  <c r="J1204" i="3"/>
  <c r="J1205" i="3"/>
  <c r="J1206" i="3"/>
  <c r="J1207" i="3"/>
  <c r="J1208" i="3"/>
  <c r="J1209" i="3"/>
  <c r="J1210" i="3"/>
  <c r="J1211" i="3"/>
  <c r="J1212" i="3"/>
  <c r="J1213" i="3"/>
  <c r="J1214" i="3"/>
  <c r="J1215" i="3"/>
  <c r="J1216" i="3"/>
  <c r="J1217" i="3"/>
  <c r="J1218" i="3"/>
  <c r="J1219" i="3"/>
  <c r="J1220" i="3"/>
  <c r="J1221" i="3"/>
  <c r="J1222" i="3"/>
  <c r="J1223" i="3"/>
  <c r="J1224" i="3"/>
  <c r="J1225" i="3"/>
  <c r="J1226" i="3"/>
  <c r="J1227" i="3"/>
  <c r="J1228" i="3"/>
  <c r="J1229" i="3"/>
  <c r="J1230" i="3"/>
  <c r="J1231" i="3"/>
  <c r="J1232" i="3"/>
  <c r="J1233" i="3"/>
  <c r="J1234" i="3"/>
  <c r="J1235" i="3"/>
  <c r="J1236" i="3"/>
  <c r="J1237" i="3"/>
  <c r="J1238" i="3"/>
  <c r="J1239" i="3"/>
  <c r="J1240" i="3"/>
  <c r="J1241" i="3"/>
  <c r="J1242" i="3"/>
  <c r="J1243" i="3"/>
  <c r="J1244" i="3"/>
  <c r="J1245" i="3"/>
  <c r="J1246" i="3"/>
  <c r="J1247" i="3"/>
  <c r="J1248" i="3"/>
  <c r="J1249" i="3"/>
  <c r="J1250" i="3"/>
  <c r="J1251" i="3"/>
  <c r="J1252" i="3"/>
  <c r="J1253" i="3"/>
  <c r="J1254" i="3"/>
  <c r="J1255" i="3"/>
  <c r="J1256" i="3"/>
  <c r="J1257" i="3"/>
  <c r="J1258" i="3"/>
  <c r="J1259" i="3"/>
  <c r="J1260" i="3"/>
  <c r="J1261" i="3"/>
  <c r="J1262" i="3"/>
  <c r="J1263" i="3"/>
  <c r="J1264" i="3"/>
  <c r="J1265" i="3"/>
  <c r="J1266" i="3"/>
  <c r="J1267" i="3"/>
  <c r="J1268" i="3"/>
  <c r="J1269" i="3"/>
  <c r="J1270" i="3"/>
  <c r="J1271" i="3"/>
  <c r="J1272" i="3"/>
  <c r="J1273" i="3"/>
  <c r="J1274" i="3"/>
  <c r="J1275" i="3"/>
  <c r="J1276" i="3"/>
  <c r="J1277" i="3"/>
  <c r="J1278" i="3"/>
  <c r="J1279" i="3"/>
  <c r="J1280" i="3"/>
  <c r="J1281" i="3"/>
  <c r="J1282" i="3"/>
  <c r="J1283" i="3"/>
  <c r="J1284" i="3"/>
  <c r="J1285" i="3"/>
  <c r="J1286" i="3"/>
  <c r="J1287" i="3"/>
  <c r="J1288" i="3"/>
  <c r="J1289" i="3"/>
  <c r="J1290" i="3"/>
  <c r="J1291" i="3"/>
  <c r="J1292" i="3"/>
  <c r="J1293" i="3"/>
  <c r="J1294" i="3"/>
  <c r="J1295" i="3"/>
  <c r="J1296" i="3"/>
  <c r="J1297" i="3"/>
  <c r="J1298" i="3"/>
  <c r="J1299" i="3"/>
  <c r="J1300" i="3"/>
  <c r="J1301" i="3"/>
  <c r="J1302" i="3"/>
  <c r="J1303" i="3"/>
  <c r="J1304" i="3"/>
  <c r="J1305" i="3"/>
  <c r="J1306" i="3"/>
  <c r="J1307" i="3"/>
  <c r="J1308" i="3"/>
  <c r="J1309" i="3"/>
  <c r="J1310" i="3"/>
  <c r="J1311" i="3"/>
  <c r="J1312" i="3"/>
  <c r="J1313" i="3"/>
  <c r="J1314" i="3"/>
  <c r="J1315" i="3"/>
  <c r="J1316" i="3"/>
  <c r="J1317" i="3"/>
  <c r="J1318" i="3"/>
  <c r="J1319" i="3"/>
  <c r="J1320" i="3"/>
  <c r="J1321" i="3"/>
  <c r="J1322" i="3"/>
  <c r="J1323" i="3"/>
  <c r="J1324" i="3"/>
  <c r="J1325" i="3"/>
  <c r="J1326" i="3"/>
  <c r="J1327" i="3"/>
  <c r="J1328" i="3"/>
  <c r="J1329" i="3"/>
  <c r="J1330" i="3"/>
  <c r="J1331" i="3"/>
  <c r="J1332" i="3"/>
  <c r="J1333" i="3"/>
  <c r="J1334" i="3"/>
  <c r="J1335" i="3"/>
  <c r="J1336" i="3"/>
  <c r="J1337" i="3"/>
  <c r="J1338" i="3"/>
  <c r="J1339" i="3"/>
  <c r="J1340" i="3"/>
  <c r="J1341" i="3"/>
  <c r="J1342" i="3"/>
  <c r="J1343" i="3"/>
  <c r="J1344" i="3"/>
  <c r="J1345" i="3"/>
  <c r="J1346" i="3"/>
  <c r="J1347" i="3"/>
  <c r="J1348" i="3"/>
  <c r="J1349" i="3"/>
  <c r="J1350" i="3"/>
  <c r="J1351" i="3"/>
  <c r="J1352" i="3"/>
  <c r="J1353" i="3"/>
  <c r="J1354" i="3"/>
  <c r="J1355" i="3"/>
  <c r="J1356" i="3"/>
  <c r="J1357" i="3"/>
  <c r="J1358" i="3"/>
  <c r="J1359" i="3"/>
  <c r="J1360" i="3"/>
  <c r="J1361" i="3"/>
  <c r="J1362" i="3"/>
  <c r="J1363" i="3"/>
  <c r="J1364" i="3"/>
  <c r="J1365" i="3"/>
  <c r="J1366" i="3"/>
  <c r="J1367" i="3"/>
  <c r="J1368" i="3"/>
  <c r="J1369" i="3"/>
  <c r="J1370" i="3"/>
  <c r="J1371" i="3"/>
  <c r="J1372" i="3"/>
  <c r="J1373" i="3"/>
  <c r="J1374" i="3"/>
  <c r="J1375" i="3"/>
  <c r="J1376" i="3"/>
  <c r="J1377" i="3"/>
  <c r="J1378" i="3"/>
  <c r="J1379" i="3"/>
  <c r="J1380" i="3"/>
  <c r="J1381" i="3"/>
  <c r="J1382" i="3"/>
  <c r="J1383" i="3"/>
  <c r="J1384" i="3"/>
  <c r="J1385" i="3"/>
  <c r="J1386" i="3"/>
  <c r="J1387" i="3"/>
  <c r="J1388" i="3"/>
  <c r="J1389" i="3"/>
  <c r="J1390" i="3"/>
  <c r="J1391" i="3"/>
  <c r="J1392" i="3"/>
  <c r="J1393" i="3"/>
  <c r="J1394" i="3"/>
  <c r="J1395" i="3"/>
  <c r="J1396" i="3"/>
  <c r="J1397" i="3"/>
  <c r="J1398" i="3"/>
  <c r="J1399" i="3"/>
  <c r="J1400" i="3"/>
  <c r="J1401" i="3"/>
  <c r="J1402" i="3"/>
  <c r="J1403" i="3"/>
  <c r="J1404" i="3"/>
  <c r="J1405" i="3"/>
  <c r="J1406" i="3"/>
  <c r="J1407" i="3"/>
  <c r="J1408" i="3"/>
  <c r="J1409" i="3"/>
  <c r="J1410" i="3"/>
  <c r="J1411" i="3"/>
  <c r="J1412" i="3"/>
  <c r="J1413" i="3"/>
  <c r="J1414" i="3"/>
  <c r="J1415" i="3"/>
  <c r="J1416" i="3"/>
  <c r="J1417" i="3"/>
  <c r="J1418" i="3"/>
  <c r="J1419" i="3"/>
  <c r="J1420" i="3"/>
  <c r="J1421" i="3"/>
  <c r="J1422" i="3"/>
  <c r="J1423" i="3"/>
  <c r="J1424" i="3"/>
  <c r="J1425" i="3"/>
  <c r="J1426" i="3"/>
  <c r="J1427" i="3"/>
  <c r="J1428" i="3"/>
  <c r="J1429" i="3"/>
  <c r="J1430" i="3"/>
  <c r="J1431" i="3"/>
  <c r="J1432" i="3"/>
  <c r="J1433" i="3"/>
  <c r="J1434" i="3"/>
  <c r="J1435" i="3"/>
  <c r="J1436" i="3"/>
  <c r="J1437" i="3"/>
  <c r="J1438" i="3"/>
  <c r="J1439" i="3"/>
  <c r="J1440" i="3"/>
  <c r="J1441" i="3"/>
  <c r="J1442" i="3"/>
  <c r="J1443" i="3"/>
  <c r="J1444" i="3"/>
  <c r="J1445" i="3"/>
  <c r="J1446" i="3"/>
  <c r="J1447" i="3"/>
  <c r="J1448" i="3"/>
  <c r="J1449" i="3"/>
  <c r="J1450" i="3"/>
  <c r="J1451" i="3"/>
  <c r="J1452" i="3"/>
  <c r="J1453" i="3"/>
  <c r="J1454" i="3"/>
  <c r="J1455" i="3"/>
  <c r="J1456" i="3"/>
  <c r="J1457" i="3"/>
  <c r="J1458" i="3"/>
  <c r="J1459" i="3"/>
  <c r="J1460" i="3"/>
  <c r="J1461" i="3"/>
  <c r="J1462" i="3"/>
  <c r="J1463" i="3"/>
  <c r="J1464" i="3"/>
  <c r="J1465" i="3"/>
  <c r="J1466" i="3"/>
  <c r="J1467" i="3"/>
  <c r="J1468" i="3"/>
  <c r="J1469" i="3"/>
  <c r="J1470" i="3"/>
  <c r="J1471" i="3"/>
  <c r="J1472" i="3"/>
  <c r="J1473" i="3"/>
  <c r="J1474" i="3"/>
  <c r="J1475" i="3"/>
  <c r="J1476" i="3"/>
  <c r="J1477" i="3"/>
  <c r="J1478" i="3"/>
  <c r="J1479" i="3"/>
  <c r="J1480" i="3"/>
  <c r="J1481" i="3"/>
  <c r="J1482" i="3"/>
  <c r="J1483" i="3"/>
  <c r="J1484" i="3"/>
  <c r="J1485" i="3"/>
  <c r="J1486" i="3"/>
  <c r="J1487" i="3"/>
  <c r="J1488" i="3"/>
  <c r="J1489" i="3"/>
  <c r="J1490" i="3"/>
  <c r="J1491" i="3"/>
  <c r="J1492" i="3"/>
  <c r="J1493" i="3"/>
  <c r="J1494" i="3"/>
  <c r="J1495" i="3"/>
  <c r="J1496" i="3"/>
  <c r="J1497" i="3"/>
  <c r="J1498" i="3"/>
  <c r="J1499" i="3"/>
  <c r="J1500" i="3"/>
  <c r="J1501" i="3"/>
  <c r="J1502" i="3"/>
  <c r="J1503" i="3"/>
  <c r="J1504" i="3"/>
  <c r="J1505" i="3"/>
  <c r="J1506" i="3"/>
  <c r="J1507" i="3"/>
  <c r="J1508" i="3"/>
  <c r="J1509" i="3"/>
  <c r="J1510" i="3"/>
  <c r="J1511" i="3"/>
  <c r="J1512" i="3"/>
  <c r="J1513" i="3"/>
  <c r="J1514" i="3"/>
  <c r="J1515" i="3"/>
  <c r="J1516" i="3"/>
  <c r="J1517" i="3"/>
  <c r="J1518" i="3"/>
  <c r="J1519" i="3"/>
  <c r="J1520" i="3"/>
  <c r="J1521" i="3"/>
  <c r="J1522" i="3"/>
  <c r="J1523" i="3"/>
  <c r="J1524" i="3"/>
  <c r="J1525" i="3"/>
  <c r="J1526" i="3"/>
  <c r="J1527" i="3"/>
  <c r="J1528" i="3"/>
  <c r="J1529" i="3"/>
  <c r="J1530" i="3"/>
  <c r="J1531" i="3"/>
  <c r="J1532" i="3"/>
  <c r="J1533" i="3"/>
  <c r="J1534" i="3"/>
  <c r="J1535" i="3"/>
  <c r="J1536" i="3"/>
  <c r="J1537" i="3"/>
  <c r="J1538" i="3"/>
  <c r="J1539" i="3"/>
  <c r="J1540" i="3"/>
  <c r="J1541" i="3"/>
  <c r="J1542" i="3"/>
  <c r="J1543" i="3"/>
  <c r="J1544" i="3"/>
  <c r="J1545" i="3"/>
  <c r="J1546" i="3"/>
  <c r="J1547" i="3"/>
  <c r="J1548" i="3"/>
  <c r="J1549" i="3"/>
  <c r="J1550" i="3"/>
  <c r="J1551" i="3"/>
  <c r="J1552" i="3"/>
  <c r="J1553" i="3"/>
  <c r="J1554" i="3"/>
  <c r="J1555" i="3"/>
  <c r="J1556" i="3"/>
  <c r="J1557" i="3"/>
  <c r="J1558" i="3"/>
  <c r="J1559" i="3"/>
  <c r="J1560" i="3"/>
  <c r="J1561" i="3"/>
  <c r="J1562" i="3"/>
  <c r="J1563" i="3"/>
  <c r="J1564" i="3"/>
  <c r="J1565" i="3"/>
  <c r="J1566" i="3"/>
  <c r="J1567" i="3"/>
  <c r="J1568" i="3"/>
  <c r="J1569" i="3"/>
  <c r="J1570" i="3"/>
  <c r="J1571" i="3"/>
  <c r="J1572" i="3"/>
  <c r="J1573" i="3"/>
  <c r="J1574" i="3"/>
  <c r="J1575" i="3"/>
  <c r="J1576" i="3"/>
  <c r="J1577" i="3"/>
  <c r="J1578" i="3"/>
  <c r="J1579" i="3"/>
  <c r="J1580" i="3"/>
  <c r="J1581" i="3"/>
  <c r="J1582" i="3"/>
  <c r="J1583" i="3"/>
  <c r="J1584" i="3"/>
  <c r="J1585" i="3"/>
  <c r="J1586" i="3"/>
  <c r="J1587" i="3"/>
  <c r="J1588" i="3"/>
  <c r="J1589" i="3"/>
  <c r="J1590" i="3"/>
  <c r="J1591" i="3"/>
  <c r="J1592" i="3"/>
  <c r="J1593" i="3"/>
  <c r="J1594" i="3"/>
  <c r="J1595" i="3"/>
  <c r="J1596" i="3"/>
  <c r="J1597" i="3"/>
  <c r="J1598" i="3"/>
  <c r="J1599" i="3"/>
  <c r="J1600" i="3"/>
  <c r="J1601" i="3"/>
  <c r="J1602" i="3"/>
  <c r="J1603" i="3"/>
  <c r="J1604" i="3"/>
  <c r="J1605" i="3"/>
  <c r="J1606" i="3"/>
  <c r="J1607" i="3"/>
  <c r="J1608" i="3"/>
  <c r="J1609" i="3"/>
  <c r="J1610" i="3"/>
  <c r="J1611" i="3"/>
  <c r="J1612" i="3"/>
  <c r="J1613" i="3"/>
  <c r="J1614" i="3"/>
  <c r="J1615" i="3"/>
  <c r="J1616" i="3"/>
  <c r="J1617" i="3"/>
  <c r="J1618" i="3"/>
  <c r="J1619" i="3"/>
  <c r="J1620" i="3"/>
  <c r="J1621" i="3"/>
  <c r="J1622" i="3"/>
  <c r="J1623" i="3"/>
  <c r="J1624" i="3"/>
  <c r="J1625" i="3"/>
  <c r="J1626" i="3"/>
  <c r="J1627" i="3"/>
  <c r="J1628" i="3"/>
  <c r="J1629" i="3"/>
  <c r="J1630" i="3"/>
  <c r="J1631" i="3"/>
  <c r="J1632" i="3"/>
  <c r="J1633" i="3"/>
  <c r="J1634" i="3"/>
  <c r="J1635" i="3"/>
  <c r="J1636" i="3"/>
  <c r="J1637" i="3"/>
  <c r="J1638" i="3"/>
  <c r="J1639" i="3"/>
  <c r="J1640" i="3"/>
  <c r="J1641" i="3"/>
  <c r="J1642" i="3"/>
  <c r="J1643" i="3"/>
  <c r="J1644" i="3"/>
  <c r="J1645" i="3"/>
  <c r="J1646" i="3"/>
  <c r="J1647" i="3"/>
  <c r="J1648" i="3"/>
  <c r="J1649" i="3"/>
  <c r="J1650" i="3"/>
  <c r="J1651" i="3"/>
  <c r="J1652" i="3"/>
  <c r="J1653" i="3"/>
  <c r="J1654" i="3"/>
  <c r="J1655" i="3"/>
  <c r="J1656" i="3"/>
  <c r="J1657" i="3"/>
  <c r="J1658" i="3"/>
  <c r="J1659" i="3"/>
  <c r="J1660" i="3"/>
  <c r="J1661" i="3"/>
  <c r="J1662" i="3"/>
  <c r="J1663" i="3"/>
  <c r="J1664" i="3"/>
  <c r="J1665" i="3"/>
  <c r="J1666" i="3"/>
  <c r="J1667" i="3"/>
  <c r="J1668" i="3"/>
  <c r="J1669" i="3"/>
  <c r="J1670" i="3"/>
  <c r="J1671" i="3"/>
  <c r="J1672" i="3"/>
  <c r="J1673" i="3"/>
  <c r="J1674" i="3"/>
  <c r="J1675" i="3"/>
  <c r="J1676" i="3"/>
  <c r="J1677" i="3"/>
  <c r="J1678" i="3"/>
  <c r="J1679" i="3"/>
  <c r="J1680" i="3"/>
  <c r="J1681" i="3"/>
  <c r="J1682" i="3"/>
  <c r="J1683" i="3"/>
  <c r="J1684" i="3"/>
  <c r="J1685" i="3"/>
  <c r="J1686" i="3"/>
  <c r="J1687" i="3"/>
  <c r="J1688" i="3"/>
  <c r="J1689" i="3"/>
  <c r="J1690" i="3"/>
  <c r="J1691" i="3"/>
  <c r="J1692" i="3"/>
  <c r="J1693" i="3"/>
  <c r="J1694" i="3"/>
  <c r="J1695" i="3"/>
  <c r="J1696" i="3"/>
  <c r="J1697" i="3"/>
  <c r="J1698" i="3"/>
  <c r="J1699" i="3"/>
  <c r="J1700" i="3"/>
  <c r="J1701" i="3"/>
  <c r="J1702" i="3"/>
  <c r="J1703" i="3"/>
  <c r="J1704" i="3"/>
  <c r="J1705" i="3"/>
  <c r="J1706" i="3"/>
  <c r="J1707" i="3"/>
  <c r="J1708" i="3"/>
  <c r="J1709" i="3"/>
  <c r="J1710" i="3"/>
  <c r="J1711" i="3"/>
  <c r="J1712" i="3"/>
  <c r="J1713" i="3"/>
  <c r="J1714" i="3"/>
  <c r="J1715" i="3"/>
  <c r="J1716" i="3"/>
  <c r="J1717" i="3"/>
  <c r="J1718" i="3"/>
  <c r="J1719" i="3"/>
  <c r="J1720" i="3"/>
  <c r="J1721" i="3"/>
  <c r="J1722" i="3"/>
  <c r="J1723" i="3"/>
  <c r="J1724" i="3"/>
  <c r="J1725" i="3"/>
  <c r="J1726" i="3"/>
  <c r="J1727" i="3"/>
  <c r="J1728" i="3"/>
  <c r="J1729" i="3"/>
  <c r="J1730" i="3"/>
  <c r="J1731" i="3"/>
  <c r="J1732" i="3"/>
  <c r="J1733" i="3"/>
  <c r="J1734" i="3"/>
  <c r="J1735" i="3"/>
  <c r="J1736" i="3"/>
  <c r="J1737" i="3"/>
  <c r="J1738" i="3"/>
  <c r="J1739" i="3"/>
  <c r="J1740" i="3"/>
  <c r="J1741" i="3"/>
  <c r="J1742" i="3"/>
  <c r="J1743" i="3"/>
  <c r="J1744" i="3"/>
  <c r="J1745" i="3"/>
  <c r="J1746" i="3"/>
  <c r="J1747" i="3"/>
  <c r="J1748" i="3"/>
  <c r="J1749" i="3"/>
  <c r="J1750" i="3"/>
  <c r="J1751" i="3"/>
  <c r="J1752" i="3"/>
  <c r="J1753" i="3"/>
  <c r="J1754" i="3"/>
  <c r="J1755" i="3"/>
  <c r="J1756" i="3"/>
  <c r="J1757" i="3"/>
  <c r="J1758" i="3"/>
  <c r="J1759" i="3"/>
  <c r="J1760" i="3"/>
  <c r="J1761" i="3"/>
  <c r="J1762" i="3"/>
  <c r="J1763" i="3"/>
  <c r="J1764" i="3"/>
  <c r="J1765" i="3"/>
  <c r="J1766" i="3"/>
  <c r="J1767" i="3"/>
  <c r="J1768" i="3"/>
  <c r="J1769" i="3"/>
  <c r="J1770" i="3"/>
  <c r="J1771" i="3"/>
  <c r="J1772" i="3"/>
  <c r="J1773" i="3"/>
  <c r="J1774" i="3"/>
  <c r="J1775" i="3"/>
  <c r="J1776" i="3"/>
  <c r="J1777" i="3"/>
  <c r="J1778" i="3"/>
  <c r="J1779" i="3"/>
  <c r="J1780" i="3"/>
  <c r="J1781" i="3"/>
  <c r="J1782" i="3"/>
  <c r="J1783" i="3"/>
  <c r="J1784" i="3"/>
  <c r="J1785" i="3"/>
  <c r="J1786" i="3"/>
  <c r="J1787" i="3"/>
  <c r="J1788" i="3"/>
  <c r="J1789" i="3"/>
  <c r="J1790" i="3"/>
  <c r="J1791" i="3"/>
  <c r="J1792" i="3"/>
  <c r="J1793" i="3"/>
  <c r="J1794" i="3"/>
  <c r="J1795" i="3"/>
  <c r="J1796" i="3"/>
  <c r="J1797" i="3"/>
  <c r="J1798" i="3"/>
  <c r="J1799" i="3"/>
  <c r="J1800" i="3"/>
  <c r="J1801" i="3"/>
  <c r="J1802" i="3"/>
  <c r="J1803" i="3"/>
  <c r="J1804" i="3"/>
  <c r="J1805" i="3"/>
  <c r="J1806" i="3"/>
  <c r="J1807" i="3"/>
  <c r="J1808" i="3"/>
  <c r="J1809" i="3"/>
  <c r="J1810" i="3"/>
  <c r="J1811" i="3"/>
  <c r="J1812" i="3"/>
  <c r="J1813" i="3"/>
  <c r="J1814" i="3"/>
  <c r="J1815" i="3"/>
  <c r="J1816" i="3"/>
  <c r="J1817" i="3"/>
  <c r="J1818" i="3"/>
  <c r="J1819" i="3"/>
  <c r="J1820" i="3"/>
  <c r="J1821" i="3"/>
  <c r="J1822" i="3"/>
  <c r="J1823" i="3"/>
  <c r="J1824" i="3"/>
  <c r="J1825" i="3"/>
  <c r="J1826" i="3"/>
  <c r="J1827" i="3"/>
  <c r="J1828" i="3"/>
  <c r="J1829" i="3"/>
  <c r="J1830" i="3"/>
  <c r="J1831" i="3"/>
  <c r="J1832" i="3"/>
  <c r="J1833" i="3"/>
  <c r="J1834" i="3"/>
  <c r="J1835" i="3"/>
  <c r="J1836" i="3"/>
  <c r="J1837" i="3"/>
  <c r="J1838" i="3"/>
  <c r="J1839" i="3"/>
  <c r="J1840" i="3"/>
  <c r="J1841" i="3"/>
  <c r="J1842" i="3"/>
  <c r="J1843" i="3"/>
  <c r="J1844" i="3"/>
  <c r="J1845" i="3"/>
  <c r="J1846" i="3"/>
  <c r="J1847" i="3"/>
  <c r="J1848" i="3"/>
  <c r="J1849" i="3"/>
  <c r="J1850" i="3"/>
  <c r="J1851" i="3"/>
  <c r="J1852" i="3"/>
  <c r="J1853" i="3"/>
  <c r="J1854" i="3"/>
  <c r="J1855" i="3"/>
  <c r="J1856" i="3"/>
  <c r="J1857" i="3"/>
  <c r="J1858" i="3"/>
  <c r="J1859" i="3"/>
  <c r="J1860" i="3"/>
  <c r="J1861" i="3"/>
  <c r="J1862" i="3"/>
  <c r="J1863" i="3"/>
  <c r="J1864" i="3"/>
  <c r="J1865" i="3"/>
  <c r="J1866" i="3"/>
  <c r="J1867" i="3"/>
  <c r="J1868" i="3"/>
  <c r="J1869" i="3"/>
  <c r="J1870" i="3"/>
  <c r="J1871" i="3"/>
  <c r="J1872" i="3"/>
  <c r="J1873" i="3"/>
  <c r="J1874" i="3"/>
  <c r="J1875" i="3"/>
  <c r="J1876" i="3"/>
  <c r="J1877" i="3"/>
  <c r="J1878" i="3"/>
  <c r="J1879" i="3"/>
  <c r="J1880" i="3"/>
  <c r="J1881" i="3"/>
  <c r="J1882" i="3"/>
  <c r="J1883" i="3"/>
  <c r="J1884" i="3"/>
  <c r="J1885" i="3"/>
  <c r="J1886" i="3"/>
  <c r="J1887" i="3"/>
  <c r="J1888" i="3"/>
  <c r="J1889" i="3"/>
  <c r="J1890" i="3"/>
  <c r="J1891" i="3"/>
  <c r="J1892" i="3"/>
  <c r="J1893" i="3"/>
  <c r="J1894" i="3"/>
  <c r="J1895" i="3"/>
  <c r="J1896" i="3"/>
  <c r="J1897" i="3"/>
  <c r="J1898" i="3"/>
  <c r="J1899" i="3"/>
  <c r="J1900" i="3"/>
  <c r="J1901" i="3"/>
  <c r="J1902" i="3"/>
  <c r="J1903" i="3"/>
  <c r="J1904" i="3"/>
  <c r="J1905" i="3"/>
  <c r="J1906" i="3"/>
  <c r="J1907" i="3"/>
  <c r="J1908" i="3"/>
  <c r="J1909" i="3"/>
  <c r="J1910" i="3"/>
  <c r="J1911" i="3"/>
  <c r="J1912" i="3"/>
  <c r="J1913" i="3"/>
  <c r="J1914" i="3"/>
  <c r="J1915" i="3"/>
  <c r="J1916" i="3"/>
  <c r="J1917" i="3"/>
  <c r="J1918" i="3"/>
  <c r="J1919" i="3"/>
  <c r="J1920" i="3"/>
  <c r="J1921" i="3"/>
  <c r="J1922" i="3"/>
  <c r="J1923" i="3"/>
  <c r="J1924" i="3"/>
  <c r="J1925" i="3"/>
  <c r="J1926" i="3"/>
  <c r="J1927" i="3"/>
  <c r="J1928" i="3"/>
  <c r="J1929" i="3"/>
  <c r="J1930" i="3"/>
  <c r="J1931" i="3"/>
  <c r="J1932" i="3"/>
  <c r="J1933" i="3"/>
  <c r="J1934" i="3"/>
  <c r="J1935" i="3"/>
  <c r="J1936" i="3"/>
  <c r="J1937" i="3"/>
  <c r="J1938" i="3"/>
  <c r="J1939" i="3"/>
  <c r="J1940" i="3"/>
  <c r="J1941" i="3"/>
  <c r="J1942" i="3"/>
  <c r="J1943" i="3"/>
  <c r="J1944" i="3"/>
  <c r="J1945" i="3"/>
  <c r="J1946" i="3"/>
  <c r="J1947" i="3"/>
  <c r="J1948" i="3"/>
  <c r="J1949" i="3"/>
  <c r="J1950" i="3"/>
  <c r="J1951" i="3"/>
  <c r="J1952" i="3"/>
  <c r="J1953" i="3"/>
  <c r="J1954" i="3"/>
  <c r="J1955" i="3"/>
  <c r="J1956" i="3"/>
  <c r="J1957" i="3"/>
  <c r="J1958" i="3"/>
  <c r="J1959" i="3"/>
  <c r="J1960" i="3"/>
  <c r="J1961" i="3"/>
  <c r="J1962" i="3"/>
  <c r="J1963" i="3"/>
  <c r="J1964" i="3"/>
  <c r="J1965" i="3"/>
  <c r="J1966" i="3"/>
  <c r="J1967" i="3"/>
  <c r="J1968" i="3"/>
  <c r="J1969" i="3"/>
  <c r="J1970" i="3"/>
  <c r="J1971" i="3"/>
  <c r="J1972" i="3"/>
  <c r="J1973" i="3"/>
  <c r="J1974" i="3"/>
  <c r="J1975" i="3"/>
  <c r="J1976" i="3"/>
  <c r="J1977" i="3"/>
  <c r="J1978" i="3"/>
  <c r="J1979" i="3"/>
  <c r="J1980" i="3"/>
  <c r="J1981" i="3"/>
  <c r="J1982" i="3"/>
  <c r="J1983" i="3"/>
  <c r="J1984" i="3"/>
  <c r="J1985" i="3"/>
  <c r="J1986" i="3"/>
  <c r="J1987" i="3"/>
  <c r="J1988" i="3"/>
  <c r="J1989" i="3"/>
  <c r="J1990" i="3"/>
  <c r="J1991" i="3"/>
  <c r="J1992" i="3"/>
  <c r="J1993" i="3"/>
  <c r="J1994" i="3"/>
  <c r="J1995" i="3"/>
  <c r="J1996" i="3"/>
  <c r="J1997" i="3"/>
  <c r="J1998" i="3"/>
  <c r="J1999" i="3"/>
  <c r="J2000" i="3"/>
  <c r="J2001" i="3"/>
  <c r="J2002" i="3"/>
  <c r="J2003" i="3"/>
  <c r="J2004" i="3"/>
  <c r="J2005" i="3"/>
  <c r="J2006" i="3"/>
  <c r="J2007" i="3"/>
  <c r="J2008" i="3"/>
  <c r="J2009" i="3"/>
  <c r="J2010" i="3"/>
  <c r="J2011" i="3"/>
  <c r="J2012" i="3"/>
  <c r="J2013" i="3"/>
  <c r="J2014" i="3"/>
  <c r="J2015" i="3"/>
  <c r="J2016" i="3"/>
  <c r="J2017" i="3"/>
  <c r="J2018" i="3"/>
  <c r="J2019" i="3"/>
  <c r="J2020" i="3"/>
  <c r="J2021" i="3"/>
  <c r="J2022" i="3"/>
  <c r="J2023" i="3"/>
  <c r="J2024" i="3"/>
  <c r="J2025" i="3"/>
  <c r="J2026" i="3"/>
  <c r="J2027" i="3"/>
  <c r="J2028" i="3"/>
  <c r="J2029" i="3"/>
  <c r="J2030" i="3"/>
  <c r="J2031" i="3"/>
  <c r="J2032" i="3"/>
  <c r="J2033" i="3"/>
  <c r="J2034" i="3"/>
  <c r="J2035" i="3"/>
  <c r="J2036" i="3"/>
  <c r="J2037" i="3"/>
  <c r="J2038" i="3"/>
  <c r="J2039" i="3"/>
  <c r="J2040" i="3"/>
  <c r="J2041" i="3"/>
  <c r="J2042" i="3"/>
  <c r="J2043" i="3"/>
  <c r="J2044" i="3"/>
  <c r="J2045" i="3"/>
  <c r="J2046" i="3"/>
  <c r="J2047" i="3"/>
  <c r="J2048" i="3"/>
  <c r="J2049" i="3"/>
  <c r="J2050" i="3"/>
  <c r="J2051" i="3"/>
  <c r="J2052" i="3"/>
  <c r="J2053" i="3"/>
  <c r="J2054" i="3"/>
  <c r="J2055" i="3"/>
  <c r="J2056" i="3"/>
  <c r="J2057" i="3"/>
  <c r="J2058" i="3"/>
  <c r="J2059" i="3"/>
  <c r="J2060" i="3"/>
  <c r="J2061" i="3"/>
  <c r="J2062" i="3"/>
  <c r="J2063" i="3"/>
  <c r="J2064" i="3"/>
  <c r="J2065" i="3"/>
  <c r="J2066" i="3"/>
  <c r="J2067" i="3"/>
  <c r="J2068" i="3"/>
  <c r="J2069" i="3"/>
  <c r="J2070" i="3"/>
  <c r="J2071" i="3"/>
  <c r="J2072" i="3"/>
  <c r="J2073" i="3"/>
  <c r="J2074" i="3"/>
  <c r="J2075" i="3"/>
  <c r="J2076" i="3"/>
  <c r="J2077" i="3"/>
  <c r="J2078" i="3"/>
  <c r="J2079" i="3"/>
  <c r="J2080" i="3"/>
  <c r="J2081" i="3"/>
  <c r="J2082" i="3"/>
  <c r="J2083" i="3"/>
  <c r="J2084" i="3"/>
  <c r="J2085" i="3"/>
  <c r="J2086" i="3"/>
  <c r="J2087" i="3"/>
  <c r="J2088" i="3"/>
  <c r="J2089" i="3"/>
  <c r="J2090" i="3"/>
  <c r="J2091" i="3"/>
  <c r="J2092" i="3"/>
  <c r="J2093" i="3"/>
  <c r="J2094" i="3"/>
  <c r="J2095" i="3"/>
  <c r="J2096" i="3"/>
  <c r="J2097" i="3"/>
  <c r="J2098" i="3"/>
  <c r="J2099" i="3"/>
  <c r="J2100" i="3"/>
  <c r="J2101" i="3"/>
  <c r="J2102" i="3"/>
  <c r="J2103" i="3"/>
  <c r="J2104" i="3"/>
  <c r="J2105" i="3"/>
  <c r="J2106" i="3"/>
  <c r="J2107" i="3"/>
  <c r="J2108" i="3"/>
  <c r="J2109" i="3"/>
  <c r="J2110" i="3"/>
  <c r="J2111" i="3"/>
  <c r="J2112" i="3"/>
  <c r="J2113" i="3"/>
  <c r="J2114" i="3"/>
  <c r="J2115" i="3"/>
  <c r="J2116" i="3"/>
  <c r="J2117" i="3"/>
  <c r="J2118" i="3"/>
  <c r="J2119" i="3"/>
  <c r="J2120" i="3"/>
  <c r="J2121" i="3"/>
  <c r="J2122" i="3"/>
  <c r="J2123" i="3"/>
  <c r="J2124" i="3"/>
  <c r="J2125" i="3"/>
  <c r="J2126" i="3"/>
  <c r="J2127" i="3"/>
  <c r="J2128" i="3"/>
  <c r="J2129" i="3"/>
  <c r="J2130" i="3"/>
  <c r="J2131" i="3"/>
  <c r="J2132" i="3"/>
  <c r="J2133" i="3"/>
  <c r="J2134" i="3"/>
  <c r="J2135" i="3"/>
  <c r="J2136" i="3"/>
  <c r="J2137" i="3"/>
  <c r="J2138" i="3"/>
  <c r="J2139" i="3"/>
  <c r="J2140" i="3"/>
  <c r="J2141" i="3"/>
  <c r="J2142" i="3"/>
  <c r="J2143" i="3"/>
  <c r="J2144" i="3"/>
  <c r="J2145" i="3"/>
  <c r="J2146" i="3"/>
  <c r="J2147" i="3"/>
  <c r="J2148" i="3"/>
  <c r="J2149" i="3"/>
  <c r="J2150" i="3"/>
  <c r="J2151" i="3"/>
  <c r="J2152" i="3"/>
  <c r="J2153" i="3"/>
  <c r="J2154" i="3"/>
  <c r="J2155" i="3"/>
  <c r="J2156" i="3"/>
  <c r="J2157" i="3"/>
  <c r="J2158" i="3"/>
  <c r="J2159" i="3"/>
  <c r="J2160" i="3"/>
  <c r="J2161" i="3"/>
  <c r="J2162" i="3"/>
  <c r="J2163" i="3"/>
  <c r="J2164" i="3"/>
  <c r="J2165" i="3"/>
  <c r="J2166" i="3"/>
  <c r="J2167" i="3"/>
  <c r="J2168" i="3"/>
  <c r="J2169" i="3"/>
  <c r="J2170" i="3"/>
  <c r="J2171" i="3"/>
  <c r="J2172" i="3"/>
  <c r="J2173" i="3"/>
  <c r="J2174" i="3"/>
  <c r="J2175" i="3"/>
  <c r="J2176" i="3"/>
  <c r="J2177" i="3"/>
  <c r="J2178" i="3"/>
  <c r="J2179" i="3"/>
  <c r="J2180" i="3"/>
  <c r="J2181" i="3"/>
  <c r="J2182" i="3"/>
  <c r="J2183" i="3"/>
  <c r="J2184" i="3"/>
  <c r="J2185" i="3"/>
  <c r="J2186" i="3"/>
  <c r="J2187" i="3"/>
  <c r="J2188" i="3"/>
  <c r="J2189" i="3"/>
  <c r="J2190" i="3"/>
  <c r="J2191" i="3"/>
  <c r="J2192" i="3"/>
  <c r="J2193" i="3"/>
  <c r="J2194" i="3"/>
  <c r="J2195" i="3"/>
  <c r="J2196" i="3"/>
  <c r="J2197" i="3"/>
  <c r="J2198" i="3"/>
  <c r="J2199" i="3"/>
  <c r="J2200" i="3"/>
  <c r="J2201" i="3"/>
  <c r="J2202" i="3"/>
  <c r="J2203" i="3"/>
  <c r="J2204" i="3"/>
  <c r="J2205" i="3"/>
  <c r="J2206" i="3"/>
  <c r="J2207" i="3"/>
  <c r="J2208" i="3"/>
  <c r="J2209" i="3"/>
  <c r="J2210" i="3"/>
  <c r="J2211" i="3"/>
  <c r="J2212" i="3"/>
  <c r="J2213" i="3"/>
  <c r="J2214" i="3"/>
  <c r="J2215" i="3"/>
  <c r="J2216" i="3"/>
  <c r="J2217" i="3"/>
  <c r="J2218" i="3"/>
  <c r="J2219" i="3"/>
  <c r="J2220" i="3"/>
  <c r="J2221" i="3"/>
  <c r="J2222" i="3"/>
  <c r="J2223" i="3"/>
  <c r="J2224" i="3"/>
  <c r="J2225" i="3"/>
  <c r="J2226" i="3"/>
  <c r="J2227" i="3"/>
  <c r="J2228" i="3"/>
  <c r="J2229" i="3"/>
  <c r="J2230" i="3"/>
  <c r="J2231" i="3"/>
  <c r="J2232" i="3"/>
  <c r="J2233" i="3"/>
  <c r="J2234" i="3"/>
  <c r="J2235" i="3"/>
  <c r="J2236" i="3"/>
  <c r="J2237" i="3"/>
  <c r="J2238" i="3"/>
  <c r="J2239" i="3"/>
  <c r="J2240" i="3"/>
  <c r="J2241" i="3"/>
  <c r="J2242" i="3"/>
  <c r="J2243" i="3"/>
  <c r="J2244" i="3"/>
  <c r="J2245" i="3"/>
  <c r="J2246" i="3"/>
  <c r="J2247" i="3"/>
  <c r="J2248" i="3"/>
  <c r="J2249" i="3"/>
  <c r="J2250" i="3"/>
  <c r="J2251" i="3"/>
  <c r="J2252" i="3"/>
  <c r="J2253" i="3"/>
  <c r="J2254" i="3"/>
  <c r="J2255" i="3"/>
  <c r="J2256" i="3"/>
  <c r="J2257" i="3"/>
  <c r="J2258" i="3"/>
  <c r="J2259" i="3"/>
  <c r="J2260" i="3"/>
  <c r="J2261" i="3"/>
  <c r="J2262" i="3"/>
  <c r="J2263" i="3"/>
  <c r="J2264" i="3"/>
  <c r="J2265" i="3"/>
  <c r="J2266" i="3"/>
  <c r="J2267" i="3"/>
  <c r="J2268" i="3"/>
  <c r="J2269" i="3"/>
  <c r="J2270" i="3"/>
  <c r="J2271" i="3"/>
  <c r="J2272" i="3"/>
  <c r="J2273" i="3"/>
  <c r="J2274" i="3"/>
  <c r="J2275" i="3"/>
  <c r="J2276" i="3"/>
  <c r="J2277" i="3"/>
  <c r="J2278" i="3"/>
  <c r="J2279" i="3"/>
  <c r="J2280" i="3"/>
  <c r="J2281" i="3"/>
  <c r="J2282" i="3"/>
  <c r="J2283" i="3"/>
  <c r="J2284" i="3"/>
  <c r="J2285" i="3"/>
  <c r="J2286" i="3"/>
  <c r="J2287" i="3"/>
  <c r="J2288" i="3"/>
  <c r="J2289" i="3"/>
  <c r="J2290" i="3"/>
  <c r="J2291" i="3"/>
  <c r="J2292" i="3"/>
  <c r="J2293" i="3"/>
  <c r="J2294" i="3"/>
  <c r="J2295" i="3"/>
  <c r="J2296" i="3"/>
  <c r="J2297" i="3"/>
  <c r="J2298" i="3"/>
  <c r="J2299" i="3"/>
  <c r="J2300" i="3"/>
  <c r="J2301" i="3"/>
  <c r="J2302" i="3"/>
  <c r="J2303" i="3"/>
  <c r="J2304" i="3"/>
  <c r="J2305" i="3"/>
  <c r="J2306" i="3"/>
  <c r="J2307" i="3"/>
  <c r="J2308" i="3"/>
  <c r="J2309" i="3"/>
  <c r="J2310" i="3"/>
  <c r="J2311" i="3"/>
  <c r="J2312" i="3"/>
  <c r="J2313" i="3"/>
  <c r="J2314" i="3"/>
  <c r="J2315" i="3"/>
  <c r="J2316" i="3"/>
  <c r="J2317" i="3"/>
  <c r="J2318" i="3"/>
  <c r="J2319" i="3"/>
  <c r="J2320" i="3"/>
  <c r="J2321" i="3"/>
  <c r="J2322" i="3"/>
  <c r="J2323" i="3"/>
  <c r="J2324" i="3"/>
  <c r="J2325" i="3"/>
  <c r="J2326" i="3"/>
  <c r="J2327" i="3"/>
  <c r="J2328" i="3"/>
  <c r="J2329" i="3"/>
  <c r="J2330" i="3"/>
  <c r="J2331" i="3"/>
  <c r="J2332" i="3"/>
  <c r="J2333" i="3"/>
  <c r="J2334" i="3"/>
  <c r="J2335" i="3"/>
  <c r="J2336" i="3"/>
  <c r="J2337" i="3"/>
  <c r="J2338" i="3"/>
  <c r="J2339" i="3"/>
  <c r="J2340" i="3"/>
  <c r="J2341" i="3"/>
  <c r="J2342" i="3"/>
  <c r="J2343" i="3"/>
  <c r="J2344" i="3"/>
  <c r="J2345" i="3"/>
  <c r="J2346" i="3"/>
  <c r="J2347" i="3"/>
  <c r="J2348" i="3"/>
  <c r="J2349" i="3"/>
  <c r="J2350" i="3"/>
  <c r="J2351" i="3"/>
  <c r="J2352" i="3"/>
  <c r="J2353" i="3"/>
  <c r="J2354" i="3"/>
  <c r="J2355" i="3"/>
  <c r="J2356" i="3"/>
  <c r="J2357" i="3"/>
  <c r="J2358" i="3"/>
  <c r="J2359" i="3"/>
  <c r="J2360" i="3"/>
  <c r="J2361" i="3"/>
  <c r="J2362" i="3"/>
  <c r="J2363" i="3"/>
  <c r="J2364" i="3"/>
  <c r="J2365" i="3"/>
  <c r="J2366" i="3"/>
  <c r="J2367" i="3"/>
  <c r="J2368" i="3"/>
  <c r="J2369" i="3"/>
  <c r="J2370" i="3"/>
  <c r="J2371" i="3"/>
  <c r="J2372" i="3"/>
  <c r="J2373" i="3"/>
  <c r="J2374" i="3"/>
  <c r="J2375" i="3"/>
  <c r="J2376" i="3"/>
  <c r="J2377" i="3"/>
  <c r="J2378" i="3"/>
  <c r="J2379" i="3"/>
  <c r="J2380" i="3"/>
  <c r="J2381" i="3"/>
  <c r="J2382" i="3"/>
  <c r="J2383" i="3"/>
  <c r="J2384" i="3"/>
  <c r="J2385" i="3"/>
  <c r="J2386" i="3"/>
  <c r="J2387" i="3"/>
  <c r="J2388" i="3"/>
  <c r="J2389" i="3"/>
  <c r="J2390" i="3"/>
  <c r="J2391" i="3"/>
  <c r="J2392" i="3"/>
  <c r="J2393" i="3"/>
  <c r="J2394" i="3"/>
  <c r="J2395" i="3"/>
  <c r="J2396" i="3"/>
  <c r="J2397" i="3"/>
  <c r="J2398" i="3"/>
  <c r="J2399" i="3"/>
  <c r="J2400" i="3"/>
  <c r="J2401" i="3"/>
  <c r="J2402" i="3"/>
  <c r="J2403" i="3"/>
  <c r="J2404" i="3"/>
  <c r="J2405" i="3"/>
  <c r="J2406" i="3"/>
  <c r="J2407" i="3"/>
  <c r="J2408" i="3"/>
  <c r="J2409" i="3"/>
  <c r="J2410" i="3"/>
  <c r="J2411" i="3"/>
  <c r="J2412" i="3"/>
  <c r="J2413" i="3"/>
  <c r="J2414" i="3"/>
  <c r="J2415" i="3"/>
  <c r="J2416" i="3"/>
  <c r="J2417" i="3"/>
  <c r="J2418" i="3"/>
  <c r="J2419" i="3"/>
  <c r="J2420" i="3"/>
  <c r="J2421" i="3"/>
  <c r="J2422" i="3"/>
  <c r="J2423" i="3"/>
  <c r="J2424" i="3"/>
  <c r="J2425" i="3"/>
  <c r="J2426" i="3"/>
  <c r="J2427" i="3"/>
  <c r="J2428" i="3"/>
  <c r="J2429" i="3"/>
  <c r="J2430" i="3"/>
  <c r="J2431" i="3"/>
  <c r="J2432" i="3"/>
  <c r="J2433" i="3"/>
  <c r="J2434" i="3"/>
  <c r="J2435" i="3"/>
  <c r="J2436" i="3"/>
  <c r="J2437" i="3"/>
  <c r="J2438" i="3"/>
  <c r="J2439" i="3"/>
  <c r="J2440" i="3"/>
  <c r="J2441" i="3"/>
  <c r="J2442" i="3"/>
  <c r="J2443" i="3"/>
  <c r="J2444" i="3"/>
  <c r="J2445" i="3"/>
  <c r="J2446" i="3"/>
  <c r="J2447" i="3"/>
  <c r="J2448" i="3"/>
  <c r="J2449" i="3"/>
  <c r="J2450" i="3"/>
  <c r="J2451" i="3"/>
  <c r="J2452" i="3"/>
  <c r="J2453" i="3"/>
  <c r="J2454" i="3"/>
  <c r="J2455" i="3"/>
  <c r="J2456" i="3"/>
  <c r="J2457" i="3"/>
  <c r="J2458" i="3"/>
  <c r="J2459" i="3"/>
  <c r="J2460" i="3"/>
  <c r="J2461" i="3"/>
  <c r="J2462" i="3"/>
  <c r="J2463" i="3"/>
  <c r="J2464" i="3"/>
  <c r="J2465" i="3"/>
  <c r="J2466" i="3"/>
  <c r="J2467" i="3"/>
  <c r="J2468" i="3"/>
  <c r="J2469" i="3"/>
  <c r="J2470" i="3"/>
  <c r="J2471" i="3"/>
  <c r="J2472" i="3"/>
  <c r="J2473" i="3"/>
  <c r="J2474" i="3"/>
  <c r="J2475" i="3"/>
  <c r="J2476" i="3"/>
  <c r="J2477" i="3"/>
  <c r="J2478" i="3"/>
  <c r="J2479" i="3"/>
  <c r="J2480" i="3"/>
  <c r="J2481" i="3"/>
  <c r="J2482" i="3"/>
  <c r="J2483" i="3"/>
  <c r="J2484" i="3"/>
  <c r="J2485" i="3"/>
  <c r="J2486" i="3"/>
  <c r="J2487" i="3"/>
  <c r="J2488" i="3"/>
  <c r="J2489" i="3"/>
  <c r="J2490" i="3"/>
  <c r="J2491" i="3"/>
  <c r="J2492" i="3"/>
  <c r="J2493" i="3"/>
  <c r="J2494" i="3"/>
  <c r="J2495" i="3"/>
  <c r="J2496" i="3"/>
  <c r="J2497" i="3"/>
  <c r="J2498" i="3"/>
  <c r="J2499" i="3"/>
  <c r="J2500" i="3"/>
  <c r="J2501" i="3"/>
  <c r="J2502" i="3"/>
  <c r="J2503" i="3"/>
  <c r="J2504" i="3"/>
  <c r="J2505" i="3"/>
  <c r="J2506" i="3"/>
  <c r="J2507" i="3"/>
  <c r="J2508" i="3"/>
  <c r="J2509" i="3"/>
  <c r="J2510" i="3"/>
  <c r="J2511" i="3"/>
  <c r="J2512" i="3"/>
  <c r="J2513" i="3"/>
  <c r="J2514" i="3"/>
  <c r="J2515" i="3"/>
  <c r="J2516" i="3"/>
  <c r="J2517" i="3"/>
  <c r="J2518" i="3"/>
  <c r="J2519" i="3"/>
  <c r="J2520" i="3"/>
  <c r="J2521" i="3"/>
  <c r="J2522" i="3"/>
  <c r="J2523" i="3"/>
  <c r="J2524" i="3"/>
  <c r="J2525" i="3"/>
  <c r="J2526" i="3"/>
  <c r="J2527" i="3"/>
  <c r="J2528" i="3"/>
  <c r="J2529" i="3"/>
  <c r="J2530" i="3"/>
  <c r="J2531" i="3"/>
  <c r="J2532" i="3"/>
  <c r="J2533" i="3"/>
  <c r="J2534" i="3"/>
  <c r="J2535" i="3"/>
  <c r="J2536" i="3"/>
  <c r="J2537" i="3"/>
  <c r="J2538" i="3"/>
  <c r="J2539" i="3"/>
  <c r="J2540" i="3"/>
  <c r="J2541" i="3"/>
  <c r="J2542" i="3"/>
  <c r="J2543" i="3"/>
  <c r="J2544" i="3"/>
  <c r="J2545" i="3"/>
  <c r="J2546" i="3"/>
  <c r="J2547" i="3"/>
  <c r="J2548" i="3"/>
  <c r="J2549" i="3"/>
  <c r="J2550" i="3"/>
  <c r="J2551" i="3"/>
  <c r="J2552" i="3"/>
  <c r="J2553" i="3"/>
  <c r="J2554" i="3"/>
  <c r="J2555" i="3"/>
  <c r="J2556" i="3"/>
  <c r="J2557" i="3"/>
  <c r="J2558" i="3"/>
  <c r="J2559" i="3"/>
  <c r="J2560" i="3"/>
  <c r="J2561" i="3"/>
  <c r="J2562" i="3"/>
  <c r="J2563" i="3"/>
  <c r="J2564" i="3"/>
  <c r="J2565" i="3"/>
  <c r="J2566" i="3"/>
  <c r="J2567" i="3"/>
  <c r="J2568" i="3"/>
  <c r="J2569" i="3"/>
  <c r="J2570" i="3"/>
  <c r="J2571" i="3"/>
  <c r="J2572" i="3"/>
  <c r="J2573" i="3"/>
  <c r="J2574" i="3"/>
  <c r="J2575" i="3"/>
  <c r="J2576" i="3"/>
  <c r="J2577" i="3"/>
  <c r="J2578" i="3"/>
  <c r="J2579" i="3"/>
  <c r="J2580" i="3"/>
  <c r="J2581" i="3"/>
  <c r="J2582" i="3"/>
  <c r="J2583" i="3"/>
  <c r="J2584" i="3"/>
  <c r="J2585" i="3"/>
  <c r="J2586" i="3"/>
  <c r="J2587" i="3"/>
  <c r="J2588" i="3"/>
  <c r="J2589" i="3"/>
  <c r="J2590" i="3"/>
  <c r="J2591" i="3"/>
  <c r="J2592" i="3"/>
  <c r="J2593" i="3"/>
  <c r="J2594" i="3"/>
  <c r="J2595" i="3"/>
  <c r="J2596" i="3"/>
  <c r="J2597" i="3"/>
  <c r="J2598" i="3"/>
  <c r="J2599" i="3"/>
  <c r="J2600" i="3"/>
  <c r="J2601" i="3"/>
  <c r="J2602" i="3"/>
  <c r="J2603" i="3"/>
  <c r="J2604" i="3"/>
  <c r="J2605" i="3"/>
  <c r="J2606" i="3"/>
  <c r="J2607" i="3"/>
  <c r="J2608" i="3"/>
  <c r="J2609" i="3"/>
  <c r="J2610" i="3"/>
  <c r="J2611" i="3"/>
  <c r="J2612" i="3"/>
  <c r="J2613" i="3"/>
  <c r="J2614" i="3"/>
  <c r="J2615" i="3"/>
  <c r="J2616" i="3"/>
  <c r="J2617" i="3"/>
  <c r="J2618" i="3"/>
  <c r="J2619" i="3"/>
  <c r="J2620" i="3"/>
  <c r="J2621" i="3"/>
  <c r="J2622" i="3"/>
  <c r="J2623" i="3"/>
  <c r="J2624" i="3"/>
  <c r="J2625" i="3"/>
  <c r="J2626" i="3"/>
  <c r="J2627" i="3"/>
  <c r="J2628" i="3"/>
  <c r="J2629" i="3"/>
  <c r="J2630" i="3"/>
  <c r="J2631" i="3"/>
  <c r="J2632" i="3"/>
  <c r="J2633" i="3"/>
  <c r="J2634" i="3"/>
  <c r="J2635" i="3"/>
  <c r="J2636" i="3"/>
  <c r="J2637" i="3"/>
  <c r="J2638" i="3"/>
  <c r="J2639" i="3"/>
  <c r="J2640" i="3"/>
  <c r="J2641" i="3"/>
  <c r="J2642" i="3"/>
  <c r="J2643" i="3"/>
  <c r="J2644" i="3"/>
  <c r="J2645" i="3"/>
  <c r="J2646" i="3"/>
  <c r="J2647" i="3"/>
  <c r="J2648" i="3"/>
  <c r="J2649" i="3"/>
  <c r="J2650" i="3"/>
  <c r="J2651" i="3"/>
  <c r="J2652" i="3"/>
  <c r="J2653" i="3"/>
  <c r="J2654" i="3"/>
  <c r="J2655" i="3"/>
  <c r="J2656" i="3"/>
  <c r="J2657" i="3"/>
  <c r="J2658" i="3"/>
  <c r="J2659" i="3"/>
  <c r="J2660" i="3"/>
  <c r="J2661" i="3"/>
  <c r="J2662" i="3"/>
  <c r="J2663" i="3"/>
  <c r="J2664" i="3"/>
  <c r="J2665" i="3"/>
  <c r="J2666" i="3"/>
  <c r="J2667" i="3"/>
  <c r="J2668" i="3"/>
  <c r="J2669" i="3"/>
  <c r="J2670" i="3"/>
  <c r="J2671" i="3"/>
  <c r="J2672" i="3"/>
  <c r="J2673" i="3"/>
  <c r="J2674" i="3"/>
  <c r="J2675" i="3"/>
  <c r="J2676" i="3"/>
  <c r="J2677" i="3"/>
  <c r="J2678" i="3"/>
  <c r="J2679" i="3"/>
  <c r="J2680" i="3"/>
  <c r="J2681" i="3"/>
  <c r="J2682" i="3"/>
  <c r="J2683" i="3"/>
  <c r="J2684" i="3"/>
  <c r="J2685" i="3"/>
  <c r="J2686" i="3"/>
  <c r="J2687" i="3"/>
  <c r="J2688" i="3"/>
  <c r="J2689" i="3"/>
  <c r="J2690" i="3"/>
  <c r="J2691" i="3"/>
  <c r="J2692" i="3"/>
  <c r="J2693" i="3"/>
  <c r="J2694" i="3"/>
  <c r="J2695" i="3"/>
  <c r="J2696" i="3"/>
  <c r="J2697" i="3"/>
  <c r="J2698" i="3"/>
  <c r="J2699" i="3"/>
  <c r="J2700" i="3"/>
  <c r="J2701" i="3"/>
  <c r="J2702" i="3"/>
  <c r="J2703" i="3"/>
  <c r="J2704" i="3"/>
  <c r="J2705" i="3"/>
  <c r="J2706" i="3"/>
  <c r="J2707" i="3"/>
  <c r="J2708" i="3"/>
  <c r="J2709" i="3"/>
  <c r="J2710" i="3"/>
  <c r="J2711" i="3"/>
  <c r="J2712" i="3"/>
  <c r="J2713" i="3"/>
  <c r="J2714" i="3"/>
  <c r="J2715" i="3"/>
  <c r="J2716" i="3"/>
  <c r="J2717" i="3"/>
  <c r="J2718" i="3"/>
  <c r="J2719" i="3"/>
  <c r="J2720" i="3"/>
  <c r="J2721" i="3"/>
  <c r="J2722" i="3"/>
  <c r="J2723" i="3"/>
  <c r="J2724" i="3"/>
  <c r="J2725" i="3"/>
  <c r="J2726" i="3"/>
  <c r="J2727" i="3"/>
  <c r="J2728" i="3"/>
  <c r="J2729" i="3"/>
  <c r="J2730" i="3"/>
  <c r="J2731" i="3"/>
  <c r="J2732" i="3"/>
  <c r="J2733" i="3"/>
  <c r="J2734" i="3"/>
  <c r="J2735" i="3"/>
  <c r="J2736" i="3"/>
  <c r="J2737" i="3"/>
  <c r="J2738" i="3"/>
  <c r="J2739" i="3"/>
  <c r="J2740" i="3"/>
  <c r="J2741" i="3"/>
  <c r="J2742" i="3"/>
  <c r="J2743" i="3"/>
  <c r="J2744" i="3"/>
  <c r="J2745" i="3"/>
  <c r="J2746" i="3"/>
  <c r="J2747" i="3"/>
  <c r="J2748" i="3"/>
  <c r="J2749" i="3"/>
  <c r="J2750" i="3"/>
  <c r="J2751" i="3"/>
  <c r="J2752" i="3"/>
  <c r="J2753" i="3"/>
  <c r="J2754" i="3"/>
  <c r="J2755" i="3"/>
  <c r="J2756" i="3"/>
  <c r="J2757" i="3"/>
  <c r="J2758" i="3"/>
  <c r="J2759" i="3"/>
  <c r="J2760" i="3"/>
  <c r="J2761" i="3"/>
  <c r="J2762" i="3"/>
  <c r="J2763" i="3"/>
  <c r="J2764" i="3"/>
  <c r="J2765" i="3"/>
  <c r="J2766" i="3"/>
  <c r="J2767" i="3"/>
  <c r="J2768" i="3"/>
  <c r="J2769" i="3"/>
  <c r="J2770" i="3"/>
  <c r="J2771" i="3"/>
  <c r="J2772" i="3"/>
  <c r="J2773" i="3"/>
  <c r="J2774" i="3"/>
  <c r="J2775" i="3"/>
  <c r="J2776" i="3"/>
  <c r="J2777" i="3"/>
  <c r="J2778" i="3"/>
  <c r="J2779" i="3"/>
  <c r="J2780" i="3"/>
  <c r="J2781" i="3"/>
  <c r="J2782" i="3"/>
  <c r="J2783" i="3"/>
  <c r="J2784" i="3"/>
  <c r="J2785" i="3"/>
  <c r="J2786" i="3"/>
  <c r="J2787" i="3"/>
  <c r="J2788" i="3"/>
  <c r="J2789" i="3"/>
  <c r="J2790" i="3"/>
  <c r="J2791" i="3"/>
  <c r="J2792" i="3"/>
  <c r="J2793" i="3"/>
  <c r="J2794" i="3"/>
  <c r="J2795" i="3"/>
  <c r="J2796" i="3"/>
  <c r="J2797" i="3"/>
  <c r="J2798" i="3"/>
  <c r="J2799" i="3"/>
  <c r="J2800" i="3"/>
  <c r="J2801" i="3"/>
  <c r="J2802" i="3"/>
  <c r="J2803" i="3"/>
  <c r="J2804" i="3"/>
  <c r="J2805" i="3"/>
  <c r="J2806" i="3"/>
  <c r="J2807" i="3"/>
  <c r="J2808" i="3"/>
  <c r="J2809" i="3"/>
  <c r="J2810" i="3"/>
  <c r="J2811" i="3"/>
  <c r="J2812" i="3"/>
  <c r="J2813" i="3"/>
  <c r="J2814" i="3"/>
  <c r="J2815" i="3"/>
  <c r="J2816" i="3"/>
  <c r="J2817" i="3"/>
  <c r="J2818" i="3"/>
  <c r="J2819" i="3"/>
  <c r="J2820" i="3"/>
  <c r="J2821" i="3"/>
  <c r="J2822" i="3"/>
  <c r="J2823" i="3"/>
  <c r="J2824" i="3"/>
  <c r="J2825" i="3"/>
  <c r="J2826" i="3"/>
  <c r="J2827" i="3"/>
  <c r="J2828" i="3"/>
  <c r="J2829" i="3"/>
  <c r="J2830" i="3"/>
  <c r="J2831" i="3"/>
  <c r="J2832" i="3"/>
  <c r="J2833" i="3"/>
  <c r="J2834" i="3"/>
  <c r="J2835" i="3"/>
  <c r="J2836" i="3"/>
  <c r="J2837" i="3"/>
  <c r="J2838" i="3"/>
  <c r="J2839" i="3"/>
  <c r="J2840" i="3"/>
  <c r="J2841" i="3"/>
  <c r="J2842" i="3"/>
  <c r="J2843" i="3"/>
  <c r="J2844" i="3"/>
  <c r="J2845" i="3"/>
  <c r="J2846" i="3"/>
  <c r="J2847" i="3"/>
  <c r="J2848" i="3"/>
  <c r="J2849" i="3"/>
  <c r="J2850" i="3"/>
  <c r="J2851" i="3"/>
  <c r="J2852" i="3"/>
  <c r="J2853" i="3"/>
  <c r="J2854" i="3"/>
  <c r="J2855" i="3"/>
  <c r="J2856" i="3"/>
  <c r="J2857" i="3"/>
  <c r="J2858" i="3"/>
  <c r="J2859" i="3"/>
  <c r="J2860" i="3"/>
  <c r="J2861" i="3"/>
  <c r="J2862" i="3"/>
  <c r="J2863" i="3"/>
  <c r="J2864" i="3"/>
  <c r="J2865" i="3"/>
  <c r="J2866" i="3"/>
  <c r="J2867" i="3"/>
  <c r="J2868" i="3"/>
  <c r="J2869" i="3"/>
  <c r="J2870" i="3"/>
  <c r="J2871" i="3"/>
  <c r="J2872" i="3"/>
  <c r="J2873" i="3"/>
  <c r="J2874" i="3"/>
  <c r="J2875" i="3"/>
  <c r="J2876" i="3"/>
  <c r="J2877" i="3"/>
  <c r="J2878" i="3"/>
  <c r="J2879" i="3"/>
  <c r="J2880" i="3"/>
  <c r="J2881" i="3"/>
  <c r="J2882" i="3"/>
  <c r="J2883" i="3"/>
  <c r="J2884" i="3"/>
  <c r="J2885" i="3"/>
  <c r="J2886" i="3"/>
  <c r="J2887" i="3"/>
  <c r="J2888" i="3"/>
  <c r="J2889" i="3"/>
  <c r="J2890" i="3"/>
  <c r="J2891" i="3"/>
  <c r="J2892" i="3"/>
  <c r="J2893" i="3"/>
  <c r="J2894" i="3"/>
  <c r="J2895" i="3"/>
  <c r="J2896" i="3"/>
  <c r="J2897" i="3"/>
  <c r="J2898" i="3"/>
  <c r="J2899" i="3"/>
  <c r="J2900" i="3"/>
  <c r="J2901" i="3"/>
  <c r="J2902" i="3"/>
  <c r="J2903" i="3"/>
  <c r="J2904" i="3"/>
  <c r="J2905" i="3"/>
  <c r="J2906" i="3"/>
  <c r="J2907" i="3"/>
  <c r="J2908" i="3"/>
  <c r="J2909" i="3"/>
  <c r="J2910" i="3"/>
  <c r="J2911" i="3"/>
  <c r="J2912" i="3"/>
  <c r="J2913" i="3"/>
  <c r="J2914" i="3"/>
  <c r="J2915" i="3"/>
  <c r="J2916" i="3"/>
  <c r="J2917" i="3"/>
  <c r="J2918" i="3"/>
  <c r="J2919" i="3"/>
  <c r="J2920" i="3"/>
  <c r="J2921" i="3"/>
  <c r="J2922" i="3"/>
  <c r="J2923" i="3"/>
  <c r="J2924" i="3"/>
  <c r="J2925" i="3"/>
  <c r="J2926" i="3"/>
  <c r="J2927" i="3"/>
  <c r="J2928" i="3"/>
  <c r="J2929" i="3"/>
  <c r="J2930" i="3"/>
  <c r="J2931" i="3"/>
  <c r="J2932" i="3"/>
  <c r="J2933" i="3"/>
  <c r="J2934" i="3"/>
  <c r="J2935" i="3"/>
  <c r="J2936" i="3"/>
  <c r="J2937" i="3"/>
  <c r="J2938" i="3"/>
  <c r="J2939" i="3"/>
  <c r="J2940" i="3"/>
  <c r="J2941" i="3"/>
  <c r="J2942" i="3"/>
  <c r="J2943" i="3"/>
  <c r="J2944" i="3"/>
  <c r="J2945" i="3"/>
  <c r="J2946" i="3"/>
  <c r="J2947" i="3"/>
  <c r="J2948" i="3"/>
  <c r="J2949" i="3"/>
  <c r="J2950" i="3"/>
  <c r="J2951" i="3"/>
  <c r="J2952" i="3"/>
  <c r="J2953" i="3"/>
  <c r="J2954" i="3"/>
  <c r="J2955" i="3"/>
  <c r="J2956" i="3"/>
  <c r="J2957" i="3"/>
  <c r="J2958" i="3"/>
  <c r="J2959" i="3"/>
  <c r="J2960" i="3"/>
  <c r="J2961" i="3"/>
  <c r="J2962" i="3"/>
  <c r="J2963" i="3"/>
  <c r="J2964" i="3"/>
  <c r="J2965" i="3"/>
  <c r="J2966" i="3"/>
  <c r="J2967" i="3"/>
  <c r="J2968" i="3"/>
  <c r="J2969" i="3"/>
  <c r="J2970" i="3"/>
  <c r="J2971" i="3"/>
  <c r="J2972" i="3"/>
  <c r="J2973" i="3"/>
  <c r="J2974" i="3"/>
  <c r="J2975" i="3"/>
  <c r="J2976" i="3"/>
  <c r="J2977" i="3"/>
  <c r="J2978" i="3"/>
  <c r="J2979" i="3"/>
  <c r="J2980" i="3"/>
  <c r="J2981" i="3"/>
  <c r="J2982" i="3"/>
  <c r="J2983" i="3"/>
  <c r="J2984" i="3"/>
  <c r="J2985" i="3"/>
  <c r="J2986" i="3"/>
  <c r="J2987" i="3"/>
  <c r="J2988" i="3"/>
  <c r="J2989" i="3"/>
  <c r="J2990" i="3"/>
  <c r="J2991" i="3"/>
  <c r="J2992" i="3"/>
  <c r="J2993" i="3"/>
  <c r="J2994" i="3"/>
  <c r="J2995" i="3"/>
  <c r="J2996" i="3"/>
  <c r="J2997" i="3"/>
  <c r="J2998" i="3"/>
  <c r="J2999" i="3"/>
  <c r="J3000" i="3"/>
  <c r="J3001" i="3"/>
  <c r="J3002" i="3"/>
  <c r="J3003" i="3"/>
  <c r="J3004" i="3"/>
  <c r="J3005" i="3"/>
  <c r="J3006" i="3"/>
  <c r="J3007" i="3"/>
  <c r="J3008" i="3"/>
  <c r="J3009" i="3"/>
  <c r="J3010" i="3"/>
  <c r="J3011" i="3"/>
  <c r="J3012" i="3"/>
  <c r="J3013" i="3"/>
  <c r="J3014" i="3"/>
  <c r="J3015" i="3"/>
  <c r="J3016" i="3"/>
  <c r="J3017" i="3"/>
  <c r="J3018" i="3"/>
  <c r="J3019" i="3"/>
  <c r="J3020" i="3"/>
  <c r="J3021" i="3"/>
  <c r="J3022" i="3"/>
  <c r="J3023" i="3"/>
  <c r="J3024" i="3"/>
  <c r="J3025" i="3"/>
  <c r="J3026" i="3"/>
  <c r="J3027" i="3"/>
  <c r="J3028" i="3"/>
  <c r="J3029" i="3"/>
  <c r="J3030" i="3"/>
  <c r="J3031" i="3"/>
  <c r="J3032" i="3"/>
  <c r="J3033" i="3"/>
  <c r="J3034" i="3"/>
  <c r="J3035" i="3"/>
  <c r="J3036" i="3"/>
  <c r="J3037" i="3"/>
  <c r="J3038" i="3"/>
  <c r="J3039" i="3"/>
  <c r="J3040" i="3"/>
  <c r="J3041" i="3"/>
  <c r="J3042" i="3"/>
  <c r="J3043" i="3"/>
  <c r="J3044" i="3"/>
  <c r="J3045" i="3"/>
  <c r="J3046" i="3"/>
  <c r="J3047" i="3"/>
  <c r="J3048" i="3"/>
  <c r="J3049" i="3"/>
  <c r="J3050" i="3"/>
  <c r="J3051" i="3"/>
  <c r="J3052" i="3"/>
  <c r="J3053" i="3"/>
  <c r="J3054" i="3"/>
  <c r="J3055" i="3"/>
  <c r="J3056" i="3"/>
  <c r="J3057" i="3"/>
  <c r="J3058" i="3"/>
  <c r="J3059" i="3"/>
  <c r="J3060" i="3"/>
  <c r="J3061" i="3"/>
  <c r="J3062" i="3"/>
  <c r="J3063" i="3"/>
  <c r="J3064" i="3"/>
  <c r="J3065" i="3"/>
  <c r="J3066" i="3"/>
  <c r="J3067" i="3"/>
  <c r="J3068" i="3"/>
  <c r="J3069" i="3"/>
  <c r="J3070" i="3"/>
  <c r="J3071" i="3"/>
  <c r="J3072" i="3"/>
  <c r="J3073" i="3"/>
  <c r="J3074" i="3"/>
  <c r="J3075" i="3"/>
  <c r="J3076" i="3"/>
  <c r="J3077" i="3"/>
  <c r="J3078" i="3"/>
  <c r="J3079" i="3"/>
  <c r="J3080" i="3"/>
  <c r="J3081" i="3"/>
  <c r="J3082" i="3"/>
  <c r="J3083" i="3"/>
  <c r="J3084" i="3"/>
  <c r="J3085" i="3"/>
  <c r="J3086" i="3"/>
  <c r="J3087" i="3"/>
  <c r="J3088" i="3"/>
  <c r="J3089" i="3"/>
  <c r="J3090" i="3"/>
  <c r="J3091" i="3"/>
  <c r="J3092" i="3"/>
  <c r="J3093" i="3"/>
  <c r="J3094" i="3"/>
  <c r="J3095" i="3"/>
  <c r="J3096" i="3"/>
  <c r="J3097" i="3"/>
  <c r="J3098" i="3"/>
  <c r="J3099" i="3"/>
  <c r="J3100" i="3"/>
  <c r="J3101" i="3"/>
  <c r="J3102" i="3"/>
  <c r="J3103" i="3"/>
  <c r="J3104" i="3"/>
  <c r="J3105" i="3"/>
  <c r="J3106" i="3"/>
  <c r="J3107" i="3"/>
  <c r="J3108" i="3"/>
  <c r="J3109" i="3"/>
  <c r="J3110" i="3"/>
  <c r="J3111" i="3"/>
  <c r="J3112" i="3"/>
  <c r="J3113" i="3"/>
  <c r="J3114" i="3"/>
  <c r="J3115" i="3"/>
  <c r="J3116" i="3"/>
  <c r="J3117" i="3"/>
  <c r="J3118" i="3"/>
  <c r="J3119" i="3"/>
  <c r="J3120" i="3"/>
  <c r="J3121" i="3"/>
  <c r="J3122" i="3"/>
  <c r="J3123" i="3"/>
  <c r="J3124" i="3"/>
  <c r="J3125" i="3"/>
  <c r="J3126" i="3"/>
  <c r="J3127" i="3"/>
  <c r="J3128" i="3"/>
  <c r="J3129" i="3"/>
  <c r="J3130" i="3"/>
  <c r="J3131" i="3"/>
  <c r="J3132" i="3"/>
  <c r="J3133" i="3"/>
  <c r="J3134" i="3"/>
  <c r="J3135" i="3"/>
  <c r="J3136" i="3"/>
  <c r="J3137" i="3"/>
  <c r="J3138" i="3"/>
  <c r="J3139" i="3"/>
  <c r="J3140" i="3"/>
  <c r="J3141" i="3"/>
  <c r="J3142" i="3"/>
  <c r="J3143" i="3"/>
  <c r="J3144" i="3"/>
  <c r="J3145" i="3"/>
  <c r="J3146" i="3"/>
  <c r="J3147" i="3"/>
  <c r="J3148" i="3"/>
  <c r="J3149" i="3"/>
  <c r="J3150" i="3"/>
  <c r="J3151" i="3"/>
  <c r="J3152" i="3"/>
  <c r="J3153" i="3"/>
  <c r="J3154" i="3"/>
  <c r="J3155" i="3"/>
  <c r="J3156" i="3"/>
  <c r="J3157" i="3"/>
  <c r="J3158" i="3"/>
  <c r="J3159" i="3"/>
  <c r="J3160" i="3"/>
  <c r="J3161" i="3"/>
  <c r="J3162" i="3"/>
  <c r="J3163" i="3"/>
  <c r="J3164" i="3"/>
  <c r="J3165" i="3"/>
  <c r="J3166" i="3"/>
  <c r="J3167" i="3"/>
  <c r="J3168" i="3"/>
  <c r="J3169" i="3"/>
  <c r="J3170" i="3"/>
  <c r="J3171" i="3"/>
  <c r="J3172" i="3"/>
  <c r="J3173" i="3"/>
  <c r="J3174" i="3"/>
  <c r="J3175" i="3"/>
  <c r="J3176" i="3"/>
  <c r="J3177" i="3"/>
  <c r="J3178" i="3"/>
  <c r="J3179" i="3"/>
  <c r="J3180" i="3"/>
  <c r="J3181" i="3"/>
  <c r="J3182" i="3"/>
  <c r="J3183" i="3"/>
  <c r="J3184" i="3"/>
  <c r="J3185" i="3"/>
  <c r="J3186" i="3"/>
  <c r="J3187" i="3"/>
  <c r="J3188" i="3"/>
  <c r="J3189" i="3"/>
  <c r="J3190" i="3"/>
  <c r="J3191" i="3"/>
  <c r="J3192" i="3"/>
  <c r="J3193" i="3"/>
  <c r="J3194" i="3"/>
  <c r="J3195" i="3"/>
  <c r="J3196" i="3"/>
  <c r="J3197" i="3"/>
  <c r="J3198" i="3"/>
  <c r="J3199" i="3"/>
  <c r="J3200" i="3"/>
  <c r="J3201" i="3"/>
  <c r="J3202" i="3"/>
  <c r="J3203" i="3"/>
  <c r="J3204" i="3"/>
  <c r="J3205" i="3"/>
  <c r="J3206" i="3"/>
  <c r="J3207" i="3"/>
  <c r="J3208" i="3"/>
  <c r="J3209" i="3"/>
  <c r="J3210" i="3"/>
  <c r="J3211" i="3"/>
  <c r="J3212" i="3"/>
  <c r="J3213" i="3"/>
  <c r="J3214" i="3"/>
  <c r="J3215" i="3"/>
  <c r="J3216" i="3"/>
  <c r="J3217" i="3"/>
  <c r="J3218" i="3"/>
  <c r="J3219" i="3"/>
  <c r="J3220" i="3"/>
  <c r="J3221" i="3"/>
  <c r="J3222" i="3"/>
  <c r="J3223" i="3"/>
  <c r="J3224" i="3"/>
  <c r="J3225" i="3"/>
  <c r="J3226" i="3"/>
  <c r="J3227" i="3"/>
  <c r="J3228" i="3"/>
  <c r="J3229" i="3"/>
  <c r="J3230" i="3"/>
  <c r="J3231" i="3"/>
  <c r="J3232" i="3"/>
  <c r="J3233" i="3"/>
  <c r="J3234" i="3"/>
  <c r="J3235" i="3"/>
  <c r="J3236" i="3"/>
  <c r="J3237" i="3"/>
  <c r="J3238" i="3"/>
  <c r="J3239" i="3"/>
  <c r="J3240" i="3"/>
  <c r="J3241" i="3"/>
  <c r="J3242" i="3"/>
  <c r="J3243" i="3"/>
  <c r="J3244" i="3"/>
  <c r="J3245" i="3"/>
  <c r="J3246" i="3"/>
  <c r="J3247" i="3"/>
  <c r="J3248" i="3"/>
  <c r="J3249" i="3"/>
  <c r="J3250" i="3"/>
  <c r="J3251" i="3"/>
  <c r="J3252" i="3"/>
  <c r="J3253" i="3"/>
  <c r="J3254" i="3"/>
  <c r="J3255" i="3"/>
  <c r="J3256" i="3"/>
  <c r="J3257" i="3"/>
  <c r="J3258" i="3"/>
  <c r="J3259" i="3"/>
  <c r="J3260" i="3"/>
  <c r="J3261" i="3"/>
  <c r="J3262" i="3"/>
  <c r="J3263" i="3"/>
  <c r="J3264" i="3"/>
  <c r="J3265" i="3"/>
  <c r="J3266" i="3"/>
  <c r="J3267" i="3"/>
  <c r="J3268" i="3"/>
  <c r="J3269" i="3"/>
  <c r="J3270" i="3"/>
  <c r="J3271" i="3"/>
  <c r="J3272" i="3"/>
  <c r="J3273" i="3"/>
  <c r="J3274" i="3"/>
  <c r="J3275" i="3"/>
  <c r="J3276" i="3"/>
  <c r="J3277" i="3"/>
  <c r="J3278" i="3"/>
  <c r="J3279" i="3"/>
  <c r="J3280" i="3"/>
  <c r="J3281" i="3"/>
  <c r="J3282" i="3"/>
  <c r="J3283" i="3"/>
  <c r="J3284" i="3"/>
  <c r="J3285" i="3"/>
  <c r="J3286" i="3"/>
  <c r="J3287" i="3"/>
  <c r="J3288" i="3"/>
  <c r="J3289" i="3"/>
  <c r="J3290" i="3"/>
  <c r="J3291" i="3"/>
  <c r="J3292" i="3"/>
  <c r="J3293" i="3"/>
  <c r="J3294" i="3"/>
  <c r="J3295" i="3"/>
  <c r="J3296" i="3"/>
  <c r="J3297" i="3"/>
  <c r="J3298" i="3"/>
  <c r="J3299" i="3"/>
  <c r="J3300" i="3"/>
  <c r="J3301" i="3"/>
  <c r="J3302" i="3"/>
  <c r="J3303" i="3"/>
  <c r="J3304" i="3"/>
  <c r="J3305" i="3"/>
  <c r="J3306" i="3"/>
  <c r="J3307" i="3"/>
  <c r="J3308" i="3"/>
  <c r="J3309" i="3"/>
  <c r="J3310" i="3"/>
  <c r="J3311" i="3"/>
  <c r="J3312" i="3"/>
  <c r="J3313" i="3"/>
  <c r="J3314" i="3"/>
  <c r="J3315" i="3"/>
  <c r="J3316" i="3"/>
  <c r="J3317" i="3"/>
  <c r="J3318" i="3"/>
  <c r="J3319" i="3"/>
  <c r="J3320" i="3"/>
  <c r="J3321" i="3"/>
  <c r="J3322" i="3"/>
  <c r="J3323" i="3"/>
  <c r="J3324" i="3"/>
  <c r="J3325" i="3"/>
  <c r="J3326" i="3"/>
  <c r="J3327" i="3"/>
  <c r="J3328" i="3"/>
  <c r="J3329" i="3"/>
  <c r="J3330" i="3"/>
  <c r="J3331" i="3"/>
  <c r="J3332" i="3"/>
  <c r="J3333" i="3"/>
  <c r="J3334" i="3"/>
  <c r="J3335" i="3"/>
  <c r="J3336" i="3"/>
  <c r="J3337" i="3"/>
  <c r="J3338" i="3"/>
  <c r="J3339" i="3"/>
  <c r="J3340" i="3"/>
  <c r="J3341" i="3"/>
  <c r="J3342" i="3"/>
  <c r="J3343" i="3"/>
  <c r="J3344" i="3"/>
  <c r="J3345" i="3"/>
  <c r="J3346" i="3"/>
  <c r="J3347" i="3"/>
  <c r="J3348" i="3"/>
  <c r="J3349" i="3"/>
  <c r="J3350" i="3"/>
  <c r="J3351" i="3"/>
  <c r="J3352" i="3"/>
  <c r="J3353" i="3"/>
  <c r="J3354" i="3"/>
  <c r="J3355" i="3"/>
  <c r="J3356" i="3"/>
  <c r="J3357" i="3"/>
  <c r="J3358" i="3"/>
  <c r="J3359" i="3"/>
  <c r="J3360" i="3"/>
  <c r="J3361" i="3"/>
  <c r="J3362" i="3"/>
  <c r="J3363" i="3"/>
  <c r="J3364" i="3"/>
  <c r="J3365" i="3"/>
  <c r="J3366" i="3"/>
  <c r="J3367" i="3"/>
  <c r="J3368" i="3"/>
  <c r="J3369" i="3"/>
  <c r="J3370" i="3"/>
  <c r="J3371" i="3"/>
  <c r="J3372" i="3"/>
  <c r="J3373" i="3"/>
  <c r="J3374" i="3"/>
  <c r="J3375" i="3"/>
  <c r="J3376" i="3"/>
  <c r="J3377" i="3"/>
  <c r="J3378" i="3"/>
  <c r="J3379" i="3"/>
  <c r="J3380" i="3"/>
  <c r="J3381" i="3"/>
  <c r="J3382" i="3"/>
  <c r="J3383" i="3"/>
  <c r="J3384" i="3"/>
  <c r="J3385" i="3"/>
  <c r="J3386" i="3"/>
  <c r="J3387" i="3"/>
  <c r="J3388" i="3"/>
  <c r="J3389" i="3"/>
  <c r="J3390" i="3"/>
  <c r="J3391" i="3"/>
  <c r="J3392" i="3"/>
  <c r="J3393" i="3"/>
  <c r="J3394" i="3"/>
  <c r="J3395" i="3"/>
  <c r="J3396" i="3"/>
  <c r="J3397" i="3"/>
  <c r="J3398" i="3"/>
  <c r="J3399" i="3"/>
  <c r="J3400" i="3"/>
  <c r="J3401" i="3"/>
  <c r="J3402" i="3"/>
  <c r="J3403" i="3"/>
  <c r="J3404" i="3"/>
  <c r="J3405" i="3"/>
  <c r="J3406" i="3"/>
  <c r="J3407" i="3"/>
  <c r="J3408" i="3"/>
  <c r="J3409" i="3"/>
  <c r="J3410" i="3"/>
  <c r="J3411" i="3"/>
  <c r="J3412" i="3"/>
  <c r="J3413" i="3"/>
  <c r="J3414" i="3"/>
  <c r="J3415" i="3"/>
  <c r="J3416" i="3"/>
  <c r="J3417" i="3"/>
  <c r="J3418" i="3"/>
  <c r="J3419" i="3"/>
  <c r="J3420" i="3"/>
  <c r="J3421" i="3"/>
  <c r="J3422" i="3"/>
  <c r="J3423" i="3"/>
  <c r="J3424" i="3"/>
  <c r="J3425" i="3"/>
  <c r="J3426" i="3"/>
  <c r="J3427" i="3"/>
  <c r="J3428" i="3"/>
  <c r="J3429" i="3"/>
  <c r="J3430" i="3"/>
  <c r="J3431" i="3"/>
  <c r="J3432" i="3"/>
  <c r="J3433" i="3"/>
  <c r="J3434" i="3"/>
  <c r="J3435" i="3"/>
  <c r="J3436" i="3"/>
  <c r="J3437" i="3"/>
  <c r="J3438" i="3"/>
  <c r="J3439" i="3"/>
  <c r="J3440" i="3"/>
  <c r="J3441" i="3"/>
  <c r="J3442" i="3"/>
  <c r="J3443" i="3"/>
  <c r="J3444" i="3"/>
  <c r="J3445" i="3"/>
  <c r="J3446" i="3"/>
  <c r="J3447" i="3"/>
  <c r="J3448" i="3"/>
  <c r="J3449" i="3"/>
  <c r="J3450" i="3"/>
  <c r="J3451" i="3"/>
  <c r="J3452" i="3"/>
  <c r="J3453" i="3"/>
  <c r="J3454" i="3"/>
  <c r="J3455" i="3"/>
  <c r="J3456" i="3"/>
  <c r="J3457" i="3"/>
  <c r="J3458" i="3"/>
  <c r="J3459" i="3"/>
  <c r="J3460" i="3"/>
  <c r="J3461" i="3"/>
  <c r="J3462" i="3"/>
  <c r="J3463" i="3"/>
  <c r="J3464" i="3"/>
  <c r="J3465" i="3"/>
  <c r="J3466" i="3"/>
  <c r="J3467" i="3"/>
  <c r="J3468" i="3"/>
  <c r="J3469" i="3"/>
  <c r="J3470" i="3"/>
  <c r="J3471" i="3"/>
  <c r="J3472" i="3"/>
  <c r="J3473" i="3"/>
  <c r="J3474" i="3"/>
  <c r="J3475" i="3"/>
  <c r="J3476" i="3"/>
  <c r="J3477" i="3"/>
  <c r="J3478" i="3"/>
  <c r="J3479" i="3"/>
  <c r="J3480" i="3"/>
  <c r="J3481" i="3"/>
  <c r="J3482" i="3"/>
  <c r="J3483" i="3"/>
  <c r="J3484" i="3"/>
  <c r="J3485" i="3"/>
  <c r="J3486" i="3"/>
  <c r="J3487" i="3"/>
  <c r="J3488" i="3"/>
  <c r="J3489" i="3"/>
  <c r="J3490" i="3"/>
  <c r="J3491" i="3"/>
  <c r="J3492" i="3"/>
  <c r="J3493" i="3"/>
  <c r="J3494" i="3"/>
  <c r="J3495" i="3"/>
  <c r="J3496" i="3"/>
  <c r="J3497" i="3"/>
  <c r="J3498" i="3"/>
  <c r="J3499" i="3"/>
  <c r="J3500" i="3"/>
  <c r="J3501" i="3"/>
  <c r="J3502" i="3"/>
  <c r="J3503" i="3"/>
  <c r="J3504" i="3"/>
  <c r="J3505" i="3"/>
  <c r="J3506" i="3"/>
  <c r="J3507" i="3"/>
  <c r="J3508" i="3"/>
  <c r="J3509" i="3"/>
  <c r="J3510" i="3"/>
  <c r="J3511" i="3"/>
  <c r="J3512" i="3"/>
  <c r="J3513" i="3"/>
  <c r="J3514" i="3"/>
  <c r="J3515" i="3"/>
  <c r="J3516" i="3"/>
  <c r="J3517" i="3"/>
  <c r="J3518" i="3"/>
  <c r="J3519" i="3"/>
  <c r="J3520" i="3"/>
  <c r="J3521" i="3"/>
  <c r="J3522" i="3"/>
  <c r="J3523" i="3"/>
  <c r="J3524" i="3"/>
  <c r="J3525" i="3"/>
  <c r="J3526" i="3"/>
  <c r="J3527" i="3"/>
  <c r="J3528" i="3"/>
  <c r="J3529" i="3"/>
  <c r="J3530" i="3"/>
  <c r="J3531" i="3"/>
  <c r="J3532" i="3"/>
  <c r="J3533" i="3"/>
  <c r="J3534" i="3"/>
  <c r="J3535" i="3"/>
  <c r="J3536" i="3"/>
  <c r="J3537" i="3"/>
  <c r="J3538" i="3"/>
  <c r="J3539" i="3"/>
  <c r="J3540" i="3"/>
  <c r="J3541" i="3"/>
  <c r="J3542" i="3"/>
  <c r="J3543" i="3"/>
  <c r="J3544" i="3"/>
  <c r="J3545" i="3"/>
  <c r="J3546" i="3"/>
  <c r="J3547" i="3"/>
  <c r="J3548" i="3"/>
  <c r="J3549" i="3"/>
  <c r="J3550" i="3"/>
  <c r="J3551" i="3"/>
  <c r="J3552" i="3"/>
  <c r="J3553" i="3"/>
  <c r="J3554" i="3"/>
  <c r="J3555" i="3"/>
  <c r="J3556" i="3"/>
  <c r="J3557" i="3"/>
  <c r="J3558" i="3"/>
  <c r="J3559" i="3"/>
  <c r="J3560" i="3"/>
  <c r="J3561" i="3"/>
  <c r="J3562" i="3"/>
  <c r="J3563" i="3"/>
  <c r="J3564" i="3"/>
  <c r="J3565" i="3"/>
  <c r="J3566" i="3"/>
  <c r="J3567" i="3"/>
  <c r="J3568" i="3"/>
  <c r="J3569" i="3"/>
  <c r="J3570" i="3"/>
  <c r="J3571" i="3"/>
  <c r="J3572" i="3"/>
  <c r="J3573" i="3"/>
  <c r="J3574" i="3"/>
  <c r="J3575" i="3"/>
  <c r="J3576" i="3"/>
  <c r="J3577" i="3"/>
  <c r="J3578" i="3"/>
  <c r="J3579" i="3"/>
  <c r="J3580" i="3"/>
  <c r="J3581" i="3"/>
  <c r="J3582" i="3"/>
  <c r="J3583" i="3"/>
  <c r="J3584" i="3"/>
  <c r="J3585" i="3"/>
  <c r="J3586" i="3"/>
  <c r="J3587" i="3"/>
  <c r="J3588" i="3"/>
  <c r="J3589" i="3"/>
  <c r="J3590" i="3"/>
  <c r="J3591" i="3"/>
  <c r="J3592" i="3"/>
  <c r="J3593" i="3"/>
  <c r="J3594" i="3"/>
  <c r="J3595" i="3"/>
  <c r="J3596" i="3"/>
  <c r="J3597" i="3"/>
  <c r="J3598" i="3"/>
  <c r="J3599" i="3"/>
  <c r="J3600" i="3"/>
  <c r="J3601" i="3"/>
  <c r="J3602" i="3"/>
  <c r="J3603" i="3"/>
  <c r="J3604" i="3"/>
  <c r="J3605" i="3"/>
  <c r="J3606" i="3"/>
  <c r="J3607" i="3"/>
  <c r="J3608" i="3"/>
  <c r="J3609" i="3"/>
  <c r="J3610" i="3"/>
  <c r="J3611" i="3"/>
  <c r="J3612" i="3"/>
  <c r="J3613" i="3"/>
  <c r="J3614" i="3"/>
  <c r="J3615" i="3"/>
  <c r="J3616" i="3"/>
  <c r="J3617" i="3"/>
  <c r="J3618" i="3"/>
  <c r="J3619" i="3"/>
  <c r="J3620" i="3"/>
  <c r="J3621" i="3"/>
  <c r="J3622" i="3"/>
  <c r="J3623" i="3"/>
  <c r="J3624" i="3"/>
  <c r="J3625" i="3"/>
  <c r="J3626" i="3"/>
  <c r="J3627" i="3"/>
  <c r="J3628" i="3"/>
  <c r="J3629" i="3"/>
  <c r="J3630" i="3"/>
  <c r="J3631" i="3"/>
  <c r="J3632" i="3"/>
  <c r="J3633" i="3"/>
  <c r="J3634" i="3"/>
  <c r="J3635" i="3"/>
  <c r="J3636" i="3"/>
  <c r="J3637" i="3"/>
  <c r="J3638" i="3"/>
  <c r="J3639" i="3"/>
  <c r="J3640" i="3"/>
  <c r="J3641" i="3"/>
  <c r="J3642" i="3"/>
  <c r="J3643" i="3"/>
  <c r="J3644" i="3"/>
  <c r="J3645" i="3"/>
  <c r="J3646" i="3"/>
  <c r="J3647" i="3"/>
  <c r="J3648" i="3"/>
  <c r="J3649" i="3"/>
  <c r="J3650" i="3"/>
  <c r="J3651" i="3"/>
  <c r="J3652" i="3"/>
  <c r="J3653" i="3"/>
  <c r="J3654" i="3"/>
  <c r="J3655" i="3"/>
  <c r="J3656" i="3"/>
  <c r="J3657" i="3"/>
  <c r="J3658" i="3"/>
  <c r="J3659" i="3"/>
  <c r="J3660" i="3"/>
  <c r="J3661" i="3"/>
  <c r="J3662" i="3"/>
  <c r="J3663" i="3"/>
  <c r="J3664" i="3"/>
  <c r="J3665" i="3"/>
  <c r="J3666" i="3"/>
  <c r="J3667" i="3"/>
  <c r="J3668" i="3"/>
  <c r="J3669" i="3"/>
  <c r="J3670" i="3"/>
  <c r="J3671" i="3"/>
  <c r="J3672" i="3"/>
  <c r="J3673" i="3"/>
  <c r="J3674" i="3"/>
  <c r="J3675" i="3"/>
  <c r="J3676" i="3"/>
  <c r="J3677" i="3"/>
  <c r="J3678" i="3"/>
  <c r="J3679" i="3"/>
  <c r="J3680" i="3"/>
  <c r="J3681" i="3"/>
  <c r="J3682" i="3"/>
  <c r="J3683" i="3"/>
  <c r="J3684" i="3"/>
  <c r="J3685" i="3"/>
  <c r="J3686" i="3"/>
  <c r="J3687" i="3"/>
  <c r="J3688" i="3"/>
  <c r="J3689" i="3"/>
  <c r="J3690" i="3"/>
  <c r="J3691" i="3"/>
  <c r="J3692" i="3"/>
  <c r="J3693" i="3"/>
  <c r="J3694" i="3"/>
  <c r="J3695" i="3"/>
  <c r="J3696" i="3"/>
  <c r="J3697" i="3"/>
  <c r="J3698" i="3"/>
  <c r="J3699" i="3"/>
  <c r="J3700" i="3"/>
  <c r="J3701" i="3"/>
  <c r="J3702" i="3"/>
  <c r="J3703" i="3"/>
  <c r="J3704" i="3"/>
  <c r="J3705" i="3"/>
  <c r="J3706" i="3"/>
  <c r="J3707" i="3"/>
  <c r="J3708" i="3"/>
  <c r="J3709" i="3"/>
  <c r="J3710" i="3"/>
  <c r="J3711" i="3"/>
  <c r="J3712" i="3"/>
  <c r="J3713" i="3"/>
  <c r="J3714" i="3"/>
  <c r="J3715" i="3"/>
  <c r="J3716" i="3"/>
  <c r="J3717" i="3"/>
  <c r="J3718" i="3"/>
  <c r="J3719" i="3"/>
  <c r="J3720" i="3"/>
  <c r="J3721" i="3"/>
  <c r="J3722" i="3"/>
  <c r="J3723" i="3"/>
  <c r="J3724" i="3"/>
  <c r="J3725" i="3"/>
  <c r="J3726" i="3"/>
  <c r="J3727" i="3"/>
  <c r="J3728" i="3"/>
  <c r="J3729" i="3"/>
  <c r="J3730" i="3"/>
  <c r="J3731" i="3"/>
  <c r="J3732" i="3"/>
  <c r="J3733" i="3"/>
  <c r="J3734" i="3"/>
  <c r="J3735" i="3"/>
  <c r="J3736" i="3"/>
  <c r="J3737" i="3"/>
  <c r="J3738" i="3"/>
  <c r="J3739" i="3"/>
  <c r="J3740" i="3"/>
  <c r="J3741" i="3"/>
  <c r="J3742" i="3"/>
  <c r="J3743" i="3"/>
  <c r="J3744" i="3"/>
  <c r="J3745" i="3"/>
  <c r="J3746" i="3"/>
  <c r="J3747" i="3"/>
  <c r="J3748" i="3"/>
  <c r="J3749" i="3"/>
  <c r="J3750" i="3"/>
  <c r="J3751" i="3"/>
  <c r="J3752" i="3"/>
  <c r="J3753" i="3"/>
  <c r="J3754" i="3"/>
  <c r="J3755" i="3"/>
  <c r="J3756" i="3"/>
  <c r="J3757" i="3"/>
  <c r="J3758" i="3"/>
  <c r="J3759" i="3"/>
  <c r="J3760" i="3"/>
  <c r="J3761" i="3"/>
  <c r="J3762" i="3"/>
  <c r="J3763" i="3"/>
  <c r="J3764" i="3"/>
  <c r="J3765" i="3"/>
  <c r="J3766" i="3"/>
  <c r="J3767" i="3"/>
  <c r="J3768" i="3"/>
  <c r="J3769" i="3"/>
  <c r="J3770" i="3"/>
  <c r="J3771" i="3"/>
  <c r="J3772" i="3"/>
  <c r="J3773" i="3"/>
  <c r="J3774" i="3"/>
  <c r="J3775" i="3"/>
  <c r="J3776" i="3"/>
  <c r="J3777" i="3"/>
  <c r="J3778" i="3"/>
  <c r="J3779" i="3"/>
  <c r="J3780" i="3"/>
  <c r="J3781" i="3"/>
  <c r="J3782" i="3"/>
  <c r="J3783" i="3"/>
  <c r="J3784" i="3"/>
  <c r="J3785" i="3"/>
  <c r="J3786" i="3"/>
  <c r="J3787" i="3"/>
  <c r="J3788" i="3"/>
  <c r="J3789" i="3"/>
  <c r="J3790" i="3"/>
  <c r="J3791" i="3"/>
  <c r="J3792" i="3"/>
  <c r="J3793" i="3"/>
  <c r="J3794" i="3"/>
  <c r="J3795" i="3"/>
  <c r="J3796" i="3"/>
  <c r="J3797" i="3"/>
  <c r="J3798" i="3"/>
  <c r="J3799" i="3"/>
  <c r="J3800" i="3"/>
  <c r="J3801" i="3"/>
  <c r="J3802" i="3"/>
  <c r="J3803" i="3"/>
  <c r="J3804" i="3"/>
  <c r="J3805" i="3"/>
  <c r="J3806" i="3"/>
  <c r="J3807" i="3"/>
  <c r="J3808" i="3"/>
  <c r="J3809" i="3"/>
  <c r="J3810" i="3"/>
  <c r="J3811" i="3"/>
  <c r="J3812" i="3"/>
  <c r="J3813" i="3"/>
  <c r="J3814" i="3"/>
  <c r="J3815" i="3"/>
  <c r="J3816" i="3"/>
  <c r="J3817" i="3"/>
  <c r="J3818" i="3"/>
  <c r="J3819" i="3"/>
  <c r="J3820" i="3"/>
  <c r="J3821" i="3"/>
  <c r="J3822" i="3"/>
  <c r="J3823" i="3"/>
  <c r="J3824" i="3"/>
  <c r="J3825" i="3"/>
  <c r="J3826" i="3"/>
  <c r="J3827" i="3"/>
  <c r="J3828" i="3"/>
  <c r="J3829" i="3"/>
  <c r="J3830" i="3"/>
  <c r="J3831" i="3"/>
  <c r="J3832" i="3"/>
  <c r="J3833" i="3"/>
  <c r="J3834" i="3"/>
  <c r="J3835" i="3"/>
  <c r="J3836" i="3"/>
  <c r="J3837" i="3"/>
  <c r="J3838" i="3"/>
  <c r="J3839" i="3"/>
  <c r="J3840" i="3"/>
  <c r="J3841" i="3"/>
  <c r="J3842" i="3"/>
  <c r="J3843" i="3"/>
  <c r="J3844" i="3"/>
  <c r="J3845" i="3"/>
  <c r="J3846" i="3"/>
  <c r="J3847" i="3"/>
  <c r="J3848" i="3"/>
  <c r="J3849" i="3"/>
  <c r="J3850" i="3"/>
  <c r="J3851" i="3"/>
  <c r="J3852" i="3"/>
  <c r="J3853" i="3"/>
  <c r="J3854" i="3"/>
  <c r="J3855" i="3"/>
  <c r="J3856" i="3"/>
  <c r="J3857" i="3"/>
  <c r="J3858" i="3"/>
  <c r="J3859" i="3"/>
  <c r="J3860" i="3"/>
  <c r="J3861" i="3"/>
  <c r="J3862" i="3"/>
  <c r="J3863" i="3"/>
  <c r="J3864" i="3"/>
  <c r="J3865" i="3"/>
  <c r="J3866" i="3"/>
  <c r="J3867" i="3"/>
  <c r="J3868" i="3"/>
  <c r="J3869" i="3"/>
  <c r="J3870" i="3"/>
  <c r="J3871" i="3"/>
  <c r="J3872" i="3"/>
  <c r="J3873" i="3"/>
  <c r="J3874" i="3"/>
  <c r="J3875" i="3"/>
  <c r="J3876" i="3"/>
  <c r="J3877" i="3"/>
  <c r="J3878" i="3"/>
  <c r="J3879" i="3"/>
  <c r="J3880" i="3"/>
  <c r="J3881" i="3"/>
  <c r="J3882" i="3"/>
  <c r="J3883" i="3"/>
  <c r="J3884" i="3"/>
  <c r="J3885" i="3"/>
  <c r="J3886" i="3"/>
  <c r="J3887" i="3"/>
  <c r="J3888" i="3"/>
  <c r="J3889" i="3"/>
  <c r="J3890" i="3"/>
  <c r="J3891" i="3"/>
  <c r="J3892" i="3"/>
  <c r="J3893" i="3"/>
  <c r="J3894" i="3"/>
  <c r="J3895" i="3"/>
  <c r="J3896" i="3"/>
  <c r="J3897" i="3"/>
  <c r="J3898" i="3"/>
  <c r="J3899" i="3"/>
  <c r="J3900" i="3"/>
  <c r="J3901" i="3"/>
  <c r="J3902" i="3"/>
  <c r="J3903" i="3"/>
  <c r="J3904" i="3"/>
  <c r="J3905" i="3"/>
  <c r="J3906" i="3"/>
  <c r="J3907" i="3"/>
  <c r="J3908" i="3"/>
  <c r="J3909" i="3"/>
  <c r="J3910" i="3"/>
  <c r="J3911" i="3"/>
  <c r="J3912" i="3"/>
  <c r="J3913" i="3"/>
  <c r="J3914" i="3"/>
  <c r="J3915" i="3"/>
  <c r="J3916" i="3"/>
  <c r="J3917" i="3"/>
  <c r="J3918" i="3"/>
  <c r="J3919" i="3"/>
  <c r="J3920" i="3"/>
  <c r="J3921" i="3"/>
  <c r="J3922" i="3"/>
  <c r="J3923" i="3"/>
  <c r="J3924" i="3"/>
  <c r="J3925" i="3"/>
  <c r="J3926" i="3"/>
  <c r="J3927" i="3"/>
  <c r="J3928" i="3"/>
  <c r="J3929" i="3"/>
  <c r="J3930" i="3"/>
  <c r="J3931" i="3"/>
  <c r="J3932" i="3"/>
  <c r="J3933" i="3"/>
  <c r="J3934" i="3"/>
  <c r="J3935" i="3"/>
  <c r="J3936" i="3"/>
  <c r="J3937" i="3"/>
  <c r="J3938" i="3"/>
  <c r="J3939" i="3"/>
  <c r="J3940" i="3"/>
  <c r="J3941" i="3"/>
  <c r="J3942" i="3"/>
  <c r="J3943" i="3"/>
  <c r="J3944" i="3"/>
  <c r="J3945" i="3"/>
  <c r="J3946" i="3"/>
  <c r="J3947" i="3"/>
  <c r="J3948" i="3"/>
  <c r="J3949" i="3"/>
  <c r="J3950" i="3"/>
  <c r="J3951" i="3"/>
  <c r="J3952" i="3"/>
  <c r="J3953" i="3"/>
  <c r="J3954" i="3"/>
  <c r="J3955" i="3"/>
  <c r="J3956" i="3"/>
  <c r="J3957" i="3"/>
  <c r="J3958" i="3"/>
  <c r="J3959" i="3"/>
  <c r="J3960" i="3"/>
  <c r="J3961" i="3"/>
  <c r="J3962" i="3"/>
  <c r="J3963" i="3"/>
  <c r="J3964" i="3"/>
  <c r="J3965" i="3"/>
  <c r="J3966" i="3"/>
  <c r="J3967" i="3"/>
  <c r="J3968" i="3"/>
  <c r="J3969" i="3"/>
  <c r="J3970" i="3"/>
  <c r="J3971" i="3"/>
  <c r="J3972" i="3"/>
  <c r="J3973" i="3"/>
  <c r="J3974" i="3"/>
  <c r="J3975" i="3"/>
  <c r="J3976" i="3"/>
  <c r="J3977" i="3"/>
  <c r="J3978" i="3"/>
  <c r="J3979" i="3"/>
  <c r="J3980" i="3"/>
  <c r="J3981" i="3"/>
  <c r="J3982" i="3"/>
  <c r="J3983" i="3"/>
  <c r="J3984" i="3"/>
  <c r="J3985" i="3"/>
  <c r="J3986" i="3"/>
  <c r="J3987" i="3"/>
  <c r="J3988" i="3"/>
  <c r="J3989" i="3"/>
  <c r="J3990" i="3"/>
  <c r="J3991" i="3"/>
  <c r="J3992" i="3"/>
  <c r="J3993" i="3"/>
  <c r="J3994" i="3"/>
  <c r="J3995" i="3"/>
  <c r="J3996" i="3"/>
  <c r="J3997" i="3"/>
  <c r="J3998" i="3"/>
  <c r="J3999" i="3"/>
  <c r="J4000" i="3"/>
  <c r="J4001" i="3"/>
  <c r="J4002" i="3"/>
  <c r="J4003" i="3"/>
  <c r="J4004" i="3"/>
  <c r="J4005" i="3"/>
  <c r="J4006" i="3"/>
  <c r="J4007" i="3"/>
  <c r="J4008" i="3"/>
  <c r="J4009" i="3"/>
  <c r="J4010" i="3"/>
  <c r="J4011" i="3"/>
  <c r="J4012" i="3"/>
  <c r="J4013" i="3"/>
  <c r="J4014" i="3"/>
  <c r="J4015" i="3"/>
  <c r="J4016" i="3"/>
  <c r="J4017" i="3"/>
  <c r="J4018" i="3"/>
  <c r="J4019" i="3"/>
  <c r="J4020" i="3"/>
  <c r="J4021" i="3"/>
  <c r="J4022" i="3"/>
  <c r="J4023" i="3"/>
  <c r="J4024" i="3"/>
  <c r="J4025" i="3"/>
  <c r="J4026" i="3"/>
  <c r="J4027" i="3"/>
  <c r="J4028" i="3"/>
  <c r="J4029" i="3"/>
  <c r="J4030" i="3"/>
  <c r="J4031" i="3"/>
  <c r="J4032" i="3"/>
  <c r="J4033" i="3"/>
  <c r="J4034" i="3"/>
  <c r="J4035" i="3"/>
  <c r="J4036" i="3"/>
  <c r="J4037" i="3"/>
  <c r="J4038" i="3"/>
  <c r="J4039" i="3"/>
  <c r="J4040" i="3"/>
  <c r="J4041" i="3"/>
  <c r="J4042" i="3"/>
  <c r="J4043" i="3"/>
  <c r="J4044" i="3"/>
  <c r="J4045" i="3"/>
  <c r="J4046" i="3"/>
  <c r="J4047" i="3"/>
  <c r="J4048" i="3"/>
  <c r="J4049" i="3"/>
  <c r="J4050" i="3"/>
  <c r="J4051" i="3"/>
  <c r="J4052" i="3"/>
  <c r="J4053" i="3"/>
  <c r="J4054" i="3"/>
  <c r="J4055" i="3"/>
  <c r="J4056" i="3"/>
  <c r="J4057" i="3"/>
  <c r="J4058" i="3"/>
  <c r="J4059" i="3"/>
  <c r="J4060" i="3"/>
  <c r="J4061" i="3"/>
  <c r="J4062" i="3"/>
  <c r="J4063" i="3"/>
  <c r="J4064" i="3"/>
  <c r="J4065" i="3"/>
  <c r="J4066" i="3"/>
  <c r="J4067" i="3"/>
  <c r="J4068" i="3"/>
  <c r="J4069" i="3"/>
  <c r="J4070" i="3"/>
  <c r="J4071" i="3"/>
  <c r="J4072" i="3"/>
  <c r="J4073" i="3"/>
  <c r="J4074" i="3"/>
  <c r="J4075" i="3"/>
  <c r="J4076" i="3"/>
  <c r="J4077" i="3"/>
  <c r="J4078" i="3"/>
  <c r="J4079" i="3"/>
  <c r="J4080" i="3"/>
  <c r="J4081" i="3"/>
  <c r="J4082" i="3"/>
  <c r="J4083" i="3"/>
  <c r="J4084" i="3"/>
  <c r="J4085" i="3"/>
  <c r="J4086" i="3"/>
  <c r="J4087" i="3"/>
  <c r="J4088" i="3"/>
  <c r="J4089" i="3"/>
  <c r="J4090" i="3"/>
  <c r="J4091" i="3"/>
  <c r="J4092" i="3"/>
  <c r="J4093" i="3"/>
  <c r="J4094" i="3"/>
  <c r="J4095" i="3"/>
  <c r="J4096" i="3"/>
  <c r="J4097" i="3"/>
  <c r="J4098" i="3"/>
  <c r="J4099" i="3"/>
  <c r="J4100" i="3"/>
  <c r="J4101" i="3"/>
  <c r="J4102" i="3"/>
  <c r="J4103" i="3"/>
  <c r="J4104" i="3"/>
  <c r="J4105" i="3"/>
  <c r="J4106" i="3"/>
  <c r="J4107" i="3"/>
  <c r="J4108" i="3"/>
  <c r="J4109" i="3"/>
  <c r="J4110" i="3"/>
  <c r="J4111" i="3"/>
  <c r="J4112" i="3"/>
  <c r="J4113" i="3"/>
  <c r="J4114" i="3"/>
  <c r="J4115" i="3"/>
  <c r="J4116" i="3"/>
  <c r="J4117" i="3"/>
  <c r="J4118" i="3"/>
  <c r="J4119" i="3"/>
  <c r="J4120" i="3"/>
  <c r="J4121" i="3"/>
  <c r="J4122" i="3"/>
  <c r="J4123" i="3"/>
  <c r="J4124" i="3"/>
  <c r="J4125" i="3"/>
  <c r="J4126" i="3"/>
  <c r="J4127" i="3"/>
  <c r="J4128" i="3"/>
  <c r="J4129" i="3"/>
  <c r="J4130" i="3"/>
  <c r="J4131" i="3"/>
  <c r="J4132" i="3"/>
  <c r="J4133" i="3"/>
  <c r="J4134" i="3"/>
  <c r="J4135" i="3"/>
  <c r="J4136" i="3"/>
  <c r="J4137" i="3"/>
  <c r="J4138" i="3"/>
  <c r="J4139" i="3"/>
  <c r="J4140" i="3"/>
  <c r="J4141" i="3"/>
  <c r="J4142" i="3"/>
  <c r="J4143" i="3"/>
  <c r="J4144" i="3"/>
  <c r="J4145" i="3"/>
  <c r="J4146" i="3"/>
  <c r="J4147" i="3"/>
  <c r="J4148" i="3"/>
  <c r="J4149" i="3"/>
  <c r="J4150" i="3"/>
  <c r="J4151" i="3"/>
  <c r="J4152" i="3"/>
  <c r="J4153" i="3"/>
  <c r="J4154" i="3"/>
  <c r="J4155" i="3"/>
  <c r="J4156" i="3"/>
  <c r="J4157" i="3"/>
  <c r="J4158" i="3"/>
  <c r="J4159" i="3"/>
  <c r="J4160" i="3"/>
  <c r="J4161" i="3"/>
  <c r="J4162" i="3"/>
  <c r="J4163" i="3"/>
  <c r="J4164" i="3"/>
  <c r="J4165" i="3"/>
  <c r="J4166" i="3"/>
  <c r="J4167" i="3"/>
  <c r="J4168" i="3"/>
  <c r="J4169" i="3"/>
  <c r="J4170" i="3"/>
  <c r="J4171" i="3"/>
  <c r="J4172" i="3"/>
  <c r="J4173" i="3"/>
  <c r="J4174" i="3"/>
  <c r="J4175" i="3"/>
  <c r="J4176" i="3"/>
  <c r="J4177" i="3"/>
  <c r="J4178" i="3"/>
  <c r="J4179" i="3"/>
  <c r="J4180" i="3"/>
  <c r="J4181" i="3"/>
  <c r="J4182" i="3"/>
  <c r="J4183" i="3"/>
  <c r="J4184" i="3"/>
  <c r="J4185" i="3"/>
  <c r="J4186" i="3"/>
  <c r="J4187" i="3"/>
  <c r="J4188" i="3"/>
  <c r="J4189" i="3"/>
  <c r="J4190" i="3"/>
  <c r="J4191" i="3"/>
  <c r="J4192" i="3"/>
  <c r="J4193" i="3"/>
  <c r="J4194" i="3"/>
  <c r="J4195" i="3"/>
  <c r="J4196" i="3"/>
  <c r="J4197" i="3"/>
  <c r="J4198" i="3"/>
  <c r="J4199" i="3"/>
  <c r="J4200" i="3"/>
  <c r="J4201" i="3"/>
  <c r="J4202" i="3"/>
  <c r="J4203" i="3"/>
  <c r="J4204" i="3"/>
  <c r="J4205" i="3"/>
  <c r="J4206" i="3"/>
  <c r="J4207" i="3"/>
  <c r="J4208" i="3"/>
  <c r="J4209" i="3"/>
  <c r="J4210" i="3"/>
  <c r="J4211" i="3"/>
  <c r="J4212" i="3"/>
  <c r="J4213" i="3"/>
  <c r="J4214" i="3"/>
  <c r="J4215" i="3"/>
  <c r="J4216" i="3"/>
  <c r="J4217" i="3"/>
  <c r="J4218" i="3"/>
  <c r="J4219" i="3"/>
  <c r="J4220" i="3"/>
  <c r="J4221" i="3"/>
  <c r="J4222" i="3"/>
  <c r="J4223" i="3"/>
  <c r="J4224" i="3"/>
  <c r="J4225" i="3"/>
  <c r="J4226" i="3"/>
  <c r="J4227" i="3"/>
  <c r="J4228" i="3"/>
  <c r="J4229" i="3"/>
  <c r="J4230" i="3"/>
  <c r="J4231" i="3"/>
  <c r="J4232" i="3"/>
  <c r="J4233" i="3"/>
  <c r="J4234" i="3"/>
  <c r="J4235" i="3"/>
  <c r="J4236" i="3"/>
  <c r="J4237" i="3"/>
  <c r="J4238" i="3"/>
  <c r="J4239" i="3"/>
  <c r="J4240" i="3"/>
  <c r="J4241" i="3"/>
  <c r="J4242" i="3"/>
  <c r="J4243" i="3"/>
  <c r="J4244" i="3"/>
  <c r="J4245" i="3"/>
  <c r="J4246" i="3"/>
  <c r="J4247" i="3"/>
  <c r="J4248" i="3"/>
  <c r="J4249" i="3"/>
  <c r="J4250" i="3"/>
  <c r="J4251" i="3"/>
  <c r="J4252" i="3"/>
  <c r="J4253" i="3"/>
  <c r="J4254" i="3"/>
  <c r="J4255" i="3"/>
  <c r="J4256" i="3"/>
  <c r="J4257" i="3"/>
  <c r="J4258" i="3"/>
  <c r="J4259" i="3"/>
  <c r="J4260" i="3"/>
  <c r="J4261" i="3"/>
  <c r="J4262" i="3"/>
  <c r="J4263" i="3"/>
  <c r="J4264" i="3"/>
  <c r="J4265" i="3"/>
  <c r="J4266" i="3"/>
  <c r="J4267" i="3"/>
  <c r="J4268" i="3"/>
  <c r="J4269" i="3"/>
  <c r="J4270" i="3"/>
  <c r="J4271" i="3"/>
  <c r="J4272" i="3"/>
  <c r="J4273" i="3"/>
  <c r="J4274" i="3"/>
  <c r="J4275" i="3"/>
  <c r="J4276" i="3"/>
  <c r="J4277" i="3"/>
  <c r="J4278" i="3"/>
  <c r="J4279" i="3"/>
  <c r="J4280" i="3"/>
  <c r="J4281" i="3"/>
  <c r="J4282" i="3"/>
  <c r="J4283" i="3"/>
  <c r="J4284" i="3"/>
  <c r="J4285" i="3"/>
  <c r="J4286" i="3"/>
  <c r="J4287" i="3"/>
  <c r="J4288" i="3"/>
  <c r="J4289" i="3"/>
  <c r="J4290" i="3"/>
  <c r="J4291" i="3"/>
  <c r="J4292" i="3"/>
  <c r="J4293" i="3"/>
  <c r="J4294" i="3"/>
  <c r="J4295" i="3"/>
  <c r="J4296" i="3"/>
  <c r="J4297" i="3"/>
  <c r="J4298" i="3"/>
  <c r="J4299" i="3"/>
  <c r="J4300" i="3"/>
  <c r="J4301" i="3"/>
  <c r="J4302" i="3"/>
  <c r="J4303" i="3"/>
  <c r="J4304" i="3"/>
  <c r="J4305" i="3"/>
  <c r="J4306" i="3"/>
  <c r="J4307" i="3"/>
  <c r="J4308" i="3"/>
  <c r="J4309" i="3"/>
  <c r="J4310" i="3"/>
  <c r="J4311" i="3"/>
  <c r="J4312" i="3"/>
  <c r="J4313" i="3"/>
  <c r="J4314" i="3"/>
  <c r="J4315" i="3"/>
  <c r="J4316" i="3"/>
  <c r="J4317" i="3"/>
  <c r="J4318" i="3"/>
  <c r="J4319" i="3"/>
  <c r="J4320" i="3"/>
  <c r="J4321" i="3"/>
  <c r="J4322" i="3"/>
  <c r="J4323" i="3"/>
  <c r="J4324" i="3"/>
  <c r="J4325" i="3"/>
  <c r="J4326" i="3"/>
  <c r="J4327" i="3"/>
  <c r="J4328" i="3"/>
  <c r="J4329" i="3"/>
  <c r="J4330" i="3"/>
  <c r="J4331" i="3"/>
  <c r="J4332" i="3"/>
  <c r="J4333" i="3"/>
  <c r="J4334" i="3"/>
  <c r="J4335" i="3"/>
  <c r="J4336" i="3"/>
  <c r="J4337" i="3"/>
  <c r="J4338" i="3"/>
  <c r="J4339" i="3"/>
  <c r="J4340" i="3"/>
  <c r="J4341" i="3"/>
  <c r="J4342" i="3"/>
  <c r="J4343" i="3"/>
  <c r="J4344" i="3"/>
  <c r="J4345" i="3"/>
  <c r="J4346" i="3"/>
  <c r="J4347" i="3"/>
  <c r="J4348" i="3"/>
  <c r="J4349" i="3"/>
  <c r="J4350" i="3"/>
  <c r="J4351" i="3"/>
  <c r="J4352" i="3"/>
  <c r="J4353" i="3"/>
  <c r="J4354" i="3"/>
  <c r="J4355" i="3"/>
  <c r="J4356" i="3"/>
  <c r="J4357" i="3"/>
  <c r="J4358" i="3"/>
  <c r="J4359" i="3"/>
  <c r="J4360" i="3"/>
  <c r="J4361" i="3"/>
  <c r="J4362" i="3"/>
  <c r="J4363" i="3"/>
  <c r="J4364" i="3"/>
  <c r="J4365" i="3"/>
  <c r="J4366" i="3"/>
  <c r="J4367" i="3"/>
  <c r="J4368" i="3"/>
  <c r="J4369" i="3"/>
  <c r="J4370" i="3"/>
  <c r="J4371" i="3"/>
  <c r="J4372" i="3"/>
  <c r="J4373" i="3"/>
  <c r="J4374" i="3"/>
  <c r="J4375" i="3"/>
  <c r="J4376" i="3"/>
  <c r="J4377" i="3"/>
  <c r="J4378" i="3"/>
  <c r="J4379" i="3"/>
  <c r="J4380" i="3"/>
  <c r="J4381" i="3"/>
  <c r="J4382" i="3"/>
  <c r="J4383" i="3"/>
  <c r="J4384" i="3"/>
  <c r="J4385" i="3"/>
  <c r="J4386" i="3"/>
  <c r="J4387" i="3"/>
  <c r="J4388" i="3"/>
  <c r="J4389" i="3"/>
  <c r="J4390" i="3"/>
  <c r="J4391" i="3"/>
  <c r="J4392" i="3"/>
  <c r="J4393" i="3"/>
  <c r="J4394" i="3"/>
  <c r="J4395" i="3"/>
  <c r="J4396" i="3"/>
  <c r="J4397" i="3"/>
  <c r="J4398" i="3"/>
  <c r="J4399" i="3"/>
  <c r="J4400" i="3"/>
  <c r="J4401" i="3"/>
  <c r="J4402" i="3"/>
  <c r="J4403" i="3"/>
  <c r="J4404" i="3"/>
  <c r="J4405" i="3"/>
  <c r="J4406" i="3"/>
  <c r="J4407" i="3"/>
  <c r="J4408" i="3"/>
  <c r="J4409" i="3"/>
  <c r="J4410" i="3"/>
  <c r="J4411" i="3"/>
  <c r="J4412" i="3"/>
  <c r="J4413" i="3"/>
  <c r="J4414" i="3"/>
  <c r="J4415" i="3"/>
  <c r="J4416" i="3"/>
  <c r="J4417" i="3"/>
  <c r="J4418" i="3"/>
  <c r="J4419" i="3"/>
  <c r="J4420" i="3"/>
  <c r="J4421" i="3"/>
  <c r="J4422" i="3"/>
  <c r="J4423" i="3"/>
  <c r="J4424" i="3"/>
  <c r="J4425" i="3"/>
  <c r="J4426" i="3"/>
  <c r="J4427" i="3"/>
  <c r="J4428" i="3"/>
  <c r="J4429" i="3"/>
  <c r="J4430" i="3"/>
  <c r="J4431" i="3"/>
  <c r="J4432" i="3"/>
  <c r="J4433" i="3"/>
  <c r="J4434" i="3"/>
  <c r="J4435" i="3"/>
  <c r="J4436" i="3"/>
  <c r="J4437" i="3"/>
  <c r="J4438" i="3"/>
  <c r="J4439" i="3"/>
  <c r="J4440" i="3"/>
  <c r="J4441" i="3"/>
  <c r="J4442" i="3"/>
  <c r="J4443" i="3"/>
  <c r="J4444" i="3"/>
  <c r="J4445" i="3"/>
  <c r="J4446" i="3"/>
  <c r="J4447" i="3"/>
  <c r="J4448" i="3"/>
  <c r="J4449" i="3"/>
  <c r="J4450" i="3"/>
  <c r="J4451" i="3"/>
  <c r="J4452" i="3"/>
  <c r="J4453" i="3"/>
  <c r="J4454" i="3"/>
  <c r="J4455" i="3"/>
  <c r="J4456" i="3"/>
  <c r="J4457" i="3"/>
  <c r="J4458" i="3"/>
  <c r="J4459" i="3"/>
  <c r="J4460" i="3"/>
  <c r="J4461" i="3"/>
  <c r="J4462" i="3"/>
  <c r="J4463" i="3"/>
  <c r="J4464" i="3"/>
  <c r="J4465" i="3"/>
  <c r="J4466" i="3"/>
  <c r="J4467" i="3"/>
  <c r="J4468" i="3"/>
  <c r="J4469" i="3"/>
  <c r="J4470" i="3"/>
  <c r="J4471" i="3"/>
  <c r="J4472" i="3"/>
  <c r="J4473" i="3"/>
  <c r="J4474" i="3"/>
  <c r="J4475" i="3"/>
  <c r="J4476" i="3"/>
  <c r="J4477" i="3"/>
  <c r="J4478" i="3"/>
  <c r="J4479" i="3"/>
  <c r="J4480" i="3"/>
  <c r="J4481" i="3"/>
  <c r="J4482" i="3"/>
  <c r="J4483" i="3"/>
  <c r="J4484" i="3"/>
  <c r="J4485" i="3"/>
  <c r="J4486" i="3"/>
  <c r="J4487" i="3"/>
  <c r="J4488" i="3"/>
  <c r="J4489" i="3"/>
  <c r="J4490" i="3"/>
  <c r="J4491" i="3"/>
  <c r="J4492" i="3"/>
  <c r="J4493" i="3"/>
  <c r="J4494" i="3"/>
  <c r="J4495" i="3"/>
  <c r="J4496" i="3"/>
  <c r="J4497" i="3"/>
  <c r="J4498" i="3"/>
  <c r="J4499" i="3"/>
  <c r="J4500" i="3"/>
  <c r="J4501" i="3"/>
  <c r="J4502" i="3"/>
  <c r="J4503" i="3"/>
  <c r="J4504" i="3"/>
  <c r="J4505" i="3"/>
  <c r="J4506" i="3"/>
  <c r="J4507" i="3"/>
  <c r="J4508" i="3"/>
  <c r="J4509" i="3"/>
  <c r="J4510" i="3"/>
  <c r="J4511" i="3"/>
  <c r="J4512" i="3"/>
  <c r="J4513" i="3"/>
  <c r="J4514" i="3"/>
  <c r="J4515" i="3"/>
  <c r="J4516" i="3"/>
  <c r="J4517" i="3"/>
  <c r="J4518" i="3"/>
  <c r="J4519" i="3"/>
  <c r="J4520" i="3"/>
  <c r="J4521" i="3"/>
  <c r="J4522" i="3"/>
  <c r="J4523" i="3"/>
  <c r="J4524" i="3"/>
  <c r="J4525" i="3"/>
  <c r="J4526" i="3"/>
  <c r="J4527" i="3"/>
  <c r="J4528" i="3"/>
  <c r="J4529" i="3"/>
  <c r="J4530" i="3"/>
  <c r="J4531" i="3"/>
  <c r="J4532" i="3"/>
  <c r="J4533" i="3"/>
  <c r="J4534" i="3"/>
  <c r="J4535" i="3"/>
  <c r="J4536" i="3"/>
  <c r="J4537" i="3"/>
  <c r="J4538" i="3"/>
  <c r="J4539" i="3"/>
  <c r="J4540" i="3"/>
  <c r="J4541" i="3"/>
  <c r="J4542" i="3"/>
  <c r="J4543" i="3"/>
  <c r="J4544" i="3"/>
  <c r="J4545" i="3"/>
  <c r="J4546" i="3"/>
  <c r="J4547" i="3"/>
  <c r="J4548" i="3"/>
  <c r="J4549" i="3"/>
  <c r="J4550" i="3"/>
  <c r="J4551" i="3"/>
  <c r="J4552" i="3"/>
  <c r="J4553" i="3"/>
  <c r="J4554" i="3"/>
  <c r="J4555" i="3"/>
  <c r="J4556" i="3"/>
  <c r="J4557" i="3"/>
  <c r="J4558" i="3"/>
  <c r="J4559" i="3"/>
  <c r="J4560" i="3"/>
  <c r="J4561" i="3"/>
  <c r="J4562" i="3"/>
  <c r="J4563" i="3"/>
  <c r="J4564" i="3"/>
  <c r="J4565" i="3"/>
  <c r="J4566" i="3"/>
  <c r="J4567" i="3"/>
  <c r="J4568" i="3"/>
  <c r="J4569" i="3"/>
  <c r="J4570" i="3"/>
  <c r="J4571" i="3"/>
  <c r="J4572" i="3"/>
  <c r="J4573" i="3"/>
  <c r="J4574" i="3"/>
  <c r="J4575" i="3"/>
  <c r="J4576" i="3"/>
  <c r="J4577" i="3"/>
  <c r="J4578" i="3"/>
  <c r="J4579" i="3"/>
  <c r="J4580" i="3"/>
  <c r="J4581" i="3"/>
  <c r="J4582" i="3"/>
  <c r="J4583" i="3"/>
  <c r="J4584" i="3"/>
  <c r="J4585" i="3"/>
  <c r="J4586" i="3"/>
  <c r="J4587" i="3"/>
  <c r="J4588" i="3"/>
  <c r="J4589" i="3"/>
  <c r="J4590" i="3"/>
  <c r="J4591" i="3"/>
  <c r="J4592" i="3"/>
  <c r="J4593" i="3"/>
  <c r="J4594" i="3"/>
  <c r="J4595" i="3"/>
  <c r="J4596" i="3"/>
  <c r="J4597" i="3"/>
  <c r="J4598" i="3"/>
  <c r="J4599" i="3"/>
  <c r="J4600" i="3"/>
  <c r="J4601" i="3"/>
  <c r="J4602" i="3"/>
  <c r="J4603" i="3"/>
  <c r="J4604" i="3"/>
  <c r="J4605" i="3"/>
  <c r="J4606" i="3"/>
  <c r="J4607" i="3"/>
  <c r="J4608" i="3"/>
  <c r="J4609" i="3"/>
  <c r="J4610" i="3"/>
  <c r="J4611" i="3"/>
  <c r="J4612" i="3"/>
  <c r="J4613" i="3"/>
  <c r="J4614" i="3"/>
  <c r="J4615" i="3"/>
  <c r="J4616" i="3"/>
  <c r="J4617" i="3"/>
  <c r="J4618" i="3"/>
  <c r="J4619" i="3"/>
  <c r="J4620" i="3"/>
  <c r="J4621" i="3"/>
  <c r="J4622" i="3"/>
  <c r="J4623" i="3"/>
  <c r="J4624" i="3"/>
  <c r="J4625" i="3"/>
  <c r="J4626" i="3"/>
  <c r="J4627" i="3"/>
  <c r="J4628" i="3"/>
  <c r="J4629" i="3"/>
  <c r="J4630" i="3"/>
  <c r="J4631" i="3"/>
  <c r="J4632" i="3"/>
  <c r="J4633" i="3"/>
  <c r="J4634" i="3"/>
  <c r="J4635" i="3"/>
  <c r="J4636" i="3"/>
  <c r="J4637" i="3"/>
  <c r="J4638" i="3"/>
  <c r="J4639" i="3"/>
  <c r="J4640" i="3"/>
  <c r="J4641" i="3"/>
  <c r="J4642" i="3"/>
  <c r="J4643" i="3"/>
  <c r="J4644" i="3"/>
  <c r="J4645" i="3"/>
  <c r="J4646" i="3"/>
  <c r="J4647" i="3"/>
  <c r="J4648" i="3"/>
  <c r="J4649" i="3"/>
  <c r="J4650" i="3"/>
  <c r="J4651" i="3"/>
  <c r="J4652" i="3"/>
  <c r="J4653" i="3"/>
  <c r="J4654" i="3"/>
  <c r="J4655" i="3"/>
  <c r="J4656" i="3"/>
  <c r="J4657" i="3"/>
  <c r="J4658" i="3"/>
  <c r="J4659" i="3"/>
  <c r="J4660" i="3"/>
  <c r="J4661" i="3"/>
  <c r="J4662" i="3"/>
  <c r="J4663" i="3"/>
  <c r="J4664" i="3"/>
  <c r="J4665" i="3"/>
  <c r="J4666" i="3"/>
  <c r="J4667" i="3"/>
  <c r="J4668" i="3"/>
  <c r="J4669" i="3"/>
  <c r="J4670" i="3"/>
  <c r="J4671" i="3"/>
  <c r="J4672" i="3"/>
  <c r="J4673" i="3"/>
  <c r="J4674" i="3"/>
  <c r="J4675" i="3"/>
  <c r="J4676" i="3"/>
  <c r="J4677" i="3"/>
  <c r="J4678" i="3"/>
  <c r="J4679" i="3"/>
  <c r="J4680" i="3"/>
  <c r="J4681" i="3"/>
  <c r="J4682" i="3"/>
  <c r="J4683" i="3"/>
  <c r="J4684" i="3"/>
  <c r="J4685" i="3"/>
  <c r="J4686" i="3"/>
  <c r="J4687" i="3"/>
  <c r="J4688" i="3"/>
  <c r="J4689" i="3"/>
  <c r="J4690" i="3"/>
  <c r="J4691" i="3"/>
  <c r="J4692" i="3"/>
  <c r="J4693" i="3"/>
  <c r="J4694" i="3"/>
  <c r="J4695" i="3"/>
  <c r="J4696" i="3"/>
  <c r="J4697" i="3"/>
  <c r="J4698" i="3"/>
  <c r="J4699" i="3"/>
  <c r="J4700" i="3"/>
  <c r="J4701" i="3"/>
  <c r="J4702" i="3"/>
  <c r="J4703" i="3"/>
  <c r="J4704" i="3"/>
  <c r="J4705" i="3"/>
  <c r="J4706" i="3"/>
  <c r="J4707" i="3"/>
  <c r="J4708" i="3"/>
  <c r="J4709" i="3"/>
  <c r="J4710" i="3"/>
  <c r="J4711" i="3"/>
  <c r="J4712" i="3"/>
  <c r="J4713" i="3"/>
  <c r="J4714" i="3"/>
  <c r="J4715" i="3"/>
  <c r="J4716" i="3"/>
  <c r="J4717" i="3"/>
  <c r="J4718" i="3"/>
  <c r="J4719" i="3"/>
  <c r="J4720" i="3"/>
  <c r="J4721" i="3"/>
  <c r="J4722" i="3"/>
  <c r="J4723" i="3"/>
  <c r="J4724" i="3"/>
  <c r="J4725" i="3"/>
  <c r="J4726" i="3"/>
  <c r="J4727" i="3"/>
  <c r="J4728" i="3"/>
  <c r="J4729" i="3"/>
  <c r="J4730" i="3"/>
  <c r="J4731" i="3"/>
  <c r="J4732" i="3"/>
  <c r="J4733" i="3"/>
  <c r="J4734" i="3"/>
  <c r="J4735" i="3"/>
  <c r="J4736" i="3"/>
  <c r="J4737" i="3"/>
  <c r="J4738" i="3"/>
  <c r="J4739" i="3"/>
  <c r="J4740" i="3"/>
  <c r="J4741" i="3"/>
  <c r="J4742" i="3"/>
  <c r="J4743" i="3"/>
  <c r="J4744" i="3"/>
  <c r="J4745" i="3"/>
  <c r="J4746" i="3"/>
  <c r="J4747" i="3"/>
  <c r="J4748" i="3"/>
  <c r="J4749" i="3"/>
  <c r="J4750" i="3"/>
  <c r="J4751" i="3"/>
  <c r="J4752" i="3"/>
  <c r="J4753" i="3"/>
  <c r="J4754" i="3"/>
  <c r="J4755" i="3"/>
  <c r="J4756" i="3"/>
  <c r="J4757" i="3"/>
  <c r="J4758" i="3"/>
  <c r="J4759" i="3"/>
  <c r="J4760" i="3"/>
  <c r="J4761" i="3"/>
  <c r="J4762" i="3"/>
  <c r="J4763" i="3"/>
  <c r="J4764" i="3"/>
  <c r="J4765" i="3"/>
  <c r="J4766" i="3"/>
  <c r="J4767" i="3"/>
  <c r="J4768" i="3"/>
  <c r="J4769" i="3"/>
  <c r="J4770" i="3"/>
  <c r="J4771" i="3"/>
  <c r="J4772" i="3"/>
  <c r="J4773" i="3"/>
  <c r="J4774" i="3"/>
  <c r="J4775" i="3"/>
  <c r="J4776" i="3"/>
  <c r="J4777" i="3"/>
  <c r="J4778" i="3"/>
  <c r="J4779" i="3"/>
  <c r="J4780" i="3"/>
  <c r="J4781" i="3"/>
  <c r="J4782" i="3"/>
  <c r="J4783" i="3"/>
  <c r="J4784" i="3"/>
  <c r="J4785" i="3"/>
  <c r="J4786" i="3"/>
  <c r="J4787" i="3"/>
  <c r="J4788" i="3"/>
  <c r="J4789" i="3"/>
  <c r="J4790" i="3"/>
  <c r="J4791" i="3"/>
  <c r="J4792" i="3"/>
  <c r="J4793" i="3"/>
  <c r="J4794" i="3"/>
  <c r="J4795" i="3"/>
  <c r="J4796" i="3"/>
  <c r="J4797" i="3"/>
  <c r="J4798" i="3"/>
  <c r="J4799" i="3"/>
  <c r="J4800" i="3"/>
  <c r="J4801" i="3"/>
  <c r="J4802" i="3"/>
  <c r="J4803" i="3"/>
  <c r="J4804" i="3"/>
  <c r="J4805" i="3"/>
  <c r="J4806" i="3"/>
  <c r="J4807" i="3"/>
  <c r="J4808" i="3"/>
  <c r="J4809" i="3"/>
  <c r="J4810" i="3"/>
  <c r="J4811" i="3"/>
  <c r="J4812" i="3"/>
  <c r="J4813" i="3"/>
  <c r="J4814" i="3"/>
  <c r="J4815" i="3"/>
  <c r="J4816" i="3"/>
  <c r="J4817" i="3"/>
  <c r="J4818" i="3"/>
  <c r="J4819" i="3"/>
  <c r="J4820" i="3"/>
  <c r="J4821" i="3"/>
  <c r="J4822" i="3"/>
  <c r="J4823" i="3"/>
  <c r="J4824" i="3"/>
  <c r="J4825" i="3"/>
  <c r="J4826" i="3"/>
  <c r="J4827" i="3"/>
  <c r="J4828" i="3"/>
  <c r="J4829" i="3"/>
  <c r="J4830" i="3"/>
  <c r="J4831" i="3"/>
  <c r="J4832" i="3"/>
  <c r="J4833" i="3"/>
  <c r="J4834" i="3"/>
  <c r="J4835" i="3"/>
  <c r="J4836" i="3"/>
  <c r="J4837" i="3"/>
  <c r="J4838" i="3"/>
  <c r="J4839" i="3"/>
  <c r="J4840" i="3"/>
  <c r="J4841" i="3"/>
  <c r="J4842" i="3"/>
  <c r="J4843" i="3"/>
  <c r="J4844" i="3"/>
  <c r="J4845" i="3"/>
  <c r="J4846" i="3"/>
  <c r="J4847" i="3"/>
  <c r="J4848" i="3"/>
  <c r="J4849" i="3"/>
  <c r="J4850" i="3"/>
  <c r="J4851" i="3"/>
  <c r="J4852" i="3"/>
  <c r="J4853" i="3"/>
  <c r="J4854" i="3"/>
  <c r="J4855" i="3"/>
  <c r="J4856" i="3"/>
  <c r="J4857" i="3"/>
  <c r="J4858" i="3"/>
  <c r="J4859" i="3"/>
  <c r="J4860" i="3"/>
  <c r="J4861" i="3"/>
  <c r="J4862" i="3"/>
  <c r="J4863" i="3"/>
  <c r="J4864" i="3"/>
  <c r="J4865" i="3"/>
  <c r="J4866" i="3"/>
  <c r="J4867" i="3"/>
  <c r="J4868" i="3"/>
  <c r="J4869" i="3"/>
  <c r="J4870" i="3"/>
  <c r="J4871" i="3"/>
  <c r="J4872" i="3"/>
  <c r="J4873" i="3"/>
  <c r="J4874" i="3"/>
  <c r="J4875" i="3"/>
  <c r="J4876" i="3"/>
  <c r="J4877" i="3"/>
  <c r="J4878" i="3"/>
  <c r="J4879" i="3"/>
  <c r="J4880" i="3"/>
  <c r="J4881" i="3"/>
  <c r="J4882" i="3"/>
  <c r="J4883" i="3"/>
  <c r="J4884" i="3"/>
  <c r="J4885" i="3"/>
  <c r="J4886" i="3"/>
  <c r="J4887" i="3"/>
  <c r="J4888" i="3"/>
  <c r="J4889" i="3"/>
  <c r="J4890" i="3"/>
  <c r="J4891" i="3"/>
  <c r="J4892" i="3"/>
  <c r="J4893" i="3"/>
  <c r="J4894" i="3"/>
  <c r="J4895" i="3"/>
  <c r="J4896" i="3"/>
  <c r="J4897" i="3"/>
  <c r="J4898" i="3"/>
  <c r="J4899" i="3"/>
  <c r="J4900" i="3"/>
  <c r="J4901" i="3"/>
  <c r="J4902" i="3"/>
  <c r="J4903" i="3"/>
  <c r="J4904" i="3"/>
  <c r="J4905" i="3"/>
  <c r="J4906" i="3"/>
  <c r="J4907" i="3"/>
  <c r="J4908" i="3"/>
  <c r="J4909" i="3"/>
  <c r="J4910" i="3"/>
  <c r="J4911" i="3"/>
  <c r="J4912" i="3"/>
  <c r="J4913" i="3"/>
  <c r="J4914" i="3"/>
  <c r="J4915" i="3"/>
  <c r="J4916" i="3"/>
  <c r="J4917" i="3"/>
  <c r="J4918" i="3"/>
  <c r="J4919" i="3"/>
  <c r="J4920" i="3"/>
  <c r="J4921" i="3"/>
  <c r="J4922" i="3"/>
  <c r="J4923" i="3"/>
  <c r="J4924" i="3"/>
  <c r="J4925" i="3"/>
  <c r="J4926" i="3"/>
  <c r="J4927" i="3"/>
  <c r="J4928" i="3"/>
  <c r="J4929" i="3"/>
  <c r="J4930" i="3"/>
  <c r="J4931" i="3"/>
  <c r="J4932" i="3"/>
  <c r="J4933" i="3"/>
  <c r="J4934" i="3"/>
  <c r="J4935" i="3"/>
  <c r="J4936" i="3"/>
  <c r="J4937" i="3"/>
  <c r="J4938" i="3"/>
  <c r="J4939" i="3"/>
  <c r="J4940" i="3"/>
  <c r="J4941" i="3"/>
  <c r="J4942" i="3"/>
  <c r="J4943" i="3"/>
  <c r="J4944" i="3"/>
  <c r="J4945" i="3"/>
  <c r="J4946" i="3"/>
  <c r="J4947" i="3"/>
  <c r="J4948" i="3"/>
  <c r="J4949" i="3"/>
  <c r="J4950" i="3"/>
  <c r="J4951" i="3"/>
  <c r="J4952" i="3"/>
  <c r="J4953" i="3"/>
  <c r="J4954" i="3"/>
  <c r="J4955" i="3"/>
  <c r="J4956" i="3"/>
  <c r="J4957" i="3"/>
  <c r="J4958" i="3"/>
  <c r="J4959" i="3"/>
  <c r="J4960" i="3"/>
  <c r="J4961" i="3"/>
  <c r="J4962" i="3"/>
  <c r="J4963" i="3"/>
  <c r="J4964" i="3"/>
  <c r="J4965" i="3"/>
  <c r="J4966" i="3"/>
  <c r="J4967" i="3"/>
  <c r="J4968" i="3"/>
  <c r="J4969" i="3"/>
  <c r="J4970" i="3"/>
  <c r="J4971" i="3"/>
  <c r="J4972" i="3"/>
  <c r="J4973" i="3"/>
  <c r="J4974" i="3"/>
  <c r="J4975" i="3"/>
  <c r="J4976" i="3"/>
  <c r="J4977" i="3"/>
  <c r="J4978" i="3"/>
  <c r="J4979" i="3"/>
  <c r="J4980" i="3"/>
  <c r="J4981" i="3"/>
  <c r="J4982" i="3"/>
  <c r="J4983" i="3"/>
  <c r="J4984" i="3"/>
  <c r="J4985" i="3"/>
  <c r="J4986" i="3"/>
  <c r="J4987" i="3"/>
  <c r="J4988" i="3"/>
  <c r="J4989" i="3"/>
  <c r="J4990" i="3"/>
  <c r="J4991" i="3"/>
  <c r="J4992" i="3"/>
  <c r="J4993" i="3"/>
  <c r="J4994" i="3"/>
  <c r="J4995" i="3"/>
  <c r="J4996" i="3"/>
  <c r="J4997" i="3"/>
  <c r="J4998" i="3"/>
  <c r="J4999" i="3"/>
  <c r="J5000" i="3"/>
  <c r="J5001" i="3"/>
  <c r="J5002" i="3"/>
  <c r="J5003" i="3"/>
  <c r="J5004" i="3"/>
  <c r="J5005" i="3"/>
  <c r="J5006" i="3"/>
  <c r="J5007" i="3"/>
  <c r="J5008" i="3"/>
  <c r="J5009" i="3"/>
  <c r="J5010" i="3"/>
  <c r="J5011" i="3"/>
  <c r="J5012" i="3"/>
  <c r="J5013" i="3"/>
  <c r="J5014" i="3"/>
  <c r="J5015" i="3"/>
  <c r="J5016" i="3"/>
  <c r="J5017" i="3"/>
  <c r="J5018" i="3"/>
  <c r="J5019" i="3"/>
  <c r="J5020" i="3"/>
  <c r="J5021" i="3"/>
  <c r="J5022" i="3"/>
  <c r="J5023" i="3"/>
  <c r="J5024" i="3"/>
  <c r="J5025" i="3"/>
  <c r="J5026" i="3"/>
  <c r="J5027" i="3"/>
  <c r="J5028" i="3"/>
  <c r="J5029" i="3"/>
  <c r="J5030" i="3"/>
  <c r="J5031" i="3"/>
  <c r="J5032" i="3"/>
  <c r="J5033" i="3"/>
  <c r="J5034" i="3"/>
  <c r="J5035" i="3"/>
  <c r="J5036" i="3"/>
  <c r="J5037" i="3"/>
  <c r="J5038" i="3"/>
  <c r="J5039" i="3"/>
  <c r="J5040" i="3"/>
  <c r="J5041" i="3"/>
  <c r="J5042" i="3"/>
  <c r="J5043" i="3"/>
  <c r="J5044" i="3"/>
  <c r="J5045" i="3"/>
  <c r="J5046" i="3"/>
  <c r="J5047" i="3"/>
  <c r="J5048" i="3"/>
  <c r="J5049" i="3"/>
  <c r="J5050" i="3"/>
  <c r="J5051" i="3"/>
  <c r="J5052" i="3"/>
  <c r="J5053" i="3"/>
  <c r="J5054" i="3"/>
  <c r="J5055" i="3"/>
  <c r="J5056" i="3"/>
  <c r="J5057" i="3"/>
  <c r="J5058" i="3"/>
  <c r="J5059" i="3"/>
  <c r="J5060" i="3"/>
  <c r="J5061" i="3"/>
  <c r="J5062" i="3"/>
  <c r="J5063" i="3"/>
  <c r="J5064" i="3"/>
  <c r="J5065" i="3"/>
  <c r="J5066" i="3"/>
  <c r="J5067" i="3"/>
  <c r="J5068" i="3"/>
  <c r="J5069" i="3"/>
  <c r="J5070" i="3"/>
  <c r="J5071" i="3"/>
  <c r="J5072" i="3"/>
  <c r="J5073" i="3"/>
  <c r="J5074" i="3"/>
  <c r="J5075" i="3"/>
  <c r="J5076" i="3"/>
  <c r="J5077" i="3"/>
  <c r="J5078" i="3"/>
  <c r="J5079" i="3"/>
  <c r="J5080" i="3"/>
  <c r="J5081" i="3"/>
  <c r="J5082" i="3"/>
  <c r="J5083" i="3"/>
  <c r="J5084" i="3"/>
  <c r="J5085" i="3"/>
  <c r="J5086" i="3"/>
  <c r="J5087" i="3"/>
  <c r="J5088" i="3"/>
  <c r="J5089" i="3"/>
  <c r="J5090" i="3"/>
  <c r="J5091" i="3"/>
  <c r="J5092" i="3"/>
  <c r="J5093" i="3"/>
  <c r="J5094" i="3"/>
  <c r="J5095" i="3"/>
  <c r="J5096" i="3"/>
  <c r="J5097" i="3"/>
  <c r="J5098" i="3"/>
  <c r="J5099" i="3"/>
  <c r="J5100" i="3"/>
  <c r="J5101" i="3"/>
  <c r="J5102" i="3"/>
  <c r="J5103" i="3"/>
  <c r="J5104" i="3"/>
  <c r="J5105" i="3"/>
  <c r="J5106" i="3"/>
  <c r="J5107" i="3"/>
  <c r="J5108" i="3"/>
  <c r="J5109" i="3"/>
  <c r="J5110" i="3"/>
  <c r="J5111" i="3"/>
  <c r="J5112" i="3"/>
  <c r="J5113" i="3"/>
  <c r="J5114" i="3"/>
  <c r="J5115" i="3"/>
  <c r="J5116" i="3"/>
  <c r="J5117" i="3"/>
  <c r="J5118" i="3"/>
  <c r="J5119" i="3"/>
  <c r="J5120" i="3"/>
  <c r="J5121" i="3"/>
  <c r="J5122" i="3"/>
  <c r="J5123" i="3"/>
  <c r="J5124" i="3"/>
  <c r="J5125" i="3"/>
  <c r="J5126" i="3"/>
  <c r="J5127" i="3"/>
  <c r="J5128" i="3"/>
  <c r="J5129" i="3"/>
  <c r="J5130" i="3"/>
  <c r="J5131" i="3"/>
  <c r="J5132" i="3"/>
  <c r="J5133" i="3"/>
  <c r="J5134" i="3"/>
  <c r="J5135" i="3"/>
  <c r="J5136" i="3"/>
  <c r="J5137" i="3"/>
  <c r="J5138" i="3"/>
  <c r="J5139" i="3"/>
  <c r="J5140" i="3"/>
  <c r="J5141" i="3"/>
  <c r="J5142" i="3"/>
  <c r="J5143" i="3"/>
  <c r="J5144" i="3"/>
  <c r="J5145" i="3"/>
  <c r="J5146" i="3"/>
  <c r="J5147" i="3"/>
  <c r="J5148" i="3"/>
  <c r="J5149" i="3"/>
  <c r="J5150" i="3"/>
  <c r="J5151" i="3"/>
  <c r="J5152" i="3"/>
  <c r="J5153" i="3"/>
  <c r="J5154" i="3"/>
  <c r="J5155" i="3"/>
  <c r="J5156" i="3"/>
  <c r="J5157" i="3"/>
  <c r="J5158" i="3"/>
  <c r="J5159" i="3"/>
  <c r="J5160" i="3"/>
  <c r="J5161" i="3"/>
  <c r="J5162" i="3"/>
  <c r="J5163" i="3"/>
  <c r="J5164" i="3"/>
  <c r="J5165" i="3"/>
  <c r="J5166" i="3"/>
  <c r="J5167" i="3"/>
  <c r="J5168" i="3"/>
  <c r="J5169" i="3"/>
  <c r="J5170" i="3"/>
  <c r="J5171" i="3"/>
  <c r="J5172" i="3"/>
  <c r="J5173" i="3"/>
  <c r="J5174" i="3"/>
  <c r="J5175" i="3"/>
  <c r="J5176" i="3"/>
  <c r="J5177" i="3"/>
  <c r="J5178" i="3"/>
  <c r="J5179" i="3"/>
  <c r="J5180" i="3"/>
  <c r="J5181" i="3"/>
  <c r="J5182" i="3"/>
  <c r="J5183" i="3"/>
  <c r="J5184" i="3"/>
  <c r="J5185" i="3"/>
  <c r="J5186" i="3"/>
  <c r="J5187" i="3"/>
  <c r="J5188" i="3"/>
  <c r="J5189" i="3"/>
  <c r="J5190" i="3"/>
  <c r="J5191" i="3"/>
  <c r="J5192" i="3"/>
  <c r="J5193" i="3"/>
  <c r="J5194" i="3"/>
  <c r="J5195" i="3"/>
  <c r="J5196" i="3"/>
  <c r="J5197" i="3"/>
  <c r="J5198" i="3"/>
  <c r="J5199" i="3"/>
  <c r="J5200" i="3"/>
  <c r="J5201" i="3"/>
  <c r="J5202" i="3"/>
  <c r="J5203" i="3"/>
  <c r="J5204" i="3"/>
  <c r="J5205" i="3"/>
  <c r="J5206" i="3"/>
  <c r="J5207" i="3"/>
  <c r="J5208" i="3"/>
  <c r="J5209" i="3"/>
  <c r="J5210" i="3"/>
  <c r="J5211" i="3"/>
  <c r="J5212" i="3"/>
  <c r="J5213" i="3"/>
  <c r="J5214" i="3"/>
  <c r="J5215" i="3"/>
  <c r="J5216" i="3"/>
  <c r="J5217" i="3"/>
  <c r="J5218" i="3"/>
  <c r="J5219" i="3"/>
  <c r="J5220" i="3"/>
  <c r="J5221" i="3"/>
  <c r="J5222" i="3"/>
  <c r="J5223" i="3"/>
  <c r="J5224" i="3"/>
  <c r="J5225" i="3"/>
  <c r="J5226" i="3"/>
  <c r="J5227" i="3"/>
  <c r="J5228" i="3"/>
  <c r="J5229" i="3"/>
  <c r="J5230" i="3"/>
  <c r="J5231" i="3"/>
  <c r="J5232" i="3"/>
  <c r="J5233" i="3"/>
  <c r="J5234" i="3"/>
  <c r="J5235" i="3"/>
  <c r="J5236" i="3"/>
  <c r="J5237" i="3"/>
  <c r="J5238" i="3"/>
  <c r="J5239" i="3"/>
  <c r="J5240" i="3"/>
  <c r="J5241" i="3"/>
  <c r="J5242" i="3"/>
  <c r="J5243" i="3"/>
  <c r="J5244" i="3"/>
  <c r="J5245" i="3"/>
  <c r="J5246" i="3"/>
  <c r="J5247" i="3"/>
  <c r="J5248" i="3"/>
  <c r="J5249" i="3"/>
  <c r="J5250" i="3"/>
  <c r="J5251" i="3"/>
  <c r="J5252" i="3"/>
  <c r="J5253" i="3"/>
  <c r="J5254" i="3"/>
  <c r="J5255" i="3"/>
  <c r="J5256" i="3"/>
  <c r="J5257" i="3"/>
  <c r="J5258" i="3"/>
  <c r="J5259" i="3"/>
  <c r="J5260" i="3"/>
  <c r="J5261" i="3"/>
  <c r="J5262" i="3"/>
  <c r="J5263" i="3"/>
  <c r="J5264" i="3"/>
  <c r="J5265" i="3"/>
  <c r="J5266" i="3"/>
  <c r="J5267" i="3"/>
  <c r="J5268" i="3"/>
  <c r="J5269" i="3"/>
  <c r="J5270" i="3"/>
  <c r="J5271" i="3"/>
  <c r="J5272" i="3"/>
  <c r="J5273" i="3"/>
  <c r="J5274" i="3"/>
  <c r="J5275" i="3"/>
  <c r="J5276" i="3"/>
  <c r="J5277" i="3"/>
  <c r="J5278" i="3"/>
  <c r="J5279" i="3"/>
  <c r="J5280" i="3"/>
  <c r="J5281" i="3"/>
  <c r="J5282" i="3"/>
  <c r="J5283" i="3"/>
  <c r="J5284" i="3"/>
  <c r="J5285" i="3"/>
  <c r="J5286" i="3"/>
  <c r="J5287" i="3"/>
  <c r="J5288" i="3"/>
  <c r="J5289" i="3"/>
  <c r="J5290" i="3"/>
  <c r="J5291" i="3"/>
  <c r="J5292" i="3"/>
  <c r="J5293" i="3"/>
  <c r="J5294" i="3"/>
  <c r="J5295" i="3"/>
  <c r="J5296" i="3"/>
  <c r="J5297" i="3"/>
  <c r="J5298" i="3"/>
  <c r="J5299" i="3"/>
  <c r="J5300" i="3"/>
  <c r="J5301" i="3"/>
  <c r="J5302" i="3"/>
  <c r="J5303" i="3"/>
  <c r="J5304" i="3"/>
  <c r="J5305" i="3"/>
  <c r="J5306" i="3"/>
  <c r="J5307" i="3"/>
  <c r="J5308" i="3"/>
  <c r="J5309" i="3"/>
  <c r="J5310" i="3"/>
  <c r="J5311" i="3"/>
  <c r="J5312" i="3"/>
  <c r="J5313" i="3"/>
  <c r="J5314" i="3"/>
  <c r="J5315" i="3"/>
  <c r="J5316" i="3"/>
  <c r="J5317" i="3"/>
  <c r="J5318" i="3"/>
  <c r="J5319" i="3"/>
  <c r="J5320" i="3"/>
  <c r="J5321" i="3"/>
  <c r="J5322" i="3"/>
  <c r="J5323" i="3"/>
  <c r="J5324" i="3"/>
  <c r="J5325" i="3"/>
  <c r="J5326" i="3"/>
  <c r="J5327" i="3"/>
  <c r="J5328" i="3"/>
  <c r="J5329" i="3"/>
  <c r="J5330" i="3"/>
  <c r="J5331" i="3"/>
  <c r="J5332" i="3"/>
  <c r="J5333" i="3"/>
  <c r="J5334" i="3"/>
  <c r="J5335" i="3"/>
  <c r="J5336" i="3"/>
  <c r="J5337" i="3"/>
  <c r="J5338" i="3"/>
  <c r="J5339" i="3"/>
  <c r="J5340" i="3"/>
  <c r="J5341" i="3"/>
  <c r="J5342" i="3"/>
  <c r="J5343" i="3"/>
  <c r="J5344" i="3"/>
  <c r="J5345" i="3"/>
  <c r="J5346" i="3"/>
  <c r="J5347" i="3"/>
  <c r="J5348" i="3"/>
  <c r="J5349" i="3"/>
  <c r="J5350" i="3"/>
  <c r="J5351" i="3"/>
  <c r="J5352" i="3"/>
  <c r="J5353" i="3"/>
  <c r="J5354" i="3"/>
  <c r="J5355" i="3"/>
  <c r="J5356" i="3"/>
  <c r="J5357" i="3"/>
  <c r="J5358" i="3"/>
  <c r="J5359" i="3"/>
  <c r="J5360" i="3"/>
  <c r="J5361" i="3"/>
  <c r="J5362" i="3"/>
  <c r="J5363" i="3"/>
  <c r="J5364" i="3"/>
  <c r="J5365" i="3"/>
  <c r="J5366" i="3"/>
  <c r="J5367" i="3"/>
  <c r="J5368" i="3"/>
  <c r="J5369" i="3"/>
  <c r="J5370" i="3"/>
  <c r="J5371" i="3"/>
  <c r="J5372" i="3"/>
  <c r="J5373" i="3"/>
  <c r="J5374" i="3"/>
  <c r="J5375" i="3"/>
  <c r="J5376" i="3"/>
  <c r="J5377" i="3"/>
  <c r="J5378" i="3"/>
  <c r="J5379" i="3"/>
  <c r="J5380" i="3"/>
  <c r="J5381" i="3"/>
  <c r="J5382" i="3"/>
  <c r="J5383" i="3"/>
  <c r="J5384" i="3"/>
  <c r="J5385" i="3"/>
  <c r="J5386" i="3"/>
  <c r="J5387" i="3"/>
  <c r="J5388" i="3"/>
  <c r="J5389" i="3"/>
  <c r="J5390" i="3"/>
  <c r="J5391" i="3"/>
  <c r="J5392" i="3"/>
  <c r="J5393" i="3"/>
  <c r="J5394" i="3"/>
  <c r="J5395" i="3"/>
  <c r="J5396" i="3"/>
  <c r="J5397" i="3"/>
  <c r="J5398" i="3"/>
  <c r="J5399" i="3"/>
  <c r="J5400" i="3"/>
  <c r="J5401" i="3"/>
  <c r="J5402" i="3"/>
  <c r="J5403" i="3"/>
  <c r="J5404" i="3"/>
  <c r="J5405" i="3"/>
  <c r="J5406" i="3"/>
  <c r="J5407" i="3"/>
  <c r="J5408" i="3"/>
  <c r="J5409" i="3"/>
  <c r="J5410" i="3"/>
  <c r="J5411" i="3"/>
  <c r="J5412" i="3"/>
  <c r="J5413" i="3"/>
  <c r="J5414" i="3"/>
  <c r="J5415" i="3"/>
  <c r="J5416" i="3"/>
  <c r="J5417" i="3"/>
  <c r="J5418" i="3"/>
  <c r="J5419" i="3"/>
  <c r="J5420" i="3"/>
  <c r="J5421" i="3"/>
  <c r="J5422" i="3"/>
  <c r="J5423" i="3"/>
  <c r="J5424" i="3"/>
  <c r="J5425" i="3"/>
  <c r="J5426" i="3"/>
  <c r="J5427" i="3"/>
  <c r="J5428" i="3"/>
  <c r="J5429" i="3"/>
  <c r="J5430" i="3"/>
  <c r="J5431" i="3"/>
  <c r="J5432" i="3"/>
  <c r="J5433" i="3"/>
  <c r="J5434" i="3"/>
  <c r="J5435" i="3"/>
  <c r="J5436" i="3"/>
  <c r="J5437" i="3"/>
  <c r="J5438" i="3"/>
  <c r="J5439" i="3"/>
  <c r="J5440" i="3"/>
  <c r="J5441" i="3"/>
  <c r="J5442" i="3"/>
  <c r="J5443" i="3"/>
  <c r="J5444" i="3"/>
  <c r="J5445" i="3"/>
  <c r="J5446" i="3"/>
  <c r="J5447" i="3"/>
  <c r="J5448" i="3"/>
  <c r="J5449" i="3"/>
  <c r="J5450" i="3"/>
  <c r="J5451" i="3"/>
  <c r="J5452" i="3"/>
  <c r="J5453" i="3"/>
  <c r="J5454" i="3"/>
  <c r="J5455" i="3"/>
  <c r="J5456" i="3"/>
  <c r="J5457" i="3"/>
  <c r="J5458" i="3"/>
  <c r="J5459" i="3"/>
  <c r="J5460" i="3"/>
  <c r="J5461" i="3"/>
  <c r="J5462" i="3"/>
  <c r="J5463" i="3"/>
  <c r="J5464" i="3"/>
  <c r="J5465" i="3"/>
  <c r="J5466" i="3"/>
  <c r="J5467" i="3"/>
  <c r="J5468" i="3"/>
  <c r="J5469" i="3"/>
  <c r="J5470" i="3"/>
  <c r="J5471" i="3"/>
  <c r="J5472" i="3"/>
  <c r="J5473" i="3"/>
  <c r="J5474" i="3"/>
  <c r="J5475" i="3"/>
  <c r="J5476" i="3"/>
  <c r="J5477" i="3"/>
  <c r="J5478" i="3"/>
  <c r="J5479" i="3"/>
  <c r="J5480" i="3"/>
  <c r="J5481" i="3"/>
  <c r="J5482" i="3"/>
  <c r="J5483" i="3"/>
  <c r="J5484" i="3"/>
  <c r="J5485" i="3"/>
  <c r="J5486" i="3"/>
  <c r="J5487" i="3"/>
  <c r="J5488" i="3"/>
  <c r="J5489" i="3"/>
  <c r="J5490" i="3"/>
  <c r="J5491" i="3"/>
  <c r="J5492" i="3"/>
  <c r="J5493" i="3"/>
  <c r="J5494" i="3"/>
  <c r="J5495" i="3"/>
  <c r="J5496" i="3"/>
  <c r="J5497" i="3"/>
  <c r="J5498" i="3"/>
  <c r="J5499" i="3"/>
  <c r="J5500" i="3"/>
  <c r="J5501" i="3"/>
  <c r="J5502" i="3"/>
  <c r="J5503" i="3"/>
  <c r="J5504" i="3"/>
  <c r="J5505" i="3"/>
  <c r="J5506" i="3"/>
  <c r="J5507" i="3"/>
  <c r="J5508" i="3"/>
  <c r="J5509" i="3"/>
  <c r="J5510" i="3"/>
  <c r="J5511" i="3"/>
  <c r="J5512" i="3"/>
  <c r="J5513" i="3"/>
  <c r="J5514" i="3"/>
  <c r="J5515" i="3"/>
  <c r="J5516" i="3"/>
  <c r="J5517" i="3"/>
  <c r="J5518" i="3"/>
  <c r="J5519" i="3"/>
  <c r="J5520" i="3"/>
  <c r="J5521" i="3"/>
  <c r="J5522" i="3"/>
  <c r="J5523" i="3"/>
  <c r="J5524" i="3"/>
  <c r="J5525" i="3"/>
  <c r="J5526" i="3"/>
  <c r="J5527" i="3"/>
  <c r="J5528" i="3"/>
  <c r="J5529" i="3"/>
  <c r="J5530" i="3"/>
  <c r="J5531" i="3"/>
  <c r="J5532" i="3"/>
  <c r="J5533" i="3"/>
  <c r="J5534" i="3"/>
  <c r="J5535" i="3"/>
  <c r="J5536" i="3"/>
  <c r="J5537" i="3"/>
  <c r="J5538" i="3"/>
  <c r="J5539" i="3"/>
  <c r="J5540" i="3"/>
  <c r="J5541" i="3"/>
  <c r="J5542" i="3"/>
  <c r="J5543" i="3"/>
  <c r="J5544" i="3"/>
  <c r="J5545" i="3"/>
  <c r="J5546" i="3"/>
  <c r="J5547" i="3"/>
  <c r="J5548" i="3"/>
  <c r="J5549" i="3"/>
  <c r="J5550" i="3"/>
  <c r="J5551" i="3"/>
  <c r="J5552" i="3"/>
  <c r="J5553" i="3"/>
  <c r="J5554" i="3"/>
  <c r="J5555" i="3"/>
  <c r="J5556" i="3"/>
  <c r="J5557" i="3"/>
  <c r="J5558" i="3"/>
  <c r="J5559" i="3"/>
  <c r="J5560" i="3"/>
  <c r="J5561" i="3"/>
  <c r="J5562" i="3"/>
  <c r="J5563" i="3"/>
  <c r="J5564" i="3"/>
  <c r="J5565" i="3"/>
  <c r="J5566" i="3"/>
  <c r="J5567" i="3"/>
  <c r="J5568" i="3"/>
  <c r="J5569" i="3"/>
  <c r="J5570" i="3"/>
  <c r="J5571" i="3"/>
  <c r="J5572" i="3"/>
  <c r="J5573" i="3"/>
  <c r="J5574" i="3"/>
  <c r="J5575" i="3"/>
  <c r="J5576" i="3"/>
  <c r="J5577" i="3"/>
  <c r="J5578" i="3"/>
  <c r="J5579" i="3"/>
  <c r="J5580" i="3"/>
  <c r="J5581" i="3"/>
  <c r="J5582" i="3"/>
  <c r="J5583" i="3"/>
  <c r="J5584" i="3"/>
  <c r="J5585" i="3"/>
  <c r="J5586" i="3"/>
  <c r="J5587" i="3"/>
  <c r="J5588" i="3"/>
  <c r="J5589" i="3"/>
  <c r="J5590" i="3"/>
  <c r="J5591" i="3"/>
  <c r="J5592" i="3"/>
  <c r="J5593" i="3"/>
  <c r="J5594" i="3"/>
  <c r="J5595" i="3"/>
  <c r="J5596" i="3"/>
  <c r="J5597" i="3"/>
  <c r="J5598" i="3"/>
  <c r="J5599" i="3"/>
  <c r="J5600" i="3"/>
  <c r="J5601" i="3"/>
  <c r="J5602" i="3"/>
  <c r="J5603" i="3"/>
  <c r="J5604" i="3"/>
  <c r="J5605" i="3"/>
  <c r="J5606" i="3"/>
  <c r="J5607" i="3"/>
  <c r="J5608" i="3"/>
  <c r="J5609" i="3"/>
  <c r="J5610" i="3"/>
  <c r="J5611" i="3"/>
  <c r="J5612" i="3"/>
  <c r="J5613" i="3"/>
  <c r="J5614" i="3"/>
  <c r="J5615" i="3"/>
  <c r="J5616" i="3"/>
  <c r="J5617" i="3"/>
  <c r="J5618" i="3"/>
  <c r="J5619" i="3"/>
  <c r="J5620" i="3"/>
  <c r="J5621" i="3"/>
  <c r="J5622" i="3"/>
  <c r="J5623" i="3"/>
  <c r="J5624" i="3"/>
  <c r="J5625" i="3"/>
  <c r="J5626" i="3"/>
  <c r="J5627" i="3"/>
  <c r="J5628" i="3"/>
  <c r="J5629" i="3"/>
  <c r="J5630" i="3"/>
  <c r="J5631" i="3"/>
  <c r="J5632" i="3"/>
  <c r="J5633" i="3"/>
  <c r="J5634" i="3"/>
  <c r="J5635" i="3"/>
  <c r="J5636" i="3"/>
  <c r="J5637" i="3"/>
  <c r="J5638" i="3"/>
  <c r="J5639" i="3"/>
  <c r="J5640" i="3"/>
  <c r="J5641" i="3"/>
  <c r="J5642" i="3"/>
  <c r="J5643" i="3"/>
  <c r="J5644" i="3"/>
  <c r="J5645" i="3"/>
  <c r="J5646" i="3"/>
  <c r="J5647" i="3"/>
  <c r="J5648" i="3"/>
  <c r="J5649" i="3"/>
  <c r="J5650" i="3"/>
  <c r="J5651" i="3"/>
  <c r="J5652" i="3"/>
  <c r="J5653" i="3"/>
  <c r="J5654" i="3"/>
  <c r="J5655" i="3"/>
  <c r="J5656" i="3"/>
  <c r="J5657" i="3"/>
  <c r="J5658" i="3"/>
  <c r="J5659" i="3"/>
  <c r="J5660" i="3"/>
  <c r="J5661" i="3"/>
  <c r="J5662" i="3"/>
  <c r="J5663" i="3"/>
  <c r="J5664" i="3"/>
  <c r="J5665" i="3"/>
  <c r="J5666" i="3"/>
  <c r="J5667" i="3"/>
  <c r="J5668" i="3"/>
  <c r="J5669" i="3"/>
  <c r="J5670" i="3"/>
  <c r="J5671" i="3"/>
  <c r="J5672" i="3"/>
  <c r="J5673" i="3"/>
  <c r="J5674" i="3"/>
  <c r="J5675" i="3"/>
  <c r="J5676" i="3"/>
  <c r="J5677" i="3"/>
  <c r="J5678" i="3"/>
  <c r="J5679" i="3"/>
  <c r="J5680" i="3"/>
  <c r="J5681" i="3"/>
  <c r="J5682" i="3"/>
  <c r="J5683" i="3"/>
  <c r="J5684" i="3"/>
  <c r="J5685" i="3"/>
  <c r="J5686" i="3"/>
  <c r="J5687" i="3"/>
  <c r="J5688" i="3"/>
  <c r="J5689" i="3"/>
  <c r="J5690" i="3"/>
  <c r="J5691" i="3"/>
  <c r="J5692" i="3"/>
  <c r="J5693" i="3"/>
  <c r="J5694" i="3"/>
  <c r="J5695" i="3"/>
  <c r="J5696" i="3"/>
  <c r="J5697" i="3"/>
  <c r="J5698" i="3"/>
  <c r="J5699" i="3"/>
  <c r="J5700" i="3"/>
  <c r="J5701" i="3"/>
  <c r="J5702" i="3"/>
  <c r="J5703" i="3"/>
  <c r="J5704" i="3"/>
  <c r="J5705" i="3"/>
  <c r="J5706" i="3"/>
  <c r="J5707" i="3"/>
  <c r="J5708" i="3"/>
  <c r="J5709" i="3"/>
  <c r="J5710" i="3"/>
  <c r="J5711" i="3"/>
  <c r="J5712" i="3"/>
  <c r="J5713" i="3"/>
  <c r="J5714" i="3"/>
  <c r="J5715" i="3"/>
  <c r="J5716" i="3"/>
  <c r="J5717" i="3"/>
  <c r="J5718" i="3"/>
  <c r="J5719" i="3"/>
  <c r="J5720" i="3"/>
  <c r="J5721" i="3"/>
  <c r="J5722" i="3"/>
  <c r="J5723" i="3"/>
  <c r="J5724" i="3"/>
  <c r="J5725" i="3"/>
  <c r="J5726" i="3"/>
  <c r="J5727" i="3"/>
  <c r="J5728" i="3"/>
  <c r="J5729" i="3"/>
  <c r="J5730" i="3"/>
  <c r="J5731" i="3"/>
  <c r="J5732" i="3"/>
  <c r="J5733" i="3"/>
  <c r="J5734" i="3"/>
  <c r="J5735" i="3"/>
  <c r="J5736" i="3"/>
  <c r="J5737" i="3"/>
  <c r="J5738" i="3"/>
  <c r="J5739" i="3"/>
  <c r="J5740" i="3"/>
  <c r="J5741" i="3"/>
  <c r="J5742" i="3"/>
  <c r="J5743" i="3"/>
  <c r="J5744" i="3"/>
  <c r="J5745" i="3"/>
  <c r="J5746" i="3"/>
  <c r="J5747" i="3"/>
  <c r="J5748" i="3"/>
  <c r="J5749" i="3"/>
  <c r="J5750" i="3"/>
  <c r="J5751" i="3"/>
  <c r="J5752" i="3"/>
  <c r="J5753" i="3"/>
  <c r="J5754" i="3"/>
  <c r="J5755" i="3"/>
  <c r="J5756" i="3"/>
  <c r="J5757" i="3"/>
  <c r="J5758" i="3"/>
  <c r="J5759" i="3"/>
  <c r="J5760" i="3"/>
  <c r="J5761" i="3"/>
  <c r="J5762" i="3"/>
  <c r="J5763" i="3"/>
  <c r="J5764" i="3"/>
  <c r="J5765" i="3"/>
  <c r="J5766" i="3"/>
  <c r="J5767" i="3"/>
  <c r="J5768" i="3"/>
  <c r="J5769" i="3"/>
  <c r="J5770" i="3"/>
  <c r="J5771" i="3"/>
  <c r="J5772" i="3"/>
  <c r="J5773" i="3"/>
  <c r="J5774" i="3"/>
  <c r="J5775" i="3"/>
  <c r="J5776" i="3"/>
  <c r="J5777" i="3"/>
  <c r="J5778" i="3"/>
  <c r="J5779" i="3"/>
  <c r="J5780" i="3"/>
  <c r="J5781" i="3"/>
  <c r="J5782" i="3"/>
  <c r="J5783" i="3"/>
  <c r="J5784" i="3"/>
  <c r="J5785" i="3"/>
  <c r="J5786" i="3"/>
  <c r="J5787" i="3"/>
  <c r="J5788" i="3"/>
  <c r="J5789" i="3"/>
  <c r="J5790" i="3"/>
  <c r="J5791" i="3"/>
  <c r="J5792" i="3"/>
  <c r="J5793" i="3"/>
  <c r="J5794" i="3"/>
  <c r="J5795" i="3"/>
  <c r="J5796" i="3"/>
  <c r="J5797" i="3"/>
  <c r="J5798" i="3"/>
  <c r="J5799" i="3"/>
  <c r="J5800" i="3"/>
  <c r="J5801" i="3"/>
  <c r="J5802" i="3"/>
  <c r="J5803" i="3"/>
  <c r="J5804" i="3"/>
  <c r="J5805" i="3"/>
  <c r="J5806" i="3"/>
  <c r="J5807" i="3"/>
  <c r="J5808" i="3"/>
  <c r="J5809" i="3"/>
  <c r="J5810" i="3"/>
  <c r="J5811" i="3"/>
  <c r="J5812" i="3"/>
  <c r="J5813" i="3"/>
  <c r="J5814" i="3"/>
  <c r="J5815" i="3"/>
  <c r="J5816" i="3"/>
  <c r="J5817" i="3"/>
  <c r="J5818" i="3"/>
  <c r="J5819" i="3"/>
  <c r="J5820" i="3"/>
  <c r="J5821" i="3"/>
  <c r="J5822" i="3"/>
  <c r="J5823" i="3"/>
  <c r="J5824" i="3"/>
  <c r="J5825" i="3"/>
  <c r="J5826" i="3"/>
  <c r="J5827" i="3"/>
  <c r="J5828" i="3"/>
  <c r="J5829" i="3"/>
  <c r="J5830" i="3"/>
  <c r="J5831" i="3"/>
  <c r="J5832" i="3"/>
  <c r="J5833" i="3"/>
  <c r="J5834" i="3"/>
  <c r="J5835" i="3"/>
  <c r="J5836" i="3"/>
  <c r="J5837" i="3"/>
  <c r="J5838" i="3"/>
  <c r="J5839" i="3"/>
  <c r="J5840" i="3"/>
  <c r="J5841" i="3"/>
  <c r="J5842" i="3"/>
  <c r="J5843" i="3"/>
  <c r="J5844" i="3"/>
  <c r="J5845" i="3"/>
  <c r="J5846" i="3"/>
  <c r="J5847" i="3"/>
  <c r="J5848" i="3"/>
  <c r="J5849" i="3"/>
  <c r="J5850" i="3"/>
  <c r="J5851" i="3"/>
  <c r="J5852" i="3"/>
  <c r="J5853" i="3"/>
  <c r="J5854" i="3"/>
  <c r="J5855" i="3"/>
  <c r="J5856" i="3"/>
  <c r="J5857" i="3"/>
  <c r="J5858" i="3"/>
  <c r="J5859" i="3"/>
  <c r="J5860" i="3"/>
  <c r="J5861" i="3"/>
  <c r="J5862" i="3"/>
  <c r="J5863" i="3"/>
  <c r="J5864" i="3"/>
  <c r="J5865" i="3"/>
  <c r="J5866" i="3"/>
  <c r="J5867" i="3"/>
  <c r="J5868" i="3"/>
  <c r="J5869" i="3"/>
  <c r="J5870" i="3"/>
  <c r="J5871" i="3"/>
  <c r="J5872" i="3"/>
  <c r="J5873" i="3"/>
  <c r="J5874" i="3"/>
  <c r="J5875" i="3"/>
  <c r="J5876" i="3"/>
  <c r="J5877" i="3"/>
  <c r="J5878" i="3"/>
  <c r="J5879" i="3"/>
  <c r="J5880" i="3"/>
  <c r="J5881" i="3"/>
  <c r="J5882" i="3"/>
  <c r="J5883" i="3"/>
  <c r="J5884" i="3"/>
  <c r="J5885" i="3"/>
  <c r="J5886" i="3"/>
  <c r="J5887" i="3"/>
  <c r="J5888" i="3"/>
  <c r="J5889" i="3"/>
  <c r="J5890" i="3"/>
  <c r="J5891" i="3"/>
  <c r="J5892" i="3"/>
  <c r="J5893" i="3"/>
  <c r="J5894" i="3"/>
  <c r="J5895" i="3"/>
  <c r="J5896" i="3"/>
  <c r="J5897" i="3"/>
  <c r="J5898" i="3"/>
  <c r="J5899" i="3"/>
  <c r="J5900" i="3"/>
  <c r="J5901" i="3"/>
  <c r="J5902" i="3"/>
  <c r="J5903" i="3"/>
  <c r="J5904" i="3"/>
  <c r="J5905" i="3"/>
  <c r="J5906" i="3"/>
  <c r="J5907" i="3"/>
  <c r="J5908" i="3"/>
  <c r="J5909" i="3"/>
  <c r="J5910" i="3"/>
  <c r="J5911" i="3"/>
  <c r="J5912" i="3"/>
  <c r="J5913" i="3"/>
  <c r="J5914" i="3"/>
  <c r="J5915" i="3"/>
  <c r="J5916" i="3"/>
  <c r="J5917" i="3"/>
  <c r="J5918" i="3"/>
  <c r="J5919" i="3"/>
  <c r="J5920" i="3"/>
  <c r="J5921" i="3"/>
  <c r="J5922" i="3"/>
  <c r="J5923" i="3"/>
  <c r="J5924" i="3"/>
  <c r="J5925" i="3"/>
  <c r="J5926" i="3"/>
  <c r="J5927" i="3"/>
  <c r="J5928" i="3"/>
  <c r="J5929" i="3"/>
  <c r="J5930" i="3"/>
  <c r="J5931" i="3"/>
  <c r="J5932" i="3"/>
  <c r="J5933" i="3"/>
  <c r="J5934" i="3"/>
  <c r="J5935" i="3"/>
  <c r="J5936" i="3"/>
  <c r="J5937" i="3"/>
  <c r="J5938" i="3"/>
  <c r="J5939" i="3"/>
  <c r="J5940" i="3"/>
  <c r="J5941" i="3"/>
  <c r="J5942" i="3"/>
  <c r="J5943" i="3"/>
  <c r="J5944" i="3"/>
  <c r="J5945" i="3"/>
  <c r="J5946" i="3"/>
  <c r="J5947" i="3"/>
  <c r="J5948" i="3"/>
  <c r="J5949" i="3"/>
  <c r="J5950" i="3"/>
  <c r="J5951" i="3"/>
  <c r="J5952" i="3"/>
  <c r="J5953" i="3"/>
  <c r="J5954" i="3"/>
  <c r="J5955" i="3"/>
  <c r="J5956" i="3"/>
  <c r="J5957" i="3"/>
  <c r="J5958" i="3"/>
  <c r="J5959" i="3"/>
  <c r="J5960" i="3"/>
  <c r="J5961" i="3"/>
  <c r="J5962" i="3"/>
  <c r="J5963" i="3"/>
  <c r="J5964" i="3"/>
  <c r="J5965" i="3"/>
  <c r="J5966" i="3"/>
  <c r="J5967" i="3"/>
  <c r="J5968" i="3"/>
  <c r="J5969" i="3"/>
  <c r="J5970" i="3"/>
  <c r="J5971" i="3"/>
  <c r="J5972" i="3"/>
  <c r="J5973" i="3"/>
  <c r="J5974" i="3"/>
  <c r="J5975" i="3"/>
  <c r="J5976" i="3"/>
  <c r="J5977" i="3"/>
  <c r="J5978" i="3"/>
  <c r="J5979" i="3"/>
  <c r="J5980" i="3"/>
  <c r="J5981" i="3"/>
  <c r="J5982" i="3"/>
  <c r="J5983" i="3"/>
  <c r="J5984" i="3"/>
  <c r="J5985" i="3"/>
  <c r="J5986" i="3"/>
  <c r="J5987" i="3"/>
  <c r="J5988" i="3"/>
  <c r="J5989" i="3"/>
  <c r="J5990" i="3"/>
  <c r="J5991" i="3"/>
  <c r="J5992" i="3"/>
  <c r="J5993" i="3"/>
  <c r="J5994" i="3"/>
  <c r="J5995" i="3"/>
  <c r="J5996" i="3"/>
  <c r="J5997" i="3"/>
  <c r="J5998" i="3"/>
  <c r="J5999" i="3"/>
  <c r="J6000" i="3"/>
  <c r="J6001" i="3"/>
  <c r="J6002" i="3"/>
  <c r="J6003" i="3"/>
  <c r="J6004" i="3"/>
  <c r="J6005" i="3"/>
  <c r="J6006" i="3"/>
  <c r="J6007" i="3"/>
  <c r="J6008" i="3"/>
  <c r="J6009" i="3"/>
  <c r="J6010" i="3"/>
  <c r="J6011" i="3"/>
  <c r="J6012" i="3"/>
  <c r="J6013" i="3"/>
  <c r="J6014" i="3"/>
  <c r="J6015" i="3"/>
  <c r="J6016" i="3"/>
  <c r="J6017" i="3"/>
  <c r="J6018" i="3"/>
  <c r="J6019" i="3"/>
  <c r="J6020" i="3"/>
  <c r="J6021" i="3"/>
  <c r="J6022" i="3"/>
  <c r="J6023" i="3"/>
  <c r="J6024" i="3"/>
  <c r="J6025" i="3"/>
  <c r="J6026" i="3"/>
  <c r="J6027" i="3"/>
  <c r="J6028" i="3"/>
  <c r="J6029" i="3"/>
  <c r="J6030" i="3"/>
  <c r="J6031" i="3"/>
  <c r="J6032" i="3"/>
  <c r="J6033" i="3"/>
  <c r="J6034" i="3"/>
  <c r="J6035" i="3"/>
  <c r="J6036" i="3"/>
  <c r="J6037" i="3"/>
  <c r="J6038" i="3"/>
  <c r="J6039" i="3"/>
  <c r="J6040" i="3"/>
  <c r="J6041" i="3"/>
  <c r="J6042" i="3"/>
  <c r="J6043" i="3"/>
  <c r="J6044" i="3"/>
  <c r="J6045" i="3"/>
  <c r="J6046" i="3"/>
  <c r="J6047" i="3"/>
  <c r="J6048" i="3"/>
  <c r="J6049" i="3"/>
  <c r="J6050" i="3"/>
  <c r="J6051" i="3"/>
  <c r="J6052" i="3"/>
  <c r="J6053" i="3"/>
  <c r="J6054" i="3"/>
  <c r="J6055" i="3"/>
  <c r="J6056" i="3"/>
  <c r="J6057" i="3"/>
  <c r="J6058" i="3"/>
  <c r="J6059" i="3"/>
  <c r="J6060" i="3"/>
  <c r="J6061" i="3"/>
  <c r="J6062" i="3"/>
  <c r="J6063" i="3"/>
  <c r="J6064" i="3"/>
  <c r="J6065" i="3"/>
  <c r="J6066" i="3"/>
  <c r="J6067" i="3"/>
  <c r="J6068" i="3"/>
  <c r="J6069" i="3"/>
  <c r="J6070" i="3"/>
  <c r="J6071" i="3"/>
  <c r="J6072" i="3"/>
  <c r="J6073" i="3"/>
  <c r="J6074" i="3"/>
  <c r="J6075" i="3"/>
  <c r="J6076" i="3"/>
  <c r="J6077" i="3"/>
  <c r="J6078" i="3"/>
  <c r="J6079" i="3"/>
  <c r="J6080" i="3"/>
  <c r="J6081" i="3"/>
  <c r="J6082" i="3"/>
  <c r="J6083" i="3"/>
  <c r="J6084" i="3"/>
  <c r="J6085" i="3"/>
  <c r="J6086" i="3"/>
  <c r="J6087" i="3"/>
  <c r="J6088" i="3"/>
  <c r="J6089" i="3"/>
  <c r="J6090" i="3"/>
  <c r="J6091" i="3"/>
  <c r="J6092" i="3"/>
  <c r="J6093" i="3"/>
  <c r="J6094" i="3"/>
  <c r="J6095" i="3"/>
  <c r="J6096" i="3"/>
  <c r="J6097" i="3"/>
  <c r="J6098" i="3"/>
  <c r="J6099" i="3"/>
  <c r="J6100" i="3"/>
  <c r="J6101" i="3"/>
  <c r="J6102" i="3"/>
  <c r="J6103" i="3"/>
  <c r="J6104" i="3"/>
  <c r="J6105" i="3"/>
  <c r="J6106" i="3"/>
  <c r="J6107" i="3"/>
  <c r="J6108" i="3"/>
  <c r="J6109" i="3"/>
  <c r="J6110" i="3"/>
  <c r="J6111" i="3"/>
  <c r="J6112" i="3"/>
  <c r="J6113" i="3"/>
  <c r="J6114" i="3"/>
  <c r="J6115" i="3"/>
  <c r="J6116" i="3"/>
  <c r="J6117" i="3"/>
  <c r="J6118" i="3"/>
  <c r="J6119" i="3"/>
  <c r="J6120" i="3"/>
  <c r="J6121" i="3"/>
  <c r="J6122" i="3"/>
  <c r="J6123" i="3"/>
  <c r="J6124" i="3"/>
  <c r="J6125" i="3"/>
  <c r="J6126" i="3"/>
  <c r="J6127" i="3"/>
  <c r="J6128" i="3"/>
  <c r="J6129" i="3"/>
  <c r="J6130" i="3"/>
  <c r="J6131" i="3"/>
  <c r="J6132" i="3"/>
  <c r="J6133" i="3"/>
  <c r="J6134" i="3"/>
  <c r="J6135" i="3"/>
  <c r="J6136" i="3"/>
  <c r="J6137" i="3"/>
  <c r="J6138" i="3"/>
  <c r="J6139" i="3"/>
  <c r="J6140" i="3"/>
  <c r="J6141" i="3"/>
  <c r="J6142" i="3"/>
  <c r="J6143" i="3"/>
  <c r="J6144" i="3"/>
  <c r="J6145" i="3"/>
  <c r="J6146" i="3"/>
  <c r="J6147" i="3"/>
  <c r="J6148" i="3"/>
  <c r="J6149" i="3"/>
  <c r="J6150" i="3"/>
  <c r="J6151" i="3"/>
  <c r="J6152" i="3"/>
  <c r="J6153" i="3"/>
  <c r="J6154" i="3"/>
  <c r="J6155" i="3"/>
  <c r="J6156" i="3"/>
  <c r="J6157" i="3"/>
  <c r="J6158" i="3"/>
  <c r="J6159" i="3"/>
  <c r="J6160" i="3"/>
  <c r="J6161" i="3"/>
  <c r="J6162" i="3"/>
  <c r="J6163" i="3"/>
  <c r="J6164" i="3"/>
  <c r="J6165" i="3"/>
  <c r="J6166" i="3"/>
  <c r="J6167" i="3"/>
  <c r="J6168" i="3"/>
  <c r="J6169" i="3"/>
  <c r="J6170" i="3"/>
  <c r="J6171" i="3"/>
  <c r="J6172" i="3"/>
  <c r="J6173" i="3"/>
  <c r="J6174" i="3"/>
  <c r="J6175" i="3"/>
  <c r="J6176" i="3"/>
  <c r="J6177" i="3"/>
  <c r="J6178" i="3"/>
  <c r="J6179" i="3"/>
  <c r="J6180" i="3"/>
  <c r="J6181" i="3"/>
  <c r="J6182" i="3"/>
  <c r="J6183" i="3"/>
  <c r="J6184" i="3"/>
  <c r="J6185" i="3"/>
  <c r="J6186" i="3"/>
  <c r="J6187" i="3"/>
  <c r="J6188" i="3"/>
  <c r="J6189" i="3"/>
  <c r="J6190" i="3"/>
  <c r="J6191" i="3"/>
  <c r="J6192" i="3"/>
  <c r="J6193" i="3"/>
  <c r="J6194" i="3"/>
  <c r="J6195" i="3"/>
  <c r="J6196" i="3"/>
  <c r="J6197" i="3"/>
  <c r="J6198" i="3"/>
  <c r="J6199" i="3"/>
  <c r="J6200" i="3"/>
  <c r="J6201" i="3"/>
  <c r="J6202" i="3"/>
  <c r="J6203" i="3"/>
  <c r="J6204" i="3"/>
  <c r="J6205" i="3"/>
  <c r="J6206" i="3"/>
  <c r="J6207" i="3"/>
  <c r="J6208" i="3"/>
  <c r="J6209" i="3"/>
  <c r="J6210" i="3"/>
  <c r="J6211" i="3"/>
  <c r="J6212" i="3"/>
  <c r="J6213" i="3"/>
  <c r="J6214" i="3"/>
  <c r="J6215" i="3"/>
  <c r="J6216" i="3"/>
  <c r="J6217" i="3"/>
  <c r="J6218" i="3"/>
  <c r="J6219" i="3"/>
  <c r="J6220" i="3"/>
  <c r="J6221" i="3"/>
  <c r="J6222" i="3"/>
  <c r="J6223" i="3"/>
  <c r="J6224" i="3"/>
  <c r="J6225" i="3"/>
  <c r="J6226" i="3"/>
  <c r="J6227" i="3"/>
  <c r="J6228" i="3"/>
  <c r="J6229" i="3"/>
  <c r="J6230" i="3"/>
  <c r="J6231" i="3"/>
  <c r="J6232" i="3"/>
  <c r="J6233" i="3"/>
  <c r="J6234" i="3"/>
  <c r="J6235" i="3"/>
  <c r="J6236" i="3"/>
  <c r="J6237" i="3"/>
  <c r="J6238" i="3"/>
  <c r="J6239" i="3"/>
  <c r="J6240" i="3"/>
  <c r="J6241" i="3"/>
  <c r="J6242" i="3"/>
  <c r="J6243" i="3"/>
  <c r="J6244" i="3"/>
  <c r="J6245" i="3"/>
  <c r="J6246" i="3"/>
  <c r="J6247" i="3"/>
  <c r="J6248" i="3"/>
  <c r="J6249" i="3"/>
  <c r="J6250" i="3"/>
  <c r="J6251" i="3"/>
  <c r="J6252" i="3"/>
  <c r="J6253" i="3"/>
  <c r="J6254" i="3"/>
  <c r="J6255" i="3"/>
  <c r="J6256" i="3"/>
  <c r="J6257" i="3"/>
  <c r="J6258" i="3"/>
  <c r="J6259" i="3"/>
  <c r="J6260" i="3"/>
  <c r="J6261" i="3"/>
  <c r="J6262" i="3"/>
  <c r="J6263" i="3"/>
  <c r="J6264" i="3"/>
  <c r="J6265" i="3"/>
  <c r="J6266" i="3"/>
  <c r="J6267" i="3"/>
  <c r="J6268" i="3"/>
  <c r="J6269" i="3"/>
  <c r="J6270" i="3"/>
  <c r="J6271" i="3"/>
  <c r="J6272" i="3"/>
  <c r="J6273" i="3"/>
  <c r="J6274" i="3"/>
  <c r="J6275" i="3"/>
  <c r="J6276" i="3"/>
  <c r="J6277" i="3"/>
  <c r="J6278" i="3"/>
  <c r="J6279" i="3"/>
  <c r="J6280" i="3"/>
  <c r="J6281" i="3"/>
  <c r="J6282" i="3"/>
  <c r="J6283" i="3"/>
  <c r="J6284" i="3"/>
  <c r="J6285" i="3"/>
  <c r="J6286" i="3"/>
  <c r="J6287" i="3"/>
  <c r="J6288" i="3"/>
  <c r="J6289" i="3"/>
  <c r="J6290" i="3"/>
  <c r="J6291" i="3"/>
  <c r="J6292" i="3"/>
  <c r="J6293" i="3"/>
  <c r="J6294" i="3"/>
  <c r="J6295" i="3"/>
  <c r="J6296" i="3"/>
  <c r="J6297" i="3"/>
  <c r="J6298" i="3"/>
  <c r="J6299" i="3"/>
  <c r="J6300" i="3"/>
  <c r="J6301" i="3"/>
  <c r="J6302" i="3"/>
  <c r="J6303" i="3"/>
  <c r="J6304" i="3"/>
  <c r="J6305" i="3"/>
  <c r="J6306" i="3"/>
  <c r="J6307" i="3"/>
  <c r="J6308" i="3"/>
  <c r="J6309" i="3"/>
  <c r="J6310" i="3"/>
  <c r="J6311" i="3"/>
  <c r="J6312" i="3"/>
  <c r="J6313" i="3"/>
  <c r="J6314" i="3"/>
  <c r="J6315" i="3"/>
  <c r="J6316" i="3"/>
  <c r="J6317" i="3"/>
  <c r="J6318" i="3"/>
  <c r="J6319" i="3"/>
  <c r="J6320" i="3"/>
  <c r="J6321" i="3"/>
  <c r="J6322" i="3"/>
  <c r="J6323" i="3"/>
  <c r="J6324" i="3"/>
  <c r="J6325" i="3"/>
  <c r="J6326" i="3"/>
  <c r="J6327" i="3"/>
  <c r="J6328" i="3"/>
  <c r="J6329" i="3"/>
  <c r="J6330" i="3"/>
  <c r="J6331" i="3"/>
  <c r="J6332" i="3"/>
  <c r="J6333" i="3"/>
  <c r="J6334" i="3"/>
  <c r="J6335" i="3"/>
  <c r="J6336" i="3"/>
  <c r="J6337" i="3"/>
  <c r="J6338" i="3"/>
  <c r="J6339" i="3"/>
  <c r="J6340" i="3"/>
  <c r="J6341" i="3"/>
  <c r="J6342" i="3"/>
  <c r="J6343" i="3"/>
  <c r="J6344" i="3"/>
  <c r="J6345" i="3"/>
  <c r="J6346" i="3"/>
  <c r="J6347" i="3"/>
  <c r="J6348" i="3"/>
  <c r="J6349" i="3"/>
  <c r="J6350" i="3"/>
  <c r="J6351" i="3"/>
  <c r="J6352" i="3"/>
  <c r="J6353" i="3"/>
  <c r="J6354" i="3"/>
  <c r="J6355" i="3"/>
  <c r="J6356" i="3"/>
  <c r="J6357" i="3"/>
  <c r="J6358" i="3"/>
  <c r="J6359" i="3"/>
  <c r="J6360" i="3"/>
  <c r="J6361" i="3"/>
  <c r="J6362" i="3"/>
  <c r="J6363" i="3"/>
  <c r="J6364" i="3"/>
  <c r="J6365" i="3"/>
  <c r="J6366" i="3"/>
  <c r="J6367" i="3"/>
  <c r="J6368" i="3"/>
  <c r="J6369" i="3"/>
  <c r="J6370" i="3"/>
  <c r="J6371" i="3"/>
  <c r="J6372" i="3"/>
  <c r="J6373" i="3"/>
  <c r="J6374" i="3"/>
  <c r="J6375" i="3"/>
  <c r="J6376" i="3"/>
  <c r="J6377" i="3"/>
  <c r="J6378" i="3"/>
  <c r="J6379" i="3"/>
  <c r="J6380" i="3"/>
  <c r="J6381" i="3"/>
  <c r="J6382" i="3"/>
  <c r="J6383" i="3"/>
  <c r="J6384" i="3"/>
  <c r="J6385" i="3"/>
  <c r="J6386" i="3"/>
  <c r="J6387" i="3"/>
  <c r="J6388" i="3"/>
  <c r="J6389" i="3"/>
  <c r="J6390" i="3"/>
  <c r="J6391" i="3"/>
  <c r="J6392" i="3"/>
  <c r="J6393" i="3"/>
  <c r="J6394" i="3"/>
  <c r="J6395" i="3"/>
  <c r="J6396" i="3"/>
  <c r="J6397" i="3"/>
  <c r="J6398" i="3"/>
  <c r="J6399" i="3"/>
  <c r="J6400" i="3"/>
  <c r="J6401" i="3"/>
  <c r="J6402" i="3"/>
  <c r="J6403" i="3"/>
  <c r="J6404" i="3"/>
  <c r="J6405" i="3"/>
  <c r="J6406" i="3"/>
  <c r="J6407" i="3"/>
  <c r="J6408" i="3"/>
  <c r="J6409" i="3"/>
  <c r="J6410" i="3"/>
  <c r="J6411" i="3"/>
  <c r="J6412" i="3"/>
  <c r="J6413" i="3"/>
  <c r="J6414" i="3"/>
  <c r="J6415" i="3"/>
  <c r="J6416" i="3"/>
  <c r="J6417" i="3"/>
  <c r="J6418" i="3"/>
  <c r="J6419" i="3"/>
  <c r="J6420" i="3"/>
  <c r="J6421" i="3"/>
  <c r="J6422" i="3"/>
  <c r="J6423" i="3"/>
  <c r="J6424" i="3"/>
  <c r="J6425" i="3"/>
  <c r="J6426" i="3"/>
  <c r="J6427" i="3"/>
  <c r="J6428" i="3"/>
  <c r="J6429" i="3"/>
  <c r="J6430" i="3"/>
  <c r="J6431" i="3"/>
  <c r="J6432" i="3"/>
  <c r="J6433" i="3"/>
  <c r="J6434" i="3"/>
  <c r="J6435" i="3"/>
  <c r="J6436" i="3"/>
  <c r="J6437" i="3"/>
  <c r="J6438" i="3"/>
  <c r="J6439" i="3"/>
  <c r="J6440" i="3"/>
  <c r="J6441" i="3"/>
  <c r="J6442" i="3"/>
  <c r="J6443" i="3"/>
  <c r="J6444" i="3"/>
  <c r="J6445" i="3"/>
  <c r="J6446" i="3"/>
  <c r="J6447" i="3"/>
  <c r="J6448" i="3"/>
  <c r="J6449" i="3"/>
  <c r="J6450" i="3"/>
  <c r="J6451" i="3"/>
  <c r="J6452" i="3"/>
  <c r="J6453" i="3"/>
  <c r="J6454" i="3"/>
  <c r="J6455" i="3"/>
  <c r="J6456" i="3"/>
  <c r="J6457" i="3"/>
  <c r="J6458" i="3"/>
  <c r="J6459" i="3"/>
  <c r="J6460" i="3"/>
  <c r="J6461" i="3"/>
  <c r="J6462" i="3"/>
  <c r="J6463" i="3"/>
  <c r="J6464" i="3"/>
  <c r="J6465" i="3"/>
  <c r="J6466" i="3"/>
  <c r="J6467" i="3"/>
  <c r="J6468" i="3"/>
  <c r="J6469" i="3"/>
  <c r="J6470" i="3"/>
  <c r="J6471" i="3"/>
  <c r="J6472" i="3"/>
  <c r="J6473" i="3"/>
  <c r="J6474" i="3"/>
  <c r="J6475" i="3"/>
  <c r="J6476" i="3"/>
  <c r="J6477" i="3"/>
  <c r="J6478" i="3"/>
  <c r="J6479" i="3"/>
  <c r="J6480" i="3"/>
  <c r="J6481" i="3"/>
  <c r="J6482" i="3"/>
  <c r="J6483" i="3"/>
  <c r="J6484" i="3"/>
  <c r="J6485" i="3"/>
  <c r="J6486" i="3"/>
  <c r="J6487" i="3"/>
  <c r="J6488" i="3"/>
  <c r="J6489" i="3"/>
  <c r="J6490" i="3"/>
  <c r="J6491" i="3"/>
  <c r="J6492" i="3"/>
  <c r="J6493" i="3"/>
  <c r="J6494" i="3"/>
  <c r="J6495" i="3"/>
  <c r="J6496" i="3"/>
  <c r="J6497" i="3"/>
  <c r="J6498" i="3"/>
  <c r="J6499" i="3"/>
  <c r="J6500" i="3"/>
  <c r="J6501" i="3"/>
  <c r="J6502" i="3"/>
  <c r="J6503" i="3"/>
  <c r="J6504" i="3"/>
  <c r="J6505" i="3"/>
  <c r="J6506" i="3"/>
  <c r="J6507" i="3"/>
  <c r="J6508" i="3"/>
  <c r="J6509" i="3"/>
  <c r="J6510" i="3"/>
  <c r="J6511" i="3"/>
  <c r="J6512" i="3"/>
  <c r="J6513" i="3"/>
  <c r="J6514" i="3"/>
  <c r="J6515" i="3"/>
  <c r="J6516" i="3"/>
  <c r="J6517" i="3"/>
  <c r="J6518" i="3"/>
  <c r="J6519" i="3"/>
  <c r="J6520" i="3"/>
  <c r="J6521" i="3"/>
  <c r="J6522" i="3"/>
  <c r="J6523" i="3"/>
  <c r="J6524" i="3"/>
  <c r="J6525" i="3"/>
  <c r="J6526" i="3"/>
  <c r="J6527" i="3"/>
  <c r="J6528" i="3"/>
  <c r="J6529" i="3"/>
  <c r="J6530" i="3"/>
  <c r="J6531" i="3"/>
  <c r="J6532" i="3"/>
  <c r="J6533" i="3"/>
  <c r="J6534" i="3"/>
  <c r="J6535" i="3"/>
  <c r="J6536" i="3"/>
  <c r="J6537" i="3"/>
  <c r="J6538" i="3"/>
  <c r="J6539" i="3"/>
  <c r="J6540" i="3"/>
  <c r="J6541" i="3"/>
  <c r="J6542" i="3"/>
  <c r="J6543" i="3"/>
  <c r="J6544" i="3"/>
  <c r="J6545" i="3"/>
  <c r="J6546" i="3"/>
  <c r="J6547" i="3"/>
  <c r="J6548" i="3"/>
  <c r="J6549" i="3"/>
  <c r="J6550" i="3"/>
  <c r="J6551" i="3"/>
  <c r="J6552" i="3"/>
  <c r="J6553" i="3"/>
  <c r="J6554" i="3"/>
  <c r="J6555" i="3"/>
  <c r="J6556" i="3"/>
  <c r="J6557" i="3"/>
  <c r="J6558" i="3"/>
  <c r="J6559" i="3"/>
  <c r="J6560" i="3"/>
  <c r="J6561" i="3"/>
  <c r="J6562" i="3"/>
  <c r="J6563" i="3"/>
  <c r="J6564" i="3"/>
  <c r="J6565" i="3"/>
  <c r="J6566" i="3"/>
  <c r="J6567" i="3"/>
  <c r="J6568" i="3"/>
  <c r="J6569" i="3"/>
  <c r="J6570" i="3"/>
  <c r="J6571" i="3"/>
  <c r="J6572" i="3"/>
  <c r="J6573" i="3"/>
  <c r="J6574" i="3"/>
  <c r="J6575" i="3"/>
  <c r="J6576" i="3"/>
  <c r="J6577" i="3"/>
  <c r="J6578" i="3"/>
  <c r="J6579" i="3"/>
  <c r="J6580" i="3"/>
  <c r="J6581" i="3"/>
  <c r="J6582" i="3"/>
  <c r="J6583" i="3"/>
  <c r="J6584" i="3"/>
  <c r="J6585" i="3"/>
  <c r="J6586" i="3"/>
  <c r="J6587" i="3"/>
  <c r="J6588" i="3"/>
  <c r="J6589" i="3"/>
  <c r="J6590" i="3"/>
  <c r="J6591" i="3"/>
  <c r="J6592" i="3"/>
  <c r="J6593" i="3"/>
  <c r="J6594" i="3"/>
  <c r="J6595" i="3"/>
  <c r="J6596" i="3"/>
  <c r="J6597" i="3"/>
  <c r="J6598" i="3"/>
  <c r="J6599" i="3"/>
  <c r="J6600" i="3"/>
  <c r="J6601" i="3"/>
  <c r="J6602" i="3"/>
  <c r="J6603" i="3"/>
  <c r="J6604" i="3"/>
  <c r="J6605" i="3"/>
  <c r="J6606" i="3"/>
  <c r="J6607" i="3"/>
  <c r="J6608" i="3"/>
  <c r="J6609" i="3"/>
  <c r="J6610" i="3"/>
  <c r="J6611" i="3"/>
  <c r="J6612" i="3"/>
  <c r="J6613" i="3"/>
  <c r="J6614" i="3"/>
  <c r="J6615" i="3"/>
  <c r="J6616" i="3"/>
  <c r="J6617" i="3"/>
  <c r="J6618" i="3"/>
  <c r="J6619" i="3"/>
  <c r="J6620" i="3"/>
  <c r="J6621" i="3"/>
  <c r="J6622" i="3"/>
  <c r="J6623" i="3"/>
  <c r="J6624" i="3"/>
  <c r="J6625" i="3"/>
  <c r="J6626" i="3"/>
  <c r="J6627" i="3"/>
  <c r="J6628" i="3"/>
  <c r="J6629" i="3"/>
  <c r="J6630" i="3"/>
  <c r="J6631" i="3"/>
  <c r="J6632" i="3"/>
  <c r="J6633" i="3"/>
  <c r="J6634" i="3"/>
  <c r="J6635" i="3"/>
  <c r="J6636" i="3"/>
  <c r="J6637" i="3"/>
  <c r="J6638" i="3"/>
  <c r="J6639" i="3"/>
  <c r="J6640" i="3"/>
  <c r="J6641" i="3"/>
  <c r="J6642" i="3"/>
  <c r="J6643" i="3"/>
  <c r="J6644" i="3"/>
  <c r="J6645" i="3"/>
  <c r="J6646" i="3"/>
  <c r="J6647" i="3"/>
  <c r="J6648" i="3"/>
  <c r="J6649" i="3"/>
  <c r="J6650" i="3"/>
  <c r="J6651" i="3"/>
  <c r="J6652" i="3"/>
  <c r="J6653" i="3"/>
  <c r="J6654" i="3"/>
  <c r="J6655" i="3"/>
  <c r="J6656" i="3"/>
  <c r="J6657" i="3"/>
  <c r="J6658" i="3"/>
  <c r="J6659" i="3"/>
  <c r="J6660" i="3"/>
  <c r="J6661" i="3"/>
  <c r="J6662" i="3"/>
  <c r="J6663" i="3"/>
  <c r="J6664" i="3"/>
  <c r="J6665" i="3"/>
  <c r="J6666" i="3"/>
  <c r="J6667" i="3"/>
  <c r="J6668" i="3"/>
  <c r="J6669" i="3"/>
  <c r="J6670" i="3"/>
  <c r="J6671" i="3"/>
  <c r="J6672" i="3"/>
  <c r="J6673" i="3"/>
  <c r="J6674" i="3"/>
  <c r="J6675" i="3"/>
  <c r="J6676" i="3"/>
  <c r="J6677" i="3"/>
  <c r="J6678" i="3"/>
  <c r="J6679" i="3"/>
  <c r="J6680" i="3"/>
  <c r="J6681" i="3"/>
  <c r="J6682" i="3"/>
  <c r="J6683" i="3"/>
  <c r="J6684" i="3"/>
  <c r="J6685" i="3"/>
  <c r="J6686" i="3"/>
  <c r="J6687" i="3"/>
  <c r="J6688" i="3"/>
  <c r="J6689" i="3"/>
  <c r="J6690" i="3"/>
  <c r="J6691" i="3"/>
  <c r="J6692" i="3"/>
  <c r="J6693" i="3"/>
  <c r="J6694" i="3"/>
  <c r="J6695" i="3"/>
  <c r="J6696" i="3"/>
  <c r="J6697" i="3"/>
  <c r="J6698" i="3"/>
  <c r="J6699" i="3"/>
  <c r="J6700" i="3"/>
  <c r="J6701" i="3"/>
  <c r="J6702" i="3"/>
  <c r="J6703" i="3"/>
  <c r="J6704" i="3"/>
  <c r="J6705" i="3"/>
  <c r="J6706" i="3"/>
  <c r="J6707" i="3"/>
  <c r="J6708" i="3"/>
  <c r="J6709" i="3"/>
  <c r="J6710" i="3"/>
  <c r="J6711" i="3"/>
  <c r="J6712" i="3"/>
  <c r="J6713" i="3"/>
  <c r="J6714" i="3"/>
  <c r="J6715" i="3"/>
  <c r="J6716" i="3"/>
  <c r="J6717" i="3"/>
  <c r="J6718" i="3"/>
  <c r="J6719" i="3"/>
  <c r="J6720" i="3"/>
  <c r="J6721" i="3"/>
  <c r="J6722" i="3"/>
  <c r="J6723" i="3"/>
  <c r="J6724" i="3"/>
  <c r="J6725" i="3"/>
  <c r="J6726" i="3"/>
  <c r="J6727" i="3"/>
  <c r="J6728" i="3"/>
  <c r="J6729" i="3"/>
  <c r="J6730" i="3"/>
  <c r="J6731" i="3"/>
  <c r="J6732" i="3"/>
  <c r="J6733" i="3"/>
  <c r="J6734" i="3"/>
  <c r="J6735" i="3"/>
  <c r="J6736" i="3"/>
  <c r="J6737" i="3"/>
  <c r="J6738" i="3"/>
  <c r="J6739" i="3"/>
  <c r="J6740" i="3"/>
  <c r="J6741" i="3"/>
  <c r="J6742" i="3"/>
  <c r="J6743" i="3"/>
  <c r="J6744" i="3"/>
  <c r="J6745" i="3"/>
  <c r="J6746" i="3"/>
  <c r="J6747" i="3"/>
  <c r="J6748" i="3"/>
  <c r="J6749" i="3"/>
  <c r="J6750" i="3"/>
  <c r="J6751" i="3"/>
  <c r="J6752" i="3"/>
  <c r="J6753" i="3"/>
  <c r="J6754" i="3"/>
  <c r="J6755" i="3"/>
  <c r="J6756" i="3"/>
  <c r="J6757" i="3"/>
  <c r="J6758" i="3"/>
  <c r="J6759" i="3"/>
  <c r="J6760" i="3"/>
  <c r="J6761" i="3"/>
  <c r="J6762" i="3"/>
  <c r="J6763" i="3"/>
  <c r="J6764" i="3"/>
  <c r="J6765" i="3"/>
  <c r="J6766" i="3"/>
  <c r="J6767" i="3"/>
  <c r="J6768" i="3"/>
  <c r="J6769" i="3"/>
  <c r="J6770" i="3"/>
  <c r="J6771" i="3"/>
  <c r="J6772" i="3"/>
  <c r="J6773" i="3"/>
  <c r="J6774" i="3"/>
  <c r="J6775" i="3"/>
  <c r="J6776" i="3"/>
  <c r="J6777" i="3"/>
  <c r="J6778" i="3"/>
  <c r="J6779" i="3"/>
  <c r="J6780" i="3"/>
  <c r="J6781" i="3"/>
  <c r="J6782" i="3"/>
  <c r="J6783" i="3"/>
  <c r="J6784" i="3"/>
  <c r="J6785" i="3"/>
  <c r="J6786" i="3"/>
  <c r="J6787" i="3"/>
  <c r="J6788" i="3"/>
  <c r="J6789" i="3"/>
  <c r="J6790" i="3"/>
  <c r="J6791" i="3"/>
  <c r="J6792" i="3"/>
  <c r="J6793" i="3"/>
  <c r="J6794" i="3"/>
  <c r="J6795" i="3"/>
  <c r="J6796" i="3"/>
  <c r="J6797" i="3"/>
  <c r="J6798" i="3"/>
  <c r="J6799" i="3"/>
  <c r="J6800" i="3"/>
  <c r="J6801" i="3"/>
  <c r="J6802" i="3"/>
  <c r="J6803" i="3"/>
  <c r="J6804" i="3"/>
  <c r="J6805" i="3"/>
  <c r="J6806" i="3"/>
  <c r="J6807" i="3"/>
  <c r="J6808" i="3"/>
  <c r="J6809" i="3"/>
  <c r="J6810" i="3"/>
  <c r="J6811" i="3"/>
  <c r="J6812" i="3"/>
  <c r="J6813" i="3"/>
  <c r="J6814" i="3"/>
  <c r="J6815" i="3"/>
  <c r="J6816" i="3"/>
  <c r="J6817" i="3"/>
  <c r="J6818" i="3"/>
  <c r="J6819" i="3"/>
  <c r="J6820" i="3"/>
  <c r="J6821" i="3"/>
  <c r="J6822" i="3"/>
  <c r="J6823" i="3"/>
  <c r="J6824" i="3"/>
  <c r="J6825" i="3"/>
  <c r="J6826" i="3"/>
  <c r="J6827" i="3"/>
  <c r="J6828" i="3"/>
  <c r="J6829" i="3"/>
  <c r="J6830" i="3"/>
  <c r="J6831" i="3"/>
  <c r="J6832" i="3"/>
  <c r="J6833" i="3"/>
  <c r="J6834" i="3"/>
  <c r="J6835" i="3"/>
  <c r="J6836" i="3"/>
  <c r="J6837" i="3"/>
  <c r="J6838" i="3"/>
  <c r="J6839" i="3"/>
  <c r="J6840" i="3"/>
  <c r="J6841" i="3"/>
  <c r="J6842" i="3"/>
  <c r="J6843" i="3"/>
  <c r="J6844" i="3"/>
  <c r="J6845" i="3"/>
  <c r="J6846" i="3"/>
  <c r="J6847" i="3"/>
  <c r="J6848" i="3"/>
  <c r="J6849" i="3"/>
  <c r="J6850" i="3"/>
  <c r="J6851" i="3"/>
  <c r="J6852" i="3"/>
  <c r="J6853" i="3"/>
  <c r="J6854" i="3"/>
  <c r="J6855" i="3"/>
  <c r="J6856" i="3"/>
  <c r="J6857" i="3"/>
  <c r="J6858" i="3"/>
  <c r="J6859" i="3"/>
  <c r="J6860" i="3"/>
  <c r="J6861" i="3"/>
  <c r="J6862" i="3"/>
  <c r="J6863" i="3"/>
  <c r="J6864" i="3"/>
  <c r="J6865" i="3"/>
  <c r="J6866" i="3"/>
  <c r="J6867" i="3"/>
  <c r="J6868" i="3"/>
  <c r="J6869" i="3"/>
  <c r="J6870" i="3"/>
  <c r="J6871" i="3"/>
  <c r="J6872" i="3"/>
  <c r="J6873" i="3"/>
  <c r="J6874" i="3"/>
  <c r="J6875" i="3"/>
  <c r="J6876" i="3"/>
  <c r="J6877" i="3"/>
  <c r="J6878" i="3"/>
  <c r="J6879" i="3"/>
  <c r="J6880" i="3"/>
  <c r="J6881" i="3"/>
  <c r="J6882" i="3"/>
  <c r="J6883" i="3"/>
  <c r="J6884" i="3"/>
  <c r="J6885" i="3"/>
  <c r="J6886" i="3"/>
  <c r="J6887" i="3"/>
  <c r="J6888" i="3"/>
  <c r="J6889" i="3"/>
  <c r="J6890" i="3"/>
  <c r="J6891" i="3"/>
  <c r="J6892" i="3"/>
  <c r="J6893" i="3"/>
  <c r="J6894" i="3"/>
  <c r="J6895" i="3"/>
  <c r="J6896" i="3"/>
  <c r="J6897" i="3"/>
  <c r="J6898" i="3"/>
  <c r="J6899" i="3"/>
  <c r="J6900" i="3"/>
  <c r="J6901" i="3"/>
  <c r="J6902" i="3"/>
  <c r="J6903" i="3"/>
  <c r="J6904" i="3"/>
  <c r="J6905" i="3"/>
  <c r="J6906" i="3"/>
  <c r="J6907" i="3"/>
  <c r="J6908" i="3"/>
  <c r="J6909" i="3"/>
  <c r="J6910" i="3"/>
  <c r="J6911" i="3"/>
  <c r="J6912" i="3"/>
  <c r="J6913" i="3"/>
  <c r="J6914" i="3"/>
  <c r="J6915" i="3"/>
  <c r="J6916" i="3"/>
  <c r="J6917" i="3"/>
  <c r="J6918" i="3"/>
  <c r="J6919" i="3"/>
  <c r="J6920" i="3"/>
  <c r="J6921" i="3"/>
  <c r="J6922" i="3"/>
  <c r="J6923" i="3"/>
  <c r="J6924" i="3"/>
  <c r="J6925" i="3"/>
  <c r="J6926" i="3"/>
  <c r="J6927" i="3"/>
  <c r="J6928" i="3"/>
  <c r="J6929" i="3"/>
  <c r="J6930" i="3"/>
  <c r="J6931" i="3"/>
  <c r="J6932" i="3"/>
  <c r="J6933" i="3"/>
  <c r="J6934" i="3"/>
  <c r="J6935" i="3"/>
  <c r="J6936" i="3"/>
  <c r="J6937" i="3"/>
  <c r="J6938" i="3"/>
  <c r="J6939" i="3"/>
  <c r="J6940" i="3"/>
  <c r="J6941" i="3"/>
  <c r="J6942" i="3"/>
  <c r="J6943" i="3"/>
  <c r="J6944" i="3"/>
  <c r="J6945" i="3"/>
  <c r="J6946" i="3"/>
  <c r="J6947" i="3"/>
  <c r="J6948" i="3"/>
  <c r="J6949" i="3"/>
  <c r="J6950" i="3"/>
  <c r="J6951" i="3"/>
  <c r="J6952" i="3"/>
  <c r="J6953" i="3"/>
  <c r="J6954" i="3"/>
  <c r="J6955" i="3"/>
  <c r="J6956" i="3"/>
  <c r="J6957" i="3"/>
  <c r="J6958" i="3"/>
  <c r="J6959" i="3"/>
  <c r="J6960" i="3"/>
  <c r="J6961" i="3"/>
  <c r="J6962" i="3"/>
  <c r="J6963" i="3"/>
  <c r="J6964" i="3"/>
  <c r="J6965" i="3"/>
  <c r="J6966" i="3"/>
  <c r="J6967" i="3"/>
  <c r="J6968" i="3"/>
  <c r="J6969" i="3"/>
  <c r="J6970" i="3"/>
  <c r="J6971" i="3"/>
  <c r="J6972" i="3"/>
  <c r="J6973" i="3"/>
  <c r="J6974" i="3"/>
  <c r="J6975" i="3"/>
  <c r="J6976" i="3"/>
  <c r="J6977" i="3"/>
  <c r="J6978" i="3"/>
  <c r="J6979" i="3"/>
  <c r="J6980" i="3"/>
  <c r="J6981" i="3"/>
  <c r="J6982" i="3"/>
  <c r="J6983" i="3"/>
  <c r="J6984" i="3"/>
  <c r="J6985" i="3"/>
  <c r="J6986" i="3"/>
  <c r="J6987" i="3"/>
  <c r="J6988" i="3"/>
  <c r="J6989" i="3"/>
  <c r="J6990" i="3"/>
  <c r="J6991" i="3"/>
  <c r="J6992" i="3"/>
  <c r="J6993" i="3"/>
  <c r="J6994" i="3"/>
  <c r="J6995" i="3"/>
  <c r="J6996" i="3"/>
  <c r="J6997" i="3"/>
  <c r="J6998" i="3"/>
  <c r="J6999" i="3"/>
  <c r="J7000" i="3"/>
  <c r="J7001" i="3"/>
  <c r="J7002" i="3"/>
  <c r="J7003" i="3"/>
  <c r="J7004" i="3"/>
  <c r="J7005" i="3"/>
  <c r="J7006" i="3"/>
  <c r="J7007" i="3"/>
  <c r="J7008" i="3"/>
  <c r="J7009" i="3"/>
  <c r="J7010" i="3"/>
  <c r="J7011" i="3"/>
  <c r="J7012" i="3"/>
  <c r="J7013" i="3"/>
  <c r="J7014" i="3"/>
  <c r="J7015" i="3"/>
  <c r="J7016" i="3"/>
  <c r="J7017" i="3"/>
  <c r="J7018" i="3"/>
  <c r="J7019" i="3"/>
  <c r="J7020" i="3"/>
  <c r="J7021" i="3"/>
  <c r="J7022" i="3"/>
  <c r="J7023" i="3"/>
  <c r="J7024" i="3"/>
  <c r="J7025" i="3"/>
  <c r="J7026" i="3"/>
  <c r="J7027" i="3"/>
  <c r="J7028" i="3"/>
  <c r="J7029" i="3"/>
  <c r="J7030" i="3"/>
  <c r="J7031" i="3"/>
  <c r="J7032" i="3"/>
  <c r="J7033" i="3"/>
  <c r="J7034" i="3"/>
  <c r="J7035" i="3"/>
  <c r="J7036" i="3"/>
  <c r="J7037" i="3"/>
  <c r="J7038" i="3"/>
  <c r="J7039" i="3"/>
  <c r="J7040" i="3"/>
  <c r="J7041" i="3"/>
  <c r="J7042" i="3"/>
  <c r="J7043" i="3"/>
  <c r="J7044" i="3"/>
  <c r="J7045" i="3"/>
  <c r="J7046" i="3"/>
  <c r="J7047" i="3"/>
  <c r="J7048" i="3"/>
  <c r="J7049" i="3"/>
  <c r="J7050" i="3"/>
  <c r="J7051" i="3"/>
  <c r="J7052" i="3"/>
  <c r="J7053" i="3"/>
  <c r="J7054" i="3"/>
  <c r="J7055" i="3"/>
  <c r="J7056" i="3"/>
  <c r="J7057" i="3"/>
  <c r="J7058" i="3"/>
  <c r="J7059" i="3"/>
  <c r="J7060" i="3"/>
  <c r="J7061" i="3"/>
  <c r="J7062" i="3"/>
  <c r="J7063" i="3"/>
  <c r="J7064" i="3"/>
  <c r="J7065" i="3"/>
  <c r="J7066" i="3"/>
  <c r="J7067" i="3"/>
  <c r="J7068" i="3"/>
  <c r="J7069" i="3"/>
  <c r="J7070" i="3"/>
  <c r="J7071" i="3"/>
  <c r="J7072" i="3"/>
  <c r="J7073" i="3"/>
  <c r="J7074" i="3"/>
  <c r="J7075" i="3"/>
  <c r="J7076" i="3"/>
  <c r="J7077" i="3"/>
  <c r="J7078" i="3"/>
  <c r="J7079" i="3"/>
  <c r="J7080" i="3"/>
  <c r="J7081" i="3"/>
  <c r="J7082" i="3"/>
  <c r="J7083" i="3"/>
  <c r="J7084" i="3"/>
  <c r="J7085" i="3"/>
  <c r="J7086" i="3"/>
  <c r="J7087" i="3"/>
  <c r="J7088" i="3"/>
  <c r="J7089" i="3"/>
  <c r="J7090" i="3"/>
  <c r="J7091" i="3"/>
  <c r="J7092" i="3"/>
  <c r="J7093" i="3"/>
  <c r="J7094" i="3"/>
  <c r="J7095" i="3"/>
  <c r="J7096" i="3"/>
  <c r="J7097" i="3"/>
  <c r="J7098" i="3"/>
  <c r="J7099" i="3"/>
  <c r="J7100" i="3"/>
  <c r="J7101" i="3"/>
  <c r="J7102" i="3"/>
  <c r="J7103" i="3"/>
  <c r="J7104" i="3"/>
  <c r="J7105" i="3"/>
  <c r="J7106" i="3"/>
  <c r="J7107" i="3"/>
  <c r="J7108" i="3"/>
  <c r="J7109" i="3"/>
  <c r="J7110" i="3"/>
  <c r="J7111" i="3"/>
  <c r="J7112" i="3"/>
  <c r="J7113" i="3"/>
  <c r="J7114" i="3"/>
  <c r="J7115" i="3"/>
  <c r="J7116" i="3"/>
  <c r="J7117" i="3"/>
  <c r="J7118" i="3"/>
  <c r="J7119" i="3"/>
  <c r="J7120" i="3"/>
  <c r="J7121" i="3"/>
  <c r="J7122" i="3"/>
  <c r="J7123" i="3"/>
  <c r="J7124" i="3"/>
  <c r="J7125" i="3"/>
  <c r="J7126" i="3"/>
  <c r="J7127" i="3"/>
  <c r="J7128" i="3"/>
  <c r="J7129" i="3"/>
  <c r="J7130" i="3"/>
  <c r="J7131" i="3"/>
  <c r="J7132" i="3"/>
  <c r="J7133" i="3"/>
  <c r="J7134" i="3"/>
  <c r="J7135" i="3"/>
  <c r="J7136" i="3"/>
  <c r="J7137" i="3"/>
  <c r="J7138" i="3"/>
  <c r="J7139" i="3"/>
  <c r="J7140" i="3"/>
  <c r="J7141" i="3"/>
  <c r="J7142" i="3"/>
  <c r="J7143" i="3"/>
  <c r="J7144" i="3"/>
  <c r="J7145" i="3"/>
  <c r="J7146" i="3"/>
  <c r="J7147" i="3"/>
  <c r="J7148" i="3"/>
  <c r="J7149" i="3"/>
  <c r="J7150" i="3"/>
  <c r="J7151" i="3"/>
  <c r="J7152" i="3"/>
  <c r="J7153" i="3"/>
  <c r="J7154" i="3"/>
  <c r="J7155" i="3"/>
  <c r="J7156" i="3"/>
  <c r="J7157" i="3"/>
  <c r="J7158" i="3"/>
  <c r="J7159" i="3"/>
  <c r="J7160" i="3"/>
  <c r="J7161" i="3"/>
  <c r="J7162" i="3"/>
  <c r="J7163" i="3"/>
  <c r="J7164" i="3"/>
  <c r="J7165" i="3"/>
  <c r="J7166" i="3"/>
  <c r="J7167" i="3"/>
  <c r="J7168" i="3"/>
  <c r="J7169" i="3"/>
  <c r="J7170" i="3"/>
  <c r="J7171" i="3"/>
  <c r="J7172" i="3"/>
  <c r="J7173" i="3"/>
  <c r="J7174" i="3"/>
  <c r="J7175" i="3"/>
  <c r="J7176" i="3"/>
  <c r="J7177" i="3"/>
  <c r="J7178" i="3"/>
  <c r="J7179" i="3"/>
  <c r="J7180" i="3"/>
  <c r="J7181" i="3"/>
  <c r="J7182" i="3"/>
  <c r="J7183" i="3"/>
  <c r="J7184" i="3"/>
  <c r="J7185" i="3"/>
  <c r="J7186" i="3"/>
  <c r="J7187" i="3"/>
  <c r="J7188" i="3"/>
  <c r="J7189" i="3"/>
  <c r="J7190" i="3"/>
  <c r="J7191" i="3"/>
  <c r="J7192" i="3"/>
  <c r="J7193" i="3"/>
  <c r="J7194" i="3"/>
  <c r="J7195" i="3"/>
  <c r="J7196" i="3"/>
  <c r="J7197" i="3"/>
  <c r="J7198" i="3"/>
  <c r="J7199" i="3"/>
  <c r="J7200" i="3"/>
  <c r="J7201" i="3"/>
  <c r="J7202" i="3"/>
  <c r="J7203" i="3"/>
  <c r="J7204" i="3"/>
  <c r="J7205" i="3"/>
  <c r="J7206" i="3"/>
  <c r="J7207" i="3"/>
  <c r="J7208" i="3"/>
  <c r="J7209" i="3"/>
  <c r="J7210" i="3"/>
  <c r="J7211" i="3"/>
  <c r="J7212" i="3"/>
  <c r="J7213" i="3"/>
  <c r="J7214" i="3"/>
  <c r="J7215" i="3"/>
  <c r="J7216" i="3"/>
  <c r="J7217" i="3"/>
  <c r="J7218" i="3"/>
  <c r="J7219" i="3"/>
  <c r="J7220" i="3"/>
  <c r="J7221" i="3"/>
  <c r="J7222" i="3"/>
  <c r="J7223" i="3"/>
  <c r="J7224" i="3"/>
  <c r="J7225" i="3"/>
  <c r="J7226" i="3"/>
  <c r="J7227" i="3"/>
  <c r="J7228" i="3"/>
  <c r="J7229" i="3"/>
  <c r="J7230" i="3"/>
  <c r="J7231" i="3"/>
  <c r="J7232" i="3"/>
  <c r="J7233" i="3"/>
  <c r="J7234" i="3"/>
  <c r="J7235" i="3"/>
  <c r="J7236" i="3"/>
  <c r="J7237" i="3"/>
  <c r="J7238" i="3"/>
  <c r="J7239" i="3"/>
  <c r="J7240" i="3"/>
  <c r="J7241" i="3"/>
  <c r="J7242" i="3"/>
  <c r="J7243" i="3"/>
  <c r="J7244" i="3"/>
  <c r="J7245" i="3"/>
  <c r="J7246" i="3"/>
  <c r="J7247" i="3"/>
  <c r="J7248" i="3"/>
  <c r="J7249" i="3"/>
  <c r="J7250" i="3"/>
  <c r="J7251" i="3"/>
  <c r="J7252" i="3"/>
  <c r="J7253" i="3"/>
  <c r="J7254" i="3"/>
  <c r="J7255" i="3"/>
  <c r="J7256" i="3"/>
  <c r="J7257" i="3"/>
  <c r="J7258" i="3"/>
  <c r="J7259" i="3"/>
  <c r="J7260" i="3"/>
  <c r="J7261" i="3"/>
  <c r="J7262" i="3"/>
  <c r="J7263" i="3"/>
  <c r="J7264" i="3"/>
  <c r="J7265" i="3"/>
  <c r="J7266" i="3"/>
  <c r="J7267" i="3"/>
  <c r="J7268" i="3"/>
  <c r="J7269" i="3"/>
  <c r="J7270" i="3"/>
  <c r="J7271" i="3"/>
  <c r="J7272" i="3"/>
  <c r="J7273" i="3"/>
  <c r="J7274" i="3"/>
  <c r="J7275" i="3"/>
  <c r="J7276" i="3"/>
  <c r="J7277" i="3"/>
  <c r="J7278" i="3"/>
  <c r="J7279" i="3"/>
  <c r="J7280" i="3"/>
  <c r="J7281" i="3"/>
  <c r="J7282" i="3"/>
  <c r="J7283" i="3"/>
  <c r="J7284" i="3"/>
  <c r="J7285" i="3"/>
  <c r="J7286" i="3"/>
  <c r="J7287" i="3"/>
  <c r="J7288" i="3"/>
  <c r="J7289" i="3"/>
  <c r="J7290" i="3"/>
  <c r="J7291" i="3"/>
  <c r="J7292" i="3"/>
  <c r="J7293" i="3"/>
  <c r="J7294" i="3"/>
  <c r="J7295" i="3"/>
  <c r="J7296" i="3"/>
  <c r="J7297" i="3"/>
  <c r="J7298" i="3"/>
  <c r="J7299" i="3"/>
  <c r="J7300" i="3"/>
  <c r="J7301" i="3"/>
  <c r="J7302" i="3"/>
  <c r="J7303" i="3"/>
  <c r="J7304" i="3"/>
  <c r="J7305" i="3"/>
  <c r="J7306" i="3"/>
  <c r="J7307" i="3"/>
  <c r="J7308" i="3"/>
  <c r="J7309" i="3"/>
  <c r="J7310" i="3"/>
  <c r="J7311" i="3"/>
  <c r="J7312" i="3"/>
  <c r="J7313" i="3"/>
  <c r="J7314" i="3"/>
  <c r="J7315" i="3"/>
  <c r="J7316" i="3"/>
  <c r="J7317" i="3"/>
  <c r="J7318" i="3"/>
  <c r="J7319" i="3"/>
  <c r="J7320" i="3"/>
  <c r="J7321" i="3"/>
  <c r="J7322" i="3"/>
  <c r="J7323" i="3"/>
  <c r="J7324" i="3"/>
  <c r="J7325" i="3"/>
  <c r="J7326" i="3"/>
  <c r="J7327" i="3"/>
  <c r="J7328" i="3"/>
  <c r="J7329" i="3"/>
  <c r="J7330" i="3"/>
  <c r="J7331" i="3"/>
  <c r="J7332" i="3"/>
  <c r="J7333" i="3"/>
  <c r="J7334" i="3"/>
  <c r="J7335" i="3"/>
  <c r="J7336" i="3"/>
  <c r="J7337" i="3"/>
  <c r="J7338" i="3"/>
  <c r="J7339" i="3"/>
  <c r="J7340" i="3"/>
  <c r="J7341" i="3"/>
  <c r="J7342" i="3"/>
  <c r="J7343" i="3"/>
  <c r="J7344" i="3"/>
  <c r="J7345" i="3"/>
  <c r="J7346" i="3"/>
  <c r="J7347" i="3"/>
  <c r="J7348" i="3"/>
  <c r="J7349" i="3"/>
  <c r="J7350" i="3"/>
  <c r="J7351" i="3"/>
  <c r="J7352" i="3"/>
  <c r="J7353" i="3"/>
  <c r="J7354" i="3"/>
  <c r="J7355" i="3"/>
  <c r="J7356" i="3"/>
  <c r="J7357" i="3"/>
  <c r="J7358" i="3"/>
  <c r="J7359" i="3"/>
  <c r="J7360" i="3"/>
  <c r="J7361" i="3"/>
  <c r="J7362" i="3"/>
  <c r="J7363" i="3"/>
  <c r="J7364" i="3"/>
  <c r="J7365" i="3"/>
  <c r="J7366" i="3"/>
  <c r="J7367" i="3"/>
  <c r="J7368" i="3"/>
  <c r="J7369" i="3"/>
  <c r="J7370" i="3"/>
  <c r="J7371" i="3"/>
  <c r="J7372" i="3"/>
  <c r="J7373" i="3"/>
  <c r="J7374" i="3"/>
  <c r="J7375" i="3"/>
  <c r="J7376" i="3"/>
  <c r="J7377" i="3"/>
  <c r="J7378" i="3"/>
  <c r="J7379" i="3"/>
  <c r="J7380" i="3"/>
  <c r="J7381" i="3"/>
  <c r="J7382" i="3"/>
  <c r="J7383" i="3"/>
  <c r="J7384" i="3"/>
  <c r="J7385" i="3"/>
  <c r="J7386" i="3"/>
  <c r="J7387" i="3"/>
  <c r="J7388" i="3"/>
  <c r="J7389" i="3"/>
  <c r="J2" i="3"/>
  <c r="Q8" i="9"/>
  <c r="Q9" i="9"/>
  <c r="Q10" i="9"/>
  <c r="Q11" i="9"/>
  <c r="Q12" i="9"/>
  <c r="Q13" i="9"/>
  <c r="Q14" i="9"/>
  <c r="Q15" i="9"/>
  <c r="Q16" i="9"/>
  <c r="Q7" i="9"/>
  <c r="O19" i="8"/>
  <c r="N19" i="8"/>
  <c r="P2" i="3"/>
  <c r="Q2" i="3" s="1"/>
  <c r="Q1889" i="3"/>
  <c r="Q2518" i="3"/>
  <c r="Q2950" i="3"/>
  <c r="Q3335" i="3"/>
  <c r="Q3605" i="3"/>
  <c r="Q3786" i="3"/>
  <c r="Q3937" i="3"/>
  <c r="Q4081" i="3"/>
  <c r="Q4225" i="3"/>
  <c r="Q4369" i="3"/>
  <c r="Q4513" i="3"/>
  <c r="Q4657" i="3"/>
  <c r="Q4801" i="3"/>
  <c r="Q4945" i="3"/>
  <c r="Q5043" i="3"/>
  <c r="Q5115" i="3"/>
  <c r="Q5187" i="3"/>
  <c r="Q5259" i="3"/>
  <c r="Q5331" i="3"/>
  <c r="Q5403" i="3"/>
  <c r="Q5475" i="3"/>
  <c r="Q5547" i="3"/>
  <c r="Q5619" i="3"/>
  <c r="Q5691" i="3"/>
  <c r="Q5763" i="3"/>
  <c r="Q5835" i="3"/>
  <c r="Q5907" i="3"/>
  <c r="Q5979" i="3"/>
  <c r="Q6051" i="3"/>
  <c r="Q6123" i="3"/>
  <c r="Q6195" i="3"/>
  <c r="Q6255" i="3"/>
  <c r="Q6300" i="3"/>
  <c r="Q6318" i="3"/>
  <c r="Q6336" i="3"/>
  <c r="Q6354" i="3"/>
  <c r="Q6372" i="3"/>
  <c r="Q6390" i="3"/>
  <c r="Q6408" i="3"/>
  <c r="Q6426" i="3"/>
  <c r="Q6442" i="3"/>
  <c r="Q6456" i="3"/>
  <c r="Q6471" i="3"/>
  <c r="Q6485" i="3"/>
  <c r="Q6499" i="3"/>
  <c r="Q6514" i="3"/>
  <c r="Q6528" i="3"/>
  <c r="Q6543" i="3"/>
  <c r="Q6557" i="3"/>
  <c r="Q6571" i="3"/>
  <c r="Q6586" i="3"/>
  <c r="Q6600" i="3"/>
  <c r="Q6615" i="3"/>
  <c r="Q6629" i="3"/>
  <c r="Q6643" i="3"/>
  <c r="Q6658" i="3"/>
  <c r="Q6672" i="3"/>
  <c r="Q6687" i="3"/>
  <c r="Q6701" i="3"/>
  <c r="Q6715" i="3"/>
  <c r="Q6730" i="3"/>
  <c r="Q6744" i="3"/>
  <c r="Q6759" i="3"/>
  <c r="Q6773" i="3"/>
  <c r="Q6787" i="3"/>
  <c r="Q6802" i="3"/>
  <c r="Q6816" i="3"/>
  <c r="Q6831" i="3"/>
  <c r="Q6845" i="3"/>
  <c r="Q6859" i="3"/>
  <c r="Q6874" i="3"/>
  <c r="Q6888" i="3"/>
  <c r="Q6903" i="3"/>
  <c r="Q6917" i="3"/>
  <c r="Q6931" i="3"/>
  <c r="Q6946" i="3"/>
  <c r="Q6960" i="3"/>
  <c r="Q6975" i="3"/>
  <c r="Q6989" i="3"/>
  <c r="Q7003" i="3"/>
  <c r="Q7018" i="3"/>
  <c r="Q7032" i="3"/>
  <c r="Q7047" i="3"/>
  <c r="Q7059" i="3"/>
  <c r="Q7071" i="3"/>
  <c r="Q7083" i="3"/>
  <c r="Q7095" i="3"/>
  <c r="Q7107" i="3"/>
  <c r="Q7119" i="3"/>
  <c r="Q7131" i="3"/>
  <c r="Q7143" i="3"/>
  <c r="Q7155" i="3"/>
  <c r="Q7167" i="3"/>
  <c r="Q7179" i="3"/>
  <c r="Q7191" i="3"/>
  <c r="Q7203" i="3"/>
  <c r="Q7215" i="3"/>
  <c r="Q7227" i="3"/>
  <c r="Q7239" i="3"/>
  <c r="Q7251" i="3"/>
  <c r="Q7263" i="3"/>
  <c r="Q7275" i="3"/>
  <c r="Q7287" i="3"/>
  <c r="Q7299" i="3"/>
  <c r="Q7311" i="3"/>
  <c r="Q7323" i="3"/>
  <c r="Q7335" i="3"/>
  <c r="Q7347" i="3"/>
  <c r="Q7359" i="3"/>
  <c r="Q7371" i="3"/>
  <c r="Q7383" i="3"/>
  <c r="P4139" i="3"/>
  <c r="Q4139" i="3" s="1"/>
  <c r="P4140" i="3"/>
  <c r="Q4140" i="3" s="1"/>
  <c r="P4141" i="3"/>
  <c r="Q4141" i="3" s="1"/>
  <c r="P4142" i="3"/>
  <c r="Q4142" i="3" s="1"/>
  <c r="P4143" i="3"/>
  <c r="Q4143" i="3" s="1"/>
  <c r="P4144" i="3"/>
  <c r="Q4144" i="3" s="1"/>
  <c r="P4145" i="3"/>
  <c r="Q4145" i="3" s="1"/>
  <c r="P4146" i="3"/>
  <c r="Q4146" i="3" s="1"/>
  <c r="P4147" i="3"/>
  <c r="Q4147" i="3" s="1"/>
  <c r="P4148" i="3"/>
  <c r="Q4148" i="3" s="1"/>
  <c r="P4149" i="3"/>
  <c r="Q4149" i="3" s="1"/>
  <c r="P4150" i="3"/>
  <c r="Q4150" i="3" s="1"/>
  <c r="P4151" i="3"/>
  <c r="Q4151" i="3" s="1"/>
  <c r="P4152" i="3"/>
  <c r="Q4152" i="3" s="1"/>
  <c r="P4153" i="3"/>
  <c r="Q4153" i="3" s="1"/>
  <c r="P4154" i="3"/>
  <c r="Q4154" i="3" s="1"/>
  <c r="P4155" i="3"/>
  <c r="Q4155" i="3" s="1"/>
  <c r="P4156" i="3"/>
  <c r="Q4156" i="3" s="1"/>
  <c r="P4157" i="3"/>
  <c r="Q4157" i="3" s="1"/>
  <c r="P4158" i="3"/>
  <c r="Q4158" i="3" s="1"/>
  <c r="P4159" i="3"/>
  <c r="Q4159" i="3" s="1"/>
  <c r="P4160" i="3"/>
  <c r="Q4160" i="3" s="1"/>
  <c r="P4161" i="3"/>
  <c r="Q4161" i="3" s="1"/>
  <c r="P4162" i="3"/>
  <c r="Q4162" i="3" s="1"/>
  <c r="P4163" i="3"/>
  <c r="Q4163" i="3" s="1"/>
  <c r="P4164" i="3"/>
  <c r="Q4164" i="3" s="1"/>
  <c r="P4165" i="3"/>
  <c r="Q4165" i="3" s="1"/>
  <c r="P4166" i="3"/>
  <c r="Q4166" i="3" s="1"/>
  <c r="P4167" i="3"/>
  <c r="Q4167" i="3" s="1"/>
  <c r="P4168" i="3"/>
  <c r="Q4168" i="3" s="1"/>
  <c r="P4169" i="3"/>
  <c r="Q4169" i="3" s="1"/>
  <c r="P4170" i="3"/>
  <c r="Q4170" i="3" s="1"/>
  <c r="P4171" i="3"/>
  <c r="Q4171" i="3" s="1"/>
  <c r="P4172" i="3"/>
  <c r="Q4172" i="3" s="1"/>
  <c r="P4173" i="3"/>
  <c r="Q4173" i="3" s="1"/>
  <c r="P4174" i="3"/>
  <c r="Q4174" i="3" s="1"/>
  <c r="P4175" i="3"/>
  <c r="Q4175" i="3" s="1"/>
  <c r="P4176" i="3"/>
  <c r="Q4176" i="3" s="1"/>
  <c r="P4177" i="3"/>
  <c r="Q4177" i="3" s="1"/>
  <c r="P4178" i="3"/>
  <c r="Q4178" i="3" s="1"/>
  <c r="P4179" i="3"/>
  <c r="Q4179" i="3" s="1"/>
  <c r="P4180" i="3"/>
  <c r="Q4180" i="3" s="1"/>
  <c r="P4181" i="3"/>
  <c r="Q4181" i="3" s="1"/>
  <c r="P4182" i="3"/>
  <c r="Q4182" i="3" s="1"/>
  <c r="P4183" i="3"/>
  <c r="Q4183" i="3" s="1"/>
  <c r="P4184" i="3"/>
  <c r="Q4184" i="3" s="1"/>
  <c r="P4185" i="3"/>
  <c r="Q4185" i="3" s="1"/>
  <c r="P4186" i="3"/>
  <c r="Q4186" i="3" s="1"/>
  <c r="P4187" i="3"/>
  <c r="Q4187" i="3" s="1"/>
  <c r="P4188" i="3"/>
  <c r="Q4188" i="3" s="1"/>
  <c r="P4189" i="3"/>
  <c r="Q4189" i="3" s="1"/>
  <c r="P4190" i="3"/>
  <c r="Q4190" i="3" s="1"/>
  <c r="P4191" i="3"/>
  <c r="Q4191" i="3" s="1"/>
  <c r="P4192" i="3"/>
  <c r="Q4192" i="3" s="1"/>
  <c r="P4193" i="3"/>
  <c r="Q4193" i="3" s="1"/>
  <c r="P4194" i="3"/>
  <c r="Q4194" i="3" s="1"/>
  <c r="P4195" i="3"/>
  <c r="Q4195" i="3" s="1"/>
  <c r="P4196" i="3"/>
  <c r="Q4196" i="3" s="1"/>
  <c r="P4197" i="3"/>
  <c r="Q4197" i="3" s="1"/>
  <c r="P4198" i="3"/>
  <c r="Q4198" i="3" s="1"/>
  <c r="P4199" i="3"/>
  <c r="Q4199" i="3" s="1"/>
  <c r="P4200" i="3"/>
  <c r="Q4200" i="3" s="1"/>
  <c r="P4201" i="3"/>
  <c r="Q4201" i="3" s="1"/>
  <c r="P4202" i="3"/>
  <c r="Q4202" i="3" s="1"/>
  <c r="P4203" i="3"/>
  <c r="Q4203" i="3" s="1"/>
  <c r="P4204" i="3"/>
  <c r="Q4204" i="3" s="1"/>
  <c r="P4205" i="3"/>
  <c r="Q4205" i="3" s="1"/>
  <c r="P4206" i="3"/>
  <c r="Q4206" i="3" s="1"/>
  <c r="P4207" i="3"/>
  <c r="Q4207" i="3" s="1"/>
  <c r="P4208" i="3"/>
  <c r="Q4208" i="3" s="1"/>
  <c r="P4209" i="3"/>
  <c r="Q4209" i="3" s="1"/>
  <c r="P4210" i="3"/>
  <c r="Q4210" i="3" s="1"/>
  <c r="P4211" i="3"/>
  <c r="Q4211" i="3" s="1"/>
  <c r="P4212" i="3"/>
  <c r="Q4212" i="3" s="1"/>
  <c r="P4213" i="3"/>
  <c r="Q4213" i="3" s="1"/>
  <c r="P4214" i="3"/>
  <c r="Q4214" i="3" s="1"/>
  <c r="P4215" i="3"/>
  <c r="Q4215" i="3" s="1"/>
  <c r="P4216" i="3"/>
  <c r="Q4216" i="3" s="1"/>
  <c r="P4217" i="3"/>
  <c r="Q4217" i="3" s="1"/>
  <c r="P4218" i="3"/>
  <c r="Q4218" i="3" s="1"/>
  <c r="P4219" i="3"/>
  <c r="Q4219" i="3" s="1"/>
  <c r="P4220" i="3"/>
  <c r="Q4220" i="3" s="1"/>
  <c r="P4221" i="3"/>
  <c r="Q4221" i="3" s="1"/>
  <c r="P4222" i="3"/>
  <c r="Q4222" i="3" s="1"/>
  <c r="P4223" i="3"/>
  <c r="Q4223" i="3" s="1"/>
  <c r="P4224" i="3"/>
  <c r="Q4224" i="3" s="1"/>
  <c r="P4225" i="3"/>
  <c r="P4226" i="3"/>
  <c r="Q4226" i="3" s="1"/>
  <c r="P4227" i="3"/>
  <c r="Q4227" i="3" s="1"/>
  <c r="P4228" i="3"/>
  <c r="Q4228" i="3" s="1"/>
  <c r="P4229" i="3"/>
  <c r="Q4229" i="3" s="1"/>
  <c r="P4230" i="3"/>
  <c r="Q4230" i="3" s="1"/>
  <c r="P4231" i="3"/>
  <c r="Q4231" i="3" s="1"/>
  <c r="P4232" i="3"/>
  <c r="Q4232" i="3" s="1"/>
  <c r="P4233" i="3"/>
  <c r="Q4233" i="3" s="1"/>
  <c r="P4234" i="3"/>
  <c r="Q4234" i="3" s="1"/>
  <c r="P4235" i="3"/>
  <c r="Q4235" i="3" s="1"/>
  <c r="P4236" i="3"/>
  <c r="Q4236" i="3" s="1"/>
  <c r="P4237" i="3"/>
  <c r="Q4237" i="3" s="1"/>
  <c r="P4238" i="3"/>
  <c r="Q4238" i="3" s="1"/>
  <c r="P4239" i="3"/>
  <c r="Q4239" i="3" s="1"/>
  <c r="P4240" i="3"/>
  <c r="Q4240" i="3" s="1"/>
  <c r="P4241" i="3"/>
  <c r="Q4241" i="3" s="1"/>
  <c r="P4242" i="3"/>
  <c r="Q4242" i="3" s="1"/>
  <c r="P4243" i="3"/>
  <c r="Q4243" i="3" s="1"/>
  <c r="P4244" i="3"/>
  <c r="Q4244" i="3" s="1"/>
  <c r="P4245" i="3"/>
  <c r="Q4245" i="3" s="1"/>
  <c r="P4246" i="3"/>
  <c r="Q4246" i="3" s="1"/>
  <c r="P4247" i="3"/>
  <c r="Q4247" i="3" s="1"/>
  <c r="P4248" i="3"/>
  <c r="Q4248" i="3" s="1"/>
  <c r="P4249" i="3"/>
  <c r="Q4249" i="3" s="1"/>
  <c r="P4250" i="3"/>
  <c r="Q4250" i="3" s="1"/>
  <c r="P4251" i="3"/>
  <c r="Q4251" i="3" s="1"/>
  <c r="P4252" i="3"/>
  <c r="Q4252" i="3" s="1"/>
  <c r="P4253" i="3"/>
  <c r="Q4253" i="3" s="1"/>
  <c r="P4254" i="3"/>
  <c r="Q4254" i="3" s="1"/>
  <c r="P4255" i="3"/>
  <c r="Q4255" i="3" s="1"/>
  <c r="P4256" i="3"/>
  <c r="Q4256" i="3" s="1"/>
  <c r="P4257" i="3"/>
  <c r="Q4257" i="3" s="1"/>
  <c r="P4258" i="3"/>
  <c r="Q4258" i="3" s="1"/>
  <c r="P4259" i="3"/>
  <c r="Q4259" i="3" s="1"/>
  <c r="P4260" i="3"/>
  <c r="Q4260" i="3" s="1"/>
  <c r="P4261" i="3"/>
  <c r="Q4261" i="3" s="1"/>
  <c r="P4262" i="3"/>
  <c r="Q4262" i="3" s="1"/>
  <c r="P4263" i="3"/>
  <c r="Q4263" i="3" s="1"/>
  <c r="P4264" i="3"/>
  <c r="Q4264" i="3" s="1"/>
  <c r="P4265" i="3"/>
  <c r="Q4265" i="3" s="1"/>
  <c r="P4266" i="3"/>
  <c r="Q4266" i="3" s="1"/>
  <c r="P4267" i="3"/>
  <c r="Q4267" i="3" s="1"/>
  <c r="P4268" i="3"/>
  <c r="Q4268" i="3" s="1"/>
  <c r="P4269" i="3"/>
  <c r="Q4269" i="3" s="1"/>
  <c r="P4270" i="3"/>
  <c r="Q4270" i="3" s="1"/>
  <c r="P4271" i="3"/>
  <c r="Q4271" i="3" s="1"/>
  <c r="P4272" i="3"/>
  <c r="Q4272" i="3" s="1"/>
  <c r="P4273" i="3"/>
  <c r="Q4273" i="3" s="1"/>
  <c r="P4274" i="3"/>
  <c r="Q4274" i="3" s="1"/>
  <c r="P4275" i="3"/>
  <c r="Q4275" i="3" s="1"/>
  <c r="P4276" i="3"/>
  <c r="Q4276" i="3" s="1"/>
  <c r="P4277" i="3"/>
  <c r="Q4277" i="3" s="1"/>
  <c r="P4278" i="3"/>
  <c r="Q4278" i="3" s="1"/>
  <c r="P4279" i="3"/>
  <c r="Q4279" i="3" s="1"/>
  <c r="P4280" i="3"/>
  <c r="Q4280" i="3" s="1"/>
  <c r="P4281" i="3"/>
  <c r="Q4281" i="3" s="1"/>
  <c r="P4282" i="3"/>
  <c r="Q4282" i="3" s="1"/>
  <c r="P4283" i="3"/>
  <c r="Q4283" i="3" s="1"/>
  <c r="P4284" i="3"/>
  <c r="Q4284" i="3" s="1"/>
  <c r="P4285" i="3"/>
  <c r="Q4285" i="3" s="1"/>
  <c r="P4286" i="3"/>
  <c r="Q4286" i="3" s="1"/>
  <c r="P4287" i="3"/>
  <c r="Q4287" i="3" s="1"/>
  <c r="P4288" i="3"/>
  <c r="Q4288" i="3" s="1"/>
  <c r="P4289" i="3"/>
  <c r="Q4289" i="3" s="1"/>
  <c r="P4290" i="3"/>
  <c r="Q4290" i="3" s="1"/>
  <c r="P4291" i="3"/>
  <c r="Q4291" i="3" s="1"/>
  <c r="P4292" i="3"/>
  <c r="Q4292" i="3" s="1"/>
  <c r="P4293" i="3"/>
  <c r="Q4293" i="3" s="1"/>
  <c r="P4294" i="3"/>
  <c r="Q4294" i="3" s="1"/>
  <c r="P4295" i="3"/>
  <c r="Q4295" i="3" s="1"/>
  <c r="P4296" i="3"/>
  <c r="Q4296" i="3" s="1"/>
  <c r="P4297" i="3"/>
  <c r="Q4297" i="3" s="1"/>
  <c r="P4298" i="3"/>
  <c r="Q4298" i="3" s="1"/>
  <c r="P4299" i="3"/>
  <c r="Q4299" i="3" s="1"/>
  <c r="P4300" i="3"/>
  <c r="Q4300" i="3" s="1"/>
  <c r="P4301" i="3"/>
  <c r="Q4301" i="3" s="1"/>
  <c r="P4302" i="3"/>
  <c r="Q4302" i="3" s="1"/>
  <c r="P4303" i="3"/>
  <c r="Q4303" i="3" s="1"/>
  <c r="P4304" i="3"/>
  <c r="Q4304" i="3" s="1"/>
  <c r="P4305" i="3"/>
  <c r="Q4305" i="3" s="1"/>
  <c r="P4306" i="3"/>
  <c r="Q4306" i="3" s="1"/>
  <c r="P4307" i="3"/>
  <c r="Q4307" i="3" s="1"/>
  <c r="P4308" i="3"/>
  <c r="Q4308" i="3" s="1"/>
  <c r="P4309" i="3"/>
  <c r="Q4309" i="3" s="1"/>
  <c r="P4310" i="3"/>
  <c r="Q4310" i="3" s="1"/>
  <c r="P4311" i="3"/>
  <c r="Q4311" i="3" s="1"/>
  <c r="P4312" i="3"/>
  <c r="Q4312" i="3" s="1"/>
  <c r="P4313" i="3"/>
  <c r="Q4313" i="3" s="1"/>
  <c r="P4314" i="3"/>
  <c r="Q4314" i="3" s="1"/>
  <c r="P4315" i="3"/>
  <c r="Q4315" i="3" s="1"/>
  <c r="P4316" i="3"/>
  <c r="Q4316" i="3" s="1"/>
  <c r="P4317" i="3"/>
  <c r="Q4317" i="3" s="1"/>
  <c r="P4318" i="3"/>
  <c r="Q4318" i="3" s="1"/>
  <c r="P4319" i="3"/>
  <c r="Q4319" i="3" s="1"/>
  <c r="P4320" i="3"/>
  <c r="Q4320" i="3" s="1"/>
  <c r="P4321" i="3"/>
  <c r="Q4321" i="3" s="1"/>
  <c r="P4322" i="3"/>
  <c r="Q4322" i="3" s="1"/>
  <c r="P4323" i="3"/>
  <c r="Q4323" i="3" s="1"/>
  <c r="P4324" i="3"/>
  <c r="Q4324" i="3" s="1"/>
  <c r="P4325" i="3"/>
  <c r="Q4325" i="3" s="1"/>
  <c r="P4326" i="3"/>
  <c r="Q4326" i="3" s="1"/>
  <c r="P4327" i="3"/>
  <c r="Q4327" i="3" s="1"/>
  <c r="P4328" i="3"/>
  <c r="Q4328" i="3" s="1"/>
  <c r="P4329" i="3"/>
  <c r="Q4329" i="3" s="1"/>
  <c r="P4330" i="3"/>
  <c r="Q4330" i="3" s="1"/>
  <c r="P4331" i="3"/>
  <c r="Q4331" i="3" s="1"/>
  <c r="P4332" i="3"/>
  <c r="Q4332" i="3" s="1"/>
  <c r="P4333" i="3"/>
  <c r="Q4333" i="3" s="1"/>
  <c r="P4334" i="3"/>
  <c r="Q4334" i="3" s="1"/>
  <c r="P4335" i="3"/>
  <c r="Q4335" i="3" s="1"/>
  <c r="P4336" i="3"/>
  <c r="Q4336" i="3" s="1"/>
  <c r="P4337" i="3"/>
  <c r="Q4337" i="3" s="1"/>
  <c r="P4338" i="3"/>
  <c r="Q4338" i="3" s="1"/>
  <c r="P4339" i="3"/>
  <c r="Q4339" i="3" s="1"/>
  <c r="P4340" i="3"/>
  <c r="Q4340" i="3" s="1"/>
  <c r="P4341" i="3"/>
  <c r="Q4341" i="3" s="1"/>
  <c r="P4342" i="3"/>
  <c r="Q4342" i="3" s="1"/>
  <c r="P4343" i="3"/>
  <c r="Q4343" i="3" s="1"/>
  <c r="P4344" i="3"/>
  <c r="Q4344" i="3" s="1"/>
  <c r="P4345" i="3"/>
  <c r="Q4345" i="3" s="1"/>
  <c r="P4346" i="3"/>
  <c r="Q4346" i="3" s="1"/>
  <c r="P4347" i="3"/>
  <c r="Q4347" i="3" s="1"/>
  <c r="P4348" i="3"/>
  <c r="Q4348" i="3" s="1"/>
  <c r="P4349" i="3"/>
  <c r="Q4349" i="3" s="1"/>
  <c r="P4350" i="3"/>
  <c r="Q4350" i="3" s="1"/>
  <c r="P4351" i="3"/>
  <c r="Q4351" i="3" s="1"/>
  <c r="P4352" i="3"/>
  <c r="Q4352" i="3" s="1"/>
  <c r="P4353" i="3"/>
  <c r="Q4353" i="3" s="1"/>
  <c r="P4354" i="3"/>
  <c r="Q4354" i="3" s="1"/>
  <c r="P4355" i="3"/>
  <c r="Q4355" i="3" s="1"/>
  <c r="P4356" i="3"/>
  <c r="Q4356" i="3" s="1"/>
  <c r="P4357" i="3"/>
  <c r="Q4357" i="3" s="1"/>
  <c r="P4358" i="3"/>
  <c r="Q4358" i="3" s="1"/>
  <c r="P4359" i="3"/>
  <c r="Q4359" i="3" s="1"/>
  <c r="P4360" i="3"/>
  <c r="Q4360" i="3" s="1"/>
  <c r="P4361" i="3"/>
  <c r="Q4361" i="3" s="1"/>
  <c r="P4362" i="3"/>
  <c r="Q4362" i="3" s="1"/>
  <c r="P4363" i="3"/>
  <c r="Q4363" i="3" s="1"/>
  <c r="P4364" i="3"/>
  <c r="Q4364" i="3" s="1"/>
  <c r="P4365" i="3"/>
  <c r="Q4365" i="3" s="1"/>
  <c r="P4366" i="3"/>
  <c r="Q4366" i="3" s="1"/>
  <c r="P4367" i="3"/>
  <c r="Q4367" i="3" s="1"/>
  <c r="P4368" i="3"/>
  <c r="Q4368" i="3" s="1"/>
  <c r="P4369" i="3"/>
  <c r="P4370" i="3"/>
  <c r="Q4370" i="3" s="1"/>
  <c r="P4371" i="3"/>
  <c r="Q4371" i="3" s="1"/>
  <c r="P4372" i="3"/>
  <c r="Q4372" i="3" s="1"/>
  <c r="P4373" i="3"/>
  <c r="Q4373" i="3" s="1"/>
  <c r="P4374" i="3"/>
  <c r="Q4374" i="3" s="1"/>
  <c r="P4375" i="3"/>
  <c r="Q4375" i="3" s="1"/>
  <c r="P4376" i="3"/>
  <c r="Q4376" i="3" s="1"/>
  <c r="P4377" i="3"/>
  <c r="Q4377" i="3" s="1"/>
  <c r="P4378" i="3"/>
  <c r="Q4378" i="3" s="1"/>
  <c r="P4379" i="3"/>
  <c r="Q4379" i="3" s="1"/>
  <c r="P4380" i="3"/>
  <c r="Q4380" i="3" s="1"/>
  <c r="P4381" i="3"/>
  <c r="Q4381" i="3" s="1"/>
  <c r="P4382" i="3"/>
  <c r="Q4382" i="3" s="1"/>
  <c r="P4383" i="3"/>
  <c r="Q4383" i="3" s="1"/>
  <c r="P4384" i="3"/>
  <c r="Q4384" i="3" s="1"/>
  <c r="P4385" i="3"/>
  <c r="Q4385" i="3" s="1"/>
  <c r="P4386" i="3"/>
  <c r="Q4386" i="3" s="1"/>
  <c r="P4387" i="3"/>
  <c r="Q4387" i="3" s="1"/>
  <c r="P4388" i="3"/>
  <c r="Q4388" i="3" s="1"/>
  <c r="P4389" i="3"/>
  <c r="Q4389" i="3" s="1"/>
  <c r="P4390" i="3"/>
  <c r="Q4390" i="3" s="1"/>
  <c r="P4391" i="3"/>
  <c r="Q4391" i="3" s="1"/>
  <c r="P4392" i="3"/>
  <c r="Q4392" i="3" s="1"/>
  <c r="P4393" i="3"/>
  <c r="Q4393" i="3" s="1"/>
  <c r="P4394" i="3"/>
  <c r="Q4394" i="3" s="1"/>
  <c r="P4395" i="3"/>
  <c r="Q4395" i="3" s="1"/>
  <c r="P4396" i="3"/>
  <c r="Q4396" i="3" s="1"/>
  <c r="P4397" i="3"/>
  <c r="Q4397" i="3" s="1"/>
  <c r="P4398" i="3"/>
  <c r="Q4398" i="3" s="1"/>
  <c r="P4399" i="3"/>
  <c r="Q4399" i="3" s="1"/>
  <c r="P4400" i="3"/>
  <c r="Q4400" i="3" s="1"/>
  <c r="P4401" i="3"/>
  <c r="Q4401" i="3" s="1"/>
  <c r="P4402" i="3"/>
  <c r="Q4402" i="3" s="1"/>
  <c r="P4403" i="3"/>
  <c r="Q4403" i="3" s="1"/>
  <c r="P4404" i="3"/>
  <c r="Q4404" i="3" s="1"/>
  <c r="P4405" i="3"/>
  <c r="Q4405" i="3" s="1"/>
  <c r="P4406" i="3"/>
  <c r="Q4406" i="3" s="1"/>
  <c r="P4407" i="3"/>
  <c r="Q4407" i="3" s="1"/>
  <c r="P4408" i="3"/>
  <c r="Q4408" i="3" s="1"/>
  <c r="P4409" i="3"/>
  <c r="Q4409" i="3" s="1"/>
  <c r="P4410" i="3"/>
  <c r="Q4410" i="3" s="1"/>
  <c r="P4411" i="3"/>
  <c r="Q4411" i="3" s="1"/>
  <c r="P4412" i="3"/>
  <c r="Q4412" i="3" s="1"/>
  <c r="P4413" i="3"/>
  <c r="Q4413" i="3" s="1"/>
  <c r="P4414" i="3"/>
  <c r="Q4414" i="3" s="1"/>
  <c r="P4415" i="3"/>
  <c r="Q4415" i="3" s="1"/>
  <c r="P4416" i="3"/>
  <c r="Q4416" i="3" s="1"/>
  <c r="P4417" i="3"/>
  <c r="Q4417" i="3" s="1"/>
  <c r="P4418" i="3"/>
  <c r="Q4418" i="3" s="1"/>
  <c r="P4419" i="3"/>
  <c r="Q4419" i="3" s="1"/>
  <c r="P4420" i="3"/>
  <c r="Q4420" i="3" s="1"/>
  <c r="P4421" i="3"/>
  <c r="Q4421" i="3" s="1"/>
  <c r="P4422" i="3"/>
  <c r="Q4422" i="3" s="1"/>
  <c r="P4423" i="3"/>
  <c r="Q4423" i="3" s="1"/>
  <c r="P4424" i="3"/>
  <c r="Q4424" i="3" s="1"/>
  <c r="P4425" i="3"/>
  <c r="Q4425" i="3" s="1"/>
  <c r="P4426" i="3"/>
  <c r="Q4426" i="3" s="1"/>
  <c r="P4427" i="3"/>
  <c r="Q4427" i="3" s="1"/>
  <c r="P4428" i="3"/>
  <c r="Q4428" i="3" s="1"/>
  <c r="P4429" i="3"/>
  <c r="Q4429" i="3" s="1"/>
  <c r="P4430" i="3"/>
  <c r="Q4430" i="3" s="1"/>
  <c r="P4431" i="3"/>
  <c r="Q4431" i="3" s="1"/>
  <c r="P4432" i="3"/>
  <c r="Q4432" i="3" s="1"/>
  <c r="P4433" i="3"/>
  <c r="Q4433" i="3" s="1"/>
  <c r="P4434" i="3"/>
  <c r="Q4434" i="3" s="1"/>
  <c r="P4435" i="3"/>
  <c r="Q4435" i="3" s="1"/>
  <c r="P4436" i="3"/>
  <c r="Q4436" i="3" s="1"/>
  <c r="P4437" i="3"/>
  <c r="Q4437" i="3" s="1"/>
  <c r="P4438" i="3"/>
  <c r="Q4438" i="3" s="1"/>
  <c r="P4439" i="3"/>
  <c r="Q4439" i="3" s="1"/>
  <c r="P4440" i="3"/>
  <c r="Q4440" i="3" s="1"/>
  <c r="P4441" i="3"/>
  <c r="Q4441" i="3" s="1"/>
  <c r="P4442" i="3"/>
  <c r="Q4442" i="3" s="1"/>
  <c r="P4443" i="3"/>
  <c r="Q4443" i="3" s="1"/>
  <c r="P4444" i="3"/>
  <c r="Q4444" i="3" s="1"/>
  <c r="P4445" i="3"/>
  <c r="Q4445" i="3" s="1"/>
  <c r="P4446" i="3"/>
  <c r="Q4446" i="3" s="1"/>
  <c r="P4447" i="3"/>
  <c r="Q4447" i="3" s="1"/>
  <c r="P4448" i="3"/>
  <c r="Q4448" i="3" s="1"/>
  <c r="P4449" i="3"/>
  <c r="Q4449" i="3" s="1"/>
  <c r="P4450" i="3"/>
  <c r="Q4450" i="3" s="1"/>
  <c r="P4451" i="3"/>
  <c r="Q4451" i="3" s="1"/>
  <c r="P4452" i="3"/>
  <c r="Q4452" i="3" s="1"/>
  <c r="P4453" i="3"/>
  <c r="Q4453" i="3" s="1"/>
  <c r="P4454" i="3"/>
  <c r="Q4454" i="3" s="1"/>
  <c r="P4455" i="3"/>
  <c r="Q4455" i="3" s="1"/>
  <c r="P4456" i="3"/>
  <c r="Q4456" i="3" s="1"/>
  <c r="P4457" i="3"/>
  <c r="Q4457" i="3" s="1"/>
  <c r="P4458" i="3"/>
  <c r="Q4458" i="3" s="1"/>
  <c r="P4459" i="3"/>
  <c r="Q4459" i="3" s="1"/>
  <c r="P4460" i="3"/>
  <c r="Q4460" i="3" s="1"/>
  <c r="P4461" i="3"/>
  <c r="Q4461" i="3" s="1"/>
  <c r="P4462" i="3"/>
  <c r="Q4462" i="3" s="1"/>
  <c r="P4463" i="3"/>
  <c r="Q4463" i="3" s="1"/>
  <c r="P4464" i="3"/>
  <c r="Q4464" i="3" s="1"/>
  <c r="P4465" i="3"/>
  <c r="Q4465" i="3" s="1"/>
  <c r="P4466" i="3"/>
  <c r="Q4466" i="3" s="1"/>
  <c r="P4467" i="3"/>
  <c r="Q4467" i="3" s="1"/>
  <c r="P4468" i="3"/>
  <c r="Q4468" i="3" s="1"/>
  <c r="P4469" i="3"/>
  <c r="Q4469" i="3" s="1"/>
  <c r="P4470" i="3"/>
  <c r="Q4470" i="3" s="1"/>
  <c r="P4471" i="3"/>
  <c r="Q4471" i="3" s="1"/>
  <c r="P4472" i="3"/>
  <c r="Q4472" i="3" s="1"/>
  <c r="P4473" i="3"/>
  <c r="Q4473" i="3" s="1"/>
  <c r="P4474" i="3"/>
  <c r="Q4474" i="3" s="1"/>
  <c r="P4475" i="3"/>
  <c r="Q4475" i="3" s="1"/>
  <c r="P4476" i="3"/>
  <c r="Q4476" i="3" s="1"/>
  <c r="P4477" i="3"/>
  <c r="Q4477" i="3" s="1"/>
  <c r="P4478" i="3"/>
  <c r="Q4478" i="3" s="1"/>
  <c r="P4479" i="3"/>
  <c r="Q4479" i="3" s="1"/>
  <c r="P4480" i="3"/>
  <c r="Q4480" i="3" s="1"/>
  <c r="P4481" i="3"/>
  <c r="Q4481" i="3" s="1"/>
  <c r="P4482" i="3"/>
  <c r="Q4482" i="3" s="1"/>
  <c r="P4483" i="3"/>
  <c r="Q4483" i="3" s="1"/>
  <c r="P4484" i="3"/>
  <c r="Q4484" i="3" s="1"/>
  <c r="P4485" i="3"/>
  <c r="Q4485" i="3" s="1"/>
  <c r="P4486" i="3"/>
  <c r="Q4486" i="3" s="1"/>
  <c r="P4487" i="3"/>
  <c r="Q4487" i="3" s="1"/>
  <c r="P4488" i="3"/>
  <c r="Q4488" i="3" s="1"/>
  <c r="P4489" i="3"/>
  <c r="Q4489" i="3" s="1"/>
  <c r="P4490" i="3"/>
  <c r="Q4490" i="3" s="1"/>
  <c r="P4491" i="3"/>
  <c r="Q4491" i="3" s="1"/>
  <c r="P4492" i="3"/>
  <c r="Q4492" i="3" s="1"/>
  <c r="P4493" i="3"/>
  <c r="Q4493" i="3" s="1"/>
  <c r="P4494" i="3"/>
  <c r="Q4494" i="3" s="1"/>
  <c r="P4495" i="3"/>
  <c r="Q4495" i="3" s="1"/>
  <c r="P4496" i="3"/>
  <c r="Q4496" i="3" s="1"/>
  <c r="P4497" i="3"/>
  <c r="Q4497" i="3" s="1"/>
  <c r="P4498" i="3"/>
  <c r="Q4498" i="3" s="1"/>
  <c r="P4499" i="3"/>
  <c r="Q4499" i="3" s="1"/>
  <c r="P4500" i="3"/>
  <c r="Q4500" i="3" s="1"/>
  <c r="P4501" i="3"/>
  <c r="Q4501" i="3" s="1"/>
  <c r="P4502" i="3"/>
  <c r="Q4502" i="3" s="1"/>
  <c r="P4503" i="3"/>
  <c r="Q4503" i="3" s="1"/>
  <c r="P4504" i="3"/>
  <c r="Q4504" i="3" s="1"/>
  <c r="P4505" i="3"/>
  <c r="Q4505" i="3" s="1"/>
  <c r="P4506" i="3"/>
  <c r="Q4506" i="3" s="1"/>
  <c r="P4507" i="3"/>
  <c r="Q4507" i="3" s="1"/>
  <c r="P4508" i="3"/>
  <c r="Q4508" i="3" s="1"/>
  <c r="P4509" i="3"/>
  <c r="Q4509" i="3" s="1"/>
  <c r="P4510" i="3"/>
  <c r="Q4510" i="3" s="1"/>
  <c r="P4511" i="3"/>
  <c r="Q4511" i="3" s="1"/>
  <c r="P4512" i="3"/>
  <c r="Q4512" i="3" s="1"/>
  <c r="P4513" i="3"/>
  <c r="P4514" i="3"/>
  <c r="Q4514" i="3" s="1"/>
  <c r="P4515" i="3"/>
  <c r="Q4515" i="3" s="1"/>
  <c r="P4516" i="3"/>
  <c r="Q4516" i="3" s="1"/>
  <c r="P4517" i="3"/>
  <c r="Q4517" i="3" s="1"/>
  <c r="P4518" i="3"/>
  <c r="Q4518" i="3" s="1"/>
  <c r="P4519" i="3"/>
  <c r="Q4519" i="3" s="1"/>
  <c r="P4520" i="3"/>
  <c r="Q4520" i="3" s="1"/>
  <c r="P4521" i="3"/>
  <c r="Q4521" i="3" s="1"/>
  <c r="P4522" i="3"/>
  <c r="Q4522" i="3" s="1"/>
  <c r="P4523" i="3"/>
  <c r="Q4523" i="3" s="1"/>
  <c r="P4524" i="3"/>
  <c r="Q4524" i="3" s="1"/>
  <c r="P4525" i="3"/>
  <c r="Q4525" i="3" s="1"/>
  <c r="P4526" i="3"/>
  <c r="Q4526" i="3" s="1"/>
  <c r="P4527" i="3"/>
  <c r="Q4527" i="3" s="1"/>
  <c r="P4528" i="3"/>
  <c r="Q4528" i="3" s="1"/>
  <c r="P4529" i="3"/>
  <c r="Q4529" i="3" s="1"/>
  <c r="P4530" i="3"/>
  <c r="Q4530" i="3" s="1"/>
  <c r="P4531" i="3"/>
  <c r="Q4531" i="3" s="1"/>
  <c r="P4532" i="3"/>
  <c r="Q4532" i="3" s="1"/>
  <c r="P4533" i="3"/>
  <c r="Q4533" i="3" s="1"/>
  <c r="P4534" i="3"/>
  <c r="Q4534" i="3" s="1"/>
  <c r="P4535" i="3"/>
  <c r="Q4535" i="3" s="1"/>
  <c r="P4536" i="3"/>
  <c r="Q4536" i="3" s="1"/>
  <c r="P4537" i="3"/>
  <c r="Q4537" i="3" s="1"/>
  <c r="P4538" i="3"/>
  <c r="Q4538" i="3" s="1"/>
  <c r="P4539" i="3"/>
  <c r="Q4539" i="3" s="1"/>
  <c r="P4540" i="3"/>
  <c r="Q4540" i="3" s="1"/>
  <c r="P4541" i="3"/>
  <c r="Q4541" i="3" s="1"/>
  <c r="P4542" i="3"/>
  <c r="Q4542" i="3" s="1"/>
  <c r="P4543" i="3"/>
  <c r="Q4543" i="3" s="1"/>
  <c r="P4544" i="3"/>
  <c r="Q4544" i="3" s="1"/>
  <c r="P4545" i="3"/>
  <c r="Q4545" i="3" s="1"/>
  <c r="P4546" i="3"/>
  <c r="Q4546" i="3" s="1"/>
  <c r="P4547" i="3"/>
  <c r="Q4547" i="3" s="1"/>
  <c r="P4548" i="3"/>
  <c r="Q4548" i="3" s="1"/>
  <c r="P4549" i="3"/>
  <c r="Q4549" i="3" s="1"/>
  <c r="P4550" i="3"/>
  <c r="Q4550" i="3" s="1"/>
  <c r="P4551" i="3"/>
  <c r="Q4551" i="3" s="1"/>
  <c r="P4552" i="3"/>
  <c r="Q4552" i="3" s="1"/>
  <c r="P4553" i="3"/>
  <c r="Q4553" i="3" s="1"/>
  <c r="P4554" i="3"/>
  <c r="Q4554" i="3" s="1"/>
  <c r="P4555" i="3"/>
  <c r="Q4555" i="3" s="1"/>
  <c r="P4556" i="3"/>
  <c r="Q4556" i="3" s="1"/>
  <c r="P4557" i="3"/>
  <c r="Q4557" i="3" s="1"/>
  <c r="P4558" i="3"/>
  <c r="Q4558" i="3" s="1"/>
  <c r="P4559" i="3"/>
  <c r="Q4559" i="3" s="1"/>
  <c r="P4560" i="3"/>
  <c r="Q4560" i="3" s="1"/>
  <c r="P4561" i="3"/>
  <c r="Q4561" i="3" s="1"/>
  <c r="P4562" i="3"/>
  <c r="Q4562" i="3" s="1"/>
  <c r="P4563" i="3"/>
  <c r="Q4563" i="3" s="1"/>
  <c r="P4564" i="3"/>
  <c r="Q4564" i="3" s="1"/>
  <c r="P4565" i="3"/>
  <c r="Q4565" i="3" s="1"/>
  <c r="P4566" i="3"/>
  <c r="Q4566" i="3" s="1"/>
  <c r="P4567" i="3"/>
  <c r="Q4567" i="3" s="1"/>
  <c r="P4568" i="3"/>
  <c r="Q4568" i="3" s="1"/>
  <c r="P4569" i="3"/>
  <c r="Q4569" i="3" s="1"/>
  <c r="P4570" i="3"/>
  <c r="Q4570" i="3" s="1"/>
  <c r="P4571" i="3"/>
  <c r="Q4571" i="3" s="1"/>
  <c r="P4572" i="3"/>
  <c r="Q4572" i="3" s="1"/>
  <c r="P4573" i="3"/>
  <c r="Q4573" i="3" s="1"/>
  <c r="P4574" i="3"/>
  <c r="Q4574" i="3" s="1"/>
  <c r="P4575" i="3"/>
  <c r="Q4575" i="3" s="1"/>
  <c r="P4576" i="3"/>
  <c r="Q4576" i="3" s="1"/>
  <c r="P4577" i="3"/>
  <c r="Q4577" i="3" s="1"/>
  <c r="P4578" i="3"/>
  <c r="Q4578" i="3" s="1"/>
  <c r="P4579" i="3"/>
  <c r="Q4579" i="3" s="1"/>
  <c r="P4580" i="3"/>
  <c r="Q4580" i="3" s="1"/>
  <c r="P4581" i="3"/>
  <c r="Q4581" i="3" s="1"/>
  <c r="P4582" i="3"/>
  <c r="Q4582" i="3" s="1"/>
  <c r="P4583" i="3"/>
  <c r="Q4583" i="3" s="1"/>
  <c r="P4584" i="3"/>
  <c r="Q4584" i="3" s="1"/>
  <c r="P4585" i="3"/>
  <c r="Q4585" i="3" s="1"/>
  <c r="P4586" i="3"/>
  <c r="Q4586" i="3" s="1"/>
  <c r="P4587" i="3"/>
  <c r="Q4587" i="3" s="1"/>
  <c r="P4588" i="3"/>
  <c r="Q4588" i="3" s="1"/>
  <c r="P4589" i="3"/>
  <c r="Q4589" i="3" s="1"/>
  <c r="P4590" i="3"/>
  <c r="Q4590" i="3" s="1"/>
  <c r="P4591" i="3"/>
  <c r="Q4591" i="3" s="1"/>
  <c r="P4592" i="3"/>
  <c r="Q4592" i="3" s="1"/>
  <c r="P4593" i="3"/>
  <c r="Q4593" i="3" s="1"/>
  <c r="P4594" i="3"/>
  <c r="Q4594" i="3" s="1"/>
  <c r="P4595" i="3"/>
  <c r="Q4595" i="3" s="1"/>
  <c r="P4596" i="3"/>
  <c r="Q4596" i="3" s="1"/>
  <c r="P4597" i="3"/>
  <c r="Q4597" i="3" s="1"/>
  <c r="P4598" i="3"/>
  <c r="Q4598" i="3" s="1"/>
  <c r="P4599" i="3"/>
  <c r="Q4599" i="3" s="1"/>
  <c r="P4600" i="3"/>
  <c r="Q4600" i="3" s="1"/>
  <c r="P4601" i="3"/>
  <c r="Q4601" i="3" s="1"/>
  <c r="P4602" i="3"/>
  <c r="Q4602" i="3" s="1"/>
  <c r="P4603" i="3"/>
  <c r="Q4603" i="3" s="1"/>
  <c r="P4604" i="3"/>
  <c r="Q4604" i="3" s="1"/>
  <c r="P4605" i="3"/>
  <c r="Q4605" i="3" s="1"/>
  <c r="P4606" i="3"/>
  <c r="Q4606" i="3" s="1"/>
  <c r="P4607" i="3"/>
  <c r="Q4607" i="3" s="1"/>
  <c r="P4608" i="3"/>
  <c r="Q4608" i="3" s="1"/>
  <c r="P4609" i="3"/>
  <c r="Q4609" i="3" s="1"/>
  <c r="P4610" i="3"/>
  <c r="Q4610" i="3" s="1"/>
  <c r="P4611" i="3"/>
  <c r="Q4611" i="3" s="1"/>
  <c r="P4612" i="3"/>
  <c r="Q4612" i="3" s="1"/>
  <c r="P4613" i="3"/>
  <c r="Q4613" i="3" s="1"/>
  <c r="P4614" i="3"/>
  <c r="Q4614" i="3" s="1"/>
  <c r="P4615" i="3"/>
  <c r="Q4615" i="3" s="1"/>
  <c r="P4616" i="3"/>
  <c r="Q4616" i="3" s="1"/>
  <c r="P4617" i="3"/>
  <c r="Q4617" i="3" s="1"/>
  <c r="P4618" i="3"/>
  <c r="Q4618" i="3" s="1"/>
  <c r="P4619" i="3"/>
  <c r="Q4619" i="3" s="1"/>
  <c r="P4620" i="3"/>
  <c r="Q4620" i="3" s="1"/>
  <c r="P4621" i="3"/>
  <c r="Q4621" i="3" s="1"/>
  <c r="P4622" i="3"/>
  <c r="Q4622" i="3" s="1"/>
  <c r="P4623" i="3"/>
  <c r="Q4623" i="3" s="1"/>
  <c r="P4624" i="3"/>
  <c r="Q4624" i="3" s="1"/>
  <c r="P4625" i="3"/>
  <c r="Q4625" i="3" s="1"/>
  <c r="P4626" i="3"/>
  <c r="Q4626" i="3" s="1"/>
  <c r="P4627" i="3"/>
  <c r="Q4627" i="3" s="1"/>
  <c r="P4628" i="3"/>
  <c r="Q4628" i="3" s="1"/>
  <c r="P4629" i="3"/>
  <c r="Q4629" i="3" s="1"/>
  <c r="P4630" i="3"/>
  <c r="Q4630" i="3" s="1"/>
  <c r="P4631" i="3"/>
  <c r="Q4631" i="3" s="1"/>
  <c r="P4632" i="3"/>
  <c r="Q4632" i="3" s="1"/>
  <c r="P4633" i="3"/>
  <c r="Q4633" i="3" s="1"/>
  <c r="P4634" i="3"/>
  <c r="Q4634" i="3" s="1"/>
  <c r="P4635" i="3"/>
  <c r="Q4635" i="3" s="1"/>
  <c r="P4636" i="3"/>
  <c r="Q4636" i="3" s="1"/>
  <c r="P4637" i="3"/>
  <c r="Q4637" i="3" s="1"/>
  <c r="P4638" i="3"/>
  <c r="Q4638" i="3" s="1"/>
  <c r="P4639" i="3"/>
  <c r="Q4639" i="3" s="1"/>
  <c r="P4640" i="3"/>
  <c r="Q4640" i="3" s="1"/>
  <c r="P4641" i="3"/>
  <c r="Q4641" i="3" s="1"/>
  <c r="P4642" i="3"/>
  <c r="Q4642" i="3" s="1"/>
  <c r="P4643" i="3"/>
  <c r="Q4643" i="3" s="1"/>
  <c r="P4644" i="3"/>
  <c r="Q4644" i="3" s="1"/>
  <c r="P4645" i="3"/>
  <c r="Q4645" i="3" s="1"/>
  <c r="P4646" i="3"/>
  <c r="Q4646" i="3" s="1"/>
  <c r="P4647" i="3"/>
  <c r="Q4647" i="3" s="1"/>
  <c r="P4648" i="3"/>
  <c r="Q4648" i="3" s="1"/>
  <c r="P4649" i="3"/>
  <c r="Q4649" i="3" s="1"/>
  <c r="P4650" i="3"/>
  <c r="Q4650" i="3" s="1"/>
  <c r="P4651" i="3"/>
  <c r="Q4651" i="3" s="1"/>
  <c r="P4652" i="3"/>
  <c r="Q4652" i="3" s="1"/>
  <c r="P4653" i="3"/>
  <c r="Q4653" i="3" s="1"/>
  <c r="P4654" i="3"/>
  <c r="Q4654" i="3" s="1"/>
  <c r="P4655" i="3"/>
  <c r="Q4655" i="3" s="1"/>
  <c r="P4656" i="3"/>
  <c r="Q4656" i="3" s="1"/>
  <c r="P4657" i="3"/>
  <c r="P4658" i="3"/>
  <c r="Q4658" i="3" s="1"/>
  <c r="P4659" i="3"/>
  <c r="Q4659" i="3" s="1"/>
  <c r="P4660" i="3"/>
  <c r="Q4660" i="3" s="1"/>
  <c r="P4661" i="3"/>
  <c r="Q4661" i="3" s="1"/>
  <c r="P4662" i="3"/>
  <c r="Q4662" i="3" s="1"/>
  <c r="P4663" i="3"/>
  <c r="Q4663" i="3" s="1"/>
  <c r="P4664" i="3"/>
  <c r="Q4664" i="3" s="1"/>
  <c r="P4665" i="3"/>
  <c r="Q4665" i="3" s="1"/>
  <c r="P4666" i="3"/>
  <c r="Q4666" i="3" s="1"/>
  <c r="P4667" i="3"/>
  <c r="Q4667" i="3" s="1"/>
  <c r="P4668" i="3"/>
  <c r="Q4668" i="3" s="1"/>
  <c r="P4669" i="3"/>
  <c r="Q4669" i="3" s="1"/>
  <c r="P4670" i="3"/>
  <c r="Q4670" i="3" s="1"/>
  <c r="P4671" i="3"/>
  <c r="Q4671" i="3" s="1"/>
  <c r="P4672" i="3"/>
  <c r="Q4672" i="3" s="1"/>
  <c r="P4673" i="3"/>
  <c r="Q4673" i="3" s="1"/>
  <c r="P4674" i="3"/>
  <c r="Q4674" i="3" s="1"/>
  <c r="P4675" i="3"/>
  <c r="Q4675" i="3" s="1"/>
  <c r="P4676" i="3"/>
  <c r="Q4676" i="3" s="1"/>
  <c r="P4677" i="3"/>
  <c r="Q4677" i="3" s="1"/>
  <c r="P4678" i="3"/>
  <c r="Q4678" i="3" s="1"/>
  <c r="P4679" i="3"/>
  <c r="Q4679" i="3" s="1"/>
  <c r="P4680" i="3"/>
  <c r="Q4680" i="3" s="1"/>
  <c r="P4681" i="3"/>
  <c r="Q4681" i="3" s="1"/>
  <c r="P4682" i="3"/>
  <c r="Q4682" i="3" s="1"/>
  <c r="P4683" i="3"/>
  <c r="Q4683" i="3" s="1"/>
  <c r="P4684" i="3"/>
  <c r="Q4684" i="3" s="1"/>
  <c r="P4685" i="3"/>
  <c r="Q4685" i="3" s="1"/>
  <c r="P4686" i="3"/>
  <c r="Q4686" i="3" s="1"/>
  <c r="P4687" i="3"/>
  <c r="Q4687" i="3" s="1"/>
  <c r="P4688" i="3"/>
  <c r="Q4688" i="3" s="1"/>
  <c r="P4689" i="3"/>
  <c r="Q4689" i="3" s="1"/>
  <c r="P4690" i="3"/>
  <c r="Q4690" i="3" s="1"/>
  <c r="P4691" i="3"/>
  <c r="Q4691" i="3" s="1"/>
  <c r="P4692" i="3"/>
  <c r="Q4692" i="3" s="1"/>
  <c r="P4693" i="3"/>
  <c r="Q4693" i="3" s="1"/>
  <c r="P4694" i="3"/>
  <c r="Q4694" i="3" s="1"/>
  <c r="P4695" i="3"/>
  <c r="Q4695" i="3" s="1"/>
  <c r="P4696" i="3"/>
  <c r="Q4696" i="3" s="1"/>
  <c r="P4697" i="3"/>
  <c r="Q4697" i="3" s="1"/>
  <c r="P4698" i="3"/>
  <c r="Q4698" i="3" s="1"/>
  <c r="P4699" i="3"/>
  <c r="Q4699" i="3" s="1"/>
  <c r="P4700" i="3"/>
  <c r="Q4700" i="3" s="1"/>
  <c r="P4701" i="3"/>
  <c r="Q4701" i="3" s="1"/>
  <c r="P4702" i="3"/>
  <c r="Q4702" i="3" s="1"/>
  <c r="P4703" i="3"/>
  <c r="Q4703" i="3" s="1"/>
  <c r="P4704" i="3"/>
  <c r="Q4704" i="3" s="1"/>
  <c r="P4705" i="3"/>
  <c r="Q4705" i="3" s="1"/>
  <c r="P4706" i="3"/>
  <c r="Q4706" i="3" s="1"/>
  <c r="P4707" i="3"/>
  <c r="Q4707" i="3" s="1"/>
  <c r="P4708" i="3"/>
  <c r="Q4708" i="3" s="1"/>
  <c r="P4709" i="3"/>
  <c r="Q4709" i="3" s="1"/>
  <c r="P4710" i="3"/>
  <c r="Q4710" i="3" s="1"/>
  <c r="P4711" i="3"/>
  <c r="Q4711" i="3" s="1"/>
  <c r="P4712" i="3"/>
  <c r="Q4712" i="3" s="1"/>
  <c r="P4713" i="3"/>
  <c r="Q4713" i="3" s="1"/>
  <c r="P4714" i="3"/>
  <c r="Q4714" i="3" s="1"/>
  <c r="P4715" i="3"/>
  <c r="Q4715" i="3" s="1"/>
  <c r="P4716" i="3"/>
  <c r="Q4716" i="3" s="1"/>
  <c r="P4717" i="3"/>
  <c r="Q4717" i="3" s="1"/>
  <c r="P4718" i="3"/>
  <c r="Q4718" i="3" s="1"/>
  <c r="P4719" i="3"/>
  <c r="Q4719" i="3" s="1"/>
  <c r="P4720" i="3"/>
  <c r="Q4720" i="3" s="1"/>
  <c r="P4721" i="3"/>
  <c r="Q4721" i="3" s="1"/>
  <c r="P4722" i="3"/>
  <c r="Q4722" i="3" s="1"/>
  <c r="P4723" i="3"/>
  <c r="Q4723" i="3" s="1"/>
  <c r="P4724" i="3"/>
  <c r="Q4724" i="3" s="1"/>
  <c r="P4725" i="3"/>
  <c r="Q4725" i="3" s="1"/>
  <c r="P4726" i="3"/>
  <c r="Q4726" i="3" s="1"/>
  <c r="P4727" i="3"/>
  <c r="Q4727" i="3" s="1"/>
  <c r="P4728" i="3"/>
  <c r="Q4728" i="3" s="1"/>
  <c r="P4729" i="3"/>
  <c r="Q4729" i="3" s="1"/>
  <c r="P4730" i="3"/>
  <c r="Q4730" i="3" s="1"/>
  <c r="P4731" i="3"/>
  <c r="Q4731" i="3" s="1"/>
  <c r="P4732" i="3"/>
  <c r="Q4732" i="3" s="1"/>
  <c r="P4733" i="3"/>
  <c r="Q4733" i="3" s="1"/>
  <c r="P4734" i="3"/>
  <c r="Q4734" i="3" s="1"/>
  <c r="P4735" i="3"/>
  <c r="Q4735" i="3" s="1"/>
  <c r="P4736" i="3"/>
  <c r="Q4736" i="3" s="1"/>
  <c r="P4737" i="3"/>
  <c r="Q4737" i="3" s="1"/>
  <c r="P4738" i="3"/>
  <c r="Q4738" i="3" s="1"/>
  <c r="P4739" i="3"/>
  <c r="Q4739" i="3" s="1"/>
  <c r="P4740" i="3"/>
  <c r="Q4740" i="3" s="1"/>
  <c r="P4741" i="3"/>
  <c r="Q4741" i="3" s="1"/>
  <c r="P4742" i="3"/>
  <c r="Q4742" i="3" s="1"/>
  <c r="P4743" i="3"/>
  <c r="Q4743" i="3" s="1"/>
  <c r="P4744" i="3"/>
  <c r="Q4744" i="3" s="1"/>
  <c r="P4745" i="3"/>
  <c r="Q4745" i="3" s="1"/>
  <c r="P4746" i="3"/>
  <c r="Q4746" i="3" s="1"/>
  <c r="P4747" i="3"/>
  <c r="Q4747" i="3" s="1"/>
  <c r="P4748" i="3"/>
  <c r="Q4748" i="3" s="1"/>
  <c r="P4749" i="3"/>
  <c r="Q4749" i="3" s="1"/>
  <c r="P4750" i="3"/>
  <c r="Q4750" i="3" s="1"/>
  <c r="P4751" i="3"/>
  <c r="Q4751" i="3" s="1"/>
  <c r="P4752" i="3"/>
  <c r="Q4752" i="3" s="1"/>
  <c r="P4753" i="3"/>
  <c r="Q4753" i="3" s="1"/>
  <c r="P4754" i="3"/>
  <c r="Q4754" i="3" s="1"/>
  <c r="P4755" i="3"/>
  <c r="Q4755" i="3" s="1"/>
  <c r="P4756" i="3"/>
  <c r="Q4756" i="3" s="1"/>
  <c r="P4757" i="3"/>
  <c r="Q4757" i="3" s="1"/>
  <c r="P4758" i="3"/>
  <c r="Q4758" i="3" s="1"/>
  <c r="P4759" i="3"/>
  <c r="Q4759" i="3" s="1"/>
  <c r="P4760" i="3"/>
  <c r="Q4760" i="3" s="1"/>
  <c r="P4761" i="3"/>
  <c r="Q4761" i="3" s="1"/>
  <c r="P4762" i="3"/>
  <c r="Q4762" i="3" s="1"/>
  <c r="P4763" i="3"/>
  <c r="Q4763" i="3" s="1"/>
  <c r="P4764" i="3"/>
  <c r="Q4764" i="3" s="1"/>
  <c r="P4765" i="3"/>
  <c r="Q4765" i="3" s="1"/>
  <c r="P4766" i="3"/>
  <c r="Q4766" i="3" s="1"/>
  <c r="P4767" i="3"/>
  <c r="Q4767" i="3" s="1"/>
  <c r="P4768" i="3"/>
  <c r="Q4768" i="3" s="1"/>
  <c r="P4769" i="3"/>
  <c r="Q4769" i="3" s="1"/>
  <c r="P4770" i="3"/>
  <c r="Q4770" i="3" s="1"/>
  <c r="P4771" i="3"/>
  <c r="Q4771" i="3" s="1"/>
  <c r="P4772" i="3"/>
  <c r="Q4772" i="3" s="1"/>
  <c r="P4773" i="3"/>
  <c r="Q4773" i="3" s="1"/>
  <c r="P4774" i="3"/>
  <c r="Q4774" i="3" s="1"/>
  <c r="P4775" i="3"/>
  <c r="Q4775" i="3" s="1"/>
  <c r="P4776" i="3"/>
  <c r="Q4776" i="3" s="1"/>
  <c r="P4777" i="3"/>
  <c r="Q4777" i="3" s="1"/>
  <c r="P4778" i="3"/>
  <c r="Q4778" i="3" s="1"/>
  <c r="P4779" i="3"/>
  <c r="Q4779" i="3" s="1"/>
  <c r="P4780" i="3"/>
  <c r="Q4780" i="3" s="1"/>
  <c r="P4781" i="3"/>
  <c r="Q4781" i="3" s="1"/>
  <c r="P4782" i="3"/>
  <c r="Q4782" i="3" s="1"/>
  <c r="P4783" i="3"/>
  <c r="Q4783" i="3" s="1"/>
  <c r="P4784" i="3"/>
  <c r="Q4784" i="3" s="1"/>
  <c r="P4785" i="3"/>
  <c r="Q4785" i="3" s="1"/>
  <c r="P4786" i="3"/>
  <c r="Q4786" i="3" s="1"/>
  <c r="P4787" i="3"/>
  <c r="Q4787" i="3" s="1"/>
  <c r="P4788" i="3"/>
  <c r="Q4788" i="3" s="1"/>
  <c r="P4789" i="3"/>
  <c r="Q4789" i="3" s="1"/>
  <c r="P4790" i="3"/>
  <c r="Q4790" i="3" s="1"/>
  <c r="P4791" i="3"/>
  <c r="Q4791" i="3" s="1"/>
  <c r="P4792" i="3"/>
  <c r="Q4792" i="3" s="1"/>
  <c r="P4793" i="3"/>
  <c r="Q4793" i="3" s="1"/>
  <c r="P4794" i="3"/>
  <c r="Q4794" i="3" s="1"/>
  <c r="P4795" i="3"/>
  <c r="Q4795" i="3" s="1"/>
  <c r="P4796" i="3"/>
  <c r="Q4796" i="3" s="1"/>
  <c r="P4797" i="3"/>
  <c r="Q4797" i="3" s="1"/>
  <c r="P4798" i="3"/>
  <c r="Q4798" i="3" s="1"/>
  <c r="P4799" i="3"/>
  <c r="Q4799" i="3" s="1"/>
  <c r="P4800" i="3"/>
  <c r="Q4800" i="3" s="1"/>
  <c r="P4801" i="3"/>
  <c r="P4802" i="3"/>
  <c r="Q4802" i="3" s="1"/>
  <c r="P4803" i="3"/>
  <c r="Q4803" i="3" s="1"/>
  <c r="P4804" i="3"/>
  <c r="Q4804" i="3" s="1"/>
  <c r="P4805" i="3"/>
  <c r="Q4805" i="3" s="1"/>
  <c r="P4806" i="3"/>
  <c r="Q4806" i="3" s="1"/>
  <c r="P4807" i="3"/>
  <c r="Q4807" i="3" s="1"/>
  <c r="P4808" i="3"/>
  <c r="Q4808" i="3" s="1"/>
  <c r="P4809" i="3"/>
  <c r="Q4809" i="3" s="1"/>
  <c r="P4810" i="3"/>
  <c r="Q4810" i="3" s="1"/>
  <c r="P4811" i="3"/>
  <c r="Q4811" i="3" s="1"/>
  <c r="P4812" i="3"/>
  <c r="Q4812" i="3" s="1"/>
  <c r="P4813" i="3"/>
  <c r="Q4813" i="3" s="1"/>
  <c r="P4814" i="3"/>
  <c r="Q4814" i="3" s="1"/>
  <c r="P4815" i="3"/>
  <c r="Q4815" i="3" s="1"/>
  <c r="P4816" i="3"/>
  <c r="Q4816" i="3" s="1"/>
  <c r="P4817" i="3"/>
  <c r="Q4817" i="3" s="1"/>
  <c r="P4818" i="3"/>
  <c r="Q4818" i="3" s="1"/>
  <c r="P4819" i="3"/>
  <c r="Q4819" i="3" s="1"/>
  <c r="P4820" i="3"/>
  <c r="Q4820" i="3" s="1"/>
  <c r="P4821" i="3"/>
  <c r="Q4821" i="3" s="1"/>
  <c r="P4822" i="3"/>
  <c r="Q4822" i="3" s="1"/>
  <c r="P4823" i="3"/>
  <c r="Q4823" i="3" s="1"/>
  <c r="P4824" i="3"/>
  <c r="Q4824" i="3" s="1"/>
  <c r="P4825" i="3"/>
  <c r="Q4825" i="3" s="1"/>
  <c r="P4826" i="3"/>
  <c r="Q4826" i="3" s="1"/>
  <c r="P4827" i="3"/>
  <c r="Q4827" i="3" s="1"/>
  <c r="P4828" i="3"/>
  <c r="Q4828" i="3" s="1"/>
  <c r="P4829" i="3"/>
  <c r="Q4829" i="3" s="1"/>
  <c r="P4830" i="3"/>
  <c r="Q4830" i="3" s="1"/>
  <c r="P4831" i="3"/>
  <c r="Q4831" i="3" s="1"/>
  <c r="P4832" i="3"/>
  <c r="Q4832" i="3" s="1"/>
  <c r="P4833" i="3"/>
  <c r="Q4833" i="3" s="1"/>
  <c r="P4834" i="3"/>
  <c r="Q4834" i="3" s="1"/>
  <c r="P4835" i="3"/>
  <c r="Q4835" i="3" s="1"/>
  <c r="P4836" i="3"/>
  <c r="Q4836" i="3" s="1"/>
  <c r="P4837" i="3"/>
  <c r="Q4837" i="3" s="1"/>
  <c r="P4838" i="3"/>
  <c r="Q4838" i="3" s="1"/>
  <c r="P4839" i="3"/>
  <c r="Q4839" i="3" s="1"/>
  <c r="P4840" i="3"/>
  <c r="Q4840" i="3" s="1"/>
  <c r="P4841" i="3"/>
  <c r="Q4841" i="3" s="1"/>
  <c r="P4842" i="3"/>
  <c r="Q4842" i="3" s="1"/>
  <c r="P4843" i="3"/>
  <c r="Q4843" i="3" s="1"/>
  <c r="P4844" i="3"/>
  <c r="Q4844" i="3" s="1"/>
  <c r="P4845" i="3"/>
  <c r="Q4845" i="3" s="1"/>
  <c r="P4846" i="3"/>
  <c r="Q4846" i="3" s="1"/>
  <c r="P4847" i="3"/>
  <c r="Q4847" i="3" s="1"/>
  <c r="P4848" i="3"/>
  <c r="Q4848" i="3" s="1"/>
  <c r="P4849" i="3"/>
  <c r="Q4849" i="3" s="1"/>
  <c r="P4850" i="3"/>
  <c r="Q4850" i="3" s="1"/>
  <c r="P4851" i="3"/>
  <c r="Q4851" i="3" s="1"/>
  <c r="P4852" i="3"/>
  <c r="Q4852" i="3" s="1"/>
  <c r="P4853" i="3"/>
  <c r="Q4853" i="3" s="1"/>
  <c r="P4854" i="3"/>
  <c r="Q4854" i="3" s="1"/>
  <c r="P4855" i="3"/>
  <c r="Q4855" i="3" s="1"/>
  <c r="P4856" i="3"/>
  <c r="Q4856" i="3" s="1"/>
  <c r="P4857" i="3"/>
  <c r="Q4857" i="3" s="1"/>
  <c r="P4858" i="3"/>
  <c r="Q4858" i="3" s="1"/>
  <c r="P4859" i="3"/>
  <c r="Q4859" i="3" s="1"/>
  <c r="P4860" i="3"/>
  <c r="Q4860" i="3" s="1"/>
  <c r="P4861" i="3"/>
  <c r="Q4861" i="3" s="1"/>
  <c r="P4862" i="3"/>
  <c r="Q4862" i="3" s="1"/>
  <c r="P4863" i="3"/>
  <c r="Q4863" i="3" s="1"/>
  <c r="P4864" i="3"/>
  <c r="Q4864" i="3" s="1"/>
  <c r="P4865" i="3"/>
  <c r="Q4865" i="3" s="1"/>
  <c r="P4866" i="3"/>
  <c r="Q4866" i="3" s="1"/>
  <c r="P4867" i="3"/>
  <c r="Q4867" i="3" s="1"/>
  <c r="P4868" i="3"/>
  <c r="Q4868" i="3" s="1"/>
  <c r="P4869" i="3"/>
  <c r="Q4869" i="3" s="1"/>
  <c r="P4870" i="3"/>
  <c r="Q4870" i="3" s="1"/>
  <c r="P4871" i="3"/>
  <c r="Q4871" i="3" s="1"/>
  <c r="P4872" i="3"/>
  <c r="Q4872" i="3" s="1"/>
  <c r="P4873" i="3"/>
  <c r="Q4873" i="3" s="1"/>
  <c r="P4874" i="3"/>
  <c r="Q4874" i="3" s="1"/>
  <c r="P4875" i="3"/>
  <c r="Q4875" i="3" s="1"/>
  <c r="P4876" i="3"/>
  <c r="Q4876" i="3" s="1"/>
  <c r="P4877" i="3"/>
  <c r="Q4877" i="3" s="1"/>
  <c r="P4878" i="3"/>
  <c r="Q4878" i="3" s="1"/>
  <c r="P4879" i="3"/>
  <c r="Q4879" i="3" s="1"/>
  <c r="P4880" i="3"/>
  <c r="Q4880" i="3" s="1"/>
  <c r="P4881" i="3"/>
  <c r="Q4881" i="3" s="1"/>
  <c r="P4882" i="3"/>
  <c r="Q4882" i="3" s="1"/>
  <c r="P4883" i="3"/>
  <c r="Q4883" i="3" s="1"/>
  <c r="P4884" i="3"/>
  <c r="Q4884" i="3" s="1"/>
  <c r="P4885" i="3"/>
  <c r="Q4885" i="3" s="1"/>
  <c r="P4886" i="3"/>
  <c r="Q4886" i="3" s="1"/>
  <c r="P4887" i="3"/>
  <c r="Q4887" i="3" s="1"/>
  <c r="P4888" i="3"/>
  <c r="Q4888" i="3" s="1"/>
  <c r="P4889" i="3"/>
  <c r="Q4889" i="3" s="1"/>
  <c r="P4890" i="3"/>
  <c r="Q4890" i="3" s="1"/>
  <c r="P4891" i="3"/>
  <c r="Q4891" i="3" s="1"/>
  <c r="P4892" i="3"/>
  <c r="Q4892" i="3" s="1"/>
  <c r="P4893" i="3"/>
  <c r="Q4893" i="3" s="1"/>
  <c r="P4894" i="3"/>
  <c r="Q4894" i="3" s="1"/>
  <c r="P4895" i="3"/>
  <c r="Q4895" i="3" s="1"/>
  <c r="P4896" i="3"/>
  <c r="Q4896" i="3" s="1"/>
  <c r="P4897" i="3"/>
  <c r="Q4897" i="3" s="1"/>
  <c r="P4898" i="3"/>
  <c r="Q4898" i="3" s="1"/>
  <c r="P4899" i="3"/>
  <c r="Q4899" i="3" s="1"/>
  <c r="P4900" i="3"/>
  <c r="Q4900" i="3" s="1"/>
  <c r="P4901" i="3"/>
  <c r="Q4901" i="3" s="1"/>
  <c r="P4902" i="3"/>
  <c r="Q4902" i="3" s="1"/>
  <c r="P4903" i="3"/>
  <c r="Q4903" i="3" s="1"/>
  <c r="P4904" i="3"/>
  <c r="Q4904" i="3" s="1"/>
  <c r="P4905" i="3"/>
  <c r="Q4905" i="3" s="1"/>
  <c r="P4906" i="3"/>
  <c r="Q4906" i="3" s="1"/>
  <c r="P4907" i="3"/>
  <c r="Q4907" i="3" s="1"/>
  <c r="P4908" i="3"/>
  <c r="Q4908" i="3" s="1"/>
  <c r="P4909" i="3"/>
  <c r="Q4909" i="3" s="1"/>
  <c r="P4910" i="3"/>
  <c r="Q4910" i="3" s="1"/>
  <c r="P4911" i="3"/>
  <c r="Q4911" i="3" s="1"/>
  <c r="P4912" i="3"/>
  <c r="Q4912" i="3" s="1"/>
  <c r="P4913" i="3"/>
  <c r="Q4913" i="3" s="1"/>
  <c r="P4914" i="3"/>
  <c r="Q4914" i="3" s="1"/>
  <c r="P4915" i="3"/>
  <c r="Q4915" i="3" s="1"/>
  <c r="P4916" i="3"/>
  <c r="Q4916" i="3" s="1"/>
  <c r="P4917" i="3"/>
  <c r="Q4917" i="3" s="1"/>
  <c r="P4918" i="3"/>
  <c r="Q4918" i="3" s="1"/>
  <c r="P4919" i="3"/>
  <c r="Q4919" i="3" s="1"/>
  <c r="P4920" i="3"/>
  <c r="Q4920" i="3" s="1"/>
  <c r="P4921" i="3"/>
  <c r="Q4921" i="3" s="1"/>
  <c r="P4922" i="3"/>
  <c r="Q4922" i="3" s="1"/>
  <c r="P4923" i="3"/>
  <c r="Q4923" i="3" s="1"/>
  <c r="P4924" i="3"/>
  <c r="Q4924" i="3" s="1"/>
  <c r="P4925" i="3"/>
  <c r="Q4925" i="3" s="1"/>
  <c r="P4926" i="3"/>
  <c r="Q4926" i="3" s="1"/>
  <c r="P4927" i="3"/>
  <c r="Q4927" i="3" s="1"/>
  <c r="P4928" i="3"/>
  <c r="Q4928" i="3" s="1"/>
  <c r="P4929" i="3"/>
  <c r="Q4929" i="3" s="1"/>
  <c r="P4930" i="3"/>
  <c r="Q4930" i="3" s="1"/>
  <c r="P4931" i="3"/>
  <c r="Q4931" i="3" s="1"/>
  <c r="P4932" i="3"/>
  <c r="Q4932" i="3" s="1"/>
  <c r="P4933" i="3"/>
  <c r="Q4933" i="3" s="1"/>
  <c r="P4934" i="3"/>
  <c r="Q4934" i="3" s="1"/>
  <c r="P4935" i="3"/>
  <c r="Q4935" i="3" s="1"/>
  <c r="P4936" i="3"/>
  <c r="Q4936" i="3" s="1"/>
  <c r="P4937" i="3"/>
  <c r="Q4937" i="3" s="1"/>
  <c r="P4938" i="3"/>
  <c r="Q4938" i="3" s="1"/>
  <c r="P4939" i="3"/>
  <c r="Q4939" i="3" s="1"/>
  <c r="P4940" i="3"/>
  <c r="Q4940" i="3" s="1"/>
  <c r="P4941" i="3"/>
  <c r="Q4941" i="3" s="1"/>
  <c r="P4942" i="3"/>
  <c r="Q4942" i="3" s="1"/>
  <c r="P4943" i="3"/>
  <c r="Q4943" i="3" s="1"/>
  <c r="P4944" i="3"/>
  <c r="Q4944" i="3" s="1"/>
  <c r="P4945" i="3"/>
  <c r="P4946" i="3"/>
  <c r="Q4946" i="3" s="1"/>
  <c r="P4947" i="3"/>
  <c r="Q4947" i="3" s="1"/>
  <c r="P4948" i="3"/>
  <c r="Q4948" i="3" s="1"/>
  <c r="P4949" i="3"/>
  <c r="Q4949" i="3" s="1"/>
  <c r="P4950" i="3"/>
  <c r="Q4950" i="3" s="1"/>
  <c r="P4951" i="3"/>
  <c r="Q4951" i="3" s="1"/>
  <c r="P4952" i="3"/>
  <c r="Q4952" i="3" s="1"/>
  <c r="P4953" i="3"/>
  <c r="Q4953" i="3" s="1"/>
  <c r="P4954" i="3"/>
  <c r="Q4954" i="3" s="1"/>
  <c r="P4955" i="3"/>
  <c r="Q4955" i="3" s="1"/>
  <c r="P4956" i="3"/>
  <c r="Q4956" i="3" s="1"/>
  <c r="P4957" i="3"/>
  <c r="Q4957" i="3" s="1"/>
  <c r="P4958" i="3"/>
  <c r="Q4958" i="3" s="1"/>
  <c r="P4959" i="3"/>
  <c r="Q4959" i="3" s="1"/>
  <c r="P4960" i="3"/>
  <c r="Q4960" i="3" s="1"/>
  <c r="P4961" i="3"/>
  <c r="Q4961" i="3" s="1"/>
  <c r="P4962" i="3"/>
  <c r="Q4962" i="3" s="1"/>
  <c r="P4963" i="3"/>
  <c r="Q4963" i="3" s="1"/>
  <c r="P4964" i="3"/>
  <c r="Q4964" i="3" s="1"/>
  <c r="P4965" i="3"/>
  <c r="Q4965" i="3" s="1"/>
  <c r="P4966" i="3"/>
  <c r="Q4966" i="3" s="1"/>
  <c r="P4967" i="3"/>
  <c r="Q4967" i="3" s="1"/>
  <c r="P4968" i="3"/>
  <c r="Q4968" i="3" s="1"/>
  <c r="P4969" i="3"/>
  <c r="Q4969" i="3" s="1"/>
  <c r="P4970" i="3"/>
  <c r="Q4970" i="3" s="1"/>
  <c r="P4971" i="3"/>
  <c r="Q4971" i="3" s="1"/>
  <c r="P4972" i="3"/>
  <c r="Q4972" i="3" s="1"/>
  <c r="P4973" i="3"/>
  <c r="Q4973" i="3" s="1"/>
  <c r="P4974" i="3"/>
  <c r="Q4974" i="3" s="1"/>
  <c r="P4975" i="3"/>
  <c r="Q4975" i="3" s="1"/>
  <c r="P4976" i="3"/>
  <c r="Q4976" i="3" s="1"/>
  <c r="P4977" i="3"/>
  <c r="Q4977" i="3" s="1"/>
  <c r="P4978" i="3"/>
  <c r="Q4978" i="3" s="1"/>
  <c r="P4979" i="3"/>
  <c r="Q4979" i="3" s="1"/>
  <c r="P4980" i="3"/>
  <c r="Q4980" i="3" s="1"/>
  <c r="P4981" i="3"/>
  <c r="Q4981" i="3" s="1"/>
  <c r="P4982" i="3"/>
  <c r="Q4982" i="3" s="1"/>
  <c r="P4983" i="3"/>
  <c r="Q4983" i="3" s="1"/>
  <c r="P4984" i="3"/>
  <c r="Q4984" i="3" s="1"/>
  <c r="P4985" i="3"/>
  <c r="Q4985" i="3" s="1"/>
  <c r="P4986" i="3"/>
  <c r="Q4986" i="3" s="1"/>
  <c r="P4987" i="3"/>
  <c r="Q4987" i="3" s="1"/>
  <c r="P4988" i="3"/>
  <c r="Q4988" i="3" s="1"/>
  <c r="P4989" i="3"/>
  <c r="Q4989" i="3" s="1"/>
  <c r="P4990" i="3"/>
  <c r="Q4990" i="3" s="1"/>
  <c r="P4991" i="3"/>
  <c r="Q4991" i="3" s="1"/>
  <c r="P4992" i="3"/>
  <c r="Q4992" i="3" s="1"/>
  <c r="P4993" i="3"/>
  <c r="Q4993" i="3" s="1"/>
  <c r="P4994" i="3"/>
  <c r="Q4994" i="3" s="1"/>
  <c r="P4995" i="3"/>
  <c r="Q4995" i="3" s="1"/>
  <c r="P4996" i="3"/>
  <c r="Q4996" i="3" s="1"/>
  <c r="P4997" i="3"/>
  <c r="Q4997" i="3" s="1"/>
  <c r="P4998" i="3"/>
  <c r="Q4998" i="3" s="1"/>
  <c r="P4999" i="3"/>
  <c r="Q4999" i="3" s="1"/>
  <c r="P5000" i="3"/>
  <c r="Q5000" i="3" s="1"/>
  <c r="P5001" i="3"/>
  <c r="Q5001" i="3" s="1"/>
  <c r="P5002" i="3"/>
  <c r="Q5002" i="3" s="1"/>
  <c r="P5003" i="3"/>
  <c r="Q5003" i="3" s="1"/>
  <c r="P5004" i="3"/>
  <c r="Q5004" i="3" s="1"/>
  <c r="P5005" i="3"/>
  <c r="Q5005" i="3" s="1"/>
  <c r="P5006" i="3"/>
  <c r="Q5006" i="3" s="1"/>
  <c r="P5007" i="3"/>
  <c r="Q5007" i="3" s="1"/>
  <c r="P5008" i="3"/>
  <c r="Q5008" i="3" s="1"/>
  <c r="P5009" i="3"/>
  <c r="Q5009" i="3" s="1"/>
  <c r="P5010" i="3"/>
  <c r="Q5010" i="3" s="1"/>
  <c r="P5011" i="3"/>
  <c r="Q5011" i="3" s="1"/>
  <c r="P5012" i="3"/>
  <c r="Q5012" i="3" s="1"/>
  <c r="P5013" i="3"/>
  <c r="Q5013" i="3" s="1"/>
  <c r="P5014" i="3"/>
  <c r="Q5014" i="3" s="1"/>
  <c r="P5015" i="3"/>
  <c r="Q5015" i="3" s="1"/>
  <c r="P5016" i="3"/>
  <c r="Q5016" i="3" s="1"/>
  <c r="P5017" i="3"/>
  <c r="Q5017" i="3" s="1"/>
  <c r="P5018" i="3"/>
  <c r="Q5018" i="3" s="1"/>
  <c r="P5019" i="3"/>
  <c r="Q5019" i="3" s="1"/>
  <c r="P5020" i="3"/>
  <c r="Q5020" i="3" s="1"/>
  <c r="P5021" i="3"/>
  <c r="Q5021" i="3" s="1"/>
  <c r="P5022" i="3"/>
  <c r="Q5022" i="3" s="1"/>
  <c r="P5023" i="3"/>
  <c r="Q5023" i="3" s="1"/>
  <c r="P5024" i="3"/>
  <c r="Q5024" i="3" s="1"/>
  <c r="P5025" i="3"/>
  <c r="Q5025" i="3" s="1"/>
  <c r="P5026" i="3"/>
  <c r="Q5026" i="3" s="1"/>
  <c r="P5027" i="3"/>
  <c r="Q5027" i="3" s="1"/>
  <c r="P5028" i="3"/>
  <c r="Q5028" i="3" s="1"/>
  <c r="P5029" i="3"/>
  <c r="Q5029" i="3" s="1"/>
  <c r="P5030" i="3"/>
  <c r="Q5030" i="3" s="1"/>
  <c r="P5031" i="3"/>
  <c r="Q5031" i="3" s="1"/>
  <c r="P5032" i="3"/>
  <c r="Q5032" i="3" s="1"/>
  <c r="P5033" i="3"/>
  <c r="Q5033" i="3" s="1"/>
  <c r="P5034" i="3"/>
  <c r="Q5034" i="3" s="1"/>
  <c r="P5035" i="3"/>
  <c r="Q5035" i="3" s="1"/>
  <c r="P5036" i="3"/>
  <c r="Q5036" i="3" s="1"/>
  <c r="P5037" i="3"/>
  <c r="Q5037" i="3" s="1"/>
  <c r="P5038" i="3"/>
  <c r="Q5038" i="3" s="1"/>
  <c r="P5039" i="3"/>
  <c r="Q5039" i="3" s="1"/>
  <c r="P5040" i="3"/>
  <c r="Q5040" i="3" s="1"/>
  <c r="P5041" i="3"/>
  <c r="Q5041" i="3" s="1"/>
  <c r="P5042" i="3"/>
  <c r="Q5042" i="3" s="1"/>
  <c r="P5043" i="3"/>
  <c r="P5044" i="3"/>
  <c r="Q5044" i="3" s="1"/>
  <c r="P5045" i="3"/>
  <c r="Q5045" i="3" s="1"/>
  <c r="P5046" i="3"/>
  <c r="Q5046" i="3" s="1"/>
  <c r="P5047" i="3"/>
  <c r="Q5047" i="3" s="1"/>
  <c r="P5048" i="3"/>
  <c r="Q5048" i="3" s="1"/>
  <c r="P5049" i="3"/>
  <c r="Q5049" i="3" s="1"/>
  <c r="P5050" i="3"/>
  <c r="Q5050" i="3" s="1"/>
  <c r="P5051" i="3"/>
  <c r="Q5051" i="3" s="1"/>
  <c r="P5052" i="3"/>
  <c r="Q5052" i="3" s="1"/>
  <c r="P5053" i="3"/>
  <c r="Q5053" i="3" s="1"/>
  <c r="P5054" i="3"/>
  <c r="Q5054" i="3" s="1"/>
  <c r="P5055" i="3"/>
  <c r="Q5055" i="3" s="1"/>
  <c r="P5056" i="3"/>
  <c r="Q5056" i="3" s="1"/>
  <c r="P5057" i="3"/>
  <c r="Q5057" i="3" s="1"/>
  <c r="P5058" i="3"/>
  <c r="Q5058" i="3" s="1"/>
  <c r="P5059" i="3"/>
  <c r="Q5059" i="3" s="1"/>
  <c r="P5060" i="3"/>
  <c r="Q5060" i="3" s="1"/>
  <c r="P5061" i="3"/>
  <c r="Q5061" i="3" s="1"/>
  <c r="P5062" i="3"/>
  <c r="Q5062" i="3" s="1"/>
  <c r="P5063" i="3"/>
  <c r="Q5063" i="3" s="1"/>
  <c r="P5064" i="3"/>
  <c r="Q5064" i="3" s="1"/>
  <c r="P5065" i="3"/>
  <c r="Q5065" i="3" s="1"/>
  <c r="P5066" i="3"/>
  <c r="Q5066" i="3" s="1"/>
  <c r="P5067" i="3"/>
  <c r="Q5067" i="3" s="1"/>
  <c r="P5068" i="3"/>
  <c r="Q5068" i="3" s="1"/>
  <c r="P5069" i="3"/>
  <c r="Q5069" i="3" s="1"/>
  <c r="P5070" i="3"/>
  <c r="Q5070" i="3" s="1"/>
  <c r="P5071" i="3"/>
  <c r="Q5071" i="3" s="1"/>
  <c r="P5072" i="3"/>
  <c r="Q5072" i="3" s="1"/>
  <c r="P5073" i="3"/>
  <c r="Q5073" i="3" s="1"/>
  <c r="P5074" i="3"/>
  <c r="Q5074" i="3" s="1"/>
  <c r="P5075" i="3"/>
  <c r="Q5075" i="3" s="1"/>
  <c r="P5076" i="3"/>
  <c r="Q5076" i="3" s="1"/>
  <c r="P5077" i="3"/>
  <c r="Q5077" i="3" s="1"/>
  <c r="P5078" i="3"/>
  <c r="Q5078" i="3" s="1"/>
  <c r="P5079" i="3"/>
  <c r="Q5079" i="3" s="1"/>
  <c r="P5080" i="3"/>
  <c r="Q5080" i="3" s="1"/>
  <c r="P5081" i="3"/>
  <c r="Q5081" i="3" s="1"/>
  <c r="P5082" i="3"/>
  <c r="Q5082" i="3" s="1"/>
  <c r="P5083" i="3"/>
  <c r="Q5083" i="3" s="1"/>
  <c r="P5084" i="3"/>
  <c r="Q5084" i="3" s="1"/>
  <c r="P5085" i="3"/>
  <c r="Q5085" i="3" s="1"/>
  <c r="P5086" i="3"/>
  <c r="Q5086" i="3" s="1"/>
  <c r="P5087" i="3"/>
  <c r="Q5087" i="3" s="1"/>
  <c r="P5088" i="3"/>
  <c r="Q5088" i="3" s="1"/>
  <c r="P5089" i="3"/>
  <c r="Q5089" i="3" s="1"/>
  <c r="P5090" i="3"/>
  <c r="Q5090" i="3" s="1"/>
  <c r="P5091" i="3"/>
  <c r="Q5091" i="3" s="1"/>
  <c r="P5092" i="3"/>
  <c r="Q5092" i="3" s="1"/>
  <c r="P5093" i="3"/>
  <c r="Q5093" i="3" s="1"/>
  <c r="P5094" i="3"/>
  <c r="Q5094" i="3" s="1"/>
  <c r="P5095" i="3"/>
  <c r="Q5095" i="3" s="1"/>
  <c r="P5096" i="3"/>
  <c r="Q5096" i="3" s="1"/>
  <c r="P5097" i="3"/>
  <c r="Q5097" i="3" s="1"/>
  <c r="P5098" i="3"/>
  <c r="Q5098" i="3" s="1"/>
  <c r="P5099" i="3"/>
  <c r="Q5099" i="3" s="1"/>
  <c r="P5100" i="3"/>
  <c r="Q5100" i="3" s="1"/>
  <c r="P5101" i="3"/>
  <c r="Q5101" i="3" s="1"/>
  <c r="P5102" i="3"/>
  <c r="Q5102" i="3" s="1"/>
  <c r="P5103" i="3"/>
  <c r="Q5103" i="3" s="1"/>
  <c r="P5104" i="3"/>
  <c r="Q5104" i="3" s="1"/>
  <c r="P5105" i="3"/>
  <c r="Q5105" i="3" s="1"/>
  <c r="P5106" i="3"/>
  <c r="Q5106" i="3" s="1"/>
  <c r="P5107" i="3"/>
  <c r="Q5107" i="3" s="1"/>
  <c r="P5108" i="3"/>
  <c r="Q5108" i="3" s="1"/>
  <c r="P5109" i="3"/>
  <c r="Q5109" i="3" s="1"/>
  <c r="P5110" i="3"/>
  <c r="Q5110" i="3" s="1"/>
  <c r="P5111" i="3"/>
  <c r="Q5111" i="3" s="1"/>
  <c r="P5112" i="3"/>
  <c r="Q5112" i="3" s="1"/>
  <c r="P5113" i="3"/>
  <c r="Q5113" i="3" s="1"/>
  <c r="P5114" i="3"/>
  <c r="Q5114" i="3" s="1"/>
  <c r="P5115" i="3"/>
  <c r="P5116" i="3"/>
  <c r="Q5116" i="3" s="1"/>
  <c r="P5117" i="3"/>
  <c r="Q5117" i="3" s="1"/>
  <c r="P5118" i="3"/>
  <c r="Q5118" i="3" s="1"/>
  <c r="P5119" i="3"/>
  <c r="Q5119" i="3" s="1"/>
  <c r="P5120" i="3"/>
  <c r="Q5120" i="3" s="1"/>
  <c r="P5121" i="3"/>
  <c r="Q5121" i="3" s="1"/>
  <c r="P5122" i="3"/>
  <c r="Q5122" i="3" s="1"/>
  <c r="P5123" i="3"/>
  <c r="Q5123" i="3" s="1"/>
  <c r="P5124" i="3"/>
  <c r="Q5124" i="3" s="1"/>
  <c r="P5125" i="3"/>
  <c r="Q5125" i="3" s="1"/>
  <c r="P5126" i="3"/>
  <c r="Q5126" i="3" s="1"/>
  <c r="P5127" i="3"/>
  <c r="Q5127" i="3" s="1"/>
  <c r="P5128" i="3"/>
  <c r="Q5128" i="3" s="1"/>
  <c r="P5129" i="3"/>
  <c r="Q5129" i="3" s="1"/>
  <c r="P5130" i="3"/>
  <c r="Q5130" i="3" s="1"/>
  <c r="P5131" i="3"/>
  <c r="Q5131" i="3" s="1"/>
  <c r="P5132" i="3"/>
  <c r="Q5132" i="3" s="1"/>
  <c r="P5133" i="3"/>
  <c r="Q5133" i="3" s="1"/>
  <c r="P5134" i="3"/>
  <c r="Q5134" i="3" s="1"/>
  <c r="P5135" i="3"/>
  <c r="Q5135" i="3" s="1"/>
  <c r="P5136" i="3"/>
  <c r="Q5136" i="3" s="1"/>
  <c r="P5137" i="3"/>
  <c r="Q5137" i="3" s="1"/>
  <c r="P5138" i="3"/>
  <c r="Q5138" i="3" s="1"/>
  <c r="P5139" i="3"/>
  <c r="Q5139" i="3" s="1"/>
  <c r="P5140" i="3"/>
  <c r="Q5140" i="3" s="1"/>
  <c r="P5141" i="3"/>
  <c r="Q5141" i="3" s="1"/>
  <c r="P5142" i="3"/>
  <c r="Q5142" i="3" s="1"/>
  <c r="P5143" i="3"/>
  <c r="Q5143" i="3" s="1"/>
  <c r="P5144" i="3"/>
  <c r="Q5144" i="3" s="1"/>
  <c r="P5145" i="3"/>
  <c r="Q5145" i="3" s="1"/>
  <c r="P5146" i="3"/>
  <c r="Q5146" i="3" s="1"/>
  <c r="P5147" i="3"/>
  <c r="Q5147" i="3" s="1"/>
  <c r="P5148" i="3"/>
  <c r="Q5148" i="3" s="1"/>
  <c r="P5149" i="3"/>
  <c r="Q5149" i="3" s="1"/>
  <c r="P5150" i="3"/>
  <c r="Q5150" i="3" s="1"/>
  <c r="P5151" i="3"/>
  <c r="Q5151" i="3" s="1"/>
  <c r="P5152" i="3"/>
  <c r="Q5152" i="3" s="1"/>
  <c r="P5153" i="3"/>
  <c r="Q5153" i="3" s="1"/>
  <c r="P5154" i="3"/>
  <c r="Q5154" i="3" s="1"/>
  <c r="P5155" i="3"/>
  <c r="Q5155" i="3" s="1"/>
  <c r="P5156" i="3"/>
  <c r="Q5156" i="3" s="1"/>
  <c r="P5157" i="3"/>
  <c r="Q5157" i="3" s="1"/>
  <c r="P5158" i="3"/>
  <c r="Q5158" i="3" s="1"/>
  <c r="P5159" i="3"/>
  <c r="Q5159" i="3" s="1"/>
  <c r="P5160" i="3"/>
  <c r="Q5160" i="3" s="1"/>
  <c r="P5161" i="3"/>
  <c r="Q5161" i="3" s="1"/>
  <c r="P5162" i="3"/>
  <c r="Q5162" i="3" s="1"/>
  <c r="P5163" i="3"/>
  <c r="Q5163" i="3" s="1"/>
  <c r="P5164" i="3"/>
  <c r="Q5164" i="3" s="1"/>
  <c r="P5165" i="3"/>
  <c r="Q5165" i="3" s="1"/>
  <c r="P5166" i="3"/>
  <c r="Q5166" i="3" s="1"/>
  <c r="P5167" i="3"/>
  <c r="Q5167" i="3" s="1"/>
  <c r="P5168" i="3"/>
  <c r="Q5168" i="3" s="1"/>
  <c r="P5169" i="3"/>
  <c r="Q5169" i="3" s="1"/>
  <c r="P5170" i="3"/>
  <c r="Q5170" i="3" s="1"/>
  <c r="P5171" i="3"/>
  <c r="Q5171" i="3" s="1"/>
  <c r="P5172" i="3"/>
  <c r="Q5172" i="3" s="1"/>
  <c r="P5173" i="3"/>
  <c r="Q5173" i="3" s="1"/>
  <c r="P5174" i="3"/>
  <c r="Q5174" i="3" s="1"/>
  <c r="P5175" i="3"/>
  <c r="Q5175" i="3" s="1"/>
  <c r="P5176" i="3"/>
  <c r="Q5176" i="3" s="1"/>
  <c r="P5177" i="3"/>
  <c r="Q5177" i="3" s="1"/>
  <c r="P5178" i="3"/>
  <c r="Q5178" i="3" s="1"/>
  <c r="P5179" i="3"/>
  <c r="Q5179" i="3" s="1"/>
  <c r="P5180" i="3"/>
  <c r="Q5180" i="3" s="1"/>
  <c r="P5181" i="3"/>
  <c r="Q5181" i="3" s="1"/>
  <c r="P5182" i="3"/>
  <c r="Q5182" i="3" s="1"/>
  <c r="P5183" i="3"/>
  <c r="Q5183" i="3" s="1"/>
  <c r="P5184" i="3"/>
  <c r="Q5184" i="3" s="1"/>
  <c r="P5185" i="3"/>
  <c r="Q5185" i="3" s="1"/>
  <c r="P5186" i="3"/>
  <c r="Q5186" i="3" s="1"/>
  <c r="P5187" i="3"/>
  <c r="P5188" i="3"/>
  <c r="Q5188" i="3" s="1"/>
  <c r="P5189" i="3"/>
  <c r="Q5189" i="3" s="1"/>
  <c r="P5190" i="3"/>
  <c r="Q5190" i="3" s="1"/>
  <c r="P5191" i="3"/>
  <c r="Q5191" i="3" s="1"/>
  <c r="P5192" i="3"/>
  <c r="Q5192" i="3" s="1"/>
  <c r="P5193" i="3"/>
  <c r="Q5193" i="3" s="1"/>
  <c r="P5194" i="3"/>
  <c r="Q5194" i="3" s="1"/>
  <c r="P5195" i="3"/>
  <c r="Q5195" i="3" s="1"/>
  <c r="P5196" i="3"/>
  <c r="Q5196" i="3" s="1"/>
  <c r="P5197" i="3"/>
  <c r="Q5197" i="3" s="1"/>
  <c r="P5198" i="3"/>
  <c r="Q5198" i="3" s="1"/>
  <c r="P5199" i="3"/>
  <c r="Q5199" i="3" s="1"/>
  <c r="P5200" i="3"/>
  <c r="Q5200" i="3" s="1"/>
  <c r="P5201" i="3"/>
  <c r="Q5201" i="3" s="1"/>
  <c r="P5202" i="3"/>
  <c r="Q5202" i="3" s="1"/>
  <c r="P5203" i="3"/>
  <c r="Q5203" i="3" s="1"/>
  <c r="P5204" i="3"/>
  <c r="Q5204" i="3" s="1"/>
  <c r="P5205" i="3"/>
  <c r="Q5205" i="3" s="1"/>
  <c r="P5206" i="3"/>
  <c r="Q5206" i="3" s="1"/>
  <c r="P5207" i="3"/>
  <c r="Q5207" i="3" s="1"/>
  <c r="P5208" i="3"/>
  <c r="Q5208" i="3" s="1"/>
  <c r="P5209" i="3"/>
  <c r="Q5209" i="3" s="1"/>
  <c r="P5210" i="3"/>
  <c r="Q5210" i="3" s="1"/>
  <c r="P5211" i="3"/>
  <c r="Q5211" i="3" s="1"/>
  <c r="P5212" i="3"/>
  <c r="Q5212" i="3" s="1"/>
  <c r="P5213" i="3"/>
  <c r="Q5213" i="3" s="1"/>
  <c r="P5214" i="3"/>
  <c r="Q5214" i="3" s="1"/>
  <c r="P5215" i="3"/>
  <c r="Q5215" i="3" s="1"/>
  <c r="P5216" i="3"/>
  <c r="Q5216" i="3" s="1"/>
  <c r="P5217" i="3"/>
  <c r="Q5217" i="3" s="1"/>
  <c r="P5218" i="3"/>
  <c r="Q5218" i="3" s="1"/>
  <c r="P5219" i="3"/>
  <c r="Q5219" i="3" s="1"/>
  <c r="P5220" i="3"/>
  <c r="Q5220" i="3" s="1"/>
  <c r="P5221" i="3"/>
  <c r="Q5221" i="3" s="1"/>
  <c r="P5222" i="3"/>
  <c r="Q5222" i="3" s="1"/>
  <c r="P5223" i="3"/>
  <c r="Q5223" i="3" s="1"/>
  <c r="P5224" i="3"/>
  <c r="Q5224" i="3" s="1"/>
  <c r="P5225" i="3"/>
  <c r="Q5225" i="3" s="1"/>
  <c r="P5226" i="3"/>
  <c r="Q5226" i="3" s="1"/>
  <c r="P5227" i="3"/>
  <c r="Q5227" i="3" s="1"/>
  <c r="P5228" i="3"/>
  <c r="Q5228" i="3" s="1"/>
  <c r="P5229" i="3"/>
  <c r="Q5229" i="3" s="1"/>
  <c r="P5230" i="3"/>
  <c r="Q5230" i="3" s="1"/>
  <c r="P5231" i="3"/>
  <c r="Q5231" i="3" s="1"/>
  <c r="P5232" i="3"/>
  <c r="Q5232" i="3" s="1"/>
  <c r="P5233" i="3"/>
  <c r="Q5233" i="3" s="1"/>
  <c r="P5234" i="3"/>
  <c r="Q5234" i="3" s="1"/>
  <c r="P5235" i="3"/>
  <c r="Q5235" i="3" s="1"/>
  <c r="P5236" i="3"/>
  <c r="Q5236" i="3" s="1"/>
  <c r="P5237" i="3"/>
  <c r="Q5237" i="3" s="1"/>
  <c r="P5238" i="3"/>
  <c r="Q5238" i="3" s="1"/>
  <c r="P5239" i="3"/>
  <c r="Q5239" i="3" s="1"/>
  <c r="P5240" i="3"/>
  <c r="Q5240" i="3" s="1"/>
  <c r="P5241" i="3"/>
  <c r="Q5241" i="3" s="1"/>
  <c r="P5242" i="3"/>
  <c r="Q5242" i="3" s="1"/>
  <c r="P5243" i="3"/>
  <c r="Q5243" i="3" s="1"/>
  <c r="P5244" i="3"/>
  <c r="Q5244" i="3" s="1"/>
  <c r="P5245" i="3"/>
  <c r="Q5245" i="3" s="1"/>
  <c r="P5246" i="3"/>
  <c r="Q5246" i="3" s="1"/>
  <c r="P5247" i="3"/>
  <c r="Q5247" i="3" s="1"/>
  <c r="P5248" i="3"/>
  <c r="Q5248" i="3" s="1"/>
  <c r="P5249" i="3"/>
  <c r="Q5249" i="3" s="1"/>
  <c r="P5250" i="3"/>
  <c r="Q5250" i="3" s="1"/>
  <c r="P5251" i="3"/>
  <c r="Q5251" i="3" s="1"/>
  <c r="P5252" i="3"/>
  <c r="Q5252" i="3" s="1"/>
  <c r="P5253" i="3"/>
  <c r="Q5253" i="3" s="1"/>
  <c r="P5254" i="3"/>
  <c r="Q5254" i="3" s="1"/>
  <c r="P5255" i="3"/>
  <c r="Q5255" i="3" s="1"/>
  <c r="P5256" i="3"/>
  <c r="Q5256" i="3" s="1"/>
  <c r="P5257" i="3"/>
  <c r="Q5257" i="3" s="1"/>
  <c r="P5258" i="3"/>
  <c r="Q5258" i="3" s="1"/>
  <c r="P5259" i="3"/>
  <c r="P5260" i="3"/>
  <c r="Q5260" i="3" s="1"/>
  <c r="P5261" i="3"/>
  <c r="Q5261" i="3" s="1"/>
  <c r="P5262" i="3"/>
  <c r="Q5262" i="3" s="1"/>
  <c r="P5263" i="3"/>
  <c r="Q5263" i="3" s="1"/>
  <c r="P5264" i="3"/>
  <c r="Q5264" i="3" s="1"/>
  <c r="P5265" i="3"/>
  <c r="Q5265" i="3" s="1"/>
  <c r="P5266" i="3"/>
  <c r="Q5266" i="3" s="1"/>
  <c r="P5267" i="3"/>
  <c r="Q5267" i="3" s="1"/>
  <c r="P5268" i="3"/>
  <c r="Q5268" i="3" s="1"/>
  <c r="P5269" i="3"/>
  <c r="Q5269" i="3" s="1"/>
  <c r="P5270" i="3"/>
  <c r="Q5270" i="3" s="1"/>
  <c r="P5271" i="3"/>
  <c r="Q5271" i="3" s="1"/>
  <c r="P5272" i="3"/>
  <c r="Q5272" i="3" s="1"/>
  <c r="P5273" i="3"/>
  <c r="Q5273" i="3" s="1"/>
  <c r="P5274" i="3"/>
  <c r="Q5274" i="3" s="1"/>
  <c r="P5275" i="3"/>
  <c r="Q5275" i="3" s="1"/>
  <c r="P5276" i="3"/>
  <c r="Q5276" i="3" s="1"/>
  <c r="P5277" i="3"/>
  <c r="Q5277" i="3" s="1"/>
  <c r="P5278" i="3"/>
  <c r="Q5278" i="3" s="1"/>
  <c r="P5279" i="3"/>
  <c r="Q5279" i="3" s="1"/>
  <c r="P5280" i="3"/>
  <c r="Q5280" i="3" s="1"/>
  <c r="P5281" i="3"/>
  <c r="Q5281" i="3" s="1"/>
  <c r="P5282" i="3"/>
  <c r="Q5282" i="3" s="1"/>
  <c r="P5283" i="3"/>
  <c r="Q5283" i="3" s="1"/>
  <c r="P5284" i="3"/>
  <c r="Q5284" i="3" s="1"/>
  <c r="P5285" i="3"/>
  <c r="Q5285" i="3" s="1"/>
  <c r="P5286" i="3"/>
  <c r="Q5286" i="3" s="1"/>
  <c r="P5287" i="3"/>
  <c r="Q5287" i="3" s="1"/>
  <c r="P5288" i="3"/>
  <c r="Q5288" i="3" s="1"/>
  <c r="P5289" i="3"/>
  <c r="Q5289" i="3" s="1"/>
  <c r="P5290" i="3"/>
  <c r="Q5290" i="3" s="1"/>
  <c r="P5291" i="3"/>
  <c r="Q5291" i="3" s="1"/>
  <c r="P5292" i="3"/>
  <c r="Q5292" i="3" s="1"/>
  <c r="P5293" i="3"/>
  <c r="Q5293" i="3" s="1"/>
  <c r="P5294" i="3"/>
  <c r="Q5294" i="3" s="1"/>
  <c r="P5295" i="3"/>
  <c r="Q5295" i="3" s="1"/>
  <c r="P5296" i="3"/>
  <c r="Q5296" i="3" s="1"/>
  <c r="P5297" i="3"/>
  <c r="Q5297" i="3" s="1"/>
  <c r="P5298" i="3"/>
  <c r="Q5298" i="3" s="1"/>
  <c r="P5299" i="3"/>
  <c r="Q5299" i="3" s="1"/>
  <c r="P5300" i="3"/>
  <c r="Q5300" i="3" s="1"/>
  <c r="P5301" i="3"/>
  <c r="Q5301" i="3" s="1"/>
  <c r="P5302" i="3"/>
  <c r="Q5302" i="3" s="1"/>
  <c r="P5303" i="3"/>
  <c r="Q5303" i="3" s="1"/>
  <c r="P5304" i="3"/>
  <c r="Q5304" i="3" s="1"/>
  <c r="P5305" i="3"/>
  <c r="Q5305" i="3" s="1"/>
  <c r="P5306" i="3"/>
  <c r="Q5306" i="3" s="1"/>
  <c r="P5307" i="3"/>
  <c r="Q5307" i="3" s="1"/>
  <c r="P5308" i="3"/>
  <c r="Q5308" i="3" s="1"/>
  <c r="P5309" i="3"/>
  <c r="Q5309" i="3" s="1"/>
  <c r="P5310" i="3"/>
  <c r="Q5310" i="3" s="1"/>
  <c r="P5311" i="3"/>
  <c r="Q5311" i="3" s="1"/>
  <c r="P5312" i="3"/>
  <c r="Q5312" i="3" s="1"/>
  <c r="P5313" i="3"/>
  <c r="Q5313" i="3" s="1"/>
  <c r="P5314" i="3"/>
  <c r="Q5314" i="3" s="1"/>
  <c r="P5315" i="3"/>
  <c r="Q5315" i="3" s="1"/>
  <c r="P5316" i="3"/>
  <c r="Q5316" i="3" s="1"/>
  <c r="P5317" i="3"/>
  <c r="Q5317" i="3" s="1"/>
  <c r="P5318" i="3"/>
  <c r="Q5318" i="3" s="1"/>
  <c r="P5319" i="3"/>
  <c r="Q5319" i="3" s="1"/>
  <c r="P5320" i="3"/>
  <c r="Q5320" i="3" s="1"/>
  <c r="P5321" i="3"/>
  <c r="Q5321" i="3" s="1"/>
  <c r="P5322" i="3"/>
  <c r="Q5322" i="3" s="1"/>
  <c r="P5323" i="3"/>
  <c r="Q5323" i="3" s="1"/>
  <c r="P5324" i="3"/>
  <c r="Q5324" i="3" s="1"/>
  <c r="P5325" i="3"/>
  <c r="Q5325" i="3" s="1"/>
  <c r="P5326" i="3"/>
  <c r="Q5326" i="3" s="1"/>
  <c r="P5327" i="3"/>
  <c r="Q5327" i="3" s="1"/>
  <c r="P5328" i="3"/>
  <c r="Q5328" i="3" s="1"/>
  <c r="P5329" i="3"/>
  <c r="Q5329" i="3" s="1"/>
  <c r="P5330" i="3"/>
  <c r="Q5330" i="3" s="1"/>
  <c r="P5331" i="3"/>
  <c r="P5332" i="3"/>
  <c r="Q5332" i="3" s="1"/>
  <c r="P5333" i="3"/>
  <c r="Q5333" i="3" s="1"/>
  <c r="P5334" i="3"/>
  <c r="Q5334" i="3" s="1"/>
  <c r="P5335" i="3"/>
  <c r="Q5335" i="3" s="1"/>
  <c r="P5336" i="3"/>
  <c r="Q5336" i="3" s="1"/>
  <c r="P5337" i="3"/>
  <c r="Q5337" i="3" s="1"/>
  <c r="P5338" i="3"/>
  <c r="Q5338" i="3" s="1"/>
  <c r="P5339" i="3"/>
  <c r="Q5339" i="3" s="1"/>
  <c r="P5340" i="3"/>
  <c r="Q5340" i="3" s="1"/>
  <c r="P5341" i="3"/>
  <c r="Q5341" i="3" s="1"/>
  <c r="P5342" i="3"/>
  <c r="Q5342" i="3" s="1"/>
  <c r="P5343" i="3"/>
  <c r="Q5343" i="3" s="1"/>
  <c r="P5344" i="3"/>
  <c r="Q5344" i="3" s="1"/>
  <c r="P5345" i="3"/>
  <c r="Q5345" i="3" s="1"/>
  <c r="P5346" i="3"/>
  <c r="Q5346" i="3" s="1"/>
  <c r="P5347" i="3"/>
  <c r="Q5347" i="3" s="1"/>
  <c r="P5348" i="3"/>
  <c r="Q5348" i="3" s="1"/>
  <c r="P5349" i="3"/>
  <c r="Q5349" i="3" s="1"/>
  <c r="P5350" i="3"/>
  <c r="Q5350" i="3" s="1"/>
  <c r="P5351" i="3"/>
  <c r="Q5351" i="3" s="1"/>
  <c r="P5352" i="3"/>
  <c r="Q5352" i="3" s="1"/>
  <c r="P5353" i="3"/>
  <c r="Q5353" i="3" s="1"/>
  <c r="P5354" i="3"/>
  <c r="Q5354" i="3" s="1"/>
  <c r="P5355" i="3"/>
  <c r="Q5355" i="3" s="1"/>
  <c r="P5356" i="3"/>
  <c r="Q5356" i="3" s="1"/>
  <c r="P5357" i="3"/>
  <c r="Q5357" i="3" s="1"/>
  <c r="P5358" i="3"/>
  <c r="Q5358" i="3" s="1"/>
  <c r="P5359" i="3"/>
  <c r="Q5359" i="3" s="1"/>
  <c r="P5360" i="3"/>
  <c r="Q5360" i="3" s="1"/>
  <c r="P5361" i="3"/>
  <c r="Q5361" i="3" s="1"/>
  <c r="P5362" i="3"/>
  <c r="Q5362" i="3" s="1"/>
  <c r="P5363" i="3"/>
  <c r="Q5363" i="3" s="1"/>
  <c r="P5364" i="3"/>
  <c r="Q5364" i="3" s="1"/>
  <c r="P5365" i="3"/>
  <c r="Q5365" i="3" s="1"/>
  <c r="P5366" i="3"/>
  <c r="Q5366" i="3" s="1"/>
  <c r="P5367" i="3"/>
  <c r="Q5367" i="3" s="1"/>
  <c r="P5368" i="3"/>
  <c r="Q5368" i="3" s="1"/>
  <c r="P5369" i="3"/>
  <c r="Q5369" i="3" s="1"/>
  <c r="P5370" i="3"/>
  <c r="Q5370" i="3" s="1"/>
  <c r="P5371" i="3"/>
  <c r="Q5371" i="3" s="1"/>
  <c r="P5372" i="3"/>
  <c r="Q5372" i="3" s="1"/>
  <c r="P5373" i="3"/>
  <c r="Q5373" i="3" s="1"/>
  <c r="P5374" i="3"/>
  <c r="Q5374" i="3" s="1"/>
  <c r="P5375" i="3"/>
  <c r="Q5375" i="3" s="1"/>
  <c r="P5376" i="3"/>
  <c r="Q5376" i="3" s="1"/>
  <c r="P5377" i="3"/>
  <c r="Q5377" i="3" s="1"/>
  <c r="P5378" i="3"/>
  <c r="Q5378" i="3" s="1"/>
  <c r="P5379" i="3"/>
  <c r="Q5379" i="3" s="1"/>
  <c r="P5380" i="3"/>
  <c r="Q5380" i="3" s="1"/>
  <c r="P5381" i="3"/>
  <c r="Q5381" i="3" s="1"/>
  <c r="P5382" i="3"/>
  <c r="Q5382" i="3" s="1"/>
  <c r="P5383" i="3"/>
  <c r="Q5383" i="3" s="1"/>
  <c r="P5384" i="3"/>
  <c r="Q5384" i="3" s="1"/>
  <c r="P5385" i="3"/>
  <c r="Q5385" i="3" s="1"/>
  <c r="P5386" i="3"/>
  <c r="Q5386" i="3" s="1"/>
  <c r="P5387" i="3"/>
  <c r="Q5387" i="3" s="1"/>
  <c r="P5388" i="3"/>
  <c r="Q5388" i="3" s="1"/>
  <c r="P5389" i="3"/>
  <c r="Q5389" i="3" s="1"/>
  <c r="P5390" i="3"/>
  <c r="Q5390" i="3" s="1"/>
  <c r="P5391" i="3"/>
  <c r="Q5391" i="3" s="1"/>
  <c r="P5392" i="3"/>
  <c r="Q5392" i="3" s="1"/>
  <c r="P5393" i="3"/>
  <c r="Q5393" i="3" s="1"/>
  <c r="P5394" i="3"/>
  <c r="Q5394" i="3" s="1"/>
  <c r="P5395" i="3"/>
  <c r="Q5395" i="3" s="1"/>
  <c r="P5396" i="3"/>
  <c r="Q5396" i="3" s="1"/>
  <c r="P5397" i="3"/>
  <c r="Q5397" i="3" s="1"/>
  <c r="P5398" i="3"/>
  <c r="Q5398" i="3" s="1"/>
  <c r="P5399" i="3"/>
  <c r="Q5399" i="3" s="1"/>
  <c r="P5400" i="3"/>
  <c r="Q5400" i="3" s="1"/>
  <c r="P5401" i="3"/>
  <c r="Q5401" i="3" s="1"/>
  <c r="P5402" i="3"/>
  <c r="Q5402" i="3" s="1"/>
  <c r="P5403" i="3"/>
  <c r="P5404" i="3"/>
  <c r="Q5404" i="3" s="1"/>
  <c r="P5405" i="3"/>
  <c r="Q5405" i="3" s="1"/>
  <c r="P5406" i="3"/>
  <c r="Q5406" i="3" s="1"/>
  <c r="P5407" i="3"/>
  <c r="Q5407" i="3" s="1"/>
  <c r="P5408" i="3"/>
  <c r="Q5408" i="3" s="1"/>
  <c r="P5409" i="3"/>
  <c r="Q5409" i="3" s="1"/>
  <c r="P5410" i="3"/>
  <c r="Q5410" i="3" s="1"/>
  <c r="P5411" i="3"/>
  <c r="Q5411" i="3" s="1"/>
  <c r="P5412" i="3"/>
  <c r="Q5412" i="3" s="1"/>
  <c r="P5413" i="3"/>
  <c r="Q5413" i="3" s="1"/>
  <c r="P5414" i="3"/>
  <c r="Q5414" i="3" s="1"/>
  <c r="P5415" i="3"/>
  <c r="Q5415" i="3" s="1"/>
  <c r="P5416" i="3"/>
  <c r="Q5416" i="3" s="1"/>
  <c r="P5417" i="3"/>
  <c r="Q5417" i="3" s="1"/>
  <c r="P5418" i="3"/>
  <c r="Q5418" i="3" s="1"/>
  <c r="P5419" i="3"/>
  <c r="Q5419" i="3" s="1"/>
  <c r="P5420" i="3"/>
  <c r="Q5420" i="3" s="1"/>
  <c r="P5421" i="3"/>
  <c r="Q5421" i="3" s="1"/>
  <c r="P5422" i="3"/>
  <c r="Q5422" i="3" s="1"/>
  <c r="P5423" i="3"/>
  <c r="Q5423" i="3" s="1"/>
  <c r="P5424" i="3"/>
  <c r="Q5424" i="3" s="1"/>
  <c r="P5425" i="3"/>
  <c r="Q5425" i="3" s="1"/>
  <c r="P5426" i="3"/>
  <c r="Q5426" i="3" s="1"/>
  <c r="P5427" i="3"/>
  <c r="Q5427" i="3" s="1"/>
  <c r="P5428" i="3"/>
  <c r="Q5428" i="3" s="1"/>
  <c r="P5429" i="3"/>
  <c r="Q5429" i="3" s="1"/>
  <c r="P5430" i="3"/>
  <c r="Q5430" i="3" s="1"/>
  <c r="P5431" i="3"/>
  <c r="Q5431" i="3" s="1"/>
  <c r="P5432" i="3"/>
  <c r="Q5432" i="3" s="1"/>
  <c r="P5433" i="3"/>
  <c r="Q5433" i="3" s="1"/>
  <c r="P5434" i="3"/>
  <c r="Q5434" i="3" s="1"/>
  <c r="P5435" i="3"/>
  <c r="Q5435" i="3" s="1"/>
  <c r="P5436" i="3"/>
  <c r="Q5436" i="3" s="1"/>
  <c r="P5437" i="3"/>
  <c r="Q5437" i="3" s="1"/>
  <c r="P5438" i="3"/>
  <c r="Q5438" i="3" s="1"/>
  <c r="P5439" i="3"/>
  <c r="Q5439" i="3" s="1"/>
  <c r="P5440" i="3"/>
  <c r="Q5440" i="3" s="1"/>
  <c r="P5441" i="3"/>
  <c r="Q5441" i="3" s="1"/>
  <c r="P5442" i="3"/>
  <c r="Q5442" i="3" s="1"/>
  <c r="P5443" i="3"/>
  <c r="Q5443" i="3" s="1"/>
  <c r="P5444" i="3"/>
  <c r="Q5444" i="3" s="1"/>
  <c r="P5445" i="3"/>
  <c r="Q5445" i="3" s="1"/>
  <c r="P5446" i="3"/>
  <c r="Q5446" i="3" s="1"/>
  <c r="P5447" i="3"/>
  <c r="Q5447" i="3" s="1"/>
  <c r="P5448" i="3"/>
  <c r="Q5448" i="3" s="1"/>
  <c r="P5449" i="3"/>
  <c r="Q5449" i="3" s="1"/>
  <c r="P5450" i="3"/>
  <c r="Q5450" i="3" s="1"/>
  <c r="P5451" i="3"/>
  <c r="Q5451" i="3" s="1"/>
  <c r="P5452" i="3"/>
  <c r="Q5452" i="3" s="1"/>
  <c r="P5453" i="3"/>
  <c r="Q5453" i="3" s="1"/>
  <c r="P5454" i="3"/>
  <c r="Q5454" i="3" s="1"/>
  <c r="P5455" i="3"/>
  <c r="Q5455" i="3" s="1"/>
  <c r="P5456" i="3"/>
  <c r="Q5456" i="3" s="1"/>
  <c r="P5457" i="3"/>
  <c r="Q5457" i="3" s="1"/>
  <c r="P5458" i="3"/>
  <c r="Q5458" i="3" s="1"/>
  <c r="P5459" i="3"/>
  <c r="Q5459" i="3" s="1"/>
  <c r="P5460" i="3"/>
  <c r="Q5460" i="3" s="1"/>
  <c r="P5461" i="3"/>
  <c r="Q5461" i="3" s="1"/>
  <c r="P5462" i="3"/>
  <c r="Q5462" i="3" s="1"/>
  <c r="P5463" i="3"/>
  <c r="Q5463" i="3" s="1"/>
  <c r="P5464" i="3"/>
  <c r="Q5464" i="3" s="1"/>
  <c r="P5465" i="3"/>
  <c r="Q5465" i="3" s="1"/>
  <c r="P5466" i="3"/>
  <c r="Q5466" i="3" s="1"/>
  <c r="P5467" i="3"/>
  <c r="Q5467" i="3" s="1"/>
  <c r="P5468" i="3"/>
  <c r="Q5468" i="3" s="1"/>
  <c r="P5469" i="3"/>
  <c r="Q5469" i="3" s="1"/>
  <c r="P5470" i="3"/>
  <c r="Q5470" i="3" s="1"/>
  <c r="P5471" i="3"/>
  <c r="Q5471" i="3" s="1"/>
  <c r="P5472" i="3"/>
  <c r="Q5472" i="3" s="1"/>
  <c r="P5473" i="3"/>
  <c r="Q5473" i="3" s="1"/>
  <c r="P5474" i="3"/>
  <c r="Q5474" i="3" s="1"/>
  <c r="P5475" i="3"/>
  <c r="P5476" i="3"/>
  <c r="Q5476" i="3" s="1"/>
  <c r="P5477" i="3"/>
  <c r="Q5477" i="3" s="1"/>
  <c r="P5478" i="3"/>
  <c r="Q5478" i="3" s="1"/>
  <c r="P5479" i="3"/>
  <c r="Q5479" i="3" s="1"/>
  <c r="P5480" i="3"/>
  <c r="Q5480" i="3" s="1"/>
  <c r="P5481" i="3"/>
  <c r="Q5481" i="3" s="1"/>
  <c r="P5482" i="3"/>
  <c r="Q5482" i="3" s="1"/>
  <c r="P5483" i="3"/>
  <c r="Q5483" i="3" s="1"/>
  <c r="P5484" i="3"/>
  <c r="Q5484" i="3" s="1"/>
  <c r="P5485" i="3"/>
  <c r="Q5485" i="3" s="1"/>
  <c r="P5486" i="3"/>
  <c r="Q5486" i="3" s="1"/>
  <c r="P5487" i="3"/>
  <c r="Q5487" i="3" s="1"/>
  <c r="P5488" i="3"/>
  <c r="Q5488" i="3" s="1"/>
  <c r="P5489" i="3"/>
  <c r="Q5489" i="3" s="1"/>
  <c r="P5490" i="3"/>
  <c r="Q5490" i="3" s="1"/>
  <c r="P5491" i="3"/>
  <c r="Q5491" i="3" s="1"/>
  <c r="P5492" i="3"/>
  <c r="Q5492" i="3" s="1"/>
  <c r="P5493" i="3"/>
  <c r="Q5493" i="3" s="1"/>
  <c r="P5494" i="3"/>
  <c r="Q5494" i="3" s="1"/>
  <c r="P5495" i="3"/>
  <c r="Q5495" i="3" s="1"/>
  <c r="P5496" i="3"/>
  <c r="Q5496" i="3" s="1"/>
  <c r="P5497" i="3"/>
  <c r="Q5497" i="3" s="1"/>
  <c r="P5498" i="3"/>
  <c r="Q5498" i="3" s="1"/>
  <c r="P5499" i="3"/>
  <c r="Q5499" i="3" s="1"/>
  <c r="P5500" i="3"/>
  <c r="Q5500" i="3" s="1"/>
  <c r="P5501" i="3"/>
  <c r="Q5501" i="3" s="1"/>
  <c r="P5502" i="3"/>
  <c r="Q5502" i="3" s="1"/>
  <c r="P5503" i="3"/>
  <c r="Q5503" i="3" s="1"/>
  <c r="P5504" i="3"/>
  <c r="Q5504" i="3" s="1"/>
  <c r="P5505" i="3"/>
  <c r="Q5505" i="3" s="1"/>
  <c r="P5506" i="3"/>
  <c r="Q5506" i="3" s="1"/>
  <c r="P5507" i="3"/>
  <c r="Q5507" i="3" s="1"/>
  <c r="P5508" i="3"/>
  <c r="Q5508" i="3" s="1"/>
  <c r="P5509" i="3"/>
  <c r="Q5509" i="3" s="1"/>
  <c r="P5510" i="3"/>
  <c r="Q5510" i="3" s="1"/>
  <c r="P5511" i="3"/>
  <c r="Q5511" i="3" s="1"/>
  <c r="P5512" i="3"/>
  <c r="Q5512" i="3" s="1"/>
  <c r="P5513" i="3"/>
  <c r="Q5513" i="3" s="1"/>
  <c r="P5514" i="3"/>
  <c r="Q5514" i="3" s="1"/>
  <c r="P5515" i="3"/>
  <c r="Q5515" i="3" s="1"/>
  <c r="P5516" i="3"/>
  <c r="Q5516" i="3" s="1"/>
  <c r="P5517" i="3"/>
  <c r="Q5517" i="3" s="1"/>
  <c r="P5518" i="3"/>
  <c r="Q5518" i="3" s="1"/>
  <c r="P5519" i="3"/>
  <c r="Q5519" i="3" s="1"/>
  <c r="P5520" i="3"/>
  <c r="Q5520" i="3" s="1"/>
  <c r="P5521" i="3"/>
  <c r="Q5521" i="3" s="1"/>
  <c r="P5522" i="3"/>
  <c r="Q5522" i="3" s="1"/>
  <c r="P5523" i="3"/>
  <c r="Q5523" i="3" s="1"/>
  <c r="P5524" i="3"/>
  <c r="Q5524" i="3" s="1"/>
  <c r="P5525" i="3"/>
  <c r="Q5525" i="3" s="1"/>
  <c r="P5526" i="3"/>
  <c r="Q5526" i="3" s="1"/>
  <c r="P5527" i="3"/>
  <c r="Q5527" i="3" s="1"/>
  <c r="P5528" i="3"/>
  <c r="Q5528" i="3" s="1"/>
  <c r="P5529" i="3"/>
  <c r="Q5529" i="3" s="1"/>
  <c r="P5530" i="3"/>
  <c r="Q5530" i="3" s="1"/>
  <c r="P5531" i="3"/>
  <c r="Q5531" i="3" s="1"/>
  <c r="P5532" i="3"/>
  <c r="Q5532" i="3" s="1"/>
  <c r="P5533" i="3"/>
  <c r="Q5533" i="3" s="1"/>
  <c r="P5534" i="3"/>
  <c r="Q5534" i="3" s="1"/>
  <c r="P5535" i="3"/>
  <c r="Q5535" i="3" s="1"/>
  <c r="P5536" i="3"/>
  <c r="Q5536" i="3" s="1"/>
  <c r="P5537" i="3"/>
  <c r="Q5537" i="3" s="1"/>
  <c r="P5538" i="3"/>
  <c r="Q5538" i="3" s="1"/>
  <c r="P5539" i="3"/>
  <c r="Q5539" i="3" s="1"/>
  <c r="P5540" i="3"/>
  <c r="Q5540" i="3" s="1"/>
  <c r="P5541" i="3"/>
  <c r="Q5541" i="3" s="1"/>
  <c r="P5542" i="3"/>
  <c r="Q5542" i="3" s="1"/>
  <c r="P5543" i="3"/>
  <c r="Q5543" i="3" s="1"/>
  <c r="P5544" i="3"/>
  <c r="Q5544" i="3" s="1"/>
  <c r="P5545" i="3"/>
  <c r="Q5545" i="3" s="1"/>
  <c r="P5546" i="3"/>
  <c r="Q5546" i="3" s="1"/>
  <c r="P5547" i="3"/>
  <c r="P5548" i="3"/>
  <c r="Q5548" i="3" s="1"/>
  <c r="P5549" i="3"/>
  <c r="Q5549" i="3" s="1"/>
  <c r="P5550" i="3"/>
  <c r="Q5550" i="3" s="1"/>
  <c r="P5551" i="3"/>
  <c r="Q5551" i="3" s="1"/>
  <c r="P5552" i="3"/>
  <c r="Q5552" i="3" s="1"/>
  <c r="P5553" i="3"/>
  <c r="Q5553" i="3" s="1"/>
  <c r="P5554" i="3"/>
  <c r="Q5554" i="3" s="1"/>
  <c r="P5555" i="3"/>
  <c r="Q5555" i="3" s="1"/>
  <c r="P5556" i="3"/>
  <c r="Q5556" i="3" s="1"/>
  <c r="P5557" i="3"/>
  <c r="Q5557" i="3" s="1"/>
  <c r="P5558" i="3"/>
  <c r="Q5558" i="3" s="1"/>
  <c r="P5559" i="3"/>
  <c r="Q5559" i="3" s="1"/>
  <c r="P5560" i="3"/>
  <c r="Q5560" i="3" s="1"/>
  <c r="P5561" i="3"/>
  <c r="Q5561" i="3" s="1"/>
  <c r="P5562" i="3"/>
  <c r="Q5562" i="3" s="1"/>
  <c r="P5563" i="3"/>
  <c r="Q5563" i="3" s="1"/>
  <c r="P5564" i="3"/>
  <c r="Q5564" i="3" s="1"/>
  <c r="P5565" i="3"/>
  <c r="Q5565" i="3" s="1"/>
  <c r="P5566" i="3"/>
  <c r="Q5566" i="3" s="1"/>
  <c r="P5567" i="3"/>
  <c r="Q5567" i="3" s="1"/>
  <c r="P5568" i="3"/>
  <c r="Q5568" i="3" s="1"/>
  <c r="P5569" i="3"/>
  <c r="Q5569" i="3" s="1"/>
  <c r="P5570" i="3"/>
  <c r="Q5570" i="3" s="1"/>
  <c r="P5571" i="3"/>
  <c r="Q5571" i="3" s="1"/>
  <c r="P5572" i="3"/>
  <c r="Q5572" i="3" s="1"/>
  <c r="P5573" i="3"/>
  <c r="Q5573" i="3" s="1"/>
  <c r="P5574" i="3"/>
  <c r="Q5574" i="3" s="1"/>
  <c r="P5575" i="3"/>
  <c r="Q5575" i="3" s="1"/>
  <c r="P5576" i="3"/>
  <c r="Q5576" i="3" s="1"/>
  <c r="P5577" i="3"/>
  <c r="Q5577" i="3" s="1"/>
  <c r="P5578" i="3"/>
  <c r="Q5578" i="3" s="1"/>
  <c r="P5579" i="3"/>
  <c r="Q5579" i="3" s="1"/>
  <c r="P5580" i="3"/>
  <c r="Q5580" i="3" s="1"/>
  <c r="P5581" i="3"/>
  <c r="Q5581" i="3" s="1"/>
  <c r="P5582" i="3"/>
  <c r="Q5582" i="3" s="1"/>
  <c r="P5583" i="3"/>
  <c r="Q5583" i="3" s="1"/>
  <c r="P5584" i="3"/>
  <c r="Q5584" i="3" s="1"/>
  <c r="P5585" i="3"/>
  <c r="Q5585" i="3" s="1"/>
  <c r="P5586" i="3"/>
  <c r="Q5586" i="3" s="1"/>
  <c r="P5587" i="3"/>
  <c r="Q5587" i="3" s="1"/>
  <c r="P5588" i="3"/>
  <c r="Q5588" i="3" s="1"/>
  <c r="P5589" i="3"/>
  <c r="Q5589" i="3" s="1"/>
  <c r="P5590" i="3"/>
  <c r="Q5590" i="3" s="1"/>
  <c r="P5591" i="3"/>
  <c r="Q5591" i="3" s="1"/>
  <c r="P5592" i="3"/>
  <c r="Q5592" i="3" s="1"/>
  <c r="P5593" i="3"/>
  <c r="Q5593" i="3" s="1"/>
  <c r="P5594" i="3"/>
  <c r="Q5594" i="3" s="1"/>
  <c r="P5595" i="3"/>
  <c r="Q5595" i="3" s="1"/>
  <c r="P5596" i="3"/>
  <c r="Q5596" i="3" s="1"/>
  <c r="P5597" i="3"/>
  <c r="Q5597" i="3" s="1"/>
  <c r="P5598" i="3"/>
  <c r="Q5598" i="3" s="1"/>
  <c r="P5599" i="3"/>
  <c r="Q5599" i="3" s="1"/>
  <c r="P5600" i="3"/>
  <c r="Q5600" i="3" s="1"/>
  <c r="P5601" i="3"/>
  <c r="Q5601" i="3" s="1"/>
  <c r="P5602" i="3"/>
  <c r="Q5602" i="3" s="1"/>
  <c r="P5603" i="3"/>
  <c r="Q5603" i="3" s="1"/>
  <c r="P5604" i="3"/>
  <c r="Q5604" i="3" s="1"/>
  <c r="P5605" i="3"/>
  <c r="Q5605" i="3" s="1"/>
  <c r="P5606" i="3"/>
  <c r="Q5606" i="3" s="1"/>
  <c r="P5607" i="3"/>
  <c r="Q5607" i="3" s="1"/>
  <c r="P5608" i="3"/>
  <c r="Q5608" i="3" s="1"/>
  <c r="P5609" i="3"/>
  <c r="Q5609" i="3" s="1"/>
  <c r="P5610" i="3"/>
  <c r="Q5610" i="3" s="1"/>
  <c r="P5611" i="3"/>
  <c r="Q5611" i="3" s="1"/>
  <c r="P5612" i="3"/>
  <c r="Q5612" i="3" s="1"/>
  <c r="P5613" i="3"/>
  <c r="Q5613" i="3" s="1"/>
  <c r="P5614" i="3"/>
  <c r="Q5614" i="3" s="1"/>
  <c r="P5615" i="3"/>
  <c r="Q5615" i="3" s="1"/>
  <c r="P5616" i="3"/>
  <c r="Q5616" i="3" s="1"/>
  <c r="P5617" i="3"/>
  <c r="Q5617" i="3" s="1"/>
  <c r="P5618" i="3"/>
  <c r="Q5618" i="3" s="1"/>
  <c r="P5619" i="3"/>
  <c r="P5620" i="3"/>
  <c r="Q5620" i="3" s="1"/>
  <c r="P5621" i="3"/>
  <c r="Q5621" i="3" s="1"/>
  <c r="P5622" i="3"/>
  <c r="Q5622" i="3" s="1"/>
  <c r="P5623" i="3"/>
  <c r="Q5623" i="3" s="1"/>
  <c r="P5624" i="3"/>
  <c r="Q5624" i="3" s="1"/>
  <c r="P5625" i="3"/>
  <c r="Q5625" i="3" s="1"/>
  <c r="P5626" i="3"/>
  <c r="Q5626" i="3" s="1"/>
  <c r="P5627" i="3"/>
  <c r="Q5627" i="3" s="1"/>
  <c r="P5628" i="3"/>
  <c r="Q5628" i="3" s="1"/>
  <c r="P5629" i="3"/>
  <c r="Q5629" i="3" s="1"/>
  <c r="P5630" i="3"/>
  <c r="Q5630" i="3" s="1"/>
  <c r="P5631" i="3"/>
  <c r="Q5631" i="3" s="1"/>
  <c r="P5632" i="3"/>
  <c r="Q5632" i="3" s="1"/>
  <c r="P5633" i="3"/>
  <c r="Q5633" i="3" s="1"/>
  <c r="P5634" i="3"/>
  <c r="Q5634" i="3" s="1"/>
  <c r="P5635" i="3"/>
  <c r="Q5635" i="3" s="1"/>
  <c r="P5636" i="3"/>
  <c r="Q5636" i="3" s="1"/>
  <c r="P5637" i="3"/>
  <c r="Q5637" i="3" s="1"/>
  <c r="P5638" i="3"/>
  <c r="Q5638" i="3" s="1"/>
  <c r="P5639" i="3"/>
  <c r="Q5639" i="3" s="1"/>
  <c r="P5640" i="3"/>
  <c r="Q5640" i="3" s="1"/>
  <c r="P5641" i="3"/>
  <c r="Q5641" i="3" s="1"/>
  <c r="P5642" i="3"/>
  <c r="Q5642" i="3" s="1"/>
  <c r="P5643" i="3"/>
  <c r="Q5643" i="3" s="1"/>
  <c r="P5644" i="3"/>
  <c r="Q5644" i="3" s="1"/>
  <c r="P5645" i="3"/>
  <c r="Q5645" i="3" s="1"/>
  <c r="P5646" i="3"/>
  <c r="Q5646" i="3" s="1"/>
  <c r="P5647" i="3"/>
  <c r="Q5647" i="3" s="1"/>
  <c r="P5648" i="3"/>
  <c r="Q5648" i="3" s="1"/>
  <c r="P5649" i="3"/>
  <c r="Q5649" i="3" s="1"/>
  <c r="P5650" i="3"/>
  <c r="Q5650" i="3" s="1"/>
  <c r="P5651" i="3"/>
  <c r="Q5651" i="3" s="1"/>
  <c r="P5652" i="3"/>
  <c r="Q5652" i="3" s="1"/>
  <c r="P5653" i="3"/>
  <c r="Q5653" i="3" s="1"/>
  <c r="P5654" i="3"/>
  <c r="Q5654" i="3" s="1"/>
  <c r="P5655" i="3"/>
  <c r="Q5655" i="3" s="1"/>
  <c r="P5656" i="3"/>
  <c r="Q5656" i="3" s="1"/>
  <c r="P5657" i="3"/>
  <c r="Q5657" i="3" s="1"/>
  <c r="P5658" i="3"/>
  <c r="Q5658" i="3" s="1"/>
  <c r="P5659" i="3"/>
  <c r="Q5659" i="3" s="1"/>
  <c r="P5660" i="3"/>
  <c r="Q5660" i="3" s="1"/>
  <c r="P5661" i="3"/>
  <c r="Q5661" i="3" s="1"/>
  <c r="P5662" i="3"/>
  <c r="Q5662" i="3" s="1"/>
  <c r="P5663" i="3"/>
  <c r="Q5663" i="3" s="1"/>
  <c r="P5664" i="3"/>
  <c r="Q5664" i="3" s="1"/>
  <c r="P5665" i="3"/>
  <c r="Q5665" i="3" s="1"/>
  <c r="P5666" i="3"/>
  <c r="Q5666" i="3" s="1"/>
  <c r="P5667" i="3"/>
  <c r="Q5667" i="3" s="1"/>
  <c r="P5668" i="3"/>
  <c r="Q5668" i="3" s="1"/>
  <c r="P5669" i="3"/>
  <c r="Q5669" i="3" s="1"/>
  <c r="P5670" i="3"/>
  <c r="Q5670" i="3" s="1"/>
  <c r="P5671" i="3"/>
  <c r="Q5671" i="3" s="1"/>
  <c r="P5672" i="3"/>
  <c r="Q5672" i="3" s="1"/>
  <c r="P5673" i="3"/>
  <c r="Q5673" i="3" s="1"/>
  <c r="P5674" i="3"/>
  <c r="Q5674" i="3" s="1"/>
  <c r="P5675" i="3"/>
  <c r="Q5675" i="3" s="1"/>
  <c r="P5676" i="3"/>
  <c r="Q5676" i="3" s="1"/>
  <c r="P5677" i="3"/>
  <c r="Q5677" i="3" s="1"/>
  <c r="P5678" i="3"/>
  <c r="Q5678" i="3" s="1"/>
  <c r="P5679" i="3"/>
  <c r="Q5679" i="3" s="1"/>
  <c r="P5680" i="3"/>
  <c r="Q5680" i="3" s="1"/>
  <c r="P5681" i="3"/>
  <c r="Q5681" i="3" s="1"/>
  <c r="P5682" i="3"/>
  <c r="Q5682" i="3" s="1"/>
  <c r="P5683" i="3"/>
  <c r="Q5683" i="3" s="1"/>
  <c r="P5684" i="3"/>
  <c r="Q5684" i="3" s="1"/>
  <c r="P5685" i="3"/>
  <c r="Q5685" i="3" s="1"/>
  <c r="P5686" i="3"/>
  <c r="Q5686" i="3" s="1"/>
  <c r="P5687" i="3"/>
  <c r="Q5687" i="3" s="1"/>
  <c r="P5688" i="3"/>
  <c r="Q5688" i="3" s="1"/>
  <c r="P5689" i="3"/>
  <c r="Q5689" i="3" s="1"/>
  <c r="P5690" i="3"/>
  <c r="Q5690" i="3" s="1"/>
  <c r="P5691" i="3"/>
  <c r="P5692" i="3"/>
  <c r="Q5692" i="3" s="1"/>
  <c r="P5693" i="3"/>
  <c r="Q5693" i="3" s="1"/>
  <c r="P5694" i="3"/>
  <c r="Q5694" i="3" s="1"/>
  <c r="P5695" i="3"/>
  <c r="Q5695" i="3" s="1"/>
  <c r="P5696" i="3"/>
  <c r="Q5696" i="3" s="1"/>
  <c r="P5697" i="3"/>
  <c r="Q5697" i="3" s="1"/>
  <c r="P5698" i="3"/>
  <c r="Q5698" i="3" s="1"/>
  <c r="P5699" i="3"/>
  <c r="Q5699" i="3" s="1"/>
  <c r="P5700" i="3"/>
  <c r="Q5700" i="3" s="1"/>
  <c r="P5701" i="3"/>
  <c r="Q5701" i="3" s="1"/>
  <c r="P5702" i="3"/>
  <c r="Q5702" i="3" s="1"/>
  <c r="P5703" i="3"/>
  <c r="Q5703" i="3" s="1"/>
  <c r="P5704" i="3"/>
  <c r="Q5704" i="3" s="1"/>
  <c r="P5705" i="3"/>
  <c r="Q5705" i="3" s="1"/>
  <c r="P5706" i="3"/>
  <c r="Q5706" i="3" s="1"/>
  <c r="P5707" i="3"/>
  <c r="Q5707" i="3" s="1"/>
  <c r="P5708" i="3"/>
  <c r="Q5708" i="3" s="1"/>
  <c r="P5709" i="3"/>
  <c r="Q5709" i="3" s="1"/>
  <c r="P5710" i="3"/>
  <c r="Q5710" i="3" s="1"/>
  <c r="P5711" i="3"/>
  <c r="Q5711" i="3" s="1"/>
  <c r="P5712" i="3"/>
  <c r="Q5712" i="3" s="1"/>
  <c r="P5713" i="3"/>
  <c r="Q5713" i="3" s="1"/>
  <c r="P5714" i="3"/>
  <c r="Q5714" i="3" s="1"/>
  <c r="P5715" i="3"/>
  <c r="Q5715" i="3" s="1"/>
  <c r="P5716" i="3"/>
  <c r="Q5716" i="3" s="1"/>
  <c r="P5717" i="3"/>
  <c r="Q5717" i="3" s="1"/>
  <c r="P5718" i="3"/>
  <c r="Q5718" i="3" s="1"/>
  <c r="P5719" i="3"/>
  <c r="Q5719" i="3" s="1"/>
  <c r="P5720" i="3"/>
  <c r="Q5720" i="3" s="1"/>
  <c r="P5721" i="3"/>
  <c r="Q5721" i="3" s="1"/>
  <c r="P5722" i="3"/>
  <c r="Q5722" i="3" s="1"/>
  <c r="P5723" i="3"/>
  <c r="Q5723" i="3" s="1"/>
  <c r="P5724" i="3"/>
  <c r="Q5724" i="3" s="1"/>
  <c r="P5725" i="3"/>
  <c r="Q5725" i="3" s="1"/>
  <c r="P5726" i="3"/>
  <c r="Q5726" i="3" s="1"/>
  <c r="P5727" i="3"/>
  <c r="Q5727" i="3" s="1"/>
  <c r="P5728" i="3"/>
  <c r="Q5728" i="3" s="1"/>
  <c r="P5729" i="3"/>
  <c r="Q5729" i="3" s="1"/>
  <c r="P5730" i="3"/>
  <c r="Q5730" i="3" s="1"/>
  <c r="P5731" i="3"/>
  <c r="Q5731" i="3" s="1"/>
  <c r="P5732" i="3"/>
  <c r="Q5732" i="3" s="1"/>
  <c r="P5733" i="3"/>
  <c r="Q5733" i="3" s="1"/>
  <c r="P5734" i="3"/>
  <c r="Q5734" i="3" s="1"/>
  <c r="P5735" i="3"/>
  <c r="Q5735" i="3" s="1"/>
  <c r="P5736" i="3"/>
  <c r="Q5736" i="3" s="1"/>
  <c r="P5737" i="3"/>
  <c r="Q5737" i="3" s="1"/>
  <c r="P5738" i="3"/>
  <c r="Q5738" i="3" s="1"/>
  <c r="P5739" i="3"/>
  <c r="Q5739" i="3" s="1"/>
  <c r="P5740" i="3"/>
  <c r="Q5740" i="3" s="1"/>
  <c r="P5741" i="3"/>
  <c r="Q5741" i="3" s="1"/>
  <c r="P5742" i="3"/>
  <c r="Q5742" i="3" s="1"/>
  <c r="P5743" i="3"/>
  <c r="Q5743" i="3" s="1"/>
  <c r="P5744" i="3"/>
  <c r="Q5744" i="3" s="1"/>
  <c r="P5745" i="3"/>
  <c r="Q5745" i="3" s="1"/>
  <c r="P5746" i="3"/>
  <c r="Q5746" i="3" s="1"/>
  <c r="P5747" i="3"/>
  <c r="Q5747" i="3" s="1"/>
  <c r="P5748" i="3"/>
  <c r="Q5748" i="3" s="1"/>
  <c r="P5749" i="3"/>
  <c r="Q5749" i="3" s="1"/>
  <c r="P5750" i="3"/>
  <c r="Q5750" i="3" s="1"/>
  <c r="P5751" i="3"/>
  <c r="Q5751" i="3" s="1"/>
  <c r="P5752" i="3"/>
  <c r="Q5752" i="3" s="1"/>
  <c r="P5753" i="3"/>
  <c r="Q5753" i="3" s="1"/>
  <c r="P5754" i="3"/>
  <c r="Q5754" i="3" s="1"/>
  <c r="P5755" i="3"/>
  <c r="Q5755" i="3" s="1"/>
  <c r="P5756" i="3"/>
  <c r="Q5756" i="3" s="1"/>
  <c r="P5757" i="3"/>
  <c r="Q5757" i="3" s="1"/>
  <c r="P5758" i="3"/>
  <c r="Q5758" i="3" s="1"/>
  <c r="P5759" i="3"/>
  <c r="Q5759" i="3" s="1"/>
  <c r="P5760" i="3"/>
  <c r="Q5760" i="3" s="1"/>
  <c r="P5761" i="3"/>
  <c r="Q5761" i="3" s="1"/>
  <c r="P5762" i="3"/>
  <c r="Q5762" i="3" s="1"/>
  <c r="P5763" i="3"/>
  <c r="P5764" i="3"/>
  <c r="Q5764" i="3" s="1"/>
  <c r="P5765" i="3"/>
  <c r="Q5765" i="3" s="1"/>
  <c r="P5766" i="3"/>
  <c r="Q5766" i="3" s="1"/>
  <c r="P5767" i="3"/>
  <c r="Q5767" i="3" s="1"/>
  <c r="P5768" i="3"/>
  <c r="Q5768" i="3" s="1"/>
  <c r="P5769" i="3"/>
  <c r="Q5769" i="3" s="1"/>
  <c r="P5770" i="3"/>
  <c r="Q5770" i="3" s="1"/>
  <c r="P5771" i="3"/>
  <c r="Q5771" i="3" s="1"/>
  <c r="P5772" i="3"/>
  <c r="Q5772" i="3" s="1"/>
  <c r="P5773" i="3"/>
  <c r="Q5773" i="3" s="1"/>
  <c r="P5774" i="3"/>
  <c r="Q5774" i="3" s="1"/>
  <c r="P5775" i="3"/>
  <c r="Q5775" i="3" s="1"/>
  <c r="P5776" i="3"/>
  <c r="Q5776" i="3" s="1"/>
  <c r="P5777" i="3"/>
  <c r="Q5777" i="3" s="1"/>
  <c r="P5778" i="3"/>
  <c r="Q5778" i="3" s="1"/>
  <c r="P5779" i="3"/>
  <c r="Q5779" i="3" s="1"/>
  <c r="P5780" i="3"/>
  <c r="Q5780" i="3" s="1"/>
  <c r="P5781" i="3"/>
  <c r="Q5781" i="3" s="1"/>
  <c r="P5782" i="3"/>
  <c r="Q5782" i="3" s="1"/>
  <c r="P5783" i="3"/>
  <c r="Q5783" i="3" s="1"/>
  <c r="P5784" i="3"/>
  <c r="Q5784" i="3" s="1"/>
  <c r="P5785" i="3"/>
  <c r="Q5785" i="3" s="1"/>
  <c r="P5786" i="3"/>
  <c r="Q5786" i="3" s="1"/>
  <c r="P5787" i="3"/>
  <c r="Q5787" i="3" s="1"/>
  <c r="P5788" i="3"/>
  <c r="Q5788" i="3" s="1"/>
  <c r="P5789" i="3"/>
  <c r="Q5789" i="3" s="1"/>
  <c r="P5790" i="3"/>
  <c r="Q5790" i="3" s="1"/>
  <c r="P5791" i="3"/>
  <c r="Q5791" i="3" s="1"/>
  <c r="P5792" i="3"/>
  <c r="Q5792" i="3" s="1"/>
  <c r="P5793" i="3"/>
  <c r="Q5793" i="3" s="1"/>
  <c r="P5794" i="3"/>
  <c r="Q5794" i="3" s="1"/>
  <c r="P5795" i="3"/>
  <c r="Q5795" i="3" s="1"/>
  <c r="P5796" i="3"/>
  <c r="Q5796" i="3" s="1"/>
  <c r="P5797" i="3"/>
  <c r="Q5797" i="3" s="1"/>
  <c r="P5798" i="3"/>
  <c r="Q5798" i="3" s="1"/>
  <c r="P5799" i="3"/>
  <c r="Q5799" i="3" s="1"/>
  <c r="P5800" i="3"/>
  <c r="Q5800" i="3" s="1"/>
  <c r="P5801" i="3"/>
  <c r="Q5801" i="3" s="1"/>
  <c r="P5802" i="3"/>
  <c r="Q5802" i="3" s="1"/>
  <c r="P5803" i="3"/>
  <c r="Q5803" i="3" s="1"/>
  <c r="P5804" i="3"/>
  <c r="Q5804" i="3" s="1"/>
  <c r="P5805" i="3"/>
  <c r="Q5805" i="3" s="1"/>
  <c r="P5806" i="3"/>
  <c r="Q5806" i="3" s="1"/>
  <c r="P5807" i="3"/>
  <c r="Q5807" i="3" s="1"/>
  <c r="P5808" i="3"/>
  <c r="Q5808" i="3" s="1"/>
  <c r="P5809" i="3"/>
  <c r="Q5809" i="3" s="1"/>
  <c r="P5810" i="3"/>
  <c r="Q5810" i="3" s="1"/>
  <c r="P5811" i="3"/>
  <c r="Q5811" i="3" s="1"/>
  <c r="P5812" i="3"/>
  <c r="Q5812" i="3" s="1"/>
  <c r="P5813" i="3"/>
  <c r="Q5813" i="3" s="1"/>
  <c r="P5814" i="3"/>
  <c r="Q5814" i="3" s="1"/>
  <c r="P5815" i="3"/>
  <c r="Q5815" i="3" s="1"/>
  <c r="P5816" i="3"/>
  <c r="Q5816" i="3" s="1"/>
  <c r="P5817" i="3"/>
  <c r="Q5817" i="3" s="1"/>
  <c r="P5818" i="3"/>
  <c r="Q5818" i="3" s="1"/>
  <c r="P5819" i="3"/>
  <c r="Q5819" i="3" s="1"/>
  <c r="P5820" i="3"/>
  <c r="Q5820" i="3" s="1"/>
  <c r="P5821" i="3"/>
  <c r="Q5821" i="3" s="1"/>
  <c r="P5822" i="3"/>
  <c r="Q5822" i="3" s="1"/>
  <c r="P5823" i="3"/>
  <c r="Q5823" i="3" s="1"/>
  <c r="P5824" i="3"/>
  <c r="Q5824" i="3" s="1"/>
  <c r="P5825" i="3"/>
  <c r="Q5825" i="3" s="1"/>
  <c r="P5826" i="3"/>
  <c r="Q5826" i="3" s="1"/>
  <c r="P5827" i="3"/>
  <c r="Q5827" i="3" s="1"/>
  <c r="P5828" i="3"/>
  <c r="Q5828" i="3" s="1"/>
  <c r="P5829" i="3"/>
  <c r="Q5829" i="3" s="1"/>
  <c r="P5830" i="3"/>
  <c r="Q5830" i="3" s="1"/>
  <c r="P5831" i="3"/>
  <c r="Q5831" i="3" s="1"/>
  <c r="P5832" i="3"/>
  <c r="Q5832" i="3" s="1"/>
  <c r="P5833" i="3"/>
  <c r="Q5833" i="3" s="1"/>
  <c r="P5834" i="3"/>
  <c r="Q5834" i="3" s="1"/>
  <c r="P5835" i="3"/>
  <c r="P5836" i="3"/>
  <c r="Q5836" i="3" s="1"/>
  <c r="P5837" i="3"/>
  <c r="Q5837" i="3" s="1"/>
  <c r="P5838" i="3"/>
  <c r="Q5838" i="3" s="1"/>
  <c r="P5839" i="3"/>
  <c r="Q5839" i="3" s="1"/>
  <c r="P5840" i="3"/>
  <c r="Q5840" i="3" s="1"/>
  <c r="P5841" i="3"/>
  <c r="Q5841" i="3" s="1"/>
  <c r="P5842" i="3"/>
  <c r="Q5842" i="3" s="1"/>
  <c r="P5843" i="3"/>
  <c r="Q5843" i="3" s="1"/>
  <c r="P5844" i="3"/>
  <c r="Q5844" i="3" s="1"/>
  <c r="P5845" i="3"/>
  <c r="Q5845" i="3" s="1"/>
  <c r="P5846" i="3"/>
  <c r="Q5846" i="3" s="1"/>
  <c r="P5847" i="3"/>
  <c r="Q5847" i="3" s="1"/>
  <c r="P5848" i="3"/>
  <c r="Q5848" i="3" s="1"/>
  <c r="P5849" i="3"/>
  <c r="Q5849" i="3" s="1"/>
  <c r="P5850" i="3"/>
  <c r="Q5850" i="3" s="1"/>
  <c r="P5851" i="3"/>
  <c r="Q5851" i="3" s="1"/>
  <c r="P5852" i="3"/>
  <c r="Q5852" i="3" s="1"/>
  <c r="P5853" i="3"/>
  <c r="Q5853" i="3" s="1"/>
  <c r="P5854" i="3"/>
  <c r="Q5854" i="3" s="1"/>
  <c r="P5855" i="3"/>
  <c r="Q5855" i="3" s="1"/>
  <c r="P5856" i="3"/>
  <c r="Q5856" i="3" s="1"/>
  <c r="P5857" i="3"/>
  <c r="Q5857" i="3" s="1"/>
  <c r="P5858" i="3"/>
  <c r="Q5858" i="3" s="1"/>
  <c r="P5859" i="3"/>
  <c r="Q5859" i="3" s="1"/>
  <c r="P5860" i="3"/>
  <c r="Q5860" i="3" s="1"/>
  <c r="P5861" i="3"/>
  <c r="Q5861" i="3" s="1"/>
  <c r="P5862" i="3"/>
  <c r="Q5862" i="3" s="1"/>
  <c r="P5863" i="3"/>
  <c r="Q5863" i="3" s="1"/>
  <c r="P5864" i="3"/>
  <c r="Q5864" i="3" s="1"/>
  <c r="P5865" i="3"/>
  <c r="Q5865" i="3" s="1"/>
  <c r="P5866" i="3"/>
  <c r="Q5866" i="3" s="1"/>
  <c r="P5867" i="3"/>
  <c r="Q5867" i="3" s="1"/>
  <c r="P5868" i="3"/>
  <c r="Q5868" i="3" s="1"/>
  <c r="P5869" i="3"/>
  <c r="Q5869" i="3" s="1"/>
  <c r="P5870" i="3"/>
  <c r="Q5870" i="3" s="1"/>
  <c r="P5871" i="3"/>
  <c r="Q5871" i="3" s="1"/>
  <c r="P5872" i="3"/>
  <c r="Q5872" i="3" s="1"/>
  <c r="P5873" i="3"/>
  <c r="Q5873" i="3" s="1"/>
  <c r="P5874" i="3"/>
  <c r="Q5874" i="3" s="1"/>
  <c r="P5875" i="3"/>
  <c r="Q5875" i="3" s="1"/>
  <c r="P5876" i="3"/>
  <c r="Q5876" i="3" s="1"/>
  <c r="P5877" i="3"/>
  <c r="Q5877" i="3" s="1"/>
  <c r="P5878" i="3"/>
  <c r="Q5878" i="3" s="1"/>
  <c r="P5879" i="3"/>
  <c r="Q5879" i="3" s="1"/>
  <c r="P5880" i="3"/>
  <c r="Q5880" i="3" s="1"/>
  <c r="P5881" i="3"/>
  <c r="Q5881" i="3" s="1"/>
  <c r="P5882" i="3"/>
  <c r="Q5882" i="3" s="1"/>
  <c r="P5883" i="3"/>
  <c r="Q5883" i="3" s="1"/>
  <c r="P5884" i="3"/>
  <c r="Q5884" i="3" s="1"/>
  <c r="P5885" i="3"/>
  <c r="Q5885" i="3" s="1"/>
  <c r="P5886" i="3"/>
  <c r="Q5886" i="3" s="1"/>
  <c r="P5887" i="3"/>
  <c r="Q5887" i="3" s="1"/>
  <c r="P5888" i="3"/>
  <c r="Q5888" i="3" s="1"/>
  <c r="P5889" i="3"/>
  <c r="Q5889" i="3" s="1"/>
  <c r="P5890" i="3"/>
  <c r="Q5890" i="3" s="1"/>
  <c r="P5891" i="3"/>
  <c r="Q5891" i="3" s="1"/>
  <c r="P5892" i="3"/>
  <c r="Q5892" i="3" s="1"/>
  <c r="P5893" i="3"/>
  <c r="Q5893" i="3" s="1"/>
  <c r="P5894" i="3"/>
  <c r="Q5894" i="3" s="1"/>
  <c r="P5895" i="3"/>
  <c r="Q5895" i="3" s="1"/>
  <c r="P5896" i="3"/>
  <c r="Q5896" i="3" s="1"/>
  <c r="P5897" i="3"/>
  <c r="Q5897" i="3" s="1"/>
  <c r="P5898" i="3"/>
  <c r="Q5898" i="3" s="1"/>
  <c r="P5899" i="3"/>
  <c r="Q5899" i="3" s="1"/>
  <c r="P5900" i="3"/>
  <c r="Q5900" i="3" s="1"/>
  <c r="P5901" i="3"/>
  <c r="Q5901" i="3" s="1"/>
  <c r="P5902" i="3"/>
  <c r="Q5902" i="3" s="1"/>
  <c r="P5903" i="3"/>
  <c r="Q5903" i="3" s="1"/>
  <c r="P5904" i="3"/>
  <c r="Q5904" i="3" s="1"/>
  <c r="P5905" i="3"/>
  <c r="Q5905" i="3" s="1"/>
  <c r="P5906" i="3"/>
  <c r="Q5906" i="3" s="1"/>
  <c r="P5907" i="3"/>
  <c r="P5908" i="3"/>
  <c r="Q5908" i="3" s="1"/>
  <c r="P5909" i="3"/>
  <c r="Q5909" i="3" s="1"/>
  <c r="P5910" i="3"/>
  <c r="Q5910" i="3" s="1"/>
  <c r="P5911" i="3"/>
  <c r="Q5911" i="3" s="1"/>
  <c r="P5912" i="3"/>
  <c r="Q5912" i="3" s="1"/>
  <c r="P5913" i="3"/>
  <c r="Q5913" i="3" s="1"/>
  <c r="P5914" i="3"/>
  <c r="Q5914" i="3" s="1"/>
  <c r="P5915" i="3"/>
  <c r="Q5915" i="3" s="1"/>
  <c r="P5916" i="3"/>
  <c r="Q5916" i="3" s="1"/>
  <c r="P5917" i="3"/>
  <c r="Q5917" i="3" s="1"/>
  <c r="P5918" i="3"/>
  <c r="Q5918" i="3" s="1"/>
  <c r="P5919" i="3"/>
  <c r="Q5919" i="3" s="1"/>
  <c r="P5920" i="3"/>
  <c r="Q5920" i="3" s="1"/>
  <c r="P5921" i="3"/>
  <c r="Q5921" i="3" s="1"/>
  <c r="P5922" i="3"/>
  <c r="Q5922" i="3" s="1"/>
  <c r="P5923" i="3"/>
  <c r="Q5923" i="3" s="1"/>
  <c r="P5924" i="3"/>
  <c r="Q5924" i="3" s="1"/>
  <c r="P5925" i="3"/>
  <c r="Q5925" i="3" s="1"/>
  <c r="P5926" i="3"/>
  <c r="Q5926" i="3" s="1"/>
  <c r="P5927" i="3"/>
  <c r="Q5927" i="3" s="1"/>
  <c r="P5928" i="3"/>
  <c r="Q5928" i="3" s="1"/>
  <c r="P5929" i="3"/>
  <c r="Q5929" i="3" s="1"/>
  <c r="P5930" i="3"/>
  <c r="Q5930" i="3" s="1"/>
  <c r="P5931" i="3"/>
  <c r="Q5931" i="3" s="1"/>
  <c r="P5932" i="3"/>
  <c r="Q5932" i="3" s="1"/>
  <c r="P5933" i="3"/>
  <c r="Q5933" i="3" s="1"/>
  <c r="P5934" i="3"/>
  <c r="Q5934" i="3" s="1"/>
  <c r="P5935" i="3"/>
  <c r="Q5935" i="3" s="1"/>
  <c r="P5936" i="3"/>
  <c r="Q5936" i="3" s="1"/>
  <c r="P5937" i="3"/>
  <c r="Q5937" i="3" s="1"/>
  <c r="P5938" i="3"/>
  <c r="Q5938" i="3" s="1"/>
  <c r="P5939" i="3"/>
  <c r="Q5939" i="3" s="1"/>
  <c r="P5940" i="3"/>
  <c r="Q5940" i="3" s="1"/>
  <c r="P5941" i="3"/>
  <c r="Q5941" i="3" s="1"/>
  <c r="P5942" i="3"/>
  <c r="Q5942" i="3" s="1"/>
  <c r="P5943" i="3"/>
  <c r="Q5943" i="3" s="1"/>
  <c r="P5944" i="3"/>
  <c r="Q5944" i="3" s="1"/>
  <c r="P5945" i="3"/>
  <c r="Q5945" i="3" s="1"/>
  <c r="P5946" i="3"/>
  <c r="Q5946" i="3" s="1"/>
  <c r="P5947" i="3"/>
  <c r="Q5947" i="3" s="1"/>
  <c r="P5948" i="3"/>
  <c r="Q5948" i="3" s="1"/>
  <c r="P5949" i="3"/>
  <c r="Q5949" i="3" s="1"/>
  <c r="P5950" i="3"/>
  <c r="Q5950" i="3" s="1"/>
  <c r="P5951" i="3"/>
  <c r="Q5951" i="3" s="1"/>
  <c r="P5952" i="3"/>
  <c r="Q5952" i="3" s="1"/>
  <c r="P5953" i="3"/>
  <c r="Q5953" i="3" s="1"/>
  <c r="P5954" i="3"/>
  <c r="Q5954" i="3" s="1"/>
  <c r="P5955" i="3"/>
  <c r="Q5955" i="3" s="1"/>
  <c r="P5956" i="3"/>
  <c r="Q5956" i="3" s="1"/>
  <c r="P5957" i="3"/>
  <c r="Q5957" i="3" s="1"/>
  <c r="P5958" i="3"/>
  <c r="Q5958" i="3" s="1"/>
  <c r="P5959" i="3"/>
  <c r="Q5959" i="3" s="1"/>
  <c r="P5960" i="3"/>
  <c r="Q5960" i="3" s="1"/>
  <c r="P5961" i="3"/>
  <c r="Q5961" i="3" s="1"/>
  <c r="P5962" i="3"/>
  <c r="Q5962" i="3" s="1"/>
  <c r="P5963" i="3"/>
  <c r="Q5963" i="3" s="1"/>
  <c r="P5964" i="3"/>
  <c r="Q5964" i="3" s="1"/>
  <c r="P5965" i="3"/>
  <c r="Q5965" i="3" s="1"/>
  <c r="P5966" i="3"/>
  <c r="Q5966" i="3" s="1"/>
  <c r="P5967" i="3"/>
  <c r="Q5967" i="3" s="1"/>
  <c r="P5968" i="3"/>
  <c r="Q5968" i="3" s="1"/>
  <c r="P5969" i="3"/>
  <c r="Q5969" i="3" s="1"/>
  <c r="P5970" i="3"/>
  <c r="Q5970" i="3" s="1"/>
  <c r="P5971" i="3"/>
  <c r="Q5971" i="3" s="1"/>
  <c r="P5972" i="3"/>
  <c r="Q5972" i="3" s="1"/>
  <c r="P5973" i="3"/>
  <c r="Q5973" i="3" s="1"/>
  <c r="P5974" i="3"/>
  <c r="Q5974" i="3" s="1"/>
  <c r="P5975" i="3"/>
  <c r="Q5975" i="3" s="1"/>
  <c r="P5976" i="3"/>
  <c r="Q5976" i="3" s="1"/>
  <c r="P5977" i="3"/>
  <c r="Q5977" i="3" s="1"/>
  <c r="P5978" i="3"/>
  <c r="Q5978" i="3" s="1"/>
  <c r="P5979" i="3"/>
  <c r="P5980" i="3"/>
  <c r="Q5980" i="3" s="1"/>
  <c r="P5981" i="3"/>
  <c r="Q5981" i="3" s="1"/>
  <c r="P5982" i="3"/>
  <c r="Q5982" i="3" s="1"/>
  <c r="P5983" i="3"/>
  <c r="Q5983" i="3" s="1"/>
  <c r="P5984" i="3"/>
  <c r="Q5984" i="3" s="1"/>
  <c r="P5985" i="3"/>
  <c r="Q5985" i="3" s="1"/>
  <c r="P5986" i="3"/>
  <c r="Q5986" i="3" s="1"/>
  <c r="P5987" i="3"/>
  <c r="Q5987" i="3" s="1"/>
  <c r="P5988" i="3"/>
  <c r="Q5988" i="3" s="1"/>
  <c r="P5989" i="3"/>
  <c r="Q5989" i="3" s="1"/>
  <c r="P5990" i="3"/>
  <c r="Q5990" i="3" s="1"/>
  <c r="P5991" i="3"/>
  <c r="Q5991" i="3" s="1"/>
  <c r="P5992" i="3"/>
  <c r="Q5992" i="3" s="1"/>
  <c r="P5993" i="3"/>
  <c r="Q5993" i="3" s="1"/>
  <c r="P5994" i="3"/>
  <c r="Q5994" i="3" s="1"/>
  <c r="P5995" i="3"/>
  <c r="Q5995" i="3" s="1"/>
  <c r="P5996" i="3"/>
  <c r="Q5996" i="3" s="1"/>
  <c r="P5997" i="3"/>
  <c r="Q5997" i="3" s="1"/>
  <c r="P5998" i="3"/>
  <c r="Q5998" i="3" s="1"/>
  <c r="P5999" i="3"/>
  <c r="Q5999" i="3" s="1"/>
  <c r="P6000" i="3"/>
  <c r="Q6000" i="3" s="1"/>
  <c r="P6001" i="3"/>
  <c r="Q6001" i="3" s="1"/>
  <c r="P6002" i="3"/>
  <c r="Q6002" i="3" s="1"/>
  <c r="P6003" i="3"/>
  <c r="Q6003" i="3" s="1"/>
  <c r="P6004" i="3"/>
  <c r="Q6004" i="3" s="1"/>
  <c r="P6005" i="3"/>
  <c r="Q6005" i="3" s="1"/>
  <c r="P6006" i="3"/>
  <c r="Q6006" i="3" s="1"/>
  <c r="P6007" i="3"/>
  <c r="Q6007" i="3" s="1"/>
  <c r="P6008" i="3"/>
  <c r="Q6008" i="3" s="1"/>
  <c r="P6009" i="3"/>
  <c r="Q6009" i="3" s="1"/>
  <c r="P6010" i="3"/>
  <c r="Q6010" i="3" s="1"/>
  <c r="P6011" i="3"/>
  <c r="Q6011" i="3" s="1"/>
  <c r="P6012" i="3"/>
  <c r="Q6012" i="3" s="1"/>
  <c r="P6013" i="3"/>
  <c r="Q6013" i="3" s="1"/>
  <c r="P6014" i="3"/>
  <c r="Q6014" i="3" s="1"/>
  <c r="P6015" i="3"/>
  <c r="Q6015" i="3" s="1"/>
  <c r="P6016" i="3"/>
  <c r="Q6016" i="3" s="1"/>
  <c r="P6017" i="3"/>
  <c r="Q6017" i="3" s="1"/>
  <c r="P6018" i="3"/>
  <c r="Q6018" i="3" s="1"/>
  <c r="P6019" i="3"/>
  <c r="Q6019" i="3" s="1"/>
  <c r="P6020" i="3"/>
  <c r="Q6020" i="3" s="1"/>
  <c r="P6021" i="3"/>
  <c r="Q6021" i="3" s="1"/>
  <c r="P6022" i="3"/>
  <c r="Q6022" i="3" s="1"/>
  <c r="P6023" i="3"/>
  <c r="Q6023" i="3" s="1"/>
  <c r="P6024" i="3"/>
  <c r="Q6024" i="3" s="1"/>
  <c r="P6025" i="3"/>
  <c r="Q6025" i="3" s="1"/>
  <c r="P6026" i="3"/>
  <c r="Q6026" i="3" s="1"/>
  <c r="P6027" i="3"/>
  <c r="Q6027" i="3" s="1"/>
  <c r="P6028" i="3"/>
  <c r="Q6028" i="3" s="1"/>
  <c r="P6029" i="3"/>
  <c r="Q6029" i="3" s="1"/>
  <c r="P6030" i="3"/>
  <c r="Q6030" i="3" s="1"/>
  <c r="P6031" i="3"/>
  <c r="Q6031" i="3" s="1"/>
  <c r="P6032" i="3"/>
  <c r="Q6032" i="3" s="1"/>
  <c r="P6033" i="3"/>
  <c r="Q6033" i="3" s="1"/>
  <c r="P6034" i="3"/>
  <c r="Q6034" i="3" s="1"/>
  <c r="P6035" i="3"/>
  <c r="Q6035" i="3" s="1"/>
  <c r="P6036" i="3"/>
  <c r="Q6036" i="3" s="1"/>
  <c r="P6037" i="3"/>
  <c r="Q6037" i="3" s="1"/>
  <c r="P6038" i="3"/>
  <c r="Q6038" i="3" s="1"/>
  <c r="P6039" i="3"/>
  <c r="Q6039" i="3" s="1"/>
  <c r="P6040" i="3"/>
  <c r="Q6040" i="3" s="1"/>
  <c r="P6041" i="3"/>
  <c r="Q6041" i="3" s="1"/>
  <c r="P6042" i="3"/>
  <c r="Q6042" i="3" s="1"/>
  <c r="P6043" i="3"/>
  <c r="Q6043" i="3" s="1"/>
  <c r="P6044" i="3"/>
  <c r="Q6044" i="3" s="1"/>
  <c r="P6045" i="3"/>
  <c r="Q6045" i="3" s="1"/>
  <c r="P6046" i="3"/>
  <c r="Q6046" i="3" s="1"/>
  <c r="P6047" i="3"/>
  <c r="Q6047" i="3" s="1"/>
  <c r="P6048" i="3"/>
  <c r="Q6048" i="3" s="1"/>
  <c r="P6049" i="3"/>
  <c r="Q6049" i="3" s="1"/>
  <c r="P6050" i="3"/>
  <c r="Q6050" i="3" s="1"/>
  <c r="P6051" i="3"/>
  <c r="P6052" i="3"/>
  <c r="Q6052" i="3" s="1"/>
  <c r="P6053" i="3"/>
  <c r="Q6053" i="3" s="1"/>
  <c r="P6054" i="3"/>
  <c r="Q6054" i="3" s="1"/>
  <c r="P6055" i="3"/>
  <c r="Q6055" i="3" s="1"/>
  <c r="P6056" i="3"/>
  <c r="Q6056" i="3" s="1"/>
  <c r="P6057" i="3"/>
  <c r="Q6057" i="3" s="1"/>
  <c r="P6058" i="3"/>
  <c r="Q6058" i="3" s="1"/>
  <c r="P6059" i="3"/>
  <c r="Q6059" i="3" s="1"/>
  <c r="P6060" i="3"/>
  <c r="Q6060" i="3" s="1"/>
  <c r="P6061" i="3"/>
  <c r="Q6061" i="3" s="1"/>
  <c r="P6062" i="3"/>
  <c r="Q6062" i="3" s="1"/>
  <c r="P6063" i="3"/>
  <c r="Q6063" i="3" s="1"/>
  <c r="P6064" i="3"/>
  <c r="Q6064" i="3" s="1"/>
  <c r="P6065" i="3"/>
  <c r="Q6065" i="3" s="1"/>
  <c r="P6066" i="3"/>
  <c r="Q6066" i="3" s="1"/>
  <c r="P6067" i="3"/>
  <c r="Q6067" i="3" s="1"/>
  <c r="P6068" i="3"/>
  <c r="Q6068" i="3" s="1"/>
  <c r="P6069" i="3"/>
  <c r="Q6069" i="3" s="1"/>
  <c r="P6070" i="3"/>
  <c r="Q6070" i="3" s="1"/>
  <c r="P6071" i="3"/>
  <c r="Q6071" i="3" s="1"/>
  <c r="P6072" i="3"/>
  <c r="Q6072" i="3" s="1"/>
  <c r="P6073" i="3"/>
  <c r="Q6073" i="3" s="1"/>
  <c r="P6074" i="3"/>
  <c r="Q6074" i="3" s="1"/>
  <c r="P6075" i="3"/>
  <c r="Q6075" i="3" s="1"/>
  <c r="P6076" i="3"/>
  <c r="Q6076" i="3" s="1"/>
  <c r="P6077" i="3"/>
  <c r="Q6077" i="3" s="1"/>
  <c r="P6078" i="3"/>
  <c r="Q6078" i="3" s="1"/>
  <c r="P6079" i="3"/>
  <c r="Q6079" i="3" s="1"/>
  <c r="P6080" i="3"/>
  <c r="Q6080" i="3" s="1"/>
  <c r="P6081" i="3"/>
  <c r="Q6081" i="3" s="1"/>
  <c r="P6082" i="3"/>
  <c r="Q6082" i="3" s="1"/>
  <c r="P6083" i="3"/>
  <c r="Q6083" i="3" s="1"/>
  <c r="P6084" i="3"/>
  <c r="Q6084" i="3" s="1"/>
  <c r="P6085" i="3"/>
  <c r="Q6085" i="3" s="1"/>
  <c r="P6086" i="3"/>
  <c r="Q6086" i="3" s="1"/>
  <c r="P6087" i="3"/>
  <c r="Q6087" i="3" s="1"/>
  <c r="P6088" i="3"/>
  <c r="Q6088" i="3" s="1"/>
  <c r="P6089" i="3"/>
  <c r="Q6089" i="3" s="1"/>
  <c r="P6090" i="3"/>
  <c r="Q6090" i="3" s="1"/>
  <c r="P6091" i="3"/>
  <c r="Q6091" i="3" s="1"/>
  <c r="P6092" i="3"/>
  <c r="Q6092" i="3" s="1"/>
  <c r="P6093" i="3"/>
  <c r="Q6093" i="3" s="1"/>
  <c r="P6094" i="3"/>
  <c r="Q6094" i="3" s="1"/>
  <c r="P6095" i="3"/>
  <c r="Q6095" i="3" s="1"/>
  <c r="P6096" i="3"/>
  <c r="Q6096" i="3" s="1"/>
  <c r="P6097" i="3"/>
  <c r="Q6097" i="3" s="1"/>
  <c r="P6098" i="3"/>
  <c r="Q6098" i="3" s="1"/>
  <c r="P6099" i="3"/>
  <c r="Q6099" i="3" s="1"/>
  <c r="P6100" i="3"/>
  <c r="Q6100" i="3" s="1"/>
  <c r="P6101" i="3"/>
  <c r="Q6101" i="3" s="1"/>
  <c r="P6102" i="3"/>
  <c r="Q6102" i="3" s="1"/>
  <c r="P6103" i="3"/>
  <c r="Q6103" i="3" s="1"/>
  <c r="P6104" i="3"/>
  <c r="Q6104" i="3" s="1"/>
  <c r="P6105" i="3"/>
  <c r="Q6105" i="3" s="1"/>
  <c r="P6106" i="3"/>
  <c r="Q6106" i="3" s="1"/>
  <c r="P6107" i="3"/>
  <c r="Q6107" i="3" s="1"/>
  <c r="P6108" i="3"/>
  <c r="Q6108" i="3" s="1"/>
  <c r="P6109" i="3"/>
  <c r="Q6109" i="3" s="1"/>
  <c r="P6110" i="3"/>
  <c r="Q6110" i="3" s="1"/>
  <c r="P6111" i="3"/>
  <c r="Q6111" i="3" s="1"/>
  <c r="P6112" i="3"/>
  <c r="Q6112" i="3" s="1"/>
  <c r="P6113" i="3"/>
  <c r="Q6113" i="3" s="1"/>
  <c r="P6114" i="3"/>
  <c r="Q6114" i="3" s="1"/>
  <c r="P6115" i="3"/>
  <c r="Q6115" i="3" s="1"/>
  <c r="P6116" i="3"/>
  <c r="Q6116" i="3" s="1"/>
  <c r="P6117" i="3"/>
  <c r="Q6117" i="3" s="1"/>
  <c r="P6118" i="3"/>
  <c r="Q6118" i="3" s="1"/>
  <c r="P6119" i="3"/>
  <c r="Q6119" i="3" s="1"/>
  <c r="P6120" i="3"/>
  <c r="Q6120" i="3" s="1"/>
  <c r="P6121" i="3"/>
  <c r="Q6121" i="3" s="1"/>
  <c r="P6122" i="3"/>
  <c r="Q6122" i="3" s="1"/>
  <c r="P6123" i="3"/>
  <c r="P6124" i="3"/>
  <c r="Q6124" i="3" s="1"/>
  <c r="P6125" i="3"/>
  <c r="Q6125" i="3" s="1"/>
  <c r="P6126" i="3"/>
  <c r="Q6126" i="3" s="1"/>
  <c r="P6127" i="3"/>
  <c r="Q6127" i="3" s="1"/>
  <c r="P6128" i="3"/>
  <c r="Q6128" i="3" s="1"/>
  <c r="P6129" i="3"/>
  <c r="Q6129" i="3" s="1"/>
  <c r="P6130" i="3"/>
  <c r="Q6130" i="3" s="1"/>
  <c r="P6131" i="3"/>
  <c r="Q6131" i="3" s="1"/>
  <c r="P6132" i="3"/>
  <c r="Q6132" i="3" s="1"/>
  <c r="P6133" i="3"/>
  <c r="Q6133" i="3" s="1"/>
  <c r="P6134" i="3"/>
  <c r="Q6134" i="3" s="1"/>
  <c r="P6135" i="3"/>
  <c r="Q6135" i="3" s="1"/>
  <c r="P6136" i="3"/>
  <c r="Q6136" i="3" s="1"/>
  <c r="P6137" i="3"/>
  <c r="Q6137" i="3" s="1"/>
  <c r="P6138" i="3"/>
  <c r="Q6138" i="3" s="1"/>
  <c r="P6139" i="3"/>
  <c r="Q6139" i="3" s="1"/>
  <c r="P6140" i="3"/>
  <c r="Q6140" i="3" s="1"/>
  <c r="P6141" i="3"/>
  <c r="Q6141" i="3" s="1"/>
  <c r="P6142" i="3"/>
  <c r="Q6142" i="3" s="1"/>
  <c r="P6143" i="3"/>
  <c r="Q6143" i="3" s="1"/>
  <c r="P6144" i="3"/>
  <c r="Q6144" i="3" s="1"/>
  <c r="P6145" i="3"/>
  <c r="Q6145" i="3" s="1"/>
  <c r="P6146" i="3"/>
  <c r="Q6146" i="3" s="1"/>
  <c r="P6147" i="3"/>
  <c r="Q6147" i="3" s="1"/>
  <c r="P6148" i="3"/>
  <c r="Q6148" i="3" s="1"/>
  <c r="P6149" i="3"/>
  <c r="Q6149" i="3" s="1"/>
  <c r="P6150" i="3"/>
  <c r="Q6150" i="3" s="1"/>
  <c r="P6151" i="3"/>
  <c r="Q6151" i="3" s="1"/>
  <c r="P6152" i="3"/>
  <c r="Q6152" i="3" s="1"/>
  <c r="P6153" i="3"/>
  <c r="Q6153" i="3" s="1"/>
  <c r="P6154" i="3"/>
  <c r="Q6154" i="3" s="1"/>
  <c r="P6155" i="3"/>
  <c r="Q6155" i="3" s="1"/>
  <c r="P6156" i="3"/>
  <c r="Q6156" i="3" s="1"/>
  <c r="P6157" i="3"/>
  <c r="Q6157" i="3" s="1"/>
  <c r="P6158" i="3"/>
  <c r="Q6158" i="3" s="1"/>
  <c r="P6159" i="3"/>
  <c r="Q6159" i="3" s="1"/>
  <c r="P6160" i="3"/>
  <c r="Q6160" i="3" s="1"/>
  <c r="P6161" i="3"/>
  <c r="Q6161" i="3" s="1"/>
  <c r="P6162" i="3"/>
  <c r="Q6162" i="3" s="1"/>
  <c r="P6163" i="3"/>
  <c r="Q6163" i="3" s="1"/>
  <c r="P6164" i="3"/>
  <c r="Q6164" i="3" s="1"/>
  <c r="P6165" i="3"/>
  <c r="Q6165" i="3" s="1"/>
  <c r="P6166" i="3"/>
  <c r="Q6166" i="3" s="1"/>
  <c r="P6167" i="3"/>
  <c r="Q6167" i="3" s="1"/>
  <c r="P6168" i="3"/>
  <c r="Q6168" i="3" s="1"/>
  <c r="P6169" i="3"/>
  <c r="Q6169" i="3" s="1"/>
  <c r="P6170" i="3"/>
  <c r="Q6170" i="3" s="1"/>
  <c r="P6171" i="3"/>
  <c r="Q6171" i="3" s="1"/>
  <c r="P6172" i="3"/>
  <c r="Q6172" i="3" s="1"/>
  <c r="P6173" i="3"/>
  <c r="Q6173" i="3" s="1"/>
  <c r="P6174" i="3"/>
  <c r="Q6174" i="3" s="1"/>
  <c r="P6175" i="3"/>
  <c r="Q6175" i="3" s="1"/>
  <c r="P6176" i="3"/>
  <c r="Q6176" i="3" s="1"/>
  <c r="P6177" i="3"/>
  <c r="Q6177" i="3" s="1"/>
  <c r="P6178" i="3"/>
  <c r="Q6178" i="3" s="1"/>
  <c r="P6179" i="3"/>
  <c r="Q6179" i="3" s="1"/>
  <c r="P6180" i="3"/>
  <c r="Q6180" i="3" s="1"/>
  <c r="P6181" i="3"/>
  <c r="Q6181" i="3" s="1"/>
  <c r="P6182" i="3"/>
  <c r="Q6182" i="3" s="1"/>
  <c r="P6183" i="3"/>
  <c r="Q6183" i="3" s="1"/>
  <c r="P6184" i="3"/>
  <c r="Q6184" i="3" s="1"/>
  <c r="P6185" i="3"/>
  <c r="Q6185" i="3" s="1"/>
  <c r="P6186" i="3"/>
  <c r="Q6186" i="3" s="1"/>
  <c r="P6187" i="3"/>
  <c r="Q6187" i="3" s="1"/>
  <c r="P6188" i="3"/>
  <c r="Q6188" i="3" s="1"/>
  <c r="P6189" i="3"/>
  <c r="Q6189" i="3" s="1"/>
  <c r="P6190" i="3"/>
  <c r="Q6190" i="3" s="1"/>
  <c r="P6191" i="3"/>
  <c r="Q6191" i="3" s="1"/>
  <c r="P6192" i="3"/>
  <c r="Q6192" i="3" s="1"/>
  <c r="P6193" i="3"/>
  <c r="Q6193" i="3" s="1"/>
  <c r="P6194" i="3"/>
  <c r="Q6194" i="3" s="1"/>
  <c r="P6195" i="3"/>
  <c r="P6196" i="3"/>
  <c r="Q6196" i="3" s="1"/>
  <c r="P6197" i="3"/>
  <c r="Q6197" i="3" s="1"/>
  <c r="P6198" i="3"/>
  <c r="Q6198" i="3" s="1"/>
  <c r="P6199" i="3"/>
  <c r="Q6199" i="3" s="1"/>
  <c r="P6200" i="3"/>
  <c r="Q6200" i="3" s="1"/>
  <c r="P6201" i="3"/>
  <c r="Q6201" i="3" s="1"/>
  <c r="P6202" i="3"/>
  <c r="Q6202" i="3" s="1"/>
  <c r="P6203" i="3"/>
  <c r="Q6203" i="3" s="1"/>
  <c r="P6204" i="3"/>
  <c r="Q6204" i="3" s="1"/>
  <c r="P6205" i="3"/>
  <c r="Q6205" i="3" s="1"/>
  <c r="P6206" i="3"/>
  <c r="Q6206" i="3" s="1"/>
  <c r="P6207" i="3"/>
  <c r="Q6207" i="3" s="1"/>
  <c r="P6208" i="3"/>
  <c r="Q6208" i="3" s="1"/>
  <c r="P6209" i="3"/>
  <c r="Q6209" i="3" s="1"/>
  <c r="P6210" i="3"/>
  <c r="Q6210" i="3" s="1"/>
  <c r="P6211" i="3"/>
  <c r="Q6211" i="3" s="1"/>
  <c r="P6212" i="3"/>
  <c r="Q6212" i="3" s="1"/>
  <c r="P6213" i="3"/>
  <c r="Q6213" i="3" s="1"/>
  <c r="P6214" i="3"/>
  <c r="Q6214" i="3" s="1"/>
  <c r="P6215" i="3"/>
  <c r="Q6215" i="3" s="1"/>
  <c r="P6216" i="3"/>
  <c r="Q6216" i="3" s="1"/>
  <c r="P6217" i="3"/>
  <c r="Q6217" i="3" s="1"/>
  <c r="P6218" i="3"/>
  <c r="Q6218" i="3" s="1"/>
  <c r="P6219" i="3"/>
  <c r="Q6219" i="3" s="1"/>
  <c r="P6220" i="3"/>
  <c r="Q6220" i="3" s="1"/>
  <c r="P6221" i="3"/>
  <c r="Q6221" i="3" s="1"/>
  <c r="P6222" i="3"/>
  <c r="Q6222" i="3" s="1"/>
  <c r="P6223" i="3"/>
  <c r="Q6223" i="3" s="1"/>
  <c r="P6224" i="3"/>
  <c r="Q6224" i="3" s="1"/>
  <c r="P6225" i="3"/>
  <c r="Q6225" i="3" s="1"/>
  <c r="P6226" i="3"/>
  <c r="Q6226" i="3" s="1"/>
  <c r="P6227" i="3"/>
  <c r="Q6227" i="3" s="1"/>
  <c r="P6228" i="3"/>
  <c r="Q6228" i="3" s="1"/>
  <c r="P6229" i="3"/>
  <c r="Q6229" i="3" s="1"/>
  <c r="P6230" i="3"/>
  <c r="Q6230" i="3" s="1"/>
  <c r="P6231" i="3"/>
  <c r="Q6231" i="3" s="1"/>
  <c r="P6232" i="3"/>
  <c r="Q6232" i="3" s="1"/>
  <c r="P6233" i="3"/>
  <c r="Q6233" i="3" s="1"/>
  <c r="P6234" i="3"/>
  <c r="Q6234" i="3" s="1"/>
  <c r="P6235" i="3"/>
  <c r="Q6235" i="3" s="1"/>
  <c r="P6236" i="3"/>
  <c r="Q6236" i="3" s="1"/>
  <c r="P6237" i="3"/>
  <c r="Q6237" i="3" s="1"/>
  <c r="P6238" i="3"/>
  <c r="Q6238" i="3" s="1"/>
  <c r="P6239" i="3"/>
  <c r="Q6239" i="3" s="1"/>
  <c r="P6240" i="3"/>
  <c r="Q6240" i="3" s="1"/>
  <c r="P6241" i="3"/>
  <c r="Q6241" i="3" s="1"/>
  <c r="P6242" i="3"/>
  <c r="Q6242" i="3" s="1"/>
  <c r="P6243" i="3"/>
  <c r="Q6243" i="3" s="1"/>
  <c r="P6244" i="3"/>
  <c r="Q6244" i="3" s="1"/>
  <c r="P6245" i="3"/>
  <c r="Q6245" i="3" s="1"/>
  <c r="P6246" i="3"/>
  <c r="Q6246" i="3" s="1"/>
  <c r="P6247" i="3"/>
  <c r="Q6247" i="3" s="1"/>
  <c r="P6248" i="3"/>
  <c r="Q6248" i="3" s="1"/>
  <c r="P6249" i="3"/>
  <c r="Q6249" i="3" s="1"/>
  <c r="P6250" i="3"/>
  <c r="Q6250" i="3" s="1"/>
  <c r="P6251" i="3"/>
  <c r="Q6251" i="3" s="1"/>
  <c r="P6252" i="3"/>
  <c r="Q6252" i="3" s="1"/>
  <c r="P6253" i="3"/>
  <c r="Q6253" i="3" s="1"/>
  <c r="P6254" i="3"/>
  <c r="Q6254" i="3" s="1"/>
  <c r="P6255" i="3"/>
  <c r="P6256" i="3"/>
  <c r="Q6256" i="3" s="1"/>
  <c r="P6257" i="3"/>
  <c r="Q6257" i="3" s="1"/>
  <c r="P6258" i="3"/>
  <c r="Q6258" i="3" s="1"/>
  <c r="P6259" i="3"/>
  <c r="Q6259" i="3" s="1"/>
  <c r="P6260" i="3"/>
  <c r="Q6260" i="3" s="1"/>
  <c r="P6261" i="3"/>
  <c r="Q6261" i="3" s="1"/>
  <c r="P6262" i="3"/>
  <c r="Q6262" i="3" s="1"/>
  <c r="P6263" i="3"/>
  <c r="Q6263" i="3" s="1"/>
  <c r="P6264" i="3"/>
  <c r="Q6264" i="3" s="1"/>
  <c r="P6265" i="3"/>
  <c r="Q6265" i="3" s="1"/>
  <c r="P6266" i="3"/>
  <c r="Q6266" i="3" s="1"/>
  <c r="P6267" i="3"/>
  <c r="Q6267" i="3" s="1"/>
  <c r="P6268" i="3"/>
  <c r="Q6268" i="3" s="1"/>
  <c r="P6269" i="3"/>
  <c r="Q6269" i="3" s="1"/>
  <c r="P6270" i="3"/>
  <c r="Q6270" i="3" s="1"/>
  <c r="P6271" i="3"/>
  <c r="Q6271" i="3" s="1"/>
  <c r="P6272" i="3"/>
  <c r="Q6272" i="3" s="1"/>
  <c r="P6273" i="3"/>
  <c r="Q6273" i="3" s="1"/>
  <c r="P6274" i="3"/>
  <c r="Q6274" i="3" s="1"/>
  <c r="P6275" i="3"/>
  <c r="Q6275" i="3" s="1"/>
  <c r="P6276" i="3"/>
  <c r="Q6276" i="3" s="1"/>
  <c r="P6277" i="3"/>
  <c r="Q6277" i="3" s="1"/>
  <c r="P6278" i="3"/>
  <c r="Q6278" i="3" s="1"/>
  <c r="P6279" i="3"/>
  <c r="Q6279" i="3" s="1"/>
  <c r="P6280" i="3"/>
  <c r="Q6280" i="3" s="1"/>
  <c r="P6281" i="3"/>
  <c r="Q6281" i="3" s="1"/>
  <c r="P6282" i="3"/>
  <c r="Q6282" i="3" s="1"/>
  <c r="P6283" i="3"/>
  <c r="Q6283" i="3" s="1"/>
  <c r="P6284" i="3"/>
  <c r="Q6284" i="3" s="1"/>
  <c r="P6285" i="3"/>
  <c r="Q6285" i="3" s="1"/>
  <c r="P6286" i="3"/>
  <c r="Q6286" i="3" s="1"/>
  <c r="P6287" i="3"/>
  <c r="Q6287" i="3" s="1"/>
  <c r="P6288" i="3"/>
  <c r="Q6288" i="3" s="1"/>
  <c r="P6289" i="3"/>
  <c r="Q6289" i="3" s="1"/>
  <c r="P6290" i="3"/>
  <c r="Q6290" i="3" s="1"/>
  <c r="P6291" i="3"/>
  <c r="Q6291" i="3" s="1"/>
  <c r="P6292" i="3"/>
  <c r="Q6292" i="3" s="1"/>
  <c r="P6293" i="3"/>
  <c r="Q6293" i="3" s="1"/>
  <c r="P6294" i="3"/>
  <c r="Q6294" i="3" s="1"/>
  <c r="P6295" i="3"/>
  <c r="Q6295" i="3" s="1"/>
  <c r="P6296" i="3"/>
  <c r="Q6296" i="3" s="1"/>
  <c r="P6297" i="3"/>
  <c r="Q6297" i="3" s="1"/>
  <c r="P6298" i="3"/>
  <c r="Q6298" i="3" s="1"/>
  <c r="P6299" i="3"/>
  <c r="Q6299" i="3" s="1"/>
  <c r="P6300" i="3"/>
  <c r="P6301" i="3"/>
  <c r="Q6301" i="3" s="1"/>
  <c r="P6302" i="3"/>
  <c r="Q6302" i="3" s="1"/>
  <c r="P6303" i="3"/>
  <c r="Q6303" i="3" s="1"/>
  <c r="P6304" i="3"/>
  <c r="Q6304" i="3" s="1"/>
  <c r="P6305" i="3"/>
  <c r="Q6305" i="3" s="1"/>
  <c r="P6306" i="3"/>
  <c r="Q6306" i="3" s="1"/>
  <c r="P6307" i="3"/>
  <c r="Q6307" i="3" s="1"/>
  <c r="P6308" i="3"/>
  <c r="Q6308" i="3" s="1"/>
  <c r="P6309" i="3"/>
  <c r="Q6309" i="3" s="1"/>
  <c r="P6310" i="3"/>
  <c r="Q6310" i="3" s="1"/>
  <c r="P6311" i="3"/>
  <c r="Q6311" i="3" s="1"/>
  <c r="P6312" i="3"/>
  <c r="Q6312" i="3" s="1"/>
  <c r="P6313" i="3"/>
  <c r="Q6313" i="3" s="1"/>
  <c r="P6314" i="3"/>
  <c r="Q6314" i="3" s="1"/>
  <c r="P6315" i="3"/>
  <c r="Q6315" i="3" s="1"/>
  <c r="P6316" i="3"/>
  <c r="Q6316" i="3" s="1"/>
  <c r="P6317" i="3"/>
  <c r="Q6317" i="3" s="1"/>
  <c r="P6318" i="3"/>
  <c r="P6319" i="3"/>
  <c r="Q6319" i="3" s="1"/>
  <c r="P6320" i="3"/>
  <c r="Q6320" i="3" s="1"/>
  <c r="P6321" i="3"/>
  <c r="Q6321" i="3" s="1"/>
  <c r="P6322" i="3"/>
  <c r="Q6322" i="3" s="1"/>
  <c r="P6323" i="3"/>
  <c r="Q6323" i="3" s="1"/>
  <c r="P6324" i="3"/>
  <c r="Q6324" i="3" s="1"/>
  <c r="P6325" i="3"/>
  <c r="Q6325" i="3" s="1"/>
  <c r="P6326" i="3"/>
  <c r="Q6326" i="3" s="1"/>
  <c r="P6327" i="3"/>
  <c r="Q6327" i="3" s="1"/>
  <c r="P6328" i="3"/>
  <c r="Q6328" i="3" s="1"/>
  <c r="P6329" i="3"/>
  <c r="Q6329" i="3" s="1"/>
  <c r="P6330" i="3"/>
  <c r="Q6330" i="3" s="1"/>
  <c r="P6331" i="3"/>
  <c r="Q6331" i="3" s="1"/>
  <c r="P6332" i="3"/>
  <c r="Q6332" i="3" s="1"/>
  <c r="P6333" i="3"/>
  <c r="Q6333" i="3" s="1"/>
  <c r="P6334" i="3"/>
  <c r="Q6334" i="3" s="1"/>
  <c r="P6335" i="3"/>
  <c r="Q6335" i="3" s="1"/>
  <c r="P6336" i="3"/>
  <c r="P6337" i="3"/>
  <c r="Q6337" i="3" s="1"/>
  <c r="P6338" i="3"/>
  <c r="Q6338" i="3" s="1"/>
  <c r="P6339" i="3"/>
  <c r="Q6339" i="3" s="1"/>
  <c r="P6340" i="3"/>
  <c r="Q6340" i="3" s="1"/>
  <c r="P6341" i="3"/>
  <c r="Q6341" i="3" s="1"/>
  <c r="P6342" i="3"/>
  <c r="Q6342" i="3" s="1"/>
  <c r="P6343" i="3"/>
  <c r="Q6343" i="3" s="1"/>
  <c r="P6344" i="3"/>
  <c r="Q6344" i="3" s="1"/>
  <c r="P6345" i="3"/>
  <c r="Q6345" i="3" s="1"/>
  <c r="P6346" i="3"/>
  <c r="Q6346" i="3" s="1"/>
  <c r="P6347" i="3"/>
  <c r="Q6347" i="3" s="1"/>
  <c r="P6348" i="3"/>
  <c r="Q6348" i="3" s="1"/>
  <c r="P6349" i="3"/>
  <c r="Q6349" i="3" s="1"/>
  <c r="P6350" i="3"/>
  <c r="Q6350" i="3" s="1"/>
  <c r="P6351" i="3"/>
  <c r="Q6351" i="3" s="1"/>
  <c r="P6352" i="3"/>
  <c r="Q6352" i="3" s="1"/>
  <c r="P6353" i="3"/>
  <c r="Q6353" i="3" s="1"/>
  <c r="P6354" i="3"/>
  <c r="P6355" i="3"/>
  <c r="Q6355" i="3" s="1"/>
  <c r="P6356" i="3"/>
  <c r="Q6356" i="3" s="1"/>
  <c r="P6357" i="3"/>
  <c r="Q6357" i="3" s="1"/>
  <c r="P6358" i="3"/>
  <c r="Q6358" i="3" s="1"/>
  <c r="P6359" i="3"/>
  <c r="Q6359" i="3" s="1"/>
  <c r="P6360" i="3"/>
  <c r="Q6360" i="3" s="1"/>
  <c r="P6361" i="3"/>
  <c r="Q6361" i="3" s="1"/>
  <c r="P6362" i="3"/>
  <c r="Q6362" i="3" s="1"/>
  <c r="P6363" i="3"/>
  <c r="Q6363" i="3" s="1"/>
  <c r="P6364" i="3"/>
  <c r="Q6364" i="3" s="1"/>
  <c r="P6365" i="3"/>
  <c r="Q6365" i="3" s="1"/>
  <c r="P6366" i="3"/>
  <c r="Q6366" i="3" s="1"/>
  <c r="P6367" i="3"/>
  <c r="Q6367" i="3" s="1"/>
  <c r="P6368" i="3"/>
  <c r="Q6368" i="3" s="1"/>
  <c r="P6369" i="3"/>
  <c r="Q6369" i="3" s="1"/>
  <c r="P6370" i="3"/>
  <c r="Q6370" i="3" s="1"/>
  <c r="P6371" i="3"/>
  <c r="Q6371" i="3" s="1"/>
  <c r="P6372" i="3"/>
  <c r="P6373" i="3"/>
  <c r="Q6373" i="3" s="1"/>
  <c r="P6374" i="3"/>
  <c r="Q6374" i="3" s="1"/>
  <c r="P6375" i="3"/>
  <c r="Q6375" i="3" s="1"/>
  <c r="P6376" i="3"/>
  <c r="Q6376" i="3" s="1"/>
  <c r="P6377" i="3"/>
  <c r="Q6377" i="3" s="1"/>
  <c r="P6378" i="3"/>
  <c r="Q6378" i="3" s="1"/>
  <c r="P6379" i="3"/>
  <c r="Q6379" i="3" s="1"/>
  <c r="P6380" i="3"/>
  <c r="Q6380" i="3" s="1"/>
  <c r="P6381" i="3"/>
  <c r="Q6381" i="3" s="1"/>
  <c r="P6382" i="3"/>
  <c r="Q6382" i="3" s="1"/>
  <c r="P6383" i="3"/>
  <c r="Q6383" i="3" s="1"/>
  <c r="P6384" i="3"/>
  <c r="Q6384" i="3" s="1"/>
  <c r="P6385" i="3"/>
  <c r="Q6385" i="3" s="1"/>
  <c r="P6386" i="3"/>
  <c r="Q6386" i="3" s="1"/>
  <c r="P6387" i="3"/>
  <c r="Q6387" i="3" s="1"/>
  <c r="P6388" i="3"/>
  <c r="Q6388" i="3" s="1"/>
  <c r="P6389" i="3"/>
  <c r="Q6389" i="3" s="1"/>
  <c r="P6390" i="3"/>
  <c r="P6391" i="3"/>
  <c r="Q6391" i="3" s="1"/>
  <c r="P6392" i="3"/>
  <c r="Q6392" i="3" s="1"/>
  <c r="P6393" i="3"/>
  <c r="Q6393" i="3" s="1"/>
  <c r="P6394" i="3"/>
  <c r="Q6394" i="3" s="1"/>
  <c r="P6395" i="3"/>
  <c r="Q6395" i="3" s="1"/>
  <c r="P6396" i="3"/>
  <c r="Q6396" i="3" s="1"/>
  <c r="P6397" i="3"/>
  <c r="Q6397" i="3" s="1"/>
  <c r="P6398" i="3"/>
  <c r="Q6398" i="3" s="1"/>
  <c r="P6399" i="3"/>
  <c r="Q6399" i="3" s="1"/>
  <c r="P6400" i="3"/>
  <c r="Q6400" i="3" s="1"/>
  <c r="P6401" i="3"/>
  <c r="Q6401" i="3" s="1"/>
  <c r="P6402" i="3"/>
  <c r="Q6402" i="3" s="1"/>
  <c r="P6403" i="3"/>
  <c r="Q6403" i="3" s="1"/>
  <c r="P6404" i="3"/>
  <c r="Q6404" i="3" s="1"/>
  <c r="P6405" i="3"/>
  <c r="Q6405" i="3" s="1"/>
  <c r="P6406" i="3"/>
  <c r="Q6406" i="3" s="1"/>
  <c r="P6407" i="3"/>
  <c r="Q6407" i="3" s="1"/>
  <c r="P6408" i="3"/>
  <c r="P6409" i="3"/>
  <c r="Q6409" i="3" s="1"/>
  <c r="P6410" i="3"/>
  <c r="Q6410" i="3" s="1"/>
  <c r="P6411" i="3"/>
  <c r="Q6411" i="3" s="1"/>
  <c r="P6412" i="3"/>
  <c r="Q6412" i="3" s="1"/>
  <c r="P6413" i="3"/>
  <c r="Q6413" i="3" s="1"/>
  <c r="P6414" i="3"/>
  <c r="Q6414" i="3" s="1"/>
  <c r="P6415" i="3"/>
  <c r="Q6415" i="3" s="1"/>
  <c r="P6416" i="3"/>
  <c r="Q6416" i="3" s="1"/>
  <c r="P6417" i="3"/>
  <c r="Q6417" i="3" s="1"/>
  <c r="P6418" i="3"/>
  <c r="Q6418" i="3" s="1"/>
  <c r="P6419" i="3"/>
  <c r="Q6419" i="3" s="1"/>
  <c r="P6420" i="3"/>
  <c r="Q6420" i="3" s="1"/>
  <c r="P6421" i="3"/>
  <c r="Q6421" i="3" s="1"/>
  <c r="P6422" i="3"/>
  <c r="Q6422" i="3" s="1"/>
  <c r="P6423" i="3"/>
  <c r="Q6423" i="3" s="1"/>
  <c r="P6424" i="3"/>
  <c r="Q6424" i="3" s="1"/>
  <c r="P6425" i="3"/>
  <c r="Q6425" i="3" s="1"/>
  <c r="P6426" i="3"/>
  <c r="P6427" i="3"/>
  <c r="Q6427" i="3" s="1"/>
  <c r="P6428" i="3"/>
  <c r="Q6428" i="3" s="1"/>
  <c r="P6429" i="3"/>
  <c r="Q6429" i="3" s="1"/>
  <c r="P6430" i="3"/>
  <c r="Q6430" i="3" s="1"/>
  <c r="P6431" i="3"/>
  <c r="Q6431" i="3" s="1"/>
  <c r="P6432" i="3"/>
  <c r="Q6432" i="3" s="1"/>
  <c r="P6433" i="3"/>
  <c r="Q6433" i="3" s="1"/>
  <c r="P6434" i="3"/>
  <c r="Q6434" i="3" s="1"/>
  <c r="P6435" i="3"/>
  <c r="Q6435" i="3" s="1"/>
  <c r="P6436" i="3"/>
  <c r="Q6436" i="3" s="1"/>
  <c r="P6437" i="3"/>
  <c r="Q6437" i="3" s="1"/>
  <c r="P6438" i="3"/>
  <c r="Q6438" i="3" s="1"/>
  <c r="P6439" i="3"/>
  <c r="Q6439" i="3" s="1"/>
  <c r="P6440" i="3"/>
  <c r="Q6440" i="3" s="1"/>
  <c r="P6441" i="3"/>
  <c r="Q6441" i="3" s="1"/>
  <c r="P6442" i="3"/>
  <c r="P6443" i="3"/>
  <c r="Q6443" i="3" s="1"/>
  <c r="P6444" i="3"/>
  <c r="Q6444" i="3" s="1"/>
  <c r="P6445" i="3"/>
  <c r="Q6445" i="3" s="1"/>
  <c r="P6446" i="3"/>
  <c r="Q6446" i="3" s="1"/>
  <c r="P6447" i="3"/>
  <c r="Q6447" i="3" s="1"/>
  <c r="P6448" i="3"/>
  <c r="Q6448" i="3" s="1"/>
  <c r="P6449" i="3"/>
  <c r="Q6449" i="3" s="1"/>
  <c r="P6450" i="3"/>
  <c r="Q6450" i="3" s="1"/>
  <c r="P6451" i="3"/>
  <c r="Q6451" i="3" s="1"/>
  <c r="P6452" i="3"/>
  <c r="Q6452" i="3" s="1"/>
  <c r="P6453" i="3"/>
  <c r="Q6453" i="3" s="1"/>
  <c r="P6454" i="3"/>
  <c r="Q6454" i="3" s="1"/>
  <c r="P6455" i="3"/>
  <c r="Q6455" i="3" s="1"/>
  <c r="P6456" i="3"/>
  <c r="P6457" i="3"/>
  <c r="Q6457" i="3" s="1"/>
  <c r="P6458" i="3"/>
  <c r="Q6458" i="3" s="1"/>
  <c r="P6459" i="3"/>
  <c r="Q6459" i="3" s="1"/>
  <c r="P6460" i="3"/>
  <c r="Q6460" i="3" s="1"/>
  <c r="P6461" i="3"/>
  <c r="Q6461" i="3" s="1"/>
  <c r="P6462" i="3"/>
  <c r="Q6462" i="3" s="1"/>
  <c r="P6463" i="3"/>
  <c r="Q6463" i="3" s="1"/>
  <c r="P6464" i="3"/>
  <c r="Q6464" i="3" s="1"/>
  <c r="P6465" i="3"/>
  <c r="Q6465" i="3" s="1"/>
  <c r="P6466" i="3"/>
  <c r="Q6466" i="3" s="1"/>
  <c r="P6467" i="3"/>
  <c r="Q6467" i="3" s="1"/>
  <c r="P6468" i="3"/>
  <c r="Q6468" i="3" s="1"/>
  <c r="P6469" i="3"/>
  <c r="Q6469" i="3" s="1"/>
  <c r="P6470" i="3"/>
  <c r="Q6470" i="3" s="1"/>
  <c r="P6471" i="3"/>
  <c r="P6472" i="3"/>
  <c r="Q6472" i="3" s="1"/>
  <c r="P6473" i="3"/>
  <c r="Q6473" i="3" s="1"/>
  <c r="P6474" i="3"/>
  <c r="Q6474" i="3" s="1"/>
  <c r="P6475" i="3"/>
  <c r="Q6475" i="3" s="1"/>
  <c r="P6476" i="3"/>
  <c r="Q6476" i="3" s="1"/>
  <c r="P6477" i="3"/>
  <c r="Q6477" i="3" s="1"/>
  <c r="P6478" i="3"/>
  <c r="Q6478" i="3" s="1"/>
  <c r="P6479" i="3"/>
  <c r="Q6479" i="3" s="1"/>
  <c r="P6480" i="3"/>
  <c r="Q6480" i="3" s="1"/>
  <c r="P6481" i="3"/>
  <c r="Q6481" i="3" s="1"/>
  <c r="P6482" i="3"/>
  <c r="Q6482" i="3" s="1"/>
  <c r="P6483" i="3"/>
  <c r="Q6483" i="3" s="1"/>
  <c r="P6484" i="3"/>
  <c r="Q6484" i="3" s="1"/>
  <c r="P6485" i="3"/>
  <c r="P6486" i="3"/>
  <c r="Q6486" i="3" s="1"/>
  <c r="P6487" i="3"/>
  <c r="Q6487" i="3" s="1"/>
  <c r="P6488" i="3"/>
  <c r="Q6488" i="3" s="1"/>
  <c r="P6489" i="3"/>
  <c r="Q6489" i="3" s="1"/>
  <c r="P6490" i="3"/>
  <c r="Q6490" i="3" s="1"/>
  <c r="P6491" i="3"/>
  <c r="Q6491" i="3" s="1"/>
  <c r="P6492" i="3"/>
  <c r="Q6492" i="3" s="1"/>
  <c r="P6493" i="3"/>
  <c r="Q6493" i="3" s="1"/>
  <c r="P6494" i="3"/>
  <c r="Q6494" i="3" s="1"/>
  <c r="P6495" i="3"/>
  <c r="Q6495" i="3" s="1"/>
  <c r="P6496" i="3"/>
  <c r="Q6496" i="3" s="1"/>
  <c r="P6497" i="3"/>
  <c r="Q6497" i="3" s="1"/>
  <c r="P6498" i="3"/>
  <c r="Q6498" i="3" s="1"/>
  <c r="P6499" i="3"/>
  <c r="P6500" i="3"/>
  <c r="Q6500" i="3" s="1"/>
  <c r="P6501" i="3"/>
  <c r="Q6501" i="3" s="1"/>
  <c r="P6502" i="3"/>
  <c r="Q6502" i="3" s="1"/>
  <c r="P6503" i="3"/>
  <c r="Q6503" i="3" s="1"/>
  <c r="P6504" i="3"/>
  <c r="Q6504" i="3" s="1"/>
  <c r="P6505" i="3"/>
  <c r="Q6505" i="3" s="1"/>
  <c r="P6506" i="3"/>
  <c r="Q6506" i="3" s="1"/>
  <c r="P6507" i="3"/>
  <c r="Q6507" i="3" s="1"/>
  <c r="P6508" i="3"/>
  <c r="Q6508" i="3" s="1"/>
  <c r="P6509" i="3"/>
  <c r="Q6509" i="3" s="1"/>
  <c r="P6510" i="3"/>
  <c r="Q6510" i="3" s="1"/>
  <c r="P6511" i="3"/>
  <c r="Q6511" i="3" s="1"/>
  <c r="P6512" i="3"/>
  <c r="Q6512" i="3" s="1"/>
  <c r="P6513" i="3"/>
  <c r="Q6513" i="3" s="1"/>
  <c r="P6514" i="3"/>
  <c r="P6515" i="3"/>
  <c r="Q6515" i="3" s="1"/>
  <c r="P6516" i="3"/>
  <c r="Q6516" i="3" s="1"/>
  <c r="P6517" i="3"/>
  <c r="Q6517" i="3" s="1"/>
  <c r="P6518" i="3"/>
  <c r="Q6518" i="3" s="1"/>
  <c r="P6519" i="3"/>
  <c r="Q6519" i="3" s="1"/>
  <c r="P6520" i="3"/>
  <c r="Q6520" i="3" s="1"/>
  <c r="P6521" i="3"/>
  <c r="Q6521" i="3" s="1"/>
  <c r="P6522" i="3"/>
  <c r="Q6522" i="3" s="1"/>
  <c r="P6523" i="3"/>
  <c r="Q6523" i="3" s="1"/>
  <c r="P6524" i="3"/>
  <c r="Q6524" i="3" s="1"/>
  <c r="P6525" i="3"/>
  <c r="Q6525" i="3" s="1"/>
  <c r="P6526" i="3"/>
  <c r="Q6526" i="3" s="1"/>
  <c r="P6527" i="3"/>
  <c r="Q6527" i="3" s="1"/>
  <c r="P6528" i="3"/>
  <c r="P6529" i="3"/>
  <c r="Q6529" i="3" s="1"/>
  <c r="P6530" i="3"/>
  <c r="Q6530" i="3" s="1"/>
  <c r="P6531" i="3"/>
  <c r="Q6531" i="3" s="1"/>
  <c r="P6532" i="3"/>
  <c r="Q6532" i="3" s="1"/>
  <c r="P6533" i="3"/>
  <c r="Q6533" i="3" s="1"/>
  <c r="P6534" i="3"/>
  <c r="Q6534" i="3" s="1"/>
  <c r="P6535" i="3"/>
  <c r="Q6535" i="3" s="1"/>
  <c r="P6536" i="3"/>
  <c r="Q6536" i="3" s="1"/>
  <c r="P6537" i="3"/>
  <c r="Q6537" i="3" s="1"/>
  <c r="P6538" i="3"/>
  <c r="Q6538" i="3" s="1"/>
  <c r="P6539" i="3"/>
  <c r="Q6539" i="3" s="1"/>
  <c r="P6540" i="3"/>
  <c r="Q6540" i="3" s="1"/>
  <c r="P6541" i="3"/>
  <c r="Q6541" i="3" s="1"/>
  <c r="P6542" i="3"/>
  <c r="Q6542" i="3" s="1"/>
  <c r="P6543" i="3"/>
  <c r="P6544" i="3"/>
  <c r="Q6544" i="3" s="1"/>
  <c r="P6545" i="3"/>
  <c r="Q6545" i="3" s="1"/>
  <c r="P6546" i="3"/>
  <c r="Q6546" i="3" s="1"/>
  <c r="P6547" i="3"/>
  <c r="Q6547" i="3" s="1"/>
  <c r="P6548" i="3"/>
  <c r="Q6548" i="3" s="1"/>
  <c r="P6549" i="3"/>
  <c r="Q6549" i="3" s="1"/>
  <c r="P6550" i="3"/>
  <c r="Q6550" i="3" s="1"/>
  <c r="P6551" i="3"/>
  <c r="Q6551" i="3" s="1"/>
  <c r="P6552" i="3"/>
  <c r="Q6552" i="3" s="1"/>
  <c r="P6553" i="3"/>
  <c r="Q6553" i="3" s="1"/>
  <c r="P6554" i="3"/>
  <c r="Q6554" i="3" s="1"/>
  <c r="P6555" i="3"/>
  <c r="Q6555" i="3" s="1"/>
  <c r="P6556" i="3"/>
  <c r="Q6556" i="3" s="1"/>
  <c r="P6557" i="3"/>
  <c r="P6558" i="3"/>
  <c r="Q6558" i="3" s="1"/>
  <c r="P6559" i="3"/>
  <c r="Q6559" i="3" s="1"/>
  <c r="P6560" i="3"/>
  <c r="Q6560" i="3" s="1"/>
  <c r="P6561" i="3"/>
  <c r="Q6561" i="3" s="1"/>
  <c r="P6562" i="3"/>
  <c r="Q6562" i="3" s="1"/>
  <c r="P6563" i="3"/>
  <c r="Q6563" i="3" s="1"/>
  <c r="P6564" i="3"/>
  <c r="Q6564" i="3" s="1"/>
  <c r="P6565" i="3"/>
  <c r="Q6565" i="3" s="1"/>
  <c r="P6566" i="3"/>
  <c r="Q6566" i="3" s="1"/>
  <c r="P6567" i="3"/>
  <c r="Q6567" i="3" s="1"/>
  <c r="P6568" i="3"/>
  <c r="Q6568" i="3" s="1"/>
  <c r="P6569" i="3"/>
  <c r="Q6569" i="3" s="1"/>
  <c r="P6570" i="3"/>
  <c r="Q6570" i="3" s="1"/>
  <c r="P6571" i="3"/>
  <c r="P6572" i="3"/>
  <c r="Q6572" i="3" s="1"/>
  <c r="P6573" i="3"/>
  <c r="Q6573" i="3" s="1"/>
  <c r="P6574" i="3"/>
  <c r="Q6574" i="3" s="1"/>
  <c r="P6575" i="3"/>
  <c r="Q6575" i="3" s="1"/>
  <c r="P6576" i="3"/>
  <c r="Q6576" i="3" s="1"/>
  <c r="P6577" i="3"/>
  <c r="Q6577" i="3" s="1"/>
  <c r="P6578" i="3"/>
  <c r="Q6578" i="3" s="1"/>
  <c r="P6579" i="3"/>
  <c r="Q6579" i="3" s="1"/>
  <c r="P6580" i="3"/>
  <c r="Q6580" i="3" s="1"/>
  <c r="P6581" i="3"/>
  <c r="Q6581" i="3" s="1"/>
  <c r="P6582" i="3"/>
  <c r="Q6582" i="3" s="1"/>
  <c r="P6583" i="3"/>
  <c r="Q6583" i="3" s="1"/>
  <c r="P6584" i="3"/>
  <c r="Q6584" i="3" s="1"/>
  <c r="P6585" i="3"/>
  <c r="Q6585" i="3" s="1"/>
  <c r="P6586" i="3"/>
  <c r="P6587" i="3"/>
  <c r="Q6587" i="3" s="1"/>
  <c r="P6588" i="3"/>
  <c r="Q6588" i="3" s="1"/>
  <c r="P6589" i="3"/>
  <c r="Q6589" i="3" s="1"/>
  <c r="P6590" i="3"/>
  <c r="Q6590" i="3" s="1"/>
  <c r="P6591" i="3"/>
  <c r="Q6591" i="3" s="1"/>
  <c r="P6592" i="3"/>
  <c r="Q6592" i="3" s="1"/>
  <c r="P6593" i="3"/>
  <c r="Q6593" i="3" s="1"/>
  <c r="P6594" i="3"/>
  <c r="Q6594" i="3" s="1"/>
  <c r="P6595" i="3"/>
  <c r="Q6595" i="3" s="1"/>
  <c r="P6596" i="3"/>
  <c r="Q6596" i="3" s="1"/>
  <c r="P6597" i="3"/>
  <c r="Q6597" i="3" s="1"/>
  <c r="P6598" i="3"/>
  <c r="Q6598" i="3" s="1"/>
  <c r="P6599" i="3"/>
  <c r="Q6599" i="3" s="1"/>
  <c r="P6600" i="3"/>
  <c r="P6601" i="3"/>
  <c r="Q6601" i="3" s="1"/>
  <c r="P6602" i="3"/>
  <c r="Q6602" i="3" s="1"/>
  <c r="P6603" i="3"/>
  <c r="Q6603" i="3" s="1"/>
  <c r="P6604" i="3"/>
  <c r="Q6604" i="3" s="1"/>
  <c r="P6605" i="3"/>
  <c r="Q6605" i="3" s="1"/>
  <c r="P6606" i="3"/>
  <c r="Q6606" i="3" s="1"/>
  <c r="P6607" i="3"/>
  <c r="Q6607" i="3" s="1"/>
  <c r="P6608" i="3"/>
  <c r="Q6608" i="3" s="1"/>
  <c r="P6609" i="3"/>
  <c r="Q6609" i="3" s="1"/>
  <c r="P6610" i="3"/>
  <c r="Q6610" i="3" s="1"/>
  <c r="P6611" i="3"/>
  <c r="Q6611" i="3" s="1"/>
  <c r="P6612" i="3"/>
  <c r="Q6612" i="3" s="1"/>
  <c r="P6613" i="3"/>
  <c r="Q6613" i="3" s="1"/>
  <c r="P6614" i="3"/>
  <c r="Q6614" i="3" s="1"/>
  <c r="P6615" i="3"/>
  <c r="P6616" i="3"/>
  <c r="Q6616" i="3" s="1"/>
  <c r="P6617" i="3"/>
  <c r="Q6617" i="3" s="1"/>
  <c r="P6618" i="3"/>
  <c r="Q6618" i="3" s="1"/>
  <c r="P6619" i="3"/>
  <c r="Q6619" i="3" s="1"/>
  <c r="P6620" i="3"/>
  <c r="Q6620" i="3" s="1"/>
  <c r="P6621" i="3"/>
  <c r="Q6621" i="3" s="1"/>
  <c r="P6622" i="3"/>
  <c r="Q6622" i="3" s="1"/>
  <c r="P6623" i="3"/>
  <c r="Q6623" i="3" s="1"/>
  <c r="P6624" i="3"/>
  <c r="Q6624" i="3" s="1"/>
  <c r="P6625" i="3"/>
  <c r="Q6625" i="3" s="1"/>
  <c r="P6626" i="3"/>
  <c r="Q6626" i="3" s="1"/>
  <c r="P6627" i="3"/>
  <c r="Q6627" i="3" s="1"/>
  <c r="P6628" i="3"/>
  <c r="Q6628" i="3" s="1"/>
  <c r="P6629" i="3"/>
  <c r="P6630" i="3"/>
  <c r="Q6630" i="3" s="1"/>
  <c r="P6631" i="3"/>
  <c r="Q6631" i="3" s="1"/>
  <c r="P6632" i="3"/>
  <c r="Q6632" i="3" s="1"/>
  <c r="P6633" i="3"/>
  <c r="Q6633" i="3" s="1"/>
  <c r="P6634" i="3"/>
  <c r="Q6634" i="3" s="1"/>
  <c r="P6635" i="3"/>
  <c r="Q6635" i="3" s="1"/>
  <c r="P6636" i="3"/>
  <c r="Q6636" i="3" s="1"/>
  <c r="P6637" i="3"/>
  <c r="Q6637" i="3" s="1"/>
  <c r="P6638" i="3"/>
  <c r="Q6638" i="3" s="1"/>
  <c r="P6639" i="3"/>
  <c r="Q6639" i="3" s="1"/>
  <c r="P6640" i="3"/>
  <c r="Q6640" i="3" s="1"/>
  <c r="P6641" i="3"/>
  <c r="Q6641" i="3" s="1"/>
  <c r="P6642" i="3"/>
  <c r="Q6642" i="3" s="1"/>
  <c r="P6643" i="3"/>
  <c r="P6644" i="3"/>
  <c r="Q6644" i="3" s="1"/>
  <c r="P6645" i="3"/>
  <c r="Q6645" i="3" s="1"/>
  <c r="P6646" i="3"/>
  <c r="Q6646" i="3" s="1"/>
  <c r="P6647" i="3"/>
  <c r="Q6647" i="3" s="1"/>
  <c r="P6648" i="3"/>
  <c r="Q6648" i="3" s="1"/>
  <c r="P6649" i="3"/>
  <c r="Q6649" i="3" s="1"/>
  <c r="P6650" i="3"/>
  <c r="Q6650" i="3" s="1"/>
  <c r="P6651" i="3"/>
  <c r="Q6651" i="3" s="1"/>
  <c r="P6652" i="3"/>
  <c r="Q6652" i="3" s="1"/>
  <c r="P6653" i="3"/>
  <c r="Q6653" i="3" s="1"/>
  <c r="P6654" i="3"/>
  <c r="Q6654" i="3" s="1"/>
  <c r="P6655" i="3"/>
  <c r="Q6655" i="3" s="1"/>
  <c r="P6656" i="3"/>
  <c r="Q6656" i="3" s="1"/>
  <c r="P6657" i="3"/>
  <c r="Q6657" i="3" s="1"/>
  <c r="P6658" i="3"/>
  <c r="P6659" i="3"/>
  <c r="Q6659" i="3" s="1"/>
  <c r="P6660" i="3"/>
  <c r="Q6660" i="3" s="1"/>
  <c r="P6661" i="3"/>
  <c r="Q6661" i="3" s="1"/>
  <c r="P6662" i="3"/>
  <c r="Q6662" i="3" s="1"/>
  <c r="P6663" i="3"/>
  <c r="Q6663" i="3" s="1"/>
  <c r="P6664" i="3"/>
  <c r="Q6664" i="3" s="1"/>
  <c r="P6665" i="3"/>
  <c r="Q6665" i="3" s="1"/>
  <c r="P6666" i="3"/>
  <c r="Q6666" i="3" s="1"/>
  <c r="P6667" i="3"/>
  <c r="Q6667" i="3" s="1"/>
  <c r="P6668" i="3"/>
  <c r="Q6668" i="3" s="1"/>
  <c r="P6669" i="3"/>
  <c r="Q6669" i="3" s="1"/>
  <c r="P6670" i="3"/>
  <c r="Q6670" i="3" s="1"/>
  <c r="P6671" i="3"/>
  <c r="Q6671" i="3" s="1"/>
  <c r="P6672" i="3"/>
  <c r="P6673" i="3"/>
  <c r="Q6673" i="3" s="1"/>
  <c r="P6674" i="3"/>
  <c r="Q6674" i="3" s="1"/>
  <c r="P6675" i="3"/>
  <c r="Q6675" i="3" s="1"/>
  <c r="P6676" i="3"/>
  <c r="Q6676" i="3" s="1"/>
  <c r="P6677" i="3"/>
  <c r="Q6677" i="3" s="1"/>
  <c r="P6678" i="3"/>
  <c r="Q6678" i="3" s="1"/>
  <c r="P6679" i="3"/>
  <c r="Q6679" i="3" s="1"/>
  <c r="P6680" i="3"/>
  <c r="Q6680" i="3" s="1"/>
  <c r="P6681" i="3"/>
  <c r="Q6681" i="3" s="1"/>
  <c r="P6682" i="3"/>
  <c r="Q6682" i="3" s="1"/>
  <c r="P6683" i="3"/>
  <c r="Q6683" i="3" s="1"/>
  <c r="P6684" i="3"/>
  <c r="Q6684" i="3" s="1"/>
  <c r="P6685" i="3"/>
  <c r="Q6685" i="3" s="1"/>
  <c r="P6686" i="3"/>
  <c r="Q6686" i="3" s="1"/>
  <c r="P6687" i="3"/>
  <c r="P6688" i="3"/>
  <c r="Q6688" i="3" s="1"/>
  <c r="P6689" i="3"/>
  <c r="Q6689" i="3" s="1"/>
  <c r="P6690" i="3"/>
  <c r="Q6690" i="3" s="1"/>
  <c r="P6691" i="3"/>
  <c r="Q6691" i="3" s="1"/>
  <c r="P6692" i="3"/>
  <c r="Q6692" i="3" s="1"/>
  <c r="P6693" i="3"/>
  <c r="Q6693" i="3" s="1"/>
  <c r="P6694" i="3"/>
  <c r="Q6694" i="3" s="1"/>
  <c r="P6695" i="3"/>
  <c r="Q6695" i="3" s="1"/>
  <c r="P6696" i="3"/>
  <c r="Q6696" i="3" s="1"/>
  <c r="P6697" i="3"/>
  <c r="Q6697" i="3" s="1"/>
  <c r="P6698" i="3"/>
  <c r="Q6698" i="3" s="1"/>
  <c r="P6699" i="3"/>
  <c r="Q6699" i="3" s="1"/>
  <c r="P6700" i="3"/>
  <c r="Q6700" i="3" s="1"/>
  <c r="P6701" i="3"/>
  <c r="P6702" i="3"/>
  <c r="Q6702" i="3" s="1"/>
  <c r="P6703" i="3"/>
  <c r="Q6703" i="3" s="1"/>
  <c r="P6704" i="3"/>
  <c r="Q6704" i="3" s="1"/>
  <c r="P6705" i="3"/>
  <c r="Q6705" i="3" s="1"/>
  <c r="P6706" i="3"/>
  <c r="Q6706" i="3" s="1"/>
  <c r="P6707" i="3"/>
  <c r="Q6707" i="3" s="1"/>
  <c r="P6708" i="3"/>
  <c r="Q6708" i="3" s="1"/>
  <c r="P6709" i="3"/>
  <c r="Q6709" i="3" s="1"/>
  <c r="P6710" i="3"/>
  <c r="Q6710" i="3" s="1"/>
  <c r="P6711" i="3"/>
  <c r="Q6711" i="3" s="1"/>
  <c r="P6712" i="3"/>
  <c r="Q6712" i="3" s="1"/>
  <c r="P6713" i="3"/>
  <c r="Q6713" i="3" s="1"/>
  <c r="P6714" i="3"/>
  <c r="Q6714" i="3" s="1"/>
  <c r="P6715" i="3"/>
  <c r="P6716" i="3"/>
  <c r="Q6716" i="3" s="1"/>
  <c r="P6717" i="3"/>
  <c r="Q6717" i="3" s="1"/>
  <c r="P6718" i="3"/>
  <c r="Q6718" i="3" s="1"/>
  <c r="P6719" i="3"/>
  <c r="Q6719" i="3" s="1"/>
  <c r="P6720" i="3"/>
  <c r="Q6720" i="3" s="1"/>
  <c r="P6721" i="3"/>
  <c r="Q6721" i="3" s="1"/>
  <c r="P6722" i="3"/>
  <c r="Q6722" i="3" s="1"/>
  <c r="P6723" i="3"/>
  <c r="Q6723" i="3" s="1"/>
  <c r="P6724" i="3"/>
  <c r="Q6724" i="3" s="1"/>
  <c r="P6725" i="3"/>
  <c r="Q6725" i="3" s="1"/>
  <c r="P6726" i="3"/>
  <c r="Q6726" i="3" s="1"/>
  <c r="P6727" i="3"/>
  <c r="Q6727" i="3" s="1"/>
  <c r="P6728" i="3"/>
  <c r="Q6728" i="3" s="1"/>
  <c r="P6729" i="3"/>
  <c r="Q6729" i="3" s="1"/>
  <c r="P6730" i="3"/>
  <c r="P6731" i="3"/>
  <c r="Q6731" i="3" s="1"/>
  <c r="P6732" i="3"/>
  <c r="Q6732" i="3" s="1"/>
  <c r="P6733" i="3"/>
  <c r="Q6733" i="3" s="1"/>
  <c r="P6734" i="3"/>
  <c r="Q6734" i="3" s="1"/>
  <c r="P6735" i="3"/>
  <c r="Q6735" i="3" s="1"/>
  <c r="P6736" i="3"/>
  <c r="Q6736" i="3" s="1"/>
  <c r="P6737" i="3"/>
  <c r="Q6737" i="3" s="1"/>
  <c r="P6738" i="3"/>
  <c r="Q6738" i="3" s="1"/>
  <c r="P6739" i="3"/>
  <c r="Q6739" i="3" s="1"/>
  <c r="P6740" i="3"/>
  <c r="Q6740" i="3" s="1"/>
  <c r="P6741" i="3"/>
  <c r="Q6741" i="3" s="1"/>
  <c r="P6742" i="3"/>
  <c r="Q6742" i="3" s="1"/>
  <c r="P6743" i="3"/>
  <c r="Q6743" i="3" s="1"/>
  <c r="P6744" i="3"/>
  <c r="P6745" i="3"/>
  <c r="Q6745" i="3" s="1"/>
  <c r="P6746" i="3"/>
  <c r="Q6746" i="3" s="1"/>
  <c r="P6747" i="3"/>
  <c r="Q6747" i="3" s="1"/>
  <c r="P6748" i="3"/>
  <c r="Q6748" i="3" s="1"/>
  <c r="P6749" i="3"/>
  <c r="Q6749" i="3" s="1"/>
  <c r="P6750" i="3"/>
  <c r="Q6750" i="3" s="1"/>
  <c r="P6751" i="3"/>
  <c r="Q6751" i="3" s="1"/>
  <c r="P6752" i="3"/>
  <c r="Q6752" i="3" s="1"/>
  <c r="P6753" i="3"/>
  <c r="Q6753" i="3" s="1"/>
  <c r="P6754" i="3"/>
  <c r="Q6754" i="3" s="1"/>
  <c r="P6755" i="3"/>
  <c r="Q6755" i="3" s="1"/>
  <c r="P6756" i="3"/>
  <c r="Q6756" i="3" s="1"/>
  <c r="P6757" i="3"/>
  <c r="Q6757" i="3" s="1"/>
  <c r="P6758" i="3"/>
  <c r="Q6758" i="3" s="1"/>
  <c r="P6759" i="3"/>
  <c r="P6760" i="3"/>
  <c r="Q6760" i="3" s="1"/>
  <c r="P6761" i="3"/>
  <c r="Q6761" i="3" s="1"/>
  <c r="P6762" i="3"/>
  <c r="Q6762" i="3" s="1"/>
  <c r="P6763" i="3"/>
  <c r="Q6763" i="3" s="1"/>
  <c r="P6764" i="3"/>
  <c r="Q6764" i="3" s="1"/>
  <c r="P6765" i="3"/>
  <c r="Q6765" i="3" s="1"/>
  <c r="P6766" i="3"/>
  <c r="Q6766" i="3" s="1"/>
  <c r="P6767" i="3"/>
  <c r="Q6767" i="3" s="1"/>
  <c r="P6768" i="3"/>
  <c r="Q6768" i="3" s="1"/>
  <c r="P6769" i="3"/>
  <c r="Q6769" i="3" s="1"/>
  <c r="P6770" i="3"/>
  <c r="Q6770" i="3" s="1"/>
  <c r="P6771" i="3"/>
  <c r="Q6771" i="3" s="1"/>
  <c r="P6772" i="3"/>
  <c r="Q6772" i="3" s="1"/>
  <c r="P6773" i="3"/>
  <c r="P6774" i="3"/>
  <c r="Q6774" i="3" s="1"/>
  <c r="P6775" i="3"/>
  <c r="Q6775" i="3" s="1"/>
  <c r="P6776" i="3"/>
  <c r="Q6776" i="3" s="1"/>
  <c r="P6777" i="3"/>
  <c r="Q6777" i="3" s="1"/>
  <c r="P6778" i="3"/>
  <c r="Q6778" i="3" s="1"/>
  <c r="P6779" i="3"/>
  <c r="Q6779" i="3" s="1"/>
  <c r="P6780" i="3"/>
  <c r="Q6780" i="3" s="1"/>
  <c r="P6781" i="3"/>
  <c r="Q6781" i="3" s="1"/>
  <c r="P6782" i="3"/>
  <c r="Q6782" i="3" s="1"/>
  <c r="P6783" i="3"/>
  <c r="Q6783" i="3" s="1"/>
  <c r="P6784" i="3"/>
  <c r="Q6784" i="3" s="1"/>
  <c r="P6785" i="3"/>
  <c r="Q6785" i="3" s="1"/>
  <c r="P6786" i="3"/>
  <c r="Q6786" i="3" s="1"/>
  <c r="P6787" i="3"/>
  <c r="P6788" i="3"/>
  <c r="Q6788" i="3" s="1"/>
  <c r="P6789" i="3"/>
  <c r="Q6789" i="3" s="1"/>
  <c r="P6790" i="3"/>
  <c r="Q6790" i="3" s="1"/>
  <c r="P6791" i="3"/>
  <c r="Q6791" i="3" s="1"/>
  <c r="P6792" i="3"/>
  <c r="Q6792" i="3" s="1"/>
  <c r="P6793" i="3"/>
  <c r="Q6793" i="3" s="1"/>
  <c r="P6794" i="3"/>
  <c r="Q6794" i="3" s="1"/>
  <c r="P6795" i="3"/>
  <c r="Q6795" i="3" s="1"/>
  <c r="P6796" i="3"/>
  <c r="Q6796" i="3" s="1"/>
  <c r="P6797" i="3"/>
  <c r="Q6797" i="3" s="1"/>
  <c r="P6798" i="3"/>
  <c r="Q6798" i="3" s="1"/>
  <c r="P6799" i="3"/>
  <c r="Q6799" i="3" s="1"/>
  <c r="P6800" i="3"/>
  <c r="Q6800" i="3" s="1"/>
  <c r="P6801" i="3"/>
  <c r="Q6801" i="3" s="1"/>
  <c r="P6802" i="3"/>
  <c r="P6803" i="3"/>
  <c r="Q6803" i="3" s="1"/>
  <c r="P6804" i="3"/>
  <c r="Q6804" i="3" s="1"/>
  <c r="P6805" i="3"/>
  <c r="Q6805" i="3" s="1"/>
  <c r="P6806" i="3"/>
  <c r="Q6806" i="3" s="1"/>
  <c r="P6807" i="3"/>
  <c r="Q6807" i="3" s="1"/>
  <c r="P6808" i="3"/>
  <c r="Q6808" i="3" s="1"/>
  <c r="P6809" i="3"/>
  <c r="Q6809" i="3" s="1"/>
  <c r="P6810" i="3"/>
  <c r="Q6810" i="3" s="1"/>
  <c r="P6811" i="3"/>
  <c r="Q6811" i="3" s="1"/>
  <c r="P6812" i="3"/>
  <c r="Q6812" i="3" s="1"/>
  <c r="P6813" i="3"/>
  <c r="Q6813" i="3" s="1"/>
  <c r="P6814" i="3"/>
  <c r="Q6814" i="3" s="1"/>
  <c r="P6815" i="3"/>
  <c r="Q6815" i="3" s="1"/>
  <c r="P6816" i="3"/>
  <c r="P6817" i="3"/>
  <c r="Q6817" i="3" s="1"/>
  <c r="P6818" i="3"/>
  <c r="Q6818" i="3" s="1"/>
  <c r="P6819" i="3"/>
  <c r="Q6819" i="3" s="1"/>
  <c r="P6820" i="3"/>
  <c r="Q6820" i="3" s="1"/>
  <c r="P6821" i="3"/>
  <c r="Q6821" i="3" s="1"/>
  <c r="P6822" i="3"/>
  <c r="Q6822" i="3" s="1"/>
  <c r="P6823" i="3"/>
  <c r="Q6823" i="3" s="1"/>
  <c r="P6824" i="3"/>
  <c r="Q6824" i="3" s="1"/>
  <c r="P6825" i="3"/>
  <c r="Q6825" i="3" s="1"/>
  <c r="P6826" i="3"/>
  <c r="Q6826" i="3" s="1"/>
  <c r="P6827" i="3"/>
  <c r="Q6827" i="3" s="1"/>
  <c r="P6828" i="3"/>
  <c r="Q6828" i="3" s="1"/>
  <c r="P6829" i="3"/>
  <c r="Q6829" i="3" s="1"/>
  <c r="P6830" i="3"/>
  <c r="Q6830" i="3" s="1"/>
  <c r="P6831" i="3"/>
  <c r="P6832" i="3"/>
  <c r="Q6832" i="3" s="1"/>
  <c r="P6833" i="3"/>
  <c r="Q6833" i="3" s="1"/>
  <c r="P6834" i="3"/>
  <c r="Q6834" i="3" s="1"/>
  <c r="P6835" i="3"/>
  <c r="Q6835" i="3" s="1"/>
  <c r="P6836" i="3"/>
  <c r="Q6836" i="3" s="1"/>
  <c r="P6837" i="3"/>
  <c r="Q6837" i="3" s="1"/>
  <c r="P6838" i="3"/>
  <c r="Q6838" i="3" s="1"/>
  <c r="P6839" i="3"/>
  <c r="Q6839" i="3" s="1"/>
  <c r="P6840" i="3"/>
  <c r="Q6840" i="3" s="1"/>
  <c r="P6841" i="3"/>
  <c r="Q6841" i="3" s="1"/>
  <c r="P6842" i="3"/>
  <c r="Q6842" i="3" s="1"/>
  <c r="P6843" i="3"/>
  <c r="Q6843" i="3" s="1"/>
  <c r="P6844" i="3"/>
  <c r="Q6844" i="3" s="1"/>
  <c r="P6845" i="3"/>
  <c r="P6846" i="3"/>
  <c r="Q6846" i="3" s="1"/>
  <c r="P6847" i="3"/>
  <c r="Q6847" i="3" s="1"/>
  <c r="P6848" i="3"/>
  <c r="Q6848" i="3" s="1"/>
  <c r="P6849" i="3"/>
  <c r="Q6849" i="3" s="1"/>
  <c r="P6850" i="3"/>
  <c r="Q6850" i="3" s="1"/>
  <c r="P6851" i="3"/>
  <c r="Q6851" i="3" s="1"/>
  <c r="P6852" i="3"/>
  <c r="Q6852" i="3" s="1"/>
  <c r="P6853" i="3"/>
  <c r="Q6853" i="3" s="1"/>
  <c r="P6854" i="3"/>
  <c r="Q6854" i="3" s="1"/>
  <c r="P6855" i="3"/>
  <c r="Q6855" i="3" s="1"/>
  <c r="P6856" i="3"/>
  <c r="Q6856" i="3" s="1"/>
  <c r="P6857" i="3"/>
  <c r="Q6857" i="3" s="1"/>
  <c r="P6858" i="3"/>
  <c r="Q6858" i="3" s="1"/>
  <c r="P6859" i="3"/>
  <c r="P6860" i="3"/>
  <c r="Q6860" i="3" s="1"/>
  <c r="P6861" i="3"/>
  <c r="Q6861" i="3" s="1"/>
  <c r="P6862" i="3"/>
  <c r="Q6862" i="3" s="1"/>
  <c r="P6863" i="3"/>
  <c r="Q6863" i="3" s="1"/>
  <c r="P6864" i="3"/>
  <c r="Q6864" i="3" s="1"/>
  <c r="P6865" i="3"/>
  <c r="Q6865" i="3" s="1"/>
  <c r="P6866" i="3"/>
  <c r="Q6866" i="3" s="1"/>
  <c r="P6867" i="3"/>
  <c r="Q6867" i="3" s="1"/>
  <c r="P6868" i="3"/>
  <c r="Q6868" i="3" s="1"/>
  <c r="P6869" i="3"/>
  <c r="Q6869" i="3" s="1"/>
  <c r="P6870" i="3"/>
  <c r="Q6870" i="3" s="1"/>
  <c r="P6871" i="3"/>
  <c r="Q6871" i="3" s="1"/>
  <c r="P6872" i="3"/>
  <c r="Q6872" i="3" s="1"/>
  <c r="P6873" i="3"/>
  <c r="Q6873" i="3" s="1"/>
  <c r="P6874" i="3"/>
  <c r="P6875" i="3"/>
  <c r="Q6875" i="3" s="1"/>
  <c r="P6876" i="3"/>
  <c r="Q6876" i="3" s="1"/>
  <c r="P6877" i="3"/>
  <c r="Q6877" i="3" s="1"/>
  <c r="P6878" i="3"/>
  <c r="Q6878" i="3" s="1"/>
  <c r="P6879" i="3"/>
  <c r="Q6879" i="3" s="1"/>
  <c r="P6880" i="3"/>
  <c r="Q6880" i="3" s="1"/>
  <c r="P6881" i="3"/>
  <c r="Q6881" i="3" s="1"/>
  <c r="P6882" i="3"/>
  <c r="Q6882" i="3" s="1"/>
  <c r="P6883" i="3"/>
  <c r="Q6883" i="3" s="1"/>
  <c r="P6884" i="3"/>
  <c r="Q6884" i="3" s="1"/>
  <c r="P6885" i="3"/>
  <c r="Q6885" i="3" s="1"/>
  <c r="P6886" i="3"/>
  <c r="Q6886" i="3" s="1"/>
  <c r="P6887" i="3"/>
  <c r="Q6887" i="3" s="1"/>
  <c r="P6888" i="3"/>
  <c r="P6889" i="3"/>
  <c r="Q6889" i="3" s="1"/>
  <c r="P6890" i="3"/>
  <c r="Q6890" i="3" s="1"/>
  <c r="P6891" i="3"/>
  <c r="Q6891" i="3" s="1"/>
  <c r="P6892" i="3"/>
  <c r="Q6892" i="3" s="1"/>
  <c r="P6893" i="3"/>
  <c r="Q6893" i="3" s="1"/>
  <c r="P6894" i="3"/>
  <c r="Q6894" i="3" s="1"/>
  <c r="P6895" i="3"/>
  <c r="Q6895" i="3" s="1"/>
  <c r="P6896" i="3"/>
  <c r="Q6896" i="3" s="1"/>
  <c r="P6897" i="3"/>
  <c r="Q6897" i="3" s="1"/>
  <c r="P6898" i="3"/>
  <c r="Q6898" i="3" s="1"/>
  <c r="P6899" i="3"/>
  <c r="Q6899" i="3" s="1"/>
  <c r="P6900" i="3"/>
  <c r="Q6900" i="3" s="1"/>
  <c r="P6901" i="3"/>
  <c r="Q6901" i="3" s="1"/>
  <c r="P6902" i="3"/>
  <c r="Q6902" i="3" s="1"/>
  <c r="P6903" i="3"/>
  <c r="P6904" i="3"/>
  <c r="Q6904" i="3" s="1"/>
  <c r="P6905" i="3"/>
  <c r="Q6905" i="3" s="1"/>
  <c r="P6906" i="3"/>
  <c r="Q6906" i="3" s="1"/>
  <c r="P6907" i="3"/>
  <c r="Q6907" i="3" s="1"/>
  <c r="P6908" i="3"/>
  <c r="Q6908" i="3" s="1"/>
  <c r="P6909" i="3"/>
  <c r="Q6909" i="3" s="1"/>
  <c r="P6910" i="3"/>
  <c r="Q6910" i="3" s="1"/>
  <c r="P6911" i="3"/>
  <c r="Q6911" i="3" s="1"/>
  <c r="P6912" i="3"/>
  <c r="Q6912" i="3" s="1"/>
  <c r="P6913" i="3"/>
  <c r="Q6913" i="3" s="1"/>
  <c r="P6914" i="3"/>
  <c r="Q6914" i="3" s="1"/>
  <c r="P6915" i="3"/>
  <c r="Q6915" i="3" s="1"/>
  <c r="P6916" i="3"/>
  <c r="Q6916" i="3" s="1"/>
  <c r="P6917" i="3"/>
  <c r="P6918" i="3"/>
  <c r="Q6918" i="3" s="1"/>
  <c r="P6919" i="3"/>
  <c r="Q6919" i="3" s="1"/>
  <c r="P6920" i="3"/>
  <c r="Q6920" i="3" s="1"/>
  <c r="P6921" i="3"/>
  <c r="Q6921" i="3" s="1"/>
  <c r="P6922" i="3"/>
  <c r="Q6922" i="3" s="1"/>
  <c r="P6923" i="3"/>
  <c r="Q6923" i="3" s="1"/>
  <c r="P6924" i="3"/>
  <c r="Q6924" i="3" s="1"/>
  <c r="P6925" i="3"/>
  <c r="Q6925" i="3" s="1"/>
  <c r="P6926" i="3"/>
  <c r="Q6926" i="3" s="1"/>
  <c r="P6927" i="3"/>
  <c r="Q6927" i="3" s="1"/>
  <c r="P6928" i="3"/>
  <c r="Q6928" i="3" s="1"/>
  <c r="P6929" i="3"/>
  <c r="Q6929" i="3" s="1"/>
  <c r="P6930" i="3"/>
  <c r="Q6930" i="3" s="1"/>
  <c r="P6931" i="3"/>
  <c r="P6932" i="3"/>
  <c r="Q6932" i="3" s="1"/>
  <c r="P6933" i="3"/>
  <c r="Q6933" i="3" s="1"/>
  <c r="P6934" i="3"/>
  <c r="Q6934" i="3" s="1"/>
  <c r="P6935" i="3"/>
  <c r="Q6935" i="3" s="1"/>
  <c r="P6936" i="3"/>
  <c r="Q6936" i="3" s="1"/>
  <c r="P6937" i="3"/>
  <c r="Q6937" i="3" s="1"/>
  <c r="P6938" i="3"/>
  <c r="Q6938" i="3" s="1"/>
  <c r="P6939" i="3"/>
  <c r="Q6939" i="3" s="1"/>
  <c r="P6940" i="3"/>
  <c r="Q6940" i="3" s="1"/>
  <c r="P6941" i="3"/>
  <c r="Q6941" i="3" s="1"/>
  <c r="P6942" i="3"/>
  <c r="Q6942" i="3" s="1"/>
  <c r="P6943" i="3"/>
  <c r="Q6943" i="3" s="1"/>
  <c r="P6944" i="3"/>
  <c r="Q6944" i="3" s="1"/>
  <c r="P6945" i="3"/>
  <c r="Q6945" i="3" s="1"/>
  <c r="P6946" i="3"/>
  <c r="P6947" i="3"/>
  <c r="Q6947" i="3" s="1"/>
  <c r="P6948" i="3"/>
  <c r="Q6948" i="3" s="1"/>
  <c r="P6949" i="3"/>
  <c r="Q6949" i="3" s="1"/>
  <c r="P6950" i="3"/>
  <c r="Q6950" i="3" s="1"/>
  <c r="P6951" i="3"/>
  <c r="Q6951" i="3" s="1"/>
  <c r="P6952" i="3"/>
  <c r="Q6952" i="3" s="1"/>
  <c r="P6953" i="3"/>
  <c r="Q6953" i="3" s="1"/>
  <c r="P6954" i="3"/>
  <c r="Q6954" i="3" s="1"/>
  <c r="P6955" i="3"/>
  <c r="Q6955" i="3" s="1"/>
  <c r="P6956" i="3"/>
  <c r="Q6956" i="3" s="1"/>
  <c r="P6957" i="3"/>
  <c r="Q6957" i="3" s="1"/>
  <c r="P6958" i="3"/>
  <c r="Q6958" i="3" s="1"/>
  <c r="P6959" i="3"/>
  <c r="Q6959" i="3" s="1"/>
  <c r="P6960" i="3"/>
  <c r="P6961" i="3"/>
  <c r="Q6961" i="3" s="1"/>
  <c r="P6962" i="3"/>
  <c r="Q6962" i="3" s="1"/>
  <c r="P6963" i="3"/>
  <c r="Q6963" i="3" s="1"/>
  <c r="P6964" i="3"/>
  <c r="Q6964" i="3" s="1"/>
  <c r="P6965" i="3"/>
  <c r="Q6965" i="3" s="1"/>
  <c r="P6966" i="3"/>
  <c r="Q6966" i="3" s="1"/>
  <c r="P6967" i="3"/>
  <c r="Q6967" i="3" s="1"/>
  <c r="P6968" i="3"/>
  <c r="Q6968" i="3" s="1"/>
  <c r="P6969" i="3"/>
  <c r="Q6969" i="3" s="1"/>
  <c r="P6970" i="3"/>
  <c r="Q6970" i="3" s="1"/>
  <c r="P6971" i="3"/>
  <c r="Q6971" i="3" s="1"/>
  <c r="P6972" i="3"/>
  <c r="Q6972" i="3" s="1"/>
  <c r="P6973" i="3"/>
  <c r="Q6973" i="3" s="1"/>
  <c r="P6974" i="3"/>
  <c r="Q6974" i="3" s="1"/>
  <c r="P6975" i="3"/>
  <c r="P6976" i="3"/>
  <c r="Q6976" i="3" s="1"/>
  <c r="P6977" i="3"/>
  <c r="Q6977" i="3" s="1"/>
  <c r="P6978" i="3"/>
  <c r="Q6978" i="3" s="1"/>
  <c r="P6979" i="3"/>
  <c r="Q6979" i="3" s="1"/>
  <c r="P6980" i="3"/>
  <c r="Q6980" i="3" s="1"/>
  <c r="P6981" i="3"/>
  <c r="Q6981" i="3" s="1"/>
  <c r="P6982" i="3"/>
  <c r="Q6982" i="3" s="1"/>
  <c r="P6983" i="3"/>
  <c r="Q6983" i="3" s="1"/>
  <c r="P6984" i="3"/>
  <c r="Q6984" i="3" s="1"/>
  <c r="P6985" i="3"/>
  <c r="Q6985" i="3" s="1"/>
  <c r="P6986" i="3"/>
  <c r="Q6986" i="3" s="1"/>
  <c r="P6987" i="3"/>
  <c r="Q6987" i="3" s="1"/>
  <c r="P6988" i="3"/>
  <c r="Q6988" i="3" s="1"/>
  <c r="P6989" i="3"/>
  <c r="P6990" i="3"/>
  <c r="Q6990" i="3" s="1"/>
  <c r="P6991" i="3"/>
  <c r="Q6991" i="3" s="1"/>
  <c r="P6992" i="3"/>
  <c r="Q6992" i="3" s="1"/>
  <c r="P6993" i="3"/>
  <c r="Q6993" i="3" s="1"/>
  <c r="P6994" i="3"/>
  <c r="Q6994" i="3" s="1"/>
  <c r="P6995" i="3"/>
  <c r="Q6995" i="3" s="1"/>
  <c r="P6996" i="3"/>
  <c r="Q6996" i="3" s="1"/>
  <c r="P6997" i="3"/>
  <c r="Q6997" i="3" s="1"/>
  <c r="P6998" i="3"/>
  <c r="Q6998" i="3" s="1"/>
  <c r="P6999" i="3"/>
  <c r="Q6999" i="3" s="1"/>
  <c r="P7000" i="3"/>
  <c r="Q7000" i="3" s="1"/>
  <c r="P7001" i="3"/>
  <c r="Q7001" i="3" s="1"/>
  <c r="P7002" i="3"/>
  <c r="Q7002" i="3" s="1"/>
  <c r="P7003" i="3"/>
  <c r="P7004" i="3"/>
  <c r="Q7004" i="3" s="1"/>
  <c r="P7005" i="3"/>
  <c r="Q7005" i="3" s="1"/>
  <c r="P7006" i="3"/>
  <c r="Q7006" i="3" s="1"/>
  <c r="P7007" i="3"/>
  <c r="Q7007" i="3" s="1"/>
  <c r="P7008" i="3"/>
  <c r="Q7008" i="3" s="1"/>
  <c r="P7009" i="3"/>
  <c r="Q7009" i="3" s="1"/>
  <c r="P7010" i="3"/>
  <c r="Q7010" i="3" s="1"/>
  <c r="P7011" i="3"/>
  <c r="Q7011" i="3" s="1"/>
  <c r="P7012" i="3"/>
  <c r="Q7012" i="3" s="1"/>
  <c r="P7013" i="3"/>
  <c r="Q7013" i="3" s="1"/>
  <c r="P7014" i="3"/>
  <c r="Q7014" i="3" s="1"/>
  <c r="P7015" i="3"/>
  <c r="Q7015" i="3" s="1"/>
  <c r="P7016" i="3"/>
  <c r="Q7016" i="3" s="1"/>
  <c r="P7017" i="3"/>
  <c r="Q7017" i="3" s="1"/>
  <c r="P7018" i="3"/>
  <c r="P7019" i="3"/>
  <c r="Q7019" i="3" s="1"/>
  <c r="P7020" i="3"/>
  <c r="Q7020" i="3" s="1"/>
  <c r="P7021" i="3"/>
  <c r="Q7021" i="3" s="1"/>
  <c r="P7022" i="3"/>
  <c r="Q7022" i="3" s="1"/>
  <c r="P7023" i="3"/>
  <c r="Q7023" i="3" s="1"/>
  <c r="P7024" i="3"/>
  <c r="Q7024" i="3" s="1"/>
  <c r="P7025" i="3"/>
  <c r="Q7025" i="3" s="1"/>
  <c r="P7026" i="3"/>
  <c r="Q7026" i="3" s="1"/>
  <c r="P7027" i="3"/>
  <c r="Q7027" i="3" s="1"/>
  <c r="P7028" i="3"/>
  <c r="Q7028" i="3" s="1"/>
  <c r="P7029" i="3"/>
  <c r="Q7029" i="3" s="1"/>
  <c r="P7030" i="3"/>
  <c r="Q7030" i="3" s="1"/>
  <c r="P7031" i="3"/>
  <c r="Q7031" i="3" s="1"/>
  <c r="P7032" i="3"/>
  <c r="P7033" i="3"/>
  <c r="Q7033" i="3" s="1"/>
  <c r="P7034" i="3"/>
  <c r="Q7034" i="3" s="1"/>
  <c r="P7035" i="3"/>
  <c r="Q7035" i="3" s="1"/>
  <c r="P7036" i="3"/>
  <c r="Q7036" i="3" s="1"/>
  <c r="P7037" i="3"/>
  <c r="Q7037" i="3" s="1"/>
  <c r="P7038" i="3"/>
  <c r="Q7038" i="3" s="1"/>
  <c r="P7039" i="3"/>
  <c r="Q7039" i="3" s="1"/>
  <c r="P7040" i="3"/>
  <c r="Q7040" i="3" s="1"/>
  <c r="P7041" i="3"/>
  <c r="Q7041" i="3" s="1"/>
  <c r="P7042" i="3"/>
  <c r="Q7042" i="3" s="1"/>
  <c r="P7043" i="3"/>
  <c r="Q7043" i="3" s="1"/>
  <c r="P7044" i="3"/>
  <c r="Q7044" i="3" s="1"/>
  <c r="P7045" i="3"/>
  <c r="Q7045" i="3" s="1"/>
  <c r="P7046" i="3"/>
  <c r="Q7046" i="3" s="1"/>
  <c r="P7047" i="3"/>
  <c r="P7048" i="3"/>
  <c r="Q7048" i="3" s="1"/>
  <c r="P7049" i="3"/>
  <c r="Q7049" i="3" s="1"/>
  <c r="P7050" i="3"/>
  <c r="Q7050" i="3" s="1"/>
  <c r="P7051" i="3"/>
  <c r="Q7051" i="3" s="1"/>
  <c r="P7052" i="3"/>
  <c r="Q7052" i="3" s="1"/>
  <c r="P7053" i="3"/>
  <c r="Q7053" i="3" s="1"/>
  <c r="P7054" i="3"/>
  <c r="Q7054" i="3" s="1"/>
  <c r="P7055" i="3"/>
  <c r="Q7055" i="3" s="1"/>
  <c r="P7056" i="3"/>
  <c r="Q7056" i="3" s="1"/>
  <c r="P7057" i="3"/>
  <c r="Q7057" i="3" s="1"/>
  <c r="P7058" i="3"/>
  <c r="Q7058" i="3" s="1"/>
  <c r="P7059" i="3"/>
  <c r="P7060" i="3"/>
  <c r="Q7060" i="3" s="1"/>
  <c r="P7061" i="3"/>
  <c r="Q7061" i="3" s="1"/>
  <c r="P7062" i="3"/>
  <c r="Q7062" i="3" s="1"/>
  <c r="P7063" i="3"/>
  <c r="Q7063" i="3" s="1"/>
  <c r="P7064" i="3"/>
  <c r="Q7064" i="3" s="1"/>
  <c r="P7065" i="3"/>
  <c r="Q7065" i="3" s="1"/>
  <c r="P7066" i="3"/>
  <c r="Q7066" i="3" s="1"/>
  <c r="P7067" i="3"/>
  <c r="Q7067" i="3" s="1"/>
  <c r="P7068" i="3"/>
  <c r="Q7068" i="3" s="1"/>
  <c r="P7069" i="3"/>
  <c r="Q7069" i="3" s="1"/>
  <c r="P7070" i="3"/>
  <c r="Q7070" i="3" s="1"/>
  <c r="P7071" i="3"/>
  <c r="P7072" i="3"/>
  <c r="Q7072" i="3" s="1"/>
  <c r="P7073" i="3"/>
  <c r="Q7073" i="3" s="1"/>
  <c r="P7074" i="3"/>
  <c r="Q7074" i="3" s="1"/>
  <c r="P7075" i="3"/>
  <c r="Q7075" i="3" s="1"/>
  <c r="P7076" i="3"/>
  <c r="Q7076" i="3" s="1"/>
  <c r="P7077" i="3"/>
  <c r="Q7077" i="3" s="1"/>
  <c r="P7078" i="3"/>
  <c r="Q7078" i="3" s="1"/>
  <c r="P7079" i="3"/>
  <c r="Q7079" i="3" s="1"/>
  <c r="P7080" i="3"/>
  <c r="Q7080" i="3" s="1"/>
  <c r="P7081" i="3"/>
  <c r="Q7081" i="3" s="1"/>
  <c r="P7082" i="3"/>
  <c r="Q7082" i="3" s="1"/>
  <c r="P7083" i="3"/>
  <c r="P7084" i="3"/>
  <c r="Q7084" i="3" s="1"/>
  <c r="P7085" i="3"/>
  <c r="Q7085" i="3" s="1"/>
  <c r="P7086" i="3"/>
  <c r="Q7086" i="3" s="1"/>
  <c r="P7087" i="3"/>
  <c r="Q7087" i="3" s="1"/>
  <c r="P7088" i="3"/>
  <c r="Q7088" i="3" s="1"/>
  <c r="P7089" i="3"/>
  <c r="Q7089" i="3" s="1"/>
  <c r="P7090" i="3"/>
  <c r="Q7090" i="3" s="1"/>
  <c r="P7091" i="3"/>
  <c r="Q7091" i="3" s="1"/>
  <c r="P7092" i="3"/>
  <c r="Q7092" i="3" s="1"/>
  <c r="P7093" i="3"/>
  <c r="Q7093" i="3" s="1"/>
  <c r="P7094" i="3"/>
  <c r="Q7094" i="3" s="1"/>
  <c r="P7095" i="3"/>
  <c r="P7096" i="3"/>
  <c r="Q7096" i="3" s="1"/>
  <c r="P7097" i="3"/>
  <c r="Q7097" i="3" s="1"/>
  <c r="P7098" i="3"/>
  <c r="Q7098" i="3" s="1"/>
  <c r="P7099" i="3"/>
  <c r="Q7099" i="3" s="1"/>
  <c r="P7100" i="3"/>
  <c r="Q7100" i="3" s="1"/>
  <c r="P7101" i="3"/>
  <c r="Q7101" i="3" s="1"/>
  <c r="P7102" i="3"/>
  <c r="Q7102" i="3" s="1"/>
  <c r="P7103" i="3"/>
  <c r="Q7103" i="3" s="1"/>
  <c r="P7104" i="3"/>
  <c r="Q7104" i="3" s="1"/>
  <c r="P7105" i="3"/>
  <c r="Q7105" i="3" s="1"/>
  <c r="P7106" i="3"/>
  <c r="Q7106" i="3" s="1"/>
  <c r="P7107" i="3"/>
  <c r="P7108" i="3"/>
  <c r="Q7108" i="3" s="1"/>
  <c r="P7109" i="3"/>
  <c r="Q7109" i="3" s="1"/>
  <c r="P7110" i="3"/>
  <c r="Q7110" i="3" s="1"/>
  <c r="P7111" i="3"/>
  <c r="Q7111" i="3" s="1"/>
  <c r="P7112" i="3"/>
  <c r="Q7112" i="3" s="1"/>
  <c r="P7113" i="3"/>
  <c r="Q7113" i="3" s="1"/>
  <c r="P7114" i="3"/>
  <c r="Q7114" i="3" s="1"/>
  <c r="P7115" i="3"/>
  <c r="Q7115" i="3" s="1"/>
  <c r="P7116" i="3"/>
  <c r="Q7116" i="3" s="1"/>
  <c r="P7117" i="3"/>
  <c r="Q7117" i="3" s="1"/>
  <c r="P7118" i="3"/>
  <c r="Q7118" i="3" s="1"/>
  <c r="P7119" i="3"/>
  <c r="P7120" i="3"/>
  <c r="Q7120" i="3" s="1"/>
  <c r="P7121" i="3"/>
  <c r="Q7121" i="3" s="1"/>
  <c r="P7122" i="3"/>
  <c r="Q7122" i="3" s="1"/>
  <c r="P7123" i="3"/>
  <c r="Q7123" i="3" s="1"/>
  <c r="P7124" i="3"/>
  <c r="Q7124" i="3" s="1"/>
  <c r="P7125" i="3"/>
  <c r="Q7125" i="3" s="1"/>
  <c r="P7126" i="3"/>
  <c r="Q7126" i="3" s="1"/>
  <c r="P7127" i="3"/>
  <c r="Q7127" i="3" s="1"/>
  <c r="P7128" i="3"/>
  <c r="Q7128" i="3" s="1"/>
  <c r="P7129" i="3"/>
  <c r="Q7129" i="3" s="1"/>
  <c r="P7130" i="3"/>
  <c r="Q7130" i="3" s="1"/>
  <c r="P7131" i="3"/>
  <c r="P7132" i="3"/>
  <c r="Q7132" i="3" s="1"/>
  <c r="P7133" i="3"/>
  <c r="Q7133" i="3" s="1"/>
  <c r="P7134" i="3"/>
  <c r="Q7134" i="3" s="1"/>
  <c r="P7135" i="3"/>
  <c r="Q7135" i="3" s="1"/>
  <c r="P7136" i="3"/>
  <c r="Q7136" i="3" s="1"/>
  <c r="P7137" i="3"/>
  <c r="Q7137" i="3" s="1"/>
  <c r="P7138" i="3"/>
  <c r="Q7138" i="3" s="1"/>
  <c r="P7139" i="3"/>
  <c r="Q7139" i="3" s="1"/>
  <c r="P7140" i="3"/>
  <c r="Q7140" i="3" s="1"/>
  <c r="P7141" i="3"/>
  <c r="Q7141" i="3" s="1"/>
  <c r="P7142" i="3"/>
  <c r="Q7142" i="3" s="1"/>
  <c r="P7143" i="3"/>
  <c r="P7144" i="3"/>
  <c r="Q7144" i="3" s="1"/>
  <c r="P7145" i="3"/>
  <c r="Q7145" i="3" s="1"/>
  <c r="P7146" i="3"/>
  <c r="Q7146" i="3" s="1"/>
  <c r="P7147" i="3"/>
  <c r="Q7147" i="3" s="1"/>
  <c r="P7148" i="3"/>
  <c r="Q7148" i="3" s="1"/>
  <c r="P7149" i="3"/>
  <c r="Q7149" i="3" s="1"/>
  <c r="P7150" i="3"/>
  <c r="Q7150" i="3" s="1"/>
  <c r="P7151" i="3"/>
  <c r="Q7151" i="3" s="1"/>
  <c r="P7152" i="3"/>
  <c r="Q7152" i="3" s="1"/>
  <c r="P7153" i="3"/>
  <c r="Q7153" i="3" s="1"/>
  <c r="P7154" i="3"/>
  <c r="Q7154" i="3" s="1"/>
  <c r="P7155" i="3"/>
  <c r="P7156" i="3"/>
  <c r="Q7156" i="3" s="1"/>
  <c r="P7157" i="3"/>
  <c r="Q7157" i="3" s="1"/>
  <c r="P7158" i="3"/>
  <c r="Q7158" i="3" s="1"/>
  <c r="P7159" i="3"/>
  <c r="Q7159" i="3" s="1"/>
  <c r="P7160" i="3"/>
  <c r="Q7160" i="3" s="1"/>
  <c r="P7161" i="3"/>
  <c r="Q7161" i="3" s="1"/>
  <c r="P7162" i="3"/>
  <c r="Q7162" i="3" s="1"/>
  <c r="P7163" i="3"/>
  <c r="Q7163" i="3" s="1"/>
  <c r="P7164" i="3"/>
  <c r="Q7164" i="3" s="1"/>
  <c r="P7165" i="3"/>
  <c r="Q7165" i="3" s="1"/>
  <c r="P7166" i="3"/>
  <c r="Q7166" i="3" s="1"/>
  <c r="P7167" i="3"/>
  <c r="P7168" i="3"/>
  <c r="Q7168" i="3" s="1"/>
  <c r="P7169" i="3"/>
  <c r="Q7169" i="3" s="1"/>
  <c r="P7170" i="3"/>
  <c r="Q7170" i="3" s="1"/>
  <c r="P7171" i="3"/>
  <c r="Q7171" i="3" s="1"/>
  <c r="P7172" i="3"/>
  <c r="Q7172" i="3" s="1"/>
  <c r="P7173" i="3"/>
  <c r="Q7173" i="3" s="1"/>
  <c r="P7174" i="3"/>
  <c r="Q7174" i="3" s="1"/>
  <c r="P7175" i="3"/>
  <c r="Q7175" i="3" s="1"/>
  <c r="P7176" i="3"/>
  <c r="Q7176" i="3" s="1"/>
  <c r="P7177" i="3"/>
  <c r="Q7177" i="3" s="1"/>
  <c r="P7178" i="3"/>
  <c r="Q7178" i="3" s="1"/>
  <c r="P7179" i="3"/>
  <c r="P7180" i="3"/>
  <c r="Q7180" i="3" s="1"/>
  <c r="P7181" i="3"/>
  <c r="Q7181" i="3" s="1"/>
  <c r="P7182" i="3"/>
  <c r="Q7182" i="3" s="1"/>
  <c r="P7183" i="3"/>
  <c r="Q7183" i="3" s="1"/>
  <c r="P7184" i="3"/>
  <c r="Q7184" i="3" s="1"/>
  <c r="P7185" i="3"/>
  <c r="Q7185" i="3" s="1"/>
  <c r="P7186" i="3"/>
  <c r="Q7186" i="3" s="1"/>
  <c r="P7187" i="3"/>
  <c r="Q7187" i="3" s="1"/>
  <c r="P7188" i="3"/>
  <c r="Q7188" i="3" s="1"/>
  <c r="P7189" i="3"/>
  <c r="Q7189" i="3" s="1"/>
  <c r="P7190" i="3"/>
  <c r="Q7190" i="3" s="1"/>
  <c r="P7191" i="3"/>
  <c r="P7192" i="3"/>
  <c r="Q7192" i="3" s="1"/>
  <c r="P7193" i="3"/>
  <c r="Q7193" i="3" s="1"/>
  <c r="P7194" i="3"/>
  <c r="Q7194" i="3" s="1"/>
  <c r="P7195" i="3"/>
  <c r="Q7195" i="3" s="1"/>
  <c r="P7196" i="3"/>
  <c r="Q7196" i="3" s="1"/>
  <c r="P7197" i="3"/>
  <c r="Q7197" i="3" s="1"/>
  <c r="P7198" i="3"/>
  <c r="Q7198" i="3" s="1"/>
  <c r="P7199" i="3"/>
  <c r="Q7199" i="3" s="1"/>
  <c r="P7200" i="3"/>
  <c r="Q7200" i="3" s="1"/>
  <c r="P7201" i="3"/>
  <c r="Q7201" i="3" s="1"/>
  <c r="P7202" i="3"/>
  <c r="Q7202" i="3" s="1"/>
  <c r="P7203" i="3"/>
  <c r="P7204" i="3"/>
  <c r="Q7204" i="3" s="1"/>
  <c r="P7205" i="3"/>
  <c r="Q7205" i="3" s="1"/>
  <c r="P7206" i="3"/>
  <c r="Q7206" i="3" s="1"/>
  <c r="P7207" i="3"/>
  <c r="Q7207" i="3" s="1"/>
  <c r="P7208" i="3"/>
  <c r="Q7208" i="3" s="1"/>
  <c r="P7209" i="3"/>
  <c r="Q7209" i="3" s="1"/>
  <c r="P7210" i="3"/>
  <c r="Q7210" i="3" s="1"/>
  <c r="P7211" i="3"/>
  <c r="Q7211" i="3" s="1"/>
  <c r="P7212" i="3"/>
  <c r="Q7212" i="3" s="1"/>
  <c r="P7213" i="3"/>
  <c r="Q7213" i="3" s="1"/>
  <c r="P7214" i="3"/>
  <c r="Q7214" i="3" s="1"/>
  <c r="P7215" i="3"/>
  <c r="P7216" i="3"/>
  <c r="Q7216" i="3" s="1"/>
  <c r="P7217" i="3"/>
  <c r="Q7217" i="3" s="1"/>
  <c r="P7218" i="3"/>
  <c r="Q7218" i="3" s="1"/>
  <c r="P7219" i="3"/>
  <c r="Q7219" i="3" s="1"/>
  <c r="P7220" i="3"/>
  <c r="Q7220" i="3" s="1"/>
  <c r="P7221" i="3"/>
  <c r="Q7221" i="3" s="1"/>
  <c r="P7222" i="3"/>
  <c r="Q7222" i="3" s="1"/>
  <c r="P7223" i="3"/>
  <c r="Q7223" i="3" s="1"/>
  <c r="P7224" i="3"/>
  <c r="Q7224" i="3" s="1"/>
  <c r="P7225" i="3"/>
  <c r="Q7225" i="3" s="1"/>
  <c r="P7226" i="3"/>
  <c r="Q7226" i="3" s="1"/>
  <c r="P7227" i="3"/>
  <c r="P7228" i="3"/>
  <c r="Q7228" i="3" s="1"/>
  <c r="P7229" i="3"/>
  <c r="Q7229" i="3" s="1"/>
  <c r="P7230" i="3"/>
  <c r="Q7230" i="3" s="1"/>
  <c r="P7231" i="3"/>
  <c r="Q7231" i="3" s="1"/>
  <c r="P7232" i="3"/>
  <c r="Q7232" i="3" s="1"/>
  <c r="P7233" i="3"/>
  <c r="Q7233" i="3" s="1"/>
  <c r="P7234" i="3"/>
  <c r="Q7234" i="3" s="1"/>
  <c r="P7235" i="3"/>
  <c r="Q7235" i="3" s="1"/>
  <c r="P7236" i="3"/>
  <c r="Q7236" i="3" s="1"/>
  <c r="P7237" i="3"/>
  <c r="Q7237" i="3" s="1"/>
  <c r="P7238" i="3"/>
  <c r="Q7238" i="3" s="1"/>
  <c r="P7239" i="3"/>
  <c r="P7240" i="3"/>
  <c r="Q7240" i="3" s="1"/>
  <c r="P7241" i="3"/>
  <c r="Q7241" i="3" s="1"/>
  <c r="P7242" i="3"/>
  <c r="Q7242" i="3" s="1"/>
  <c r="P7243" i="3"/>
  <c r="Q7243" i="3" s="1"/>
  <c r="P7244" i="3"/>
  <c r="Q7244" i="3" s="1"/>
  <c r="P7245" i="3"/>
  <c r="Q7245" i="3" s="1"/>
  <c r="P7246" i="3"/>
  <c r="Q7246" i="3" s="1"/>
  <c r="P7247" i="3"/>
  <c r="Q7247" i="3" s="1"/>
  <c r="P7248" i="3"/>
  <c r="Q7248" i="3" s="1"/>
  <c r="P7249" i="3"/>
  <c r="Q7249" i="3" s="1"/>
  <c r="P7250" i="3"/>
  <c r="Q7250" i="3" s="1"/>
  <c r="P7251" i="3"/>
  <c r="P7252" i="3"/>
  <c r="Q7252" i="3" s="1"/>
  <c r="P7253" i="3"/>
  <c r="Q7253" i="3" s="1"/>
  <c r="P7254" i="3"/>
  <c r="Q7254" i="3" s="1"/>
  <c r="P7255" i="3"/>
  <c r="Q7255" i="3" s="1"/>
  <c r="P7256" i="3"/>
  <c r="Q7256" i="3" s="1"/>
  <c r="P7257" i="3"/>
  <c r="Q7257" i="3" s="1"/>
  <c r="P7258" i="3"/>
  <c r="Q7258" i="3" s="1"/>
  <c r="P7259" i="3"/>
  <c r="Q7259" i="3" s="1"/>
  <c r="P7260" i="3"/>
  <c r="Q7260" i="3" s="1"/>
  <c r="P7261" i="3"/>
  <c r="Q7261" i="3" s="1"/>
  <c r="P7262" i="3"/>
  <c r="Q7262" i="3" s="1"/>
  <c r="P7263" i="3"/>
  <c r="P7264" i="3"/>
  <c r="Q7264" i="3" s="1"/>
  <c r="P7265" i="3"/>
  <c r="Q7265" i="3" s="1"/>
  <c r="P7266" i="3"/>
  <c r="Q7266" i="3" s="1"/>
  <c r="P7267" i="3"/>
  <c r="Q7267" i="3" s="1"/>
  <c r="P7268" i="3"/>
  <c r="Q7268" i="3" s="1"/>
  <c r="P7269" i="3"/>
  <c r="Q7269" i="3" s="1"/>
  <c r="P7270" i="3"/>
  <c r="Q7270" i="3" s="1"/>
  <c r="P7271" i="3"/>
  <c r="Q7271" i="3" s="1"/>
  <c r="P7272" i="3"/>
  <c r="Q7272" i="3" s="1"/>
  <c r="P7273" i="3"/>
  <c r="Q7273" i="3" s="1"/>
  <c r="P7274" i="3"/>
  <c r="Q7274" i="3" s="1"/>
  <c r="P7275" i="3"/>
  <c r="P7276" i="3"/>
  <c r="Q7276" i="3" s="1"/>
  <c r="P7277" i="3"/>
  <c r="Q7277" i="3" s="1"/>
  <c r="P7278" i="3"/>
  <c r="Q7278" i="3" s="1"/>
  <c r="P7279" i="3"/>
  <c r="Q7279" i="3" s="1"/>
  <c r="P7280" i="3"/>
  <c r="Q7280" i="3" s="1"/>
  <c r="P7281" i="3"/>
  <c r="Q7281" i="3" s="1"/>
  <c r="P7282" i="3"/>
  <c r="Q7282" i="3" s="1"/>
  <c r="P7283" i="3"/>
  <c r="Q7283" i="3" s="1"/>
  <c r="P7284" i="3"/>
  <c r="Q7284" i="3" s="1"/>
  <c r="P7285" i="3"/>
  <c r="Q7285" i="3" s="1"/>
  <c r="P7286" i="3"/>
  <c r="Q7286" i="3" s="1"/>
  <c r="P7287" i="3"/>
  <c r="P7288" i="3"/>
  <c r="Q7288" i="3" s="1"/>
  <c r="P7289" i="3"/>
  <c r="Q7289" i="3" s="1"/>
  <c r="P7290" i="3"/>
  <c r="Q7290" i="3" s="1"/>
  <c r="P7291" i="3"/>
  <c r="Q7291" i="3" s="1"/>
  <c r="P7292" i="3"/>
  <c r="Q7292" i="3" s="1"/>
  <c r="P7293" i="3"/>
  <c r="Q7293" i="3" s="1"/>
  <c r="P7294" i="3"/>
  <c r="Q7294" i="3" s="1"/>
  <c r="P7295" i="3"/>
  <c r="Q7295" i="3" s="1"/>
  <c r="P7296" i="3"/>
  <c r="Q7296" i="3" s="1"/>
  <c r="P7297" i="3"/>
  <c r="Q7297" i="3" s="1"/>
  <c r="P7298" i="3"/>
  <c r="Q7298" i="3" s="1"/>
  <c r="P7299" i="3"/>
  <c r="P7300" i="3"/>
  <c r="Q7300" i="3" s="1"/>
  <c r="P7301" i="3"/>
  <c r="Q7301" i="3" s="1"/>
  <c r="P7302" i="3"/>
  <c r="Q7302" i="3" s="1"/>
  <c r="P7303" i="3"/>
  <c r="Q7303" i="3" s="1"/>
  <c r="P7304" i="3"/>
  <c r="Q7304" i="3" s="1"/>
  <c r="P7305" i="3"/>
  <c r="Q7305" i="3" s="1"/>
  <c r="P7306" i="3"/>
  <c r="Q7306" i="3" s="1"/>
  <c r="P7307" i="3"/>
  <c r="Q7307" i="3" s="1"/>
  <c r="P7308" i="3"/>
  <c r="Q7308" i="3" s="1"/>
  <c r="P7309" i="3"/>
  <c r="Q7309" i="3" s="1"/>
  <c r="P7310" i="3"/>
  <c r="Q7310" i="3" s="1"/>
  <c r="P7311" i="3"/>
  <c r="P7312" i="3"/>
  <c r="Q7312" i="3" s="1"/>
  <c r="P7313" i="3"/>
  <c r="Q7313" i="3" s="1"/>
  <c r="P7314" i="3"/>
  <c r="Q7314" i="3" s="1"/>
  <c r="P7315" i="3"/>
  <c r="Q7315" i="3" s="1"/>
  <c r="P7316" i="3"/>
  <c r="Q7316" i="3" s="1"/>
  <c r="P7317" i="3"/>
  <c r="Q7317" i="3" s="1"/>
  <c r="P7318" i="3"/>
  <c r="Q7318" i="3" s="1"/>
  <c r="P7319" i="3"/>
  <c r="Q7319" i="3" s="1"/>
  <c r="P7320" i="3"/>
  <c r="Q7320" i="3" s="1"/>
  <c r="P7321" i="3"/>
  <c r="Q7321" i="3" s="1"/>
  <c r="P7322" i="3"/>
  <c r="Q7322" i="3" s="1"/>
  <c r="P7323" i="3"/>
  <c r="P7324" i="3"/>
  <c r="Q7324" i="3" s="1"/>
  <c r="P7325" i="3"/>
  <c r="Q7325" i="3" s="1"/>
  <c r="P7326" i="3"/>
  <c r="Q7326" i="3" s="1"/>
  <c r="P7327" i="3"/>
  <c r="Q7327" i="3" s="1"/>
  <c r="P7328" i="3"/>
  <c r="Q7328" i="3" s="1"/>
  <c r="P7329" i="3"/>
  <c r="Q7329" i="3" s="1"/>
  <c r="P7330" i="3"/>
  <c r="Q7330" i="3" s="1"/>
  <c r="P7331" i="3"/>
  <c r="Q7331" i="3" s="1"/>
  <c r="P7332" i="3"/>
  <c r="Q7332" i="3" s="1"/>
  <c r="P7333" i="3"/>
  <c r="Q7333" i="3" s="1"/>
  <c r="P7334" i="3"/>
  <c r="Q7334" i="3" s="1"/>
  <c r="P7335" i="3"/>
  <c r="P7336" i="3"/>
  <c r="Q7336" i="3" s="1"/>
  <c r="P7337" i="3"/>
  <c r="Q7337" i="3" s="1"/>
  <c r="P7338" i="3"/>
  <c r="Q7338" i="3" s="1"/>
  <c r="P7339" i="3"/>
  <c r="Q7339" i="3" s="1"/>
  <c r="P7340" i="3"/>
  <c r="Q7340" i="3" s="1"/>
  <c r="P7341" i="3"/>
  <c r="Q7341" i="3" s="1"/>
  <c r="P7342" i="3"/>
  <c r="Q7342" i="3" s="1"/>
  <c r="P7343" i="3"/>
  <c r="Q7343" i="3" s="1"/>
  <c r="P7344" i="3"/>
  <c r="Q7344" i="3" s="1"/>
  <c r="P7345" i="3"/>
  <c r="Q7345" i="3" s="1"/>
  <c r="P7346" i="3"/>
  <c r="Q7346" i="3" s="1"/>
  <c r="P7347" i="3"/>
  <c r="P7348" i="3"/>
  <c r="Q7348" i="3" s="1"/>
  <c r="P7349" i="3"/>
  <c r="Q7349" i="3" s="1"/>
  <c r="P7350" i="3"/>
  <c r="Q7350" i="3" s="1"/>
  <c r="P7351" i="3"/>
  <c r="Q7351" i="3" s="1"/>
  <c r="P7352" i="3"/>
  <c r="Q7352" i="3" s="1"/>
  <c r="P7353" i="3"/>
  <c r="Q7353" i="3" s="1"/>
  <c r="P7354" i="3"/>
  <c r="Q7354" i="3" s="1"/>
  <c r="P7355" i="3"/>
  <c r="Q7355" i="3" s="1"/>
  <c r="P7356" i="3"/>
  <c r="Q7356" i="3" s="1"/>
  <c r="P7357" i="3"/>
  <c r="Q7357" i="3" s="1"/>
  <c r="P7358" i="3"/>
  <c r="Q7358" i="3" s="1"/>
  <c r="P7359" i="3"/>
  <c r="P7360" i="3"/>
  <c r="Q7360" i="3" s="1"/>
  <c r="P7361" i="3"/>
  <c r="Q7361" i="3" s="1"/>
  <c r="P7362" i="3"/>
  <c r="Q7362" i="3" s="1"/>
  <c r="P7363" i="3"/>
  <c r="Q7363" i="3" s="1"/>
  <c r="P7364" i="3"/>
  <c r="Q7364" i="3" s="1"/>
  <c r="P7365" i="3"/>
  <c r="Q7365" i="3" s="1"/>
  <c r="P7366" i="3"/>
  <c r="Q7366" i="3" s="1"/>
  <c r="P7367" i="3"/>
  <c r="Q7367" i="3" s="1"/>
  <c r="P7368" i="3"/>
  <c r="Q7368" i="3" s="1"/>
  <c r="P7369" i="3"/>
  <c r="Q7369" i="3" s="1"/>
  <c r="P7370" i="3"/>
  <c r="Q7370" i="3" s="1"/>
  <c r="P7371" i="3"/>
  <c r="P7372" i="3"/>
  <c r="Q7372" i="3" s="1"/>
  <c r="P7373" i="3"/>
  <c r="Q7373" i="3" s="1"/>
  <c r="P7374" i="3"/>
  <c r="Q7374" i="3" s="1"/>
  <c r="P7375" i="3"/>
  <c r="Q7375" i="3" s="1"/>
  <c r="P7376" i="3"/>
  <c r="Q7376" i="3" s="1"/>
  <c r="P7377" i="3"/>
  <c r="Q7377" i="3" s="1"/>
  <c r="P7378" i="3"/>
  <c r="Q7378" i="3" s="1"/>
  <c r="P7379" i="3"/>
  <c r="Q7379" i="3" s="1"/>
  <c r="P7380" i="3"/>
  <c r="Q7380" i="3" s="1"/>
  <c r="P7381" i="3"/>
  <c r="Q7381" i="3" s="1"/>
  <c r="P7382" i="3"/>
  <c r="Q7382" i="3" s="1"/>
  <c r="P7383" i="3"/>
  <c r="P7384" i="3"/>
  <c r="Q7384" i="3" s="1"/>
  <c r="P7385" i="3"/>
  <c r="Q7385" i="3" s="1"/>
  <c r="P7386" i="3"/>
  <c r="Q7386" i="3" s="1"/>
  <c r="P7387" i="3"/>
  <c r="Q7387" i="3" s="1"/>
  <c r="P7388" i="3"/>
  <c r="Q7388" i="3" s="1"/>
  <c r="P7389" i="3"/>
  <c r="Q7389" i="3" s="1"/>
  <c r="P800" i="3"/>
  <c r="Q800" i="3" s="1"/>
  <c r="P801" i="3"/>
  <c r="Q801" i="3" s="1"/>
  <c r="P802" i="3"/>
  <c r="Q802" i="3" s="1"/>
  <c r="P803" i="3"/>
  <c r="Q803" i="3" s="1"/>
  <c r="P804" i="3"/>
  <c r="Q804" i="3" s="1"/>
  <c r="P805" i="3"/>
  <c r="Q805" i="3" s="1"/>
  <c r="P806" i="3"/>
  <c r="Q806" i="3" s="1"/>
  <c r="P807" i="3"/>
  <c r="Q807" i="3" s="1"/>
  <c r="P808" i="3"/>
  <c r="Q808" i="3" s="1"/>
  <c r="P809" i="3"/>
  <c r="Q809" i="3" s="1"/>
  <c r="P810" i="3"/>
  <c r="Q810" i="3" s="1"/>
  <c r="P811" i="3"/>
  <c r="Q811" i="3" s="1"/>
  <c r="P812" i="3"/>
  <c r="Q812" i="3" s="1"/>
  <c r="P813" i="3"/>
  <c r="Q813" i="3" s="1"/>
  <c r="P814" i="3"/>
  <c r="Q814" i="3" s="1"/>
  <c r="P815" i="3"/>
  <c r="Q815" i="3" s="1"/>
  <c r="P816" i="3"/>
  <c r="Q816" i="3" s="1"/>
  <c r="P817" i="3"/>
  <c r="Q817" i="3" s="1"/>
  <c r="P818" i="3"/>
  <c r="Q818" i="3" s="1"/>
  <c r="P819" i="3"/>
  <c r="Q819" i="3" s="1"/>
  <c r="P820" i="3"/>
  <c r="Q820" i="3" s="1"/>
  <c r="P821" i="3"/>
  <c r="Q821" i="3" s="1"/>
  <c r="P822" i="3"/>
  <c r="Q822" i="3" s="1"/>
  <c r="P823" i="3"/>
  <c r="Q823" i="3" s="1"/>
  <c r="P824" i="3"/>
  <c r="Q824" i="3" s="1"/>
  <c r="P825" i="3"/>
  <c r="Q825" i="3" s="1"/>
  <c r="P826" i="3"/>
  <c r="Q826" i="3" s="1"/>
  <c r="P827" i="3"/>
  <c r="Q827" i="3" s="1"/>
  <c r="P828" i="3"/>
  <c r="Q828" i="3" s="1"/>
  <c r="P829" i="3"/>
  <c r="Q829" i="3" s="1"/>
  <c r="P830" i="3"/>
  <c r="Q830" i="3" s="1"/>
  <c r="P831" i="3"/>
  <c r="Q831" i="3" s="1"/>
  <c r="P832" i="3"/>
  <c r="Q832" i="3" s="1"/>
  <c r="P833" i="3"/>
  <c r="Q833" i="3" s="1"/>
  <c r="P834" i="3"/>
  <c r="Q834" i="3" s="1"/>
  <c r="P835" i="3"/>
  <c r="Q835" i="3" s="1"/>
  <c r="P836" i="3"/>
  <c r="Q836" i="3" s="1"/>
  <c r="P837" i="3"/>
  <c r="Q837" i="3" s="1"/>
  <c r="P838" i="3"/>
  <c r="Q838" i="3" s="1"/>
  <c r="P839" i="3"/>
  <c r="Q839" i="3" s="1"/>
  <c r="P840" i="3"/>
  <c r="Q840" i="3" s="1"/>
  <c r="P841" i="3"/>
  <c r="Q841" i="3" s="1"/>
  <c r="P842" i="3"/>
  <c r="Q842" i="3" s="1"/>
  <c r="P843" i="3"/>
  <c r="Q843" i="3" s="1"/>
  <c r="P844" i="3"/>
  <c r="Q844" i="3" s="1"/>
  <c r="P845" i="3"/>
  <c r="Q845" i="3" s="1"/>
  <c r="P846" i="3"/>
  <c r="Q846" i="3" s="1"/>
  <c r="P847" i="3"/>
  <c r="Q847" i="3" s="1"/>
  <c r="P848" i="3"/>
  <c r="Q848" i="3" s="1"/>
  <c r="P849" i="3"/>
  <c r="Q849" i="3" s="1"/>
  <c r="P850" i="3"/>
  <c r="Q850" i="3" s="1"/>
  <c r="P851" i="3"/>
  <c r="Q851" i="3" s="1"/>
  <c r="P852" i="3"/>
  <c r="Q852" i="3" s="1"/>
  <c r="P853" i="3"/>
  <c r="Q853" i="3" s="1"/>
  <c r="P854" i="3"/>
  <c r="Q854" i="3" s="1"/>
  <c r="P855" i="3"/>
  <c r="Q855" i="3" s="1"/>
  <c r="P856" i="3"/>
  <c r="Q856" i="3" s="1"/>
  <c r="P857" i="3"/>
  <c r="Q857" i="3" s="1"/>
  <c r="P858" i="3"/>
  <c r="Q858" i="3" s="1"/>
  <c r="P859" i="3"/>
  <c r="Q859" i="3" s="1"/>
  <c r="P860" i="3"/>
  <c r="Q860" i="3" s="1"/>
  <c r="P861" i="3"/>
  <c r="Q861" i="3" s="1"/>
  <c r="P862" i="3"/>
  <c r="Q862" i="3" s="1"/>
  <c r="P863" i="3"/>
  <c r="Q863" i="3" s="1"/>
  <c r="P864" i="3"/>
  <c r="Q864" i="3" s="1"/>
  <c r="P865" i="3"/>
  <c r="Q865" i="3" s="1"/>
  <c r="P866" i="3"/>
  <c r="Q866" i="3" s="1"/>
  <c r="P867" i="3"/>
  <c r="Q867" i="3" s="1"/>
  <c r="P868" i="3"/>
  <c r="Q868" i="3" s="1"/>
  <c r="P869" i="3"/>
  <c r="Q869" i="3" s="1"/>
  <c r="P870" i="3"/>
  <c r="Q870" i="3" s="1"/>
  <c r="P871" i="3"/>
  <c r="Q871" i="3" s="1"/>
  <c r="P872" i="3"/>
  <c r="Q872" i="3" s="1"/>
  <c r="P873" i="3"/>
  <c r="Q873" i="3" s="1"/>
  <c r="P874" i="3"/>
  <c r="Q874" i="3" s="1"/>
  <c r="P875" i="3"/>
  <c r="Q875" i="3" s="1"/>
  <c r="P876" i="3"/>
  <c r="Q876" i="3" s="1"/>
  <c r="P877" i="3"/>
  <c r="Q877" i="3" s="1"/>
  <c r="P878" i="3"/>
  <c r="Q878" i="3" s="1"/>
  <c r="P879" i="3"/>
  <c r="Q879" i="3" s="1"/>
  <c r="P880" i="3"/>
  <c r="Q880" i="3" s="1"/>
  <c r="P881" i="3"/>
  <c r="Q881" i="3" s="1"/>
  <c r="P882" i="3"/>
  <c r="Q882" i="3" s="1"/>
  <c r="P883" i="3"/>
  <c r="Q883" i="3" s="1"/>
  <c r="P884" i="3"/>
  <c r="Q884" i="3" s="1"/>
  <c r="P885" i="3"/>
  <c r="Q885" i="3" s="1"/>
  <c r="P886" i="3"/>
  <c r="Q886" i="3" s="1"/>
  <c r="P887" i="3"/>
  <c r="Q887" i="3" s="1"/>
  <c r="P888" i="3"/>
  <c r="Q888" i="3" s="1"/>
  <c r="P889" i="3"/>
  <c r="Q889" i="3" s="1"/>
  <c r="P890" i="3"/>
  <c r="Q890" i="3" s="1"/>
  <c r="P891" i="3"/>
  <c r="Q891" i="3" s="1"/>
  <c r="P892" i="3"/>
  <c r="Q892" i="3" s="1"/>
  <c r="P893" i="3"/>
  <c r="Q893" i="3" s="1"/>
  <c r="P894" i="3"/>
  <c r="Q894" i="3" s="1"/>
  <c r="P895" i="3"/>
  <c r="Q895" i="3" s="1"/>
  <c r="P896" i="3"/>
  <c r="Q896" i="3" s="1"/>
  <c r="P897" i="3"/>
  <c r="Q897" i="3" s="1"/>
  <c r="P898" i="3"/>
  <c r="Q898" i="3" s="1"/>
  <c r="P899" i="3"/>
  <c r="Q899" i="3" s="1"/>
  <c r="P900" i="3"/>
  <c r="Q900" i="3" s="1"/>
  <c r="P901" i="3"/>
  <c r="Q901" i="3" s="1"/>
  <c r="P902" i="3"/>
  <c r="Q902" i="3" s="1"/>
  <c r="P903" i="3"/>
  <c r="Q903" i="3" s="1"/>
  <c r="P904" i="3"/>
  <c r="Q904" i="3" s="1"/>
  <c r="P905" i="3"/>
  <c r="Q905" i="3" s="1"/>
  <c r="P906" i="3"/>
  <c r="Q906" i="3" s="1"/>
  <c r="P907" i="3"/>
  <c r="Q907" i="3" s="1"/>
  <c r="P908" i="3"/>
  <c r="Q908" i="3" s="1"/>
  <c r="P909" i="3"/>
  <c r="Q909" i="3" s="1"/>
  <c r="P910" i="3"/>
  <c r="Q910" i="3" s="1"/>
  <c r="P911" i="3"/>
  <c r="Q911" i="3" s="1"/>
  <c r="P912" i="3"/>
  <c r="Q912" i="3" s="1"/>
  <c r="P913" i="3"/>
  <c r="Q913" i="3" s="1"/>
  <c r="P914" i="3"/>
  <c r="Q914" i="3" s="1"/>
  <c r="P915" i="3"/>
  <c r="Q915" i="3" s="1"/>
  <c r="P916" i="3"/>
  <c r="Q916" i="3" s="1"/>
  <c r="P917" i="3"/>
  <c r="Q917" i="3" s="1"/>
  <c r="P918" i="3"/>
  <c r="Q918" i="3" s="1"/>
  <c r="P919" i="3"/>
  <c r="Q919" i="3" s="1"/>
  <c r="P920" i="3"/>
  <c r="Q920" i="3" s="1"/>
  <c r="P921" i="3"/>
  <c r="Q921" i="3" s="1"/>
  <c r="P922" i="3"/>
  <c r="Q922" i="3" s="1"/>
  <c r="P923" i="3"/>
  <c r="Q923" i="3" s="1"/>
  <c r="P924" i="3"/>
  <c r="Q924" i="3" s="1"/>
  <c r="P925" i="3"/>
  <c r="Q925" i="3" s="1"/>
  <c r="P926" i="3"/>
  <c r="Q926" i="3" s="1"/>
  <c r="P927" i="3"/>
  <c r="Q927" i="3" s="1"/>
  <c r="P928" i="3"/>
  <c r="Q928" i="3" s="1"/>
  <c r="P929" i="3"/>
  <c r="Q929" i="3" s="1"/>
  <c r="P930" i="3"/>
  <c r="Q930" i="3" s="1"/>
  <c r="P931" i="3"/>
  <c r="Q931" i="3" s="1"/>
  <c r="P932" i="3"/>
  <c r="Q932" i="3" s="1"/>
  <c r="P933" i="3"/>
  <c r="Q933" i="3" s="1"/>
  <c r="P934" i="3"/>
  <c r="Q934" i="3" s="1"/>
  <c r="P935" i="3"/>
  <c r="Q935" i="3" s="1"/>
  <c r="P936" i="3"/>
  <c r="Q936" i="3" s="1"/>
  <c r="P937" i="3"/>
  <c r="Q937" i="3" s="1"/>
  <c r="P938" i="3"/>
  <c r="Q938" i="3" s="1"/>
  <c r="P939" i="3"/>
  <c r="Q939" i="3" s="1"/>
  <c r="P940" i="3"/>
  <c r="Q940" i="3" s="1"/>
  <c r="P941" i="3"/>
  <c r="Q941" i="3" s="1"/>
  <c r="P942" i="3"/>
  <c r="Q942" i="3" s="1"/>
  <c r="P943" i="3"/>
  <c r="Q943" i="3" s="1"/>
  <c r="P944" i="3"/>
  <c r="Q944" i="3" s="1"/>
  <c r="P945" i="3"/>
  <c r="Q945" i="3" s="1"/>
  <c r="P946" i="3"/>
  <c r="Q946" i="3" s="1"/>
  <c r="P947" i="3"/>
  <c r="Q947" i="3" s="1"/>
  <c r="P948" i="3"/>
  <c r="Q948" i="3" s="1"/>
  <c r="P949" i="3"/>
  <c r="Q949" i="3" s="1"/>
  <c r="P950" i="3"/>
  <c r="Q950" i="3" s="1"/>
  <c r="P951" i="3"/>
  <c r="Q951" i="3" s="1"/>
  <c r="P952" i="3"/>
  <c r="Q952" i="3" s="1"/>
  <c r="P953" i="3"/>
  <c r="Q953" i="3" s="1"/>
  <c r="P954" i="3"/>
  <c r="Q954" i="3" s="1"/>
  <c r="P955" i="3"/>
  <c r="Q955" i="3" s="1"/>
  <c r="P956" i="3"/>
  <c r="Q956" i="3" s="1"/>
  <c r="P957" i="3"/>
  <c r="Q957" i="3" s="1"/>
  <c r="P958" i="3"/>
  <c r="Q958" i="3" s="1"/>
  <c r="P959" i="3"/>
  <c r="Q959" i="3" s="1"/>
  <c r="P960" i="3"/>
  <c r="Q960" i="3" s="1"/>
  <c r="P961" i="3"/>
  <c r="Q961" i="3" s="1"/>
  <c r="P962" i="3"/>
  <c r="Q962" i="3" s="1"/>
  <c r="P963" i="3"/>
  <c r="Q963" i="3" s="1"/>
  <c r="P964" i="3"/>
  <c r="Q964" i="3" s="1"/>
  <c r="P965" i="3"/>
  <c r="Q965" i="3" s="1"/>
  <c r="P966" i="3"/>
  <c r="Q966" i="3" s="1"/>
  <c r="P967" i="3"/>
  <c r="Q967" i="3" s="1"/>
  <c r="P968" i="3"/>
  <c r="Q968" i="3" s="1"/>
  <c r="P969" i="3"/>
  <c r="Q969" i="3" s="1"/>
  <c r="P970" i="3"/>
  <c r="Q970" i="3" s="1"/>
  <c r="P971" i="3"/>
  <c r="Q971" i="3" s="1"/>
  <c r="P972" i="3"/>
  <c r="Q972" i="3" s="1"/>
  <c r="P973" i="3"/>
  <c r="Q973" i="3" s="1"/>
  <c r="P974" i="3"/>
  <c r="Q974" i="3" s="1"/>
  <c r="P975" i="3"/>
  <c r="Q975" i="3" s="1"/>
  <c r="P976" i="3"/>
  <c r="Q976" i="3" s="1"/>
  <c r="P977" i="3"/>
  <c r="Q977" i="3" s="1"/>
  <c r="P978" i="3"/>
  <c r="Q978" i="3" s="1"/>
  <c r="P979" i="3"/>
  <c r="Q979" i="3" s="1"/>
  <c r="P980" i="3"/>
  <c r="Q980" i="3" s="1"/>
  <c r="P981" i="3"/>
  <c r="Q981" i="3" s="1"/>
  <c r="P982" i="3"/>
  <c r="Q982" i="3" s="1"/>
  <c r="P983" i="3"/>
  <c r="Q983" i="3" s="1"/>
  <c r="P984" i="3"/>
  <c r="Q984" i="3" s="1"/>
  <c r="P985" i="3"/>
  <c r="Q985" i="3" s="1"/>
  <c r="P986" i="3"/>
  <c r="Q986" i="3" s="1"/>
  <c r="P987" i="3"/>
  <c r="Q987" i="3" s="1"/>
  <c r="P988" i="3"/>
  <c r="Q988" i="3" s="1"/>
  <c r="P989" i="3"/>
  <c r="Q989" i="3" s="1"/>
  <c r="P990" i="3"/>
  <c r="Q990" i="3" s="1"/>
  <c r="P991" i="3"/>
  <c r="Q991" i="3" s="1"/>
  <c r="P992" i="3"/>
  <c r="Q992" i="3" s="1"/>
  <c r="P993" i="3"/>
  <c r="Q993" i="3" s="1"/>
  <c r="P994" i="3"/>
  <c r="Q994" i="3" s="1"/>
  <c r="P995" i="3"/>
  <c r="Q995" i="3" s="1"/>
  <c r="P996" i="3"/>
  <c r="Q996" i="3" s="1"/>
  <c r="P997" i="3"/>
  <c r="Q997" i="3" s="1"/>
  <c r="P998" i="3"/>
  <c r="Q998" i="3" s="1"/>
  <c r="P999" i="3"/>
  <c r="Q999" i="3" s="1"/>
  <c r="P1000" i="3"/>
  <c r="Q1000" i="3" s="1"/>
  <c r="P1001" i="3"/>
  <c r="Q1001" i="3" s="1"/>
  <c r="P1002" i="3"/>
  <c r="Q1002" i="3" s="1"/>
  <c r="P1003" i="3"/>
  <c r="Q1003" i="3" s="1"/>
  <c r="P1004" i="3"/>
  <c r="Q1004" i="3" s="1"/>
  <c r="P1005" i="3"/>
  <c r="Q1005" i="3" s="1"/>
  <c r="P1006" i="3"/>
  <c r="Q1006" i="3" s="1"/>
  <c r="P1007" i="3"/>
  <c r="Q1007" i="3" s="1"/>
  <c r="P1008" i="3"/>
  <c r="Q1008" i="3" s="1"/>
  <c r="P1009" i="3"/>
  <c r="Q1009" i="3" s="1"/>
  <c r="P1010" i="3"/>
  <c r="Q1010" i="3" s="1"/>
  <c r="P1011" i="3"/>
  <c r="Q1011" i="3" s="1"/>
  <c r="P1012" i="3"/>
  <c r="Q1012" i="3" s="1"/>
  <c r="P1013" i="3"/>
  <c r="Q1013" i="3" s="1"/>
  <c r="P1014" i="3"/>
  <c r="Q1014" i="3" s="1"/>
  <c r="P1015" i="3"/>
  <c r="Q1015" i="3" s="1"/>
  <c r="P1016" i="3"/>
  <c r="Q1016" i="3" s="1"/>
  <c r="P1017" i="3"/>
  <c r="Q1017" i="3" s="1"/>
  <c r="P1018" i="3"/>
  <c r="Q1018" i="3" s="1"/>
  <c r="P1019" i="3"/>
  <c r="Q1019" i="3" s="1"/>
  <c r="P1020" i="3"/>
  <c r="Q1020" i="3" s="1"/>
  <c r="P1021" i="3"/>
  <c r="Q1021" i="3" s="1"/>
  <c r="P1022" i="3"/>
  <c r="Q1022" i="3" s="1"/>
  <c r="P1023" i="3"/>
  <c r="Q1023" i="3" s="1"/>
  <c r="P1024" i="3"/>
  <c r="Q1024" i="3" s="1"/>
  <c r="P1025" i="3"/>
  <c r="Q1025" i="3" s="1"/>
  <c r="P1026" i="3"/>
  <c r="Q1026" i="3" s="1"/>
  <c r="P1027" i="3"/>
  <c r="Q1027" i="3" s="1"/>
  <c r="P1028" i="3"/>
  <c r="Q1028" i="3" s="1"/>
  <c r="P1029" i="3"/>
  <c r="Q1029" i="3" s="1"/>
  <c r="P1030" i="3"/>
  <c r="Q1030" i="3" s="1"/>
  <c r="P1031" i="3"/>
  <c r="Q1031" i="3" s="1"/>
  <c r="P1032" i="3"/>
  <c r="Q1032" i="3" s="1"/>
  <c r="P1033" i="3"/>
  <c r="Q1033" i="3" s="1"/>
  <c r="P1034" i="3"/>
  <c r="Q1034" i="3" s="1"/>
  <c r="P1035" i="3"/>
  <c r="Q1035" i="3" s="1"/>
  <c r="P1036" i="3"/>
  <c r="Q1036" i="3" s="1"/>
  <c r="P1037" i="3"/>
  <c r="Q1037" i="3" s="1"/>
  <c r="P1038" i="3"/>
  <c r="Q1038" i="3" s="1"/>
  <c r="P1039" i="3"/>
  <c r="Q1039" i="3" s="1"/>
  <c r="P1040" i="3"/>
  <c r="Q1040" i="3" s="1"/>
  <c r="P1041" i="3"/>
  <c r="Q1041" i="3" s="1"/>
  <c r="P1042" i="3"/>
  <c r="Q1042" i="3" s="1"/>
  <c r="P1043" i="3"/>
  <c r="Q1043" i="3" s="1"/>
  <c r="P1044" i="3"/>
  <c r="Q1044" i="3" s="1"/>
  <c r="P1045" i="3"/>
  <c r="Q1045" i="3" s="1"/>
  <c r="P1046" i="3"/>
  <c r="Q1046" i="3" s="1"/>
  <c r="P1047" i="3"/>
  <c r="Q1047" i="3" s="1"/>
  <c r="P1048" i="3"/>
  <c r="Q1048" i="3" s="1"/>
  <c r="P1049" i="3"/>
  <c r="Q1049" i="3" s="1"/>
  <c r="P1050" i="3"/>
  <c r="Q1050" i="3" s="1"/>
  <c r="P1051" i="3"/>
  <c r="Q1051" i="3" s="1"/>
  <c r="P1052" i="3"/>
  <c r="Q1052" i="3" s="1"/>
  <c r="P1053" i="3"/>
  <c r="Q1053" i="3" s="1"/>
  <c r="P1054" i="3"/>
  <c r="Q1054" i="3" s="1"/>
  <c r="P1055" i="3"/>
  <c r="Q1055" i="3" s="1"/>
  <c r="P1056" i="3"/>
  <c r="Q1056" i="3" s="1"/>
  <c r="P1057" i="3"/>
  <c r="Q1057" i="3" s="1"/>
  <c r="P1058" i="3"/>
  <c r="Q1058" i="3" s="1"/>
  <c r="P1059" i="3"/>
  <c r="Q1059" i="3" s="1"/>
  <c r="P1060" i="3"/>
  <c r="Q1060" i="3" s="1"/>
  <c r="P1061" i="3"/>
  <c r="Q1061" i="3" s="1"/>
  <c r="P1062" i="3"/>
  <c r="Q1062" i="3" s="1"/>
  <c r="P1063" i="3"/>
  <c r="Q1063" i="3" s="1"/>
  <c r="P1064" i="3"/>
  <c r="Q1064" i="3" s="1"/>
  <c r="P1065" i="3"/>
  <c r="Q1065" i="3" s="1"/>
  <c r="P1066" i="3"/>
  <c r="Q1066" i="3" s="1"/>
  <c r="P1067" i="3"/>
  <c r="Q1067" i="3" s="1"/>
  <c r="P1068" i="3"/>
  <c r="Q1068" i="3" s="1"/>
  <c r="P1069" i="3"/>
  <c r="Q1069" i="3" s="1"/>
  <c r="P1070" i="3"/>
  <c r="Q1070" i="3" s="1"/>
  <c r="P1071" i="3"/>
  <c r="Q1071" i="3" s="1"/>
  <c r="P1072" i="3"/>
  <c r="Q1072" i="3" s="1"/>
  <c r="P1073" i="3"/>
  <c r="Q1073" i="3" s="1"/>
  <c r="P1074" i="3"/>
  <c r="Q1074" i="3" s="1"/>
  <c r="P1075" i="3"/>
  <c r="Q1075" i="3" s="1"/>
  <c r="P1076" i="3"/>
  <c r="Q1076" i="3" s="1"/>
  <c r="P1077" i="3"/>
  <c r="Q1077" i="3" s="1"/>
  <c r="P1078" i="3"/>
  <c r="Q1078" i="3" s="1"/>
  <c r="P1079" i="3"/>
  <c r="Q1079" i="3" s="1"/>
  <c r="P1080" i="3"/>
  <c r="Q1080" i="3" s="1"/>
  <c r="P1081" i="3"/>
  <c r="Q1081" i="3" s="1"/>
  <c r="P1082" i="3"/>
  <c r="Q1082" i="3" s="1"/>
  <c r="P1083" i="3"/>
  <c r="Q1083" i="3" s="1"/>
  <c r="P1084" i="3"/>
  <c r="Q1084" i="3" s="1"/>
  <c r="P1085" i="3"/>
  <c r="Q1085" i="3" s="1"/>
  <c r="P1086" i="3"/>
  <c r="Q1086" i="3" s="1"/>
  <c r="P1087" i="3"/>
  <c r="Q1087" i="3" s="1"/>
  <c r="P1088" i="3"/>
  <c r="Q1088" i="3" s="1"/>
  <c r="P1089" i="3"/>
  <c r="Q1089" i="3" s="1"/>
  <c r="P1090" i="3"/>
  <c r="Q1090" i="3" s="1"/>
  <c r="P1091" i="3"/>
  <c r="Q1091" i="3" s="1"/>
  <c r="P1092" i="3"/>
  <c r="Q1092" i="3" s="1"/>
  <c r="P1093" i="3"/>
  <c r="Q1093" i="3" s="1"/>
  <c r="P1094" i="3"/>
  <c r="Q1094" i="3" s="1"/>
  <c r="P1095" i="3"/>
  <c r="Q1095" i="3" s="1"/>
  <c r="P1096" i="3"/>
  <c r="Q1096" i="3" s="1"/>
  <c r="P1097" i="3"/>
  <c r="Q1097" i="3" s="1"/>
  <c r="P1098" i="3"/>
  <c r="Q1098" i="3" s="1"/>
  <c r="P1099" i="3"/>
  <c r="Q1099" i="3" s="1"/>
  <c r="P1100" i="3"/>
  <c r="Q1100" i="3" s="1"/>
  <c r="P1101" i="3"/>
  <c r="Q1101" i="3" s="1"/>
  <c r="P1102" i="3"/>
  <c r="Q1102" i="3" s="1"/>
  <c r="P1103" i="3"/>
  <c r="Q1103" i="3" s="1"/>
  <c r="P1104" i="3"/>
  <c r="Q1104" i="3" s="1"/>
  <c r="P1105" i="3"/>
  <c r="Q1105" i="3" s="1"/>
  <c r="P1106" i="3"/>
  <c r="Q1106" i="3" s="1"/>
  <c r="P1107" i="3"/>
  <c r="Q1107" i="3" s="1"/>
  <c r="P1108" i="3"/>
  <c r="Q1108" i="3" s="1"/>
  <c r="P1109" i="3"/>
  <c r="Q1109" i="3" s="1"/>
  <c r="P1110" i="3"/>
  <c r="Q1110" i="3" s="1"/>
  <c r="P1111" i="3"/>
  <c r="Q1111" i="3" s="1"/>
  <c r="P1112" i="3"/>
  <c r="Q1112" i="3" s="1"/>
  <c r="P1113" i="3"/>
  <c r="Q1113" i="3" s="1"/>
  <c r="P1114" i="3"/>
  <c r="Q1114" i="3" s="1"/>
  <c r="P1115" i="3"/>
  <c r="Q1115" i="3" s="1"/>
  <c r="P1116" i="3"/>
  <c r="Q1116" i="3" s="1"/>
  <c r="P1117" i="3"/>
  <c r="Q1117" i="3" s="1"/>
  <c r="P1118" i="3"/>
  <c r="Q1118" i="3" s="1"/>
  <c r="P1119" i="3"/>
  <c r="Q1119" i="3" s="1"/>
  <c r="P1120" i="3"/>
  <c r="Q1120" i="3" s="1"/>
  <c r="P1121" i="3"/>
  <c r="Q1121" i="3" s="1"/>
  <c r="P1122" i="3"/>
  <c r="Q1122" i="3" s="1"/>
  <c r="P1123" i="3"/>
  <c r="Q1123" i="3" s="1"/>
  <c r="P1124" i="3"/>
  <c r="Q1124" i="3" s="1"/>
  <c r="P1125" i="3"/>
  <c r="Q1125" i="3" s="1"/>
  <c r="P1126" i="3"/>
  <c r="Q1126" i="3" s="1"/>
  <c r="P1127" i="3"/>
  <c r="Q1127" i="3" s="1"/>
  <c r="P1128" i="3"/>
  <c r="Q1128" i="3" s="1"/>
  <c r="P1129" i="3"/>
  <c r="Q1129" i="3" s="1"/>
  <c r="P1130" i="3"/>
  <c r="Q1130" i="3" s="1"/>
  <c r="P1131" i="3"/>
  <c r="Q1131" i="3" s="1"/>
  <c r="P1132" i="3"/>
  <c r="Q1132" i="3" s="1"/>
  <c r="P1133" i="3"/>
  <c r="Q1133" i="3" s="1"/>
  <c r="P1134" i="3"/>
  <c r="Q1134" i="3" s="1"/>
  <c r="P1135" i="3"/>
  <c r="Q1135" i="3" s="1"/>
  <c r="P1136" i="3"/>
  <c r="Q1136" i="3" s="1"/>
  <c r="P1137" i="3"/>
  <c r="Q1137" i="3" s="1"/>
  <c r="P1138" i="3"/>
  <c r="Q1138" i="3" s="1"/>
  <c r="P1139" i="3"/>
  <c r="Q1139" i="3" s="1"/>
  <c r="P1140" i="3"/>
  <c r="Q1140" i="3" s="1"/>
  <c r="P1141" i="3"/>
  <c r="Q1141" i="3" s="1"/>
  <c r="P1142" i="3"/>
  <c r="Q1142" i="3" s="1"/>
  <c r="P1143" i="3"/>
  <c r="Q1143" i="3" s="1"/>
  <c r="P1144" i="3"/>
  <c r="Q1144" i="3" s="1"/>
  <c r="P1145" i="3"/>
  <c r="Q1145" i="3" s="1"/>
  <c r="P1146" i="3"/>
  <c r="Q1146" i="3" s="1"/>
  <c r="P1147" i="3"/>
  <c r="Q1147" i="3" s="1"/>
  <c r="P1148" i="3"/>
  <c r="Q1148" i="3" s="1"/>
  <c r="P1149" i="3"/>
  <c r="Q1149" i="3" s="1"/>
  <c r="P1150" i="3"/>
  <c r="Q1150" i="3" s="1"/>
  <c r="P1151" i="3"/>
  <c r="Q1151" i="3" s="1"/>
  <c r="P1152" i="3"/>
  <c r="Q1152" i="3" s="1"/>
  <c r="P1153" i="3"/>
  <c r="Q1153" i="3" s="1"/>
  <c r="P1154" i="3"/>
  <c r="Q1154" i="3" s="1"/>
  <c r="P1155" i="3"/>
  <c r="Q1155" i="3" s="1"/>
  <c r="P1156" i="3"/>
  <c r="Q1156" i="3" s="1"/>
  <c r="P1157" i="3"/>
  <c r="Q1157" i="3" s="1"/>
  <c r="P1158" i="3"/>
  <c r="Q1158" i="3" s="1"/>
  <c r="P1159" i="3"/>
  <c r="Q1159" i="3" s="1"/>
  <c r="P1160" i="3"/>
  <c r="Q1160" i="3" s="1"/>
  <c r="P1161" i="3"/>
  <c r="Q1161" i="3" s="1"/>
  <c r="P1162" i="3"/>
  <c r="Q1162" i="3" s="1"/>
  <c r="P1163" i="3"/>
  <c r="Q1163" i="3" s="1"/>
  <c r="P1164" i="3"/>
  <c r="Q1164" i="3" s="1"/>
  <c r="P1165" i="3"/>
  <c r="Q1165" i="3" s="1"/>
  <c r="P1166" i="3"/>
  <c r="Q1166" i="3" s="1"/>
  <c r="P1167" i="3"/>
  <c r="Q1167" i="3" s="1"/>
  <c r="P1168" i="3"/>
  <c r="Q1168" i="3" s="1"/>
  <c r="P1169" i="3"/>
  <c r="Q1169" i="3" s="1"/>
  <c r="P1170" i="3"/>
  <c r="Q1170" i="3" s="1"/>
  <c r="P1171" i="3"/>
  <c r="Q1171" i="3" s="1"/>
  <c r="P1172" i="3"/>
  <c r="Q1172" i="3" s="1"/>
  <c r="P1173" i="3"/>
  <c r="Q1173" i="3" s="1"/>
  <c r="P1174" i="3"/>
  <c r="Q1174" i="3" s="1"/>
  <c r="P1175" i="3"/>
  <c r="Q1175" i="3" s="1"/>
  <c r="P1176" i="3"/>
  <c r="Q1176" i="3" s="1"/>
  <c r="P1177" i="3"/>
  <c r="Q1177" i="3" s="1"/>
  <c r="P1178" i="3"/>
  <c r="Q1178" i="3" s="1"/>
  <c r="P1179" i="3"/>
  <c r="Q1179" i="3" s="1"/>
  <c r="P1180" i="3"/>
  <c r="Q1180" i="3" s="1"/>
  <c r="P1181" i="3"/>
  <c r="Q1181" i="3" s="1"/>
  <c r="P1182" i="3"/>
  <c r="Q1182" i="3" s="1"/>
  <c r="P1183" i="3"/>
  <c r="Q1183" i="3" s="1"/>
  <c r="P1184" i="3"/>
  <c r="Q1184" i="3" s="1"/>
  <c r="P1185" i="3"/>
  <c r="Q1185" i="3" s="1"/>
  <c r="P1186" i="3"/>
  <c r="Q1186" i="3" s="1"/>
  <c r="P1187" i="3"/>
  <c r="Q1187" i="3" s="1"/>
  <c r="P1188" i="3"/>
  <c r="Q1188" i="3" s="1"/>
  <c r="P1189" i="3"/>
  <c r="Q1189" i="3" s="1"/>
  <c r="P1190" i="3"/>
  <c r="Q1190" i="3" s="1"/>
  <c r="P1191" i="3"/>
  <c r="Q1191" i="3" s="1"/>
  <c r="P1192" i="3"/>
  <c r="Q1192" i="3" s="1"/>
  <c r="P1193" i="3"/>
  <c r="Q1193" i="3" s="1"/>
  <c r="P1194" i="3"/>
  <c r="Q1194" i="3" s="1"/>
  <c r="P1195" i="3"/>
  <c r="Q1195" i="3" s="1"/>
  <c r="P1196" i="3"/>
  <c r="Q1196" i="3" s="1"/>
  <c r="P1197" i="3"/>
  <c r="Q1197" i="3" s="1"/>
  <c r="P1198" i="3"/>
  <c r="Q1198" i="3" s="1"/>
  <c r="P1199" i="3"/>
  <c r="Q1199" i="3" s="1"/>
  <c r="P1200" i="3"/>
  <c r="Q1200" i="3" s="1"/>
  <c r="P1201" i="3"/>
  <c r="Q1201" i="3" s="1"/>
  <c r="P1202" i="3"/>
  <c r="Q1202" i="3" s="1"/>
  <c r="P1203" i="3"/>
  <c r="Q1203" i="3" s="1"/>
  <c r="P1204" i="3"/>
  <c r="Q1204" i="3" s="1"/>
  <c r="P1205" i="3"/>
  <c r="Q1205" i="3" s="1"/>
  <c r="P1206" i="3"/>
  <c r="Q1206" i="3" s="1"/>
  <c r="P1207" i="3"/>
  <c r="Q1207" i="3" s="1"/>
  <c r="P1208" i="3"/>
  <c r="Q1208" i="3" s="1"/>
  <c r="P1209" i="3"/>
  <c r="Q1209" i="3" s="1"/>
  <c r="P1210" i="3"/>
  <c r="Q1210" i="3" s="1"/>
  <c r="P1211" i="3"/>
  <c r="Q1211" i="3" s="1"/>
  <c r="P1212" i="3"/>
  <c r="Q1212" i="3" s="1"/>
  <c r="P1213" i="3"/>
  <c r="Q1213" i="3" s="1"/>
  <c r="P1214" i="3"/>
  <c r="Q1214" i="3" s="1"/>
  <c r="P1215" i="3"/>
  <c r="Q1215" i="3" s="1"/>
  <c r="P1216" i="3"/>
  <c r="Q1216" i="3" s="1"/>
  <c r="P1217" i="3"/>
  <c r="Q1217" i="3" s="1"/>
  <c r="P1218" i="3"/>
  <c r="Q1218" i="3" s="1"/>
  <c r="P1219" i="3"/>
  <c r="Q1219" i="3" s="1"/>
  <c r="P1220" i="3"/>
  <c r="Q1220" i="3" s="1"/>
  <c r="P1221" i="3"/>
  <c r="Q1221" i="3" s="1"/>
  <c r="P1222" i="3"/>
  <c r="Q1222" i="3" s="1"/>
  <c r="P1223" i="3"/>
  <c r="Q1223" i="3" s="1"/>
  <c r="P1224" i="3"/>
  <c r="Q1224" i="3" s="1"/>
  <c r="P1225" i="3"/>
  <c r="Q1225" i="3" s="1"/>
  <c r="P1226" i="3"/>
  <c r="Q1226" i="3" s="1"/>
  <c r="P1227" i="3"/>
  <c r="Q1227" i="3" s="1"/>
  <c r="P1228" i="3"/>
  <c r="Q1228" i="3" s="1"/>
  <c r="P1229" i="3"/>
  <c r="Q1229" i="3" s="1"/>
  <c r="P1230" i="3"/>
  <c r="Q1230" i="3" s="1"/>
  <c r="P1231" i="3"/>
  <c r="Q1231" i="3" s="1"/>
  <c r="P1232" i="3"/>
  <c r="Q1232" i="3" s="1"/>
  <c r="P1233" i="3"/>
  <c r="Q1233" i="3" s="1"/>
  <c r="P1234" i="3"/>
  <c r="Q1234" i="3" s="1"/>
  <c r="P1235" i="3"/>
  <c r="Q1235" i="3" s="1"/>
  <c r="P1236" i="3"/>
  <c r="Q1236" i="3" s="1"/>
  <c r="P1237" i="3"/>
  <c r="Q1237" i="3" s="1"/>
  <c r="P1238" i="3"/>
  <c r="Q1238" i="3" s="1"/>
  <c r="P1239" i="3"/>
  <c r="Q1239" i="3" s="1"/>
  <c r="P1240" i="3"/>
  <c r="Q1240" i="3" s="1"/>
  <c r="P1241" i="3"/>
  <c r="Q1241" i="3" s="1"/>
  <c r="P1242" i="3"/>
  <c r="Q1242" i="3" s="1"/>
  <c r="P1243" i="3"/>
  <c r="Q1243" i="3" s="1"/>
  <c r="P1244" i="3"/>
  <c r="Q1244" i="3" s="1"/>
  <c r="P1245" i="3"/>
  <c r="Q1245" i="3" s="1"/>
  <c r="P1246" i="3"/>
  <c r="Q1246" i="3" s="1"/>
  <c r="P1247" i="3"/>
  <c r="Q1247" i="3" s="1"/>
  <c r="P1248" i="3"/>
  <c r="Q1248" i="3" s="1"/>
  <c r="P1249" i="3"/>
  <c r="Q1249" i="3" s="1"/>
  <c r="P1250" i="3"/>
  <c r="Q1250" i="3" s="1"/>
  <c r="P1251" i="3"/>
  <c r="Q1251" i="3" s="1"/>
  <c r="P1252" i="3"/>
  <c r="Q1252" i="3" s="1"/>
  <c r="P1253" i="3"/>
  <c r="Q1253" i="3" s="1"/>
  <c r="P1254" i="3"/>
  <c r="Q1254" i="3" s="1"/>
  <c r="P1255" i="3"/>
  <c r="Q1255" i="3" s="1"/>
  <c r="P1256" i="3"/>
  <c r="Q1256" i="3" s="1"/>
  <c r="P1257" i="3"/>
  <c r="Q1257" i="3" s="1"/>
  <c r="P1258" i="3"/>
  <c r="Q1258" i="3" s="1"/>
  <c r="P1259" i="3"/>
  <c r="Q1259" i="3" s="1"/>
  <c r="P1260" i="3"/>
  <c r="Q1260" i="3" s="1"/>
  <c r="P1261" i="3"/>
  <c r="Q1261" i="3" s="1"/>
  <c r="P1262" i="3"/>
  <c r="Q1262" i="3" s="1"/>
  <c r="P1263" i="3"/>
  <c r="Q1263" i="3" s="1"/>
  <c r="P1264" i="3"/>
  <c r="Q1264" i="3" s="1"/>
  <c r="P1265" i="3"/>
  <c r="Q1265" i="3" s="1"/>
  <c r="P1266" i="3"/>
  <c r="Q1266" i="3" s="1"/>
  <c r="P1267" i="3"/>
  <c r="Q1267" i="3" s="1"/>
  <c r="P1268" i="3"/>
  <c r="Q1268" i="3" s="1"/>
  <c r="P1269" i="3"/>
  <c r="Q1269" i="3" s="1"/>
  <c r="P1270" i="3"/>
  <c r="Q1270" i="3" s="1"/>
  <c r="P1271" i="3"/>
  <c r="Q1271" i="3" s="1"/>
  <c r="P1272" i="3"/>
  <c r="Q1272" i="3" s="1"/>
  <c r="P1273" i="3"/>
  <c r="Q1273" i="3" s="1"/>
  <c r="P1274" i="3"/>
  <c r="Q1274" i="3" s="1"/>
  <c r="P1275" i="3"/>
  <c r="Q1275" i="3" s="1"/>
  <c r="P1276" i="3"/>
  <c r="Q1276" i="3" s="1"/>
  <c r="P1277" i="3"/>
  <c r="Q1277" i="3" s="1"/>
  <c r="P1278" i="3"/>
  <c r="Q1278" i="3" s="1"/>
  <c r="P1279" i="3"/>
  <c r="Q1279" i="3" s="1"/>
  <c r="P1280" i="3"/>
  <c r="Q1280" i="3" s="1"/>
  <c r="P1281" i="3"/>
  <c r="Q1281" i="3" s="1"/>
  <c r="P1282" i="3"/>
  <c r="Q1282" i="3" s="1"/>
  <c r="P1283" i="3"/>
  <c r="Q1283" i="3" s="1"/>
  <c r="P1284" i="3"/>
  <c r="Q1284" i="3" s="1"/>
  <c r="P1285" i="3"/>
  <c r="Q1285" i="3" s="1"/>
  <c r="P1286" i="3"/>
  <c r="Q1286" i="3" s="1"/>
  <c r="P1287" i="3"/>
  <c r="Q1287" i="3" s="1"/>
  <c r="P1288" i="3"/>
  <c r="Q1288" i="3" s="1"/>
  <c r="P1289" i="3"/>
  <c r="Q1289" i="3" s="1"/>
  <c r="P1290" i="3"/>
  <c r="Q1290" i="3" s="1"/>
  <c r="P1291" i="3"/>
  <c r="Q1291" i="3" s="1"/>
  <c r="P1292" i="3"/>
  <c r="Q1292" i="3" s="1"/>
  <c r="P1293" i="3"/>
  <c r="Q1293" i="3" s="1"/>
  <c r="P1294" i="3"/>
  <c r="Q1294" i="3" s="1"/>
  <c r="P1295" i="3"/>
  <c r="Q1295" i="3" s="1"/>
  <c r="P1296" i="3"/>
  <c r="Q1296" i="3" s="1"/>
  <c r="P1297" i="3"/>
  <c r="Q1297" i="3" s="1"/>
  <c r="P1298" i="3"/>
  <c r="Q1298" i="3" s="1"/>
  <c r="P1299" i="3"/>
  <c r="Q1299" i="3" s="1"/>
  <c r="P1300" i="3"/>
  <c r="Q1300" i="3" s="1"/>
  <c r="P1301" i="3"/>
  <c r="Q1301" i="3" s="1"/>
  <c r="P1302" i="3"/>
  <c r="Q1302" i="3" s="1"/>
  <c r="P1303" i="3"/>
  <c r="Q1303" i="3" s="1"/>
  <c r="P1304" i="3"/>
  <c r="Q1304" i="3" s="1"/>
  <c r="P1305" i="3"/>
  <c r="Q1305" i="3" s="1"/>
  <c r="P1306" i="3"/>
  <c r="Q1306" i="3" s="1"/>
  <c r="P1307" i="3"/>
  <c r="Q1307" i="3" s="1"/>
  <c r="P1308" i="3"/>
  <c r="Q1308" i="3" s="1"/>
  <c r="P1309" i="3"/>
  <c r="Q1309" i="3" s="1"/>
  <c r="P1310" i="3"/>
  <c r="Q1310" i="3" s="1"/>
  <c r="P1311" i="3"/>
  <c r="Q1311" i="3" s="1"/>
  <c r="P1312" i="3"/>
  <c r="Q1312" i="3" s="1"/>
  <c r="P1313" i="3"/>
  <c r="Q1313" i="3" s="1"/>
  <c r="P1314" i="3"/>
  <c r="Q1314" i="3" s="1"/>
  <c r="P1315" i="3"/>
  <c r="Q1315" i="3" s="1"/>
  <c r="P1316" i="3"/>
  <c r="Q1316" i="3" s="1"/>
  <c r="P1317" i="3"/>
  <c r="Q1317" i="3" s="1"/>
  <c r="P1318" i="3"/>
  <c r="Q1318" i="3" s="1"/>
  <c r="P1319" i="3"/>
  <c r="Q1319" i="3" s="1"/>
  <c r="P1320" i="3"/>
  <c r="Q1320" i="3" s="1"/>
  <c r="P1321" i="3"/>
  <c r="Q1321" i="3" s="1"/>
  <c r="P1322" i="3"/>
  <c r="Q1322" i="3" s="1"/>
  <c r="P1323" i="3"/>
  <c r="Q1323" i="3" s="1"/>
  <c r="P1324" i="3"/>
  <c r="Q1324" i="3" s="1"/>
  <c r="P1325" i="3"/>
  <c r="Q1325" i="3" s="1"/>
  <c r="P1326" i="3"/>
  <c r="Q1326" i="3" s="1"/>
  <c r="P1327" i="3"/>
  <c r="Q1327" i="3" s="1"/>
  <c r="P1328" i="3"/>
  <c r="Q1328" i="3" s="1"/>
  <c r="P1329" i="3"/>
  <c r="Q1329" i="3" s="1"/>
  <c r="P1330" i="3"/>
  <c r="Q1330" i="3" s="1"/>
  <c r="P1331" i="3"/>
  <c r="Q1331" i="3" s="1"/>
  <c r="P1332" i="3"/>
  <c r="Q1332" i="3" s="1"/>
  <c r="P1333" i="3"/>
  <c r="Q1333" i="3" s="1"/>
  <c r="P1334" i="3"/>
  <c r="Q1334" i="3" s="1"/>
  <c r="P1335" i="3"/>
  <c r="Q1335" i="3" s="1"/>
  <c r="P1336" i="3"/>
  <c r="Q1336" i="3" s="1"/>
  <c r="P1337" i="3"/>
  <c r="Q1337" i="3" s="1"/>
  <c r="P1338" i="3"/>
  <c r="Q1338" i="3" s="1"/>
  <c r="P1339" i="3"/>
  <c r="Q1339" i="3" s="1"/>
  <c r="P1340" i="3"/>
  <c r="Q1340" i="3" s="1"/>
  <c r="P1341" i="3"/>
  <c r="Q1341" i="3" s="1"/>
  <c r="P1342" i="3"/>
  <c r="Q1342" i="3" s="1"/>
  <c r="P1343" i="3"/>
  <c r="Q1343" i="3" s="1"/>
  <c r="P1344" i="3"/>
  <c r="Q1344" i="3" s="1"/>
  <c r="P1345" i="3"/>
  <c r="Q1345" i="3" s="1"/>
  <c r="P1346" i="3"/>
  <c r="Q1346" i="3" s="1"/>
  <c r="P1347" i="3"/>
  <c r="Q1347" i="3" s="1"/>
  <c r="P1348" i="3"/>
  <c r="Q1348" i="3" s="1"/>
  <c r="P1349" i="3"/>
  <c r="Q1349" i="3" s="1"/>
  <c r="P1350" i="3"/>
  <c r="Q1350" i="3" s="1"/>
  <c r="P1351" i="3"/>
  <c r="Q1351" i="3" s="1"/>
  <c r="P1352" i="3"/>
  <c r="Q1352" i="3" s="1"/>
  <c r="P1353" i="3"/>
  <c r="Q1353" i="3" s="1"/>
  <c r="P1354" i="3"/>
  <c r="Q1354" i="3" s="1"/>
  <c r="P1355" i="3"/>
  <c r="Q1355" i="3" s="1"/>
  <c r="P1356" i="3"/>
  <c r="Q1356" i="3" s="1"/>
  <c r="P1357" i="3"/>
  <c r="Q1357" i="3" s="1"/>
  <c r="P1358" i="3"/>
  <c r="Q1358" i="3" s="1"/>
  <c r="P1359" i="3"/>
  <c r="Q1359" i="3" s="1"/>
  <c r="P1360" i="3"/>
  <c r="Q1360" i="3" s="1"/>
  <c r="P1361" i="3"/>
  <c r="Q1361" i="3" s="1"/>
  <c r="P1362" i="3"/>
  <c r="Q1362" i="3" s="1"/>
  <c r="P1363" i="3"/>
  <c r="Q1363" i="3" s="1"/>
  <c r="P1364" i="3"/>
  <c r="Q1364" i="3" s="1"/>
  <c r="P1365" i="3"/>
  <c r="Q1365" i="3" s="1"/>
  <c r="P1366" i="3"/>
  <c r="Q1366" i="3" s="1"/>
  <c r="P1367" i="3"/>
  <c r="Q1367" i="3" s="1"/>
  <c r="P1368" i="3"/>
  <c r="Q1368" i="3" s="1"/>
  <c r="P1369" i="3"/>
  <c r="Q1369" i="3" s="1"/>
  <c r="P1370" i="3"/>
  <c r="Q1370" i="3" s="1"/>
  <c r="P1371" i="3"/>
  <c r="Q1371" i="3" s="1"/>
  <c r="P1372" i="3"/>
  <c r="Q1372" i="3" s="1"/>
  <c r="P1373" i="3"/>
  <c r="Q1373" i="3" s="1"/>
  <c r="P1374" i="3"/>
  <c r="Q1374" i="3" s="1"/>
  <c r="P1375" i="3"/>
  <c r="Q1375" i="3" s="1"/>
  <c r="P1376" i="3"/>
  <c r="Q1376" i="3" s="1"/>
  <c r="P1377" i="3"/>
  <c r="Q1377" i="3" s="1"/>
  <c r="P1378" i="3"/>
  <c r="Q1378" i="3" s="1"/>
  <c r="P1379" i="3"/>
  <c r="Q1379" i="3" s="1"/>
  <c r="P1380" i="3"/>
  <c r="Q1380" i="3" s="1"/>
  <c r="P1381" i="3"/>
  <c r="Q1381" i="3" s="1"/>
  <c r="P1382" i="3"/>
  <c r="Q1382" i="3" s="1"/>
  <c r="P1383" i="3"/>
  <c r="Q1383" i="3" s="1"/>
  <c r="P1384" i="3"/>
  <c r="Q1384" i="3" s="1"/>
  <c r="P1385" i="3"/>
  <c r="Q1385" i="3" s="1"/>
  <c r="P1386" i="3"/>
  <c r="Q1386" i="3" s="1"/>
  <c r="P1387" i="3"/>
  <c r="Q1387" i="3" s="1"/>
  <c r="P1388" i="3"/>
  <c r="Q1388" i="3" s="1"/>
  <c r="P1389" i="3"/>
  <c r="Q1389" i="3" s="1"/>
  <c r="P1390" i="3"/>
  <c r="Q1390" i="3" s="1"/>
  <c r="P1391" i="3"/>
  <c r="Q1391" i="3" s="1"/>
  <c r="P1392" i="3"/>
  <c r="Q1392" i="3" s="1"/>
  <c r="P1393" i="3"/>
  <c r="Q1393" i="3" s="1"/>
  <c r="P1394" i="3"/>
  <c r="Q1394" i="3" s="1"/>
  <c r="P1395" i="3"/>
  <c r="Q1395" i="3" s="1"/>
  <c r="P1396" i="3"/>
  <c r="Q1396" i="3" s="1"/>
  <c r="P1397" i="3"/>
  <c r="Q1397" i="3" s="1"/>
  <c r="P1398" i="3"/>
  <c r="Q1398" i="3" s="1"/>
  <c r="P1399" i="3"/>
  <c r="Q1399" i="3" s="1"/>
  <c r="P1400" i="3"/>
  <c r="Q1400" i="3" s="1"/>
  <c r="P1401" i="3"/>
  <c r="Q1401" i="3" s="1"/>
  <c r="P1402" i="3"/>
  <c r="Q1402" i="3" s="1"/>
  <c r="P1403" i="3"/>
  <c r="Q1403" i="3" s="1"/>
  <c r="P1404" i="3"/>
  <c r="Q1404" i="3" s="1"/>
  <c r="P1405" i="3"/>
  <c r="Q1405" i="3" s="1"/>
  <c r="P1406" i="3"/>
  <c r="Q1406" i="3" s="1"/>
  <c r="P1407" i="3"/>
  <c r="Q1407" i="3" s="1"/>
  <c r="P1408" i="3"/>
  <c r="Q1408" i="3" s="1"/>
  <c r="P1409" i="3"/>
  <c r="Q1409" i="3" s="1"/>
  <c r="P1410" i="3"/>
  <c r="Q1410" i="3" s="1"/>
  <c r="P1411" i="3"/>
  <c r="Q1411" i="3" s="1"/>
  <c r="P1412" i="3"/>
  <c r="Q1412" i="3" s="1"/>
  <c r="P1413" i="3"/>
  <c r="Q1413" i="3" s="1"/>
  <c r="P1414" i="3"/>
  <c r="Q1414" i="3" s="1"/>
  <c r="P1415" i="3"/>
  <c r="Q1415" i="3" s="1"/>
  <c r="P1416" i="3"/>
  <c r="Q1416" i="3" s="1"/>
  <c r="P1417" i="3"/>
  <c r="Q1417" i="3" s="1"/>
  <c r="P1418" i="3"/>
  <c r="Q1418" i="3" s="1"/>
  <c r="P1419" i="3"/>
  <c r="Q1419" i="3" s="1"/>
  <c r="P1420" i="3"/>
  <c r="Q1420" i="3" s="1"/>
  <c r="P1421" i="3"/>
  <c r="Q1421" i="3" s="1"/>
  <c r="P1422" i="3"/>
  <c r="Q1422" i="3" s="1"/>
  <c r="P1423" i="3"/>
  <c r="Q1423" i="3" s="1"/>
  <c r="P1424" i="3"/>
  <c r="Q1424" i="3" s="1"/>
  <c r="P1425" i="3"/>
  <c r="Q1425" i="3" s="1"/>
  <c r="P1426" i="3"/>
  <c r="Q1426" i="3" s="1"/>
  <c r="P1427" i="3"/>
  <c r="Q1427" i="3" s="1"/>
  <c r="P1428" i="3"/>
  <c r="Q1428" i="3" s="1"/>
  <c r="P1429" i="3"/>
  <c r="Q1429" i="3" s="1"/>
  <c r="P1430" i="3"/>
  <c r="Q1430" i="3" s="1"/>
  <c r="P1431" i="3"/>
  <c r="Q1431" i="3" s="1"/>
  <c r="P1432" i="3"/>
  <c r="Q1432" i="3" s="1"/>
  <c r="P1433" i="3"/>
  <c r="Q1433" i="3" s="1"/>
  <c r="P1434" i="3"/>
  <c r="Q1434" i="3" s="1"/>
  <c r="P1435" i="3"/>
  <c r="Q1435" i="3" s="1"/>
  <c r="P1436" i="3"/>
  <c r="Q1436" i="3" s="1"/>
  <c r="P1437" i="3"/>
  <c r="Q1437" i="3" s="1"/>
  <c r="P1438" i="3"/>
  <c r="Q1438" i="3" s="1"/>
  <c r="P1439" i="3"/>
  <c r="Q1439" i="3" s="1"/>
  <c r="P1440" i="3"/>
  <c r="Q1440" i="3" s="1"/>
  <c r="P1441" i="3"/>
  <c r="Q1441" i="3" s="1"/>
  <c r="P1442" i="3"/>
  <c r="Q1442" i="3" s="1"/>
  <c r="P1443" i="3"/>
  <c r="Q1443" i="3" s="1"/>
  <c r="P1444" i="3"/>
  <c r="Q1444" i="3" s="1"/>
  <c r="P1445" i="3"/>
  <c r="Q1445" i="3" s="1"/>
  <c r="P1446" i="3"/>
  <c r="Q1446" i="3" s="1"/>
  <c r="P1447" i="3"/>
  <c r="Q1447" i="3" s="1"/>
  <c r="P1448" i="3"/>
  <c r="Q1448" i="3" s="1"/>
  <c r="P1449" i="3"/>
  <c r="Q1449" i="3" s="1"/>
  <c r="P1450" i="3"/>
  <c r="Q1450" i="3" s="1"/>
  <c r="P1451" i="3"/>
  <c r="Q1451" i="3" s="1"/>
  <c r="P1452" i="3"/>
  <c r="Q1452" i="3" s="1"/>
  <c r="P1453" i="3"/>
  <c r="Q1453" i="3" s="1"/>
  <c r="P1454" i="3"/>
  <c r="Q1454" i="3" s="1"/>
  <c r="P1455" i="3"/>
  <c r="Q1455" i="3" s="1"/>
  <c r="P1456" i="3"/>
  <c r="Q1456" i="3" s="1"/>
  <c r="P1457" i="3"/>
  <c r="Q1457" i="3" s="1"/>
  <c r="P1458" i="3"/>
  <c r="Q1458" i="3" s="1"/>
  <c r="P1459" i="3"/>
  <c r="Q1459" i="3" s="1"/>
  <c r="P1460" i="3"/>
  <c r="Q1460" i="3" s="1"/>
  <c r="P1461" i="3"/>
  <c r="Q1461" i="3" s="1"/>
  <c r="P1462" i="3"/>
  <c r="Q1462" i="3" s="1"/>
  <c r="P1463" i="3"/>
  <c r="Q1463" i="3" s="1"/>
  <c r="P1464" i="3"/>
  <c r="Q1464" i="3" s="1"/>
  <c r="P1465" i="3"/>
  <c r="Q1465" i="3" s="1"/>
  <c r="P1466" i="3"/>
  <c r="Q1466" i="3" s="1"/>
  <c r="P1467" i="3"/>
  <c r="Q1467" i="3" s="1"/>
  <c r="P1468" i="3"/>
  <c r="Q1468" i="3" s="1"/>
  <c r="P1469" i="3"/>
  <c r="Q1469" i="3" s="1"/>
  <c r="P1470" i="3"/>
  <c r="Q1470" i="3" s="1"/>
  <c r="P1471" i="3"/>
  <c r="Q1471" i="3" s="1"/>
  <c r="P1472" i="3"/>
  <c r="Q1472" i="3" s="1"/>
  <c r="P1473" i="3"/>
  <c r="Q1473" i="3" s="1"/>
  <c r="P1474" i="3"/>
  <c r="Q1474" i="3" s="1"/>
  <c r="P1475" i="3"/>
  <c r="Q1475" i="3" s="1"/>
  <c r="P1476" i="3"/>
  <c r="Q1476" i="3" s="1"/>
  <c r="P1477" i="3"/>
  <c r="Q1477" i="3" s="1"/>
  <c r="P1478" i="3"/>
  <c r="Q1478" i="3" s="1"/>
  <c r="P1479" i="3"/>
  <c r="Q1479" i="3" s="1"/>
  <c r="P1480" i="3"/>
  <c r="Q1480" i="3" s="1"/>
  <c r="P1481" i="3"/>
  <c r="Q1481" i="3" s="1"/>
  <c r="P1482" i="3"/>
  <c r="Q1482" i="3" s="1"/>
  <c r="P1483" i="3"/>
  <c r="Q1483" i="3" s="1"/>
  <c r="P1484" i="3"/>
  <c r="Q1484" i="3" s="1"/>
  <c r="P1485" i="3"/>
  <c r="Q1485" i="3" s="1"/>
  <c r="P1486" i="3"/>
  <c r="Q1486" i="3" s="1"/>
  <c r="P1487" i="3"/>
  <c r="Q1487" i="3" s="1"/>
  <c r="P1488" i="3"/>
  <c r="Q1488" i="3" s="1"/>
  <c r="P1489" i="3"/>
  <c r="Q1489" i="3" s="1"/>
  <c r="P1490" i="3"/>
  <c r="Q1490" i="3" s="1"/>
  <c r="P1491" i="3"/>
  <c r="Q1491" i="3" s="1"/>
  <c r="P1492" i="3"/>
  <c r="Q1492" i="3" s="1"/>
  <c r="P1493" i="3"/>
  <c r="Q1493" i="3" s="1"/>
  <c r="P1494" i="3"/>
  <c r="Q1494" i="3" s="1"/>
  <c r="P1495" i="3"/>
  <c r="Q1495" i="3" s="1"/>
  <c r="P1496" i="3"/>
  <c r="Q1496" i="3" s="1"/>
  <c r="P1497" i="3"/>
  <c r="Q1497" i="3" s="1"/>
  <c r="P1498" i="3"/>
  <c r="Q1498" i="3" s="1"/>
  <c r="P1499" i="3"/>
  <c r="Q1499" i="3" s="1"/>
  <c r="P1500" i="3"/>
  <c r="Q1500" i="3" s="1"/>
  <c r="P1501" i="3"/>
  <c r="Q1501" i="3" s="1"/>
  <c r="P1502" i="3"/>
  <c r="Q1502" i="3" s="1"/>
  <c r="P1503" i="3"/>
  <c r="Q1503" i="3" s="1"/>
  <c r="P1504" i="3"/>
  <c r="Q1504" i="3" s="1"/>
  <c r="P1505" i="3"/>
  <c r="Q1505" i="3" s="1"/>
  <c r="P1506" i="3"/>
  <c r="Q1506" i="3" s="1"/>
  <c r="P1507" i="3"/>
  <c r="Q1507" i="3" s="1"/>
  <c r="P1508" i="3"/>
  <c r="Q1508" i="3" s="1"/>
  <c r="P1509" i="3"/>
  <c r="Q1509" i="3" s="1"/>
  <c r="P1510" i="3"/>
  <c r="Q1510" i="3" s="1"/>
  <c r="P1511" i="3"/>
  <c r="Q1511" i="3" s="1"/>
  <c r="P1512" i="3"/>
  <c r="Q1512" i="3" s="1"/>
  <c r="P1513" i="3"/>
  <c r="Q1513" i="3" s="1"/>
  <c r="P1514" i="3"/>
  <c r="Q1514" i="3" s="1"/>
  <c r="P1515" i="3"/>
  <c r="Q1515" i="3" s="1"/>
  <c r="P1516" i="3"/>
  <c r="Q1516" i="3" s="1"/>
  <c r="P1517" i="3"/>
  <c r="Q1517" i="3" s="1"/>
  <c r="P1518" i="3"/>
  <c r="Q1518" i="3" s="1"/>
  <c r="P1519" i="3"/>
  <c r="Q1519" i="3" s="1"/>
  <c r="P1520" i="3"/>
  <c r="Q1520" i="3" s="1"/>
  <c r="P1521" i="3"/>
  <c r="Q1521" i="3" s="1"/>
  <c r="P1522" i="3"/>
  <c r="Q1522" i="3" s="1"/>
  <c r="P1523" i="3"/>
  <c r="Q1523" i="3" s="1"/>
  <c r="P1524" i="3"/>
  <c r="Q1524" i="3" s="1"/>
  <c r="P1525" i="3"/>
  <c r="Q1525" i="3" s="1"/>
  <c r="P1526" i="3"/>
  <c r="Q1526" i="3" s="1"/>
  <c r="P1527" i="3"/>
  <c r="Q1527" i="3" s="1"/>
  <c r="P1528" i="3"/>
  <c r="Q1528" i="3" s="1"/>
  <c r="P1529" i="3"/>
  <c r="Q1529" i="3" s="1"/>
  <c r="P1530" i="3"/>
  <c r="Q1530" i="3" s="1"/>
  <c r="P1531" i="3"/>
  <c r="Q1531" i="3" s="1"/>
  <c r="P1532" i="3"/>
  <c r="Q1532" i="3" s="1"/>
  <c r="P1533" i="3"/>
  <c r="Q1533" i="3" s="1"/>
  <c r="P1534" i="3"/>
  <c r="Q1534" i="3" s="1"/>
  <c r="P1535" i="3"/>
  <c r="Q1535" i="3" s="1"/>
  <c r="P1536" i="3"/>
  <c r="Q1536" i="3" s="1"/>
  <c r="P1537" i="3"/>
  <c r="Q1537" i="3" s="1"/>
  <c r="P1538" i="3"/>
  <c r="Q1538" i="3" s="1"/>
  <c r="P1539" i="3"/>
  <c r="Q1539" i="3" s="1"/>
  <c r="P1540" i="3"/>
  <c r="Q1540" i="3" s="1"/>
  <c r="P1541" i="3"/>
  <c r="Q1541" i="3" s="1"/>
  <c r="P1542" i="3"/>
  <c r="Q1542" i="3" s="1"/>
  <c r="P1543" i="3"/>
  <c r="Q1543" i="3" s="1"/>
  <c r="P1544" i="3"/>
  <c r="Q1544" i="3" s="1"/>
  <c r="P1545" i="3"/>
  <c r="Q1545" i="3" s="1"/>
  <c r="P1546" i="3"/>
  <c r="Q1546" i="3" s="1"/>
  <c r="P1547" i="3"/>
  <c r="Q1547" i="3" s="1"/>
  <c r="P1548" i="3"/>
  <c r="Q1548" i="3" s="1"/>
  <c r="P1549" i="3"/>
  <c r="Q1549" i="3" s="1"/>
  <c r="P1550" i="3"/>
  <c r="Q1550" i="3" s="1"/>
  <c r="P1551" i="3"/>
  <c r="Q1551" i="3" s="1"/>
  <c r="P1552" i="3"/>
  <c r="Q1552" i="3" s="1"/>
  <c r="P1553" i="3"/>
  <c r="Q1553" i="3" s="1"/>
  <c r="P1554" i="3"/>
  <c r="Q1554" i="3" s="1"/>
  <c r="P1555" i="3"/>
  <c r="Q1555" i="3" s="1"/>
  <c r="P1556" i="3"/>
  <c r="Q1556" i="3" s="1"/>
  <c r="P1557" i="3"/>
  <c r="Q1557" i="3" s="1"/>
  <c r="P1558" i="3"/>
  <c r="Q1558" i="3" s="1"/>
  <c r="P1559" i="3"/>
  <c r="Q1559" i="3" s="1"/>
  <c r="P1560" i="3"/>
  <c r="Q1560" i="3" s="1"/>
  <c r="P1561" i="3"/>
  <c r="Q1561" i="3" s="1"/>
  <c r="P1562" i="3"/>
  <c r="Q1562" i="3" s="1"/>
  <c r="P1563" i="3"/>
  <c r="Q1563" i="3" s="1"/>
  <c r="P1564" i="3"/>
  <c r="Q1564" i="3" s="1"/>
  <c r="P1565" i="3"/>
  <c r="Q1565" i="3" s="1"/>
  <c r="P1566" i="3"/>
  <c r="Q1566" i="3" s="1"/>
  <c r="P1567" i="3"/>
  <c r="Q1567" i="3" s="1"/>
  <c r="P1568" i="3"/>
  <c r="Q1568" i="3" s="1"/>
  <c r="P1569" i="3"/>
  <c r="Q1569" i="3" s="1"/>
  <c r="P1570" i="3"/>
  <c r="Q1570" i="3" s="1"/>
  <c r="P1571" i="3"/>
  <c r="Q1571" i="3" s="1"/>
  <c r="P1572" i="3"/>
  <c r="Q1572" i="3" s="1"/>
  <c r="P1573" i="3"/>
  <c r="Q1573" i="3" s="1"/>
  <c r="P1574" i="3"/>
  <c r="Q1574" i="3" s="1"/>
  <c r="P1575" i="3"/>
  <c r="Q1575" i="3" s="1"/>
  <c r="P1576" i="3"/>
  <c r="Q1576" i="3" s="1"/>
  <c r="P1577" i="3"/>
  <c r="Q1577" i="3" s="1"/>
  <c r="P1578" i="3"/>
  <c r="Q1578" i="3" s="1"/>
  <c r="P1579" i="3"/>
  <c r="Q1579" i="3" s="1"/>
  <c r="P1580" i="3"/>
  <c r="Q1580" i="3" s="1"/>
  <c r="P1581" i="3"/>
  <c r="Q1581" i="3" s="1"/>
  <c r="P1582" i="3"/>
  <c r="Q1582" i="3" s="1"/>
  <c r="P1583" i="3"/>
  <c r="Q1583" i="3" s="1"/>
  <c r="P1584" i="3"/>
  <c r="Q1584" i="3" s="1"/>
  <c r="P1585" i="3"/>
  <c r="Q1585" i="3" s="1"/>
  <c r="P1586" i="3"/>
  <c r="Q1586" i="3" s="1"/>
  <c r="P1587" i="3"/>
  <c r="Q1587" i="3" s="1"/>
  <c r="P1588" i="3"/>
  <c r="Q1588" i="3" s="1"/>
  <c r="P1589" i="3"/>
  <c r="Q1589" i="3" s="1"/>
  <c r="P1590" i="3"/>
  <c r="Q1590" i="3" s="1"/>
  <c r="P1591" i="3"/>
  <c r="Q1591" i="3" s="1"/>
  <c r="P1592" i="3"/>
  <c r="Q1592" i="3" s="1"/>
  <c r="P1593" i="3"/>
  <c r="Q1593" i="3" s="1"/>
  <c r="P1594" i="3"/>
  <c r="Q1594" i="3" s="1"/>
  <c r="P1595" i="3"/>
  <c r="Q1595" i="3" s="1"/>
  <c r="P1596" i="3"/>
  <c r="Q1596" i="3" s="1"/>
  <c r="P1597" i="3"/>
  <c r="Q1597" i="3" s="1"/>
  <c r="P1598" i="3"/>
  <c r="Q1598" i="3" s="1"/>
  <c r="P1599" i="3"/>
  <c r="Q1599" i="3" s="1"/>
  <c r="P1600" i="3"/>
  <c r="Q1600" i="3" s="1"/>
  <c r="P1601" i="3"/>
  <c r="Q1601" i="3" s="1"/>
  <c r="P1602" i="3"/>
  <c r="Q1602" i="3" s="1"/>
  <c r="P1603" i="3"/>
  <c r="Q1603" i="3" s="1"/>
  <c r="P1604" i="3"/>
  <c r="Q1604" i="3" s="1"/>
  <c r="P1605" i="3"/>
  <c r="Q1605" i="3" s="1"/>
  <c r="P1606" i="3"/>
  <c r="Q1606" i="3" s="1"/>
  <c r="P1607" i="3"/>
  <c r="Q1607" i="3" s="1"/>
  <c r="P1608" i="3"/>
  <c r="Q1608" i="3" s="1"/>
  <c r="P1609" i="3"/>
  <c r="Q1609" i="3" s="1"/>
  <c r="P1610" i="3"/>
  <c r="Q1610" i="3" s="1"/>
  <c r="P1611" i="3"/>
  <c r="Q1611" i="3" s="1"/>
  <c r="P1612" i="3"/>
  <c r="Q1612" i="3" s="1"/>
  <c r="P1613" i="3"/>
  <c r="Q1613" i="3" s="1"/>
  <c r="P1614" i="3"/>
  <c r="Q1614" i="3" s="1"/>
  <c r="P1615" i="3"/>
  <c r="Q1615" i="3" s="1"/>
  <c r="P1616" i="3"/>
  <c r="Q1616" i="3" s="1"/>
  <c r="P1617" i="3"/>
  <c r="Q1617" i="3" s="1"/>
  <c r="P1618" i="3"/>
  <c r="Q1618" i="3" s="1"/>
  <c r="P1619" i="3"/>
  <c r="Q1619" i="3" s="1"/>
  <c r="P1620" i="3"/>
  <c r="Q1620" i="3" s="1"/>
  <c r="P1621" i="3"/>
  <c r="Q1621" i="3" s="1"/>
  <c r="P1622" i="3"/>
  <c r="Q1622" i="3" s="1"/>
  <c r="P1623" i="3"/>
  <c r="Q1623" i="3" s="1"/>
  <c r="P1624" i="3"/>
  <c r="Q1624" i="3" s="1"/>
  <c r="P1625" i="3"/>
  <c r="Q1625" i="3" s="1"/>
  <c r="P1626" i="3"/>
  <c r="Q1626" i="3" s="1"/>
  <c r="P1627" i="3"/>
  <c r="Q1627" i="3" s="1"/>
  <c r="P1628" i="3"/>
  <c r="Q1628" i="3" s="1"/>
  <c r="P1629" i="3"/>
  <c r="Q1629" i="3" s="1"/>
  <c r="P1630" i="3"/>
  <c r="Q1630" i="3" s="1"/>
  <c r="P1631" i="3"/>
  <c r="Q1631" i="3" s="1"/>
  <c r="P1632" i="3"/>
  <c r="Q1632" i="3" s="1"/>
  <c r="P1633" i="3"/>
  <c r="Q1633" i="3" s="1"/>
  <c r="P1634" i="3"/>
  <c r="Q1634" i="3" s="1"/>
  <c r="P1635" i="3"/>
  <c r="Q1635" i="3" s="1"/>
  <c r="P1636" i="3"/>
  <c r="Q1636" i="3" s="1"/>
  <c r="P1637" i="3"/>
  <c r="Q1637" i="3" s="1"/>
  <c r="P1638" i="3"/>
  <c r="Q1638" i="3" s="1"/>
  <c r="P1639" i="3"/>
  <c r="Q1639" i="3" s="1"/>
  <c r="P1640" i="3"/>
  <c r="Q1640" i="3" s="1"/>
  <c r="P1641" i="3"/>
  <c r="Q1641" i="3" s="1"/>
  <c r="P1642" i="3"/>
  <c r="Q1642" i="3" s="1"/>
  <c r="P1643" i="3"/>
  <c r="Q1643" i="3" s="1"/>
  <c r="P1644" i="3"/>
  <c r="Q1644" i="3" s="1"/>
  <c r="P1645" i="3"/>
  <c r="Q1645" i="3" s="1"/>
  <c r="P1646" i="3"/>
  <c r="Q1646" i="3" s="1"/>
  <c r="P1647" i="3"/>
  <c r="Q1647" i="3" s="1"/>
  <c r="P1648" i="3"/>
  <c r="Q1648" i="3" s="1"/>
  <c r="P1649" i="3"/>
  <c r="Q1649" i="3" s="1"/>
  <c r="P1650" i="3"/>
  <c r="Q1650" i="3" s="1"/>
  <c r="P1651" i="3"/>
  <c r="Q1651" i="3" s="1"/>
  <c r="P1652" i="3"/>
  <c r="Q1652" i="3" s="1"/>
  <c r="P1653" i="3"/>
  <c r="Q1653" i="3" s="1"/>
  <c r="P1654" i="3"/>
  <c r="Q1654" i="3" s="1"/>
  <c r="P1655" i="3"/>
  <c r="Q1655" i="3" s="1"/>
  <c r="P1656" i="3"/>
  <c r="Q1656" i="3" s="1"/>
  <c r="P1657" i="3"/>
  <c r="Q1657" i="3" s="1"/>
  <c r="P1658" i="3"/>
  <c r="Q1658" i="3" s="1"/>
  <c r="P1659" i="3"/>
  <c r="Q1659" i="3" s="1"/>
  <c r="P1660" i="3"/>
  <c r="Q1660" i="3" s="1"/>
  <c r="P1661" i="3"/>
  <c r="Q1661" i="3" s="1"/>
  <c r="P1662" i="3"/>
  <c r="Q1662" i="3" s="1"/>
  <c r="P1663" i="3"/>
  <c r="Q1663" i="3" s="1"/>
  <c r="P1664" i="3"/>
  <c r="Q1664" i="3" s="1"/>
  <c r="P1665" i="3"/>
  <c r="Q1665" i="3" s="1"/>
  <c r="P1666" i="3"/>
  <c r="Q1666" i="3" s="1"/>
  <c r="P1667" i="3"/>
  <c r="Q1667" i="3" s="1"/>
  <c r="P1668" i="3"/>
  <c r="Q1668" i="3" s="1"/>
  <c r="P1669" i="3"/>
  <c r="Q1669" i="3" s="1"/>
  <c r="P1670" i="3"/>
  <c r="Q1670" i="3" s="1"/>
  <c r="P1671" i="3"/>
  <c r="Q1671" i="3" s="1"/>
  <c r="P1672" i="3"/>
  <c r="Q1672" i="3" s="1"/>
  <c r="P1673" i="3"/>
  <c r="Q1673" i="3" s="1"/>
  <c r="P1674" i="3"/>
  <c r="Q1674" i="3" s="1"/>
  <c r="P1675" i="3"/>
  <c r="Q1675" i="3" s="1"/>
  <c r="P1676" i="3"/>
  <c r="Q1676" i="3" s="1"/>
  <c r="P1677" i="3"/>
  <c r="Q1677" i="3" s="1"/>
  <c r="P1678" i="3"/>
  <c r="Q1678" i="3" s="1"/>
  <c r="P1679" i="3"/>
  <c r="Q1679" i="3" s="1"/>
  <c r="P1680" i="3"/>
  <c r="Q1680" i="3" s="1"/>
  <c r="P1681" i="3"/>
  <c r="Q1681" i="3" s="1"/>
  <c r="P1682" i="3"/>
  <c r="Q1682" i="3" s="1"/>
  <c r="P1683" i="3"/>
  <c r="Q1683" i="3" s="1"/>
  <c r="P1684" i="3"/>
  <c r="Q1684" i="3" s="1"/>
  <c r="P1685" i="3"/>
  <c r="Q1685" i="3" s="1"/>
  <c r="P1686" i="3"/>
  <c r="Q1686" i="3" s="1"/>
  <c r="P1687" i="3"/>
  <c r="Q1687" i="3" s="1"/>
  <c r="P1688" i="3"/>
  <c r="Q1688" i="3" s="1"/>
  <c r="P1689" i="3"/>
  <c r="Q1689" i="3" s="1"/>
  <c r="P1690" i="3"/>
  <c r="Q1690" i="3" s="1"/>
  <c r="P1691" i="3"/>
  <c r="Q1691" i="3" s="1"/>
  <c r="P1692" i="3"/>
  <c r="Q1692" i="3" s="1"/>
  <c r="P1693" i="3"/>
  <c r="Q1693" i="3" s="1"/>
  <c r="P1694" i="3"/>
  <c r="Q1694" i="3" s="1"/>
  <c r="P1695" i="3"/>
  <c r="Q1695" i="3" s="1"/>
  <c r="P1696" i="3"/>
  <c r="Q1696" i="3" s="1"/>
  <c r="P1697" i="3"/>
  <c r="Q1697" i="3" s="1"/>
  <c r="P1698" i="3"/>
  <c r="Q1698" i="3" s="1"/>
  <c r="P1699" i="3"/>
  <c r="Q1699" i="3" s="1"/>
  <c r="P1700" i="3"/>
  <c r="Q1700" i="3" s="1"/>
  <c r="P1701" i="3"/>
  <c r="Q1701" i="3" s="1"/>
  <c r="P1702" i="3"/>
  <c r="Q1702" i="3" s="1"/>
  <c r="P1703" i="3"/>
  <c r="Q1703" i="3" s="1"/>
  <c r="P1704" i="3"/>
  <c r="Q1704" i="3" s="1"/>
  <c r="P1705" i="3"/>
  <c r="Q1705" i="3" s="1"/>
  <c r="P1706" i="3"/>
  <c r="Q1706" i="3" s="1"/>
  <c r="P1707" i="3"/>
  <c r="Q1707" i="3" s="1"/>
  <c r="P1708" i="3"/>
  <c r="Q1708" i="3" s="1"/>
  <c r="P1709" i="3"/>
  <c r="Q1709" i="3" s="1"/>
  <c r="P1710" i="3"/>
  <c r="Q1710" i="3" s="1"/>
  <c r="P1711" i="3"/>
  <c r="Q1711" i="3" s="1"/>
  <c r="P1712" i="3"/>
  <c r="Q1712" i="3" s="1"/>
  <c r="P1713" i="3"/>
  <c r="Q1713" i="3" s="1"/>
  <c r="P1714" i="3"/>
  <c r="Q1714" i="3" s="1"/>
  <c r="P1715" i="3"/>
  <c r="Q1715" i="3" s="1"/>
  <c r="P1716" i="3"/>
  <c r="Q1716" i="3" s="1"/>
  <c r="P1717" i="3"/>
  <c r="Q1717" i="3" s="1"/>
  <c r="P1718" i="3"/>
  <c r="Q1718" i="3" s="1"/>
  <c r="P1719" i="3"/>
  <c r="Q1719" i="3" s="1"/>
  <c r="P1720" i="3"/>
  <c r="Q1720" i="3" s="1"/>
  <c r="P1721" i="3"/>
  <c r="Q1721" i="3" s="1"/>
  <c r="P1722" i="3"/>
  <c r="Q1722" i="3" s="1"/>
  <c r="P1723" i="3"/>
  <c r="Q1723" i="3" s="1"/>
  <c r="P1724" i="3"/>
  <c r="Q1724" i="3" s="1"/>
  <c r="P1725" i="3"/>
  <c r="Q1725" i="3" s="1"/>
  <c r="P1726" i="3"/>
  <c r="Q1726" i="3" s="1"/>
  <c r="P1727" i="3"/>
  <c r="Q1727" i="3" s="1"/>
  <c r="P1728" i="3"/>
  <c r="Q1728" i="3" s="1"/>
  <c r="P1729" i="3"/>
  <c r="Q1729" i="3" s="1"/>
  <c r="P1730" i="3"/>
  <c r="Q1730" i="3" s="1"/>
  <c r="P1731" i="3"/>
  <c r="Q1731" i="3" s="1"/>
  <c r="P1732" i="3"/>
  <c r="Q1732" i="3" s="1"/>
  <c r="P1733" i="3"/>
  <c r="Q1733" i="3" s="1"/>
  <c r="P1734" i="3"/>
  <c r="Q1734" i="3" s="1"/>
  <c r="P1735" i="3"/>
  <c r="Q1735" i="3" s="1"/>
  <c r="P1736" i="3"/>
  <c r="Q1736" i="3" s="1"/>
  <c r="P1737" i="3"/>
  <c r="Q1737" i="3" s="1"/>
  <c r="P1738" i="3"/>
  <c r="Q1738" i="3" s="1"/>
  <c r="P1739" i="3"/>
  <c r="Q1739" i="3" s="1"/>
  <c r="P1740" i="3"/>
  <c r="Q1740" i="3" s="1"/>
  <c r="P1741" i="3"/>
  <c r="Q1741" i="3" s="1"/>
  <c r="P1742" i="3"/>
  <c r="Q1742" i="3" s="1"/>
  <c r="P1743" i="3"/>
  <c r="Q1743" i="3" s="1"/>
  <c r="P1744" i="3"/>
  <c r="Q1744" i="3" s="1"/>
  <c r="P1745" i="3"/>
  <c r="Q1745" i="3" s="1"/>
  <c r="P1746" i="3"/>
  <c r="Q1746" i="3" s="1"/>
  <c r="P1747" i="3"/>
  <c r="Q1747" i="3" s="1"/>
  <c r="P1748" i="3"/>
  <c r="Q1748" i="3" s="1"/>
  <c r="P1749" i="3"/>
  <c r="Q1749" i="3" s="1"/>
  <c r="P1750" i="3"/>
  <c r="Q1750" i="3" s="1"/>
  <c r="P1751" i="3"/>
  <c r="Q1751" i="3" s="1"/>
  <c r="P1752" i="3"/>
  <c r="Q1752" i="3" s="1"/>
  <c r="P1753" i="3"/>
  <c r="Q1753" i="3" s="1"/>
  <c r="P1754" i="3"/>
  <c r="Q1754" i="3" s="1"/>
  <c r="P1755" i="3"/>
  <c r="Q1755" i="3" s="1"/>
  <c r="P1756" i="3"/>
  <c r="Q1756" i="3" s="1"/>
  <c r="P1757" i="3"/>
  <c r="Q1757" i="3" s="1"/>
  <c r="P1758" i="3"/>
  <c r="Q1758" i="3" s="1"/>
  <c r="P1759" i="3"/>
  <c r="Q1759" i="3" s="1"/>
  <c r="P1760" i="3"/>
  <c r="Q1760" i="3" s="1"/>
  <c r="P1761" i="3"/>
  <c r="Q1761" i="3" s="1"/>
  <c r="P1762" i="3"/>
  <c r="Q1762" i="3" s="1"/>
  <c r="P1763" i="3"/>
  <c r="Q1763" i="3" s="1"/>
  <c r="P1764" i="3"/>
  <c r="Q1764" i="3" s="1"/>
  <c r="P1765" i="3"/>
  <c r="Q1765" i="3" s="1"/>
  <c r="P1766" i="3"/>
  <c r="Q1766" i="3" s="1"/>
  <c r="P1767" i="3"/>
  <c r="Q1767" i="3" s="1"/>
  <c r="P1768" i="3"/>
  <c r="Q1768" i="3" s="1"/>
  <c r="P1769" i="3"/>
  <c r="Q1769" i="3" s="1"/>
  <c r="P1770" i="3"/>
  <c r="Q1770" i="3" s="1"/>
  <c r="P1771" i="3"/>
  <c r="Q1771" i="3" s="1"/>
  <c r="P1772" i="3"/>
  <c r="Q1772" i="3" s="1"/>
  <c r="P1773" i="3"/>
  <c r="Q1773" i="3" s="1"/>
  <c r="P1774" i="3"/>
  <c r="Q1774" i="3" s="1"/>
  <c r="P1775" i="3"/>
  <c r="Q1775" i="3" s="1"/>
  <c r="P1776" i="3"/>
  <c r="Q1776" i="3" s="1"/>
  <c r="P1777" i="3"/>
  <c r="Q1777" i="3" s="1"/>
  <c r="P1778" i="3"/>
  <c r="Q1778" i="3" s="1"/>
  <c r="P1779" i="3"/>
  <c r="Q1779" i="3" s="1"/>
  <c r="P1780" i="3"/>
  <c r="Q1780" i="3" s="1"/>
  <c r="P1781" i="3"/>
  <c r="Q1781" i="3" s="1"/>
  <c r="P1782" i="3"/>
  <c r="Q1782" i="3" s="1"/>
  <c r="P1783" i="3"/>
  <c r="Q1783" i="3" s="1"/>
  <c r="P1784" i="3"/>
  <c r="Q1784" i="3" s="1"/>
  <c r="P1785" i="3"/>
  <c r="Q1785" i="3" s="1"/>
  <c r="P1786" i="3"/>
  <c r="Q1786" i="3" s="1"/>
  <c r="P1787" i="3"/>
  <c r="Q1787" i="3" s="1"/>
  <c r="P1788" i="3"/>
  <c r="Q1788" i="3" s="1"/>
  <c r="P1789" i="3"/>
  <c r="Q1789" i="3" s="1"/>
  <c r="P1790" i="3"/>
  <c r="Q1790" i="3" s="1"/>
  <c r="P1791" i="3"/>
  <c r="Q1791" i="3" s="1"/>
  <c r="P1792" i="3"/>
  <c r="Q1792" i="3" s="1"/>
  <c r="P1793" i="3"/>
  <c r="Q1793" i="3" s="1"/>
  <c r="P1794" i="3"/>
  <c r="Q1794" i="3" s="1"/>
  <c r="P1795" i="3"/>
  <c r="Q1795" i="3" s="1"/>
  <c r="P1796" i="3"/>
  <c r="Q1796" i="3" s="1"/>
  <c r="P1797" i="3"/>
  <c r="Q1797" i="3" s="1"/>
  <c r="P1798" i="3"/>
  <c r="Q1798" i="3" s="1"/>
  <c r="P1799" i="3"/>
  <c r="Q1799" i="3" s="1"/>
  <c r="P1800" i="3"/>
  <c r="Q1800" i="3" s="1"/>
  <c r="P1801" i="3"/>
  <c r="Q1801" i="3" s="1"/>
  <c r="P1802" i="3"/>
  <c r="Q1802" i="3" s="1"/>
  <c r="P1803" i="3"/>
  <c r="Q1803" i="3" s="1"/>
  <c r="P1804" i="3"/>
  <c r="Q1804" i="3" s="1"/>
  <c r="P1805" i="3"/>
  <c r="Q1805" i="3" s="1"/>
  <c r="P1806" i="3"/>
  <c r="Q1806" i="3" s="1"/>
  <c r="P1807" i="3"/>
  <c r="Q1807" i="3" s="1"/>
  <c r="P1808" i="3"/>
  <c r="Q1808" i="3" s="1"/>
  <c r="P1809" i="3"/>
  <c r="Q1809" i="3" s="1"/>
  <c r="P1810" i="3"/>
  <c r="Q1810" i="3" s="1"/>
  <c r="P1811" i="3"/>
  <c r="Q1811" i="3" s="1"/>
  <c r="P1812" i="3"/>
  <c r="Q1812" i="3" s="1"/>
  <c r="P1813" i="3"/>
  <c r="Q1813" i="3" s="1"/>
  <c r="P1814" i="3"/>
  <c r="Q1814" i="3" s="1"/>
  <c r="P1815" i="3"/>
  <c r="Q1815" i="3" s="1"/>
  <c r="P1816" i="3"/>
  <c r="Q1816" i="3" s="1"/>
  <c r="P1817" i="3"/>
  <c r="Q1817" i="3" s="1"/>
  <c r="P1818" i="3"/>
  <c r="Q1818" i="3" s="1"/>
  <c r="P1819" i="3"/>
  <c r="Q1819" i="3" s="1"/>
  <c r="P1820" i="3"/>
  <c r="Q1820" i="3" s="1"/>
  <c r="P1821" i="3"/>
  <c r="Q1821" i="3" s="1"/>
  <c r="P1822" i="3"/>
  <c r="Q1822" i="3" s="1"/>
  <c r="P1823" i="3"/>
  <c r="Q1823" i="3" s="1"/>
  <c r="P1824" i="3"/>
  <c r="Q1824" i="3" s="1"/>
  <c r="P1825" i="3"/>
  <c r="Q1825" i="3" s="1"/>
  <c r="P1826" i="3"/>
  <c r="Q1826" i="3" s="1"/>
  <c r="P1827" i="3"/>
  <c r="Q1827" i="3" s="1"/>
  <c r="P1828" i="3"/>
  <c r="Q1828" i="3" s="1"/>
  <c r="P1829" i="3"/>
  <c r="Q1829" i="3" s="1"/>
  <c r="P1830" i="3"/>
  <c r="Q1830" i="3" s="1"/>
  <c r="P1831" i="3"/>
  <c r="Q1831" i="3" s="1"/>
  <c r="P1832" i="3"/>
  <c r="Q1832" i="3" s="1"/>
  <c r="P1833" i="3"/>
  <c r="Q1833" i="3" s="1"/>
  <c r="P1834" i="3"/>
  <c r="Q1834" i="3" s="1"/>
  <c r="P1835" i="3"/>
  <c r="Q1835" i="3" s="1"/>
  <c r="P1836" i="3"/>
  <c r="Q1836" i="3" s="1"/>
  <c r="P1837" i="3"/>
  <c r="Q1837" i="3" s="1"/>
  <c r="P1838" i="3"/>
  <c r="Q1838" i="3" s="1"/>
  <c r="P1839" i="3"/>
  <c r="Q1839" i="3" s="1"/>
  <c r="P1840" i="3"/>
  <c r="Q1840" i="3" s="1"/>
  <c r="P1841" i="3"/>
  <c r="Q1841" i="3" s="1"/>
  <c r="P1842" i="3"/>
  <c r="Q1842" i="3" s="1"/>
  <c r="P1843" i="3"/>
  <c r="Q1843" i="3" s="1"/>
  <c r="P1844" i="3"/>
  <c r="Q1844" i="3" s="1"/>
  <c r="P1845" i="3"/>
  <c r="Q1845" i="3" s="1"/>
  <c r="P1846" i="3"/>
  <c r="Q1846" i="3" s="1"/>
  <c r="P1847" i="3"/>
  <c r="Q1847" i="3" s="1"/>
  <c r="P1848" i="3"/>
  <c r="Q1848" i="3" s="1"/>
  <c r="P1849" i="3"/>
  <c r="Q1849" i="3" s="1"/>
  <c r="P1850" i="3"/>
  <c r="Q1850" i="3" s="1"/>
  <c r="P1851" i="3"/>
  <c r="Q1851" i="3" s="1"/>
  <c r="P1852" i="3"/>
  <c r="Q1852" i="3" s="1"/>
  <c r="P1853" i="3"/>
  <c r="Q1853" i="3" s="1"/>
  <c r="P1854" i="3"/>
  <c r="Q1854" i="3" s="1"/>
  <c r="P1855" i="3"/>
  <c r="Q1855" i="3" s="1"/>
  <c r="P1856" i="3"/>
  <c r="Q1856" i="3" s="1"/>
  <c r="P1857" i="3"/>
  <c r="Q1857" i="3" s="1"/>
  <c r="P1858" i="3"/>
  <c r="Q1858" i="3" s="1"/>
  <c r="P1859" i="3"/>
  <c r="Q1859" i="3" s="1"/>
  <c r="P1860" i="3"/>
  <c r="Q1860" i="3" s="1"/>
  <c r="P1861" i="3"/>
  <c r="Q1861" i="3" s="1"/>
  <c r="P1862" i="3"/>
  <c r="Q1862" i="3" s="1"/>
  <c r="P1863" i="3"/>
  <c r="Q1863" i="3" s="1"/>
  <c r="P1864" i="3"/>
  <c r="Q1864" i="3" s="1"/>
  <c r="P1865" i="3"/>
  <c r="Q1865" i="3" s="1"/>
  <c r="P1866" i="3"/>
  <c r="Q1866" i="3" s="1"/>
  <c r="P1867" i="3"/>
  <c r="Q1867" i="3" s="1"/>
  <c r="P1868" i="3"/>
  <c r="Q1868" i="3" s="1"/>
  <c r="P1869" i="3"/>
  <c r="Q1869" i="3" s="1"/>
  <c r="P1870" i="3"/>
  <c r="Q1870" i="3" s="1"/>
  <c r="P1871" i="3"/>
  <c r="Q1871" i="3" s="1"/>
  <c r="P1872" i="3"/>
  <c r="Q1872" i="3" s="1"/>
  <c r="P1873" i="3"/>
  <c r="Q1873" i="3" s="1"/>
  <c r="P1874" i="3"/>
  <c r="Q1874" i="3" s="1"/>
  <c r="P1875" i="3"/>
  <c r="Q1875" i="3" s="1"/>
  <c r="P1876" i="3"/>
  <c r="Q1876" i="3" s="1"/>
  <c r="P1877" i="3"/>
  <c r="Q1877" i="3" s="1"/>
  <c r="P1878" i="3"/>
  <c r="Q1878" i="3" s="1"/>
  <c r="P1879" i="3"/>
  <c r="Q1879" i="3" s="1"/>
  <c r="P1880" i="3"/>
  <c r="Q1880" i="3" s="1"/>
  <c r="P1881" i="3"/>
  <c r="Q1881" i="3" s="1"/>
  <c r="P1882" i="3"/>
  <c r="Q1882" i="3" s="1"/>
  <c r="P1883" i="3"/>
  <c r="Q1883" i="3" s="1"/>
  <c r="P1884" i="3"/>
  <c r="Q1884" i="3" s="1"/>
  <c r="P1885" i="3"/>
  <c r="Q1885" i="3" s="1"/>
  <c r="P1886" i="3"/>
  <c r="Q1886" i="3" s="1"/>
  <c r="P1887" i="3"/>
  <c r="Q1887" i="3" s="1"/>
  <c r="P1888" i="3"/>
  <c r="Q1888" i="3" s="1"/>
  <c r="P1889" i="3"/>
  <c r="P1890" i="3"/>
  <c r="Q1890" i="3" s="1"/>
  <c r="P1891" i="3"/>
  <c r="Q1891" i="3" s="1"/>
  <c r="P1892" i="3"/>
  <c r="Q1892" i="3" s="1"/>
  <c r="P1893" i="3"/>
  <c r="Q1893" i="3" s="1"/>
  <c r="P1894" i="3"/>
  <c r="Q1894" i="3" s="1"/>
  <c r="P1895" i="3"/>
  <c r="Q1895" i="3" s="1"/>
  <c r="P1896" i="3"/>
  <c r="Q1896" i="3" s="1"/>
  <c r="P1897" i="3"/>
  <c r="Q1897" i="3" s="1"/>
  <c r="P1898" i="3"/>
  <c r="Q1898" i="3" s="1"/>
  <c r="P1899" i="3"/>
  <c r="Q1899" i="3" s="1"/>
  <c r="P1900" i="3"/>
  <c r="Q1900" i="3" s="1"/>
  <c r="P1901" i="3"/>
  <c r="Q1901" i="3" s="1"/>
  <c r="P1902" i="3"/>
  <c r="Q1902" i="3" s="1"/>
  <c r="P1903" i="3"/>
  <c r="Q1903" i="3" s="1"/>
  <c r="P1904" i="3"/>
  <c r="Q1904" i="3" s="1"/>
  <c r="P1905" i="3"/>
  <c r="Q1905" i="3" s="1"/>
  <c r="P1906" i="3"/>
  <c r="Q1906" i="3" s="1"/>
  <c r="P1907" i="3"/>
  <c r="Q1907" i="3" s="1"/>
  <c r="P1908" i="3"/>
  <c r="Q1908" i="3" s="1"/>
  <c r="P1909" i="3"/>
  <c r="Q1909" i="3" s="1"/>
  <c r="P1910" i="3"/>
  <c r="Q1910" i="3" s="1"/>
  <c r="P1911" i="3"/>
  <c r="Q1911" i="3" s="1"/>
  <c r="P1912" i="3"/>
  <c r="Q1912" i="3" s="1"/>
  <c r="P1913" i="3"/>
  <c r="Q1913" i="3" s="1"/>
  <c r="P1914" i="3"/>
  <c r="Q1914" i="3" s="1"/>
  <c r="P1915" i="3"/>
  <c r="Q1915" i="3" s="1"/>
  <c r="P1916" i="3"/>
  <c r="Q1916" i="3" s="1"/>
  <c r="P1917" i="3"/>
  <c r="Q1917" i="3" s="1"/>
  <c r="P1918" i="3"/>
  <c r="Q1918" i="3" s="1"/>
  <c r="P1919" i="3"/>
  <c r="Q1919" i="3" s="1"/>
  <c r="P1920" i="3"/>
  <c r="Q1920" i="3" s="1"/>
  <c r="P1921" i="3"/>
  <c r="Q1921" i="3" s="1"/>
  <c r="P1922" i="3"/>
  <c r="Q1922" i="3" s="1"/>
  <c r="P1923" i="3"/>
  <c r="Q1923" i="3" s="1"/>
  <c r="P1924" i="3"/>
  <c r="Q1924" i="3" s="1"/>
  <c r="P1925" i="3"/>
  <c r="Q1925" i="3" s="1"/>
  <c r="P1926" i="3"/>
  <c r="Q1926" i="3" s="1"/>
  <c r="P1927" i="3"/>
  <c r="Q1927" i="3" s="1"/>
  <c r="P1928" i="3"/>
  <c r="Q1928" i="3" s="1"/>
  <c r="P1929" i="3"/>
  <c r="Q1929" i="3" s="1"/>
  <c r="P1930" i="3"/>
  <c r="Q1930" i="3" s="1"/>
  <c r="P1931" i="3"/>
  <c r="Q1931" i="3" s="1"/>
  <c r="P1932" i="3"/>
  <c r="Q1932" i="3" s="1"/>
  <c r="P1933" i="3"/>
  <c r="Q1933" i="3" s="1"/>
  <c r="P1934" i="3"/>
  <c r="Q1934" i="3" s="1"/>
  <c r="P1935" i="3"/>
  <c r="Q1935" i="3" s="1"/>
  <c r="P1936" i="3"/>
  <c r="Q1936" i="3" s="1"/>
  <c r="P1937" i="3"/>
  <c r="Q1937" i="3" s="1"/>
  <c r="P1938" i="3"/>
  <c r="Q1938" i="3" s="1"/>
  <c r="P1939" i="3"/>
  <c r="Q1939" i="3" s="1"/>
  <c r="P1940" i="3"/>
  <c r="Q1940" i="3" s="1"/>
  <c r="P1941" i="3"/>
  <c r="Q1941" i="3" s="1"/>
  <c r="P1942" i="3"/>
  <c r="Q1942" i="3" s="1"/>
  <c r="P1943" i="3"/>
  <c r="Q1943" i="3" s="1"/>
  <c r="P1944" i="3"/>
  <c r="Q1944" i="3" s="1"/>
  <c r="P1945" i="3"/>
  <c r="Q1945" i="3" s="1"/>
  <c r="P1946" i="3"/>
  <c r="Q1946" i="3" s="1"/>
  <c r="P1947" i="3"/>
  <c r="Q1947" i="3" s="1"/>
  <c r="P1948" i="3"/>
  <c r="Q1948" i="3" s="1"/>
  <c r="P1949" i="3"/>
  <c r="Q1949" i="3" s="1"/>
  <c r="P1950" i="3"/>
  <c r="Q1950" i="3" s="1"/>
  <c r="P1951" i="3"/>
  <c r="Q1951" i="3" s="1"/>
  <c r="P1952" i="3"/>
  <c r="Q1952" i="3" s="1"/>
  <c r="P1953" i="3"/>
  <c r="Q1953" i="3" s="1"/>
  <c r="P1954" i="3"/>
  <c r="Q1954" i="3" s="1"/>
  <c r="P1955" i="3"/>
  <c r="Q1955" i="3" s="1"/>
  <c r="P1956" i="3"/>
  <c r="Q1956" i="3" s="1"/>
  <c r="P1957" i="3"/>
  <c r="Q1957" i="3" s="1"/>
  <c r="P1958" i="3"/>
  <c r="Q1958" i="3" s="1"/>
  <c r="P1959" i="3"/>
  <c r="Q1959" i="3" s="1"/>
  <c r="P1960" i="3"/>
  <c r="Q1960" i="3" s="1"/>
  <c r="P1961" i="3"/>
  <c r="Q1961" i="3" s="1"/>
  <c r="P1962" i="3"/>
  <c r="Q1962" i="3" s="1"/>
  <c r="P1963" i="3"/>
  <c r="Q1963" i="3" s="1"/>
  <c r="P1964" i="3"/>
  <c r="Q1964" i="3" s="1"/>
  <c r="P1965" i="3"/>
  <c r="Q1965" i="3" s="1"/>
  <c r="P1966" i="3"/>
  <c r="Q1966" i="3" s="1"/>
  <c r="P1967" i="3"/>
  <c r="Q1967" i="3" s="1"/>
  <c r="P1968" i="3"/>
  <c r="Q1968" i="3" s="1"/>
  <c r="P1969" i="3"/>
  <c r="Q1969" i="3" s="1"/>
  <c r="P1970" i="3"/>
  <c r="Q1970" i="3" s="1"/>
  <c r="P1971" i="3"/>
  <c r="Q1971" i="3" s="1"/>
  <c r="P1972" i="3"/>
  <c r="Q1972" i="3" s="1"/>
  <c r="P1973" i="3"/>
  <c r="Q1973" i="3" s="1"/>
  <c r="P1974" i="3"/>
  <c r="Q1974" i="3" s="1"/>
  <c r="P1975" i="3"/>
  <c r="Q1975" i="3" s="1"/>
  <c r="P1976" i="3"/>
  <c r="Q1976" i="3" s="1"/>
  <c r="P1977" i="3"/>
  <c r="Q1977" i="3" s="1"/>
  <c r="P1978" i="3"/>
  <c r="Q1978" i="3" s="1"/>
  <c r="P1979" i="3"/>
  <c r="Q1979" i="3" s="1"/>
  <c r="P1980" i="3"/>
  <c r="Q1980" i="3" s="1"/>
  <c r="P1981" i="3"/>
  <c r="Q1981" i="3" s="1"/>
  <c r="P1982" i="3"/>
  <c r="Q1982" i="3" s="1"/>
  <c r="P1983" i="3"/>
  <c r="Q1983" i="3" s="1"/>
  <c r="P1984" i="3"/>
  <c r="Q1984" i="3" s="1"/>
  <c r="P1985" i="3"/>
  <c r="Q1985" i="3" s="1"/>
  <c r="P1986" i="3"/>
  <c r="Q1986" i="3" s="1"/>
  <c r="P1987" i="3"/>
  <c r="Q1987" i="3" s="1"/>
  <c r="P1988" i="3"/>
  <c r="Q1988" i="3" s="1"/>
  <c r="P1989" i="3"/>
  <c r="Q1989" i="3" s="1"/>
  <c r="P1990" i="3"/>
  <c r="Q1990" i="3" s="1"/>
  <c r="P1991" i="3"/>
  <c r="Q1991" i="3" s="1"/>
  <c r="P1992" i="3"/>
  <c r="Q1992" i="3" s="1"/>
  <c r="P1993" i="3"/>
  <c r="Q1993" i="3" s="1"/>
  <c r="P1994" i="3"/>
  <c r="Q1994" i="3" s="1"/>
  <c r="P1995" i="3"/>
  <c r="Q1995" i="3" s="1"/>
  <c r="P1996" i="3"/>
  <c r="Q1996" i="3" s="1"/>
  <c r="P1997" i="3"/>
  <c r="Q1997" i="3" s="1"/>
  <c r="P1998" i="3"/>
  <c r="Q1998" i="3" s="1"/>
  <c r="P1999" i="3"/>
  <c r="Q1999" i="3" s="1"/>
  <c r="P2000" i="3"/>
  <c r="Q2000" i="3" s="1"/>
  <c r="P2001" i="3"/>
  <c r="Q2001" i="3" s="1"/>
  <c r="P2002" i="3"/>
  <c r="Q2002" i="3" s="1"/>
  <c r="P2003" i="3"/>
  <c r="Q2003" i="3" s="1"/>
  <c r="P2004" i="3"/>
  <c r="Q2004" i="3" s="1"/>
  <c r="P2005" i="3"/>
  <c r="Q2005" i="3" s="1"/>
  <c r="P2006" i="3"/>
  <c r="Q2006" i="3" s="1"/>
  <c r="P2007" i="3"/>
  <c r="Q2007" i="3" s="1"/>
  <c r="P2008" i="3"/>
  <c r="Q2008" i="3" s="1"/>
  <c r="P2009" i="3"/>
  <c r="Q2009" i="3" s="1"/>
  <c r="P2010" i="3"/>
  <c r="Q2010" i="3" s="1"/>
  <c r="P2011" i="3"/>
  <c r="Q2011" i="3" s="1"/>
  <c r="P2012" i="3"/>
  <c r="Q2012" i="3" s="1"/>
  <c r="P2013" i="3"/>
  <c r="Q2013" i="3" s="1"/>
  <c r="P2014" i="3"/>
  <c r="Q2014" i="3" s="1"/>
  <c r="P2015" i="3"/>
  <c r="Q2015" i="3" s="1"/>
  <c r="P2016" i="3"/>
  <c r="Q2016" i="3" s="1"/>
  <c r="P2017" i="3"/>
  <c r="Q2017" i="3" s="1"/>
  <c r="P2018" i="3"/>
  <c r="Q2018" i="3" s="1"/>
  <c r="P2019" i="3"/>
  <c r="Q2019" i="3" s="1"/>
  <c r="P2020" i="3"/>
  <c r="Q2020" i="3" s="1"/>
  <c r="P2021" i="3"/>
  <c r="Q2021" i="3" s="1"/>
  <c r="P2022" i="3"/>
  <c r="Q2022" i="3" s="1"/>
  <c r="P2023" i="3"/>
  <c r="Q2023" i="3" s="1"/>
  <c r="P2024" i="3"/>
  <c r="Q2024" i="3" s="1"/>
  <c r="P2025" i="3"/>
  <c r="Q2025" i="3" s="1"/>
  <c r="P2026" i="3"/>
  <c r="Q2026" i="3" s="1"/>
  <c r="P2027" i="3"/>
  <c r="Q2027" i="3" s="1"/>
  <c r="P2028" i="3"/>
  <c r="Q2028" i="3" s="1"/>
  <c r="P2029" i="3"/>
  <c r="Q2029" i="3" s="1"/>
  <c r="P2030" i="3"/>
  <c r="Q2030" i="3" s="1"/>
  <c r="P2031" i="3"/>
  <c r="Q2031" i="3" s="1"/>
  <c r="P2032" i="3"/>
  <c r="Q2032" i="3" s="1"/>
  <c r="P2033" i="3"/>
  <c r="Q2033" i="3" s="1"/>
  <c r="P2034" i="3"/>
  <c r="Q2034" i="3" s="1"/>
  <c r="P2035" i="3"/>
  <c r="Q2035" i="3" s="1"/>
  <c r="P2036" i="3"/>
  <c r="Q2036" i="3" s="1"/>
  <c r="P2037" i="3"/>
  <c r="Q2037" i="3" s="1"/>
  <c r="P2038" i="3"/>
  <c r="Q2038" i="3" s="1"/>
  <c r="P2039" i="3"/>
  <c r="Q2039" i="3" s="1"/>
  <c r="P2040" i="3"/>
  <c r="Q2040" i="3" s="1"/>
  <c r="P2041" i="3"/>
  <c r="Q2041" i="3" s="1"/>
  <c r="P2042" i="3"/>
  <c r="Q2042" i="3" s="1"/>
  <c r="P2043" i="3"/>
  <c r="Q2043" i="3" s="1"/>
  <c r="P2044" i="3"/>
  <c r="Q2044" i="3" s="1"/>
  <c r="P2045" i="3"/>
  <c r="Q2045" i="3" s="1"/>
  <c r="P2046" i="3"/>
  <c r="Q2046" i="3" s="1"/>
  <c r="P2047" i="3"/>
  <c r="Q2047" i="3" s="1"/>
  <c r="P2048" i="3"/>
  <c r="Q2048" i="3" s="1"/>
  <c r="P2049" i="3"/>
  <c r="Q2049" i="3" s="1"/>
  <c r="P2050" i="3"/>
  <c r="Q2050" i="3" s="1"/>
  <c r="P2051" i="3"/>
  <c r="Q2051" i="3" s="1"/>
  <c r="P2052" i="3"/>
  <c r="Q2052" i="3" s="1"/>
  <c r="P2053" i="3"/>
  <c r="Q2053" i="3" s="1"/>
  <c r="P2054" i="3"/>
  <c r="Q2054" i="3" s="1"/>
  <c r="P2055" i="3"/>
  <c r="Q2055" i="3" s="1"/>
  <c r="P2056" i="3"/>
  <c r="Q2056" i="3" s="1"/>
  <c r="P2057" i="3"/>
  <c r="Q2057" i="3" s="1"/>
  <c r="P2058" i="3"/>
  <c r="Q2058" i="3" s="1"/>
  <c r="P2059" i="3"/>
  <c r="Q2059" i="3" s="1"/>
  <c r="P2060" i="3"/>
  <c r="Q2060" i="3" s="1"/>
  <c r="P2061" i="3"/>
  <c r="Q2061" i="3" s="1"/>
  <c r="P2062" i="3"/>
  <c r="Q2062" i="3" s="1"/>
  <c r="P2063" i="3"/>
  <c r="Q2063" i="3" s="1"/>
  <c r="P2064" i="3"/>
  <c r="Q2064" i="3" s="1"/>
  <c r="P2065" i="3"/>
  <c r="Q2065" i="3" s="1"/>
  <c r="P2066" i="3"/>
  <c r="Q2066" i="3" s="1"/>
  <c r="P2067" i="3"/>
  <c r="Q2067" i="3" s="1"/>
  <c r="P2068" i="3"/>
  <c r="Q2068" i="3" s="1"/>
  <c r="P2069" i="3"/>
  <c r="Q2069" i="3" s="1"/>
  <c r="P2070" i="3"/>
  <c r="Q2070" i="3" s="1"/>
  <c r="P2071" i="3"/>
  <c r="Q2071" i="3" s="1"/>
  <c r="P2072" i="3"/>
  <c r="Q2072" i="3" s="1"/>
  <c r="P2073" i="3"/>
  <c r="Q2073" i="3" s="1"/>
  <c r="P2074" i="3"/>
  <c r="Q2074" i="3" s="1"/>
  <c r="P2075" i="3"/>
  <c r="Q2075" i="3" s="1"/>
  <c r="P2076" i="3"/>
  <c r="Q2076" i="3" s="1"/>
  <c r="P2077" i="3"/>
  <c r="Q2077" i="3" s="1"/>
  <c r="P2078" i="3"/>
  <c r="Q2078" i="3" s="1"/>
  <c r="P2079" i="3"/>
  <c r="Q2079" i="3" s="1"/>
  <c r="P2080" i="3"/>
  <c r="Q2080" i="3" s="1"/>
  <c r="P2081" i="3"/>
  <c r="Q2081" i="3" s="1"/>
  <c r="P2082" i="3"/>
  <c r="Q2082" i="3" s="1"/>
  <c r="P2083" i="3"/>
  <c r="Q2083" i="3" s="1"/>
  <c r="P2084" i="3"/>
  <c r="Q2084" i="3" s="1"/>
  <c r="P2085" i="3"/>
  <c r="Q2085" i="3" s="1"/>
  <c r="P2086" i="3"/>
  <c r="Q2086" i="3" s="1"/>
  <c r="P2087" i="3"/>
  <c r="Q2087" i="3" s="1"/>
  <c r="P2088" i="3"/>
  <c r="Q2088" i="3" s="1"/>
  <c r="P2089" i="3"/>
  <c r="Q2089" i="3" s="1"/>
  <c r="P2090" i="3"/>
  <c r="Q2090" i="3" s="1"/>
  <c r="P2091" i="3"/>
  <c r="Q2091" i="3" s="1"/>
  <c r="P2092" i="3"/>
  <c r="Q2092" i="3" s="1"/>
  <c r="P2093" i="3"/>
  <c r="Q2093" i="3" s="1"/>
  <c r="P2094" i="3"/>
  <c r="Q2094" i="3" s="1"/>
  <c r="P2095" i="3"/>
  <c r="Q2095" i="3" s="1"/>
  <c r="P2096" i="3"/>
  <c r="Q2096" i="3" s="1"/>
  <c r="P2097" i="3"/>
  <c r="Q2097" i="3" s="1"/>
  <c r="P2098" i="3"/>
  <c r="Q2098" i="3" s="1"/>
  <c r="P2099" i="3"/>
  <c r="Q2099" i="3" s="1"/>
  <c r="P2100" i="3"/>
  <c r="Q2100" i="3" s="1"/>
  <c r="P2101" i="3"/>
  <c r="Q2101" i="3" s="1"/>
  <c r="P2102" i="3"/>
  <c r="Q2102" i="3" s="1"/>
  <c r="P2103" i="3"/>
  <c r="Q2103" i="3" s="1"/>
  <c r="P2104" i="3"/>
  <c r="Q2104" i="3" s="1"/>
  <c r="P2105" i="3"/>
  <c r="Q2105" i="3" s="1"/>
  <c r="P2106" i="3"/>
  <c r="Q2106" i="3" s="1"/>
  <c r="P2107" i="3"/>
  <c r="Q2107" i="3" s="1"/>
  <c r="P2108" i="3"/>
  <c r="Q2108" i="3" s="1"/>
  <c r="P2109" i="3"/>
  <c r="Q2109" i="3" s="1"/>
  <c r="P2110" i="3"/>
  <c r="Q2110" i="3" s="1"/>
  <c r="P2111" i="3"/>
  <c r="Q2111" i="3" s="1"/>
  <c r="P2112" i="3"/>
  <c r="Q2112" i="3" s="1"/>
  <c r="P2113" i="3"/>
  <c r="Q2113" i="3" s="1"/>
  <c r="P2114" i="3"/>
  <c r="Q2114" i="3" s="1"/>
  <c r="P2115" i="3"/>
  <c r="Q2115" i="3" s="1"/>
  <c r="P2116" i="3"/>
  <c r="Q2116" i="3" s="1"/>
  <c r="P2117" i="3"/>
  <c r="Q2117" i="3" s="1"/>
  <c r="P2118" i="3"/>
  <c r="Q2118" i="3" s="1"/>
  <c r="P2119" i="3"/>
  <c r="Q2119" i="3" s="1"/>
  <c r="P2120" i="3"/>
  <c r="Q2120" i="3" s="1"/>
  <c r="P2121" i="3"/>
  <c r="Q2121" i="3" s="1"/>
  <c r="P2122" i="3"/>
  <c r="Q2122" i="3" s="1"/>
  <c r="P2123" i="3"/>
  <c r="Q2123" i="3" s="1"/>
  <c r="P2124" i="3"/>
  <c r="Q2124" i="3" s="1"/>
  <c r="P2125" i="3"/>
  <c r="Q2125" i="3" s="1"/>
  <c r="P2126" i="3"/>
  <c r="Q2126" i="3" s="1"/>
  <c r="P2127" i="3"/>
  <c r="Q2127" i="3" s="1"/>
  <c r="P2128" i="3"/>
  <c r="Q2128" i="3" s="1"/>
  <c r="P2129" i="3"/>
  <c r="Q2129" i="3" s="1"/>
  <c r="P2130" i="3"/>
  <c r="Q2130" i="3" s="1"/>
  <c r="P2131" i="3"/>
  <c r="Q2131" i="3" s="1"/>
  <c r="P2132" i="3"/>
  <c r="Q2132" i="3" s="1"/>
  <c r="P2133" i="3"/>
  <c r="Q2133" i="3" s="1"/>
  <c r="P2134" i="3"/>
  <c r="Q2134" i="3" s="1"/>
  <c r="P2135" i="3"/>
  <c r="Q2135" i="3" s="1"/>
  <c r="P2136" i="3"/>
  <c r="Q2136" i="3" s="1"/>
  <c r="P2137" i="3"/>
  <c r="Q2137" i="3" s="1"/>
  <c r="P2138" i="3"/>
  <c r="Q2138" i="3" s="1"/>
  <c r="P2139" i="3"/>
  <c r="Q2139" i="3" s="1"/>
  <c r="P2140" i="3"/>
  <c r="Q2140" i="3" s="1"/>
  <c r="P2141" i="3"/>
  <c r="Q2141" i="3" s="1"/>
  <c r="P2142" i="3"/>
  <c r="Q2142" i="3" s="1"/>
  <c r="P2143" i="3"/>
  <c r="Q2143" i="3" s="1"/>
  <c r="P2144" i="3"/>
  <c r="Q2144" i="3" s="1"/>
  <c r="P2145" i="3"/>
  <c r="Q2145" i="3" s="1"/>
  <c r="P2146" i="3"/>
  <c r="Q2146" i="3" s="1"/>
  <c r="P2147" i="3"/>
  <c r="Q2147" i="3" s="1"/>
  <c r="P2148" i="3"/>
  <c r="Q2148" i="3" s="1"/>
  <c r="P2149" i="3"/>
  <c r="Q2149" i="3" s="1"/>
  <c r="P2150" i="3"/>
  <c r="Q2150" i="3" s="1"/>
  <c r="P2151" i="3"/>
  <c r="Q2151" i="3" s="1"/>
  <c r="P2152" i="3"/>
  <c r="Q2152" i="3" s="1"/>
  <c r="P2153" i="3"/>
  <c r="Q2153" i="3" s="1"/>
  <c r="P2154" i="3"/>
  <c r="Q2154" i="3" s="1"/>
  <c r="P2155" i="3"/>
  <c r="Q2155" i="3" s="1"/>
  <c r="P2156" i="3"/>
  <c r="Q2156" i="3" s="1"/>
  <c r="P2157" i="3"/>
  <c r="Q2157" i="3" s="1"/>
  <c r="P2158" i="3"/>
  <c r="Q2158" i="3" s="1"/>
  <c r="P2159" i="3"/>
  <c r="Q2159" i="3" s="1"/>
  <c r="P2160" i="3"/>
  <c r="Q2160" i="3" s="1"/>
  <c r="P2161" i="3"/>
  <c r="Q2161" i="3" s="1"/>
  <c r="P2162" i="3"/>
  <c r="Q2162" i="3" s="1"/>
  <c r="P2163" i="3"/>
  <c r="Q2163" i="3" s="1"/>
  <c r="P2164" i="3"/>
  <c r="Q2164" i="3" s="1"/>
  <c r="P2165" i="3"/>
  <c r="Q2165" i="3" s="1"/>
  <c r="P2166" i="3"/>
  <c r="Q2166" i="3" s="1"/>
  <c r="P2167" i="3"/>
  <c r="Q2167" i="3" s="1"/>
  <c r="P2168" i="3"/>
  <c r="Q2168" i="3" s="1"/>
  <c r="P2169" i="3"/>
  <c r="Q2169" i="3" s="1"/>
  <c r="P2170" i="3"/>
  <c r="Q2170" i="3" s="1"/>
  <c r="P2171" i="3"/>
  <c r="Q2171" i="3" s="1"/>
  <c r="P2172" i="3"/>
  <c r="Q2172" i="3" s="1"/>
  <c r="P2173" i="3"/>
  <c r="Q2173" i="3" s="1"/>
  <c r="P2174" i="3"/>
  <c r="Q2174" i="3" s="1"/>
  <c r="P2175" i="3"/>
  <c r="Q2175" i="3" s="1"/>
  <c r="P2176" i="3"/>
  <c r="Q2176" i="3" s="1"/>
  <c r="P2177" i="3"/>
  <c r="Q2177" i="3" s="1"/>
  <c r="P2178" i="3"/>
  <c r="Q2178" i="3" s="1"/>
  <c r="P2179" i="3"/>
  <c r="Q2179" i="3" s="1"/>
  <c r="P2180" i="3"/>
  <c r="Q2180" i="3" s="1"/>
  <c r="P2181" i="3"/>
  <c r="Q2181" i="3" s="1"/>
  <c r="P2182" i="3"/>
  <c r="Q2182" i="3" s="1"/>
  <c r="P2183" i="3"/>
  <c r="Q2183" i="3" s="1"/>
  <c r="P2184" i="3"/>
  <c r="Q2184" i="3" s="1"/>
  <c r="P2185" i="3"/>
  <c r="Q2185" i="3" s="1"/>
  <c r="P2186" i="3"/>
  <c r="Q2186" i="3" s="1"/>
  <c r="P2187" i="3"/>
  <c r="Q2187" i="3" s="1"/>
  <c r="P2188" i="3"/>
  <c r="Q2188" i="3" s="1"/>
  <c r="P2189" i="3"/>
  <c r="Q2189" i="3" s="1"/>
  <c r="P2190" i="3"/>
  <c r="Q2190" i="3" s="1"/>
  <c r="P2191" i="3"/>
  <c r="Q2191" i="3" s="1"/>
  <c r="P2192" i="3"/>
  <c r="Q2192" i="3" s="1"/>
  <c r="P2193" i="3"/>
  <c r="Q2193" i="3" s="1"/>
  <c r="P2194" i="3"/>
  <c r="Q2194" i="3" s="1"/>
  <c r="P2195" i="3"/>
  <c r="Q2195" i="3" s="1"/>
  <c r="P2196" i="3"/>
  <c r="Q2196" i="3" s="1"/>
  <c r="P2197" i="3"/>
  <c r="Q2197" i="3" s="1"/>
  <c r="P2198" i="3"/>
  <c r="Q2198" i="3" s="1"/>
  <c r="P2199" i="3"/>
  <c r="Q2199" i="3" s="1"/>
  <c r="P2200" i="3"/>
  <c r="Q2200" i="3" s="1"/>
  <c r="P2201" i="3"/>
  <c r="Q2201" i="3" s="1"/>
  <c r="P2202" i="3"/>
  <c r="Q2202" i="3" s="1"/>
  <c r="P2203" i="3"/>
  <c r="Q2203" i="3" s="1"/>
  <c r="P2204" i="3"/>
  <c r="Q2204" i="3" s="1"/>
  <c r="P2205" i="3"/>
  <c r="Q2205" i="3" s="1"/>
  <c r="P2206" i="3"/>
  <c r="Q2206" i="3" s="1"/>
  <c r="P2207" i="3"/>
  <c r="Q2207" i="3" s="1"/>
  <c r="P2208" i="3"/>
  <c r="Q2208" i="3" s="1"/>
  <c r="P2209" i="3"/>
  <c r="Q2209" i="3" s="1"/>
  <c r="P2210" i="3"/>
  <c r="Q2210" i="3" s="1"/>
  <c r="P2211" i="3"/>
  <c r="Q2211" i="3" s="1"/>
  <c r="P2212" i="3"/>
  <c r="Q2212" i="3" s="1"/>
  <c r="P2213" i="3"/>
  <c r="Q2213" i="3" s="1"/>
  <c r="P2214" i="3"/>
  <c r="Q2214" i="3" s="1"/>
  <c r="P2215" i="3"/>
  <c r="Q2215" i="3" s="1"/>
  <c r="P2216" i="3"/>
  <c r="Q2216" i="3" s="1"/>
  <c r="P2217" i="3"/>
  <c r="Q2217" i="3" s="1"/>
  <c r="P2218" i="3"/>
  <c r="Q2218" i="3" s="1"/>
  <c r="P2219" i="3"/>
  <c r="Q2219" i="3" s="1"/>
  <c r="P2220" i="3"/>
  <c r="Q2220" i="3" s="1"/>
  <c r="P2221" i="3"/>
  <c r="Q2221" i="3" s="1"/>
  <c r="P2222" i="3"/>
  <c r="Q2222" i="3" s="1"/>
  <c r="P2223" i="3"/>
  <c r="Q2223" i="3" s="1"/>
  <c r="P2224" i="3"/>
  <c r="Q2224" i="3" s="1"/>
  <c r="P2225" i="3"/>
  <c r="Q2225" i="3" s="1"/>
  <c r="P2226" i="3"/>
  <c r="Q2226" i="3" s="1"/>
  <c r="P2227" i="3"/>
  <c r="Q2227" i="3" s="1"/>
  <c r="P2228" i="3"/>
  <c r="Q2228" i="3" s="1"/>
  <c r="P2229" i="3"/>
  <c r="Q2229" i="3" s="1"/>
  <c r="P2230" i="3"/>
  <c r="Q2230" i="3" s="1"/>
  <c r="P2231" i="3"/>
  <c r="Q2231" i="3" s="1"/>
  <c r="P2232" i="3"/>
  <c r="Q2232" i="3" s="1"/>
  <c r="P2233" i="3"/>
  <c r="Q2233" i="3" s="1"/>
  <c r="P2234" i="3"/>
  <c r="Q2234" i="3" s="1"/>
  <c r="P2235" i="3"/>
  <c r="Q2235" i="3" s="1"/>
  <c r="P2236" i="3"/>
  <c r="Q2236" i="3" s="1"/>
  <c r="P2237" i="3"/>
  <c r="Q2237" i="3" s="1"/>
  <c r="P2238" i="3"/>
  <c r="Q2238" i="3" s="1"/>
  <c r="P2239" i="3"/>
  <c r="Q2239" i="3" s="1"/>
  <c r="P2240" i="3"/>
  <c r="Q2240" i="3" s="1"/>
  <c r="P2241" i="3"/>
  <c r="Q2241" i="3" s="1"/>
  <c r="P2242" i="3"/>
  <c r="Q2242" i="3" s="1"/>
  <c r="P2243" i="3"/>
  <c r="Q2243" i="3" s="1"/>
  <c r="P2244" i="3"/>
  <c r="Q2244" i="3" s="1"/>
  <c r="P2245" i="3"/>
  <c r="Q2245" i="3" s="1"/>
  <c r="P2246" i="3"/>
  <c r="Q2246" i="3" s="1"/>
  <c r="P2247" i="3"/>
  <c r="Q2247" i="3" s="1"/>
  <c r="P2248" i="3"/>
  <c r="Q2248" i="3" s="1"/>
  <c r="P2249" i="3"/>
  <c r="Q2249" i="3" s="1"/>
  <c r="P2250" i="3"/>
  <c r="Q2250" i="3" s="1"/>
  <c r="P2251" i="3"/>
  <c r="Q2251" i="3" s="1"/>
  <c r="P2252" i="3"/>
  <c r="Q2252" i="3" s="1"/>
  <c r="P2253" i="3"/>
  <c r="Q2253" i="3" s="1"/>
  <c r="P2254" i="3"/>
  <c r="Q2254" i="3" s="1"/>
  <c r="P2255" i="3"/>
  <c r="Q2255" i="3" s="1"/>
  <c r="P2256" i="3"/>
  <c r="Q2256" i="3" s="1"/>
  <c r="P2257" i="3"/>
  <c r="Q2257" i="3" s="1"/>
  <c r="P2258" i="3"/>
  <c r="Q2258" i="3" s="1"/>
  <c r="P2259" i="3"/>
  <c r="Q2259" i="3" s="1"/>
  <c r="P2260" i="3"/>
  <c r="Q2260" i="3" s="1"/>
  <c r="P2261" i="3"/>
  <c r="Q2261" i="3" s="1"/>
  <c r="P2262" i="3"/>
  <c r="Q2262" i="3" s="1"/>
  <c r="P2263" i="3"/>
  <c r="Q2263" i="3" s="1"/>
  <c r="P2264" i="3"/>
  <c r="Q2264" i="3" s="1"/>
  <c r="P2265" i="3"/>
  <c r="Q2265" i="3" s="1"/>
  <c r="P2266" i="3"/>
  <c r="Q2266" i="3" s="1"/>
  <c r="P2267" i="3"/>
  <c r="Q2267" i="3" s="1"/>
  <c r="P2268" i="3"/>
  <c r="Q2268" i="3" s="1"/>
  <c r="P2269" i="3"/>
  <c r="Q2269" i="3" s="1"/>
  <c r="P2270" i="3"/>
  <c r="Q2270" i="3" s="1"/>
  <c r="P2271" i="3"/>
  <c r="Q2271" i="3" s="1"/>
  <c r="P2272" i="3"/>
  <c r="Q2272" i="3" s="1"/>
  <c r="P2273" i="3"/>
  <c r="Q2273" i="3" s="1"/>
  <c r="P2274" i="3"/>
  <c r="Q2274" i="3" s="1"/>
  <c r="P2275" i="3"/>
  <c r="Q2275" i="3" s="1"/>
  <c r="P2276" i="3"/>
  <c r="Q2276" i="3" s="1"/>
  <c r="P2277" i="3"/>
  <c r="Q2277" i="3" s="1"/>
  <c r="P2278" i="3"/>
  <c r="Q2278" i="3" s="1"/>
  <c r="P2279" i="3"/>
  <c r="Q2279" i="3" s="1"/>
  <c r="P2280" i="3"/>
  <c r="Q2280" i="3" s="1"/>
  <c r="P2281" i="3"/>
  <c r="Q2281" i="3" s="1"/>
  <c r="P2282" i="3"/>
  <c r="Q2282" i="3" s="1"/>
  <c r="P2283" i="3"/>
  <c r="Q2283" i="3" s="1"/>
  <c r="P2284" i="3"/>
  <c r="Q2284" i="3" s="1"/>
  <c r="P2285" i="3"/>
  <c r="Q2285" i="3" s="1"/>
  <c r="P2286" i="3"/>
  <c r="Q2286" i="3" s="1"/>
  <c r="P2287" i="3"/>
  <c r="Q2287" i="3" s="1"/>
  <c r="P2288" i="3"/>
  <c r="Q2288" i="3" s="1"/>
  <c r="P2289" i="3"/>
  <c r="Q2289" i="3" s="1"/>
  <c r="P2290" i="3"/>
  <c r="Q2290" i="3" s="1"/>
  <c r="P2291" i="3"/>
  <c r="Q2291" i="3" s="1"/>
  <c r="P2292" i="3"/>
  <c r="Q2292" i="3" s="1"/>
  <c r="P2293" i="3"/>
  <c r="Q2293" i="3" s="1"/>
  <c r="P2294" i="3"/>
  <c r="Q2294" i="3" s="1"/>
  <c r="P2295" i="3"/>
  <c r="Q2295" i="3" s="1"/>
  <c r="P2296" i="3"/>
  <c r="Q2296" i="3" s="1"/>
  <c r="P2297" i="3"/>
  <c r="Q2297" i="3" s="1"/>
  <c r="P2298" i="3"/>
  <c r="Q2298" i="3" s="1"/>
  <c r="P2299" i="3"/>
  <c r="Q2299" i="3" s="1"/>
  <c r="P2300" i="3"/>
  <c r="Q2300" i="3" s="1"/>
  <c r="P2301" i="3"/>
  <c r="Q2301" i="3" s="1"/>
  <c r="P2302" i="3"/>
  <c r="Q2302" i="3" s="1"/>
  <c r="P2303" i="3"/>
  <c r="Q2303" i="3" s="1"/>
  <c r="P2304" i="3"/>
  <c r="Q2304" i="3" s="1"/>
  <c r="P2305" i="3"/>
  <c r="Q2305" i="3" s="1"/>
  <c r="P2306" i="3"/>
  <c r="Q2306" i="3" s="1"/>
  <c r="P2307" i="3"/>
  <c r="Q2307" i="3" s="1"/>
  <c r="P2308" i="3"/>
  <c r="Q2308" i="3" s="1"/>
  <c r="P2309" i="3"/>
  <c r="Q2309" i="3" s="1"/>
  <c r="P2310" i="3"/>
  <c r="Q2310" i="3" s="1"/>
  <c r="P2311" i="3"/>
  <c r="Q2311" i="3" s="1"/>
  <c r="P2312" i="3"/>
  <c r="Q2312" i="3" s="1"/>
  <c r="P2313" i="3"/>
  <c r="Q2313" i="3" s="1"/>
  <c r="P2314" i="3"/>
  <c r="Q2314" i="3" s="1"/>
  <c r="P2315" i="3"/>
  <c r="Q2315" i="3" s="1"/>
  <c r="P2316" i="3"/>
  <c r="Q2316" i="3" s="1"/>
  <c r="P2317" i="3"/>
  <c r="Q2317" i="3" s="1"/>
  <c r="P2318" i="3"/>
  <c r="Q2318" i="3" s="1"/>
  <c r="P2319" i="3"/>
  <c r="Q2319" i="3" s="1"/>
  <c r="P2320" i="3"/>
  <c r="Q2320" i="3" s="1"/>
  <c r="P2321" i="3"/>
  <c r="Q2321" i="3" s="1"/>
  <c r="P2322" i="3"/>
  <c r="Q2322" i="3" s="1"/>
  <c r="P2323" i="3"/>
  <c r="Q2323" i="3" s="1"/>
  <c r="P2324" i="3"/>
  <c r="Q2324" i="3" s="1"/>
  <c r="P2325" i="3"/>
  <c r="Q2325" i="3" s="1"/>
  <c r="P2326" i="3"/>
  <c r="Q2326" i="3" s="1"/>
  <c r="P2327" i="3"/>
  <c r="Q2327" i="3" s="1"/>
  <c r="P2328" i="3"/>
  <c r="Q2328" i="3" s="1"/>
  <c r="P2329" i="3"/>
  <c r="Q2329" i="3" s="1"/>
  <c r="P2330" i="3"/>
  <c r="Q2330" i="3" s="1"/>
  <c r="P2331" i="3"/>
  <c r="Q2331" i="3" s="1"/>
  <c r="P2332" i="3"/>
  <c r="Q2332" i="3" s="1"/>
  <c r="P2333" i="3"/>
  <c r="Q2333" i="3" s="1"/>
  <c r="P2334" i="3"/>
  <c r="Q2334" i="3" s="1"/>
  <c r="P2335" i="3"/>
  <c r="Q2335" i="3" s="1"/>
  <c r="P2336" i="3"/>
  <c r="Q2336" i="3" s="1"/>
  <c r="P2337" i="3"/>
  <c r="Q2337" i="3" s="1"/>
  <c r="P2338" i="3"/>
  <c r="Q2338" i="3" s="1"/>
  <c r="P2339" i="3"/>
  <c r="Q2339" i="3" s="1"/>
  <c r="P2340" i="3"/>
  <c r="Q2340" i="3" s="1"/>
  <c r="P2341" i="3"/>
  <c r="Q2341" i="3" s="1"/>
  <c r="P2342" i="3"/>
  <c r="Q2342" i="3" s="1"/>
  <c r="P2343" i="3"/>
  <c r="Q2343" i="3" s="1"/>
  <c r="P2344" i="3"/>
  <c r="Q2344" i="3" s="1"/>
  <c r="P2345" i="3"/>
  <c r="Q2345" i="3" s="1"/>
  <c r="P2346" i="3"/>
  <c r="Q2346" i="3" s="1"/>
  <c r="P2347" i="3"/>
  <c r="Q2347" i="3" s="1"/>
  <c r="P2348" i="3"/>
  <c r="Q2348" i="3" s="1"/>
  <c r="P2349" i="3"/>
  <c r="Q2349" i="3" s="1"/>
  <c r="P2350" i="3"/>
  <c r="Q2350" i="3" s="1"/>
  <c r="P2351" i="3"/>
  <c r="Q2351" i="3" s="1"/>
  <c r="P2352" i="3"/>
  <c r="Q2352" i="3" s="1"/>
  <c r="P2353" i="3"/>
  <c r="Q2353" i="3" s="1"/>
  <c r="P2354" i="3"/>
  <c r="Q2354" i="3" s="1"/>
  <c r="P2355" i="3"/>
  <c r="Q2355" i="3" s="1"/>
  <c r="P2356" i="3"/>
  <c r="Q2356" i="3" s="1"/>
  <c r="P2357" i="3"/>
  <c r="Q2357" i="3" s="1"/>
  <c r="P2358" i="3"/>
  <c r="Q2358" i="3" s="1"/>
  <c r="P2359" i="3"/>
  <c r="Q2359" i="3" s="1"/>
  <c r="P2360" i="3"/>
  <c r="Q2360" i="3" s="1"/>
  <c r="P2361" i="3"/>
  <c r="Q2361" i="3" s="1"/>
  <c r="P2362" i="3"/>
  <c r="Q2362" i="3" s="1"/>
  <c r="P2363" i="3"/>
  <c r="Q2363" i="3" s="1"/>
  <c r="P2364" i="3"/>
  <c r="Q2364" i="3" s="1"/>
  <c r="P2365" i="3"/>
  <c r="Q2365" i="3" s="1"/>
  <c r="P2366" i="3"/>
  <c r="Q2366" i="3" s="1"/>
  <c r="P2367" i="3"/>
  <c r="Q2367" i="3" s="1"/>
  <c r="P2368" i="3"/>
  <c r="Q2368" i="3" s="1"/>
  <c r="P2369" i="3"/>
  <c r="Q2369" i="3" s="1"/>
  <c r="P2370" i="3"/>
  <c r="Q2370" i="3" s="1"/>
  <c r="P2371" i="3"/>
  <c r="Q2371" i="3" s="1"/>
  <c r="P2372" i="3"/>
  <c r="Q2372" i="3" s="1"/>
  <c r="P2373" i="3"/>
  <c r="Q2373" i="3" s="1"/>
  <c r="P2374" i="3"/>
  <c r="Q2374" i="3" s="1"/>
  <c r="P2375" i="3"/>
  <c r="Q2375" i="3" s="1"/>
  <c r="P2376" i="3"/>
  <c r="Q2376" i="3" s="1"/>
  <c r="P2377" i="3"/>
  <c r="Q2377" i="3" s="1"/>
  <c r="P2378" i="3"/>
  <c r="Q2378" i="3" s="1"/>
  <c r="P2379" i="3"/>
  <c r="Q2379" i="3" s="1"/>
  <c r="P2380" i="3"/>
  <c r="Q2380" i="3" s="1"/>
  <c r="P2381" i="3"/>
  <c r="Q2381" i="3" s="1"/>
  <c r="P2382" i="3"/>
  <c r="Q2382" i="3" s="1"/>
  <c r="P2383" i="3"/>
  <c r="Q2383" i="3" s="1"/>
  <c r="P2384" i="3"/>
  <c r="Q2384" i="3" s="1"/>
  <c r="P2385" i="3"/>
  <c r="Q2385" i="3" s="1"/>
  <c r="P2386" i="3"/>
  <c r="Q2386" i="3" s="1"/>
  <c r="P2387" i="3"/>
  <c r="Q2387" i="3" s="1"/>
  <c r="P2388" i="3"/>
  <c r="Q2388" i="3" s="1"/>
  <c r="P2389" i="3"/>
  <c r="Q2389" i="3" s="1"/>
  <c r="P2390" i="3"/>
  <c r="Q2390" i="3" s="1"/>
  <c r="P2391" i="3"/>
  <c r="Q2391" i="3" s="1"/>
  <c r="P2392" i="3"/>
  <c r="Q2392" i="3" s="1"/>
  <c r="P2393" i="3"/>
  <c r="Q2393" i="3" s="1"/>
  <c r="P2394" i="3"/>
  <c r="Q2394" i="3" s="1"/>
  <c r="P2395" i="3"/>
  <c r="Q2395" i="3" s="1"/>
  <c r="P2396" i="3"/>
  <c r="Q2396" i="3" s="1"/>
  <c r="P2397" i="3"/>
  <c r="Q2397" i="3" s="1"/>
  <c r="P2398" i="3"/>
  <c r="Q2398" i="3" s="1"/>
  <c r="P2399" i="3"/>
  <c r="Q2399" i="3" s="1"/>
  <c r="P2400" i="3"/>
  <c r="Q2400" i="3" s="1"/>
  <c r="P2401" i="3"/>
  <c r="Q2401" i="3" s="1"/>
  <c r="P2402" i="3"/>
  <c r="Q2402" i="3" s="1"/>
  <c r="P2403" i="3"/>
  <c r="Q2403" i="3" s="1"/>
  <c r="P2404" i="3"/>
  <c r="Q2404" i="3" s="1"/>
  <c r="P2405" i="3"/>
  <c r="Q2405" i="3" s="1"/>
  <c r="P2406" i="3"/>
  <c r="Q2406" i="3" s="1"/>
  <c r="P2407" i="3"/>
  <c r="Q2407" i="3" s="1"/>
  <c r="P2408" i="3"/>
  <c r="Q2408" i="3" s="1"/>
  <c r="P2409" i="3"/>
  <c r="Q2409" i="3" s="1"/>
  <c r="P2410" i="3"/>
  <c r="Q2410" i="3" s="1"/>
  <c r="P2411" i="3"/>
  <c r="Q2411" i="3" s="1"/>
  <c r="P2412" i="3"/>
  <c r="Q2412" i="3" s="1"/>
  <c r="P2413" i="3"/>
  <c r="Q2413" i="3" s="1"/>
  <c r="P2414" i="3"/>
  <c r="Q2414" i="3" s="1"/>
  <c r="P2415" i="3"/>
  <c r="Q2415" i="3" s="1"/>
  <c r="P2416" i="3"/>
  <c r="Q2416" i="3" s="1"/>
  <c r="P2417" i="3"/>
  <c r="Q2417" i="3" s="1"/>
  <c r="P2418" i="3"/>
  <c r="Q2418" i="3" s="1"/>
  <c r="P2419" i="3"/>
  <c r="Q2419" i="3" s="1"/>
  <c r="P2420" i="3"/>
  <c r="Q2420" i="3" s="1"/>
  <c r="P2421" i="3"/>
  <c r="Q2421" i="3" s="1"/>
  <c r="P2422" i="3"/>
  <c r="Q2422" i="3" s="1"/>
  <c r="P2423" i="3"/>
  <c r="Q2423" i="3" s="1"/>
  <c r="P2424" i="3"/>
  <c r="Q2424" i="3" s="1"/>
  <c r="P2425" i="3"/>
  <c r="Q2425" i="3" s="1"/>
  <c r="P2426" i="3"/>
  <c r="Q2426" i="3" s="1"/>
  <c r="P2427" i="3"/>
  <c r="Q2427" i="3" s="1"/>
  <c r="P2428" i="3"/>
  <c r="Q2428" i="3" s="1"/>
  <c r="P2429" i="3"/>
  <c r="Q2429" i="3" s="1"/>
  <c r="P2430" i="3"/>
  <c r="Q2430" i="3" s="1"/>
  <c r="P2431" i="3"/>
  <c r="Q2431" i="3" s="1"/>
  <c r="P2432" i="3"/>
  <c r="Q2432" i="3" s="1"/>
  <c r="P2433" i="3"/>
  <c r="Q2433" i="3" s="1"/>
  <c r="P2434" i="3"/>
  <c r="Q2434" i="3" s="1"/>
  <c r="P2435" i="3"/>
  <c r="Q2435" i="3" s="1"/>
  <c r="P2436" i="3"/>
  <c r="Q2436" i="3" s="1"/>
  <c r="P2437" i="3"/>
  <c r="Q2437" i="3" s="1"/>
  <c r="P2438" i="3"/>
  <c r="Q2438" i="3" s="1"/>
  <c r="P2439" i="3"/>
  <c r="Q2439" i="3" s="1"/>
  <c r="P2440" i="3"/>
  <c r="Q2440" i="3" s="1"/>
  <c r="P2441" i="3"/>
  <c r="Q2441" i="3" s="1"/>
  <c r="P2442" i="3"/>
  <c r="Q2442" i="3" s="1"/>
  <c r="P2443" i="3"/>
  <c r="Q2443" i="3" s="1"/>
  <c r="P2444" i="3"/>
  <c r="Q2444" i="3" s="1"/>
  <c r="P2445" i="3"/>
  <c r="Q2445" i="3" s="1"/>
  <c r="P2446" i="3"/>
  <c r="Q2446" i="3" s="1"/>
  <c r="P2447" i="3"/>
  <c r="Q2447" i="3" s="1"/>
  <c r="P2448" i="3"/>
  <c r="Q2448" i="3" s="1"/>
  <c r="P2449" i="3"/>
  <c r="Q2449" i="3" s="1"/>
  <c r="P2450" i="3"/>
  <c r="Q2450" i="3" s="1"/>
  <c r="P2451" i="3"/>
  <c r="Q2451" i="3" s="1"/>
  <c r="P2452" i="3"/>
  <c r="Q2452" i="3" s="1"/>
  <c r="P2453" i="3"/>
  <c r="Q2453" i="3" s="1"/>
  <c r="P2454" i="3"/>
  <c r="Q2454" i="3" s="1"/>
  <c r="P2455" i="3"/>
  <c r="Q2455" i="3" s="1"/>
  <c r="P2456" i="3"/>
  <c r="Q2456" i="3" s="1"/>
  <c r="P2457" i="3"/>
  <c r="Q2457" i="3" s="1"/>
  <c r="P2458" i="3"/>
  <c r="Q2458" i="3" s="1"/>
  <c r="P2459" i="3"/>
  <c r="Q2459" i="3" s="1"/>
  <c r="P2460" i="3"/>
  <c r="Q2460" i="3" s="1"/>
  <c r="P2461" i="3"/>
  <c r="Q2461" i="3" s="1"/>
  <c r="P2462" i="3"/>
  <c r="Q2462" i="3" s="1"/>
  <c r="P2463" i="3"/>
  <c r="Q2463" i="3" s="1"/>
  <c r="P2464" i="3"/>
  <c r="Q2464" i="3" s="1"/>
  <c r="P2465" i="3"/>
  <c r="Q2465" i="3" s="1"/>
  <c r="P2466" i="3"/>
  <c r="Q2466" i="3" s="1"/>
  <c r="P2467" i="3"/>
  <c r="Q2467" i="3" s="1"/>
  <c r="P2468" i="3"/>
  <c r="Q2468" i="3" s="1"/>
  <c r="P2469" i="3"/>
  <c r="Q2469" i="3" s="1"/>
  <c r="P2470" i="3"/>
  <c r="Q2470" i="3" s="1"/>
  <c r="P2471" i="3"/>
  <c r="Q2471" i="3" s="1"/>
  <c r="P2472" i="3"/>
  <c r="Q2472" i="3" s="1"/>
  <c r="P2473" i="3"/>
  <c r="Q2473" i="3" s="1"/>
  <c r="P2474" i="3"/>
  <c r="Q2474" i="3" s="1"/>
  <c r="P2475" i="3"/>
  <c r="Q2475" i="3" s="1"/>
  <c r="P2476" i="3"/>
  <c r="Q2476" i="3" s="1"/>
  <c r="P2477" i="3"/>
  <c r="Q2477" i="3" s="1"/>
  <c r="P2478" i="3"/>
  <c r="Q2478" i="3" s="1"/>
  <c r="P2479" i="3"/>
  <c r="Q2479" i="3" s="1"/>
  <c r="P2480" i="3"/>
  <c r="Q2480" i="3" s="1"/>
  <c r="P2481" i="3"/>
  <c r="Q2481" i="3" s="1"/>
  <c r="P2482" i="3"/>
  <c r="Q2482" i="3" s="1"/>
  <c r="P2483" i="3"/>
  <c r="Q2483" i="3" s="1"/>
  <c r="P2484" i="3"/>
  <c r="Q2484" i="3" s="1"/>
  <c r="P2485" i="3"/>
  <c r="Q2485" i="3" s="1"/>
  <c r="P2486" i="3"/>
  <c r="Q2486" i="3" s="1"/>
  <c r="P2487" i="3"/>
  <c r="Q2487" i="3" s="1"/>
  <c r="P2488" i="3"/>
  <c r="Q2488" i="3" s="1"/>
  <c r="P2489" i="3"/>
  <c r="Q2489" i="3" s="1"/>
  <c r="P2490" i="3"/>
  <c r="Q2490" i="3" s="1"/>
  <c r="P2491" i="3"/>
  <c r="Q2491" i="3" s="1"/>
  <c r="P2492" i="3"/>
  <c r="Q2492" i="3" s="1"/>
  <c r="P2493" i="3"/>
  <c r="Q2493" i="3" s="1"/>
  <c r="P2494" i="3"/>
  <c r="Q2494" i="3" s="1"/>
  <c r="P2495" i="3"/>
  <c r="Q2495" i="3" s="1"/>
  <c r="P2496" i="3"/>
  <c r="Q2496" i="3" s="1"/>
  <c r="P2497" i="3"/>
  <c r="Q2497" i="3" s="1"/>
  <c r="P2498" i="3"/>
  <c r="Q2498" i="3" s="1"/>
  <c r="P2499" i="3"/>
  <c r="Q2499" i="3" s="1"/>
  <c r="P2500" i="3"/>
  <c r="Q2500" i="3" s="1"/>
  <c r="P2501" i="3"/>
  <c r="Q2501" i="3" s="1"/>
  <c r="P2502" i="3"/>
  <c r="Q2502" i="3" s="1"/>
  <c r="P2503" i="3"/>
  <c r="Q2503" i="3" s="1"/>
  <c r="P2504" i="3"/>
  <c r="Q2504" i="3" s="1"/>
  <c r="P2505" i="3"/>
  <c r="Q2505" i="3" s="1"/>
  <c r="P2506" i="3"/>
  <c r="Q2506" i="3" s="1"/>
  <c r="P2507" i="3"/>
  <c r="Q2507" i="3" s="1"/>
  <c r="P2508" i="3"/>
  <c r="Q2508" i="3" s="1"/>
  <c r="P2509" i="3"/>
  <c r="Q2509" i="3" s="1"/>
  <c r="P2510" i="3"/>
  <c r="Q2510" i="3" s="1"/>
  <c r="P2511" i="3"/>
  <c r="Q2511" i="3" s="1"/>
  <c r="P2512" i="3"/>
  <c r="Q2512" i="3" s="1"/>
  <c r="P2513" i="3"/>
  <c r="Q2513" i="3" s="1"/>
  <c r="P2514" i="3"/>
  <c r="Q2514" i="3" s="1"/>
  <c r="P2515" i="3"/>
  <c r="Q2515" i="3" s="1"/>
  <c r="P2516" i="3"/>
  <c r="Q2516" i="3" s="1"/>
  <c r="P2517" i="3"/>
  <c r="Q2517" i="3" s="1"/>
  <c r="P2518" i="3"/>
  <c r="P2519" i="3"/>
  <c r="Q2519" i="3" s="1"/>
  <c r="P2520" i="3"/>
  <c r="Q2520" i="3" s="1"/>
  <c r="P2521" i="3"/>
  <c r="Q2521" i="3" s="1"/>
  <c r="P2522" i="3"/>
  <c r="Q2522" i="3" s="1"/>
  <c r="P2523" i="3"/>
  <c r="Q2523" i="3" s="1"/>
  <c r="P2524" i="3"/>
  <c r="Q2524" i="3" s="1"/>
  <c r="P2525" i="3"/>
  <c r="Q2525" i="3" s="1"/>
  <c r="P2526" i="3"/>
  <c r="Q2526" i="3" s="1"/>
  <c r="P2527" i="3"/>
  <c r="Q2527" i="3" s="1"/>
  <c r="P2528" i="3"/>
  <c r="Q2528" i="3" s="1"/>
  <c r="P2529" i="3"/>
  <c r="Q2529" i="3" s="1"/>
  <c r="P2530" i="3"/>
  <c r="Q2530" i="3" s="1"/>
  <c r="P2531" i="3"/>
  <c r="Q2531" i="3" s="1"/>
  <c r="P2532" i="3"/>
  <c r="Q2532" i="3" s="1"/>
  <c r="P2533" i="3"/>
  <c r="Q2533" i="3" s="1"/>
  <c r="P2534" i="3"/>
  <c r="Q2534" i="3" s="1"/>
  <c r="P2535" i="3"/>
  <c r="Q2535" i="3" s="1"/>
  <c r="P2536" i="3"/>
  <c r="Q2536" i="3" s="1"/>
  <c r="P2537" i="3"/>
  <c r="Q2537" i="3" s="1"/>
  <c r="P2538" i="3"/>
  <c r="Q2538" i="3" s="1"/>
  <c r="P2539" i="3"/>
  <c r="Q2539" i="3" s="1"/>
  <c r="P2540" i="3"/>
  <c r="Q2540" i="3" s="1"/>
  <c r="P2541" i="3"/>
  <c r="Q2541" i="3" s="1"/>
  <c r="P2542" i="3"/>
  <c r="Q2542" i="3" s="1"/>
  <c r="P2543" i="3"/>
  <c r="Q2543" i="3" s="1"/>
  <c r="P2544" i="3"/>
  <c r="Q2544" i="3" s="1"/>
  <c r="P2545" i="3"/>
  <c r="Q2545" i="3" s="1"/>
  <c r="P2546" i="3"/>
  <c r="Q2546" i="3" s="1"/>
  <c r="P2547" i="3"/>
  <c r="Q2547" i="3" s="1"/>
  <c r="P2548" i="3"/>
  <c r="Q2548" i="3" s="1"/>
  <c r="P2549" i="3"/>
  <c r="Q2549" i="3" s="1"/>
  <c r="P2550" i="3"/>
  <c r="Q2550" i="3" s="1"/>
  <c r="P2551" i="3"/>
  <c r="Q2551" i="3" s="1"/>
  <c r="P2552" i="3"/>
  <c r="Q2552" i="3" s="1"/>
  <c r="P2553" i="3"/>
  <c r="Q2553" i="3" s="1"/>
  <c r="P2554" i="3"/>
  <c r="Q2554" i="3" s="1"/>
  <c r="P2555" i="3"/>
  <c r="Q2555" i="3" s="1"/>
  <c r="P2556" i="3"/>
  <c r="Q2556" i="3" s="1"/>
  <c r="P2557" i="3"/>
  <c r="Q2557" i="3" s="1"/>
  <c r="P2558" i="3"/>
  <c r="Q2558" i="3" s="1"/>
  <c r="P2559" i="3"/>
  <c r="Q2559" i="3" s="1"/>
  <c r="P2560" i="3"/>
  <c r="Q2560" i="3" s="1"/>
  <c r="P2561" i="3"/>
  <c r="Q2561" i="3" s="1"/>
  <c r="P2562" i="3"/>
  <c r="Q2562" i="3" s="1"/>
  <c r="P2563" i="3"/>
  <c r="Q2563" i="3" s="1"/>
  <c r="P2564" i="3"/>
  <c r="Q2564" i="3" s="1"/>
  <c r="P2565" i="3"/>
  <c r="Q2565" i="3" s="1"/>
  <c r="P2566" i="3"/>
  <c r="Q2566" i="3" s="1"/>
  <c r="P2567" i="3"/>
  <c r="Q2567" i="3" s="1"/>
  <c r="P2568" i="3"/>
  <c r="Q2568" i="3" s="1"/>
  <c r="P2569" i="3"/>
  <c r="Q2569" i="3" s="1"/>
  <c r="P2570" i="3"/>
  <c r="Q2570" i="3" s="1"/>
  <c r="P2571" i="3"/>
  <c r="Q2571" i="3" s="1"/>
  <c r="P2572" i="3"/>
  <c r="Q2572" i="3" s="1"/>
  <c r="P2573" i="3"/>
  <c r="Q2573" i="3" s="1"/>
  <c r="P2574" i="3"/>
  <c r="Q2574" i="3" s="1"/>
  <c r="P2575" i="3"/>
  <c r="Q2575" i="3" s="1"/>
  <c r="P2576" i="3"/>
  <c r="Q2576" i="3" s="1"/>
  <c r="P2577" i="3"/>
  <c r="Q2577" i="3" s="1"/>
  <c r="P2578" i="3"/>
  <c r="Q2578" i="3" s="1"/>
  <c r="P2579" i="3"/>
  <c r="Q2579" i="3" s="1"/>
  <c r="P2580" i="3"/>
  <c r="Q2580" i="3" s="1"/>
  <c r="P2581" i="3"/>
  <c r="Q2581" i="3" s="1"/>
  <c r="P2582" i="3"/>
  <c r="Q2582" i="3" s="1"/>
  <c r="P2583" i="3"/>
  <c r="Q2583" i="3" s="1"/>
  <c r="P2584" i="3"/>
  <c r="Q2584" i="3" s="1"/>
  <c r="P2585" i="3"/>
  <c r="Q2585" i="3" s="1"/>
  <c r="P2586" i="3"/>
  <c r="Q2586" i="3" s="1"/>
  <c r="P2587" i="3"/>
  <c r="Q2587" i="3" s="1"/>
  <c r="P2588" i="3"/>
  <c r="Q2588" i="3" s="1"/>
  <c r="P2589" i="3"/>
  <c r="Q2589" i="3" s="1"/>
  <c r="P2590" i="3"/>
  <c r="Q2590" i="3" s="1"/>
  <c r="P2591" i="3"/>
  <c r="Q2591" i="3" s="1"/>
  <c r="P2592" i="3"/>
  <c r="Q2592" i="3" s="1"/>
  <c r="P2593" i="3"/>
  <c r="Q2593" i="3" s="1"/>
  <c r="P2594" i="3"/>
  <c r="Q2594" i="3" s="1"/>
  <c r="P2595" i="3"/>
  <c r="Q2595" i="3" s="1"/>
  <c r="P2596" i="3"/>
  <c r="Q2596" i="3" s="1"/>
  <c r="P2597" i="3"/>
  <c r="Q2597" i="3" s="1"/>
  <c r="P2598" i="3"/>
  <c r="Q2598" i="3" s="1"/>
  <c r="P2599" i="3"/>
  <c r="Q2599" i="3" s="1"/>
  <c r="P2600" i="3"/>
  <c r="Q2600" i="3" s="1"/>
  <c r="P2601" i="3"/>
  <c r="Q2601" i="3" s="1"/>
  <c r="P2602" i="3"/>
  <c r="Q2602" i="3" s="1"/>
  <c r="P2603" i="3"/>
  <c r="Q2603" i="3" s="1"/>
  <c r="P2604" i="3"/>
  <c r="Q2604" i="3" s="1"/>
  <c r="P2605" i="3"/>
  <c r="Q2605" i="3" s="1"/>
  <c r="P2606" i="3"/>
  <c r="Q2606" i="3" s="1"/>
  <c r="P2607" i="3"/>
  <c r="Q2607" i="3" s="1"/>
  <c r="P2608" i="3"/>
  <c r="Q2608" i="3" s="1"/>
  <c r="P2609" i="3"/>
  <c r="Q2609" i="3" s="1"/>
  <c r="P2610" i="3"/>
  <c r="Q2610" i="3" s="1"/>
  <c r="P2611" i="3"/>
  <c r="Q2611" i="3" s="1"/>
  <c r="P2612" i="3"/>
  <c r="Q2612" i="3" s="1"/>
  <c r="P2613" i="3"/>
  <c r="Q2613" i="3" s="1"/>
  <c r="P2614" i="3"/>
  <c r="Q2614" i="3" s="1"/>
  <c r="P2615" i="3"/>
  <c r="Q2615" i="3" s="1"/>
  <c r="P2616" i="3"/>
  <c r="Q2616" i="3" s="1"/>
  <c r="P2617" i="3"/>
  <c r="Q2617" i="3" s="1"/>
  <c r="P2618" i="3"/>
  <c r="Q2618" i="3" s="1"/>
  <c r="P2619" i="3"/>
  <c r="Q2619" i="3" s="1"/>
  <c r="P2620" i="3"/>
  <c r="Q2620" i="3" s="1"/>
  <c r="P2621" i="3"/>
  <c r="Q2621" i="3" s="1"/>
  <c r="P2622" i="3"/>
  <c r="Q2622" i="3" s="1"/>
  <c r="P2623" i="3"/>
  <c r="Q2623" i="3" s="1"/>
  <c r="P2624" i="3"/>
  <c r="Q2624" i="3" s="1"/>
  <c r="P2625" i="3"/>
  <c r="Q2625" i="3" s="1"/>
  <c r="P2626" i="3"/>
  <c r="Q2626" i="3" s="1"/>
  <c r="P2627" i="3"/>
  <c r="Q2627" i="3" s="1"/>
  <c r="P2628" i="3"/>
  <c r="Q2628" i="3" s="1"/>
  <c r="P2629" i="3"/>
  <c r="Q2629" i="3" s="1"/>
  <c r="P2630" i="3"/>
  <c r="Q2630" i="3" s="1"/>
  <c r="P2631" i="3"/>
  <c r="Q2631" i="3" s="1"/>
  <c r="P2632" i="3"/>
  <c r="Q2632" i="3" s="1"/>
  <c r="P2633" i="3"/>
  <c r="Q2633" i="3" s="1"/>
  <c r="P2634" i="3"/>
  <c r="Q2634" i="3" s="1"/>
  <c r="P2635" i="3"/>
  <c r="Q2635" i="3" s="1"/>
  <c r="P2636" i="3"/>
  <c r="Q2636" i="3" s="1"/>
  <c r="P2637" i="3"/>
  <c r="Q2637" i="3" s="1"/>
  <c r="P2638" i="3"/>
  <c r="Q2638" i="3" s="1"/>
  <c r="P2639" i="3"/>
  <c r="Q2639" i="3" s="1"/>
  <c r="P2640" i="3"/>
  <c r="Q2640" i="3" s="1"/>
  <c r="P2641" i="3"/>
  <c r="Q2641" i="3" s="1"/>
  <c r="P2642" i="3"/>
  <c r="Q2642" i="3" s="1"/>
  <c r="P2643" i="3"/>
  <c r="Q2643" i="3" s="1"/>
  <c r="P2644" i="3"/>
  <c r="Q2644" i="3" s="1"/>
  <c r="P2645" i="3"/>
  <c r="Q2645" i="3" s="1"/>
  <c r="P2646" i="3"/>
  <c r="Q2646" i="3" s="1"/>
  <c r="P2647" i="3"/>
  <c r="Q2647" i="3" s="1"/>
  <c r="P2648" i="3"/>
  <c r="Q2648" i="3" s="1"/>
  <c r="P2649" i="3"/>
  <c r="Q2649" i="3" s="1"/>
  <c r="P2650" i="3"/>
  <c r="Q2650" i="3" s="1"/>
  <c r="P2651" i="3"/>
  <c r="Q2651" i="3" s="1"/>
  <c r="P2652" i="3"/>
  <c r="Q2652" i="3" s="1"/>
  <c r="P2653" i="3"/>
  <c r="Q2653" i="3" s="1"/>
  <c r="P2654" i="3"/>
  <c r="Q2654" i="3" s="1"/>
  <c r="P2655" i="3"/>
  <c r="Q2655" i="3" s="1"/>
  <c r="P2656" i="3"/>
  <c r="Q2656" i="3" s="1"/>
  <c r="P2657" i="3"/>
  <c r="Q2657" i="3" s="1"/>
  <c r="P2658" i="3"/>
  <c r="Q2658" i="3" s="1"/>
  <c r="P2659" i="3"/>
  <c r="Q2659" i="3" s="1"/>
  <c r="P2660" i="3"/>
  <c r="Q2660" i="3" s="1"/>
  <c r="P2661" i="3"/>
  <c r="Q2661" i="3" s="1"/>
  <c r="P2662" i="3"/>
  <c r="Q2662" i="3" s="1"/>
  <c r="P2663" i="3"/>
  <c r="Q2663" i="3" s="1"/>
  <c r="P2664" i="3"/>
  <c r="Q2664" i="3" s="1"/>
  <c r="P2665" i="3"/>
  <c r="Q2665" i="3" s="1"/>
  <c r="P2666" i="3"/>
  <c r="Q2666" i="3" s="1"/>
  <c r="P2667" i="3"/>
  <c r="Q2667" i="3" s="1"/>
  <c r="P2668" i="3"/>
  <c r="Q2668" i="3" s="1"/>
  <c r="P2669" i="3"/>
  <c r="Q2669" i="3" s="1"/>
  <c r="P2670" i="3"/>
  <c r="Q2670" i="3" s="1"/>
  <c r="P2671" i="3"/>
  <c r="Q2671" i="3" s="1"/>
  <c r="P2672" i="3"/>
  <c r="Q2672" i="3" s="1"/>
  <c r="P2673" i="3"/>
  <c r="Q2673" i="3" s="1"/>
  <c r="P2674" i="3"/>
  <c r="Q2674" i="3" s="1"/>
  <c r="P2675" i="3"/>
  <c r="Q2675" i="3" s="1"/>
  <c r="P2676" i="3"/>
  <c r="Q2676" i="3" s="1"/>
  <c r="P2677" i="3"/>
  <c r="Q2677" i="3" s="1"/>
  <c r="P2678" i="3"/>
  <c r="Q2678" i="3" s="1"/>
  <c r="P2679" i="3"/>
  <c r="Q2679" i="3" s="1"/>
  <c r="P2680" i="3"/>
  <c r="Q2680" i="3" s="1"/>
  <c r="P2681" i="3"/>
  <c r="Q2681" i="3" s="1"/>
  <c r="P2682" i="3"/>
  <c r="Q2682" i="3" s="1"/>
  <c r="P2683" i="3"/>
  <c r="Q2683" i="3" s="1"/>
  <c r="P2684" i="3"/>
  <c r="Q2684" i="3" s="1"/>
  <c r="P2685" i="3"/>
  <c r="Q2685" i="3" s="1"/>
  <c r="P2686" i="3"/>
  <c r="Q2686" i="3" s="1"/>
  <c r="P2687" i="3"/>
  <c r="Q2687" i="3" s="1"/>
  <c r="P2688" i="3"/>
  <c r="Q2688" i="3" s="1"/>
  <c r="P2689" i="3"/>
  <c r="Q2689" i="3" s="1"/>
  <c r="P2690" i="3"/>
  <c r="Q2690" i="3" s="1"/>
  <c r="P2691" i="3"/>
  <c r="Q2691" i="3" s="1"/>
  <c r="P2692" i="3"/>
  <c r="Q2692" i="3" s="1"/>
  <c r="P2693" i="3"/>
  <c r="Q2693" i="3" s="1"/>
  <c r="P2694" i="3"/>
  <c r="Q2694" i="3" s="1"/>
  <c r="P2695" i="3"/>
  <c r="Q2695" i="3" s="1"/>
  <c r="P2696" i="3"/>
  <c r="Q2696" i="3" s="1"/>
  <c r="P2697" i="3"/>
  <c r="Q2697" i="3" s="1"/>
  <c r="P2698" i="3"/>
  <c r="Q2698" i="3" s="1"/>
  <c r="P2699" i="3"/>
  <c r="Q2699" i="3" s="1"/>
  <c r="P2700" i="3"/>
  <c r="Q2700" i="3" s="1"/>
  <c r="P2701" i="3"/>
  <c r="Q2701" i="3" s="1"/>
  <c r="P2702" i="3"/>
  <c r="Q2702" i="3" s="1"/>
  <c r="P2703" i="3"/>
  <c r="Q2703" i="3" s="1"/>
  <c r="P2704" i="3"/>
  <c r="Q2704" i="3" s="1"/>
  <c r="P2705" i="3"/>
  <c r="Q2705" i="3" s="1"/>
  <c r="P2706" i="3"/>
  <c r="Q2706" i="3" s="1"/>
  <c r="P2707" i="3"/>
  <c r="Q2707" i="3" s="1"/>
  <c r="P2708" i="3"/>
  <c r="Q2708" i="3" s="1"/>
  <c r="P2709" i="3"/>
  <c r="Q2709" i="3" s="1"/>
  <c r="P2710" i="3"/>
  <c r="Q2710" i="3" s="1"/>
  <c r="P2711" i="3"/>
  <c r="Q2711" i="3" s="1"/>
  <c r="P2712" i="3"/>
  <c r="Q2712" i="3" s="1"/>
  <c r="P2713" i="3"/>
  <c r="Q2713" i="3" s="1"/>
  <c r="P2714" i="3"/>
  <c r="Q2714" i="3" s="1"/>
  <c r="P2715" i="3"/>
  <c r="Q2715" i="3" s="1"/>
  <c r="P2716" i="3"/>
  <c r="Q2716" i="3" s="1"/>
  <c r="P2717" i="3"/>
  <c r="Q2717" i="3" s="1"/>
  <c r="P2718" i="3"/>
  <c r="Q2718" i="3" s="1"/>
  <c r="P2719" i="3"/>
  <c r="Q2719" i="3" s="1"/>
  <c r="P2720" i="3"/>
  <c r="Q2720" i="3" s="1"/>
  <c r="P2721" i="3"/>
  <c r="Q2721" i="3" s="1"/>
  <c r="P2722" i="3"/>
  <c r="Q2722" i="3" s="1"/>
  <c r="P2723" i="3"/>
  <c r="Q2723" i="3" s="1"/>
  <c r="P2724" i="3"/>
  <c r="Q2724" i="3" s="1"/>
  <c r="P2725" i="3"/>
  <c r="Q2725" i="3" s="1"/>
  <c r="P2726" i="3"/>
  <c r="Q2726" i="3" s="1"/>
  <c r="P2727" i="3"/>
  <c r="Q2727" i="3" s="1"/>
  <c r="P2728" i="3"/>
  <c r="Q2728" i="3" s="1"/>
  <c r="P2729" i="3"/>
  <c r="Q2729" i="3" s="1"/>
  <c r="P2730" i="3"/>
  <c r="Q2730" i="3" s="1"/>
  <c r="P2731" i="3"/>
  <c r="Q2731" i="3" s="1"/>
  <c r="P2732" i="3"/>
  <c r="Q2732" i="3" s="1"/>
  <c r="P2733" i="3"/>
  <c r="Q2733" i="3" s="1"/>
  <c r="P2734" i="3"/>
  <c r="Q2734" i="3" s="1"/>
  <c r="P2735" i="3"/>
  <c r="Q2735" i="3" s="1"/>
  <c r="P2736" i="3"/>
  <c r="Q2736" i="3" s="1"/>
  <c r="P2737" i="3"/>
  <c r="Q2737" i="3" s="1"/>
  <c r="P2738" i="3"/>
  <c r="Q2738" i="3" s="1"/>
  <c r="P2739" i="3"/>
  <c r="Q2739" i="3" s="1"/>
  <c r="P2740" i="3"/>
  <c r="Q2740" i="3" s="1"/>
  <c r="P2741" i="3"/>
  <c r="Q2741" i="3" s="1"/>
  <c r="P2742" i="3"/>
  <c r="Q2742" i="3" s="1"/>
  <c r="P2743" i="3"/>
  <c r="Q2743" i="3" s="1"/>
  <c r="P2744" i="3"/>
  <c r="Q2744" i="3" s="1"/>
  <c r="P2745" i="3"/>
  <c r="Q2745" i="3" s="1"/>
  <c r="P2746" i="3"/>
  <c r="Q2746" i="3" s="1"/>
  <c r="P2747" i="3"/>
  <c r="Q2747" i="3" s="1"/>
  <c r="P2748" i="3"/>
  <c r="Q2748" i="3" s="1"/>
  <c r="P2749" i="3"/>
  <c r="Q2749" i="3" s="1"/>
  <c r="P2750" i="3"/>
  <c r="Q2750" i="3" s="1"/>
  <c r="P2751" i="3"/>
  <c r="Q2751" i="3" s="1"/>
  <c r="P2752" i="3"/>
  <c r="Q2752" i="3" s="1"/>
  <c r="P2753" i="3"/>
  <c r="Q2753" i="3" s="1"/>
  <c r="P2754" i="3"/>
  <c r="Q2754" i="3" s="1"/>
  <c r="P2755" i="3"/>
  <c r="Q2755" i="3" s="1"/>
  <c r="P2756" i="3"/>
  <c r="Q2756" i="3" s="1"/>
  <c r="P2757" i="3"/>
  <c r="Q2757" i="3" s="1"/>
  <c r="P2758" i="3"/>
  <c r="Q2758" i="3" s="1"/>
  <c r="P2759" i="3"/>
  <c r="Q2759" i="3" s="1"/>
  <c r="P2760" i="3"/>
  <c r="Q2760" i="3" s="1"/>
  <c r="P2761" i="3"/>
  <c r="Q2761" i="3" s="1"/>
  <c r="P2762" i="3"/>
  <c r="Q2762" i="3" s="1"/>
  <c r="P2763" i="3"/>
  <c r="Q2763" i="3" s="1"/>
  <c r="P2764" i="3"/>
  <c r="Q2764" i="3" s="1"/>
  <c r="P2765" i="3"/>
  <c r="Q2765" i="3" s="1"/>
  <c r="P2766" i="3"/>
  <c r="Q2766" i="3" s="1"/>
  <c r="P2767" i="3"/>
  <c r="Q2767" i="3" s="1"/>
  <c r="P2768" i="3"/>
  <c r="Q2768" i="3" s="1"/>
  <c r="P2769" i="3"/>
  <c r="Q2769" i="3" s="1"/>
  <c r="P2770" i="3"/>
  <c r="Q2770" i="3" s="1"/>
  <c r="P2771" i="3"/>
  <c r="Q2771" i="3" s="1"/>
  <c r="P2772" i="3"/>
  <c r="Q2772" i="3" s="1"/>
  <c r="P2773" i="3"/>
  <c r="Q2773" i="3" s="1"/>
  <c r="P2774" i="3"/>
  <c r="Q2774" i="3" s="1"/>
  <c r="P2775" i="3"/>
  <c r="Q2775" i="3" s="1"/>
  <c r="P2776" i="3"/>
  <c r="Q2776" i="3" s="1"/>
  <c r="P2777" i="3"/>
  <c r="Q2777" i="3" s="1"/>
  <c r="P2778" i="3"/>
  <c r="Q2778" i="3" s="1"/>
  <c r="P2779" i="3"/>
  <c r="Q2779" i="3" s="1"/>
  <c r="P2780" i="3"/>
  <c r="Q2780" i="3" s="1"/>
  <c r="P2781" i="3"/>
  <c r="Q2781" i="3" s="1"/>
  <c r="P2782" i="3"/>
  <c r="Q2782" i="3" s="1"/>
  <c r="P2783" i="3"/>
  <c r="Q2783" i="3" s="1"/>
  <c r="P2784" i="3"/>
  <c r="Q2784" i="3" s="1"/>
  <c r="P2785" i="3"/>
  <c r="Q2785" i="3" s="1"/>
  <c r="P2786" i="3"/>
  <c r="Q2786" i="3" s="1"/>
  <c r="P2787" i="3"/>
  <c r="Q2787" i="3" s="1"/>
  <c r="P2788" i="3"/>
  <c r="Q2788" i="3" s="1"/>
  <c r="P2789" i="3"/>
  <c r="Q2789" i="3" s="1"/>
  <c r="P2790" i="3"/>
  <c r="Q2790" i="3" s="1"/>
  <c r="P2791" i="3"/>
  <c r="Q2791" i="3" s="1"/>
  <c r="P2792" i="3"/>
  <c r="Q2792" i="3" s="1"/>
  <c r="P2793" i="3"/>
  <c r="Q2793" i="3" s="1"/>
  <c r="P2794" i="3"/>
  <c r="Q2794" i="3" s="1"/>
  <c r="P2795" i="3"/>
  <c r="Q2795" i="3" s="1"/>
  <c r="P2796" i="3"/>
  <c r="Q2796" i="3" s="1"/>
  <c r="P2797" i="3"/>
  <c r="Q2797" i="3" s="1"/>
  <c r="P2798" i="3"/>
  <c r="Q2798" i="3" s="1"/>
  <c r="P2799" i="3"/>
  <c r="Q2799" i="3" s="1"/>
  <c r="P2800" i="3"/>
  <c r="Q2800" i="3" s="1"/>
  <c r="P2801" i="3"/>
  <c r="Q2801" i="3" s="1"/>
  <c r="P2802" i="3"/>
  <c r="Q2802" i="3" s="1"/>
  <c r="P2803" i="3"/>
  <c r="Q2803" i="3" s="1"/>
  <c r="P2804" i="3"/>
  <c r="Q2804" i="3" s="1"/>
  <c r="P2805" i="3"/>
  <c r="Q2805" i="3" s="1"/>
  <c r="P2806" i="3"/>
  <c r="Q2806" i="3" s="1"/>
  <c r="P2807" i="3"/>
  <c r="Q2807" i="3" s="1"/>
  <c r="P2808" i="3"/>
  <c r="Q2808" i="3" s="1"/>
  <c r="P2809" i="3"/>
  <c r="Q2809" i="3" s="1"/>
  <c r="P2810" i="3"/>
  <c r="Q2810" i="3" s="1"/>
  <c r="P2811" i="3"/>
  <c r="Q2811" i="3" s="1"/>
  <c r="P2812" i="3"/>
  <c r="Q2812" i="3" s="1"/>
  <c r="P2813" i="3"/>
  <c r="Q2813" i="3" s="1"/>
  <c r="P2814" i="3"/>
  <c r="Q2814" i="3" s="1"/>
  <c r="P2815" i="3"/>
  <c r="Q2815" i="3" s="1"/>
  <c r="P2816" i="3"/>
  <c r="Q2816" i="3" s="1"/>
  <c r="P2817" i="3"/>
  <c r="Q2817" i="3" s="1"/>
  <c r="P2818" i="3"/>
  <c r="Q2818" i="3" s="1"/>
  <c r="P2819" i="3"/>
  <c r="Q2819" i="3" s="1"/>
  <c r="P2820" i="3"/>
  <c r="Q2820" i="3" s="1"/>
  <c r="P2821" i="3"/>
  <c r="Q2821" i="3" s="1"/>
  <c r="P2822" i="3"/>
  <c r="Q2822" i="3" s="1"/>
  <c r="P2823" i="3"/>
  <c r="Q2823" i="3" s="1"/>
  <c r="P2824" i="3"/>
  <c r="Q2824" i="3" s="1"/>
  <c r="P2825" i="3"/>
  <c r="Q2825" i="3" s="1"/>
  <c r="P2826" i="3"/>
  <c r="Q2826" i="3" s="1"/>
  <c r="P2827" i="3"/>
  <c r="Q2827" i="3" s="1"/>
  <c r="P2828" i="3"/>
  <c r="Q2828" i="3" s="1"/>
  <c r="P2829" i="3"/>
  <c r="Q2829" i="3" s="1"/>
  <c r="P2830" i="3"/>
  <c r="Q2830" i="3" s="1"/>
  <c r="P2831" i="3"/>
  <c r="Q2831" i="3" s="1"/>
  <c r="P2832" i="3"/>
  <c r="Q2832" i="3" s="1"/>
  <c r="P2833" i="3"/>
  <c r="Q2833" i="3" s="1"/>
  <c r="P2834" i="3"/>
  <c r="Q2834" i="3" s="1"/>
  <c r="P2835" i="3"/>
  <c r="Q2835" i="3" s="1"/>
  <c r="P2836" i="3"/>
  <c r="Q2836" i="3" s="1"/>
  <c r="P2837" i="3"/>
  <c r="Q2837" i="3" s="1"/>
  <c r="P2838" i="3"/>
  <c r="Q2838" i="3" s="1"/>
  <c r="P2839" i="3"/>
  <c r="Q2839" i="3" s="1"/>
  <c r="P2840" i="3"/>
  <c r="Q2840" i="3" s="1"/>
  <c r="P2841" i="3"/>
  <c r="Q2841" i="3" s="1"/>
  <c r="P2842" i="3"/>
  <c r="Q2842" i="3" s="1"/>
  <c r="P2843" i="3"/>
  <c r="Q2843" i="3" s="1"/>
  <c r="P2844" i="3"/>
  <c r="Q2844" i="3" s="1"/>
  <c r="P2845" i="3"/>
  <c r="Q2845" i="3" s="1"/>
  <c r="P2846" i="3"/>
  <c r="Q2846" i="3" s="1"/>
  <c r="P2847" i="3"/>
  <c r="Q2847" i="3" s="1"/>
  <c r="P2848" i="3"/>
  <c r="Q2848" i="3" s="1"/>
  <c r="P2849" i="3"/>
  <c r="Q2849" i="3" s="1"/>
  <c r="P2850" i="3"/>
  <c r="Q2850" i="3" s="1"/>
  <c r="P2851" i="3"/>
  <c r="Q2851" i="3" s="1"/>
  <c r="P2852" i="3"/>
  <c r="Q2852" i="3" s="1"/>
  <c r="P2853" i="3"/>
  <c r="Q2853" i="3" s="1"/>
  <c r="P2854" i="3"/>
  <c r="Q2854" i="3" s="1"/>
  <c r="P2855" i="3"/>
  <c r="Q2855" i="3" s="1"/>
  <c r="P2856" i="3"/>
  <c r="Q2856" i="3" s="1"/>
  <c r="P2857" i="3"/>
  <c r="Q2857" i="3" s="1"/>
  <c r="P2858" i="3"/>
  <c r="Q2858" i="3" s="1"/>
  <c r="P2859" i="3"/>
  <c r="Q2859" i="3" s="1"/>
  <c r="P2860" i="3"/>
  <c r="Q2860" i="3" s="1"/>
  <c r="P2861" i="3"/>
  <c r="Q2861" i="3" s="1"/>
  <c r="P2862" i="3"/>
  <c r="Q2862" i="3" s="1"/>
  <c r="P2863" i="3"/>
  <c r="Q2863" i="3" s="1"/>
  <c r="P2864" i="3"/>
  <c r="Q2864" i="3" s="1"/>
  <c r="P2865" i="3"/>
  <c r="Q2865" i="3" s="1"/>
  <c r="P2866" i="3"/>
  <c r="Q2866" i="3" s="1"/>
  <c r="P2867" i="3"/>
  <c r="Q2867" i="3" s="1"/>
  <c r="P2868" i="3"/>
  <c r="Q2868" i="3" s="1"/>
  <c r="P2869" i="3"/>
  <c r="Q2869" i="3" s="1"/>
  <c r="P2870" i="3"/>
  <c r="Q2870" i="3" s="1"/>
  <c r="P2871" i="3"/>
  <c r="Q2871" i="3" s="1"/>
  <c r="P2872" i="3"/>
  <c r="Q2872" i="3" s="1"/>
  <c r="P2873" i="3"/>
  <c r="Q2873" i="3" s="1"/>
  <c r="P2874" i="3"/>
  <c r="Q2874" i="3" s="1"/>
  <c r="P2875" i="3"/>
  <c r="Q2875" i="3" s="1"/>
  <c r="P2876" i="3"/>
  <c r="Q2876" i="3" s="1"/>
  <c r="P2877" i="3"/>
  <c r="Q2877" i="3" s="1"/>
  <c r="P2878" i="3"/>
  <c r="Q2878" i="3" s="1"/>
  <c r="P2879" i="3"/>
  <c r="Q2879" i="3" s="1"/>
  <c r="P2880" i="3"/>
  <c r="Q2880" i="3" s="1"/>
  <c r="P2881" i="3"/>
  <c r="Q2881" i="3" s="1"/>
  <c r="P2882" i="3"/>
  <c r="Q2882" i="3" s="1"/>
  <c r="P2883" i="3"/>
  <c r="Q2883" i="3" s="1"/>
  <c r="P2884" i="3"/>
  <c r="Q2884" i="3" s="1"/>
  <c r="P2885" i="3"/>
  <c r="Q2885" i="3" s="1"/>
  <c r="P2886" i="3"/>
  <c r="Q2886" i="3" s="1"/>
  <c r="P2887" i="3"/>
  <c r="Q2887" i="3" s="1"/>
  <c r="P2888" i="3"/>
  <c r="Q2888" i="3" s="1"/>
  <c r="P2889" i="3"/>
  <c r="Q2889" i="3" s="1"/>
  <c r="P2890" i="3"/>
  <c r="Q2890" i="3" s="1"/>
  <c r="P2891" i="3"/>
  <c r="Q2891" i="3" s="1"/>
  <c r="P2892" i="3"/>
  <c r="Q2892" i="3" s="1"/>
  <c r="P2893" i="3"/>
  <c r="Q2893" i="3" s="1"/>
  <c r="P2894" i="3"/>
  <c r="Q2894" i="3" s="1"/>
  <c r="P2895" i="3"/>
  <c r="Q2895" i="3" s="1"/>
  <c r="P2896" i="3"/>
  <c r="Q2896" i="3" s="1"/>
  <c r="P2897" i="3"/>
  <c r="Q2897" i="3" s="1"/>
  <c r="P2898" i="3"/>
  <c r="Q2898" i="3" s="1"/>
  <c r="P2899" i="3"/>
  <c r="Q2899" i="3" s="1"/>
  <c r="P2900" i="3"/>
  <c r="Q2900" i="3" s="1"/>
  <c r="P2901" i="3"/>
  <c r="Q2901" i="3" s="1"/>
  <c r="P2902" i="3"/>
  <c r="Q2902" i="3" s="1"/>
  <c r="P2903" i="3"/>
  <c r="Q2903" i="3" s="1"/>
  <c r="P2904" i="3"/>
  <c r="Q2904" i="3" s="1"/>
  <c r="P2905" i="3"/>
  <c r="Q2905" i="3" s="1"/>
  <c r="P2906" i="3"/>
  <c r="Q2906" i="3" s="1"/>
  <c r="P2907" i="3"/>
  <c r="Q2907" i="3" s="1"/>
  <c r="P2908" i="3"/>
  <c r="Q2908" i="3" s="1"/>
  <c r="P2909" i="3"/>
  <c r="Q2909" i="3" s="1"/>
  <c r="P2910" i="3"/>
  <c r="Q2910" i="3" s="1"/>
  <c r="P2911" i="3"/>
  <c r="Q2911" i="3" s="1"/>
  <c r="P2912" i="3"/>
  <c r="Q2912" i="3" s="1"/>
  <c r="P2913" i="3"/>
  <c r="Q2913" i="3" s="1"/>
  <c r="P2914" i="3"/>
  <c r="Q2914" i="3" s="1"/>
  <c r="P2915" i="3"/>
  <c r="Q2915" i="3" s="1"/>
  <c r="P2916" i="3"/>
  <c r="Q2916" i="3" s="1"/>
  <c r="P2917" i="3"/>
  <c r="Q2917" i="3" s="1"/>
  <c r="P2918" i="3"/>
  <c r="Q2918" i="3" s="1"/>
  <c r="P2919" i="3"/>
  <c r="Q2919" i="3" s="1"/>
  <c r="P2920" i="3"/>
  <c r="Q2920" i="3" s="1"/>
  <c r="P2921" i="3"/>
  <c r="Q2921" i="3" s="1"/>
  <c r="P2922" i="3"/>
  <c r="Q2922" i="3" s="1"/>
  <c r="P2923" i="3"/>
  <c r="Q2923" i="3" s="1"/>
  <c r="P2924" i="3"/>
  <c r="Q2924" i="3" s="1"/>
  <c r="P2925" i="3"/>
  <c r="Q2925" i="3" s="1"/>
  <c r="P2926" i="3"/>
  <c r="Q2926" i="3" s="1"/>
  <c r="P2927" i="3"/>
  <c r="Q2927" i="3" s="1"/>
  <c r="P2928" i="3"/>
  <c r="Q2928" i="3" s="1"/>
  <c r="P2929" i="3"/>
  <c r="Q2929" i="3" s="1"/>
  <c r="P2930" i="3"/>
  <c r="Q2930" i="3" s="1"/>
  <c r="P2931" i="3"/>
  <c r="Q2931" i="3" s="1"/>
  <c r="P2932" i="3"/>
  <c r="Q2932" i="3" s="1"/>
  <c r="P2933" i="3"/>
  <c r="Q2933" i="3" s="1"/>
  <c r="P2934" i="3"/>
  <c r="Q2934" i="3" s="1"/>
  <c r="P2935" i="3"/>
  <c r="Q2935" i="3" s="1"/>
  <c r="P2936" i="3"/>
  <c r="Q2936" i="3" s="1"/>
  <c r="P2937" i="3"/>
  <c r="Q2937" i="3" s="1"/>
  <c r="P2938" i="3"/>
  <c r="Q2938" i="3" s="1"/>
  <c r="P2939" i="3"/>
  <c r="Q2939" i="3" s="1"/>
  <c r="P2940" i="3"/>
  <c r="Q2940" i="3" s="1"/>
  <c r="P2941" i="3"/>
  <c r="Q2941" i="3" s="1"/>
  <c r="P2942" i="3"/>
  <c r="Q2942" i="3" s="1"/>
  <c r="P2943" i="3"/>
  <c r="Q2943" i="3" s="1"/>
  <c r="P2944" i="3"/>
  <c r="Q2944" i="3" s="1"/>
  <c r="P2945" i="3"/>
  <c r="Q2945" i="3" s="1"/>
  <c r="P2946" i="3"/>
  <c r="Q2946" i="3" s="1"/>
  <c r="P2947" i="3"/>
  <c r="Q2947" i="3" s="1"/>
  <c r="P2948" i="3"/>
  <c r="Q2948" i="3" s="1"/>
  <c r="P2949" i="3"/>
  <c r="Q2949" i="3" s="1"/>
  <c r="P2950" i="3"/>
  <c r="P2951" i="3"/>
  <c r="Q2951" i="3" s="1"/>
  <c r="P2952" i="3"/>
  <c r="Q2952" i="3" s="1"/>
  <c r="P2953" i="3"/>
  <c r="Q2953" i="3" s="1"/>
  <c r="P2954" i="3"/>
  <c r="Q2954" i="3" s="1"/>
  <c r="P2955" i="3"/>
  <c r="Q2955" i="3" s="1"/>
  <c r="P2956" i="3"/>
  <c r="Q2956" i="3" s="1"/>
  <c r="P2957" i="3"/>
  <c r="Q2957" i="3" s="1"/>
  <c r="P2958" i="3"/>
  <c r="Q2958" i="3" s="1"/>
  <c r="P2959" i="3"/>
  <c r="Q2959" i="3" s="1"/>
  <c r="P2960" i="3"/>
  <c r="Q2960" i="3" s="1"/>
  <c r="P2961" i="3"/>
  <c r="Q2961" i="3" s="1"/>
  <c r="P2962" i="3"/>
  <c r="Q2962" i="3" s="1"/>
  <c r="P2963" i="3"/>
  <c r="Q2963" i="3" s="1"/>
  <c r="P2964" i="3"/>
  <c r="Q2964" i="3" s="1"/>
  <c r="P2965" i="3"/>
  <c r="Q2965" i="3" s="1"/>
  <c r="P2966" i="3"/>
  <c r="Q2966" i="3" s="1"/>
  <c r="P2967" i="3"/>
  <c r="Q2967" i="3" s="1"/>
  <c r="P2968" i="3"/>
  <c r="Q2968" i="3" s="1"/>
  <c r="P2969" i="3"/>
  <c r="Q2969" i="3" s="1"/>
  <c r="P2970" i="3"/>
  <c r="Q2970" i="3" s="1"/>
  <c r="P2971" i="3"/>
  <c r="Q2971" i="3" s="1"/>
  <c r="P2972" i="3"/>
  <c r="Q2972" i="3" s="1"/>
  <c r="P2973" i="3"/>
  <c r="Q2973" i="3" s="1"/>
  <c r="P2974" i="3"/>
  <c r="Q2974" i="3" s="1"/>
  <c r="P2975" i="3"/>
  <c r="Q2975" i="3" s="1"/>
  <c r="P2976" i="3"/>
  <c r="Q2976" i="3" s="1"/>
  <c r="P2977" i="3"/>
  <c r="Q2977" i="3" s="1"/>
  <c r="P2978" i="3"/>
  <c r="Q2978" i="3" s="1"/>
  <c r="P2979" i="3"/>
  <c r="Q2979" i="3" s="1"/>
  <c r="P2980" i="3"/>
  <c r="Q2980" i="3" s="1"/>
  <c r="P2981" i="3"/>
  <c r="Q2981" i="3" s="1"/>
  <c r="P2982" i="3"/>
  <c r="Q2982" i="3" s="1"/>
  <c r="P2983" i="3"/>
  <c r="Q2983" i="3" s="1"/>
  <c r="P2984" i="3"/>
  <c r="Q2984" i="3" s="1"/>
  <c r="P2985" i="3"/>
  <c r="Q2985" i="3" s="1"/>
  <c r="P2986" i="3"/>
  <c r="Q2986" i="3" s="1"/>
  <c r="P2987" i="3"/>
  <c r="Q2987" i="3" s="1"/>
  <c r="P2988" i="3"/>
  <c r="Q2988" i="3" s="1"/>
  <c r="P2989" i="3"/>
  <c r="Q2989" i="3" s="1"/>
  <c r="P2990" i="3"/>
  <c r="Q2990" i="3" s="1"/>
  <c r="P2991" i="3"/>
  <c r="Q2991" i="3" s="1"/>
  <c r="P2992" i="3"/>
  <c r="Q2992" i="3" s="1"/>
  <c r="P2993" i="3"/>
  <c r="Q2993" i="3" s="1"/>
  <c r="P2994" i="3"/>
  <c r="Q2994" i="3" s="1"/>
  <c r="P2995" i="3"/>
  <c r="Q2995" i="3" s="1"/>
  <c r="P2996" i="3"/>
  <c r="Q2996" i="3" s="1"/>
  <c r="P2997" i="3"/>
  <c r="Q2997" i="3" s="1"/>
  <c r="P2998" i="3"/>
  <c r="Q2998" i="3" s="1"/>
  <c r="P2999" i="3"/>
  <c r="Q2999" i="3" s="1"/>
  <c r="P3000" i="3"/>
  <c r="Q3000" i="3" s="1"/>
  <c r="P3001" i="3"/>
  <c r="Q3001" i="3" s="1"/>
  <c r="P3002" i="3"/>
  <c r="Q3002" i="3" s="1"/>
  <c r="P3003" i="3"/>
  <c r="Q3003" i="3" s="1"/>
  <c r="P3004" i="3"/>
  <c r="Q3004" i="3" s="1"/>
  <c r="P3005" i="3"/>
  <c r="Q3005" i="3" s="1"/>
  <c r="P3006" i="3"/>
  <c r="Q3006" i="3" s="1"/>
  <c r="P3007" i="3"/>
  <c r="Q3007" i="3" s="1"/>
  <c r="P3008" i="3"/>
  <c r="Q3008" i="3" s="1"/>
  <c r="P3009" i="3"/>
  <c r="Q3009" i="3" s="1"/>
  <c r="P3010" i="3"/>
  <c r="Q3010" i="3" s="1"/>
  <c r="P3011" i="3"/>
  <c r="Q3011" i="3" s="1"/>
  <c r="P3012" i="3"/>
  <c r="Q3012" i="3" s="1"/>
  <c r="P3013" i="3"/>
  <c r="Q3013" i="3" s="1"/>
  <c r="P3014" i="3"/>
  <c r="Q3014" i="3" s="1"/>
  <c r="P3015" i="3"/>
  <c r="Q3015" i="3" s="1"/>
  <c r="P3016" i="3"/>
  <c r="Q3016" i="3" s="1"/>
  <c r="P3017" i="3"/>
  <c r="Q3017" i="3" s="1"/>
  <c r="P3018" i="3"/>
  <c r="Q3018" i="3" s="1"/>
  <c r="P3019" i="3"/>
  <c r="Q3019" i="3" s="1"/>
  <c r="P3020" i="3"/>
  <c r="Q3020" i="3" s="1"/>
  <c r="P3021" i="3"/>
  <c r="Q3021" i="3" s="1"/>
  <c r="P3022" i="3"/>
  <c r="Q3022" i="3" s="1"/>
  <c r="P3023" i="3"/>
  <c r="Q3023" i="3" s="1"/>
  <c r="P3024" i="3"/>
  <c r="Q3024" i="3" s="1"/>
  <c r="P3025" i="3"/>
  <c r="Q3025" i="3" s="1"/>
  <c r="P3026" i="3"/>
  <c r="Q3026" i="3" s="1"/>
  <c r="P3027" i="3"/>
  <c r="Q3027" i="3" s="1"/>
  <c r="P3028" i="3"/>
  <c r="Q3028" i="3" s="1"/>
  <c r="P3029" i="3"/>
  <c r="Q3029" i="3" s="1"/>
  <c r="P3030" i="3"/>
  <c r="Q3030" i="3" s="1"/>
  <c r="P3031" i="3"/>
  <c r="Q3031" i="3" s="1"/>
  <c r="P3032" i="3"/>
  <c r="Q3032" i="3" s="1"/>
  <c r="P3033" i="3"/>
  <c r="Q3033" i="3" s="1"/>
  <c r="P3034" i="3"/>
  <c r="Q3034" i="3" s="1"/>
  <c r="P3035" i="3"/>
  <c r="Q3035" i="3" s="1"/>
  <c r="P3036" i="3"/>
  <c r="Q3036" i="3" s="1"/>
  <c r="P3037" i="3"/>
  <c r="Q3037" i="3" s="1"/>
  <c r="P3038" i="3"/>
  <c r="Q3038" i="3" s="1"/>
  <c r="P3039" i="3"/>
  <c r="Q3039" i="3" s="1"/>
  <c r="P3040" i="3"/>
  <c r="Q3040" i="3" s="1"/>
  <c r="P3041" i="3"/>
  <c r="Q3041" i="3" s="1"/>
  <c r="P3042" i="3"/>
  <c r="Q3042" i="3" s="1"/>
  <c r="P3043" i="3"/>
  <c r="Q3043" i="3" s="1"/>
  <c r="P3044" i="3"/>
  <c r="Q3044" i="3" s="1"/>
  <c r="P3045" i="3"/>
  <c r="Q3045" i="3" s="1"/>
  <c r="P3046" i="3"/>
  <c r="Q3046" i="3" s="1"/>
  <c r="P3047" i="3"/>
  <c r="Q3047" i="3" s="1"/>
  <c r="P3048" i="3"/>
  <c r="Q3048" i="3" s="1"/>
  <c r="P3049" i="3"/>
  <c r="Q3049" i="3" s="1"/>
  <c r="P3050" i="3"/>
  <c r="Q3050" i="3" s="1"/>
  <c r="P3051" i="3"/>
  <c r="Q3051" i="3" s="1"/>
  <c r="P3052" i="3"/>
  <c r="Q3052" i="3" s="1"/>
  <c r="P3053" i="3"/>
  <c r="Q3053" i="3" s="1"/>
  <c r="P3054" i="3"/>
  <c r="Q3054" i="3" s="1"/>
  <c r="P3055" i="3"/>
  <c r="Q3055" i="3" s="1"/>
  <c r="P3056" i="3"/>
  <c r="Q3056" i="3" s="1"/>
  <c r="P3057" i="3"/>
  <c r="Q3057" i="3" s="1"/>
  <c r="P3058" i="3"/>
  <c r="Q3058" i="3" s="1"/>
  <c r="P3059" i="3"/>
  <c r="Q3059" i="3" s="1"/>
  <c r="P3060" i="3"/>
  <c r="Q3060" i="3" s="1"/>
  <c r="P3061" i="3"/>
  <c r="Q3061" i="3" s="1"/>
  <c r="P3062" i="3"/>
  <c r="Q3062" i="3" s="1"/>
  <c r="P3063" i="3"/>
  <c r="Q3063" i="3" s="1"/>
  <c r="P3064" i="3"/>
  <c r="Q3064" i="3" s="1"/>
  <c r="P3065" i="3"/>
  <c r="Q3065" i="3" s="1"/>
  <c r="P3066" i="3"/>
  <c r="Q3066" i="3" s="1"/>
  <c r="P3067" i="3"/>
  <c r="Q3067" i="3" s="1"/>
  <c r="P3068" i="3"/>
  <c r="Q3068" i="3" s="1"/>
  <c r="P3069" i="3"/>
  <c r="Q3069" i="3" s="1"/>
  <c r="P3070" i="3"/>
  <c r="Q3070" i="3" s="1"/>
  <c r="P3071" i="3"/>
  <c r="Q3071" i="3" s="1"/>
  <c r="P3072" i="3"/>
  <c r="Q3072" i="3" s="1"/>
  <c r="P3073" i="3"/>
  <c r="Q3073" i="3" s="1"/>
  <c r="P3074" i="3"/>
  <c r="Q3074" i="3" s="1"/>
  <c r="P3075" i="3"/>
  <c r="Q3075" i="3" s="1"/>
  <c r="P3076" i="3"/>
  <c r="Q3076" i="3" s="1"/>
  <c r="P3077" i="3"/>
  <c r="Q3077" i="3" s="1"/>
  <c r="P3078" i="3"/>
  <c r="Q3078" i="3" s="1"/>
  <c r="P3079" i="3"/>
  <c r="Q3079" i="3" s="1"/>
  <c r="P3080" i="3"/>
  <c r="Q3080" i="3" s="1"/>
  <c r="P3081" i="3"/>
  <c r="Q3081" i="3" s="1"/>
  <c r="P3082" i="3"/>
  <c r="Q3082" i="3" s="1"/>
  <c r="P3083" i="3"/>
  <c r="Q3083" i="3" s="1"/>
  <c r="P3084" i="3"/>
  <c r="Q3084" i="3" s="1"/>
  <c r="P3085" i="3"/>
  <c r="Q3085" i="3" s="1"/>
  <c r="P3086" i="3"/>
  <c r="Q3086" i="3" s="1"/>
  <c r="P3087" i="3"/>
  <c r="Q3087" i="3" s="1"/>
  <c r="P3088" i="3"/>
  <c r="Q3088" i="3" s="1"/>
  <c r="P3089" i="3"/>
  <c r="Q3089" i="3" s="1"/>
  <c r="P3090" i="3"/>
  <c r="Q3090" i="3" s="1"/>
  <c r="P3091" i="3"/>
  <c r="Q3091" i="3" s="1"/>
  <c r="P3092" i="3"/>
  <c r="Q3092" i="3" s="1"/>
  <c r="P3093" i="3"/>
  <c r="Q3093" i="3" s="1"/>
  <c r="P3094" i="3"/>
  <c r="Q3094" i="3" s="1"/>
  <c r="P3095" i="3"/>
  <c r="Q3095" i="3" s="1"/>
  <c r="P3096" i="3"/>
  <c r="Q3096" i="3" s="1"/>
  <c r="P3097" i="3"/>
  <c r="Q3097" i="3" s="1"/>
  <c r="P3098" i="3"/>
  <c r="Q3098" i="3" s="1"/>
  <c r="P3099" i="3"/>
  <c r="Q3099" i="3" s="1"/>
  <c r="P3100" i="3"/>
  <c r="Q3100" i="3" s="1"/>
  <c r="P3101" i="3"/>
  <c r="Q3101" i="3" s="1"/>
  <c r="P3102" i="3"/>
  <c r="Q3102" i="3" s="1"/>
  <c r="P3103" i="3"/>
  <c r="Q3103" i="3" s="1"/>
  <c r="P3104" i="3"/>
  <c r="Q3104" i="3" s="1"/>
  <c r="P3105" i="3"/>
  <c r="Q3105" i="3" s="1"/>
  <c r="P3106" i="3"/>
  <c r="Q3106" i="3" s="1"/>
  <c r="P3107" i="3"/>
  <c r="Q3107" i="3" s="1"/>
  <c r="P3108" i="3"/>
  <c r="Q3108" i="3" s="1"/>
  <c r="P3109" i="3"/>
  <c r="Q3109" i="3" s="1"/>
  <c r="P3110" i="3"/>
  <c r="Q3110" i="3" s="1"/>
  <c r="P3111" i="3"/>
  <c r="Q3111" i="3" s="1"/>
  <c r="P3112" i="3"/>
  <c r="Q3112" i="3" s="1"/>
  <c r="P3113" i="3"/>
  <c r="Q3113" i="3" s="1"/>
  <c r="P3114" i="3"/>
  <c r="Q3114" i="3" s="1"/>
  <c r="P3115" i="3"/>
  <c r="Q3115" i="3" s="1"/>
  <c r="P3116" i="3"/>
  <c r="Q3116" i="3" s="1"/>
  <c r="P3117" i="3"/>
  <c r="Q3117" i="3" s="1"/>
  <c r="P3118" i="3"/>
  <c r="Q3118" i="3" s="1"/>
  <c r="P3119" i="3"/>
  <c r="Q3119" i="3" s="1"/>
  <c r="P3120" i="3"/>
  <c r="Q3120" i="3" s="1"/>
  <c r="P3121" i="3"/>
  <c r="Q3121" i="3" s="1"/>
  <c r="P3122" i="3"/>
  <c r="Q3122" i="3" s="1"/>
  <c r="P3123" i="3"/>
  <c r="Q3123" i="3" s="1"/>
  <c r="P3124" i="3"/>
  <c r="Q3124" i="3" s="1"/>
  <c r="P3125" i="3"/>
  <c r="Q3125" i="3" s="1"/>
  <c r="P3126" i="3"/>
  <c r="Q3126" i="3" s="1"/>
  <c r="P3127" i="3"/>
  <c r="Q3127" i="3" s="1"/>
  <c r="P3128" i="3"/>
  <c r="Q3128" i="3" s="1"/>
  <c r="P3129" i="3"/>
  <c r="Q3129" i="3" s="1"/>
  <c r="P3130" i="3"/>
  <c r="Q3130" i="3" s="1"/>
  <c r="P3131" i="3"/>
  <c r="Q3131" i="3" s="1"/>
  <c r="P3132" i="3"/>
  <c r="Q3132" i="3" s="1"/>
  <c r="P3133" i="3"/>
  <c r="Q3133" i="3" s="1"/>
  <c r="P3134" i="3"/>
  <c r="Q3134" i="3" s="1"/>
  <c r="P3135" i="3"/>
  <c r="Q3135" i="3" s="1"/>
  <c r="P3136" i="3"/>
  <c r="Q3136" i="3" s="1"/>
  <c r="P3137" i="3"/>
  <c r="Q3137" i="3" s="1"/>
  <c r="P3138" i="3"/>
  <c r="Q3138" i="3" s="1"/>
  <c r="P3139" i="3"/>
  <c r="Q3139" i="3" s="1"/>
  <c r="P3140" i="3"/>
  <c r="Q3140" i="3" s="1"/>
  <c r="P3141" i="3"/>
  <c r="Q3141" i="3" s="1"/>
  <c r="P3142" i="3"/>
  <c r="Q3142" i="3" s="1"/>
  <c r="P3143" i="3"/>
  <c r="Q3143" i="3" s="1"/>
  <c r="P3144" i="3"/>
  <c r="Q3144" i="3" s="1"/>
  <c r="P3145" i="3"/>
  <c r="Q3145" i="3" s="1"/>
  <c r="P3146" i="3"/>
  <c r="Q3146" i="3" s="1"/>
  <c r="P3147" i="3"/>
  <c r="Q3147" i="3" s="1"/>
  <c r="P3148" i="3"/>
  <c r="Q3148" i="3" s="1"/>
  <c r="P3149" i="3"/>
  <c r="Q3149" i="3" s="1"/>
  <c r="P3150" i="3"/>
  <c r="Q3150" i="3" s="1"/>
  <c r="P3151" i="3"/>
  <c r="Q3151" i="3" s="1"/>
  <c r="P3152" i="3"/>
  <c r="Q3152" i="3" s="1"/>
  <c r="P3153" i="3"/>
  <c r="Q3153" i="3" s="1"/>
  <c r="P3154" i="3"/>
  <c r="Q3154" i="3" s="1"/>
  <c r="P3155" i="3"/>
  <c r="Q3155" i="3" s="1"/>
  <c r="P3156" i="3"/>
  <c r="Q3156" i="3" s="1"/>
  <c r="P3157" i="3"/>
  <c r="Q3157" i="3" s="1"/>
  <c r="P3158" i="3"/>
  <c r="Q3158" i="3" s="1"/>
  <c r="P3159" i="3"/>
  <c r="Q3159" i="3" s="1"/>
  <c r="P3160" i="3"/>
  <c r="Q3160" i="3" s="1"/>
  <c r="P3161" i="3"/>
  <c r="Q3161" i="3" s="1"/>
  <c r="P3162" i="3"/>
  <c r="Q3162" i="3" s="1"/>
  <c r="P3163" i="3"/>
  <c r="Q3163" i="3" s="1"/>
  <c r="P3164" i="3"/>
  <c r="Q3164" i="3" s="1"/>
  <c r="P3165" i="3"/>
  <c r="Q3165" i="3" s="1"/>
  <c r="P3166" i="3"/>
  <c r="Q3166" i="3" s="1"/>
  <c r="P3167" i="3"/>
  <c r="Q3167" i="3" s="1"/>
  <c r="P3168" i="3"/>
  <c r="Q3168" i="3" s="1"/>
  <c r="P3169" i="3"/>
  <c r="Q3169" i="3" s="1"/>
  <c r="P3170" i="3"/>
  <c r="Q3170" i="3" s="1"/>
  <c r="P3171" i="3"/>
  <c r="Q3171" i="3" s="1"/>
  <c r="P3172" i="3"/>
  <c r="Q3172" i="3" s="1"/>
  <c r="P3173" i="3"/>
  <c r="Q3173" i="3" s="1"/>
  <c r="P3174" i="3"/>
  <c r="Q3174" i="3" s="1"/>
  <c r="P3175" i="3"/>
  <c r="Q3175" i="3" s="1"/>
  <c r="P3176" i="3"/>
  <c r="Q3176" i="3" s="1"/>
  <c r="P3177" i="3"/>
  <c r="Q3177" i="3" s="1"/>
  <c r="P3178" i="3"/>
  <c r="Q3178" i="3" s="1"/>
  <c r="P3179" i="3"/>
  <c r="Q3179" i="3" s="1"/>
  <c r="P3180" i="3"/>
  <c r="Q3180" i="3" s="1"/>
  <c r="P3181" i="3"/>
  <c r="Q3181" i="3" s="1"/>
  <c r="P3182" i="3"/>
  <c r="Q3182" i="3" s="1"/>
  <c r="P3183" i="3"/>
  <c r="Q3183" i="3" s="1"/>
  <c r="P3184" i="3"/>
  <c r="Q3184" i="3" s="1"/>
  <c r="P3185" i="3"/>
  <c r="Q3185" i="3" s="1"/>
  <c r="P3186" i="3"/>
  <c r="Q3186" i="3" s="1"/>
  <c r="P3187" i="3"/>
  <c r="Q3187" i="3" s="1"/>
  <c r="P3188" i="3"/>
  <c r="Q3188" i="3" s="1"/>
  <c r="P3189" i="3"/>
  <c r="Q3189" i="3" s="1"/>
  <c r="P3190" i="3"/>
  <c r="Q3190" i="3" s="1"/>
  <c r="P3191" i="3"/>
  <c r="Q3191" i="3" s="1"/>
  <c r="P3192" i="3"/>
  <c r="Q3192" i="3" s="1"/>
  <c r="P3193" i="3"/>
  <c r="Q3193" i="3" s="1"/>
  <c r="P3194" i="3"/>
  <c r="Q3194" i="3" s="1"/>
  <c r="P3195" i="3"/>
  <c r="Q3195" i="3" s="1"/>
  <c r="P3196" i="3"/>
  <c r="Q3196" i="3" s="1"/>
  <c r="P3197" i="3"/>
  <c r="Q3197" i="3" s="1"/>
  <c r="P3198" i="3"/>
  <c r="Q3198" i="3" s="1"/>
  <c r="P3199" i="3"/>
  <c r="Q3199" i="3" s="1"/>
  <c r="P3200" i="3"/>
  <c r="Q3200" i="3" s="1"/>
  <c r="P3201" i="3"/>
  <c r="Q3201" i="3" s="1"/>
  <c r="P3202" i="3"/>
  <c r="Q3202" i="3" s="1"/>
  <c r="P3203" i="3"/>
  <c r="Q3203" i="3" s="1"/>
  <c r="P3204" i="3"/>
  <c r="Q3204" i="3" s="1"/>
  <c r="P3205" i="3"/>
  <c r="Q3205" i="3" s="1"/>
  <c r="P3206" i="3"/>
  <c r="Q3206" i="3" s="1"/>
  <c r="P3207" i="3"/>
  <c r="Q3207" i="3" s="1"/>
  <c r="P3208" i="3"/>
  <c r="Q3208" i="3" s="1"/>
  <c r="P3209" i="3"/>
  <c r="Q3209" i="3" s="1"/>
  <c r="P3210" i="3"/>
  <c r="Q3210" i="3" s="1"/>
  <c r="P3211" i="3"/>
  <c r="Q3211" i="3" s="1"/>
  <c r="P3212" i="3"/>
  <c r="Q3212" i="3" s="1"/>
  <c r="P3213" i="3"/>
  <c r="Q3213" i="3" s="1"/>
  <c r="P3214" i="3"/>
  <c r="Q3214" i="3" s="1"/>
  <c r="P3215" i="3"/>
  <c r="Q3215" i="3" s="1"/>
  <c r="P3216" i="3"/>
  <c r="Q3216" i="3" s="1"/>
  <c r="P3217" i="3"/>
  <c r="Q3217" i="3" s="1"/>
  <c r="P3218" i="3"/>
  <c r="Q3218" i="3" s="1"/>
  <c r="P3219" i="3"/>
  <c r="Q3219" i="3" s="1"/>
  <c r="P3220" i="3"/>
  <c r="Q3220" i="3" s="1"/>
  <c r="P3221" i="3"/>
  <c r="Q3221" i="3" s="1"/>
  <c r="P3222" i="3"/>
  <c r="Q3222" i="3" s="1"/>
  <c r="P3223" i="3"/>
  <c r="Q3223" i="3" s="1"/>
  <c r="P3224" i="3"/>
  <c r="Q3224" i="3" s="1"/>
  <c r="P3225" i="3"/>
  <c r="Q3225" i="3" s="1"/>
  <c r="P3226" i="3"/>
  <c r="Q3226" i="3" s="1"/>
  <c r="P3227" i="3"/>
  <c r="Q3227" i="3" s="1"/>
  <c r="P3228" i="3"/>
  <c r="Q3228" i="3" s="1"/>
  <c r="P3229" i="3"/>
  <c r="Q3229" i="3" s="1"/>
  <c r="P3230" i="3"/>
  <c r="Q3230" i="3" s="1"/>
  <c r="P3231" i="3"/>
  <c r="Q3231" i="3" s="1"/>
  <c r="P3232" i="3"/>
  <c r="Q3232" i="3" s="1"/>
  <c r="P3233" i="3"/>
  <c r="Q3233" i="3" s="1"/>
  <c r="P3234" i="3"/>
  <c r="Q3234" i="3" s="1"/>
  <c r="P3235" i="3"/>
  <c r="Q3235" i="3" s="1"/>
  <c r="P3236" i="3"/>
  <c r="Q3236" i="3" s="1"/>
  <c r="P3237" i="3"/>
  <c r="Q3237" i="3" s="1"/>
  <c r="P3238" i="3"/>
  <c r="Q3238" i="3" s="1"/>
  <c r="P3239" i="3"/>
  <c r="Q3239" i="3" s="1"/>
  <c r="P3240" i="3"/>
  <c r="Q3240" i="3" s="1"/>
  <c r="P3241" i="3"/>
  <c r="Q3241" i="3" s="1"/>
  <c r="P3242" i="3"/>
  <c r="Q3242" i="3" s="1"/>
  <c r="P3243" i="3"/>
  <c r="Q3243" i="3" s="1"/>
  <c r="P3244" i="3"/>
  <c r="Q3244" i="3" s="1"/>
  <c r="P3245" i="3"/>
  <c r="Q3245" i="3" s="1"/>
  <c r="P3246" i="3"/>
  <c r="Q3246" i="3" s="1"/>
  <c r="P3247" i="3"/>
  <c r="Q3247" i="3" s="1"/>
  <c r="P3248" i="3"/>
  <c r="Q3248" i="3" s="1"/>
  <c r="P3249" i="3"/>
  <c r="Q3249" i="3" s="1"/>
  <c r="P3250" i="3"/>
  <c r="Q3250" i="3" s="1"/>
  <c r="P3251" i="3"/>
  <c r="Q3251" i="3" s="1"/>
  <c r="P3252" i="3"/>
  <c r="Q3252" i="3" s="1"/>
  <c r="P3253" i="3"/>
  <c r="Q3253" i="3" s="1"/>
  <c r="P3254" i="3"/>
  <c r="Q3254" i="3" s="1"/>
  <c r="P3255" i="3"/>
  <c r="Q3255" i="3" s="1"/>
  <c r="P3256" i="3"/>
  <c r="Q3256" i="3" s="1"/>
  <c r="P3257" i="3"/>
  <c r="Q3257" i="3" s="1"/>
  <c r="P3258" i="3"/>
  <c r="Q3258" i="3" s="1"/>
  <c r="P3259" i="3"/>
  <c r="Q3259" i="3" s="1"/>
  <c r="P3260" i="3"/>
  <c r="Q3260" i="3" s="1"/>
  <c r="P3261" i="3"/>
  <c r="Q3261" i="3" s="1"/>
  <c r="P3262" i="3"/>
  <c r="Q3262" i="3" s="1"/>
  <c r="P3263" i="3"/>
  <c r="Q3263" i="3" s="1"/>
  <c r="P3264" i="3"/>
  <c r="Q3264" i="3" s="1"/>
  <c r="P3265" i="3"/>
  <c r="Q3265" i="3" s="1"/>
  <c r="P3266" i="3"/>
  <c r="Q3266" i="3" s="1"/>
  <c r="P3267" i="3"/>
  <c r="Q3267" i="3" s="1"/>
  <c r="P3268" i="3"/>
  <c r="Q3268" i="3" s="1"/>
  <c r="P3269" i="3"/>
  <c r="Q3269" i="3" s="1"/>
  <c r="P3270" i="3"/>
  <c r="Q3270" i="3" s="1"/>
  <c r="P3271" i="3"/>
  <c r="Q3271" i="3" s="1"/>
  <c r="P3272" i="3"/>
  <c r="Q3272" i="3" s="1"/>
  <c r="P3273" i="3"/>
  <c r="Q3273" i="3" s="1"/>
  <c r="P3274" i="3"/>
  <c r="Q3274" i="3" s="1"/>
  <c r="P3275" i="3"/>
  <c r="Q3275" i="3" s="1"/>
  <c r="P3276" i="3"/>
  <c r="Q3276" i="3" s="1"/>
  <c r="P3277" i="3"/>
  <c r="Q3277" i="3" s="1"/>
  <c r="P3278" i="3"/>
  <c r="Q3278" i="3" s="1"/>
  <c r="P3279" i="3"/>
  <c r="Q3279" i="3" s="1"/>
  <c r="P3280" i="3"/>
  <c r="Q3280" i="3" s="1"/>
  <c r="P3281" i="3"/>
  <c r="Q3281" i="3" s="1"/>
  <c r="P3282" i="3"/>
  <c r="Q3282" i="3" s="1"/>
  <c r="P3283" i="3"/>
  <c r="Q3283" i="3" s="1"/>
  <c r="P3284" i="3"/>
  <c r="Q3284" i="3" s="1"/>
  <c r="P3285" i="3"/>
  <c r="Q3285" i="3" s="1"/>
  <c r="P3286" i="3"/>
  <c r="Q3286" i="3" s="1"/>
  <c r="P3287" i="3"/>
  <c r="Q3287" i="3" s="1"/>
  <c r="P3288" i="3"/>
  <c r="Q3288" i="3" s="1"/>
  <c r="P3289" i="3"/>
  <c r="Q3289" i="3" s="1"/>
  <c r="P3290" i="3"/>
  <c r="Q3290" i="3" s="1"/>
  <c r="P3291" i="3"/>
  <c r="Q3291" i="3" s="1"/>
  <c r="P3292" i="3"/>
  <c r="Q3292" i="3" s="1"/>
  <c r="P3293" i="3"/>
  <c r="Q3293" i="3" s="1"/>
  <c r="P3294" i="3"/>
  <c r="Q3294" i="3" s="1"/>
  <c r="P3295" i="3"/>
  <c r="Q3295" i="3" s="1"/>
  <c r="P3296" i="3"/>
  <c r="Q3296" i="3" s="1"/>
  <c r="P3297" i="3"/>
  <c r="Q3297" i="3" s="1"/>
  <c r="P3298" i="3"/>
  <c r="Q3298" i="3" s="1"/>
  <c r="P3299" i="3"/>
  <c r="Q3299" i="3" s="1"/>
  <c r="P3300" i="3"/>
  <c r="Q3300" i="3" s="1"/>
  <c r="P3301" i="3"/>
  <c r="Q3301" i="3" s="1"/>
  <c r="P3302" i="3"/>
  <c r="Q3302" i="3" s="1"/>
  <c r="P3303" i="3"/>
  <c r="Q3303" i="3" s="1"/>
  <c r="P3304" i="3"/>
  <c r="Q3304" i="3" s="1"/>
  <c r="P3305" i="3"/>
  <c r="Q3305" i="3" s="1"/>
  <c r="P3306" i="3"/>
  <c r="Q3306" i="3" s="1"/>
  <c r="P3307" i="3"/>
  <c r="Q3307" i="3" s="1"/>
  <c r="P3308" i="3"/>
  <c r="Q3308" i="3" s="1"/>
  <c r="P3309" i="3"/>
  <c r="Q3309" i="3" s="1"/>
  <c r="P3310" i="3"/>
  <c r="Q3310" i="3" s="1"/>
  <c r="P3311" i="3"/>
  <c r="Q3311" i="3" s="1"/>
  <c r="P3312" i="3"/>
  <c r="Q3312" i="3" s="1"/>
  <c r="P3313" i="3"/>
  <c r="Q3313" i="3" s="1"/>
  <c r="P3314" i="3"/>
  <c r="Q3314" i="3" s="1"/>
  <c r="P3315" i="3"/>
  <c r="Q3315" i="3" s="1"/>
  <c r="P3316" i="3"/>
  <c r="Q3316" i="3" s="1"/>
  <c r="P3317" i="3"/>
  <c r="Q3317" i="3" s="1"/>
  <c r="P3318" i="3"/>
  <c r="Q3318" i="3" s="1"/>
  <c r="P3319" i="3"/>
  <c r="Q3319" i="3" s="1"/>
  <c r="P3320" i="3"/>
  <c r="Q3320" i="3" s="1"/>
  <c r="P3321" i="3"/>
  <c r="Q3321" i="3" s="1"/>
  <c r="P3322" i="3"/>
  <c r="Q3322" i="3" s="1"/>
  <c r="P3323" i="3"/>
  <c r="Q3323" i="3" s="1"/>
  <c r="P3324" i="3"/>
  <c r="Q3324" i="3" s="1"/>
  <c r="P3325" i="3"/>
  <c r="Q3325" i="3" s="1"/>
  <c r="P3326" i="3"/>
  <c r="Q3326" i="3" s="1"/>
  <c r="P3327" i="3"/>
  <c r="Q3327" i="3" s="1"/>
  <c r="P3328" i="3"/>
  <c r="Q3328" i="3" s="1"/>
  <c r="P3329" i="3"/>
  <c r="Q3329" i="3" s="1"/>
  <c r="P3330" i="3"/>
  <c r="Q3330" i="3" s="1"/>
  <c r="P3331" i="3"/>
  <c r="Q3331" i="3" s="1"/>
  <c r="P3332" i="3"/>
  <c r="Q3332" i="3" s="1"/>
  <c r="P3333" i="3"/>
  <c r="Q3333" i="3" s="1"/>
  <c r="P3334" i="3"/>
  <c r="Q3334" i="3" s="1"/>
  <c r="P3335" i="3"/>
  <c r="P3336" i="3"/>
  <c r="Q3336" i="3" s="1"/>
  <c r="P3337" i="3"/>
  <c r="Q3337" i="3" s="1"/>
  <c r="P3338" i="3"/>
  <c r="Q3338" i="3" s="1"/>
  <c r="P3339" i="3"/>
  <c r="Q3339" i="3" s="1"/>
  <c r="P3340" i="3"/>
  <c r="Q3340" i="3" s="1"/>
  <c r="P3341" i="3"/>
  <c r="Q3341" i="3" s="1"/>
  <c r="P3342" i="3"/>
  <c r="Q3342" i="3" s="1"/>
  <c r="P3343" i="3"/>
  <c r="Q3343" i="3" s="1"/>
  <c r="P3344" i="3"/>
  <c r="Q3344" i="3" s="1"/>
  <c r="P3345" i="3"/>
  <c r="Q3345" i="3" s="1"/>
  <c r="P3346" i="3"/>
  <c r="Q3346" i="3" s="1"/>
  <c r="P3347" i="3"/>
  <c r="Q3347" i="3" s="1"/>
  <c r="P3348" i="3"/>
  <c r="Q3348" i="3" s="1"/>
  <c r="P3349" i="3"/>
  <c r="Q3349" i="3" s="1"/>
  <c r="P3350" i="3"/>
  <c r="Q3350" i="3" s="1"/>
  <c r="P3351" i="3"/>
  <c r="Q3351" i="3" s="1"/>
  <c r="P3352" i="3"/>
  <c r="Q3352" i="3" s="1"/>
  <c r="P3353" i="3"/>
  <c r="Q3353" i="3" s="1"/>
  <c r="P3354" i="3"/>
  <c r="Q3354" i="3" s="1"/>
  <c r="P3355" i="3"/>
  <c r="Q3355" i="3" s="1"/>
  <c r="P3356" i="3"/>
  <c r="Q3356" i="3" s="1"/>
  <c r="P3357" i="3"/>
  <c r="Q3357" i="3" s="1"/>
  <c r="P3358" i="3"/>
  <c r="Q3358" i="3" s="1"/>
  <c r="P3359" i="3"/>
  <c r="Q3359" i="3" s="1"/>
  <c r="P3360" i="3"/>
  <c r="Q3360" i="3" s="1"/>
  <c r="P3361" i="3"/>
  <c r="Q3361" i="3" s="1"/>
  <c r="P3362" i="3"/>
  <c r="Q3362" i="3" s="1"/>
  <c r="P3363" i="3"/>
  <c r="Q3363" i="3" s="1"/>
  <c r="P3364" i="3"/>
  <c r="Q3364" i="3" s="1"/>
  <c r="P3365" i="3"/>
  <c r="Q3365" i="3" s="1"/>
  <c r="P3366" i="3"/>
  <c r="Q3366" i="3" s="1"/>
  <c r="P3367" i="3"/>
  <c r="Q3367" i="3" s="1"/>
  <c r="P3368" i="3"/>
  <c r="Q3368" i="3" s="1"/>
  <c r="P3369" i="3"/>
  <c r="Q3369" i="3" s="1"/>
  <c r="P3370" i="3"/>
  <c r="Q3370" i="3" s="1"/>
  <c r="P3371" i="3"/>
  <c r="Q3371" i="3" s="1"/>
  <c r="P3372" i="3"/>
  <c r="Q3372" i="3" s="1"/>
  <c r="P3373" i="3"/>
  <c r="Q3373" i="3" s="1"/>
  <c r="P3374" i="3"/>
  <c r="Q3374" i="3" s="1"/>
  <c r="P3375" i="3"/>
  <c r="Q3375" i="3" s="1"/>
  <c r="P3376" i="3"/>
  <c r="Q3376" i="3" s="1"/>
  <c r="P3377" i="3"/>
  <c r="Q3377" i="3" s="1"/>
  <c r="P3378" i="3"/>
  <c r="Q3378" i="3" s="1"/>
  <c r="P3379" i="3"/>
  <c r="Q3379" i="3" s="1"/>
  <c r="P3380" i="3"/>
  <c r="Q3380" i="3" s="1"/>
  <c r="P3381" i="3"/>
  <c r="Q3381" i="3" s="1"/>
  <c r="P3382" i="3"/>
  <c r="Q3382" i="3" s="1"/>
  <c r="P3383" i="3"/>
  <c r="Q3383" i="3" s="1"/>
  <c r="P3384" i="3"/>
  <c r="Q3384" i="3" s="1"/>
  <c r="P3385" i="3"/>
  <c r="Q3385" i="3" s="1"/>
  <c r="P3386" i="3"/>
  <c r="Q3386" i="3" s="1"/>
  <c r="P3387" i="3"/>
  <c r="Q3387" i="3" s="1"/>
  <c r="P3388" i="3"/>
  <c r="Q3388" i="3" s="1"/>
  <c r="P3389" i="3"/>
  <c r="Q3389" i="3" s="1"/>
  <c r="P3390" i="3"/>
  <c r="Q3390" i="3" s="1"/>
  <c r="P3391" i="3"/>
  <c r="Q3391" i="3" s="1"/>
  <c r="P3392" i="3"/>
  <c r="Q3392" i="3" s="1"/>
  <c r="P3393" i="3"/>
  <c r="Q3393" i="3" s="1"/>
  <c r="P3394" i="3"/>
  <c r="Q3394" i="3" s="1"/>
  <c r="P3395" i="3"/>
  <c r="Q3395" i="3" s="1"/>
  <c r="P3396" i="3"/>
  <c r="Q3396" i="3" s="1"/>
  <c r="P3397" i="3"/>
  <c r="Q3397" i="3" s="1"/>
  <c r="P3398" i="3"/>
  <c r="Q3398" i="3" s="1"/>
  <c r="P3399" i="3"/>
  <c r="Q3399" i="3" s="1"/>
  <c r="P3400" i="3"/>
  <c r="Q3400" i="3" s="1"/>
  <c r="P3401" i="3"/>
  <c r="Q3401" i="3" s="1"/>
  <c r="P3402" i="3"/>
  <c r="Q3402" i="3" s="1"/>
  <c r="P3403" i="3"/>
  <c r="Q3403" i="3" s="1"/>
  <c r="P3404" i="3"/>
  <c r="Q3404" i="3" s="1"/>
  <c r="P3405" i="3"/>
  <c r="Q3405" i="3" s="1"/>
  <c r="P3406" i="3"/>
  <c r="Q3406" i="3" s="1"/>
  <c r="P3407" i="3"/>
  <c r="Q3407" i="3" s="1"/>
  <c r="P3408" i="3"/>
  <c r="Q3408" i="3" s="1"/>
  <c r="P3409" i="3"/>
  <c r="Q3409" i="3" s="1"/>
  <c r="P3410" i="3"/>
  <c r="Q3410" i="3" s="1"/>
  <c r="P3411" i="3"/>
  <c r="Q3411" i="3" s="1"/>
  <c r="P3412" i="3"/>
  <c r="Q3412" i="3" s="1"/>
  <c r="P3413" i="3"/>
  <c r="Q3413" i="3" s="1"/>
  <c r="P3414" i="3"/>
  <c r="Q3414" i="3" s="1"/>
  <c r="P3415" i="3"/>
  <c r="Q3415" i="3" s="1"/>
  <c r="P3416" i="3"/>
  <c r="Q3416" i="3" s="1"/>
  <c r="P3417" i="3"/>
  <c r="Q3417" i="3" s="1"/>
  <c r="P3418" i="3"/>
  <c r="Q3418" i="3" s="1"/>
  <c r="P3419" i="3"/>
  <c r="Q3419" i="3" s="1"/>
  <c r="P3420" i="3"/>
  <c r="Q3420" i="3" s="1"/>
  <c r="P3421" i="3"/>
  <c r="Q3421" i="3" s="1"/>
  <c r="P3422" i="3"/>
  <c r="Q3422" i="3" s="1"/>
  <c r="P3423" i="3"/>
  <c r="Q3423" i="3" s="1"/>
  <c r="P3424" i="3"/>
  <c r="Q3424" i="3" s="1"/>
  <c r="P3425" i="3"/>
  <c r="Q3425" i="3" s="1"/>
  <c r="P3426" i="3"/>
  <c r="Q3426" i="3" s="1"/>
  <c r="P3427" i="3"/>
  <c r="Q3427" i="3" s="1"/>
  <c r="P3428" i="3"/>
  <c r="Q3428" i="3" s="1"/>
  <c r="P3429" i="3"/>
  <c r="Q3429" i="3" s="1"/>
  <c r="P3430" i="3"/>
  <c r="Q3430" i="3" s="1"/>
  <c r="P3431" i="3"/>
  <c r="Q3431" i="3" s="1"/>
  <c r="P3432" i="3"/>
  <c r="Q3432" i="3" s="1"/>
  <c r="P3433" i="3"/>
  <c r="Q3433" i="3" s="1"/>
  <c r="P3434" i="3"/>
  <c r="Q3434" i="3" s="1"/>
  <c r="P3435" i="3"/>
  <c r="Q3435" i="3" s="1"/>
  <c r="P3436" i="3"/>
  <c r="Q3436" i="3" s="1"/>
  <c r="P3437" i="3"/>
  <c r="Q3437" i="3" s="1"/>
  <c r="P3438" i="3"/>
  <c r="Q3438" i="3" s="1"/>
  <c r="P3439" i="3"/>
  <c r="Q3439" i="3" s="1"/>
  <c r="P3440" i="3"/>
  <c r="Q3440" i="3" s="1"/>
  <c r="P3441" i="3"/>
  <c r="Q3441" i="3" s="1"/>
  <c r="P3442" i="3"/>
  <c r="Q3442" i="3" s="1"/>
  <c r="P3443" i="3"/>
  <c r="Q3443" i="3" s="1"/>
  <c r="P3444" i="3"/>
  <c r="Q3444" i="3" s="1"/>
  <c r="P3445" i="3"/>
  <c r="Q3445" i="3" s="1"/>
  <c r="P3446" i="3"/>
  <c r="Q3446" i="3" s="1"/>
  <c r="P3447" i="3"/>
  <c r="Q3447" i="3" s="1"/>
  <c r="P3448" i="3"/>
  <c r="Q3448" i="3" s="1"/>
  <c r="P3449" i="3"/>
  <c r="Q3449" i="3" s="1"/>
  <c r="P3450" i="3"/>
  <c r="Q3450" i="3" s="1"/>
  <c r="P3451" i="3"/>
  <c r="Q3451" i="3" s="1"/>
  <c r="P3452" i="3"/>
  <c r="Q3452" i="3" s="1"/>
  <c r="P3453" i="3"/>
  <c r="Q3453" i="3" s="1"/>
  <c r="P3454" i="3"/>
  <c r="Q3454" i="3" s="1"/>
  <c r="P3455" i="3"/>
  <c r="Q3455" i="3" s="1"/>
  <c r="P3456" i="3"/>
  <c r="Q3456" i="3" s="1"/>
  <c r="P3457" i="3"/>
  <c r="Q3457" i="3" s="1"/>
  <c r="P3458" i="3"/>
  <c r="Q3458" i="3" s="1"/>
  <c r="P3459" i="3"/>
  <c r="Q3459" i="3" s="1"/>
  <c r="P3460" i="3"/>
  <c r="Q3460" i="3" s="1"/>
  <c r="P3461" i="3"/>
  <c r="Q3461" i="3" s="1"/>
  <c r="P3462" i="3"/>
  <c r="Q3462" i="3" s="1"/>
  <c r="P3463" i="3"/>
  <c r="Q3463" i="3" s="1"/>
  <c r="P3464" i="3"/>
  <c r="Q3464" i="3" s="1"/>
  <c r="P3465" i="3"/>
  <c r="Q3465" i="3" s="1"/>
  <c r="P3466" i="3"/>
  <c r="Q3466" i="3" s="1"/>
  <c r="P3467" i="3"/>
  <c r="Q3467" i="3" s="1"/>
  <c r="P3468" i="3"/>
  <c r="Q3468" i="3" s="1"/>
  <c r="P3469" i="3"/>
  <c r="Q3469" i="3" s="1"/>
  <c r="P3470" i="3"/>
  <c r="Q3470" i="3" s="1"/>
  <c r="P3471" i="3"/>
  <c r="Q3471" i="3" s="1"/>
  <c r="P3472" i="3"/>
  <c r="Q3472" i="3" s="1"/>
  <c r="P3473" i="3"/>
  <c r="Q3473" i="3" s="1"/>
  <c r="P3474" i="3"/>
  <c r="Q3474" i="3" s="1"/>
  <c r="P3475" i="3"/>
  <c r="Q3475" i="3" s="1"/>
  <c r="P3476" i="3"/>
  <c r="Q3476" i="3" s="1"/>
  <c r="P3477" i="3"/>
  <c r="Q3477" i="3" s="1"/>
  <c r="P3478" i="3"/>
  <c r="Q3478" i="3" s="1"/>
  <c r="P3479" i="3"/>
  <c r="Q3479" i="3" s="1"/>
  <c r="P3480" i="3"/>
  <c r="Q3480" i="3" s="1"/>
  <c r="P3481" i="3"/>
  <c r="Q3481" i="3" s="1"/>
  <c r="P3482" i="3"/>
  <c r="Q3482" i="3" s="1"/>
  <c r="P3483" i="3"/>
  <c r="Q3483" i="3" s="1"/>
  <c r="P3484" i="3"/>
  <c r="Q3484" i="3" s="1"/>
  <c r="P3485" i="3"/>
  <c r="Q3485" i="3" s="1"/>
  <c r="P3486" i="3"/>
  <c r="Q3486" i="3" s="1"/>
  <c r="P3487" i="3"/>
  <c r="Q3487" i="3" s="1"/>
  <c r="P3488" i="3"/>
  <c r="Q3488" i="3" s="1"/>
  <c r="P3489" i="3"/>
  <c r="Q3489" i="3" s="1"/>
  <c r="P3490" i="3"/>
  <c r="Q3490" i="3" s="1"/>
  <c r="P3491" i="3"/>
  <c r="Q3491" i="3" s="1"/>
  <c r="P3492" i="3"/>
  <c r="Q3492" i="3" s="1"/>
  <c r="P3493" i="3"/>
  <c r="Q3493" i="3" s="1"/>
  <c r="P3494" i="3"/>
  <c r="Q3494" i="3" s="1"/>
  <c r="P3495" i="3"/>
  <c r="Q3495" i="3" s="1"/>
  <c r="P3496" i="3"/>
  <c r="Q3496" i="3" s="1"/>
  <c r="P3497" i="3"/>
  <c r="Q3497" i="3" s="1"/>
  <c r="P3498" i="3"/>
  <c r="Q3498" i="3" s="1"/>
  <c r="P3499" i="3"/>
  <c r="Q3499" i="3" s="1"/>
  <c r="P3500" i="3"/>
  <c r="Q3500" i="3" s="1"/>
  <c r="P3501" i="3"/>
  <c r="Q3501" i="3" s="1"/>
  <c r="P3502" i="3"/>
  <c r="Q3502" i="3" s="1"/>
  <c r="P3503" i="3"/>
  <c r="Q3503" i="3" s="1"/>
  <c r="P3504" i="3"/>
  <c r="Q3504" i="3" s="1"/>
  <c r="P3505" i="3"/>
  <c r="Q3505" i="3" s="1"/>
  <c r="P3506" i="3"/>
  <c r="Q3506" i="3" s="1"/>
  <c r="P3507" i="3"/>
  <c r="Q3507" i="3" s="1"/>
  <c r="P3508" i="3"/>
  <c r="Q3508" i="3" s="1"/>
  <c r="P3509" i="3"/>
  <c r="Q3509" i="3" s="1"/>
  <c r="P3510" i="3"/>
  <c r="Q3510" i="3" s="1"/>
  <c r="P3511" i="3"/>
  <c r="Q3511" i="3" s="1"/>
  <c r="P3512" i="3"/>
  <c r="Q3512" i="3" s="1"/>
  <c r="P3513" i="3"/>
  <c r="Q3513" i="3" s="1"/>
  <c r="P3514" i="3"/>
  <c r="Q3514" i="3" s="1"/>
  <c r="P3515" i="3"/>
  <c r="Q3515" i="3" s="1"/>
  <c r="P3516" i="3"/>
  <c r="Q3516" i="3" s="1"/>
  <c r="P3517" i="3"/>
  <c r="Q3517" i="3" s="1"/>
  <c r="P3518" i="3"/>
  <c r="Q3518" i="3" s="1"/>
  <c r="P3519" i="3"/>
  <c r="Q3519" i="3" s="1"/>
  <c r="P3520" i="3"/>
  <c r="Q3520" i="3" s="1"/>
  <c r="P3521" i="3"/>
  <c r="Q3521" i="3" s="1"/>
  <c r="P3522" i="3"/>
  <c r="Q3522" i="3" s="1"/>
  <c r="P3523" i="3"/>
  <c r="Q3523" i="3" s="1"/>
  <c r="P3524" i="3"/>
  <c r="Q3524" i="3" s="1"/>
  <c r="P3525" i="3"/>
  <c r="Q3525" i="3" s="1"/>
  <c r="P3526" i="3"/>
  <c r="Q3526" i="3" s="1"/>
  <c r="P3527" i="3"/>
  <c r="Q3527" i="3" s="1"/>
  <c r="P3528" i="3"/>
  <c r="Q3528" i="3" s="1"/>
  <c r="P3529" i="3"/>
  <c r="Q3529" i="3" s="1"/>
  <c r="P3530" i="3"/>
  <c r="Q3530" i="3" s="1"/>
  <c r="P3531" i="3"/>
  <c r="Q3531" i="3" s="1"/>
  <c r="P3532" i="3"/>
  <c r="Q3532" i="3" s="1"/>
  <c r="P3533" i="3"/>
  <c r="Q3533" i="3" s="1"/>
  <c r="P3534" i="3"/>
  <c r="Q3534" i="3" s="1"/>
  <c r="P3535" i="3"/>
  <c r="Q3535" i="3" s="1"/>
  <c r="P3536" i="3"/>
  <c r="Q3536" i="3" s="1"/>
  <c r="P3537" i="3"/>
  <c r="Q3537" i="3" s="1"/>
  <c r="P3538" i="3"/>
  <c r="Q3538" i="3" s="1"/>
  <c r="P3539" i="3"/>
  <c r="Q3539" i="3" s="1"/>
  <c r="P3540" i="3"/>
  <c r="Q3540" i="3" s="1"/>
  <c r="P3541" i="3"/>
  <c r="Q3541" i="3" s="1"/>
  <c r="P3542" i="3"/>
  <c r="Q3542" i="3" s="1"/>
  <c r="P3543" i="3"/>
  <c r="Q3543" i="3" s="1"/>
  <c r="P3544" i="3"/>
  <c r="Q3544" i="3" s="1"/>
  <c r="P3545" i="3"/>
  <c r="Q3545" i="3" s="1"/>
  <c r="P3546" i="3"/>
  <c r="Q3546" i="3" s="1"/>
  <c r="P3547" i="3"/>
  <c r="Q3547" i="3" s="1"/>
  <c r="P3548" i="3"/>
  <c r="Q3548" i="3" s="1"/>
  <c r="P3549" i="3"/>
  <c r="Q3549" i="3" s="1"/>
  <c r="P3550" i="3"/>
  <c r="Q3550" i="3" s="1"/>
  <c r="P3551" i="3"/>
  <c r="Q3551" i="3" s="1"/>
  <c r="P3552" i="3"/>
  <c r="Q3552" i="3" s="1"/>
  <c r="P3553" i="3"/>
  <c r="Q3553" i="3" s="1"/>
  <c r="P3554" i="3"/>
  <c r="Q3554" i="3" s="1"/>
  <c r="P3555" i="3"/>
  <c r="Q3555" i="3" s="1"/>
  <c r="P3556" i="3"/>
  <c r="Q3556" i="3" s="1"/>
  <c r="P3557" i="3"/>
  <c r="Q3557" i="3" s="1"/>
  <c r="P3558" i="3"/>
  <c r="Q3558" i="3" s="1"/>
  <c r="P3559" i="3"/>
  <c r="Q3559" i="3" s="1"/>
  <c r="P3560" i="3"/>
  <c r="Q3560" i="3" s="1"/>
  <c r="P3561" i="3"/>
  <c r="Q3561" i="3" s="1"/>
  <c r="P3562" i="3"/>
  <c r="Q3562" i="3" s="1"/>
  <c r="P3563" i="3"/>
  <c r="Q3563" i="3" s="1"/>
  <c r="P3564" i="3"/>
  <c r="Q3564" i="3" s="1"/>
  <c r="P3565" i="3"/>
  <c r="Q3565" i="3" s="1"/>
  <c r="P3566" i="3"/>
  <c r="Q3566" i="3" s="1"/>
  <c r="P3567" i="3"/>
  <c r="Q3567" i="3" s="1"/>
  <c r="P3568" i="3"/>
  <c r="Q3568" i="3" s="1"/>
  <c r="P3569" i="3"/>
  <c r="Q3569" i="3" s="1"/>
  <c r="P3570" i="3"/>
  <c r="Q3570" i="3" s="1"/>
  <c r="P3571" i="3"/>
  <c r="Q3571" i="3" s="1"/>
  <c r="P3572" i="3"/>
  <c r="Q3572" i="3" s="1"/>
  <c r="P3573" i="3"/>
  <c r="Q3573" i="3" s="1"/>
  <c r="P3574" i="3"/>
  <c r="Q3574" i="3" s="1"/>
  <c r="P3575" i="3"/>
  <c r="Q3575" i="3" s="1"/>
  <c r="P3576" i="3"/>
  <c r="Q3576" i="3" s="1"/>
  <c r="P3577" i="3"/>
  <c r="Q3577" i="3" s="1"/>
  <c r="P3578" i="3"/>
  <c r="Q3578" i="3" s="1"/>
  <c r="P3579" i="3"/>
  <c r="Q3579" i="3" s="1"/>
  <c r="P3580" i="3"/>
  <c r="Q3580" i="3" s="1"/>
  <c r="P3581" i="3"/>
  <c r="Q3581" i="3" s="1"/>
  <c r="P3582" i="3"/>
  <c r="Q3582" i="3" s="1"/>
  <c r="P3583" i="3"/>
  <c r="Q3583" i="3" s="1"/>
  <c r="P3584" i="3"/>
  <c r="Q3584" i="3" s="1"/>
  <c r="P3585" i="3"/>
  <c r="Q3585" i="3" s="1"/>
  <c r="P3586" i="3"/>
  <c r="Q3586" i="3" s="1"/>
  <c r="P3587" i="3"/>
  <c r="Q3587" i="3" s="1"/>
  <c r="P3588" i="3"/>
  <c r="Q3588" i="3" s="1"/>
  <c r="P3589" i="3"/>
  <c r="Q3589" i="3" s="1"/>
  <c r="P3590" i="3"/>
  <c r="Q3590" i="3" s="1"/>
  <c r="P3591" i="3"/>
  <c r="Q3591" i="3" s="1"/>
  <c r="P3592" i="3"/>
  <c r="Q3592" i="3" s="1"/>
  <c r="P3593" i="3"/>
  <c r="Q3593" i="3" s="1"/>
  <c r="P3594" i="3"/>
  <c r="Q3594" i="3" s="1"/>
  <c r="P3595" i="3"/>
  <c r="Q3595" i="3" s="1"/>
  <c r="P3596" i="3"/>
  <c r="Q3596" i="3" s="1"/>
  <c r="P3597" i="3"/>
  <c r="Q3597" i="3" s="1"/>
  <c r="P3598" i="3"/>
  <c r="Q3598" i="3" s="1"/>
  <c r="P3599" i="3"/>
  <c r="Q3599" i="3" s="1"/>
  <c r="P3600" i="3"/>
  <c r="Q3600" i="3" s="1"/>
  <c r="P3601" i="3"/>
  <c r="Q3601" i="3" s="1"/>
  <c r="P3602" i="3"/>
  <c r="Q3602" i="3" s="1"/>
  <c r="P3603" i="3"/>
  <c r="Q3603" i="3" s="1"/>
  <c r="P3604" i="3"/>
  <c r="Q3604" i="3" s="1"/>
  <c r="P3605" i="3"/>
  <c r="P3606" i="3"/>
  <c r="Q3606" i="3" s="1"/>
  <c r="P3607" i="3"/>
  <c r="Q3607" i="3" s="1"/>
  <c r="P3608" i="3"/>
  <c r="Q3608" i="3" s="1"/>
  <c r="P3609" i="3"/>
  <c r="Q3609" i="3" s="1"/>
  <c r="P3610" i="3"/>
  <c r="Q3610" i="3" s="1"/>
  <c r="P3611" i="3"/>
  <c r="Q3611" i="3" s="1"/>
  <c r="P3612" i="3"/>
  <c r="Q3612" i="3" s="1"/>
  <c r="P3613" i="3"/>
  <c r="Q3613" i="3" s="1"/>
  <c r="P3614" i="3"/>
  <c r="Q3614" i="3" s="1"/>
  <c r="P3615" i="3"/>
  <c r="Q3615" i="3" s="1"/>
  <c r="P3616" i="3"/>
  <c r="Q3616" i="3" s="1"/>
  <c r="P3617" i="3"/>
  <c r="Q3617" i="3" s="1"/>
  <c r="P3618" i="3"/>
  <c r="Q3618" i="3" s="1"/>
  <c r="P3619" i="3"/>
  <c r="Q3619" i="3" s="1"/>
  <c r="P3620" i="3"/>
  <c r="Q3620" i="3" s="1"/>
  <c r="P3621" i="3"/>
  <c r="Q3621" i="3" s="1"/>
  <c r="P3622" i="3"/>
  <c r="Q3622" i="3" s="1"/>
  <c r="P3623" i="3"/>
  <c r="Q3623" i="3" s="1"/>
  <c r="P3624" i="3"/>
  <c r="Q3624" i="3" s="1"/>
  <c r="P3625" i="3"/>
  <c r="Q3625" i="3" s="1"/>
  <c r="P3626" i="3"/>
  <c r="Q3626" i="3" s="1"/>
  <c r="P3627" i="3"/>
  <c r="Q3627" i="3" s="1"/>
  <c r="P3628" i="3"/>
  <c r="Q3628" i="3" s="1"/>
  <c r="P3629" i="3"/>
  <c r="Q3629" i="3" s="1"/>
  <c r="P3630" i="3"/>
  <c r="Q3630" i="3" s="1"/>
  <c r="P3631" i="3"/>
  <c r="Q3631" i="3" s="1"/>
  <c r="P3632" i="3"/>
  <c r="Q3632" i="3" s="1"/>
  <c r="P3633" i="3"/>
  <c r="Q3633" i="3" s="1"/>
  <c r="P3634" i="3"/>
  <c r="Q3634" i="3" s="1"/>
  <c r="P3635" i="3"/>
  <c r="Q3635" i="3" s="1"/>
  <c r="P3636" i="3"/>
  <c r="Q3636" i="3" s="1"/>
  <c r="P3637" i="3"/>
  <c r="Q3637" i="3" s="1"/>
  <c r="P3638" i="3"/>
  <c r="Q3638" i="3" s="1"/>
  <c r="P3639" i="3"/>
  <c r="Q3639" i="3" s="1"/>
  <c r="P3640" i="3"/>
  <c r="Q3640" i="3" s="1"/>
  <c r="P3641" i="3"/>
  <c r="Q3641" i="3" s="1"/>
  <c r="P3642" i="3"/>
  <c r="Q3642" i="3" s="1"/>
  <c r="P3643" i="3"/>
  <c r="Q3643" i="3" s="1"/>
  <c r="P3644" i="3"/>
  <c r="Q3644" i="3" s="1"/>
  <c r="P3645" i="3"/>
  <c r="Q3645" i="3" s="1"/>
  <c r="P3646" i="3"/>
  <c r="Q3646" i="3" s="1"/>
  <c r="P3647" i="3"/>
  <c r="Q3647" i="3" s="1"/>
  <c r="P3648" i="3"/>
  <c r="Q3648" i="3" s="1"/>
  <c r="P3649" i="3"/>
  <c r="Q3649" i="3" s="1"/>
  <c r="P3650" i="3"/>
  <c r="Q3650" i="3" s="1"/>
  <c r="P3651" i="3"/>
  <c r="Q3651" i="3" s="1"/>
  <c r="P3652" i="3"/>
  <c r="Q3652" i="3" s="1"/>
  <c r="P3653" i="3"/>
  <c r="Q3653" i="3" s="1"/>
  <c r="P3654" i="3"/>
  <c r="Q3654" i="3" s="1"/>
  <c r="P3655" i="3"/>
  <c r="Q3655" i="3" s="1"/>
  <c r="P3656" i="3"/>
  <c r="Q3656" i="3" s="1"/>
  <c r="P3657" i="3"/>
  <c r="Q3657" i="3" s="1"/>
  <c r="P3658" i="3"/>
  <c r="Q3658" i="3" s="1"/>
  <c r="P3659" i="3"/>
  <c r="Q3659" i="3" s="1"/>
  <c r="P3660" i="3"/>
  <c r="Q3660" i="3" s="1"/>
  <c r="P3661" i="3"/>
  <c r="Q3661" i="3" s="1"/>
  <c r="P3662" i="3"/>
  <c r="Q3662" i="3" s="1"/>
  <c r="P3663" i="3"/>
  <c r="Q3663" i="3" s="1"/>
  <c r="P3664" i="3"/>
  <c r="Q3664" i="3" s="1"/>
  <c r="P3665" i="3"/>
  <c r="Q3665" i="3" s="1"/>
  <c r="P3666" i="3"/>
  <c r="Q3666" i="3" s="1"/>
  <c r="P3667" i="3"/>
  <c r="Q3667" i="3" s="1"/>
  <c r="P3668" i="3"/>
  <c r="Q3668" i="3" s="1"/>
  <c r="P3669" i="3"/>
  <c r="Q3669" i="3" s="1"/>
  <c r="P3670" i="3"/>
  <c r="Q3670" i="3" s="1"/>
  <c r="P3671" i="3"/>
  <c r="Q3671" i="3" s="1"/>
  <c r="P3672" i="3"/>
  <c r="Q3672" i="3" s="1"/>
  <c r="P3673" i="3"/>
  <c r="Q3673" i="3" s="1"/>
  <c r="P3674" i="3"/>
  <c r="Q3674" i="3" s="1"/>
  <c r="P3675" i="3"/>
  <c r="Q3675" i="3" s="1"/>
  <c r="P3676" i="3"/>
  <c r="Q3676" i="3" s="1"/>
  <c r="P3677" i="3"/>
  <c r="Q3677" i="3" s="1"/>
  <c r="P3678" i="3"/>
  <c r="Q3678" i="3" s="1"/>
  <c r="P3679" i="3"/>
  <c r="Q3679" i="3" s="1"/>
  <c r="P3680" i="3"/>
  <c r="Q3680" i="3" s="1"/>
  <c r="P3681" i="3"/>
  <c r="Q3681" i="3" s="1"/>
  <c r="P3682" i="3"/>
  <c r="Q3682" i="3" s="1"/>
  <c r="P3683" i="3"/>
  <c r="Q3683" i="3" s="1"/>
  <c r="P3684" i="3"/>
  <c r="Q3684" i="3" s="1"/>
  <c r="P3685" i="3"/>
  <c r="Q3685" i="3" s="1"/>
  <c r="P3686" i="3"/>
  <c r="Q3686" i="3" s="1"/>
  <c r="P3687" i="3"/>
  <c r="Q3687" i="3" s="1"/>
  <c r="P3688" i="3"/>
  <c r="Q3688" i="3" s="1"/>
  <c r="P3689" i="3"/>
  <c r="Q3689" i="3" s="1"/>
  <c r="P3690" i="3"/>
  <c r="Q3690" i="3" s="1"/>
  <c r="P3691" i="3"/>
  <c r="Q3691" i="3" s="1"/>
  <c r="P3692" i="3"/>
  <c r="Q3692" i="3" s="1"/>
  <c r="P3693" i="3"/>
  <c r="Q3693" i="3" s="1"/>
  <c r="P3694" i="3"/>
  <c r="Q3694" i="3" s="1"/>
  <c r="P3695" i="3"/>
  <c r="Q3695" i="3" s="1"/>
  <c r="P3696" i="3"/>
  <c r="Q3696" i="3" s="1"/>
  <c r="P3697" i="3"/>
  <c r="Q3697" i="3" s="1"/>
  <c r="P3698" i="3"/>
  <c r="Q3698" i="3" s="1"/>
  <c r="P3699" i="3"/>
  <c r="Q3699" i="3" s="1"/>
  <c r="P3700" i="3"/>
  <c r="Q3700" i="3" s="1"/>
  <c r="P3701" i="3"/>
  <c r="Q3701" i="3" s="1"/>
  <c r="P3702" i="3"/>
  <c r="Q3702" i="3" s="1"/>
  <c r="P3703" i="3"/>
  <c r="Q3703" i="3" s="1"/>
  <c r="P3704" i="3"/>
  <c r="Q3704" i="3" s="1"/>
  <c r="P3705" i="3"/>
  <c r="Q3705" i="3" s="1"/>
  <c r="P3706" i="3"/>
  <c r="Q3706" i="3" s="1"/>
  <c r="P3707" i="3"/>
  <c r="Q3707" i="3" s="1"/>
  <c r="P3708" i="3"/>
  <c r="Q3708" i="3" s="1"/>
  <c r="P3709" i="3"/>
  <c r="Q3709" i="3" s="1"/>
  <c r="P3710" i="3"/>
  <c r="Q3710" i="3" s="1"/>
  <c r="P3711" i="3"/>
  <c r="Q3711" i="3" s="1"/>
  <c r="P3712" i="3"/>
  <c r="Q3712" i="3" s="1"/>
  <c r="P3713" i="3"/>
  <c r="Q3713" i="3" s="1"/>
  <c r="P3714" i="3"/>
  <c r="Q3714" i="3" s="1"/>
  <c r="P3715" i="3"/>
  <c r="Q3715" i="3" s="1"/>
  <c r="P3716" i="3"/>
  <c r="Q3716" i="3" s="1"/>
  <c r="P3717" i="3"/>
  <c r="Q3717" i="3" s="1"/>
  <c r="P3718" i="3"/>
  <c r="Q3718" i="3" s="1"/>
  <c r="P3719" i="3"/>
  <c r="Q3719" i="3" s="1"/>
  <c r="P3720" i="3"/>
  <c r="Q3720" i="3" s="1"/>
  <c r="P3721" i="3"/>
  <c r="Q3721" i="3" s="1"/>
  <c r="P3722" i="3"/>
  <c r="Q3722" i="3" s="1"/>
  <c r="P3723" i="3"/>
  <c r="Q3723" i="3" s="1"/>
  <c r="P3724" i="3"/>
  <c r="Q3724" i="3" s="1"/>
  <c r="P3725" i="3"/>
  <c r="Q3725" i="3" s="1"/>
  <c r="P3726" i="3"/>
  <c r="Q3726" i="3" s="1"/>
  <c r="P3727" i="3"/>
  <c r="Q3727" i="3" s="1"/>
  <c r="P3728" i="3"/>
  <c r="Q3728" i="3" s="1"/>
  <c r="P3729" i="3"/>
  <c r="Q3729" i="3" s="1"/>
  <c r="P3730" i="3"/>
  <c r="Q3730" i="3" s="1"/>
  <c r="P3731" i="3"/>
  <c r="Q3731" i="3" s="1"/>
  <c r="P3732" i="3"/>
  <c r="Q3732" i="3" s="1"/>
  <c r="P3733" i="3"/>
  <c r="Q3733" i="3" s="1"/>
  <c r="P3734" i="3"/>
  <c r="Q3734" i="3" s="1"/>
  <c r="P3735" i="3"/>
  <c r="Q3735" i="3" s="1"/>
  <c r="P3736" i="3"/>
  <c r="Q3736" i="3" s="1"/>
  <c r="P3737" i="3"/>
  <c r="Q3737" i="3" s="1"/>
  <c r="P3738" i="3"/>
  <c r="Q3738" i="3" s="1"/>
  <c r="P3739" i="3"/>
  <c r="Q3739" i="3" s="1"/>
  <c r="P3740" i="3"/>
  <c r="Q3740" i="3" s="1"/>
  <c r="P3741" i="3"/>
  <c r="Q3741" i="3" s="1"/>
  <c r="P3742" i="3"/>
  <c r="Q3742" i="3" s="1"/>
  <c r="P3743" i="3"/>
  <c r="Q3743" i="3" s="1"/>
  <c r="P3744" i="3"/>
  <c r="Q3744" i="3" s="1"/>
  <c r="P3745" i="3"/>
  <c r="Q3745" i="3" s="1"/>
  <c r="P3746" i="3"/>
  <c r="Q3746" i="3" s="1"/>
  <c r="P3747" i="3"/>
  <c r="Q3747" i="3" s="1"/>
  <c r="P3748" i="3"/>
  <c r="Q3748" i="3" s="1"/>
  <c r="P3749" i="3"/>
  <c r="Q3749" i="3" s="1"/>
  <c r="P3750" i="3"/>
  <c r="Q3750" i="3" s="1"/>
  <c r="P3751" i="3"/>
  <c r="Q3751" i="3" s="1"/>
  <c r="P3752" i="3"/>
  <c r="Q3752" i="3" s="1"/>
  <c r="P3753" i="3"/>
  <c r="Q3753" i="3" s="1"/>
  <c r="P3754" i="3"/>
  <c r="Q3754" i="3" s="1"/>
  <c r="P3755" i="3"/>
  <c r="Q3755" i="3" s="1"/>
  <c r="P3756" i="3"/>
  <c r="Q3756" i="3" s="1"/>
  <c r="P3757" i="3"/>
  <c r="Q3757" i="3" s="1"/>
  <c r="P3758" i="3"/>
  <c r="Q3758" i="3" s="1"/>
  <c r="P3759" i="3"/>
  <c r="Q3759" i="3" s="1"/>
  <c r="P3760" i="3"/>
  <c r="Q3760" i="3" s="1"/>
  <c r="P3761" i="3"/>
  <c r="Q3761" i="3" s="1"/>
  <c r="P3762" i="3"/>
  <c r="Q3762" i="3" s="1"/>
  <c r="P3763" i="3"/>
  <c r="Q3763" i="3" s="1"/>
  <c r="P3764" i="3"/>
  <c r="Q3764" i="3" s="1"/>
  <c r="P3765" i="3"/>
  <c r="Q3765" i="3" s="1"/>
  <c r="P3766" i="3"/>
  <c r="Q3766" i="3" s="1"/>
  <c r="P3767" i="3"/>
  <c r="Q3767" i="3" s="1"/>
  <c r="P3768" i="3"/>
  <c r="Q3768" i="3" s="1"/>
  <c r="P3769" i="3"/>
  <c r="Q3769" i="3" s="1"/>
  <c r="P3770" i="3"/>
  <c r="Q3770" i="3" s="1"/>
  <c r="P3771" i="3"/>
  <c r="Q3771" i="3" s="1"/>
  <c r="P3772" i="3"/>
  <c r="Q3772" i="3" s="1"/>
  <c r="P3773" i="3"/>
  <c r="Q3773" i="3" s="1"/>
  <c r="P3774" i="3"/>
  <c r="Q3774" i="3" s="1"/>
  <c r="P3775" i="3"/>
  <c r="Q3775" i="3" s="1"/>
  <c r="P3776" i="3"/>
  <c r="Q3776" i="3" s="1"/>
  <c r="P3777" i="3"/>
  <c r="Q3777" i="3" s="1"/>
  <c r="P3778" i="3"/>
  <c r="Q3778" i="3" s="1"/>
  <c r="P3779" i="3"/>
  <c r="Q3779" i="3" s="1"/>
  <c r="P3780" i="3"/>
  <c r="Q3780" i="3" s="1"/>
  <c r="P3781" i="3"/>
  <c r="Q3781" i="3" s="1"/>
  <c r="P3782" i="3"/>
  <c r="Q3782" i="3" s="1"/>
  <c r="P3783" i="3"/>
  <c r="Q3783" i="3" s="1"/>
  <c r="P3784" i="3"/>
  <c r="Q3784" i="3" s="1"/>
  <c r="P3785" i="3"/>
  <c r="Q3785" i="3" s="1"/>
  <c r="P3786" i="3"/>
  <c r="P3787" i="3"/>
  <c r="Q3787" i="3" s="1"/>
  <c r="P3788" i="3"/>
  <c r="Q3788" i="3" s="1"/>
  <c r="P3789" i="3"/>
  <c r="Q3789" i="3" s="1"/>
  <c r="P3790" i="3"/>
  <c r="Q3790" i="3" s="1"/>
  <c r="P3791" i="3"/>
  <c r="Q3791" i="3" s="1"/>
  <c r="P3792" i="3"/>
  <c r="Q3792" i="3" s="1"/>
  <c r="P3793" i="3"/>
  <c r="Q3793" i="3" s="1"/>
  <c r="P3794" i="3"/>
  <c r="Q3794" i="3" s="1"/>
  <c r="P3795" i="3"/>
  <c r="Q3795" i="3" s="1"/>
  <c r="P3796" i="3"/>
  <c r="Q3796" i="3" s="1"/>
  <c r="P3797" i="3"/>
  <c r="Q3797" i="3" s="1"/>
  <c r="P3798" i="3"/>
  <c r="Q3798" i="3" s="1"/>
  <c r="P3799" i="3"/>
  <c r="Q3799" i="3" s="1"/>
  <c r="P3800" i="3"/>
  <c r="Q3800" i="3" s="1"/>
  <c r="P3801" i="3"/>
  <c r="Q3801" i="3" s="1"/>
  <c r="P3802" i="3"/>
  <c r="Q3802" i="3" s="1"/>
  <c r="P3803" i="3"/>
  <c r="Q3803" i="3" s="1"/>
  <c r="P3804" i="3"/>
  <c r="Q3804" i="3" s="1"/>
  <c r="P3805" i="3"/>
  <c r="Q3805" i="3" s="1"/>
  <c r="P3806" i="3"/>
  <c r="Q3806" i="3" s="1"/>
  <c r="P3807" i="3"/>
  <c r="Q3807" i="3" s="1"/>
  <c r="P3808" i="3"/>
  <c r="Q3808" i="3" s="1"/>
  <c r="P3809" i="3"/>
  <c r="Q3809" i="3" s="1"/>
  <c r="P3810" i="3"/>
  <c r="Q3810" i="3" s="1"/>
  <c r="P3811" i="3"/>
  <c r="Q3811" i="3" s="1"/>
  <c r="P3812" i="3"/>
  <c r="Q3812" i="3" s="1"/>
  <c r="P3813" i="3"/>
  <c r="Q3813" i="3" s="1"/>
  <c r="P3814" i="3"/>
  <c r="Q3814" i="3" s="1"/>
  <c r="P3815" i="3"/>
  <c r="Q3815" i="3" s="1"/>
  <c r="P3816" i="3"/>
  <c r="Q3816" i="3" s="1"/>
  <c r="P3817" i="3"/>
  <c r="Q3817" i="3" s="1"/>
  <c r="P3818" i="3"/>
  <c r="Q3818" i="3" s="1"/>
  <c r="P3819" i="3"/>
  <c r="Q3819" i="3" s="1"/>
  <c r="P3820" i="3"/>
  <c r="Q3820" i="3" s="1"/>
  <c r="P3821" i="3"/>
  <c r="Q3821" i="3" s="1"/>
  <c r="P3822" i="3"/>
  <c r="Q3822" i="3" s="1"/>
  <c r="P3823" i="3"/>
  <c r="Q3823" i="3" s="1"/>
  <c r="P3824" i="3"/>
  <c r="Q3824" i="3" s="1"/>
  <c r="P3825" i="3"/>
  <c r="Q3825" i="3" s="1"/>
  <c r="P3826" i="3"/>
  <c r="Q3826" i="3" s="1"/>
  <c r="P3827" i="3"/>
  <c r="Q3827" i="3" s="1"/>
  <c r="P3828" i="3"/>
  <c r="Q3828" i="3" s="1"/>
  <c r="P3829" i="3"/>
  <c r="Q3829" i="3" s="1"/>
  <c r="P3830" i="3"/>
  <c r="Q3830" i="3" s="1"/>
  <c r="P3831" i="3"/>
  <c r="Q3831" i="3" s="1"/>
  <c r="P3832" i="3"/>
  <c r="Q3832" i="3" s="1"/>
  <c r="P3833" i="3"/>
  <c r="Q3833" i="3" s="1"/>
  <c r="P3834" i="3"/>
  <c r="Q3834" i="3" s="1"/>
  <c r="P3835" i="3"/>
  <c r="Q3835" i="3" s="1"/>
  <c r="P3836" i="3"/>
  <c r="Q3836" i="3" s="1"/>
  <c r="P3837" i="3"/>
  <c r="Q3837" i="3" s="1"/>
  <c r="P3838" i="3"/>
  <c r="Q3838" i="3" s="1"/>
  <c r="P3839" i="3"/>
  <c r="Q3839" i="3" s="1"/>
  <c r="P3840" i="3"/>
  <c r="Q3840" i="3" s="1"/>
  <c r="P3841" i="3"/>
  <c r="Q3841" i="3" s="1"/>
  <c r="P3842" i="3"/>
  <c r="Q3842" i="3" s="1"/>
  <c r="P3843" i="3"/>
  <c r="Q3843" i="3" s="1"/>
  <c r="P3844" i="3"/>
  <c r="Q3844" i="3" s="1"/>
  <c r="P3845" i="3"/>
  <c r="Q3845" i="3" s="1"/>
  <c r="P3846" i="3"/>
  <c r="Q3846" i="3" s="1"/>
  <c r="P3847" i="3"/>
  <c r="Q3847" i="3" s="1"/>
  <c r="P3848" i="3"/>
  <c r="Q3848" i="3" s="1"/>
  <c r="P3849" i="3"/>
  <c r="Q3849" i="3" s="1"/>
  <c r="P3850" i="3"/>
  <c r="Q3850" i="3" s="1"/>
  <c r="P3851" i="3"/>
  <c r="Q3851" i="3" s="1"/>
  <c r="P3852" i="3"/>
  <c r="Q3852" i="3" s="1"/>
  <c r="P3853" i="3"/>
  <c r="Q3853" i="3" s="1"/>
  <c r="P3854" i="3"/>
  <c r="Q3854" i="3" s="1"/>
  <c r="P3855" i="3"/>
  <c r="Q3855" i="3" s="1"/>
  <c r="P3856" i="3"/>
  <c r="Q3856" i="3" s="1"/>
  <c r="P3857" i="3"/>
  <c r="Q3857" i="3" s="1"/>
  <c r="P3858" i="3"/>
  <c r="Q3858" i="3" s="1"/>
  <c r="P3859" i="3"/>
  <c r="Q3859" i="3" s="1"/>
  <c r="P3860" i="3"/>
  <c r="Q3860" i="3" s="1"/>
  <c r="P3861" i="3"/>
  <c r="Q3861" i="3" s="1"/>
  <c r="P3862" i="3"/>
  <c r="Q3862" i="3" s="1"/>
  <c r="P3863" i="3"/>
  <c r="Q3863" i="3" s="1"/>
  <c r="P3864" i="3"/>
  <c r="Q3864" i="3" s="1"/>
  <c r="P3865" i="3"/>
  <c r="Q3865" i="3" s="1"/>
  <c r="P3866" i="3"/>
  <c r="Q3866" i="3" s="1"/>
  <c r="P3867" i="3"/>
  <c r="Q3867" i="3" s="1"/>
  <c r="P3868" i="3"/>
  <c r="Q3868" i="3" s="1"/>
  <c r="P3869" i="3"/>
  <c r="Q3869" i="3" s="1"/>
  <c r="P3870" i="3"/>
  <c r="Q3870" i="3" s="1"/>
  <c r="P3871" i="3"/>
  <c r="Q3871" i="3" s="1"/>
  <c r="P3872" i="3"/>
  <c r="Q3872" i="3" s="1"/>
  <c r="P3873" i="3"/>
  <c r="Q3873" i="3" s="1"/>
  <c r="P3874" i="3"/>
  <c r="Q3874" i="3" s="1"/>
  <c r="P3875" i="3"/>
  <c r="Q3875" i="3" s="1"/>
  <c r="P3876" i="3"/>
  <c r="Q3876" i="3" s="1"/>
  <c r="P3877" i="3"/>
  <c r="Q3877" i="3" s="1"/>
  <c r="P3878" i="3"/>
  <c r="Q3878" i="3" s="1"/>
  <c r="P3879" i="3"/>
  <c r="Q3879" i="3" s="1"/>
  <c r="P3880" i="3"/>
  <c r="Q3880" i="3" s="1"/>
  <c r="P3881" i="3"/>
  <c r="Q3881" i="3" s="1"/>
  <c r="P3882" i="3"/>
  <c r="Q3882" i="3" s="1"/>
  <c r="P3883" i="3"/>
  <c r="Q3883" i="3" s="1"/>
  <c r="P3884" i="3"/>
  <c r="Q3884" i="3" s="1"/>
  <c r="P3885" i="3"/>
  <c r="Q3885" i="3" s="1"/>
  <c r="P3886" i="3"/>
  <c r="Q3886" i="3" s="1"/>
  <c r="P3887" i="3"/>
  <c r="Q3887" i="3" s="1"/>
  <c r="P3888" i="3"/>
  <c r="Q3888" i="3" s="1"/>
  <c r="P3889" i="3"/>
  <c r="Q3889" i="3" s="1"/>
  <c r="P3890" i="3"/>
  <c r="Q3890" i="3" s="1"/>
  <c r="P3891" i="3"/>
  <c r="Q3891" i="3" s="1"/>
  <c r="P3892" i="3"/>
  <c r="Q3892" i="3" s="1"/>
  <c r="P3893" i="3"/>
  <c r="Q3893" i="3" s="1"/>
  <c r="P3894" i="3"/>
  <c r="Q3894" i="3" s="1"/>
  <c r="P3895" i="3"/>
  <c r="Q3895" i="3" s="1"/>
  <c r="P3896" i="3"/>
  <c r="Q3896" i="3" s="1"/>
  <c r="P3897" i="3"/>
  <c r="Q3897" i="3" s="1"/>
  <c r="P3898" i="3"/>
  <c r="Q3898" i="3" s="1"/>
  <c r="P3899" i="3"/>
  <c r="Q3899" i="3" s="1"/>
  <c r="P3900" i="3"/>
  <c r="Q3900" i="3" s="1"/>
  <c r="P3901" i="3"/>
  <c r="Q3901" i="3" s="1"/>
  <c r="P3902" i="3"/>
  <c r="Q3902" i="3" s="1"/>
  <c r="P3903" i="3"/>
  <c r="Q3903" i="3" s="1"/>
  <c r="P3904" i="3"/>
  <c r="Q3904" i="3" s="1"/>
  <c r="P3905" i="3"/>
  <c r="Q3905" i="3" s="1"/>
  <c r="P3906" i="3"/>
  <c r="Q3906" i="3" s="1"/>
  <c r="P3907" i="3"/>
  <c r="Q3907" i="3" s="1"/>
  <c r="P3908" i="3"/>
  <c r="Q3908" i="3" s="1"/>
  <c r="P3909" i="3"/>
  <c r="Q3909" i="3" s="1"/>
  <c r="P3910" i="3"/>
  <c r="Q3910" i="3" s="1"/>
  <c r="P3911" i="3"/>
  <c r="Q3911" i="3" s="1"/>
  <c r="P3912" i="3"/>
  <c r="Q3912" i="3" s="1"/>
  <c r="P3913" i="3"/>
  <c r="Q3913" i="3" s="1"/>
  <c r="P3914" i="3"/>
  <c r="Q3914" i="3" s="1"/>
  <c r="P3915" i="3"/>
  <c r="Q3915" i="3" s="1"/>
  <c r="P3916" i="3"/>
  <c r="Q3916" i="3" s="1"/>
  <c r="P3917" i="3"/>
  <c r="Q3917" i="3" s="1"/>
  <c r="P3918" i="3"/>
  <c r="Q3918" i="3" s="1"/>
  <c r="P3919" i="3"/>
  <c r="Q3919" i="3" s="1"/>
  <c r="P3920" i="3"/>
  <c r="Q3920" i="3" s="1"/>
  <c r="P3921" i="3"/>
  <c r="Q3921" i="3" s="1"/>
  <c r="P3922" i="3"/>
  <c r="Q3922" i="3" s="1"/>
  <c r="P3923" i="3"/>
  <c r="Q3923" i="3" s="1"/>
  <c r="P3924" i="3"/>
  <c r="Q3924" i="3" s="1"/>
  <c r="P3925" i="3"/>
  <c r="Q3925" i="3" s="1"/>
  <c r="P3926" i="3"/>
  <c r="Q3926" i="3" s="1"/>
  <c r="P3927" i="3"/>
  <c r="Q3927" i="3" s="1"/>
  <c r="P3928" i="3"/>
  <c r="Q3928" i="3" s="1"/>
  <c r="P3929" i="3"/>
  <c r="Q3929" i="3" s="1"/>
  <c r="P3930" i="3"/>
  <c r="Q3930" i="3" s="1"/>
  <c r="P3931" i="3"/>
  <c r="Q3931" i="3" s="1"/>
  <c r="P3932" i="3"/>
  <c r="Q3932" i="3" s="1"/>
  <c r="P3933" i="3"/>
  <c r="Q3933" i="3" s="1"/>
  <c r="P3934" i="3"/>
  <c r="Q3934" i="3" s="1"/>
  <c r="P3935" i="3"/>
  <c r="Q3935" i="3" s="1"/>
  <c r="P3936" i="3"/>
  <c r="Q3936" i="3" s="1"/>
  <c r="P3937" i="3"/>
  <c r="P3938" i="3"/>
  <c r="Q3938" i="3" s="1"/>
  <c r="P3939" i="3"/>
  <c r="Q3939" i="3" s="1"/>
  <c r="P3940" i="3"/>
  <c r="Q3940" i="3" s="1"/>
  <c r="P3941" i="3"/>
  <c r="Q3941" i="3" s="1"/>
  <c r="P3942" i="3"/>
  <c r="Q3942" i="3" s="1"/>
  <c r="P3943" i="3"/>
  <c r="Q3943" i="3" s="1"/>
  <c r="P3944" i="3"/>
  <c r="Q3944" i="3" s="1"/>
  <c r="P3945" i="3"/>
  <c r="Q3945" i="3" s="1"/>
  <c r="P3946" i="3"/>
  <c r="Q3946" i="3" s="1"/>
  <c r="P3947" i="3"/>
  <c r="Q3947" i="3" s="1"/>
  <c r="P3948" i="3"/>
  <c r="Q3948" i="3" s="1"/>
  <c r="P3949" i="3"/>
  <c r="Q3949" i="3" s="1"/>
  <c r="P3950" i="3"/>
  <c r="Q3950" i="3" s="1"/>
  <c r="P3951" i="3"/>
  <c r="Q3951" i="3" s="1"/>
  <c r="P3952" i="3"/>
  <c r="Q3952" i="3" s="1"/>
  <c r="P3953" i="3"/>
  <c r="Q3953" i="3" s="1"/>
  <c r="P3954" i="3"/>
  <c r="Q3954" i="3" s="1"/>
  <c r="P3955" i="3"/>
  <c r="Q3955" i="3" s="1"/>
  <c r="P3956" i="3"/>
  <c r="Q3956" i="3" s="1"/>
  <c r="P3957" i="3"/>
  <c r="Q3957" i="3" s="1"/>
  <c r="P3958" i="3"/>
  <c r="Q3958" i="3" s="1"/>
  <c r="P3959" i="3"/>
  <c r="Q3959" i="3" s="1"/>
  <c r="P3960" i="3"/>
  <c r="Q3960" i="3" s="1"/>
  <c r="P3961" i="3"/>
  <c r="Q3961" i="3" s="1"/>
  <c r="P3962" i="3"/>
  <c r="Q3962" i="3" s="1"/>
  <c r="P3963" i="3"/>
  <c r="Q3963" i="3" s="1"/>
  <c r="P3964" i="3"/>
  <c r="Q3964" i="3" s="1"/>
  <c r="P3965" i="3"/>
  <c r="Q3965" i="3" s="1"/>
  <c r="P3966" i="3"/>
  <c r="Q3966" i="3" s="1"/>
  <c r="P3967" i="3"/>
  <c r="Q3967" i="3" s="1"/>
  <c r="P3968" i="3"/>
  <c r="Q3968" i="3" s="1"/>
  <c r="P3969" i="3"/>
  <c r="Q3969" i="3" s="1"/>
  <c r="P3970" i="3"/>
  <c r="Q3970" i="3" s="1"/>
  <c r="P3971" i="3"/>
  <c r="Q3971" i="3" s="1"/>
  <c r="P3972" i="3"/>
  <c r="Q3972" i="3" s="1"/>
  <c r="P3973" i="3"/>
  <c r="Q3973" i="3" s="1"/>
  <c r="P3974" i="3"/>
  <c r="Q3974" i="3" s="1"/>
  <c r="P3975" i="3"/>
  <c r="Q3975" i="3" s="1"/>
  <c r="P3976" i="3"/>
  <c r="Q3976" i="3" s="1"/>
  <c r="P3977" i="3"/>
  <c r="Q3977" i="3" s="1"/>
  <c r="P3978" i="3"/>
  <c r="Q3978" i="3" s="1"/>
  <c r="P3979" i="3"/>
  <c r="Q3979" i="3" s="1"/>
  <c r="P3980" i="3"/>
  <c r="Q3980" i="3" s="1"/>
  <c r="P3981" i="3"/>
  <c r="Q3981" i="3" s="1"/>
  <c r="P3982" i="3"/>
  <c r="Q3982" i="3" s="1"/>
  <c r="P3983" i="3"/>
  <c r="Q3983" i="3" s="1"/>
  <c r="P3984" i="3"/>
  <c r="Q3984" i="3" s="1"/>
  <c r="P3985" i="3"/>
  <c r="Q3985" i="3" s="1"/>
  <c r="P3986" i="3"/>
  <c r="Q3986" i="3" s="1"/>
  <c r="P3987" i="3"/>
  <c r="Q3987" i="3" s="1"/>
  <c r="P3988" i="3"/>
  <c r="Q3988" i="3" s="1"/>
  <c r="P3989" i="3"/>
  <c r="Q3989" i="3" s="1"/>
  <c r="P3990" i="3"/>
  <c r="Q3990" i="3" s="1"/>
  <c r="P3991" i="3"/>
  <c r="Q3991" i="3" s="1"/>
  <c r="P3992" i="3"/>
  <c r="Q3992" i="3" s="1"/>
  <c r="P3993" i="3"/>
  <c r="Q3993" i="3" s="1"/>
  <c r="P3994" i="3"/>
  <c r="Q3994" i="3" s="1"/>
  <c r="P3995" i="3"/>
  <c r="Q3995" i="3" s="1"/>
  <c r="P3996" i="3"/>
  <c r="Q3996" i="3" s="1"/>
  <c r="P3997" i="3"/>
  <c r="Q3997" i="3" s="1"/>
  <c r="P3998" i="3"/>
  <c r="Q3998" i="3" s="1"/>
  <c r="P3999" i="3"/>
  <c r="Q3999" i="3" s="1"/>
  <c r="P4000" i="3"/>
  <c r="Q4000" i="3" s="1"/>
  <c r="P4001" i="3"/>
  <c r="Q4001" i="3" s="1"/>
  <c r="P4002" i="3"/>
  <c r="Q4002" i="3" s="1"/>
  <c r="P4003" i="3"/>
  <c r="Q4003" i="3" s="1"/>
  <c r="P4004" i="3"/>
  <c r="Q4004" i="3" s="1"/>
  <c r="P4005" i="3"/>
  <c r="Q4005" i="3" s="1"/>
  <c r="P4006" i="3"/>
  <c r="Q4006" i="3" s="1"/>
  <c r="P4007" i="3"/>
  <c r="Q4007" i="3" s="1"/>
  <c r="P4008" i="3"/>
  <c r="Q4008" i="3" s="1"/>
  <c r="P4009" i="3"/>
  <c r="Q4009" i="3" s="1"/>
  <c r="P4010" i="3"/>
  <c r="Q4010" i="3" s="1"/>
  <c r="P4011" i="3"/>
  <c r="Q4011" i="3" s="1"/>
  <c r="P4012" i="3"/>
  <c r="Q4012" i="3" s="1"/>
  <c r="P4013" i="3"/>
  <c r="Q4013" i="3" s="1"/>
  <c r="P4014" i="3"/>
  <c r="Q4014" i="3" s="1"/>
  <c r="P4015" i="3"/>
  <c r="Q4015" i="3" s="1"/>
  <c r="P4016" i="3"/>
  <c r="Q4016" i="3" s="1"/>
  <c r="P4017" i="3"/>
  <c r="Q4017" i="3" s="1"/>
  <c r="P4018" i="3"/>
  <c r="Q4018" i="3" s="1"/>
  <c r="P4019" i="3"/>
  <c r="Q4019" i="3" s="1"/>
  <c r="P4020" i="3"/>
  <c r="Q4020" i="3" s="1"/>
  <c r="P4021" i="3"/>
  <c r="Q4021" i="3" s="1"/>
  <c r="P4022" i="3"/>
  <c r="Q4022" i="3" s="1"/>
  <c r="P4023" i="3"/>
  <c r="Q4023" i="3" s="1"/>
  <c r="P4024" i="3"/>
  <c r="Q4024" i="3" s="1"/>
  <c r="P4025" i="3"/>
  <c r="Q4025" i="3" s="1"/>
  <c r="P4026" i="3"/>
  <c r="Q4026" i="3" s="1"/>
  <c r="P4027" i="3"/>
  <c r="Q4027" i="3" s="1"/>
  <c r="P4028" i="3"/>
  <c r="Q4028" i="3" s="1"/>
  <c r="P4029" i="3"/>
  <c r="Q4029" i="3" s="1"/>
  <c r="P4030" i="3"/>
  <c r="Q4030" i="3" s="1"/>
  <c r="P4031" i="3"/>
  <c r="Q4031" i="3" s="1"/>
  <c r="P4032" i="3"/>
  <c r="Q4032" i="3" s="1"/>
  <c r="P4033" i="3"/>
  <c r="Q4033" i="3" s="1"/>
  <c r="P4034" i="3"/>
  <c r="Q4034" i="3" s="1"/>
  <c r="P4035" i="3"/>
  <c r="Q4035" i="3" s="1"/>
  <c r="P4036" i="3"/>
  <c r="Q4036" i="3" s="1"/>
  <c r="P4037" i="3"/>
  <c r="Q4037" i="3" s="1"/>
  <c r="P4038" i="3"/>
  <c r="Q4038" i="3" s="1"/>
  <c r="P4039" i="3"/>
  <c r="Q4039" i="3" s="1"/>
  <c r="P4040" i="3"/>
  <c r="Q4040" i="3" s="1"/>
  <c r="P4041" i="3"/>
  <c r="Q4041" i="3" s="1"/>
  <c r="P4042" i="3"/>
  <c r="Q4042" i="3" s="1"/>
  <c r="P4043" i="3"/>
  <c r="Q4043" i="3" s="1"/>
  <c r="P4044" i="3"/>
  <c r="Q4044" i="3" s="1"/>
  <c r="P4045" i="3"/>
  <c r="Q4045" i="3" s="1"/>
  <c r="P4046" i="3"/>
  <c r="Q4046" i="3" s="1"/>
  <c r="P4047" i="3"/>
  <c r="Q4047" i="3" s="1"/>
  <c r="P4048" i="3"/>
  <c r="Q4048" i="3" s="1"/>
  <c r="P4049" i="3"/>
  <c r="Q4049" i="3" s="1"/>
  <c r="P4050" i="3"/>
  <c r="Q4050" i="3" s="1"/>
  <c r="P4051" i="3"/>
  <c r="Q4051" i="3" s="1"/>
  <c r="P4052" i="3"/>
  <c r="Q4052" i="3" s="1"/>
  <c r="P4053" i="3"/>
  <c r="Q4053" i="3" s="1"/>
  <c r="P4054" i="3"/>
  <c r="Q4054" i="3" s="1"/>
  <c r="P4055" i="3"/>
  <c r="Q4055" i="3" s="1"/>
  <c r="P4056" i="3"/>
  <c r="Q4056" i="3" s="1"/>
  <c r="P4057" i="3"/>
  <c r="Q4057" i="3" s="1"/>
  <c r="P4058" i="3"/>
  <c r="Q4058" i="3" s="1"/>
  <c r="P4059" i="3"/>
  <c r="Q4059" i="3" s="1"/>
  <c r="P4060" i="3"/>
  <c r="Q4060" i="3" s="1"/>
  <c r="P4061" i="3"/>
  <c r="Q4061" i="3" s="1"/>
  <c r="P4062" i="3"/>
  <c r="Q4062" i="3" s="1"/>
  <c r="P4063" i="3"/>
  <c r="Q4063" i="3" s="1"/>
  <c r="P4064" i="3"/>
  <c r="Q4064" i="3" s="1"/>
  <c r="P4065" i="3"/>
  <c r="Q4065" i="3" s="1"/>
  <c r="P4066" i="3"/>
  <c r="Q4066" i="3" s="1"/>
  <c r="P4067" i="3"/>
  <c r="Q4067" i="3" s="1"/>
  <c r="P4068" i="3"/>
  <c r="Q4068" i="3" s="1"/>
  <c r="P4069" i="3"/>
  <c r="Q4069" i="3" s="1"/>
  <c r="P4070" i="3"/>
  <c r="Q4070" i="3" s="1"/>
  <c r="P4071" i="3"/>
  <c r="Q4071" i="3" s="1"/>
  <c r="P4072" i="3"/>
  <c r="Q4072" i="3" s="1"/>
  <c r="P4073" i="3"/>
  <c r="Q4073" i="3" s="1"/>
  <c r="P4074" i="3"/>
  <c r="Q4074" i="3" s="1"/>
  <c r="P4075" i="3"/>
  <c r="Q4075" i="3" s="1"/>
  <c r="P4076" i="3"/>
  <c r="Q4076" i="3" s="1"/>
  <c r="P4077" i="3"/>
  <c r="Q4077" i="3" s="1"/>
  <c r="P4078" i="3"/>
  <c r="Q4078" i="3" s="1"/>
  <c r="P4079" i="3"/>
  <c r="Q4079" i="3" s="1"/>
  <c r="P4080" i="3"/>
  <c r="Q4080" i="3" s="1"/>
  <c r="P4081" i="3"/>
  <c r="P4082" i="3"/>
  <c r="Q4082" i="3" s="1"/>
  <c r="P4083" i="3"/>
  <c r="Q4083" i="3" s="1"/>
  <c r="P4084" i="3"/>
  <c r="Q4084" i="3" s="1"/>
  <c r="P4085" i="3"/>
  <c r="Q4085" i="3" s="1"/>
  <c r="P4086" i="3"/>
  <c r="Q4086" i="3" s="1"/>
  <c r="P4087" i="3"/>
  <c r="Q4087" i="3" s="1"/>
  <c r="P4088" i="3"/>
  <c r="Q4088" i="3" s="1"/>
  <c r="P4089" i="3"/>
  <c r="Q4089" i="3" s="1"/>
  <c r="P4090" i="3"/>
  <c r="Q4090" i="3" s="1"/>
  <c r="P4091" i="3"/>
  <c r="Q4091" i="3" s="1"/>
  <c r="P4092" i="3"/>
  <c r="Q4092" i="3" s="1"/>
  <c r="P4093" i="3"/>
  <c r="Q4093" i="3" s="1"/>
  <c r="P4094" i="3"/>
  <c r="Q4094" i="3" s="1"/>
  <c r="P4095" i="3"/>
  <c r="Q4095" i="3" s="1"/>
  <c r="P4096" i="3"/>
  <c r="Q4096" i="3" s="1"/>
  <c r="P4097" i="3"/>
  <c r="Q4097" i="3" s="1"/>
  <c r="P4098" i="3"/>
  <c r="Q4098" i="3" s="1"/>
  <c r="P4099" i="3"/>
  <c r="Q4099" i="3" s="1"/>
  <c r="P4100" i="3"/>
  <c r="Q4100" i="3" s="1"/>
  <c r="P4101" i="3"/>
  <c r="Q4101" i="3" s="1"/>
  <c r="P4102" i="3"/>
  <c r="Q4102" i="3" s="1"/>
  <c r="P4103" i="3"/>
  <c r="Q4103" i="3" s="1"/>
  <c r="P4104" i="3"/>
  <c r="Q4104" i="3" s="1"/>
  <c r="P4105" i="3"/>
  <c r="Q4105" i="3" s="1"/>
  <c r="P4106" i="3"/>
  <c r="Q4106" i="3" s="1"/>
  <c r="P4107" i="3"/>
  <c r="Q4107" i="3" s="1"/>
  <c r="P4108" i="3"/>
  <c r="Q4108" i="3" s="1"/>
  <c r="P4109" i="3"/>
  <c r="Q4109" i="3" s="1"/>
  <c r="P4110" i="3"/>
  <c r="Q4110" i="3" s="1"/>
  <c r="P4111" i="3"/>
  <c r="Q4111" i="3" s="1"/>
  <c r="P4112" i="3"/>
  <c r="Q4112" i="3" s="1"/>
  <c r="P4113" i="3"/>
  <c r="Q4113" i="3" s="1"/>
  <c r="P4114" i="3"/>
  <c r="Q4114" i="3" s="1"/>
  <c r="P4115" i="3"/>
  <c r="Q4115" i="3" s="1"/>
  <c r="P4116" i="3"/>
  <c r="Q4116" i="3" s="1"/>
  <c r="P4117" i="3"/>
  <c r="Q4117" i="3" s="1"/>
  <c r="P4118" i="3"/>
  <c r="Q4118" i="3" s="1"/>
  <c r="P4119" i="3"/>
  <c r="Q4119" i="3" s="1"/>
  <c r="P4120" i="3"/>
  <c r="Q4120" i="3" s="1"/>
  <c r="P4121" i="3"/>
  <c r="Q4121" i="3" s="1"/>
  <c r="P4122" i="3"/>
  <c r="Q4122" i="3" s="1"/>
  <c r="P4123" i="3"/>
  <c r="Q4123" i="3" s="1"/>
  <c r="P4124" i="3"/>
  <c r="Q4124" i="3" s="1"/>
  <c r="P4125" i="3"/>
  <c r="Q4125" i="3" s="1"/>
  <c r="P4126" i="3"/>
  <c r="Q4126" i="3" s="1"/>
  <c r="P4127" i="3"/>
  <c r="Q4127" i="3" s="1"/>
  <c r="P4128" i="3"/>
  <c r="Q4128" i="3" s="1"/>
  <c r="P4129" i="3"/>
  <c r="Q4129" i="3" s="1"/>
  <c r="P4130" i="3"/>
  <c r="Q4130" i="3" s="1"/>
  <c r="P4131" i="3"/>
  <c r="Q4131" i="3" s="1"/>
  <c r="P4132" i="3"/>
  <c r="Q4132" i="3" s="1"/>
  <c r="P4133" i="3"/>
  <c r="Q4133" i="3" s="1"/>
  <c r="P4134" i="3"/>
  <c r="Q4134" i="3" s="1"/>
  <c r="P4135" i="3"/>
  <c r="Q4135" i="3" s="1"/>
  <c r="P4136" i="3"/>
  <c r="Q4136" i="3" s="1"/>
  <c r="P4137" i="3"/>
  <c r="Q4137" i="3" s="1"/>
  <c r="P4138" i="3"/>
  <c r="Q4138" i="3" s="1"/>
  <c r="P5" i="3"/>
  <c r="Q5" i="3" s="1"/>
  <c r="P6" i="3"/>
  <c r="Q6" i="3" s="1"/>
  <c r="P7" i="3"/>
  <c r="Q7" i="3" s="1"/>
  <c r="P8" i="3"/>
  <c r="Q8" i="3" s="1"/>
  <c r="P9" i="3"/>
  <c r="Q9" i="3" s="1"/>
  <c r="P10" i="3"/>
  <c r="Q10" i="3" s="1"/>
  <c r="P11" i="3"/>
  <c r="Q11" i="3" s="1"/>
  <c r="P12" i="3"/>
  <c r="Q12" i="3" s="1"/>
  <c r="P13" i="3"/>
  <c r="Q13" i="3" s="1"/>
  <c r="P14" i="3"/>
  <c r="Q14" i="3" s="1"/>
  <c r="P15" i="3"/>
  <c r="Q15" i="3" s="1"/>
  <c r="P16" i="3"/>
  <c r="Q16" i="3" s="1"/>
  <c r="P17" i="3"/>
  <c r="Q17" i="3" s="1"/>
  <c r="P18" i="3"/>
  <c r="Q18" i="3" s="1"/>
  <c r="P19" i="3"/>
  <c r="Q19" i="3" s="1"/>
  <c r="P20" i="3"/>
  <c r="Q20" i="3" s="1"/>
  <c r="P21" i="3"/>
  <c r="Q21" i="3" s="1"/>
  <c r="P22" i="3"/>
  <c r="Q22" i="3" s="1"/>
  <c r="P23" i="3"/>
  <c r="Q23" i="3" s="1"/>
  <c r="P24" i="3"/>
  <c r="Q24" i="3" s="1"/>
  <c r="P25" i="3"/>
  <c r="Q25" i="3" s="1"/>
  <c r="P26" i="3"/>
  <c r="Q26" i="3" s="1"/>
  <c r="P27" i="3"/>
  <c r="Q27" i="3" s="1"/>
  <c r="P28" i="3"/>
  <c r="Q28" i="3" s="1"/>
  <c r="P29" i="3"/>
  <c r="Q29" i="3" s="1"/>
  <c r="P30" i="3"/>
  <c r="Q30" i="3" s="1"/>
  <c r="P31" i="3"/>
  <c r="Q31" i="3" s="1"/>
  <c r="P32" i="3"/>
  <c r="Q32" i="3" s="1"/>
  <c r="P33" i="3"/>
  <c r="Q33" i="3" s="1"/>
  <c r="P34" i="3"/>
  <c r="Q34" i="3" s="1"/>
  <c r="P35" i="3"/>
  <c r="Q35" i="3" s="1"/>
  <c r="P36" i="3"/>
  <c r="Q36" i="3" s="1"/>
  <c r="P37" i="3"/>
  <c r="Q37" i="3" s="1"/>
  <c r="P38" i="3"/>
  <c r="Q38" i="3" s="1"/>
  <c r="P39" i="3"/>
  <c r="Q39" i="3" s="1"/>
  <c r="P40" i="3"/>
  <c r="Q40" i="3" s="1"/>
  <c r="P41" i="3"/>
  <c r="Q41" i="3" s="1"/>
  <c r="P42" i="3"/>
  <c r="Q42" i="3" s="1"/>
  <c r="P43" i="3"/>
  <c r="Q43" i="3" s="1"/>
  <c r="P44" i="3"/>
  <c r="Q44" i="3" s="1"/>
  <c r="P45" i="3"/>
  <c r="Q45" i="3" s="1"/>
  <c r="P46" i="3"/>
  <c r="Q46" i="3" s="1"/>
  <c r="P47" i="3"/>
  <c r="Q47" i="3" s="1"/>
  <c r="P48" i="3"/>
  <c r="Q48" i="3" s="1"/>
  <c r="P49" i="3"/>
  <c r="Q49" i="3" s="1"/>
  <c r="P50" i="3"/>
  <c r="Q50" i="3" s="1"/>
  <c r="P51" i="3"/>
  <c r="Q51" i="3" s="1"/>
  <c r="P52" i="3"/>
  <c r="Q52" i="3" s="1"/>
  <c r="P53" i="3"/>
  <c r="Q53" i="3" s="1"/>
  <c r="P54" i="3"/>
  <c r="Q54" i="3" s="1"/>
  <c r="P55" i="3"/>
  <c r="Q55" i="3" s="1"/>
  <c r="P56" i="3"/>
  <c r="Q56" i="3" s="1"/>
  <c r="P57" i="3"/>
  <c r="Q57" i="3" s="1"/>
  <c r="P58" i="3"/>
  <c r="Q58" i="3" s="1"/>
  <c r="P59" i="3"/>
  <c r="Q59" i="3" s="1"/>
  <c r="P60" i="3"/>
  <c r="Q60" i="3" s="1"/>
  <c r="P61" i="3"/>
  <c r="Q61" i="3" s="1"/>
  <c r="P62" i="3"/>
  <c r="Q62" i="3" s="1"/>
  <c r="P63" i="3"/>
  <c r="Q63" i="3" s="1"/>
  <c r="P64" i="3"/>
  <c r="Q64" i="3" s="1"/>
  <c r="P65" i="3"/>
  <c r="Q65" i="3" s="1"/>
  <c r="P66" i="3"/>
  <c r="Q66" i="3" s="1"/>
  <c r="P67" i="3"/>
  <c r="Q67" i="3" s="1"/>
  <c r="P68" i="3"/>
  <c r="Q68" i="3" s="1"/>
  <c r="P69" i="3"/>
  <c r="Q69" i="3" s="1"/>
  <c r="P70" i="3"/>
  <c r="Q70" i="3" s="1"/>
  <c r="P71" i="3"/>
  <c r="Q71" i="3" s="1"/>
  <c r="P72" i="3"/>
  <c r="Q72" i="3" s="1"/>
  <c r="P73" i="3"/>
  <c r="Q73" i="3" s="1"/>
  <c r="P74" i="3"/>
  <c r="Q74" i="3" s="1"/>
  <c r="P75" i="3"/>
  <c r="Q75" i="3" s="1"/>
  <c r="P76" i="3"/>
  <c r="Q76" i="3" s="1"/>
  <c r="P77" i="3"/>
  <c r="Q77" i="3" s="1"/>
  <c r="P78" i="3"/>
  <c r="Q78" i="3" s="1"/>
  <c r="P79" i="3"/>
  <c r="Q79" i="3" s="1"/>
  <c r="P80" i="3"/>
  <c r="Q80" i="3" s="1"/>
  <c r="P81" i="3"/>
  <c r="Q81" i="3" s="1"/>
  <c r="P82" i="3"/>
  <c r="Q82" i="3" s="1"/>
  <c r="P83" i="3"/>
  <c r="Q83" i="3" s="1"/>
  <c r="P84" i="3"/>
  <c r="Q84" i="3" s="1"/>
  <c r="P85" i="3"/>
  <c r="Q85" i="3" s="1"/>
  <c r="P86" i="3"/>
  <c r="Q86" i="3" s="1"/>
  <c r="P87" i="3"/>
  <c r="Q87" i="3" s="1"/>
  <c r="P88" i="3"/>
  <c r="Q88" i="3" s="1"/>
  <c r="P89" i="3"/>
  <c r="Q89" i="3" s="1"/>
  <c r="P90" i="3"/>
  <c r="Q90" i="3" s="1"/>
  <c r="P91" i="3"/>
  <c r="Q91" i="3" s="1"/>
  <c r="P92" i="3"/>
  <c r="Q92" i="3" s="1"/>
  <c r="P93" i="3"/>
  <c r="Q93" i="3" s="1"/>
  <c r="P94" i="3"/>
  <c r="Q94" i="3" s="1"/>
  <c r="P95" i="3"/>
  <c r="Q95" i="3" s="1"/>
  <c r="P96" i="3"/>
  <c r="Q96" i="3" s="1"/>
  <c r="P97" i="3"/>
  <c r="Q97" i="3" s="1"/>
  <c r="P98" i="3"/>
  <c r="Q98" i="3" s="1"/>
  <c r="P99" i="3"/>
  <c r="Q99" i="3" s="1"/>
  <c r="P100" i="3"/>
  <c r="Q100" i="3" s="1"/>
  <c r="P101" i="3"/>
  <c r="Q101" i="3" s="1"/>
  <c r="P102" i="3"/>
  <c r="Q102" i="3" s="1"/>
  <c r="P103" i="3"/>
  <c r="Q103" i="3" s="1"/>
  <c r="P104" i="3"/>
  <c r="Q104" i="3" s="1"/>
  <c r="P105" i="3"/>
  <c r="Q105" i="3" s="1"/>
  <c r="P106" i="3"/>
  <c r="Q106" i="3" s="1"/>
  <c r="P107" i="3"/>
  <c r="Q107" i="3" s="1"/>
  <c r="P108" i="3"/>
  <c r="Q108" i="3" s="1"/>
  <c r="P109" i="3"/>
  <c r="Q109" i="3" s="1"/>
  <c r="P110" i="3"/>
  <c r="Q110" i="3" s="1"/>
  <c r="P111" i="3"/>
  <c r="Q111" i="3" s="1"/>
  <c r="P112" i="3"/>
  <c r="Q112" i="3" s="1"/>
  <c r="P113" i="3"/>
  <c r="Q113" i="3" s="1"/>
  <c r="P114" i="3"/>
  <c r="Q114" i="3" s="1"/>
  <c r="P115" i="3"/>
  <c r="Q115" i="3" s="1"/>
  <c r="P116" i="3"/>
  <c r="Q116" i="3" s="1"/>
  <c r="P117" i="3"/>
  <c r="Q117" i="3" s="1"/>
  <c r="P118" i="3"/>
  <c r="Q118" i="3" s="1"/>
  <c r="P119" i="3"/>
  <c r="Q119" i="3" s="1"/>
  <c r="P120" i="3"/>
  <c r="Q120" i="3" s="1"/>
  <c r="P121" i="3"/>
  <c r="Q121" i="3" s="1"/>
  <c r="P122" i="3"/>
  <c r="Q122" i="3" s="1"/>
  <c r="P123" i="3"/>
  <c r="Q123" i="3" s="1"/>
  <c r="P124" i="3"/>
  <c r="Q124" i="3" s="1"/>
  <c r="P125" i="3"/>
  <c r="Q125" i="3" s="1"/>
  <c r="P126" i="3"/>
  <c r="Q126" i="3" s="1"/>
  <c r="P127" i="3"/>
  <c r="Q127" i="3" s="1"/>
  <c r="P128" i="3"/>
  <c r="Q128" i="3" s="1"/>
  <c r="P129" i="3"/>
  <c r="Q129" i="3" s="1"/>
  <c r="P130" i="3"/>
  <c r="Q130" i="3" s="1"/>
  <c r="P131" i="3"/>
  <c r="Q131" i="3" s="1"/>
  <c r="P132" i="3"/>
  <c r="Q132" i="3" s="1"/>
  <c r="P133" i="3"/>
  <c r="Q133" i="3" s="1"/>
  <c r="P134" i="3"/>
  <c r="Q134" i="3" s="1"/>
  <c r="P135" i="3"/>
  <c r="Q135" i="3" s="1"/>
  <c r="P136" i="3"/>
  <c r="Q136" i="3" s="1"/>
  <c r="P137" i="3"/>
  <c r="Q137" i="3" s="1"/>
  <c r="P138" i="3"/>
  <c r="Q138" i="3" s="1"/>
  <c r="P139" i="3"/>
  <c r="Q139" i="3" s="1"/>
  <c r="P140" i="3"/>
  <c r="Q140" i="3" s="1"/>
  <c r="P141" i="3"/>
  <c r="Q141" i="3" s="1"/>
  <c r="P142" i="3"/>
  <c r="Q142" i="3" s="1"/>
  <c r="P143" i="3"/>
  <c r="Q143" i="3" s="1"/>
  <c r="P144" i="3"/>
  <c r="Q144" i="3" s="1"/>
  <c r="P145" i="3"/>
  <c r="Q145" i="3" s="1"/>
  <c r="P146" i="3"/>
  <c r="Q146" i="3" s="1"/>
  <c r="P147" i="3"/>
  <c r="Q147" i="3" s="1"/>
  <c r="P148" i="3"/>
  <c r="Q148" i="3" s="1"/>
  <c r="P149" i="3"/>
  <c r="Q149" i="3" s="1"/>
  <c r="P150" i="3"/>
  <c r="Q150" i="3" s="1"/>
  <c r="P151" i="3"/>
  <c r="Q151" i="3" s="1"/>
  <c r="P152" i="3"/>
  <c r="Q152" i="3" s="1"/>
  <c r="P153" i="3"/>
  <c r="Q153" i="3" s="1"/>
  <c r="P154" i="3"/>
  <c r="Q154" i="3" s="1"/>
  <c r="P155" i="3"/>
  <c r="Q155" i="3" s="1"/>
  <c r="P156" i="3"/>
  <c r="Q156" i="3" s="1"/>
  <c r="P157" i="3"/>
  <c r="Q157" i="3" s="1"/>
  <c r="P158" i="3"/>
  <c r="Q158" i="3" s="1"/>
  <c r="P159" i="3"/>
  <c r="Q159" i="3" s="1"/>
  <c r="P160" i="3"/>
  <c r="Q160" i="3" s="1"/>
  <c r="P161" i="3"/>
  <c r="Q161" i="3" s="1"/>
  <c r="P162" i="3"/>
  <c r="Q162" i="3" s="1"/>
  <c r="P163" i="3"/>
  <c r="Q163" i="3" s="1"/>
  <c r="P164" i="3"/>
  <c r="Q164" i="3" s="1"/>
  <c r="P165" i="3"/>
  <c r="Q165" i="3" s="1"/>
  <c r="P166" i="3"/>
  <c r="Q166" i="3" s="1"/>
  <c r="P167" i="3"/>
  <c r="Q167" i="3" s="1"/>
  <c r="P168" i="3"/>
  <c r="Q168" i="3" s="1"/>
  <c r="P169" i="3"/>
  <c r="Q169" i="3" s="1"/>
  <c r="P170" i="3"/>
  <c r="Q170" i="3" s="1"/>
  <c r="P171" i="3"/>
  <c r="Q171" i="3" s="1"/>
  <c r="P172" i="3"/>
  <c r="Q172" i="3" s="1"/>
  <c r="P173" i="3"/>
  <c r="Q173" i="3" s="1"/>
  <c r="P174" i="3"/>
  <c r="Q174" i="3" s="1"/>
  <c r="P175" i="3"/>
  <c r="Q175" i="3" s="1"/>
  <c r="P176" i="3"/>
  <c r="Q176" i="3" s="1"/>
  <c r="P177" i="3"/>
  <c r="Q177" i="3" s="1"/>
  <c r="P178" i="3"/>
  <c r="Q178" i="3" s="1"/>
  <c r="P179" i="3"/>
  <c r="Q179" i="3" s="1"/>
  <c r="P180" i="3"/>
  <c r="Q180" i="3" s="1"/>
  <c r="P181" i="3"/>
  <c r="Q181" i="3" s="1"/>
  <c r="P182" i="3"/>
  <c r="Q182" i="3" s="1"/>
  <c r="P183" i="3"/>
  <c r="Q183" i="3" s="1"/>
  <c r="P184" i="3"/>
  <c r="Q184" i="3" s="1"/>
  <c r="P185" i="3"/>
  <c r="Q185" i="3" s="1"/>
  <c r="P186" i="3"/>
  <c r="Q186" i="3" s="1"/>
  <c r="P187" i="3"/>
  <c r="Q187" i="3" s="1"/>
  <c r="P188" i="3"/>
  <c r="Q188" i="3" s="1"/>
  <c r="P189" i="3"/>
  <c r="Q189" i="3" s="1"/>
  <c r="P190" i="3"/>
  <c r="Q190" i="3" s="1"/>
  <c r="P191" i="3"/>
  <c r="Q191" i="3" s="1"/>
  <c r="P192" i="3"/>
  <c r="Q192" i="3" s="1"/>
  <c r="P193" i="3"/>
  <c r="Q193" i="3" s="1"/>
  <c r="P194" i="3"/>
  <c r="Q194" i="3" s="1"/>
  <c r="P195" i="3"/>
  <c r="Q195" i="3" s="1"/>
  <c r="P196" i="3"/>
  <c r="Q196" i="3" s="1"/>
  <c r="P197" i="3"/>
  <c r="Q197" i="3" s="1"/>
  <c r="P198" i="3"/>
  <c r="Q198" i="3" s="1"/>
  <c r="P199" i="3"/>
  <c r="Q199" i="3" s="1"/>
  <c r="P200" i="3"/>
  <c r="Q200" i="3" s="1"/>
  <c r="P201" i="3"/>
  <c r="Q201" i="3" s="1"/>
  <c r="P202" i="3"/>
  <c r="Q202" i="3" s="1"/>
  <c r="P203" i="3"/>
  <c r="Q203" i="3" s="1"/>
  <c r="P204" i="3"/>
  <c r="Q204" i="3" s="1"/>
  <c r="P205" i="3"/>
  <c r="Q205" i="3" s="1"/>
  <c r="P206" i="3"/>
  <c r="Q206" i="3" s="1"/>
  <c r="P207" i="3"/>
  <c r="Q207" i="3" s="1"/>
  <c r="P208" i="3"/>
  <c r="Q208" i="3" s="1"/>
  <c r="P209" i="3"/>
  <c r="Q209" i="3" s="1"/>
  <c r="P210" i="3"/>
  <c r="Q210" i="3" s="1"/>
  <c r="P211" i="3"/>
  <c r="Q211" i="3" s="1"/>
  <c r="P212" i="3"/>
  <c r="Q212" i="3" s="1"/>
  <c r="P213" i="3"/>
  <c r="Q213" i="3" s="1"/>
  <c r="P214" i="3"/>
  <c r="Q214" i="3" s="1"/>
  <c r="P215" i="3"/>
  <c r="Q215" i="3" s="1"/>
  <c r="P216" i="3"/>
  <c r="Q216" i="3" s="1"/>
  <c r="P217" i="3"/>
  <c r="Q217" i="3" s="1"/>
  <c r="P218" i="3"/>
  <c r="Q218" i="3" s="1"/>
  <c r="P219" i="3"/>
  <c r="Q219" i="3" s="1"/>
  <c r="P220" i="3"/>
  <c r="Q220" i="3" s="1"/>
  <c r="P221" i="3"/>
  <c r="Q221" i="3" s="1"/>
  <c r="P222" i="3"/>
  <c r="Q222" i="3" s="1"/>
  <c r="P223" i="3"/>
  <c r="Q223" i="3" s="1"/>
  <c r="P224" i="3"/>
  <c r="Q224" i="3" s="1"/>
  <c r="P225" i="3"/>
  <c r="Q225" i="3" s="1"/>
  <c r="P226" i="3"/>
  <c r="Q226" i="3" s="1"/>
  <c r="P227" i="3"/>
  <c r="Q227" i="3" s="1"/>
  <c r="P228" i="3"/>
  <c r="Q228" i="3" s="1"/>
  <c r="P229" i="3"/>
  <c r="Q229" i="3" s="1"/>
  <c r="P230" i="3"/>
  <c r="Q230" i="3" s="1"/>
  <c r="P231" i="3"/>
  <c r="Q231" i="3" s="1"/>
  <c r="P232" i="3"/>
  <c r="Q232" i="3" s="1"/>
  <c r="P233" i="3"/>
  <c r="Q233" i="3" s="1"/>
  <c r="P234" i="3"/>
  <c r="Q234" i="3" s="1"/>
  <c r="P235" i="3"/>
  <c r="Q235" i="3" s="1"/>
  <c r="P236" i="3"/>
  <c r="Q236" i="3" s="1"/>
  <c r="P237" i="3"/>
  <c r="Q237" i="3" s="1"/>
  <c r="P238" i="3"/>
  <c r="Q238" i="3" s="1"/>
  <c r="P239" i="3"/>
  <c r="Q239" i="3" s="1"/>
  <c r="P240" i="3"/>
  <c r="Q240" i="3" s="1"/>
  <c r="P241" i="3"/>
  <c r="Q241" i="3" s="1"/>
  <c r="P242" i="3"/>
  <c r="Q242" i="3" s="1"/>
  <c r="P243" i="3"/>
  <c r="Q243" i="3" s="1"/>
  <c r="P244" i="3"/>
  <c r="Q244" i="3" s="1"/>
  <c r="P245" i="3"/>
  <c r="Q245" i="3" s="1"/>
  <c r="P246" i="3"/>
  <c r="Q246" i="3" s="1"/>
  <c r="P247" i="3"/>
  <c r="Q247" i="3" s="1"/>
  <c r="P248" i="3"/>
  <c r="Q248" i="3" s="1"/>
  <c r="P249" i="3"/>
  <c r="Q249" i="3" s="1"/>
  <c r="P250" i="3"/>
  <c r="Q250" i="3" s="1"/>
  <c r="P251" i="3"/>
  <c r="Q251" i="3" s="1"/>
  <c r="P252" i="3"/>
  <c r="Q252" i="3" s="1"/>
  <c r="P253" i="3"/>
  <c r="Q253" i="3" s="1"/>
  <c r="P254" i="3"/>
  <c r="Q254" i="3" s="1"/>
  <c r="P255" i="3"/>
  <c r="Q255" i="3" s="1"/>
  <c r="P256" i="3"/>
  <c r="Q256" i="3" s="1"/>
  <c r="P257" i="3"/>
  <c r="Q257" i="3" s="1"/>
  <c r="P258" i="3"/>
  <c r="Q258" i="3" s="1"/>
  <c r="P259" i="3"/>
  <c r="Q259" i="3" s="1"/>
  <c r="P260" i="3"/>
  <c r="Q260" i="3" s="1"/>
  <c r="P261" i="3"/>
  <c r="Q261" i="3" s="1"/>
  <c r="P262" i="3"/>
  <c r="Q262" i="3" s="1"/>
  <c r="P263" i="3"/>
  <c r="Q263" i="3" s="1"/>
  <c r="P264" i="3"/>
  <c r="Q264" i="3" s="1"/>
  <c r="P265" i="3"/>
  <c r="Q265" i="3" s="1"/>
  <c r="P266" i="3"/>
  <c r="Q266" i="3" s="1"/>
  <c r="P267" i="3"/>
  <c r="Q267" i="3" s="1"/>
  <c r="P268" i="3"/>
  <c r="Q268" i="3" s="1"/>
  <c r="P269" i="3"/>
  <c r="Q269" i="3" s="1"/>
  <c r="P270" i="3"/>
  <c r="Q270" i="3" s="1"/>
  <c r="P271" i="3"/>
  <c r="Q271" i="3" s="1"/>
  <c r="P272" i="3"/>
  <c r="Q272" i="3" s="1"/>
  <c r="P273" i="3"/>
  <c r="Q273" i="3" s="1"/>
  <c r="P274" i="3"/>
  <c r="Q274" i="3" s="1"/>
  <c r="P275" i="3"/>
  <c r="Q275" i="3" s="1"/>
  <c r="P276" i="3"/>
  <c r="Q276" i="3" s="1"/>
  <c r="P277" i="3"/>
  <c r="Q277" i="3" s="1"/>
  <c r="P278" i="3"/>
  <c r="Q278" i="3" s="1"/>
  <c r="P279" i="3"/>
  <c r="Q279" i="3" s="1"/>
  <c r="P280" i="3"/>
  <c r="Q280" i="3" s="1"/>
  <c r="P281" i="3"/>
  <c r="Q281" i="3" s="1"/>
  <c r="P282" i="3"/>
  <c r="Q282" i="3" s="1"/>
  <c r="P283" i="3"/>
  <c r="Q283" i="3" s="1"/>
  <c r="P284" i="3"/>
  <c r="Q284" i="3" s="1"/>
  <c r="P285" i="3"/>
  <c r="Q285" i="3" s="1"/>
  <c r="P286" i="3"/>
  <c r="Q286" i="3" s="1"/>
  <c r="P287" i="3"/>
  <c r="Q287" i="3" s="1"/>
  <c r="P288" i="3"/>
  <c r="Q288" i="3" s="1"/>
  <c r="P289" i="3"/>
  <c r="Q289" i="3" s="1"/>
  <c r="P290" i="3"/>
  <c r="Q290" i="3" s="1"/>
  <c r="P291" i="3"/>
  <c r="Q291" i="3" s="1"/>
  <c r="P292" i="3"/>
  <c r="Q292" i="3" s="1"/>
  <c r="P293" i="3"/>
  <c r="Q293" i="3" s="1"/>
  <c r="P294" i="3"/>
  <c r="Q294" i="3" s="1"/>
  <c r="P295" i="3"/>
  <c r="Q295" i="3" s="1"/>
  <c r="P296" i="3"/>
  <c r="Q296" i="3" s="1"/>
  <c r="P297" i="3"/>
  <c r="Q297" i="3" s="1"/>
  <c r="P298" i="3"/>
  <c r="Q298" i="3" s="1"/>
  <c r="P299" i="3"/>
  <c r="Q299" i="3" s="1"/>
  <c r="P300" i="3"/>
  <c r="Q300" i="3" s="1"/>
  <c r="P301" i="3"/>
  <c r="Q301" i="3" s="1"/>
  <c r="P302" i="3"/>
  <c r="Q302" i="3" s="1"/>
  <c r="P303" i="3"/>
  <c r="Q303" i="3" s="1"/>
  <c r="P304" i="3"/>
  <c r="Q304" i="3" s="1"/>
  <c r="P305" i="3"/>
  <c r="Q305" i="3" s="1"/>
  <c r="P306" i="3"/>
  <c r="Q306" i="3" s="1"/>
  <c r="P307" i="3"/>
  <c r="Q307" i="3" s="1"/>
  <c r="P308" i="3"/>
  <c r="Q308" i="3" s="1"/>
  <c r="P309" i="3"/>
  <c r="Q309" i="3" s="1"/>
  <c r="P310" i="3"/>
  <c r="Q310" i="3" s="1"/>
  <c r="P311" i="3"/>
  <c r="Q311" i="3" s="1"/>
  <c r="P312" i="3"/>
  <c r="Q312" i="3" s="1"/>
  <c r="P313" i="3"/>
  <c r="Q313" i="3" s="1"/>
  <c r="P314" i="3"/>
  <c r="Q314" i="3" s="1"/>
  <c r="P315" i="3"/>
  <c r="Q315" i="3" s="1"/>
  <c r="P316" i="3"/>
  <c r="Q316" i="3" s="1"/>
  <c r="P317" i="3"/>
  <c r="Q317" i="3" s="1"/>
  <c r="P318" i="3"/>
  <c r="Q318" i="3" s="1"/>
  <c r="P319" i="3"/>
  <c r="Q319" i="3" s="1"/>
  <c r="P320" i="3"/>
  <c r="Q320" i="3" s="1"/>
  <c r="P321" i="3"/>
  <c r="Q321" i="3" s="1"/>
  <c r="P322" i="3"/>
  <c r="Q322" i="3" s="1"/>
  <c r="P323" i="3"/>
  <c r="Q323" i="3" s="1"/>
  <c r="P324" i="3"/>
  <c r="Q324" i="3" s="1"/>
  <c r="P325" i="3"/>
  <c r="Q325" i="3" s="1"/>
  <c r="P326" i="3"/>
  <c r="Q326" i="3" s="1"/>
  <c r="P327" i="3"/>
  <c r="Q327" i="3" s="1"/>
  <c r="P328" i="3"/>
  <c r="Q328" i="3" s="1"/>
  <c r="P329" i="3"/>
  <c r="Q329" i="3" s="1"/>
  <c r="P330" i="3"/>
  <c r="Q330" i="3" s="1"/>
  <c r="P331" i="3"/>
  <c r="Q331" i="3" s="1"/>
  <c r="P332" i="3"/>
  <c r="Q332" i="3" s="1"/>
  <c r="P333" i="3"/>
  <c r="Q333" i="3" s="1"/>
  <c r="P334" i="3"/>
  <c r="Q334" i="3" s="1"/>
  <c r="P335" i="3"/>
  <c r="Q335" i="3" s="1"/>
  <c r="P336" i="3"/>
  <c r="Q336" i="3" s="1"/>
  <c r="P337" i="3"/>
  <c r="Q337" i="3" s="1"/>
  <c r="P338" i="3"/>
  <c r="Q338" i="3" s="1"/>
  <c r="P339" i="3"/>
  <c r="Q339" i="3" s="1"/>
  <c r="P340" i="3"/>
  <c r="Q340" i="3" s="1"/>
  <c r="P341" i="3"/>
  <c r="Q341" i="3" s="1"/>
  <c r="P342" i="3"/>
  <c r="Q342" i="3" s="1"/>
  <c r="P343" i="3"/>
  <c r="Q343" i="3" s="1"/>
  <c r="P344" i="3"/>
  <c r="Q344" i="3" s="1"/>
  <c r="P345" i="3"/>
  <c r="Q345" i="3" s="1"/>
  <c r="P346" i="3"/>
  <c r="Q346" i="3" s="1"/>
  <c r="P347" i="3"/>
  <c r="Q347" i="3" s="1"/>
  <c r="P348" i="3"/>
  <c r="Q348" i="3" s="1"/>
  <c r="P349" i="3"/>
  <c r="Q349" i="3" s="1"/>
  <c r="P350" i="3"/>
  <c r="Q350" i="3" s="1"/>
  <c r="P351" i="3"/>
  <c r="Q351" i="3" s="1"/>
  <c r="P352" i="3"/>
  <c r="Q352" i="3" s="1"/>
  <c r="P353" i="3"/>
  <c r="Q353" i="3" s="1"/>
  <c r="P354" i="3"/>
  <c r="Q354" i="3" s="1"/>
  <c r="P355" i="3"/>
  <c r="Q355" i="3" s="1"/>
  <c r="P356" i="3"/>
  <c r="Q356" i="3" s="1"/>
  <c r="P357" i="3"/>
  <c r="Q357" i="3" s="1"/>
  <c r="P358" i="3"/>
  <c r="Q358" i="3" s="1"/>
  <c r="P359" i="3"/>
  <c r="Q359" i="3" s="1"/>
  <c r="P360" i="3"/>
  <c r="Q360" i="3" s="1"/>
  <c r="P361" i="3"/>
  <c r="Q361" i="3" s="1"/>
  <c r="P362" i="3"/>
  <c r="Q362" i="3" s="1"/>
  <c r="P363" i="3"/>
  <c r="Q363" i="3" s="1"/>
  <c r="P364" i="3"/>
  <c r="Q364" i="3" s="1"/>
  <c r="P365" i="3"/>
  <c r="Q365" i="3" s="1"/>
  <c r="P366" i="3"/>
  <c r="Q366" i="3" s="1"/>
  <c r="P367" i="3"/>
  <c r="Q367" i="3" s="1"/>
  <c r="P368" i="3"/>
  <c r="Q368" i="3" s="1"/>
  <c r="P369" i="3"/>
  <c r="Q369" i="3" s="1"/>
  <c r="P370" i="3"/>
  <c r="Q370" i="3" s="1"/>
  <c r="P371" i="3"/>
  <c r="Q371" i="3" s="1"/>
  <c r="P372" i="3"/>
  <c r="Q372" i="3" s="1"/>
  <c r="P373" i="3"/>
  <c r="Q373" i="3" s="1"/>
  <c r="P374" i="3"/>
  <c r="Q374" i="3" s="1"/>
  <c r="P375" i="3"/>
  <c r="Q375" i="3" s="1"/>
  <c r="P376" i="3"/>
  <c r="Q376" i="3" s="1"/>
  <c r="P377" i="3"/>
  <c r="Q377" i="3" s="1"/>
  <c r="P378" i="3"/>
  <c r="Q378" i="3" s="1"/>
  <c r="P379" i="3"/>
  <c r="Q379" i="3" s="1"/>
  <c r="P380" i="3"/>
  <c r="Q380" i="3" s="1"/>
  <c r="P381" i="3"/>
  <c r="Q381" i="3" s="1"/>
  <c r="P382" i="3"/>
  <c r="Q382" i="3" s="1"/>
  <c r="P383" i="3"/>
  <c r="Q383" i="3" s="1"/>
  <c r="P384" i="3"/>
  <c r="Q384" i="3" s="1"/>
  <c r="P385" i="3"/>
  <c r="Q385" i="3" s="1"/>
  <c r="P386" i="3"/>
  <c r="Q386" i="3" s="1"/>
  <c r="P387" i="3"/>
  <c r="Q387" i="3" s="1"/>
  <c r="P388" i="3"/>
  <c r="Q388" i="3" s="1"/>
  <c r="P389" i="3"/>
  <c r="Q389" i="3" s="1"/>
  <c r="P390" i="3"/>
  <c r="Q390" i="3" s="1"/>
  <c r="P391" i="3"/>
  <c r="Q391" i="3" s="1"/>
  <c r="P392" i="3"/>
  <c r="Q392" i="3" s="1"/>
  <c r="P393" i="3"/>
  <c r="Q393" i="3" s="1"/>
  <c r="P394" i="3"/>
  <c r="Q394" i="3" s="1"/>
  <c r="P395" i="3"/>
  <c r="Q395" i="3" s="1"/>
  <c r="P396" i="3"/>
  <c r="Q396" i="3" s="1"/>
  <c r="P397" i="3"/>
  <c r="Q397" i="3" s="1"/>
  <c r="P398" i="3"/>
  <c r="Q398" i="3" s="1"/>
  <c r="P399" i="3"/>
  <c r="Q399" i="3" s="1"/>
  <c r="P400" i="3"/>
  <c r="Q400" i="3" s="1"/>
  <c r="P401" i="3"/>
  <c r="Q401" i="3" s="1"/>
  <c r="P402" i="3"/>
  <c r="Q402" i="3" s="1"/>
  <c r="P403" i="3"/>
  <c r="Q403" i="3" s="1"/>
  <c r="P404" i="3"/>
  <c r="Q404" i="3" s="1"/>
  <c r="P405" i="3"/>
  <c r="Q405" i="3" s="1"/>
  <c r="P406" i="3"/>
  <c r="Q406" i="3" s="1"/>
  <c r="P407" i="3"/>
  <c r="Q407" i="3" s="1"/>
  <c r="P408" i="3"/>
  <c r="Q408" i="3" s="1"/>
  <c r="P409" i="3"/>
  <c r="Q409" i="3" s="1"/>
  <c r="P410" i="3"/>
  <c r="Q410" i="3" s="1"/>
  <c r="P411" i="3"/>
  <c r="Q411" i="3" s="1"/>
  <c r="P412" i="3"/>
  <c r="Q412" i="3" s="1"/>
  <c r="P413" i="3"/>
  <c r="Q413" i="3" s="1"/>
  <c r="P414" i="3"/>
  <c r="Q414" i="3" s="1"/>
  <c r="P415" i="3"/>
  <c r="Q415" i="3" s="1"/>
  <c r="P416" i="3"/>
  <c r="Q416" i="3" s="1"/>
  <c r="P417" i="3"/>
  <c r="Q417" i="3" s="1"/>
  <c r="P418" i="3"/>
  <c r="Q418" i="3" s="1"/>
  <c r="P419" i="3"/>
  <c r="Q419" i="3" s="1"/>
  <c r="P420" i="3"/>
  <c r="Q420" i="3" s="1"/>
  <c r="P421" i="3"/>
  <c r="Q421" i="3" s="1"/>
  <c r="P422" i="3"/>
  <c r="Q422" i="3" s="1"/>
  <c r="P423" i="3"/>
  <c r="Q423" i="3" s="1"/>
  <c r="P424" i="3"/>
  <c r="Q424" i="3" s="1"/>
  <c r="P425" i="3"/>
  <c r="Q425" i="3" s="1"/>
  <c r="P426" i="3"/>
  <c r="Q426" i="3" s="1"/>
  <c r="P427" i="3"/>
  <c r="Q427" i="3" s="1"/>
  <c r="P428" i="3"/>
  <c r="Q428" i="3" s="1"/>
  <c r="P429" i="3"/>
  <c r="Q429" i="3" s="1"/>
  <c r="P430" i="3"/>
  <c r="Q430" i="3" s="1"/>
  <c r="P431" i="3"/>
  <c r="Q431" i="3" s="1"/>
  <c r="P432" i="3"/>
  <c r="Q432" i="3" s="1"/>
  <c r="P433" i="3"/>
  <c r="Q433" i="3" s="1"/>
  <c r="P434" i="3"/>
  <c r="Q434" i="3" s="1"/>
  <c r="P435" i="3"/>
  <c r="Q435" i="3" s="1"/>
  <c r="P436" i="3"/>
  <c r="Q436" i="3" s="1"/>
  <c r="P437" i="3"/>
  <c r="Q437" i="3" s="1"/>
  <c r="P438" i="3"/>
  <c r="Q438" i="3" s="1"/>
  <c r="P439" i="3"/>
  <c r="Q439" i="3" s="1"/>
  <c r="P440" i="3"/>
  <c r="Q440" i="3" s="1"/>
  <c r="P441" i="3"/>
  <c r="Q441" i="3" s="1"/>
  <c r="P442" i="3"/>
  <c r="Q442" i="3" s="1"/>
  <c r="P443" i="3"/>
  <c r="Q443" i="3" s="1"/>
  <c r="P444" i="3"/>
  <c r="Q444" i="3" s="1"/>
  <c r="P445" i="3"/>
  <c r="Q445" i="3" s="1"/>
  <c r="P446" i="3"/>
  <c r="Q446" i="3" s="1"/>
  <c r="P447" i="3"/>
  <c r="Q447" i="3" s="1"/>
  <c r="P448" i="3"/>
  <c r="Q448" i="3" s="1"/>
  <c r="P449" i="3"/>
  <c r="Q449" i="3" s="1"/>
  <c r="P450" i="3"/>
  <c r="Q450" i="3" s="1"/>
  <c r="P451" i="3"/>
  <c r="Q451" i="3" s="1"/>
  <c r="P452" i="3"/>
  <c r="Q452" i="3" s="1"/>
  <c r="P453" i="3"/>
  <c r="Q453" i="3" s="1"/>
  <c r="P454" i="3"/>
  <c r="Q454" i="3" s="1"/>
  <c r="P455" i="3"/>
  <c r="Q455" i="3" s="1"/>
  <c r="P456" i="3"/>
  <c r="Q456" i="3" s="1"/>
  <c r="P457" i="3"/>
  <c r="Q457" i="3" s="1"/>
  <c r="P458" i="3"/>
  <c r="Q458" i="3" s="1"/>
  <c r="P459" i="3"/>
  <c r="Q459" i="3" s="1"/>
  <c r="P460" i="3"/>
  <c r="Q460" i="3" s="1"/>
  <c r="P461" i="3"/>
  <c r="Q461" i="3" s="1"/>
  <c r="P462" i="3"/>
  <c r="Q462" i="3" s="1"/>
  <c r="P463" i="3"/>
  <c r="Q463" i="3" s="1"/>
  <c r="P464" i="3"/>
  <c r="Q464" i="3" s="1"/>
  <c r="P465" i="3"/>
  <c r="Q465" i="3" s="1"/>
  <c r="P466" i="3"/>
  <c r="Q466" i="3" s="1"/>
  <c r="P467" i="3"/>
  <c r="Q467" i="3" s="1"/>
  <c r="P468" i="3"/>
  <c r="Q468" i="3" s="1"/>
  <c r="P469" i="3"/>
  <c r="Q469" i="3" s="1"/>
  <c r="P470" i="3"/>
  <c r="Q470" i="3" s="1"/>
  <c r="P471" i="3"/>
  <c r="Q471" i="3" s="1"/>
  <c r="P472" i="3"/>
  <c r="Q472" i="3" s="1"/>
  <c r="P473" i="3"/>
  <c r="Q473" i="3" s="1"/>
  <c r="P474" i="3"/>
  <c r="Q474" i="3" s="1"/>
  <c r="P475" i="3"/>
  <c r="Q475" i="3" s="1"/>
  <c r="P476" i="3"/>
  <c r="Q476" i="3" s="1"/>
  <c r="P477" i="3"/>
  <c r="Q477" i="3" s="1"/>
  <c r="P478" i="3"/>
  <c r="Q478" i="3" s="1"/>
  <c r="P479" i="3"/>
  <c r="Q479" i="3" s="1"/>
  <c r="P480" i="3"/>
  <c r="Q480" i="3" s="1"/>
  <c r="P481" i="3"/>
  <c r="Q481" i="3" s="1"/>
  <c r="P482" i="3"/>
  <c r="Q482" i="3" s="1"/>
  <c r="P483" i="3"/>
  <c r="Q483" i="3" s="1"/>
  <c r="P484" i="3"/>
  <c r="Q484" i="3" s="1"/>
  <c r="P485" i="3"/>
  <c r="Q485" i="3" s="1"/>
  <c r="P486" i="3"/>
  <c r="Q486" i="3" s="1"/>
  <c r="P487" i="3"/>
  <c r="Q487" i="3" s="1"/>
  <c r="P488" i="3"/>
  <c r="Q488" i="3" s="1"/>
  <c r="P489" i="3"/>
  <c r="Q489" i="3" s="1"/>
  <c r="P490" i="3"/>
  <c r="Q490" i="3" s="1"/>
  <c r="P491" i="3"/>
  <c r="Q491" i="3" s="1"/>
  <c r="P492" i="3"/>
  <c r="Q492" i="3" s="1"/>
  <c r="P493" i="3"/>
  <c r="Q493" i="3" s="1"/>
  <c r="P494" i="3"/>
  <c r="Q494" i="3" s="1"/>
  <c r="P495" i="3"/>
  <c r="Q495" i="3" s="1"/>
  <c r="P496" i="3"/>
  <c r="Q496" i="3" s="1"/>
  <c r="P497" i="3"/>
  <c r="Q497" i="3" s="1"/>
  <c r="P498" i="3"/>
  <c r="Q498" i="3" s="1"/>
  <c r="P499" i="3"/>
  <c r="Q499" i="3" s="1"/>
  <c r="P500" i="3"/>
  <c r="Q500" i="3" s="1"/>
  <c r="P501" i="3"/>
  <c r="Q501" i="3" s="1"/>
  <c r="P502" i="3"/>
  <c r="Q502" i="3" s="1"/>
  <c r="P503" i="3"/>
  <c r="Q503" i="3" s="1"/>
  <c r="P504" i="3"/>
  <c r="Q504" i="3" s="1"/>
  <c r="P505" i="3"/>
  <c r="Q505" i="3" s="1"/>
  <c r="P506" i="3"/>
  <c r="Q506" i="3" s="1"/>
  <c r="P507" i="3"/>
  <c r="Q507" i="3" s="1"/>
  <c r="P508" i="3"/>
  <c r="Q508" i="3" s="1"/>
  <c r="P509" i="3"/>
  <c r="Q509" i="3" s="1"/>
  <c r="P510" i="3"/>
  <c r="Q510" i="3" s="1"/>
  <c r="P511" i="3"/>
  <c r="Q511" i="3" s="1"/>
  <c r="P512" i="3"/>
  <c r="Q512" i="3" s="1"/>
  <c r="P513" i="3"/>
  <c r="Q513" i="3" s="1"/>
  <c r="P514" i="3"/>
  <c r="Q514" i="3" s="1"/>
  <c r="P515" i="3"/>
  <c r="Q515" i="3" s="1"/>
  <c r="P516" i="3"/>
  <c r="Q516" i="3" s="1"/>
  <c r="P517" i="3"/>
  <c r="Q517" i="3" s="1"/>
  <c r="P518" i="3"/>
  <c r="Q518" i="3" s="1"/>
  <c r="P519" i="3"/>
  <c r="Q519" i="3" s="1"/>
  <c r="P520" i="3"/>
  <c r="Q520" i="3" s="1"/>
  <c r="P521" i="3"/>
  <c r="Q521" i="3" s="1"/>
  <c r="P522" i="3"/>
  <c r="Q522" i="3" s="1"/>
  <c r="P523" i="3"/>
  <c r="Q523" i="3" s="1"/>
  <c r="P524" i="3"/>
  <c r="Q524" i="3" s="1"/>
  <c r="P525" i="3"/>
  <c r="Q525" i="3" s="1"/>
  <c r="P526" i="3"/>
  <c r="Q526" i="3" s="1"/>
  <c r="P527" i="3"/>
  <c r="Q527" i="3" s="1"/>
  <c r="P528" i="3"/>
  <c r="Q528" i="3" s="1"/>
  <c r="P529" i="3"/>
  <c r="Q529" i="3" s="1"/>
  <c r="P530" i="3"/>
  <c r="Q530" i="3" s="1"/>
  <c r="P531" i="3"/>
  <c r="Q531" i="3" s="1"/>
  <c r="P532" i="3"/>
  <c r="Q532" i="3" s="1"/>
  <c r="P533" i="3"/>
  <c r="Q533" i="3" s="1"/>
  <c r="P534" i="3"/>
  <c r="Q534" i="3" s="1"/>
  <c r="P535" i="3"/>
  <c r="Q535" i="3" s="1"/>
  <c r="P536" i="3"/>
  <c r="Q536" i="3" s="1"/>
  <c r="P537" i="3"/>
  <c r="Q537" i="3" s="1"/>
  <c r="P538" i="3"/>
  <c r="Q538" i="3" s="1"/>
  <c r="P539" i="3"/>
  <c r="Q539" i="3" s="1"/>
  <c r="P540" i="3"/>
  <c r="Q540" i="3" s="1"/>
  <c r="P541" i="3"/>
  <c r="Q541" i="3" s="1"/>
  <c r="P542" i="3"/>
  <c r="Q542" i="3" s="1"/>
  <c r="P543" i="3"/>
  <c r="Q543" i="3" s="1"/>
  <c r="P544" i="3"/>
  <c r="Q544" i="3" s="1"/>
  <c r="P545" i="3"/>
  <c r="Q545" i="3" s="1"/>
  <c r="P546" i="3"/>
  <c r="Q546" i="3" s="1"/>
  <c r="P547" i="3"/>
  <c r="Q547" i="3" s="1"/>
  <c r="P548" i="3"/>
  <c r="Q548" i="3" s="1"/>
  <c r="P549" i="3"/>
  <c r="Q549" i="3" s="1"/>
  <c r="P550" i="3"/>
  <c r="Q550" i="3" s="1"/>
  <c r="P551" i="3"/>
  <c r="Q551" i="3" s="1"/>
  <c r="P552" i="3"/>
  <c r="Q552" i="3" s="1"/>
  <c r="P553" i="3"/>
  <c r="Q553" i="3" s="1"/>
  <c r="P554" i="3"/>
  <c r="Q554" i="3" s="1"/>
  <c r="P555" i="3"/>
  <c r="Q555" i="3" s="1"/>
  <c r="P556" i="3"/>
  <c r="Q556" i="3" s="1"/>
  <c r="P557" i="3"/>
  <c r="Q557" i="3" s="1"/>
  <c r="P558" i="3"/>
  <c r="Q558" i="3" s="1"/>
  <c r="P559" i="3"/>
  <c r="Q559" i="3" s="1"/>
  <c r="P560" i="3"/>
  <c r="Q560" i="3" s="1"/>
  <c r="P561" i="3"/>
  <c r="Q561" i="3" s="1"/>
  <c r="P562" i="3"/>
  <c r="Q562" i="3" s="1"/>
  <c r="P563" i="3"/>
  <c r="Q563" i="3" s="1"/>
  <c r="P564" i="3"/>
  <c r="Q564" i="3" s="1"/>
  <c r="P565" i="3"/>
  <c r="Q565" i="3" s="1"/>
  <c r="P566" i="3"/>
  <c r="Q566" i="3" s="1"/>
  <c r="P567" i="3"/>
  <c r="Q567" i="3" s="1"/>
  <c r="P568" i="3"/>
  <c r="Q568" i="3" s="1"/>
  <c r="P569" i="3"/>
  <c r="Q569" i="3" s="1"/>
  <c r="P570" i="3"/>
  <c r="Q570" i="3" s="1"/>
  <c r="P571" i="3"/>
  <c r="Q571" i="3" s="1"/>
  <c r="P572" i="3"/>
  <c r="Q572" i="3" s="1"/>
  <c r="P573" i="3"/>
  <c r="Q573" i="3" s="1"/>
  <c r="P574" i="3"/>
  <c r="Q574" i="3" s="1"/>
  <c r="P575" i="3"/>
  <c r="Q575" i="3" s="1"/>
  <c r="P576" i="3"/>
  <c r="Q576" i="3" s="1"/>
  <c r="P577" i="3"/>
  <c r="Q577" i="3" s="1"/>
  <c r="P578" i="3"/>
  <c r="Q578" i="3" s="1"/>
  <c r="P579" i="3"/>
  <c r="Q579" i="3" s="1"/>
  <c r="P580" i="3"/>
  <c r="Q580" i="3" s="1"/>
  <c r="P581" i="3"/>
  <c r="Q581" i="3" s="1"/>
  <c r="P582" i="3"/>
  <c r="Q582" i="3" s="1"/>
  <c r="P583" i="3"/>
  <c r="Q583" i="3" s="1"/>
  <c r="P584" i="3"/>
  <c r="Q584" i="3" s="1"/>
  <c r="P585" i="3"/>
  <c r="Q585" i="3" s="1"/>
  <c r="P586" i="3"/>
  <c r="Q586" i="3" s="1"/>
  <c r="P587" i="3"/>
  <c r="Q587" i="3" s="1"/>
  <c r="P588" i="3"/>
  <c r="Q588" i="3" s="1"/>
  <c r="P589" i="3"/>
  <c r="Q589" i="3" s="1"/>
  <c r="P590" i="3"/>
  <c r="Q590" i="3" s="1"/>
  <c r="P591" i="3"/>
  <c r="Q591" i="3" s="1"/>
  <c r="P592" i="3"/>
  <c r="Q592" i="3" s="1"/>
  <c r="P593" i="3"/>
  <c r="Q593" i="3" s="1"/>
  <c r="P594" i="3"/>
  <c r="Q594" i="3" s="1"/>
  <c r="P595" i="3"/>
  <c r="Q595" i="3" s="1"/>
  <c r="P596" i="3"/>
  <c r="Q596" i="3" s="1"/>
  <c r="P597" i="3"/>
  <c r="Q597" i="3" s="1"/>
  <c r="P598" i="3"/>
  <c r="Q598" i="3" s="1"/>
  <c r="P599" i="3"/>
  <c r="Q599" i="3" s="1"/>
  <c r="P600" i="3"/>
  <c r="Q600" i="3" s="1"/>
  <c r="P601" i="3"/>
  <c r="Q601" i="3" s="1"/>
  <c r="P602" i="3"/>
  <c r="Q602" i="3" s="1"/>
  <c r="P603" i="3"/>
  <c r="Q603" i="3" s="1"/>
  <c r="P604" i="3"/>
  <c r="Q604" i="3" s="1"/>
  <c r="P605" i="3"/>
  <c r="Q605" i="3" s="1"/>
  <c r="P606" i="3"/>
  <c r="Q606" i="3" s="1"/>
  <c r="P607" i="3"/>
  <c r="Q607" i="3" s="1"/>
  <c r="P608" i="3"/>
  <c r="Q608" i="3" s="1"/>
  <c r="P609" i="3"/>
  <c r="Q609" i="3" s="1"/>
  <c r="P610" i="3"/>
  <c r="Q610" i="3" s="1"/>
  <c r="P611" i="3"/>
  <c r="Q611" i="3" s="1"/>
  <c r="P612" i="3"/>
  <c r="Q612" i="3" s="1"/>
  <c r="P613" i="3"/>
  <c r="Q613" i="3" s="1"/>
  <c r="P614" i="3"/>
  <c r="Q614" i="3" s="1"/>
  <c r="P615" i="3"/>
  <c r="Q615" i="3" s="1"/>
  <c r="P616" i="3"/>
  <c r="Q616" i="3" s="1"/>
  <c r="P617" i="3"/>
  <c r="Q617" i="3" s="1"/>
  <c r="P618" i="3"/>
  <c r="Q618" i="3" s="1"/>
  <c r="P619" i="3"/>
  <c r="Q619" i="3" s="1"/>
  <c r="P620" i="3"/>
  <c r="Q620" i="3" s="1"/>
  <c r="P621" i="3"/>
  <c r="Q621" i="3" s="1"/>
  <c r="P622" i="3"/>
  <c r="Q622" i="3" s="1"/>
  <c r="P623" i="3"/>
  <c r="Q623" i="3" s="1"/>
  <c r="P624" i="3"/>
  <c r="Q624" i="3" s="1"/>
  <c r="P625" i="3"/>
  <c r="Q625" i="3" s="1"/>
  <c r="P626" i="3"/>
  <c r="Q626" i="3" s="1"/>
  <c r="P627" i="3"/>
  <c r="Q627" i="3" s="1"/>
  <c r="P628" i="3"/>
  <c r="Q628" i="3" s="1"/>
  <c r="P629" i="3"/>
  <c r="Q629" i="3" s="1"/>
  <c r="P630" i="3"/>
  <c r="Q630" i="3" s="1"/>
  <c r="P631" i="3"/>
  <c r="Q631" i="3" s="1"/>
  <c r="P632" i="3"/>
  <c r="Q632" i="3" s="1"/>
  <c r="P633" i="3"/>
  <c r="Q633" i="3" s="1"/>
  <c r="P634" i="3"/>
  <c r="Q634" i="3" s="1"/>
  <c r="P635" i="3"/>
  <c r="Q635" i="3" s="1"/>
  <c r="P636" i="3"/>
  <c r="Q636" i="3" s="1"/>
  <c r="P637" i="3"/>
  <c r="Q637" i="3" s="1"/>
  <c r="P638" i="3"/>
  <c r="Q638" i="3" s="1"/>
  <c r="P639" i="3"/>
  <c r="Q639" i="3" s="1"/>
  <c r="P640" i="3"/>
  <c r="Q640" i="3" s="1"/>
  <c r="P641" i="3"/>
  <c r="Q641" i="3" s="1"/>
  <c r="P642" i="3"/>
  <c r="Q642" i="3" s="1"/>
  <c r="P643" i="3"/>
  <c r="Q643" i="3" s="1"/>
  <c r="P644" i="3"/>
  <c r="Q644" i="3" s="1"/>
  <c r="P645" i="3"/>
  <c r="Q645" i="3" s="1"/>
  <c r="P646" i="3"/>
  <c r="Q646" i="3" s="1"/>
  <c r="P647" i="3"/>
  <c r="Q647" i="3" s="1"/>
  <c r="P648" i="3"/>
  <c r="Q648" i="3" s="1"/>
  <c r="P649" i="3"/>
  <c r="Q649" i="3" s="1"/>
  <c r="P650" i="3"/>
  <c r="Q650" i="3" s="1"/>
  <c r="P651" i="3"/>
  <c r="Q651" i="3" s="1"/>
  <c r="P652" i="3"/>
  <c r="Q652" i="3" s="1"/>
  <c r="P653" i="3"/>
  <c r="Q653" i="3" s="1"/>
  <c r="P654" i="3"/>
  <c r="Q654" i="3" s="1"/>
  <c r="P655" i="3"/>
  <c r="Q655" i="3" s="1"/>
  <c r="P656" i="3"/>
  <c r="Q656" i="3" s="1"/>
  <c r="P657" i="3"/>
  <c r="Q657" i="3" s="1"/>
  <c r="P658" i="3"/>
  <c r="Q658" i="3" s="1"/>
  <c r="P659" i="3"/>
  <c r="Q659" i="3" s="1"/>
  <c r="P660" i="3"/>
  <c r="Q660" i="3" s="1"/>
  <c r="P661" i="3"/>
  <c r="Q661" i="3" s="1"/>
  <c r="P662" i="3"/>
  <c r="Q662" i="3" s="1"/>
  <c r="P663" i="3"/>
  <c r="Q663" i="3" s="1"/>
  <c r="P664" i="3"/>
  <c r="Q664" i="3" s="1"/>
  <c r="P665" i="3"/>
  <c r="Q665" i="3" s="1"/>
  <c r="P666" i="3"/>
  <c r="Q666" i="3" s="1"/>
  <c r="P667" i="3"/>
  <c r="Q667" i="3" s="1"/>
  <c r="P668" i="3"/>
  <c r="Q668" i="3" s="1"/>
  <c r="P669" i="3"/>
  <c r="Q669" i="3" s="1"/>
  <c r="P670" i="3"/>
  <c r="Q670" i="3" s="1"/>
  <c r="P671" i="3"/>
  <c r="Q671" i="3" s="1"/>
  <c r="P672" i="3"/>
  <c r="Q672" i="3" s="1"/>
  <c r="P673" i="3"/>
  <c r="Q673" i="3" s="1"/>
  <c r="P674" i="3"/>
  <c r="Q674" i="3" s="1"/>
  <c r="P675" i="3"/>
  <c r="Q675" i="3" s="1"/>
  <c r="P676" i="3"/>
  <c r="Q676" i="3" s="1"/>
  <c r="P677" i="3"/>
  <c r="Q677" i="3" s="1"/>
  <c r="P678" i="3"/>
  <c r="Q678" i="3" s="1"/>
  <c r="P679" i="3"/>
  <c r="Q679" i="3" s="1"/>
  <c r="P680" i="3"/>
  <c r="Q680" i="3" s="1"/>
  <c r="P681" i="3"/>
  <c r="Q681" i="3" s="1"/>
  <c r="P682" i="3"/>
  <c r="Q682" i="3" s="1"/>
  <c r="P683" i="3"/>
  <c r="Q683" i="3" s="1"/>
  <c r="P684" i="3"/>
  <c r="Q684" i="3" s="1"/>
  <c r="P685" i="3"/>
  <c r="Q685" i="3" s="1"/>
  <c r="P686" i="3"/>
  <c r="Q686" i="3" s="1"/>
  <c r="P687" i="3"/>
  <c r="Q687" i="3" s="1"/>
  <c r="P688" i="3"/>
  <c r="Q688" i="3" s="1"/>
  <c r="P689" i="3"/>
  <c r="Q689" i="3" s="1"/>
  <c r="P690" i="3"/>
  <c r="Q690" i="3" s="1"/>
  <c r="P691" i="3"/>
  <c r="Q691" i="3" s="1"/>
  <c r="P692" i="3"/>
  <c r="Q692" i="3" s="1"/>
  <c r="P693" i="3"/>
  <c r="Q693" i="3" s="1"/>
  <c r="P694" i="3"/>
  <c r="Q694" i="3" s="1"/>
  <c r="P695" i="3"/>
  <c r="Q695" i="3" s="1"/>
  <c r="P696" i="3"/>
  <c r="Q696" i="3" s="1"/>
  <c r="P697" i="3"/>
  <c r="Q697" i="3" s="1"/>
  <c r="P698" i="3"/>
  <c r="Q698" i="3" s="1"/>
  <c r="P699" i="3"/>
  <c r="Q699" i="3" s="1"/>
  <c r="P700" i="3"/>
  <c r="Q700" i="3" s="1"/>
  <c r="P701" i="3"/>
  <c r="Q701" i="3" s="1"/>
  <c r="P702" i="3"/>
  <c r="Q702" i="3" s="1"/>
  <c r="P703" i="3"/>
  <c r="Q703" i="3" s="1"/>
  <c r="P704" i="3"/>
  <c r="Q704" i="3" s="1"/>
  <c r="P705" i="3"/>
  <c r="Q705" i="3" s="1"/>
  <c r="P706" i="3"/>
  <c r="Q706" i="3" s="1"/>
  <c r="P707" i="3"/>
  <c r="Q707" i="3" s="1"/>
  <c r="P708" i="3"/>
  <c r="Q708" i="3" s="1"/>
  <c r="P709" i="3"/>
  <c r="Q709" i="3" s="1"/>
  <c r="P710" i="3"/>
  <c r="Q710" i="3" s="1"/>
  <c r="P711" i="3"/>
  <c r="Q711" i="3" s="1"/>
  <c r="P712" i="3"/>
  <c r="Q712" i="3" s="1"/>
  <c r="P713" i="3"/>
  <c r="Q713" i="3" s="1"/>
  <c r="P714" i="3"/>
  <c r="Q714" i="3" s="1"/>
  <c r="P715" i="3"/>
  <c r="Q715" i="3" s="1"/>
  <c r="P716" i="3"/>
  <c r="Q716" i="3" s="1"/>
  <c r="P717" i="3"/>
  <c r="Q717" i="3" s="1"/>
  <c r="P718" i="3"/>
  <c r="Q718" i="3" s="1"/>
  <c r="P719" i="3"/>
  <c r="Q719" i="3" s="1"/>
  <c r="P720" i="3"/>
  <c r="Q720" i="3" s="1"/>
  <c r="P721" i="3"/>
  <c r="Q721" i="3" s="1"/>
  <c r="P722" i="3"/>
  <c r="Q722" i="3" s="1"/>
  <c r="P723" i="3"/>
  <c r="Q723" i="3" s="1"/>
  <c r="P724" i="3"/>
  <c r="Q724" i="3" s="1"/>
  <c r="P725" i="3"/>
  <c r="Q725" i="3" s="1"/>
  <c r="P726" i="3"/>
  <c r="Q726" i="3" s="1"/>
  <c r="P727" i="3"/>
  <c r="Q727" i="3" s="1"/>
  <c r="P728" i="3"/>
  <c r="Q728" i="3" s="1"/>
  <c r="P729" i="3"/>
  <c r="Q729" i="3" s="1"/>
  <c r="P730" i="3"/>
  <c r="Q730" i="3" s="1"/>
  <c r="P731" i="3"/>
  <c r="Q731" i="3" s="1"/>
  <c r="P732" i="3"/>
  <c r="Q732" i="3" s="1"/>
  <c r="P733" i="3"/>
  <c r="Q733" i="3" s="1"/>
  <c r="P734" i="3"/>
  <c r="Q734" i="3" s="1"/>
  <c r="P735" i="3"/>
  <c r="Q735" i="3" s="1"/>
  <c r="P736" i="3"/>
  <c r="Q736" i="3" s="1"/>
  <c r="P737" i="3"/>
  <c r="Q737" i="3" s="1"/>
  <c r="P738" i="3"/>
  <c r="Q738" i="3" s="1"/>
  <c r="P739" i="3"/>
  <c r="Q739" i="3" s="1"/>
  <c r="P740" i="3"/>
  <c r="Q740" i="3" s="1"/>
  <c r="P741" i="3"/>
  <c r="Q741" i="3" s="1"/>
  <c r="P742" i="3"/>
  <c r="Q742" i="3" s="1"/>
  <c r="P743" i="3"/>
  <c r="Q743" i="3" s="1"/>
  <c r="P744" i="3"/>
  <c r="Q744" i="3" s="1"/>
  <c r="P745" i="3"/>
  <c r="Q745" i="3" s="1"/>
  <c r="P746" i="3"/>
  <c r="Q746" i="3" s="1"/>
  <c r="P747" i="3"/>
  <c r="Q747" i="3" s="1"/>
  <c r="P748" i="3"/>
  <c r="Q748" i="3" s="1"/>
  <c r="P749" i="3"/>
  <c r="Q749" i="3" s="1"/>
  <c r="P750" i="3"/>
  <c r="Q750" i="3" s="1"/>
  <c r="P751" i="3"/>
  <c r="Q751" i="3" s="1"/>
  <c r="P752" i="3"/>
  <c r="Q752" i="3" s="1"/>
  <c r="P753" i="3"/>
  <c r="Q753" i="3" s="1"/>
  <c r="P754" i="3"/>
  <c r="Q754" i="3" s="1"/>
  <c r="P755" i="3"/>
  <c r="Q755" i="3" s="1"/>
  <c r="P756" i="3"/>
  <c r="Q756" i="3" s="1"/>
  <c r="P757" i="3"/>
  <c r="Q757" i="3" s="1"/>
  <c r="P758" i="3"/>
  <c r="Q758" i="3" s="1"/>
  <c r="P759" i="3"/>
  <c r="Q759" i="3" s="1"/>
  <c r="P760" i="3"/>
  <c r="Q760" i="3" s="1"/>
  <c r="P761" i="3"/>
  <c r="Q761" i="3" s="1"/>
  <c r="P762" i="3"/>
  <c r="Q762" i="3" s="1"/>
  <c r="P763" i="3"/>
  <c r="Q763" i="3" s="1"/>
  <c r="P764" i="3"/>
  <c r="Q764" i="3" s="1"/>
  <c r="P765" i="3"/>
  <c r="Q765" i="3" s="1"/>
  <c r="P766" i="3"/>
  <c r="Q766" i="3" s="1"/>
  <c r="P767" i="3"/>
  <c r="Q767" i="3" s="1"/>
  <c r="P768" i="3"/>
  <c r="Q768" i="3" s="1"/>
  <c r="P769" i="3"/>
  <c r="Q769" i="3" s="1"/>
  <c r="P770" i="3"/>
  <c r="Q770" i="3" s="1"/>
  <c r="P771" i="3"/>
  <c r="Q771" i="3" s="1"/>
  <c r="P772" i="3"/>
  <c r="Q772" i="3" s="1"/>
  <c r="P773" i="3"/>
  <c r="Q773" i="3" s="1"/>
  <c r="P774" i="3"/>
  <c r="Q774" i="3" s="1"/>
  <c r="P775" i="3"/>
  <c r="Q775" i="3" s="1"/>
  <c r="P776" i="3"/>
  <c r="Q776" i="3" s="1"/>
  <c r="P777" i="3"/>
  <c r="Q777" i="3" s="1"/>
  <c r="P778" i="3"/>
  <c r="Q778" i="3" s="1"/>
  <c r="P779" i="3"/>
  <c r="Q779" i="3" s="1"/>
  <c r="P780" i="3"/>
  <c r="Q780" i="3" s="1"/>
  <c r="P781" i="3"/>
  <c r="Q781" i="3" s="1"/>
  <c r="P782" i="3"/>
  <c r="Q782" i="3" s="1"/>
  <c r="P783" i="3"/>
  <c r="Q783" i="3" s="1"/>
  <c r="P784" i="3"/>
  <c r="Q784" i="3" s="1"/>
  <c r="P785" i="3"/>
  <c r="Q785" i="3" s="1"/>
  <c r="P786" i="3"/>
  <c r="Q786" i="3" s="1"/>
  <c r="P787" i="3"/>
  <c r="Q787" i="3" s="1"/>
  <c r="P788" i="3"/>
  <c r="Q788" i="3" s="1"/>
  <c r="P789" i="3"/>
  <c r="Q789" i="3" s="1"/>
  <c r="P790" i="3"/>
  <c r="Q790" i="3" s="1"/>
  <c r="P791" i="3"/>
  <c r="Q791" i="3" s="1"/>
  <c r="P792" i="3"/>
  <c r="Q792" i="3" s="1"/>
  <c r="P793" i="3"/>
  <c r="Q793" i="3" s="1"/>
  <c r="P794" i="3"/>
  <c r="Q794" i="3" s="1"/>
  <c r="P795" i="3"/>
  <c r="Q795" i="3" s="1"/>
  <c r="P796" i="3"/>
  <c r="Q796" i="3" s="1"/>
  <c r="P797" i="3"/>
  <c r="Q797" i="3" s="1"/>
  <c r="P798" i="3"/>
  <c r="Q798" i="3" s="1"/>
  <c r="P799" i="3"/>
  <c r="Q799" i="3" s="1"/>
  <c r="P4" i="3"/>
  <c r="Q4" i="3" s="1"/>
  <c r="P3" i="3"/>
  <c r="Q3" i="3" s="1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1337" i="3"/>
  <c r="H1338" i="3"/>
  <c r="H1339" i="3"/>
  <c r="H1340" i="3"/>
  <c r="H1341" i="3"/>
  <c r="H1342" i="3"/>
  <c r="H1343" i="3"/>
  <c r="H1344" i="3"/>
  <c r="H1345" i="3"/>
  <c r="H1346" i="3"/>
  <c r="H1347" i="3"/>
  <c r="H1348" i="3"/>
  <c r="H1349" i="3"/>
  <c r="H1350" i="3"/>
  <c r="H1351" i="3"/>
  <c r="H1352" i="3"/>
  <c r="H1353" i="3"/>
  <c r="H1354" i="3"/>
  <c r="H1355" i="3"/>
  <c r="H1356" i="3"/>
  <c r="H1357" i="3"/>
  <c r="H1358" i="3"/>
  <c r="H1359" i="3"/>
  <c r="H1360" i="3"/>
  <c r="H1361" i="3"/>
  <c r="H1362" i="3"/>
  <c r="H1363" i="3"/>
  <c r="H1364" i="3"/>
  <c r="H1365" i="3"/>
  <c r="H1366" i="3"/>
  <c r="H1367" i="3"/>
  <c r="H1368" i="3"/>
  <c r="H1369" i="3"/>
  <c r="H1370" i="3"/>
  <c r="H1371" i="3"/>
  <c r="H1372" i="3"/>
  <c r="H1373" i="3"/>
  <c r="H1374" i="3"/>
  <c r="H1375" i="3"/>
  <c r="H1376" i="3"/>
  <c r="H1377" i="3"/>
  <c r="H1378" i="3"/>
  <c r="H1379" i="3"/>
  <c r="H1380" i="3"/>
  <c r="H1381" i="3"/>
  <c r="H1382" i="3"/>
  <c r="H1383" i="3"/>
  <c r="H1384" i="3"/>
  <c r="H1385" i="3"/>
  <c r="H1386" i="3"/>
  <c r="H1387" i="3"/>
  <c r="H1388" i="3"/>
  <c r="H1389" i="3"/>
  <c r="H1390" i="3"/>
  <c r="H1391" i="3"/>
  <c r="H1392" i="3"/>
  <c r="H1393" i="3"/>
  <c r="H1394" i="3"/>
  <c r="H1395" i="3"/>
  <c r="H1396" i="3"/>
  <c r="H1397" i="3"/>
  <c r="H1398" i="3"/>
  <c r="H1399" i="3"/>
  <c r="H1400" i="3"/>
  <c r="H1401" i="3"/>
  <c r="H1402" i="3"/>
  <c r="H1403" i="3"/>
  <c r="H1404" i="3"/>
  <c r="H1405" i="3"/>
  <c r="H1406" i="3"/>
  <c r="H1407" i="3"/>
  <c r="H1408" i="3"/>
  <c r="H1409" i="3"/>
  <c r="H1410" i="3"/>
  <c r="H1411" i="3"/>
  <c r="H1412" i="3"/>
  <c r="H1413" i="3"/>
  <c r="H1414" i="3"/>
  <c r="H1415" i="3"/>
  <c r="H1416" i="3"/>
  <c r="H1417" i="3"/>
  <c r="H1418" i="3"/>
  <c r="H1419" i="3"/>
  <c r="H1420" i="3"/>
  <c r="H1421" i="3"/>
  <c r="H1422" i="3"/>
  <c r="H1423" i="3"/>
  <c r="H1424" i="3"/>
  <c r="H1425" i="3"/>
  <c r="H1426" i="3"/>
  <c r="H1427" i="3"/>
  <c r="H1428" i="3"/>
  <c r="H1429" i="3"/>
  <c r="H1430" i="3"/>
  <c r="H1431" i="3"/>
  <c r="H1432" i="3"/>
  <c r="H1433" i="3"/>
  <c r="H1434" i="3"/>
  <c r="H1435" i="3"/>
  <c r="H1436" i="3"/>
  <c r="H1437" i="3"/>
  <c r="H1438" i="3"/>
  <c r="H1439" i="3"/>
  <c r="H1440" i="3"/>
  <c r="H1441" i="3"/>
  <c r="H1442" i="3"/>
  <c r="H1443" i="3"/>
  <c r="H1444" i="3"/>
  <c r="H1445" i="3"/>
  <c r="H1446" i="3"/>
  <c r="H1447" i="3"/>
  <c r="H1448" i="3"/>
  <c r="H1449" i="3"/>
  <c r="H1450" i="3"/>
  <c r="H1451" i="3"/>
  <c r="H1452" i="3"/>
  <c r="H1453" i="3"/>
  <c r="H1454" i="3"/>
  <c r="H1455" i="3"/>
  <c r="H1456" i="3"/>
  <c r="H1457" i="3"/>
  <c r="H1458" i="3"/>
  <c r="H1459" i="3"/>
  <c r="H1460" i="3"/>
  <c r="H1461" i="3"/>
  <c r="H1462" i="3"/>
  <c r="H1463" i="3"/>
  <c r="H1464" i="3"/>
  <c r="H1465" i="3"/>
  <c r="H1466" i="3"/>
  <c r="H1467" i="3"/>
  <c r="H1468" i="3"/>
  <c r="H1469" i="3"/>
  <c r="H1470" i="3"/>
  <c r="H1471" i="3"/>
  <c r="H1472" i="3"/>
  <c r="H1473" i="3"/>
  <c r="H1474" i="3"/>
  <c r="H1475" i="3"/>
  <c r="H1476" i="3"/>
  <c r="H1477" i="3"/>
  <c r="H1478" i="3"/>
  <c r="H1479" i="3"/>
  <c r="H1480" i="3"/>
  <c r="H1481" i="3"/>
  <c r="H1482" i="3"/>
  <c r="H1483" i="3"/>
  <c r="H1484" i="3"/>
  <c r="H1485" i="3"/>
  <c r="H1486" i="3"/>
  <c r="H1487" i="3"/>
  <c r="H1488" i="3"/>
  <c r="H1489" i="3"/>
  <c r="H1490" i="3"/>
  <c r="H1491" i="3"/>
  <c r="H1492" i="3"/>
  <c r="H1493" i="3"/>
  <c r="H1494" i="3"/>
  <c r="H1495" i="3"/>
  <c r="H1496" i="3"/>
  <c r="H1497" i="3"/>
  <c r="H1498" i="3"/>
  <c r="H1499" i="3"/>
  <c r="H1500" i="3"/>
  <c r="H1501" i="3"/>
  <c r="H1502" i="3"/>
  <c r="H1503" i="3"/>
  <c r="H1504" i="3"/>
  <c r="H1505" i="3"/>
  <c r="H1506" i="3"/>
  <c r="H1507" i="3"/>
  <c r="H1508" i="3"/>
  <c r="H1509" i="3"/>
  <c r="H1510" i="3"/>
  <c r="H1511" i="3"/>
  <c r="H1512" i="3"/>
  <c r="H1513" i="3"/>
  <c r="H1514" i="3"/>
  <c r="H1515" i="3"/>
  <c r="H1516" i="3"/>
  <c r="H1517" i="3"/>
  <c r="H1518" i="3"/>
  <c r="H1519" i="3"/>
  <c r="H1520" i="3"/>
  <c r="H1521" i="3"/>
  <c r="H1522" i="3"/>
  <c r="H1523" i="3"/>
  <c r="H1524" i="3"/>
  <c r="H1525" i="3"/>
  <c r="H1526" i="3"/>
  <c r="H1527" i="3"/>
  <c r="H1528" i="3"/>
  <c r="H1529" i="3"/>
  <c r="H1530" i="3"/>
  <c r="H1531" i="3"/>
  <c r="H1532" i="3"/>
  <c r="H1533" i="3"/>
  <c r="H1534" i="3"/>
  <c r="H1535" i="3"/>
  <c r="H1536" i="3"/>
  <c r="H1537" i="3"/>
  <c r="H1538" i="3"/>
  <c r="H1539" i="3"/>
  <c r="H1540" i="3"/>
  <c r="H1541" i="3"/>
  <c r="H1542" i="3"/>
  <c r="H1543" i="3"/>
  <c r="H1544" i="3"/>
  <c r="H1545" i="3"/>
  <c r="H1546" i="3"/>
  <c r="H1547" i="3"/>
  <c r="H1548" i="3"/>
  <c r="H1549" i="3"/>
  <c r="H1550" i="3"/>
  <c r="H1551" i="3"/>
  <c r="H1552" i="3"/>
  <c r="H1553" i="3"/>
  <c r="H1554" i="3"/>
  <c r="H1555" i="3"/>
  <c r="H1556" i="3"/>
  <c r="H1557" i="3"/>
  <c r="H1558" i="3"/>
  <c r="H1559" i="3"/>
  <c r="H1560" i="3"/>
  <c r="H1561" i="3"/>
  <c r="H1562" i="3"/>
  <c r="H1563" i="3"/>
  <c r="H1564" i="3"/>
  <c r="H1565" i="3"/>
  <c r="H1566" i="3"/>
  <c r="H1567" i="3"/>
  <c r="H1568" i="3"/>
  <c r="H1569" i="3"/>
  <c r="H1570" i="3"/>
  <c r="H1571" i="3"/>
  <c r="H1572" i="3"/>
  <c r="H1573" i="3"/>
  <c r="H1574" i="3"/>
  <c r="H1575" i="3"/>
  <c r="H1576" i="3"/>
  <c r="H1577" i="3"/>
  <c r="H1578" i="3"/>
  <c r="H1579" i="3"/>
  <c r="H1580" i="3"/>
  <c r="H1581" i="3"/>
  <c r="H1582" i="3"/>
  <c r="H1583" i="3"/>
  <c r="H1584" i="3"/>
  <c r="H1585" i="3"/>
  <c r="H1586" i="3"/>
  <c r="H1587" i="3"/>
  <c r="H1588" i="3"/>
  <c r="H1589" i="3"/>
  <c r="H1590" i="3"/>
  <c r="H1591" i="3"/>
  <c r="H1592" i="3"/>
  <c r="H1593" i="3"/>
  <c r="H1594" i="3"/>
  <c r="H1595" i="3"/>
  <c r="H1596" i="3"/>
  <c r="H1597" i="3"/>
  <c r="H1598" i="3"/>
  <c r="H1599" i="3"/>
  <c r="H1600" i="3"/>
  <c r="H1601" i="3"/>
  <c r="H1602" i="3"/>
  <c r="H1603" i="3"/>
  <c r="H1604" i="3"/>
  <c r="H1605" i="3"/>
  <c r="H1606" i="3"/>
  <c r="H1607" i="3"/>
  <c r="H1608" i="3"/>
  <c r="H1609" i="3"/>
  <c r="H1610" i="3"/>
  <c r="H1611" i="3"/>
  <c r="H1612" i="3"/>
  <c r="H1613" i="3"/>
  <c r="H1614" i="3"/>
  <c r="H1615" i="3"/>
  <c r="H1616" i="3"/>
  <c r="H1617" i="3"/>
  <c r="H1618" i="3"/>
  <c r="H1619" i="3"/>
  <c r="H1620" i="3"/>
  <c r="H1621" i="3"/>
  <c r="H1622" i="3"/>
  <c r="H1623" i="3"/>
  <c r="H1624" i="3"/>
  <c r="H1625" i="3"/>
  <c r="H1626" i="3"/>
  <c r="H1627" i="3"/>
  <c r="H1628" i="3"/>
  <c r="H1629" i="3"/>
  <c r="H1630" i="3"/>
  <c r="H1631" i="3"/>
  <c r="H1632" i="3"/>
  <c r="H1633" i="3"/>
  <c r="H1634" i="3"/>
  <c r="H1635" i="3"/>
  <c r="H1636" i="3"/>
  <c r="H1637" i="3"/>
  <c r="H1638" i="3"/>
  <c r="H1639" i="3"/>
  <c r="H1640" i="3"/>
  <c r="H1641" i="3"/>
  <c r="H1642" i="3"/>
  <c r="H1643" i="3"/>
  <c r="H1644" i="3"/>
  <c r="H1645" i="3"/>
  <c r="H1646" i="3"/>
  <c r="H1647" i="3"/>
  <c r="H1648" i="3"/>
  <c r="H1649" i="3"/>
  <c r="H1650" i="3"/>
  <c r="H1651" i="3"/>
  <c r="H1652" i="3"/>
  <c r="H1653" i="3"/>
  <c r="H1654" i="3"/>
  <c r="H1655" i="3"/>
  <c r="H1656" i="3"/>
  <c r="H1657" i="3"/>
  <c r="H1658" i="3"/>
  <c r="H1659" i="3"/>
  <c r="H1660" i="3"/>
  <c r="H1661" i="3"/>
  <c r="H1662" i="3"/>
  <c r="H1663" i="3"/>
  <c r="H1664" i="3"/>
  <c r="H1665" i="3"/>
  <c r="H1666" i="3"/>
  <c r="H1667" i="3"/>
  <c r="H1668" i="3"/>
  <c r="H1669" i="3"/>
  <c r="H1670" i="3"/>
  <c r="H1671" i="3"/>
  <c r="H1672" i="3"/>
  <c r="H1673" i="3"/>
  <c r="H1674" i="3"/>
  <c r="H1675" i="3"/>
  <c r="H1676" i="3"/>
  <c r="H1677" i="3"/>
  <c r="H1678" i="3"/>
  <c r="H1679" i="3"/>
  <c r="H1680" i="3"/>
  <c r="H1681" i="3"/>
  <c r="H1682" i="3"/>
  <c r="H1683" i="3"/>
  <c r="H1684" i="3"/>
  <c r="H1685" i="3"/>
  <c r="H1686" i="3"/>
  <c r="H1687" i="3"/>
  <c r="H1688" i="3"/>
  <c r="H1689" i="3"/>
  <c r="H1690" i="3"/>
  <c r="H1691" i="3"/>
  <c r="H1692" i="3"/>
  <c r="H1693" i="3"/>
  <c r="H1694" i="3"/>
  <c r="H1695" i="3"/>
  <c r="H1696" i="3"/>
  <c r="H1697" i="3"/>
  <c r="H1698" i="3"/>
  <c r="H1699" i="3"/>
  <c r="H1700" i="3"/>
  <c r="H1701" i="3"/>
  <c r="H1702" i="3"/>
  <c r="H1703" i="3"/>
  <c r="H1704" i="3"/>
  <c r="H1705" i="3"/>
  <c r="H1706" i="3"/>
  <c r="H1707" i="3"/>
  <c r="H1708" i="3"/>
  <c r="H1709" i="3"/>
  <c r="H1710" i="3"/>
  <c r="H1711" i="3"/>
  <c r="H1712" i="3"/>
  <c r="H1713" i="3"/>
  <c r="H1714" i="3"/>
  <c r="H1715" i="3"/>
  <c r="H1716" i="3"/>
  <c r="H1717" i="3"/>
  <c r="H1718" i="3"/>
  <c r="H1719" i="3"/>
  <c r="H1720" i="3"/>
  <c r="H1721" i="3"/>
  <c r="H1722" i="3"/>
  <c r="H1723" i="3"/>
  <c r="H1724" i="3"/>
  <c r="H1725" i="3"/>
  <c r="H1726" i="3"/>
  <c r="H1727" i="3"/>
  <c r="H1728" i="3"/>
  <c r="H1729" i="3"/>
  <c r="H1730" i="3"/>
  <c r="H1731" i="3"/>
  <c r="H1732" i="3"/>
  <c r="H1733" i="3"/>
  <c r="H1734" i="3"/>
  <c r="H1735" i="3"/>
  <c r="H1736" i="3"/>
  <c r="H1737" i="3"/>
  <c r="H1738" i="3"/>
  <c r="H1739" i="3"/>
  <c r="H1740" i="3"/>
  <c r="H1741" i="3"/>
  <c r="H1742" i="3"/>
  <c r="H1743" i="3"/>
  <c r="H1744" i="3"/>
  <c r="H1745" i="3"/>
  <c r="H1746" i="3"/>
  <c r="H1747" i="3"/>
  <c r="H1748" i="3"/>
  <c r="H1749" i="3"/>
  <c r="H1750" i="3"/>
  <c r="H1751" i="3"/>
  <c r="H1752" i="3"/>
  <c r="H1753" i="3"/>
  <c r="H1754" i="3"/>
  <c r="H1755" i="3"/>
  <c r="H1756" i="3"/>
  <c r="H1757" i="3"/>
  <c r="H1758" i="3"/>
  <c r="H1759" i="3"/>
  <c r="H1760" i="3"/>
  <c r="H1761" i="3"/>
  <c r="H1762" i="3"/>
  <c r="H1763" i="3"/>
  <c r="H1764" i="3"/>
  <c r="H1765" i="3"/>
  <c r="H1766" i="3"/>
  <c r="H1767" i="3"/>
  <c r="H1768" i="3"/>
  <c r="H1769" i="3"/>
  <c r="H1770" i="3"/>
  <c r="H1771" i="3"/>
  <c r="H1772" i="3"/>
  <c r="H1773" i="3"/>
  <c r="H1774" i="3"/>
  <c r="H1775" i="3"/>
  <c r="H1776" i="3"/>
  <c r="H1777" i="3"/>
  <c r="H1778" i="3"/>
  <c r="H1779" i="3"/>
  <c r="H1780" i="3"/>
  <c r="H1781" i="3"/>
  <c r="H1782" i="3"/>
  <c r="H1783" i="3"/>
  <c r="H1784" i="3"/>
  <c r="H1785" i="3"/>
  <c r="H1786" i="3"/>
  <c r="H1787" i="3"/>
  <c r="H1788" i="3"/>
  <c r="H1789" i="3"/>
  <c r="H1790" i="3"/>
  <c r="H1791" i="3"/>
  <c r="H1792" i="3"/>
  <c r="H1793" i="3"/>
  <c r="H1794" i="3"/>
  <c r="H1795" i="3"/>
  <c r="H1796" i="3"/>
  <c r="H1797" i="3"/>
  <c r="H1798" i="3"/>
  <c r="H1799" i="3"/>
  <c r="H1800" i="3"/>
  <c r="H1801" i="3"/>
  <c r="H1802" i="3"/>
  <c r="H1803" i="3"/>
  <c r="H1804" i="3"/>
  <c r="H1805" i="3"/>
  <c r="H1806" i="3"/>
  <c r="H1807" i="3"/>
  <c r="H1808" i="3"/>
  <c r="H1809" i="3"/>
  <c r="H1810" i="3"/>
  <c r="H1811" i="3"/>
  <c r="H1812" i="3"/>
  <c r="H1813" i="3"/>
  <c r="H1814" i="3"/>
  <c r="H1815" i="3"/>
  <c r="H1816" i="3"/>
  <c r="H1817" i="3"/>
  <c r="H1818" i="3"/>
  <c r="H1819" i="3"/>
  <c r="H1820" i="3"/>
  <c r="H1821" i="3"/>
  <c r="H1822" i="3"/>
  <c r="H1823" i="3"/>
  <c r="H1824" i="3"/>
  <c r="H1825" i="3"/>
  <c r="H1826" i="3"/>
  <c r="H1827" i="3"/>
  <c r="H1828" i="3"/>
  <c r="H1829" i="3"/>
  <c r="H1830" i="3"/>
  <c r="H1831" i="3"/>
  <c r="H1832" i="3"/>
  <c r="H1833" i="3"/>
  <c r="H1834" i="3"/>
  <c r="H1835" i="3"/>
  <c r="H1836" i="3"/>
  <c r="H1837" i="3"/>
  <c r="H1838" i="3"/>
  <c r="H1839" i="3"/>
  <c r="H1840" i="3"/>
  <c r="H1841" i="3"/>
  <c r="H1842" i="3"/>
  <c r="H1843" i="3"/>
  <c r="H1844" i="3"/>
  <c r="H1845" i="3"/>
  <c r="H1846" i="3"/>
  <c r="H1847" i="3"/>
  <c r="H1848" i="3"/>
  <c r="H1849" i="3"/>
  <c r="H1850" i="3"/>
  <c r="H1851" i="3"/>
  <c r="H1852" i="3"/>
  <c r="H1853" i="3"/>
  <c r="H1854" i="3"/>
  <c r="H1855" i="3"/>
  <c r="H1856" i="3"/>
  <c r="H1857" i="3"/>
  <c r="H1858" i="3"/>
  <c r="H1859" i="3"/>
  <c r="H1860" i="3"/>
  <c r="H1861" i="3"/>
  <c r="H1862" i="3"/>
  <c r="H1863" i="3"/>
  <c r="H1864" i="3"/>
  <c r="H1865" i="3"/>
  <c r="H1866" i="3"/>
  <c r="H1867" i="3"/>
  <c r="H1868" i="3"/>
  <c r="H1869" i="3"/>
  <c r="H1870" i="3"/>
  <c r="H1871" i="3"/>
  <c r="H1872" i="3"/>
  <c r="H1873" i="3"/>
  <c r="H1874" i="3"/>
  <c r="H1875" i="3"/>
  <c r="H1876" i="3"/>
  <c r="H1877" i="3"/>
  <c r="H1878" i="3"/>
  <c r="H1879" i="3"/>
  <c r="H1880" i="3"/>
  <c r="H1881" i="3"/>
  <c r="H1882" i="3"/>
  <c r="H1883" i="3"/>
  <c r="H1884" i="3"/>
  <c r="H1885" i="3"/>
  <c r="H1886" i="3"/>
  <c r="H1887" i="3"/>
  <c r="H1888" i="3"/>
  <c r="H1889" i="3"/>
  <c r="H1890" i="3"/>
  <c r="H1891" i="3"/>
  <c r="H1892" i="3"/>
  <c r="H1893" i="3"/>
  <c r="H1894" i="3"/>
  <c r="H1895" i="3"/>
  <c r="H1896" i="3"/>
  <c r="H1897" i="3"/>
  <c r="H1898" i="3"/>
  <c r="H1899" i="3"/>
  <c r="H1900" i="3"/>
  <c r="H1901" i="3"/>
  <c r="H1902" i="3"/>
  <c r="H1903" i="3"/>
  <c r="H1904" i="3"/>
  <c r="H1905" i="3"/>
  <c r="H1906" i="3"/>
  <c r="H1907" i="3"/>
  <c r="H1908" i="3"/>
  <c r="H1909" i="3"/>
  <c r="H1910" i="3"/>
  <c r="H1911" i="3"/>
  <c r="H1912" i="3"/>
  <c r="H1913" i="3"/>
  <c r="H1914" i="3"/>
  <c r="H1915" i="3"/>
  <c r="H1916" i="3"/>
  <c r="H1917" i="3"/>
  <c r="H1918" i="3"/>
  <c r="H1919" i="3"/>
  <c r="H1920" i="3"/>
  <c r="H1921" i="3"/>
  <c r="H1922" i="3"/>
  <c r="H1923" i="3"/>
  <c r="H1924" i="3"/>
  <c r="H1925" i="3"/>
  <c r="H1926" i="3"/>
  <c r="H1927" i="3"/>
  <c r="H1928" i="3"/>
  <c r="H1929" i="3"/>
  <c r="H1930" i="3"/>
  <c r="H1931" i="3"/>
  <c r="H1932" i="3"/>
  <c r="H1933" i="3"/>
  <c r="H1934" i="3"/>
  <c r="H1935" i="3"/>
  <c r="H1936" i="3"/>
  <c r="H1937" i="3"/>
  <c r="H1938" i="3"/>
  <c r="H1939" i="3"/>
  <c r="H1940" i="3"/>
  <c r="H1941" i="3"/>
  <c r="H1942" i="3"/>
  <c r="H1943" i="3"/>
  <c r="H1944" i="3"/>
  <c r="H1945" i="3"/>
  <c r="H1946" i="3"/>
  <c r="H1947" i="3"/>
  <c r="H1948" i="3"/>
  <c r="H1949" i="3"/>
  <c r="H1950" i="3"/>
  <c r="H1951" i="3"/>
  <c r="H1952" i="3"/>
  <c r="H1953" i="3"/>
  <c r="H1954" i="3"/>
  <c r="H1955" i="3"/>
  <c r="H1956" i="3"/>
  <c r="H1957" i="3"/>
  <c r="H1958" i="3"/>
  <c r="H1959" i="3"/>
  <c r="H1960" i="3"/>
  <c r="H1961" i="3"/>
  <c r="H1962" i="3"/>
  <c r="H1963" i="3"/>
  <c r="H1964" i="3"/>
  <c r="H1965" i="3"/>
  <c r="H1966" i="3"/>
  <c r="H1967" i="3"/>
  <c r="H1968" i="3"/>
  <c r="H1969" i="3"/>
  <c r="H1970" i="3"/>
  <c r="H1971" i="3"/>
  <c r="H1972" i="3"/>
  <c r="H1973" i="3"/>
  <c r="H1974" i="3"/>
  <c r="H1975" i="3"/>
  <c r="H1976" i="3"/>
  <c r="H1977" i="3"/>
  <c r="H1978" i="3"/>
  <c r="H1979" i="3"/>
  <c r="H1980" i="3"/>
  <c r="H1981" i="3"/>
  <c r="H1982" i="3"/>
  <c r="H1983" i="3"/>
  <c r="H1984" i="3"/>
  <c r="H1985" i="3"/>
  <c r="H1986" i="3"/>
  <c r="H1987" i="3"/>
  <c r="H1988" i="3"/>
  <c r="H1989" i="3"/>
  <c r="H1990" i="3"/>
  <c r="H1991" i="3"/>
  <c r="H1992" i="3"/>
  <c r="H1993" i="3"/>
  <c r="H1994" i="3"/>
  <c r="H1995" i="3"/>
  <c r="H1996" i="3"/>
  <c r="H1997" i="3"/>
  <c r="H1998" i="3"/>
  <c r="H1999" i="3"/>
  <c r="H2000" i="3"/>
  <c r="H2001" i="3"/>
  <c r="H2002" i="3"/>
  <c r="H2003" i="3"/>
  <c r="H2004" i="3"/>
  <c r="H2005" i="3"/>
  <c r="H2006" i="3"/>
  <c r="H2007" i="3"/>
  <c r="H2008" i="3"/>
  <c r="H2009" i="3"/>
  <c r="H2010" i="3"/>
  <c r="H2011" i="3"/>
  <c r="H2012" i="3"/>
  <c r="H2013" i="3"/>
  <c r="H2014" i="3"/>
  <c r="H2015" i="3"/>
  <c r="H2016" i="3"/>
  <c r="H2017" i="3"/>
  <c r="H2018" i="3"/>
  <c r="H2019" i="3"/>
  <c r="H2020" i="3"/>
  <c r="H2021" i="3"/>
  <c r="H2022" i="3"/>
  <c r="H2023" i="3"/>
  <c r="H2024" i="3"/>
  <c r="H2025" i="3"/>
  <c r="H2026" i="3"/>
  <c r="H2027" i="3"/>
  <c r="H2028" i="3"/>
  <c r="H2029" i="3"/>
  <c r="H2030" i="3"/>
  <c r="H2031" i="3"/>
  <c r="H2032" i="3"/>
  <c r="H2033" i="3"/>
  <c r="H2034" i="3"/>
  <c r="H2035" i="3"/>
  <c r="H2036" i="3"/>
  <c r="H2037" i="3"/>
  <c r="H2038" i="3"/>
  <c r="H2039" i="3"/>
  <c r="H2040" i="3"/>
  <c r="H2041" i="3"/>
  <c r="H2042" i="3"/>
  <c r="H2043" i="3"/>
  <c r="H2044" i="3"/>
  <c r="H2045" i="3"/>
  <c r="H2046" i="3"/>
  <c r="H2047" i="3"/>
  <c r="H2048" i="3"/>
  <c r="H2049" i="3"/>
  <c r="H2050" i="3"/>
  <c r="H2051" i="3"/>
  <c r="H2052" i="3"/>
  <c r="H2053" i="3"/>
  <c r="H2054" i="3"/>
  <c r="H2055" i="3"/>
  <c r="H2056" i="3"/>
  <c r="H2057" i="3"/>
  <c r="H2058" i="3"/>
  <c r="H2059" i="3"/>
  <c r="H2060" i="3"/>
  <c r="H2061" i="3"/>
  <c r="H2062" i="3"/>
  <c r="H2063" i="3"/>
  <c r="H2064" i="3"/>
  <c r="H2065" i="3"/>
  <c r="H2066" i="3"/>
  <c r="H2067" i="3"/>
  <c r="H2068" i="3"/>
  <c r="H2069" i="3"/>
  <c r="H2070" i="3"/>
  <c r="H2071" i="3"/>
  <c r="H2072" i="3"/>
  <c r="H2073" i="3"/>
  <c r="H2074" i="3"/>
  <c r="H2075" i="3"/>
  <c r="H2076" i="3"/>
  <c r="H2077" i="3"/>
  <c r="H2078" i="3"/>
  <c r="H2079" i="3"/>
  <c r="H2080" i="3"/>
  <c r="H2081" i="3"/>
  <c r="H2082" i="3"/>
  <c r="H2083" i="3"/>
  <c r="H2084" i="3"/>
  <c r="H2085" i="3"/>
  <c r="H2086" i="3"/>
  <c r="H2087" i="3"/>
  <c r="H2088" i="3"/>
  <c r="H2089" i="3"/>
  <c r="H2090" i="3"/>
  <c r="H2091" i="3"/>
  <c r="H2092" i="3"/>
  <c r="H2093" i="3"/>
  <c r="H2094" i="3"/>
  <c r="H2095" i="3"/>
  <c r="H2096" i="3"/>
  <c r="H2097" i="3"/>
  <c r="H2098" i="3"/>
  <c r="H2099" i="3"/>
  <c r="H2100" i="3"/>
  <c r="H2101" i="3"/>
  <c r="H2102" i="3"/>
  <c r="H2103" i="3"/>
  <c r="H2104" i="3"/>
  <c r="H2105" i="3"/>
  <c r="H2106" i="3"/>
  <c r="H2107" i="3"/>
  <c r="H2108" i="3"/>
  <c r="H2109" i="3"/>
  <c r="H2110" i="3"/>
  <c r="H2111" i="3"/>
  <c r="H2112" i="3"/>
  <c r="H2113" i="3"/>
  <c r="H2114" i="3"/>
  <c r="H2115" i="3"/>
  <c r="H2116" i="3"/>
  <c r="H2117" i="3"/>
  <c r="H2118" i="3"/>
  <c r="H2119" i="3"/>
  <c r="H2120" i="3"/>
  <c r="H2121" i="3"/>
  <c r="H2122" i="3"/>
  <c r="H2123" i="3"/>
  <c r="H2124" i="3"/>
  <c r="H2125" i="3"/>
  <c r="H2126" i="3"/>
  <c r="H2127" i="3"/>
  <c r="H2128" i="3"/>
  <c r="H2129" i="3"/>
  <c r="H2130" i="3"/>
  <c r="H2131" i="3"/>
  <c r="H2132" i="3"/>
  <c r="H2133" i="3"/>
  <c r="H2134" i="3"/>
  <c r="H2135" i="3"/>
  <c r="H2136" i="3"/>
  <c r="H2137" i="3"/>
  <c r="H2138" i="3"/>
  <c r="H2139" i="3"/>
  <c r="H2140" i="3"/>
  <c r="H2141" i="3"/>
  <c r="H2142" i="3"/>
  <c r="H2143" i="3"/>
  <c r="H2144" i="3"/>
  <c r="H2145" i="3"/>
  <c r="H2146" i="3"/>
  <c r="H2147" i="3"/>
  <c r="H2148" i="3"/>
  <c r="H2149" i="3"/>
  <c r="H2150" i="3"/>
  <c r="H2151" i="3"/>
  <c r="H2152" i="3"/>
  <c r="H2153" i="3"/>
  <c r="H2154" i="3"/>
  <c r="H2155" i="3"/>
  <c r="H2156" i="3"/>
  <c r="H2157" i="3"/>
  <c r="H2158" i="3"/>
  <c r="H2159" i="3"/>
  <c r="H2160" i="3"/>
  <c r="H2161" i="3"/>
  <c r="H2162" i="3"/>
  <c r="H2163" i="3"/>
  <c r="H2164" i="3"/>
  <c r="H2165" i="3"/>
  <c r="H2166" i="3"/>
  <c r="H2167" i="3"/>
  <c r="H2168" i="3"/>
  <c r="H2169" i="3"/>
  <c r="H2170" i="3"/>
  <c r="H2171" i="3"/>
  <c r="H2172" i="3"/>
  <c r="H2173" i="3"/>
  <c r="H2174" i="3"/>
  <c r="H2175" i="3"/>
  <c r="H2176" i="3"/>
  <c r="H2177" i="3"/>
  <c r="H2178" i="3"/>
  <c r="H2179" i="3"/>
  <c r="H2180" i="3"/>
  <c r="H2181" i="3"/>
  <c r="H2182" i="3"/>
  <c r="H2183" i="3"/>
  <c r="H2184" i="3"/>
  <c r="H2185" i="3"/>
  <c r="H2186" i="3"/>
  <c r="H2187" i="3"/>
  <c r="H2188" i="3"/>
  <c r="H2189" i="3"/>
  <c r="H2190" i="3"/>
  <c r="H2191" i="3"/>
  <c r="H2192" i="3"/>
  <c r="H2193" i="3"/>
  <c r="H2194" i="3"/>
  <c r="H2195" i="3"/>
  <c r="H2196" i="3"/>
  <c r="H2197" i="3"/>
  <c r="H2198" i="3"/>
  <c r="H2199" i="3"/>
  <c r="H2200" i="3"/>
  <c r="H2201" i="3"/>
  <c r="H2202" i="3"/>
  <c r="H2203" i="3"/>
  <c r="H2204" i="3"/>
  <c r="H2205" i="3"/>
  <c r="H2206" i="3"/>
  <c r="H2207" i="3"/>
  <c r="H2208" i="3"/>
  <c r="H2209" i="3"/>
  <c r="H2210" i="3"/>
  <c r="H2211" i="3"/>
  <c r="H2212" i="3"/>
  <c r="H2213" i="3"/>
  <c r="H2214" i="3"/>
  <c r="H2215" i="3"/>
  <c r="H2216" i="3"/>
  <c r="H2217" i="3"/>
  <c r="H2218" i="3"/>
  <c r="H2219" i="3"/>
  <c r="H2220" i="3"/>
  <c r="H2221" i="3"/>
  <c r="H2222" i="3"/>
  <c r="H2223" i="3"/>
  <c r="H2224" i="3"/>
  <c r="H2225" i="3"/>
  <c r="H2226" i="3"/>
  <c r="H2227" i="3"/>
  <c r="H2228" i="3"/>
  <c r="H2229" i="3"/>
  <c r="H2230" i="3"/>
  <c r="H2231" i="3"/>
  <c r="H2232" i="3"/>
  <c r="H2233" i="3"/>
  <c r="H2234" i="3"/>
  <c r="H2235" i="3"/>
  <c r="H2236" i="3"/>
  <c r="H2237" i="3"/>
  <c r="H2238" i="3"/>
  <c r="H2239" i="3"/>
  <c r="H2240" i="3"/>
  <c r="H2241" i="3"/>
  <c r="H2242" i="3"/>
  <c r="H2243" i="3"/>
  <c r="H2244" i="3"/>
  <c r="H2245" i="3"/>
  <c r="H2246" i="3"/>
  <c r="H2247" i="3"/>
  <c r="H2248" i="3"/>
  <c r="H2249" i="3"/>
  <c r="H2250" i="3"/>
  <c r="H2251" i="3"/>
  <c r="H2252" i="3"/>
  <c r="H2253" i="3"/>
  <c r="H2254" i="3"/>
  <c r="H2255" i="3"/>
  <c r="H2256" i="3"/>
  <c r="H2257" i="3"/>
  <c r="H2258" i="3"/>
  <c r="H2259" i="3"/>
  <c r="H2260" i="3"/>
  <c r="H2261" i="3"/>
  <c r="H2262" i="3"/>
  <c r="H2263" i="3"/>
  <c r="H2264" i="3"/>
  <c r="H2265" i="3"/>
  <c r="H2266" i="3"/>
  <c r="H2267" i="3"/>
  <c r="H2268" i="3"/>
  <c r="H2269" i="3"/>
  <c r="H2270" i="3"/>
  <c r="H2271" i="3"/>
  <c r="H2272" i="3"/>
  <c r="H2273" i="3"/>
  <c r="H2274" i="3"/>
  <c r="H2275" i="3"/>
  <c r="H2276" i="3"/>
  <c r="H2277" i="3"/>
  <c r="H2278" i="3"/>
  <c r="H2279" i="3"/>
  <c r="H2280" i="3"/>
  <c r="H2281" i="3"/>
  <c r="H2282" i="3"/>
  <c r="H2283" i="3"/>
  <c r="H2284" i="3"/>
  <c r="H2285" i="3"/>
  <c r="H2286" i="3"/>
  <c r="H2287" i="3"/>
  <c r="H2288" i="3"/>
  <c r="H2289" i="3"/>
  <c r="H2290" i="3"/>
  <c r="H2291" i="3"/>
  <c r="H2292" i="3"/>
  <c r="H2293" i="3"/>
  <c r="H2294" i="3"/>
  <c r="H2295" i="3"/>
  <c r="H2296" i="3"/>
  <c r="H2297" i="3"/>
  <c r="H2298" i="3"/>
  <c r="H2299" i="3"/>
  <c r="H2300" i="3"/>
  <c r="H2301" i="3"/>
  <c r="H2302" i="3"/>
  <c r="H2303" i="3"/>
  <c r="H2304" i="3"/>
  <c r="H2305" i="3"/>
  <c r="H2306" i="3"/>
  <c r="H2307" i="3"/>
  <c r="H2308" i="3"/>
  <c r="H2309" i="3"/>
  <c r="H2310" i="3"/>
  <c r="H2311" i="3"/>
  <c r="H2312" i="3"/>
  <c r="H2313" i="3"/>
  <c r="H2314" i="3"/>
  <c r="H2315" i="3"/>
  <c r="H2316" i="3"/>
  <c r="H2317" i="3"/>
  <c r="H2318" i="3"/>
  <c r="H2319" i="3"/>
  <c r="H2320" i="3"/>
  <c r="H2321" i="3"/>
  <c r="H2322" i="3"/>
  <c r="H2323" i="3"/>
  <c r="H2324" i="3"/>
  <c r="H2325" i="3"/>
  <c r="H2326" i="3"/>
  <c r="H2327" i="3"/>
  <c r="H2328" i="3"/>
  <c r="H2329" i="3"/>
  <c r="H2330" i="3"/>
  <c r="H2331" i="3"/>
  <c r="H2332" i="3"/>
  <c r="H2333" i="3"/>
  <c r="H2334" i="3"/>
  <c r="H2335" i="3"/>
  <c r="H2336" i="3"/>
  <c r="H2337" i="3"/>
  <c r="H2338" i="3"/>
  <c r="H2339" i="3"/>
  <c r="H2340" i="3"/>
  <c r="H2341" i="3"/>
  <c r="H2342" i="3"/>
  <c r="H2343" i="3"/>
  <c r="H2344" i="3"/>
  <c r="H2345" i="3"/>
  <c r="H2346" i="3"/>
  <c r="H2347" i="3"/>
  <c r="H2348" i="3"/>
  <c r="H2349" i="3"/>
  <c r="H2350" i="3"/>
  <c r="H2351" i="3"/>
  <c r="H2352" i="3"/>
  <c r="H2353" i="3"/>
  <c r="H2354" i="3"/>
  <c r="H2355" i="3"/>
  <c r="H2356" i="3"/>
  <c r="H2357" i="3"/>
  <c r="H2358" i="3"/>
  <c r="H2359" i="3"/>
  <c r="H2360" i="3"/>
  <c r="H2361" i="3"/>
  <c r="H2362" i="3"/>
  <c r="H2363" i="3"/>
  <c r="H2364" i="3"/>
  <c r="H2365" i="3"/>
  <c r="H2366" i="3"/>
  <c r="H2367" i="3"/>
  <c r="H2368" i="3"/>
  <c r="H2369" i="3"/>
  <c r="H2370" i="3"/>
  <c r="H2371" i="3"/>
  <c r="H2372" i="3"/>
  <c r="H2373" i="3"/>
  <c r="H2374" i="3"/>
  <c r="H2375" i="3"/>
  <c r="H2376" i="3"/>
  <c r="H2377" i="3"/>
  <c r="H2378" i="3"/>
  <c r="H2379" i="3"/>
  <c r="H2380" i="3"/>
  <c r="H2381" i="3"/>
  <c r="H2382" i="3"/>
  <c r="H2383" i="3"/>
  <c r="H2384" i="3"/>
  <c r="H2385" i="3"/>
  <c r="H2386" i="3"/>
  <c r="H2387" i="3"/>
  <c r="H2388" i="3"/>
  <c r="H2389" i="3"/>
  <c r="H2390" i="3"/>
  <c r="H2391" i="3"/>
  <c r="H2392" i="3"/>
  <c r="H2393" i="3"/>
  <c r="H2394" i="3"/>
  <c r="H2395" i="3"/>
  <c r="H2396" i="3"/>
  <c r="H2397" i="3"/>
  <c r="H2398" i="3"/>
  <c r="H2399" i="3"/>
  <c r="H2400" i="3"/>
  <c r="H2401" i="3"/>
  <c r="H2402" i="3"/>
  <c r="H2403" i="3"/>
  <c r="H2404" i="3"/>
  <c r="H2405" i="3"/>
  <c r="H2406" i="3"/>
  <c r="H2407" i="3"/>
  <c r="H2408" i="3"/>
  <c r="H2409" i="3"/>
  <c r="H2410" i="3"/>
  <c r="H2411" i="3"/>
  <c r="H2412" i="3"/>
  <c r="H2413" i="3"/>
  <c r="H2414" i="3"/>
  <c r="H2415" i="3"/>
  <c r="H2416" i="3"/>
  <c r="H2417" i="3"/>
  <c r="H2418" i="3"/>
  <c r="H2419" i="3"/>
  <c r="H2420" i="3"/>
  <c r="H2421" i="3"/>
  <c r="H2422" i="3"/>
  <c r="H2423" i="3"/>
  <c r="H2424" i="3"/>
  <c r="H2425" i="3"/>
  <c r="H2426" i="3"/>
  <c r="H2427" i="3"/>
  <c r="H2428" i="3"/>
  <c r="H2429" i="3"/>
  <c r="H2430" i="3"/>
  <c r="H2431" i="3"/>
  <c r="H2432" i="3"/>
  <c r="H2433" i="3"/>
  <c r="H2434" i="3"/>
  <c r="H2435" i="3"/>
  <c r="H2436" i="3"/>
  <c r="H2437" i="3"/>
  <c r="H2438" i="3"/>
  <c r="H2439" i="3"/>
  <c r="H2440" i="3"/>
  <c r="H2441" i="3"/>
  <c r="H2442" i="3"/>
  <c r="H2443" i="3"/>
  <c r="H2444" i="3"/>
  <c r="H2445" i="3"/>
  <c r="H2446" i="3"/>
  <c r="H2447" i="3"/>
  <c r="H2448" i="3"/>
  <c r="H2449" i="3"/>
  <c r="H2450" i="3"/>
  <c r="H2451" i="3"/>
  <c r="H2452" i="3"/>
  <c r="H2453" i="3"/>
  <c r="H2454" i="3"/>
  <c r="H2455" i="3"/>
  <c r="H2456" i="3"/>
  <c r="H2457" i="3"/>
  <c r="H2458" i="3"/>
  <c r="H2459" i="3"/>
  <c r="H2460" i="3"/>
  <c r="H2461" i="3"/>
  <c r="H2462" i="3"/>
  <c r="H2463" i="3"/>
  <c r="H2464" i="3"/>
  <c r="H2465" i="3"/>
  <c r="H2466" i="3"/>
  <c r="H2467" i="3"/>
  <c r="H2468" i="3"/>
  <c r="H2469" i="3"/>
  <c r="H2470" i="3"/>
  <c r="H2471" i="3"/>
  <c r="H2472" i="3"/>
  <c r="H2473" i="3"/>
  <c r="H2474" i="3"/>
  <c r="H2475" i="3"/>
  <c r="H2476" i="3"/>
  <c r="H2477" i="3"/>
  <c r="H2478" i="3"/>
  <c r="H2479" i="3"/>
  <c r="H2480" i="3"/>
  <c r="H2481" i="3"/>
  <c r="H2482" i="3"/>
  <c r="H2483" i="3"/>
  <c r="H2484" i="3"/>
  <c r="H2485" i="3"/>
  <c r="H2486" i="3"/>
  <c r="H2487" i="3"/>
  <c r="H2488" i="3"/>
  <c r="H2489" i="3"/>
  <c r="H2490" i="3"/>
  <c r="H2491" i="3"/>
  <c r="H2492" i="3"/>
  <c r="H2493" i="3"/>
  <c r="H2494" i="3"/>
  <c r="H2495" i="3"/>
  <c r="H2496" i="3"/>
  <c r="H2497" i="3"/>
  <c r="H2498" i="3"/>
  <c r="H2499" i="3"/>
  <c r="H2500" i="3"/>
  <c r="H2501" i="3"/>
  <c r="H2502" i="3"/>
  <c r="H2503" i="3"/>
  <c r="H2504" i="3"/>
  <c r="H2505" i="3"/>
  <c r="H2506" i="3"/>
  <c r="H2507" i="3"/>
  <c r="H2508" i="3"/>
  <c r="H2509" i="3"/>
  <c r="H2510" i="3"/>
  <c r="H2511" i="3"/>
  <c r="H2512" i="3"/>
  <c r="H2513" i="3"/>
  <c r="H2514" i="3"/>
  <c r="H2515" i="3"/>
  <c r="H2516" i="3"/>
  <c r="H2517" i="3"/>
  <c r="H2518" i="3"/>
  <c r="H2519" i="3"/>
  <c r="H2520" i="3"/>
  <c r="H2521" i="3"/>
  <c r="H2522" i="3"/>
  <c r="H2523" i="3"/>
  <c r="H2524" i="3"/>
  <c r="H2525" i="3"/>
  <c r="H2526" i="3"/>
  <c r="H2527" i="3"/>
  <c r="H2528" i="3"/>
  <c r="H2529" i="3"/>
  <c r="H2530" i="3"/>
  <c r="H2531" i="3"/>
  <c r="H2532" i="3"/>
  <c r="H2533" i="3"/>
  <c r="H2534" i="3"/>
  <c r="H2535" i="3"/>
  <c r="H2536" i="3"/>
  <c r="H2537" i="3"/>
  <c r="H2538" i="3"/>
  <c r="H2539" i="3"/>
  <c r="H2540" i="3"/>
  <c r="H2541" i="3"/>
  <c r="H2542" i="3"/>
  <c r="H2543" i="3"/>
  <c r="H2544" i="3"/>
  <c r="H2545" i="3"/>
  <c r="H2546" i="3"/>
  <c r="H2547" i="3"/>
  <c r="H2548" i="3"/>
  <c r="H2549" i="3"/>
  <c r="H2550" i="3"/>
  <c r="H2551" i="3"/>
  <c r="H2552" i="3"/>
  <c r="H2553" i="3"/>
  <c r="H2554" i="3"/>
  <c r="H2555" i="3"/>
  <c r="H2556" i="3"/>
  <c r="H2557" i="3"/>
  <c r="H2558" i="3"/>
  <c r="H2559" i="3"/>
  <c r="H2560" i="3"/>
  <c r="H2561" i="3"/>
  <c r="H2562" i="3"/>
  <c r="H2563" i="3"/>
  <c r="H2564" i="3"/>
  <c r="H2565" i="3"/>
  <c r="H2566" i="3"/>
  <c r="H2567" i="3"/>
  <c r="H2568" i="3"/>
  <c r="H2569" i="3"/>
  <c r="H2570" i="3"/>
  <c r="H2571" i="3"/>
  <c r="H2572" i="3"/>
  <c r="H2573" i="3"/>
  <c r="H2574" i="3"/>
  <c r="H2575" i="3"/>
  <c r="H2576" i="3"/>
  <c r="H2577" i="3"/>
  <c r="H2578" i="3"/>
  <c r="H2579" i="3"/>
  <c r="H2580" i="3"/>
  <c r="H2581" i="3"/>
  <c r="H2582" i="3"/>
  <c r="H2583" i="3"/>
  <c r="H2584" i="3"/>
  <c r="H2585" i="3"/>
  <c r="H2586" i="3"/>
  <c r="H2587" i="3"/>
  <c r="H2588" i="3"/>
  <c r="H2589" i="3"/>
  <c r="H2590" i="3"/>
  <c r="H2591" i="3"/>
  <c r="H2592" i="3"/>
  <c r="H2593" i="3"/>
  <c r="H2594" i="3"/>
  <c r="H2595" i="3"/>
  <c r="H2596" i="3"/>
  <c r="H2597" i="3"/>
  <c r="H2598" i="3"/>
  <c r="H2599" i="3"/>
  <c r="H2600" i="3"/>
  <c r="H2601" i="3"/>
  <c r="H2602" i="3"/>
  <c r="H2603" i="3"/>
  <c r="H2604" i="3"/>
  <c r="H2605" i="3"/>
  <c r="H2606" i="3"/>
  <c r="H2607" i="3"/>
  <c r="H2608" i="3"/>
  <c r="H2609" i="3"/>
  <c r="H2610" i="3"/>
  <c r="H2611" i="3"/>
  <c r="H2612" i="3"/>
  <c r="H2613" i="3"/>
  <c r="H2614" i="3"/>
  <c r="H2615" i="3"/>
  <c r="H2616" i="3"/>
  <c r="H2617" i="3"/>
  <c r="H2618" i="3"/>
  <c r="H2619" i="3"/>
  <c r="H2620" i="3"/>
  <c r="H2621" i="3"/>
  <c r="H2622" i="3"/>
  <c r="H2623" i="3"/>
  <c r="H2624" i="3"/>
  <c r="H2625" i="3"/>
  <c r="H2626" i="3"/>
  <c r="H2627" i="3"/>
  <c r="H2628" i="3"/>
  <c r="H2629" i="3"/>
  <c r="H2630" i="3"/>
  <c r="H2631" i="3"/>
  <c r="H2632" i="3"/>
  <c r="H2633" i="3"/>
  <c r="H2634" i="3"/>
  <c r="H2635" i="3"/>
  <c r="H2636" i="3"/>
  <c r="H2637" i="3"/>
  <c r="H2638" i="3"/>
  <c r="H2639" i="3"/>
  <c r="H2640" i="3"/>
  <c r="H2641" i="3"/>
  <c r="H2642" i="3"/>
  <c r="H2643" i="3"/>
  <c r="H2644" i="3"/>
  <c r="H2645" i="3"/>
  <c r="H2646" i="3"/>
  <c r="H2647" i="3"/>
  <c r="H2648" i="3"/>
  <c r="H2649" i="3"/>
  <c r="H2650" i="3"/>
  <c r="H2651" i="3"/>
  <c r="H2652" i="3"/>
  <c r="H2653" i="3"/>
  <c r="H2654" i="3"/>
  <c r="H2655" i="3"/>
  <c r="H2656" i="3"/>
  <c r="H2657" i="3"/>
  <c r="H2658" i="3"/>
  <c r="H2659" i="3"/>
  <c r="H2660" i="3"/>
  <c r="H2661" i="3"/>
  <c r="H2662" i="3"/>
  <c r="H2663" i="3"/>
  <c r="H2664" i="3"/>
  <c r="H2665" i="3"/>
  <c r="H2666" i="3"/>
  <c r="H2667" i="3"/>
  <c r="H2668" i="3"/>
  <c r="H2669" i="3"/>
  <c r="H2670" i="3"/>
  <c r="H2671" i="3"/>
  <c r="H2672" i="3"/>
  <c r="H2673" i="3"/>
  <c r="H2674" i="3"/>
  <c r="H2675" i="3"/>
  <c r="H2676" i="3"/>
  <c r="H2677" i="3"/>
  <c r="H2678" i="3"/>
  <c r="H2679" i="3"/>
  <c r="H2680" i="3"/>
  <c r="H2681" i="3"/>
  <c r="H2682" i="3"/>
  <c r="H2683" i="3"/>
  <c r="H2684" i="3"/>
  <c r="H2685" i="3"/>
  <c r="H2686" i="3"/>
  <c r="H2687" i="3"/>
  <c r="H2688" i="3"/>
  <c r="H2689" i="3"/>
  <c r="H2690" i="3"/>
  <c r="H2691" i="3"/>
  <c r="H2692" i="3"/>
  <c r="H2693" i="3"/>
  <c r="H2694" i="3"/>
  <c r="H2695" i="3"/>
  <c r="H2696" i="3"/>
  <c r="H2697" i="3"/>
  <c r="H2698" i="3"/>
  <c r="H2699" i="3"/>
  <c r="H2700" i="3"/>
  <c r="H2701" i="3"/>
  <c r="H2702" i="3"/>
  <c r="H2703" i="3"/>
  <c r="H2704" i="3"/>
  <c r="H2705" i="3"/>
  <c r="H2706" i="3"/>
  <c r="H2707" i="3"/>
  <c r="H2708" i="3"/>
  <c r="H2709" i="3"/>
  <c r="H2710" i="3"/>
  <c r="H2711" i="3"/>
  <c r="H2712" i="3"/>
  <c r="H2713" i="3"/>
  <c r="H2714" i="3"/>
  <c r="H2715" i="3"/>
  <c r="H2716" i="3"/>
  <c r="H2717" i="3"/>
  <c r="H2718" i="3"/>
  <c r="H2719" i="3"/>
  <c r="H2720" i="3"/>
  <c r="H2721" i="3"/>
  <c r="H2722" i="3"/>
  <c r="H2723" i="3"/>
  <c r="H2724" i="3"/>
  <c r="H2725" i="3"/>
  <c r="H2726" i="3"/>
  <c r="H2727" i="3"/>
  <c r="H2728" i="3"/>
  <c r="H2729" i="3"/>
  <c r="H2730" i="3"/>
  <c r="H2731" i="3"/>
  <c r="H2732" i="3"/>
  <c r="H2733" i="3"/>
  <c r="H2734" i="3"/>
  <c r="H2735" i="3"/>
  <c r="H2736" i="3"/>
  <c r="H2737" i="3"/>
  <c r="H2738" i="3"/>
  <c r="H2739" i="3"/>
  <c r="H2740" i="3"/>
  <c r="H2741" i="3"/>
  <c r="H2742" i="3"/>
  <c r="H2743" i="3"/>
  <c r="H2744" i="3"/>
  <c r="H2745" i="3"/>
  <c r="H2746" i="3"/>
  <c r="H2747" i="3"/>
  <c r="H2748" i="3"/>
  <c r="H2749" i="3"/>
  <c r="H2750" i="3"/>
  <c r="H2751" i="3"/>
  <c r="H2752" i="3"/>
  <c r="H2753" i="3"/>
  <c r="H2754" i="3"/>
  <c r="H2755" i="3"/>
  <c r="H2756" i="3"/>
  <c r="H2757" i="3"/>
  <c r="H2758" i="3"/>
  <c r="H2759" i="3"/>
  <c r="H2760" i="3"/>
  <c r="H2761" i="3"/>
  <c r="H2762" i="3"/>
  <c r="H2763" i="3"/>
  <c r="H2764" i="3"/>
  <c r="H2765" i="3"/>
  <c r="H2766" i="3"/>
  <c r="H2767" i="3"/>
  <c r="H2768" i="3"/>
  <c r="H2769" i="3"/>
  <c r="H2770" i="3"/>
  <c r="H2771" i="3"/>
  <c r="H2772" i="3"/>
  <c r="H2773" i="3"/>
  <c r="H2774" i="3"/>
  <c r="H2775" i="3"/>
  <c r="H2776" i="3"/>
  <c r="H2777" i="3"/>
  <c r="H2778" i="3"/>
  <c r="H2779" i="3"/>
  <c r="H2780" i="3"/>
  <c r="H2781" i="3"/>
  <c r="H2782" i="3"/>
  <c r="H2783" i="3"/>
  <c r="H2784" i="3"/>
  <c r="H2785" i="3"/>
  <c r="H2786" i="3"/>
  <c r="H2787" i="3"/>
  <c r="H2788" i="3"/>
  <c r="H2789" i="3"/>
  <c r="H2790" i="3"/>
  <c r="H2791" i="3"/>
  <c r="H2792" i="3"/>
  <c r="H2793" i="3"/>
  <c r="H2794" i="3"/>
  <c r="H2795" i="3"/>
  <c r="H2796" i="3"/>
  <c r="H2797" i="3"/>
  <c r="H2798" i="3"/>
  <c r="H2799" i="3"/>
  <c r="H2800" i="3"/>
  <c r="H2801" i="3"/>
  <c r="H2802" i="3"/>
  <c r="H2803" i="3"/>
  <c r="H2804" i="3"/>
  <c r="H2805" i="3"/>
  <c r="H2806" i="3"/>
  <c r="H2807" i="3"/>
  <c r="H2808" i="3"/>
  <c r="H2809" i="3"/>
  <c r="H2810" i="3"/>
  <c r="H2811" i="3"/>
  <c r="H2812" i="3"/>
  <c r="H2813" i="3"/>
  <c r="H2814" i="3"/>
  <c r="H2815" i="3"/>
  <c r="H2816" i="3"/>
  <c r="H2817" i="3"/>
  <c r="H2818" i="3"/>
  <c r="H2819" i="3"/>
  <c r="H2820" i="3"/>
  <c r="H2821" i="3"/>
  <c r="H2822" i="3"/>
  <c r="H2823" i="3"/>
  <c r="H2824" i="3"/>
  <c r="H2825" i="3"/>
  <c r="H2826" i="3"/>
  <c r="H2827" i="3"/>
  <c r="H2828" i="3"/>
  <c r="H2829" i="3"/>
  <c r="H2830" i="3"/>
  <c r="H2831" i="3"/>
  <c r="H2832" i="3"/>
  <c r="H2833" i="3"/>
  <c r="H2834" i="3"/>
  <c r="H2835" i="3"/>
  <c r="H2836" i="3"/>
  <c r="H2837" i="3"/>
  <c r="H2838" i="3"/>
  <c r="H2839" i="3"/>
  <c r="H2840" i="3"/>
  <c r="H2841" i="3"/>
  <c r="H2842" i="3"/>
  <c r="H2843" i="3"/>
  <c r="H2844" i="3"/>
  <c r="H2845" i="3"/>
  <c r="H2846" i="3"/>
  <c r="H2847" i="3"/>
  <c r="H2848" i="3"/>
  <c r="H2849" i="3"/>
  <c r="H2850" i="3"/>
  <c r="H2851" i="3"/>
  <c r="H2852" i="3"/>
  <c r="H2853" i="3"/>
  <c r="H2854" i="3"/>
  <c r="H2855" i="3"/>
  <c r="H2856" i="3"/>
  <c r="H2857" i="3"/>
  <c r="H2858" i="3"/>
  <c r="H2859" i="3"/>
  <c r="H2860" i="3"/>
  <c r="H2861" i="3"/>
  <c r="H2862" i="3"/>
  <c r="H2863" i="3"/>
  <c r="H2864" i="3"/>
  <c r="H2865" i="3"/>
  <c r="H2866" i="3"/>
  <c r="H2867" i="3"/>
  <c r="H2868" i="3"/>
  <c r="H2869" i="3"/>
  <c r="H2870" i="3"/>
  <c r="H2871" i="3"/>
  <c r="H2872" i="3"/>
  <c r="H2873" i="3"/>
  <c r="H2874" i="3"/>
  <c r="H2875" i="3"/>
  <c r="H2876" i="3"/>
  <c r="H2877" i="3"/>
  <c r="H2878" i="3"/>
  <c r="H2879" i="3"/>
  <c r="H2880" i="3"/>
  <c r="H2881" i="3"/>
  <c r="H2882" i="3"/>
  <c r="H2883" i="3"/>
  <c r="H2884" i="3"/>
  <c r="H2885" i="3"/>
  <c r="H2886" i="3"/>
  <c r="H2887" i="3"/>
  <c r="H2888" i="3"/>
  <c r="H2889" i="3"/>
  <c r="H2890" i="3"/>
  <c r="H2891" i="3"/>
  <c r="H2892" i="3"/>
  <c r="H2893" i="3"/>
  <c r="H2894" i="3"/>
  <c r="H2895" i="3"/>
  <c r="H2896" i="3"/>
  <c r="H2897" i="3"/>
  <c r="H2898" i="3"/>
  <c r="H2899" i="3"/>
  <c r="H2900" i="3"/>
  <c r="H2901" i="3"/>
  <c r="H2902" i="3"/>
  <c r="H2903" i="3"/>
  <c r="H2904" i="3"/>
  <c r="H2905" i="3"/>
  <c r="H2906" i="3"/>
  <c r="H2907" i="3"/>
  <c r="H2908" i="3"/>
  <c r="H2909" i="3"/>
  <c r="H2910" i="3"/>
  <c r="H2911" i="3"/>
  <c r="H2912" i="3"/>
  <c r="H2913" i="3"/>
  <c r="H2914" i="3"/>
  <c r="H2915" i="3"/>
  <c r="H2916" i="3"/>
  <c r="H2917" i="3"/>
  <c r="H2918" i="3"/>
  <c r="H2919" i="3"/>
  <c r="H2920" i="3"/>
  <c r="H2921" i="3"/>
  <c r="H2922" i="3"/>
  <c r="H2923" i="3"/>
  <c r="H2924" i="3"/>
  <c r="H2925" i="3"/>
  <c r="H2926" i="3"/>
  <c r="H2927" i="3"/>
  <c r="H2928" i="3"/>
  <c r="H2929" i="3"/>
  <c r="H2930" i="3"/>
  <c r="H2931" i="3"/>
  <c r="H2932" i="3"/>
  <c r="H2933" i="3"/>
  <c r="H2934" i="3"/>
  <c r="H2935" i="3"/>
  <c r="H2936" i="3"/>
  <c r="H2937" i="3"/>
  <c r="H2938" i="3"/>
  <c r="H2939" i="3"/>
  <c r="H2940" i="3"/>
  <c r="H2941" i="3"/>
  <c r="H2942" i="3"/>
  <c r="H2943" i="3"/>
  <c r="H2944" i="3"/>
  <c r="H2945" i="3"/>
  <c r="H2946" i="3"/>
  <c r="H2947" i="3"/>
  <c r="H2948" i="3"/>
  <c r="H2949" i="3"/>
  <c r="H2950" i="3"/>
  <c r="H2951" i="3"/>
  <c r="H2952" i="3"/>
  <c r="H2953" i="3"/>
  <c r="H2954" i="3"/>
  <c r="H2955" i="3"/>
  <c r="H2956" i="3"/>
  <c r="H2957" i="3"/>
  <c r="H2958" i="3"/>
  <c r="H2959" i="3"/>
  <c r="H2960" i="3"/>
  <c r="H2961" i="3"/>
  <c r="H2962" i="3"/>
  <c r="H2963" i="3"/>
  <c r="H2964" i="3"/>
  <c r="H2965" i="3"/>
  <c r="H2966" i="3"/>
  <c r="H2967" i="3"/>
  <c r="H2968" i="3"/>
  <c r="H2969" i="3"/>
  <c r="H2970" i="3"/>
  <c r="H2971" i="3"/>
  <c r="H2972" i="3"/>
  <c r="H2973" i="3"/>
  <c r="H2974" i="3"/>
  <c r="H2975" i="3"/>
  <c r="H2976" i="3"/>
  <c r="H2977" i="3"/>
  <c r="H2978" i="3"/>
  <c r="H2979" i="3"/>
  <c r="H2980" i="3"/>
  <c r="H2981" i="3"/>
  <c r="H2982" i="3"/>
  <c r="H2983" i="3"/>
  <c r="H2984" i="3"/>
  <c r="H2985" i="3"/>
  <c r="H2986" i="3"/>
  <c r="H2987" i="3"/>
  <c r="H2988" i="3"/>
  <c r="H2989" i="3"/>
  <c r="H2990" i="3"/>
  <c r="H2991" i="3"/>
  <c r="H2992" i="3"/>
  <c r="H2993" i="3"/>
  <c r="H2994" i="3"/>
  <c r="H2995" i="3"/>
  <c r="H2996" i="3"/>
  <c r="H2997" i="3"/>
  <c r="H2998" i="3"/>
  <c r="H2999" i="3"/>
  <c r="H3000" i="3"/>
  <c r="H3001" i="3"/>
  <c r="H3002" i="3"/>
  <c r="H3003" i="3"/>
  <c r="H3004" i="3"/>
  <c r="H3005" i="3"/>
  <c r="H3006" i="3"/>
  <c r="H3007" i="3"/>
  <c r="H3008" i="3"/>
  <c r="H3009" i="3"/>
  <c r="H3010" i="3"/>
  <c r="H3011" i="3"/>
  <c r="H3012" i="3"/>
  <c r="H3013" i="3"/>
  <c r="H3014" i="3"/>
  <c r="H3015" i="3"/>
  <c r="H3016" i="3"/>
  <c r="H3017" i="3"/>
  <c r="H3018" i="3"/>
  <c r="H3019" i="3"/>
  <c r="H3020" i="3"/>
  <c r="H3021" i="3"/>
  <c r="H3022" i="3"/>
  <c r="H3023" i="3"/>
  <c r="H3024" i="3"/>
  <c r="H3025" i="3"/>
  <c r="H3026" i="3"/>
  <c r="H3027" i="3"/>
  <c r="H3028" i="3"/>
  <c r="H3029" i="3"/>
  <c r="H3030" i="3"/>
  <c r="H3031" i="3"/>
  <c r="H3032" i="3"/>
  <c r="H3033" i="3"/>
  <c r="H3034" i="3"/>
  <c r="H3035" i="3"/>
  <c r="H3036" i="3"/>
  <c r="H3037" i="3"/>
  <c r="H3038" i="3"/>
  <c r="H3039" i="3"/>
  <c r="H3040" i="3"/>
  <c r="H3041" i="3"/>
  <c r="H3042" i="3"/>
  <c r="H3043" i="3"/>
  <c r="H3044" i="3"/>
  <c r="H3045" i="3"/>
  <c r="H3046" i="3"/>
  <c r="H3047" i="3"/>
  <c r="H3048" i="3"/>
  <c r="H3049" i="3"/>
  <c r="H3050" i="3"/>
  <c r="H3051" i="3"/>
  <c r="H3052" i="3"/>
  <c r="H3053" i="3"/>
  <c r="H3054" i="3"/>
  <c r="H3055" i="3"/>
  <c r="H3056" i="3"/>
  <c r="H3057" i="3"/>
  <c r="H3058" i="3"/>
  <c r="H3059" i="3"/>
  <c r="H3060" i="3"/>
  <c r="H3061" i="3"/>
  <c r="H3062" i="3"/>
  <c r="H3063" i="3"/>
  <c r="H3064" i="3"/>
  <c r="H3065" i="3"/>
  <c r="H3066" i="3"/>
  <c r="H3067" i="3"/>
  <c r="H3068" i="3"/>
  <c r="H3069" i="3"/>
  <c r="H3070" i="3"/>
  <c r="H3071" i="3"/>
  <c r="H3072" i="3"/>
  <c r="H3073" i="3"/>
  <c r="H3074" i="3"/>
  <c r="H3075" i="3"/>
  <c r="H3076" i="3"/>
  <c r="H3077" i="3"/>
  <c r="H3078" i="3"/>
  <c r="H3079" i="3"/>
  <c r="H3080" i="3"/>
  <c r="H3081" i="3"/>
  <c r="H3082" i="3"/>
  <c r="H3083" i="3"/>
  <c r="H3084" i="3"/>
  <c r="H3085" i="3"/>
  <c r="H3086" i="3"/>
  <c r="H3087" i="3"/>
  <c r="H3088" i="3"/>
  <c r="H3089" i="3"/>
  <c r="H3090" i="3"/>
  <c r="H3091" i="3"/>
  <c r="H3092" i="3"/>
  <c r="H3093" i="3"/>
  <c r="H3094" i="3"/>
  <c r="H3095" i="3"/>
  <c r="H3096" i="3"/>
  <c r="H3097" i="3"/>
  <c r="H3098" i="3"/>
  <c r="H3099" i="3"/>
  <c r="H3100" i="3"/>
  <c r="H3101" i="3"/>
  <c r="H3102" i="3"/>
  <c r="H3103" i="3"/>
  <c r="H3104" i="3"/>
  <c r="H3105" i="3"/>
  <c r="H3106" i="3"/>
  <c r="H3107" i="3"/>
  <c r="H3108" i="3"/>
  <c r="H3109" i="3"/>
  <c r="H3110" i="3"/>
  <c r="H3111" i="3"/>
  <c r="H3112" i="3"/>
  <c r="H3113" i="3"/>
  <c r="H3114" i="3"/>
  <c r="H3115" i="3"/>
  <c r="H3116" i="3"/>
  <c r="H3117" i="3"/>
  <c r="H3118" i="3"/>
  <c r="H3119" i="3"/>
  <c r="H3120" i="3"/>
  <c r="H3121" i="3"/>
  <c r="H3122" i="3"/>
  <c r="H3123" i="3"/>
  <c r="H3124" i="3"/>
  <c r="H3125" i="3"/>
  <c r="H3126" i="3"/>
  <c r="H3127" i="3"/>
  <c r="H3128" i="3"/>
  <c r="H3129" i="3"/>
  <c r="H3130" i="3"/>
  <c r="H3131" i="3"/>
  <c r="H3132" i="3"/>
  <c r="H3133" i="3"/>
  <c r="H3134" i="3"/>
  <c r="H3135" i="3"/>
  <c r="H3136" i="3"/>
  <c r="H3137" i="3"/>
  <c r="H3138" i="3"/>
  <c r="H3139" i="3"/>
  <c r="H3140" i="3"/>
  <c r="H3141" i="3"/>
  <c r="H3142" i="3"/>
  <c r="H3143" i="3"/>
  <c r="H3144" i="3"/>
  <c r="H3145" i="3"/>
  <c r="H3146" i="3"/>
  <c r="H3147" i="3"/>
  <c r="H3148" i="3"/>
  <c r="H3149" i="3"/>
  <c r="H3150" i="3"/>
  <c r="H3151" i="3"/>
  <c r="H3152" i="3"/>
  <c r="H3153" i="3"/>
  <c r="H3154" i="3"/>
  <c r="H3155" i="3"/>
  <c r="H3156" i="3"/>
  <c r="H3157" i="3"/>
  <c r="H3158" i="3"/>
  <c r="H3159" i="3"/>
  <c r="H3160" i="3"/>
  <c r="H3161" i="3"/>
  <c r="H3162" i="3"/>
  <c r="H3163" i="3"/>
  <c r="H3164" i="3"/>
  <c r="H3165" i="3"/>
  <c r="H3166" i="3"/>
  <c r="H3167" i="3"/>
  <c r="H3168" i="3"/>
  <c r="H3169" i="3"/>
  <c r="H3170" i="3"/>
  <c r="H3171" i="3"/>
  <c r="H3172" i="3"/>
  <c r="H3173" i="3"/>
  <c r="H3174" i="3"/>
  <c r="H3175" i="3"/>
  <c r="H3176" i="3"/>
  <c r="H3177" i="3"/>
  <c r="H3178" i="3"/>
  <c r="H3179" i="3"/>
  <c r="H3180" i="3"/>
  <c r="H3181" i="3"/>
  <c r="H3182" i="3"/>
  <c r="H3183" i="3"/>
  <c r="H3184" i="3"/>
  <c r="H3185" i="3"/>
  <c r="H3186" i="3"/>
  <c r="H3187" i="3"/>
  <c r="H3188" i="3"/>
  <c r="H3189" i="3"/>
  <c r="H3190" i="3"/>
  <c r="H3191" i="3"/>
  <c r="H3192" i="3"/>
  <c r="H3193" i="3"/>
  <c r="H3194" i="3"/>
  <c r="H3195" i="3"/>
  <c r="H3196" i="3"/>
  <c r="H3197" i="3"/>
  <c r="H3198" i="3"/>
  <c r="H3199" i="3"/>
  <c r="H3200" i="3"/>
  <c r="H3201" i="3"/>
  <c r="H3202" i="3"/>
  <c r="H3203" i="3"/>
  <c r="H3204" i="3"/>
  <c r="H3205" i="3"/>
  <c r="H3206" i="3"/>
  <c r="H3207" i="3"/>
  <c r="H3208" i="3"/>
  <c r="H3209" i="3"/>
  <c r="H3210" i="3"/>
  <c r="H3211" i="3"/>
  <c r="H3212" i="3"/>
  <c r="H3213" i="3"/>
  <c r="H3214" i="3"/>
  <c r="H3215" i="3"/>
  <c r="H3216" i="3"/>
  <c r="H3217" i="3"/>
  <c r="H3218" i="3"/>
  <c r="H3219" i="3"/>
  <c r="H3220" i="3"/>
  <c r="H3221" i="3"/>
  <c r="H3222" i="3"/>
  <c r="H3223" i="3"/>
  <c r="H3224" i="3"/>
  <c r="H3225" i="3"/>
  <c r="H3226" i="3"/>
  <c r="H3227" i="3"/>
  <c r="H3228" i="3"/>
  <c r="H3229" i="3"/>
  <c r="H3230" i="3"/>
  <c r="H3231" i="3"/>
  <c r="H3232" i="3"/>
  <c r="H3233" i="3"/>
  <c r="H3234" i="3"/>
  <c r="H3235" i="3"/>
  <c r="H3236" i="3"/>
  <c r="H3237" i="3"/>
  <c r="H3238" i="3"/>
  <c r="H3239" i="3"/>
  <c r="H3240" i="3"/>
  <c r="H3241" i="3"/>
  <c r="H3242" i="3"/>
  <c r="H3243" i="3"/>
  <c r="H3244" i="3"/>
  <c r="H3245" i="3"/>
  <c r="H3246" i="3"/>
  <c r="H3247" i="3"/>
  <c r="H3248" i="3"/>
  <c r="H3249" i="3"/>
  <c r="H3250" i="3"/>
  <c r="H3251" i="3"/>
  <c r="H3252" i="3"/>
  <c r="H3253" i="3"/>
  <c r="H3254" i="3"/>
  <c r="H3255" i="3"/>
  <c r="H3256" i="3"/>
  <c r="H3257" i="3"/>
  <c r="H3258" i="3"/>
  <c r="H3259" i="3"/>
  <c r="H3260" i="3"/>
  <c r="H3261" i="3"/>
  <c r="H3262" i="3"/>
  <c r="H3263" i="3"/>
  <c r="H3264" i="3"/>
  <c r="H3265" i="3"/>
  <c r="H3266" i="3"/>
  <c r="H3267" i="3"/>
  <c r="H3268" i="3"/>
  <c r="H3269" i="3"/>
  <c r="H3270" i="3"/>
  <c r="H3271" i="3"/>
  <c r="H3272" i="3"/>
  <c r="H3273" i="3"/>
  <c r="H3274" i="3"/>
  <c r="H3275" i="3"/>
  <c r="H3276" i="3"/>
  <c r="H3277" i="3"/>
  <c r="H3278" i="3"/>
  <c r="H3279" i="3"/>
  <c r="H3280" i="3"/>
  <c r="H3281" i="3"/>
  <c r="H3282" i="3"/>
  <c r="H3283" i="3"/>
  <c r="H3284" i="3"/>
  <c r="H3285" i="3"/>
  <c r="H3286" i="3"/>
  <c r="H3287" i="3"/>
  <c r="H3288" i="3"/>
  <c r="H3289" i="3"/>
  <c r="H3290" i="3"/>
  <c r="H3291" i="3"/>
  <c r="H3292" i="3"/>
  <c r="H3293" i="3"/>
  <c r="H3294" i="3"/>
  <c r="H3295" i="3"/>
  <c r="H3296" i="3"/>
  <c r="H3297" i="3"/>
  <c r="H3298" i="3"/>
  <c r="H3299" i="3"/>
  <c r="H3300" i="3"/>
  <c r="H3301" i="3"/>
  <c r="H3302" i="3"/>
  <c r="H3303" i="3"/>
  <c r="H3304" i="3"/>
  <c r="H3305" i="3"/>
  <c r="H3306" i="3"/>
  <c r="H3307" i="3"/>
  <c r="H3308" i="3"/>
  <c r="H3309" i="3"/>
  <c r="H3310" i="3"/>
  <c r="H3311" i="3"/>
  <c r="H3312" i="3"/>
  <c r="H3313" i="3"/>
  <c r="H3314" i="3"/>
  <c r="H3315" i="3"/>
  <c r="H3316" i="3"/>
  <c r="H3317" i="3"/>
  <c r="H3318" i="3"/>
  <c r="H3319" i="3"/>
  <c r="H3320" i="3"/>
  <c r="H3321" i="3"/>
  <c r="H3322" i="3"/>
  <c r="H3323" i="3"/>
  <c r="H3324" i="3"/>
  <c r="H3325" i="3"/>
  <c r="H3326" i="3"/>
  <c r="H3327" i="3"/>
  <c r="H3328" i="3"/>
  <c r="H3329" i="3"/>
  <c r="H3330" i="3"/>
  <c r="H3331" i="3"/>
  <c r="H3332" i="3"/>
  <c r="H3333" i="3"/>
  <c r="H3334" i="3"/>
  <c r="H3335" i="3"/>
  <c r="H3336" i="3"/>
  <c r="H3337" i="3"/>
  <c r="H3338" i="3"/>
  <c r="H3339" i="3"/>
  <c r="H3340" i="3"/>
  <c r="H3341" i="3"/>
  <c r="H3342" i="3"/>
  <c r="H3343" i="3"/>
  <c r="H3344" i="3"/>
  <c r="H3345" i="3"/>
  <c r="H3346" i="3"/>
  <c r="H3347" i="3"/>
  <c r="H3348" i="3"/>
  <c r="H3349" i="3"/>
  <c r="H3350" i="3"/>
  <c r="H3351" i="3"/>
  <c r="H3352" i="3"/>
  <c r="H3353" i="3"/>
  <c r="H3354" i="3"/>
  <c r="H3355" i="3"/>
  <c r="H3356" i="3"/>
  <c r="H3357" i="3"/>
  <c r="H3358" i="3"/>
  <c r="H3359" i="3"/>
  <c r="H3360" i="3"/>
  <c r="H3361" i="3"/>
  <c r="H3362" i="3"/>
  <c r="H3363" i="3"/>
  <c r="H3364" i="3"/>
  <c r="H3365" i="3"/>
  <c r="H3366" i="3"/>
  <c r="H3367" i="3"/>
  <c r="H3368" i="3"/>
  <c r="H3369" i="3"/>
  <c r="H3370" i="3"/>
  <c r="H3371" i="3"/>
  <c r="H3372" i="3"/>
  <c r="H3373" i="3"/>
  <c r="H3374" i="3"/>
  <c r="H3375" i="3"/>
  <c r="H3376" i="3"/>
  <c r="H3377" i="3"/>
  <c r="H3378" i="3"/>
  <c r="H3379" i="3"/>
  <c r="H3380" i="3"/>
  <c r="H3381" i="3"/>
  <c r="H3382" i="3"/>
  <c r="H3383" i="3"/>
  <c r="H3384" i="3"/>
  <c r="H3385" i="3"/>
  <c r="H3386" i="3"/>
  <c r="H3387" i="3"/>
  <c r="H3388" i="3"/>
  <c r="H3389" i="3"/>
  <c r="H3390" i="3"/>
  <c r="H3391" i="3"/>
  <c r="H3392" i="3"/>
  <c r="H3393" i="3"/>
  <c r="H3394" i="3"/>
  <c r="H3395" i="3"/>
  <c r="H3396" i="3"/>
  <c r="H3397" i="3"/>
  <c r="H3398" i="3"/>
  <c r="H3399" i="3"/>
  <c r="H3400" i="3"/>
  <c r="H3401" i="3"/>
  <c r="H3402" i="3"/>
  <c r="H3403" i="3"/>
  <c r="H3404" i="3"/>
  <c r="H3405" i="3"/>
  <c r="H3406" i="3"/>
  <c r="H3407" i="3"/>
  <c r="H3408" i="3"/>
  <c r="H3409" i="3"/>
  <c r="H3410" i="3"/>
  <c r="H3411" i="3"/>
  <c r="H3412" i="3"/>
  <c r="H3413" i="3"/>
  <c r="H3414" i="3"/>
  <c r="H3415" i="3"/>
  <c r="H3416" i="3"/>
  <c r="H3417" i="3"/>
  <c r="H3418" i="3"/>
  <c r="H3419" i="3"/>
  <c r="H3420" i="3"/>
  <c r="H3421" i="3"/>
  <c r="H3422" i="3"/>
  <c r="H3423" i="3"/>
  <c r="H3424" i="3"/>
  <c r="H3425" i="3"/>
  <c r="H3426" i="3"/>
  <c r="H3427" i="3"/>
  <c r="H3428" i="3"/>
  <c r="H3429" i="3"/>
  <c r="H3430" i="3"/>
  <c r="H3431" i="3"/>
  <c r="H3432" i="3"/>
  <c r="H3433" i="3"/>
  <c r="H3434" i="3"/>
  <c r="H3435" i="3"/>
  <c r="H3436" i="3"/>
  <c r="H3437" i="3"/>
  <c r="H3438" i="3"/>
  <c r="H3439" i="3"/>
  <c r="H3440" i="3"/>
  <c r="H3441" i="3"/>
  <c r="H3442" i="3"/>
  <c r="H3443" i="3"/>
  <c r="H3444" i="3"/>
  <c r="H3445" i="3"/>
  <c r="H3446" i="3"/>
  <c r="H3447" i="3"/>
  <c r="H3448" i="3"/>
  <c r="H3449" i="3"/>
  <c r="H3450" i="3"/>
  <c r="H3451" i="3"/>
  <c r="H3452" i="3"/>
  <c r="H3453" i="3"/>
  <c r="H3454" i="3"/>
  <c r="H3455" i="3"/>
  <c r="H3456" i="3"/>
  <c r="H3457" i="3"/>
  <c r="H3458" i="3"/>
  <c r="H3459" i="3"/>
  <c r="H3460" i="3"/>
  <c r="H3461" i="3"/>
  <c r="H3462" i="3"/>
  <c r="H3463" i="3"/>
  <c r="H3464" i="3"/>
  <c r="H3465" i="3"/>
  <c r="H3466" i="3"/>
  <c r="H3467" i="3"/>
  <c r="H3468" i="3"/>
  <c r="H3469" i="3"/>
  <c r="H3470" i="3"/>
  <c r="H3471" i="3"/>
  <c r="H3472" i="3"/>
  <c r="H3473" i="3"/>
  <c r="H3474" i="3"/>
  <c r="H3475" i="3"/>
  <c r="H3476" i="3"/>
  <c r="H3477" i="3"/>
  <c r="H3478" i="3"/>
  <c r="H3479" i="3"/>
  <c r="H3480" i="3"/>
  <c r="H3481" i="3"/>
  <c r="H3482" i="3"/>
  <c r="H3483" i="3"/>
  <c r="H3484" i="3"/>
  <c r="H3485" i="3"/>
  <c r="H3486" i="3"/>
  <c r="H3487" i="3"/>
  <c r="H3488" i="3"/>
  <c r="H3489" i="3"/>
  <c r="H3490" i="3"/>
  <c r="H3491" i="3"/>
  <c r="H3492" i="3"/>
  <c r="H3493" i="3"/>
  <c r="H3494" i="3"/>
  <c r="H3495" i="3"/>
  <c r="H3496" i="3"/>
  <c r="H3497" i="3"/>
  <c r="H3498" i="3"/>
  <c r="H3499" i="3"/>
  <c r="H3500" i="3"/>
  <c r="H3501" i="3"/>
  <c r="H3502" i="3"/>
  <c r="H3503" i="3"/>
  <c r="H3504" i="3"/>
  <c r="H3505" i="3"/>
  <c r="H3506" i="3"/>
  <c r="H3507" i="3"/>
  <c r="H3508" i="3"/>
  <c r="H3509" i="3"/>
  <c r="H3510" i="3"/>
  <c r="H3511" i="3"/>
  <c r="H3512" i="3"/>
  <c r="H3513" i="3"/>
  <c r="H3514" i="3"/>
  <c r="H3515" i="3"/>
  <c r="H3516" i="3"/>
  <c r="H3517" i="3"/>
  <c r="H3518" i="3"/>
  <c r="H3519" i="3"/>
  <c r="H3520" i="3"/>
  <c r="H3521" i="3"/>
  <c r="H3522" i="3"/>
  <c r="H3523" i="3"/>
  <c r="H3524" i="3"/>
  <c r="H3525" i="3"/>
  <c r="H3526" i="3"/>
  <c r="H3527" i="3"/>
  <c r="H3528" i="3"/>
  <c r="H3529" i="3"/>
  <c r="H3530" i="3"/>
  <c r="H3531" i="3"/>
  <c r="H3532" i="3"/>
  <c r="H3533" i="3"/>
  <c r="H3534" i="3"/>
  <c r="H3535" i="3"/>
  <c r="H3536" i="3"/>
  <c r="H3537" i="3"/>
  <c r="H3538" i="3"/>
  <c r="H3539" i="3"/>
  <c r="H3540" i="3"/>
  <c r="H3541" i="3"/>
  <c r="H3542" i="3"/>
  <c r="H3543" i="3"/>
  <c r="H3544" i="3"/>
  <c r="H3545" i="3"/>
  <c r="H3546" i="3"/>
  <c r="H3547" i="3"/>
  <c r="H3548" i="3"/>
  <c r="H3549" i="3"/>
  <c r="H3550" i="3"/>
  <c r="H3551" i="3"/>
  <c r="H3552" i="3"/>
  <c r="H3553" i="3"/>
  <c r="H3554" i="3"/>
  <c r="H3555" i="3"/>
  <c r="H3556" i="3"/>
  <c r="H3557" i="3"/>
  <c r="H3558" i="3"/>
  <c r="H3559" i="3"/>
  <c r="H3560" i="3"/>
  <c r="H3561" i="3"/>
  <c r="H3562" i="3"/>
  <c r="H3563" i="3"/>
  <c r="H3564" i="3"/>
  <c r="H3565" i="3"/>
  <c r="H3566" i="3"/>
  <c r="H3567" i="3"/>
  <c r="H3568" i="3"/>
  <c r="H3569" i="3"/>
  <c r="H3570" i="3"/>
  <c r="H3571" i="3"/>
  <c r="H3572" i="3"/>
  <c r="H3573" i="3"/>
  <c r="H3574" i="3"/>
  <c r="H3575" i="3"/>
  <c r="H3576" i="3"/>
  <c r="H3577" i="3"/>
  <c r="H3578" i="3"/>
  <c r="H3579" i="3"/>
  <c r="H3580" i="3"/>
  <c r="H3581" i="3"/>
  <c r="H3582" i="3"/>
  <c r="H3583" i="3"/>
  <c r="H3584" i="3"/>
  <c r="H3585" i="3"/>
  <c r="H3586" i="3"/>
  <c r="H3587" i="3"/>
  <c r="H3588" i="3"/>
  <c r="H3589" i="3"/>
  <c r="H3590" i="3"/>
  <c r="H3591" i="3"/>
  <c r="H3592" i="3"/>
  <c r="H3593" i="3"/>
  <c r="H3594" i="3"/>
  <c r="H3595" i="3"/>
  <c r="H3596" i="3"/>
  <c r="H3597" i="3"/>
  <c r="H3598" i="3"/>
  <c r="H3599" i="3"/>
  <c r="H3600" i="3"/>
  <c r="H3601" i="3"/>
  <c r="H3602" i="3"/>
  <c r="H3603" i="3"/>
  <c r="H3604" i="3"/>
  <c r="H3605" i="3"/>
  <c r="H3606" i="3"/>
  <c r="H3607" i="3"/>
  <c r="H3608" i="3"/>
  <c r="H3609" i="3"/>
  <c r="H3610" i="3"/>
  <c r="H3611" i="3"/>
  <c r="H3612" i="3"/>
  <c r="H3613" i="3"/>
  <c r="H3614" i="3"/>
  <c r="H3615" i="3"/>
  <c r="H3616" i="3"/>
  <c r="H3617" i="3"/>
  <c r="H3618" i="3"/>
  <c r="H3619" i="3"/>
  <c r="H3620" i="3"/>
  <c r="H3621" i="3"/>
  <c r="H3622" i="3"/>
  <c r="H3623" i="3"/>
  <c r="H3624" i="3"/>
  <c r="H3625" i="3"/>
  <c r="H3626" i="3"/>
  <c r="H3627" i="3"/>
  <c r="H3628" i="3"/>
  <c r="H3629" i="3"/>
  <c r="H3630" i="3"/>
  <c r="H3631" i="3"/>
  <c r="H3632" i="3"/>
  <c r="H3633" i="3"/>
  <c r="H3634" i="3"/>
  <c r="H3635" i="3"/>
  <c r="H3636" i="3"/>
  <c r="H3637" i="3"/>
  <c r="H3638" i="3"/>
  <c r="H3639" i="3"/>
  <c r="H3640" i="3"/>
  <c r="H3641" i="3"/>
  <c r="H3642" i="3"/>
  <c r="H3643" i="3"/>
  <c r="H3644" i="3"/>
  <c r="H3645" i="3"/>
  <c r="H3646" i="3"/>
  <c r="H3647" i="3"/>
  <c r="H3648" i="3"/>
  <c r="H3649" i="3"/>
  <c r="H3650" i="3"/>
  <c r="H3651" i="3"/>
  <c r="H3652" i="3"/>
  <c r="H3653" i="3"/>
  <c r="H3654" i="3"/>
  <c r="H3655" i="3"/>
  <c r="H3656" i="3"/>
  <c r="H3657" i="3"/>
  <c r="H3658" i="3"/>
  <c r="H3659" i="3"/>
  <c r="H3660" i="3"/>
  <c r="H3661" i="3"/>
  <c r="H3662" i="3"/>
  <c r="H3663" i="3"/>
  <c r="H3664" i="3"/>
  <c r="H3665" i="3"/>
  <c r="H3666" i="3"/>
  <c r="H3667" i="3"/>
  <c r="H3668" i="3"/>
  <c r="H3669" i="3"/>
  <c r="H3670" i="3"/>
  <c r="H3671" i="3"/>
  <c r="H3672" i="3"/>
  <c r="H3673" i="3"/>
  <c r="H3674" i="3"/>
  <c r="H3675" i="3"/>
  <c r="H3676" i="3"/>
  <c r="H3677" i="3"/>
  <c r="H3678" i="3"/>
  <c r="H3679" i="3"/>
  <c r="H3680" i="3"/>
  <c r="H3681" i="3"/>
  <c r="H3682" i="3"/>
  <c r="H3683" i="3"/>
  <c r="H3684" i="3"/>
  <c r="H3685" i="3"/>
  <c r="H3686" i="3"/>
  <c r="H3687" i="3"/>
  <c r="H3688" i="3"/>
  <c r="H3689" i="3"/>
  <c r="H3690" i="3"/>
  <c r="H3691" i="3"/>
  <c r="H3692" i="3"/>
  <c r="H3693" i="3"/>
  <c r="H3694" i="3"/>
  <c r="H3695" i="3"/>
  <c r="H3696" i="3"/>
  <c r="H3697" i="3"/>
  <c r="H3698" i="3"/>
  <c r="H3699" i="3"/>
  <c r="H3700" i="3"/>
  <c r="H3701" i="3"/>
  <c r="H3702" i="3"/>
  <c r="H3703" i="3"/>
  <c r="H3704" i="3"/>
  <c r="H3705" i="3"/>
  <c r="H3706" i="3"/>
  <c r="H3707" i="3"/>
  <c r="H3708" i="3"/>
  <c r="H3709" i="3"/>
  <c r="H3710" i="3"/>
  <c r="H3711" i="3"/>
  <c r="H3712" i="3"/>
  <c r="H3713" i="3"/>
  <c r="H3714" i="3"/>
  <c r="H3715" i="3"/>
  <c r="H3716" i="3"/>
  <c r="H3717" i="3"/>
  <c r="H3718" i="3"/>
  <c r="H3719" i="3"/>
  <c r="H3720" i="3"/>
  <c r="H3721" i="3"/>
  <c r="H3722" i="3"/>
  <c r="H3723" i="3"/>
  <c r="H3724" i="3"/>
  <c r="H3725" i="3"/>
  <c r="H3726" i="3"/>
  <c r="H3727" i="3"/>
  <c r="H3728" i="3"/>
  <c r="H3729" i="3"/>
  <c r="H3730" i="3"/>
  <c r="H3731" i="3"/>
  <c r="H3732" i="3"/>
  <c r="H3733" i="3"/>
  <c r="H3734" i="3"/>
  <c r="H3735" i="3"/>
  <c r="H3736" i="3"/>
  <c r="H3737" i="3"/>
  <c r="H3738" i="3"/>
  <c r="H3739" i="3"/>
  <c r="H3740" i="3"/>
  <c r="H3741" i="3"/>
  <c r="H3742" i="3"/>
  <c r="H3743" i="3"/>
  <c r="H3744" i="3"/>
  <c r="H3745" i="3"/>
  <c r="H3746" i="3"/>
  <c r="H3747" i="3"/>
  <c r="H3748" i="3"/>
  <c r="H3749" i="3"/>
  <c r="H3750" i="3"/>
  <c r="H3751" i="3"/>
  <c r="H3752" i="3"/>
  <c r="H3753" i="3"/>
  <c r="H3754" i="3"/>
  <c r="H3755" i="3"/>
  <c r="H3756" i="3"/>
  <c r="H3757" i="3"/>
  <c r="H3758" i="3"/>
  <c r="H3759" i="3"/>
  <c r="H3760" i="3"/>
  <c r="H3761" i="3"/>
  <c r="H3762" i="3"/>
  <c r="H3763" i="3"/>
  <c r="H3764" i="3"/>
  <c r="H3765" i="3"/>
  <c r="H3766" i="3"/>
  <c r="H3767" i="3"/>
  <c r="H3768" i="3"/>
  <c r="H3769" i="3"/>
  <c r="H3770" i="3"/>
  <c r="H3771" i="3"/>
  <c r="H3772" i="3"/>
  <c r="H3773" i="3"/>
  <c r="H3774" i="3"/>
  <c r="H3775" i="3"/>
  <c r="H3776" i="3"/>
  <c r="H3777" i="3"/>
  <c r="H3778" i="3"/>
  <c r="H3779" i="3"/>
  <c r="H3780" i="3"/>
  <c r="H3781" i="3"/>
  <c r="H3782" i="3"/>
  <c r="H3783" i="3"/>
  <c r="H3784" i="3"/>
  <c r="H3785" i="3"/>
  <c r="H3786" i="3"/>
  <c r="H3787" i="3"/>
  <c r="H3788" i="3"/>
  <c r="H3789" i="3"/>
  <c r="H3790" i="3"/>
  <c r="H3791" i="3"/>
  <c r="H3792" i="3"/>
  <c r="H3793" i="3"/>
  <c r="H3794" i="3"/>
  <c r="H3795" i="3"/>
  <c r="H3796" i="3"/>
  <c r="H3797" i="3"/>
  <c r="H3798" i="3"/>
  <c r="H3799" i="3"/>
  <c r="H3800" i="3"/>
  <c r="H3801" i="3"/>
  <c r="H3802" i="3"/>
  <c r="H3803" i="3"/>
  <c r="H3804" i="3"/>
  <c r="H3805" i="3"/>
  <c r="H3806" i="3"/>
  <c r="H3807" i="3"/>
  <c r="H3808" i="3"/>
  <c r="H3809" i="3"/>
  <c r="H3810" i="3"/>
  <c r="H3811" i="3"/>
  <c r="H3812" i="3"/>
  <c r="H3813" i="3"/>
  <c r="H3814" i="3"/>
  <c r="H3815" i="3"/>
  <c r="H3816" i="3"/>
  <c r="H3817" i="3"/>
  <c r="H3818" i="3"/>
  <c r="H3819" i="3"/>
  <c r="H3820" i="3"/>
  <c r="H3821" i="3"/>
  <c r="H3822" i="3"/>
  <c r="H3823" i="3"/>
  <c r="H3824" i="3"/>
  <c r="H3825" i="3"/>
  <c r="H3826" i="3"/>
  <c r="H3827" i="3"/>
  <c r="H3828" i="3"/>
  <c r="H3829" i="3"/>
  <c r="H3830" i="3"/>
  <c r="H3831" i="3"/>
  <c r="H3832" i="3"/>
  <c r="H3833" i="3"/>
  <c r="H3834" i="3"/>
  <c r="H3835" i="3"/>
  <c r="H3836" i="3"/>
  <c r="H3837" i="3"/>
  <c r="H3838" i="3"/>
  <c r="H3839" i="3"/>
  <c r="H3840" i="3"/>
  <c r="H3841" i="3"/>
  <c r="H3842" i="3"/>
  <c r="H3843" i="3"/>
  <c r="H3844" i="3"/>
  <c r="H3845" i="3"/>
  <c r="H3846" i="3"/>
  <c r="H3847" i="3"/>
  <c r="H3848" i="3"/>
  <c r="H3849" i="3"/>
  <c r="H3850" i="3"/>
  <c r="H3851" i="3"/>
  <c r="H3852" i="3"/>
  <c r="H3853" i="3"/>
  <c r="H3854" i="3"/>
  <c r="H3855" i="3"/>
  <c r="H3856" i="3"/>
  <c r="H3857" i="3"/>
  <c r="H3858" i="3"/>
  <c r="H3859" i="3"/>
  <c r="H3860" i="3"/>
  <c r="H3861" i="3"/>
  <c r="H3862" i="3"/>
  <c r="H3863" i="3"/>
  <c r="H3864" i="3"/>
  <c r="H3865" i="3"/>
  <c r="H3866" i="3"/>
  <c r="H3867" i="3"/>
  <c r="H3868" i="3"/>
  <c r="H3869" i="3"/>
  <c r="H3870" i="3"/>
  <c r="H3871" i="3"/>
  <c r="H3872" i="3"/>
  <c r="H3873" i="3"/>
  <c r="H3874" i="3"/>
  <c r="H3875" i="3"/>
  <c r="H3876" i="3"/>
  <c r="H3877" i="3"/>
  <c r="H3878" i="3"/>
  <c r="H3879" i="3"/>
  <c r="H3880" i="3"/>
  <c r="H3881" i="3"/>
  <c r="H3882" i="3"/>
  <c r="H3883" i="3"/>
  <c r="H3884" i="3"/>
  <c r="H3885" i="3"/>
  <c r="H3886" i="3"/>
  <c r="H3887" i="3"/>
  <c r="H3888" i="3"/>
  <c r="H3889" i="3"/>
  <c r="H3890" i="3"/>
  <c r="H3891" i="3"/>
  <c r="H3892" i="3"/>
  <c r="H3893" i="3"/>
  <c r="H3894" i="3"/>
  <c r="H3895" i="3"/>
  <c r="H3896" i="3"/>
  <c r="H3897" i="3"/>
  <c r="H3898" i="3"/>
  <c r="H3899" i="3"/>
  <c r="H3900" i="3"/>
  <c r="H3901" i="3"/>
  <c r="H3902" i="3"/>
  <c r="H3903" i="3"/>
  <c r="H3904" i="3"/>
  <c r="H3905" i="3"/>
  <c r="H3906" i="3"/>
  <c r="H3907" i="3"/>
  <c r="H3908" i="3"/>
  <c r="H3909" i="3"/>
  <c r="H3910" i="3"/>
  <c r="H3911" i="3"/>
  <c r="H3912" i="3"/>
  <c r="H3913" i="3"/>
  <c r="H3914" i="3"/>
  <c r="H3915" i="3"/>
  <c r="H3916" i="3"/>
  <c r="H3917" i="3"/>
  <c r="H3918" i="3"/>
  <c r="H3919" i="3"/>
  <c r="H3920" i="3"/>
  <c r="H3921" i="3"/>
  <c r="H3922" i="3"/>
  <c r="H3923" i="3"/>
  <c r="H3924" i="3"/>
  <c r="H3925" i="3"/>
  <c r="H3926" i="3"/>
  <c r="H3927" i="3"/>
  <c r="H3928" i="3"/>
  <c r="H3929" i="3"/>
  <c r="H3930" i="3"/>
  <c r="H3931" i="3"/>
  <c r="H3932" i="3"/>
  <c r="H3933" i="3"/>
  <c r="H3934" i="3"/>
  <c r="H3935" i="3"/>
  <c r="H3936" i="3"/>
  <c r="H3937" i="3"/>
  <c r="H3938" i="3"/>
  <c r="H3939" i="3"/>
  <c r="H3940" i="3"/>
  <c r="H3941" i="3"/>
  <c r="H3942" i="3"/>
  <c r="H3943" i="3"/>
  <c r="H3944" i="3"/>
  <c r="H3945" i="3"/>
  <c r="H3946" i="3"/>
  <c r="H3947" i="3"/>
  <c r="H3948" i="3"/>
  <c r="H3949" i="3"/>
  <c r="H3950" i="3"/>
  <c r="H3951" i="3"/>
  <c r="H3952" i="3"/>
  <c r="H3953" i="3"/>
  <c r="H3954" i="3"/>
  <c r="H3955" i="3"/>
  <c r="H3956" i="3"/>
  <c r="H3957" i="3"/>
  <c r="H3958" i="3"/>
  <c r="H3959" i="3"/>
  <c r="H3960" i="3"/>
  <c r="H3961" i="3"/>
  <c r="H3962" i="3"/>
  <c r="H3963" i="3"/>
  <c r="H3964" i="3"/>
  <c r="H3965" i="3"/>
  <c r="H3966" i="3"/>
  <c r="H3967" i="3"/>
  <c r="H3968" i="3"/>
  <c r="H3969" i="3"/>
  <c r="H3970" i="3"/>
  <c r="H3971" i="3"/>
  <c r="H3972" i="3"/>
  <c r="H3973" i="3"/>
  <c r="H3974" i="3"/>
  <c r="H3975" i="3"/>
  <c r="H3976" i="3"/>
  <c r="H3977" i="3"/>
  <c r="H3978" i="3"/>
  <c r="H3979" i="3"/>
  <c r="H3980" i="3"/>
  <c r="H3981" i="3"/>
  <c r="H3982" i="3"/>
  <c r="H3983" i="3"/>
  <c r="H3984" i="3"/>
  <c r="H3985" i="3"/>
  <c r="H3986" i="3"/>
  <c r="H3987" i="3"/>
  <c r="H3988" i="3"/>
  <c r="H3989" i="3"/>
  <c r="H3990" i="3"/>
  <c r="H3991" i="3"/>
  <c r="H3992" i="3"/>
  <c r="H3993" i="3"/>
  <c r="H3994" i="3"/>
  <c r="H3995" i="3"/>
  <c r="H3996" i="3"/>
  <c r="H3997" i="3"/>
  <c r="H3998" i="3"/>
  <c r="H3999" i="3"/>
  <c r="H4000" i="3"/>
  <c r="H4001" i="3"/>
  <c r="H4002" i="3"/>
  <c r="H4003" i="3"/>
  <c r="H4004" i="3"/>
  <c r="H4005" i="3"/>
  <c r="H4006" i="3"/>
  <c r="H4007" i="3"/>
  <c r="H4008" i="3"/>
  <c r="H4009" i="3"/>
  <c r="H4010" i="3"/>
  <c r="H4011" i="3"/>
  <c r="H4012" i="3"/>
  <c r="H4013" i="3"/>
  <c r="H4014" i="3"/>
  <c r="H4015" i="3"/>
  <c r="H4016" i="3"/>
  <c r="H4017" i="3"/>
  <c r="H4018" i="3"/>
  <c r="H4019" i="3"/>
  <c r="H4020" i="3"/>
  <c r="H4021" i="3"/>
  <c r="H4022" i="3"/>
  <c r="H4023" i="3"/>
  <c r="H4024" i="3"/>
  <c r="H4025" i="3"/>
  <c r="H4026" i="3"/>
  <c r="H4027" i="3"/>
  <c r="H4028" i="3"/>
  <c r="H4029" i="3"/>
  <c r="H4030" i="3"/>
  <c r="H4031" i="3"/>
  <c r="H4032" i="3"/>
  <c r="H4033" i="3"/>
  <c r="H4034" i="3"/>
  <c r="H4035" i="3"/>
  <c r="H4036" i="3"/>
  <c r="H4037" i="3"/>
  <c r="H4038" i="3"/>
  <c r="H4039" i="3"/>
  <c r="H4040" i="3"/>
  <c r="H4041" i="3"/>
  <c r="H4042" i="3"/>
  <c r="H4043" i="3"/>
  <c r="H4044" i="3"/>
  <c r="H4045" i="3"/>
  <c r="H4046" i="3"/>
  <c r="H4047" i="3"/>
  <c r="H4048" i="3"/>
  <c r="H4049" i="3"/>
  <c r="H4050" i="3"/>
  <c r="H4051" i="3"/>
  <c r="H4052" i="3"/>
  <c r="H4053" i="3"/>
  <c r="H4054" i="3"/>
  <c r="H4055" i="3"/>
  <c r="H4056" i="3"/>
  <c r="H4057" i="3"/>
  <c r="H4058" i="3"/>
  <c r="H4059" i="3"/>
  <c r="H4060" i="3"/>
  <c r="H4061" i="3"/>
  <c r="H4062" i="3"/>
  <c r="H4063" i="3"/>
  <c r="H4064" i="3"/>
  <c r="H4065" i="3"/>
  <c r="H4066" i="3"/>
  <c r="H4067" i="3"/>
  <c r="H4068" i="3"/>
  <c r="H4069" i="3"/>
  <c r="H4070" i="3"/>
  <c r="H4071" i="3"/>
  <c r="H4072" i="3"/>
  <c r="H4073" i="3"/>
  <c r="H4074" i="3"/>
  <c r="H4075" i="3"/>
  <c r="H4076" i="3"/>
  <c r="H4077" i="3"/>
  <c r="H4078" i="3"/>
  <c r="H4079" i="3"/>
  <c r="H4080" i="3"/>
  <c r="H4081" i="3"/>
  <c r="H4082" i="3"/>
  <c r="H4083" i="3"/>
  <c r="H4084" i="3"/>
  <c r="H4085" i="3"/>
  <c r="H4086" i="3"/>
  <c r="H4087" i="3"/>
  <c r="H4088" i="3"/>
  <c r="H4089" i="3"/>
  <c r="H4090" i="3"/>
  <c r="H4091" i="3"/>
  <c r="H4092" i="3"/>
  <c r="H4093" i="3"/>
  <c r="H4094" i="3"/>
  <c r="H4095" i="3"/>
  <c r="H4096" i="3"/>
  <c r="H4097" i="3"/>
  <c r="H4098" i="3"/>
  <c r="H4099" i="3"/>
  <c r="H4100" i="3"/>
  <c r="H4101" i="3"/>
  <c r="H4102" i="3"/>
  <c r="H4103" i="3"/>
  <c r="H4104" i="3"/>
  <c r="H4105" i="3"/>
  <c r="H4106" i="3"/>
  <c r="H4107" i="3"/>
  <c r="H4108" i="3"/>
  <c r="H4109" i="3"/>
  <c r="H4110" i="3"/>
  <c r="H4111" i="3"/>
  <c r="H4112" i="3"/>
  <c r="H4113" i="3"/>
  <c r="H4114" i="3"/>
  <c r="H4115" i="3"/>
  <c r="H4116" i="3"/>
  <c r="H4117" i="3"/>
  <c r="H4118" i="3"/>
  <c r="H4119" i="3"/>
  <c r="H4120" i="3"/>
  <c r="H4121" i="3"/>
  <c r="H4122" i="3"/>
  <c r="H4123" i="3"/>
  <c r="H4124" i="3"/>
  <c r="H4125" i="3"/>
  <c r="H4126" i="3"/>
  <c r="H4127" i="3"/>
  <c r="H4128" i="3"/>
  <c r="H4129" i="3"/>
  <c r="H4130" i="3"/>
  <c r="H4131" i="3"/>
  <c r="H4132" i="3"/>
  <c r="H4133" i="3"/>
  <c r="H4134" i="3"/>
  <c r="H4135" i="3"/>
  <c r="H4136" i="3"/>
  <c r="H4137" i="3"/>
  <c r="H4138" i="3"/>
  <c r="H4139" i="3"/>
  <c r="H4140" i="3"/>
  <c r="H4141" i="3"/>
  <c r="H4142" i="3"/>
  <c r="H4143" i="3"/>
  <c r="H4144" i="3"/>
  <c r="H4145" i="3"/>
  <c r="H4146" i="3"/>
  <c r="H4147" i="3"/>
  <c r="H4148" i="3"/>
  <c r="H4149" i="3"/>
  <c r="H4150" i="3"/>
  <c r="H4151" i="3"/>
  <c r="H4152" i="3"/>
  <c r="H4153" i="3"/>
  <c r="H4154" i="3"/>
  <c r="H4155" i="3"/>
  <c r="H4156" i="3"/>
  <c r="H4157" i="3"/>
  <c r="H4158" i="3"/>
  <c r="H4159" i="3"/>
  <c r="H4160" i="3"/>
  <c r="H4161" i="3"/>
  <c r="H4162" i="3"/>
  <c r="H4163" i="3"/>
  <c r="H4164" i="3"/>
  <c r="H4165" i="3"/>
  <c r="H4166" i="3"/>
  <c r="H4167" i="3"/>
  <c r="H4168" i="3"/>
  <c r="H4169" i="3"/>
  <c r="H4170" i="3"/>
  <c r="H4171" i="3"/>
  <c r="H4172" i="3"/>
  <c r="H4173" i="3"/>
  <c r="H4174" i="3"/>
  <c r="H4175" i="3"/>
  <c r="H4176" i="3"/>
  <c r="H4177" i="3"/>
  <c r="H4178" i="3"/>
  <c r="H4179" i="3"/>
  <c r="H4180" i="3"/>
  <c r="H4181" i="3"/>
  <c r="H4182" i="3"/>
  <c r="H4183" i="3"/>
  <c r="H4184" i="3"/>
  <c r="H4185" i="3"/>
  <c r="H4186" i="3"/>
  <c r="H4187" i="3"/>
  <c r="H4188" i="3"/>
  <c r="H4189" i="3"/>
  <c r="H4190" i="3"/>
  <c r="H4191" i="3"/>
  <c r="H4192" i="3"/>
  <c r="H4193" i="3"/>
  <c r="H4194" i="3"/>
  <c r="H4195" i="3"/>
  <c r="H4196" i="3"/>
  <c r="H4197" i="3"/>
  <c r="H4198" i="3"/>
  <c r="H4199" i="3"/>
  <c r="H4200" i="3"/>
  <c r="H4201" i="3"/>
  <c r="H4202" i="3"/>
  <c r="H4203" i="3"/>
  <c r="H4204" i="3"/>
  <c r="H4205" i="3"/>
  <c r="H4206" i="3"/>
  <c r="H4207" i="3"/>
  <c r="H4208" i="3"/>
  <c r="H4209" i="3"/>
  <c r="H4210" i="3"/>
  <c r="H4211" i="3"/>
  <c r="H4212" i="3"/>
  <c r="H4213" i="3"/>
  <c r="H4214" i="3"/>
  <c r="H4215" i="3"/>
  <c r="H4216" i="3"/>
  <c r="H4217" i="3"/>
  <c r="H4218" i="3"/>
  <c r="H4219" i="3"/>
  <c r="H4220" i="3"/>
  <c r="H4221" i="3"/>
  <c r="H4222" i="3"/>
  <c r="H4223" i="3"/>
  <c r="H4224" i="3"/>
  <c r="H4225" i="3"/>
  <c r="H4226" i="3"/>
  <c r="H4227" i="3"/>
  <c r="H4228" i="3"/>
  <c r="H4229" i="3"/>
  <c r="H4230" i="3"/>
  <c r="H4231" i="3"/>
  <c r="H4232" i="3"/>
  <c r="H4233" i="3"/>
  <c r="H4234" i="3"/>
  <c r="H4235" i="3"/>
  <c r="H4236" i="3"/>
  <c r="H4237" i="3"/>
  <c r="H4238" i="3"/>
  <c r="H4239" i="3"/>
  <c r="H4240" i="3"/>
  <c r="H4241" i="3"/>
  <c r="H4242" i="3"/>
  <c r="H4243" i="3"/>
  <c r="H4244" i="3"/>
  <c r="H4245" i="3"/>
  <c r="H4246" i="3"/>
  <c r="H4247" i="3"/>
  <c r="H4248" i="3"/>
  <c r="H4249" i="3"/>
  <c r="H4250" i="3"/>
  <c r="H4251" i="3"/>
  <c r="H4252" i="3"/>
  <c r="H4253" i="3"/>
  <c r="H4254" i="3"/>
  <c r="H4255" i="3"/>
  <c r="H4256" i="3"/>
  <c r="H4257" i="3"/>
  <c r="H4258" i="3"/>
  <c r="H4259" i="3"/>
  <c r="H4260" i="3"/>
  <c r="H4261" i="3"/>
  <c r="H4262" i="3"/>
  <c r="H4263" i="3"/>
  <c r="H4264" i="3"/>
  <c r="H4265" i="3"/>
  <c r="H4266" i="3"/>
  <c r="H4267" i="3"/>
  <c r="H4268" i="3"/>
  <c r="H4269" i="3"/>
  <c r="H4270" i="3"/>
  <c r="H4271" i="3"/>
  <c r="H4272" i="3"/>
  <c r="H4273" i="3"/>
  <c r="H4274" i="3"/>
  <c r="H4275" i="3"/>
  <c r="H4276" i="3"/>
  <c r="H4277" i="3"/>
  <c r="H4278" i="3"/>
  <c r="H4279" i="3"/>
  <c r="H4280" i="3"/>
  <c r="H4281" i="3"/>
  <c r="H4282" i="3"/>
  <c r="H4283" i="3"/>
  <c r="H4284" i="3"/>
  <c r="H4285" i="3"/>
  <c r="H4286" i="3"/>
  <c r="H4287" i="3"/>
  <c r="H4288" i="3"/>
  <c r="H4289" i="3"/>
  <c r="H4290" i="3"/>
  <c r="H4291" i="3"/>
  <c r="H4292" i="3"/>
  <c r="H4293" i="3"/>
  <c r="H4294" i="3"/>
  <c r="H4295" i="3"/>
  <c r="H4296" i="3"/>
  <c r="H4297" i="3"/>
  <c r="H4298" i="3"/>
  <c r="H4299" i="3"/>
  <c r="H4300" i="3"/>
  <c r="H4301" i="3"/>
  <c r="H4302" i="3"/>
  <c r="H4303" i="3"/>
  <c r="H4304" i="3"/>
  <c r="H4305" i="3"/>
  <c r="H4306" i="3"/>
  <c r="H4307" i="3"/>
  <c r="H4308" i="3"/>
  <c r="H4309" i="3"/>
  <c r="H4310" i="3"/>
  <c r="H4311" i="3"/>
  <c r="H4312" i="3"/>
  <c r="H4313" i="3"/>
  <c r="H4314" i="3"/>
  <c r="H4315" i="3"/>
  <c r="H4316" i="3"/>
  <c r="H4317" i="3"/>
  <c r="H4318" i="3"/>
  <c r="H4319" i="3"/>
  <c r="H4320" i="3"/>
  <c r="H4321" i="3"/>
  <c r="H4322" i="3"/>
  <c r="H4323" i="3"/>
  <c r="H4324" i="3"/>
  <c r="H4325" i="3"/>
  <c r="H4326" i="3"/>
  <c r="H4327" i="3"/>
  <c r="H4328" i="3"/>
  <c r="H4329" i="3"/>
  <c r="H4330" i="3"/>
  <c r="H4331" i="3"/>
  <c r="H4332" i="3"/>
  <c r="H4333" i="3"/>
  <c r="H4334" i="3"/>
  <c r="H4335" i="3"/>
  <c r="H4336" i="3"/>
  <c r="H4337" i="3"/>
  <c r="H4338" i="3"/>
  <c r="H4339" i="3"/>
  <c r="H4340" i="3"/>
  <c r="H4341" i="3"/>
  <c r="H4342" i="3"/>
  <c r="H4343" i="3"/>
  <c r="H4344" i="3"/>
  <c r="H4345" i="3"/>
  <c r="H4346" i="3"/>
  <c r="H4347" i="3"/>
  <c r="H4348" i="3"/>
  <c r="H4349" i="3"/>
  <c r="H4350" i="3"/>
  <c r="H4351" i="3"/>
  <c r="H4352" i="3"/>
  <c r="H4353" i="3"/>
  <c r="H4354" i="3"/>
  <c r="H4355" i="3"/>
  <c r="H4356" i="3"/>
  <c r="H4357" i="3"/>
  <c r="H4358" i="3"/>
  <c r="H4359" i="3"/>
  <c r="H4360" i="3"/>
  <c r="H4361" i="3"/>
  <c r="H4362" i="3"/>
  <c r="H4363" i="3"/>
  <c r="H4364" i="3"/>
  <c r="H4365" i="3"/>
  <c r="H4366" i="3"/>
  <c r="H4367" i="3"/>
  <c r="H4368" i="3"/>
  <c r="H4369" i="3"/>
  <c r="H4370" i="3"/>
  <c r="H4371" i="3"/>
  <c r="H4372" i="3"/>
  <c r="H4373" i="3"/>
  <c r="H4374" i="3"/>
  <c r="H4375" i="3"/>
  <c r="H4376" i="3"/>
  <c r="H4377" i="3"/>
  <c r="H4378" i="3"/>
  <c r="H4379" i="3"/>
  <c r="H4380" i="3"/>
  <c r="H4381" i="3"/>
  <c r="H4382" i="3"/>
  <c r="H4383" i="3"/>
  <c r="H4384" i="3"/>
  <c r="H4385" i="3"/>
  <c r="H4386" i="3"/>
  <c r="H4387" i="3"/>
  <c r="H4388" i="3"/>
  <c r="H4389" i="3"/>
  <c r="H4390" i="3"/>
  <c r="H4391" i="3"/>
  <c r="H4392" i="3"/>
  <c r="H4393" i="3"/>
  <c r="H4394" i="3"/>
  <c r="H4395" i="3"/>
  <c r="H4396" i="3"/>
  <c r="H4397" i="3"/>
  <c r="H4398" i="3"/>
  <c r="H4399" i="3"/>
  <c r="H4400" i="3"/>
  <c r="H4401" i="3"/>
  <c r="H4402" i="3"/>
  <c r="H4403" i="3"/>
  <c r="H4404" i="3"/>
  <c r="H4405" i="3"/>
  <c r="H4406" i="3"/>
  <c r="H4407" i="3"/>
  <c r="H4408" i="3"/>
  <c r="H4409" i="3"/>
  <c r="H4410" i="3"/>
  <c r="H4411" i="3"/>
  <c r="H4412" i="3"/>
  <c r="H4413" i="3"/>
  <c r="H4414" i="3"/>
  <c r="H4415" i="3"/>
  <c r="H4416" i="3"/>
  <c r="H4417" i="3"/>
  <c r="H4418" i="3"/>
  <c r="H4419" i="3"/>
  <c r="H4420" i="3"/>
  <c r="H4421" i="3"/>
  <c r="H4422" i="3"/>
  <c r="H4423" i="3"/>
  <c r="H4424" i="3"/>
  <c r="H4425" i="3"/>
  <c r="H4426" i="3"/>
  <c r="H4427" i="3"/>
  <c r="H4428" i="3"/>
  <c r="H4429" i="3"/>
  <c r="H4430" i="3"/>
  <c r="H4431" i="3"/>
  <c r="H4432" i="3"/>
  <c r="H4433" i="3"/>
  <c r="H4434" i="3"/>
  <c r="H4435" i="3"/>
  <c r="H4436" i="3"/>
  <c r="H4437" i="3"/>
  <c r="H4438" i="3"/>
  <c r="H4439" i="3"/>
  <c r="H4440" i="3"/>
  <c r="H4441" i="3"/>
  <c r="H4442" i="3"/>
  <c r="H4443" i="3"/>
  <c r="H4444" i="3"/>
  <c r="H4445" i="3"/>
  <c r="H4446" i="3"/>
  <c r="H4447" i="3"/>
  <c r="H4448" i="3"/>
  <c r="H4449" i="3"/>
  <c r="H4450" i="3"/>
  <c r="H4451" i="3"/>
  <c r="H4452" i="3"/>
  <c r="H4453" i="3"/>
  <c r="H4454" i="3"/>
  <c r="H4455" i="3"/>
  <c r="H4456" i="3"/>
  <c r="H4457" i="3"/>
  <c r="H4458" i="3"/>
  <c r="H4459" i="3"/>
  <c r="H4460" i="3"/>
  <c r="H4461" i="3"/>
  <c r="H4462" i="3"/>
  <c r="H4463" i="3"/>
  <c r="H4464" i="3"/>
  <c r="H4465" i="3"/>
  <c r="H4466" i="3"/>
  <c r="H4467" i="3"/>
  <c r="H4468" i="3"/>
  <c r="H4469" i="3"/>
  <c r="H4470" i="3"/>
  <c r="H4471" i="3"/>
  <c r="H4472" i="3"/>
  <c r="H4473" i="3"/>
  <c r="H4474" i="3"/>
  <c r="H4475" i="3"/>
  <c r="H4476" i="3"/>
  <c r="H4477" i="3"/>
  <c r="H4478" i="3"/>
  <c r="H4479" i="3"/>
  <c r="H4480" i="3"/>
  <c r="H4481" i="3"/>
  <c r="H4482" i="3"/>
  <c r="H4483" i="3"/>
  <c r="H4484" i="3"/>
  <c r="H4485" i="3"/>
  <c r="H4486" i="3"/>
  <c r="H4487" i="3"/>
  <c r="H4488" i="3"/>
  <c r="H4489" i="3"/>
  <c r="H4490" i="3"/>
  <c r="H4491" i="3"/>
  <c r="H4492" i="3"/>
  <c r="H4493" i="3"/>
  <c r="H4494" i="3"/>
  <c r="H4495" i="3"/>
  <c r="H4496" i="3"/>
  <c r="H4497" i="3"/>
  <c r="H4498" i="3"/>
  <c r="H4499" i="3"/>
  <c r="H4500" i="3"/>
  <c r="H4501" i="3"/>
  <c r="H4502" i="3"/>
  <c r="H4503" i="3"/>
  <c r="H4504" i="3"/>
  <c r="H4505" i="3"/>
  <c r="H4506" i="3"/>
  <c r="H4507" i="3"/>
  <c r="H4508" i="3"/>
  <c r="H4509" i="3"/>
  <c r="H4510" i="3"/>
  <c r="H4511" i="3"/>
  <c r="H4512" i="3"/>
  <c r="H4513" i="3"/>
  <c r="H4514" i="3"/>
  <c r="H4515" i="3"/>
  <c r="H4516" i="3"/>
  <c r="H4517" i="3"/>
  <c r="H4518" i="3"/>
  <c r="H4519" i="3"/>
  <c r="H4520" i="3"/>
  <c r="H4521" i="3"/>
  <c r="H4522" i="3"/>
  <c r="H4523" i="3"/>
  <c r="H4524" i="3"/>
  <c r="H4525" i="3"/>
  <c r="H4526" i="3"/>
  <c r="H4527" i="3"/>
  <c r="H4528" i="3"/>
  <c r="H4529" i="3"/>
  <c r="H4530" i="3"/>
  <c r="H4531" i="3"/>
  <c r="H4532" i="3"/>
  <c r="H4533" i="3"/>
  <c r="H4534" i="3"/>
  <c r="H4535" i="3"/>
  <c r="H4536" i="3"/>
  <c r="H4537" i="3"/>
  <c r="H4538" i="3"/>
  <c r="H4539" i="3"/>
  <c r="H4540" i="3"/>
  <c r="H4541" i="3"/>
  <c r="H4542" i="3"/>
  <c r="H4543" i="3"/>
  <c r="H4544" i="3"/>
  <c r="H4545" i="3"/>
  <c r="H4546" i="3"/>
  <c r="H4547" i="3"/>
  <c r="H4548" i="3"/>
  <c r="H4549" i="3"/>
  <c r="H4550" i="3"/>
  <c r="H4551" i="3"/>
  <c r="H4552" i="3"/>
  <c r="H4553" i="3"/>
  <c r="H4554" i="3"/>
  <c r="H4555" i="3"/>
  <c r="H4556" i="3"/>
  <c r="H4557" i="3"/>
  <c r="H4558" i="3"/>
  <c r="H4559" i="3"/>
  <c r="H4560" i="3"/>
  <c r="H4561" i="3"/>
  <c r="H4562" i="3"/>
  <c r="H4563" i="3"/>
  <c r="H4564" i="3"/>
  <c r="H4565" i="3"/>
  <c r="H4566" i="3"/>
  <c r="H4567" i="3"/>
  <c r="H4568" i="3"/>
  <c r="H4569" i="3"/>
  <c r="H4570" i="3"/>
  <c r="H4571" i="3"/>
  <c r="H4572" i="3"/>
  <c r="H4573" i="3"/>
  <c r="H4574" i="3"/>
  <c r="H4575" i="3"/>
  <c r="H4576" i="3"/>
  <c r="H4577" i="3"/>
  <c r="H4578" i="3"/>
  <c r="H4579" i="3"/>
  <c r="H4580" i="3"/>
  <c r="H4581" i="3"/>
  <c r="H4582" i="3"/>
  <c r="H4583" i="3"/>
  <c r="H4584" i="3"/>
  <c r="H4585" i="3"/>
  <c r="H4586" i="3"/>
  <c r="H4587" i="3"/>
  <c r="H4588" i="3"/>
  <c r="H4589" i="3"/>
  <c r="H4590" i="3"/>
  <c r="H4591" i="3"/>
  <c r="H4592" i="3"/>
  <c r="H4593" i="3"/>
  <c r="H4594" i="3"/>
  <c r="H4595" i="3"/>
  <c r="H4596" i="3"/>
  <c r="H4597" i="3"/>
  <c r="H4598" i="3"/>
  <c r="H4599" i="3"/>
  <c r="H4600" i="3"/>
  <c r="H4601" i="3"/>
  <c r="H4602" i="3"/>
  <c r="H4603" i="3"/>
  <c r="H4604" i="3"/>
  <c r="H4605" i="3"/>
  <c r="H4606" i="3"/>
  <c r="H4607" i="3"/>
  <c r="H4608" i="3"/>
  <c r="H4609" i="3"/>
  <c r="H4610" i="3"/>
  <c r="H4611" i="3"/>
  <c r="H4612" i="3"/>
  <c r="H4613" i="3"/>
  <c r="H4614" i="3"/>
  <c r="H4615" i="3"/>
  <c r="H4616" i="3"/>
  <c r="H4617" i="3"/>
  <c r="H4618" i="3"/>
  <c r="H4619" i="3"/>
  <c r="H4620" i="3"/>
  <c r="H4621" i="3"/>
  <c r="H4622" i="3"/>
  <c r="H4623" i="3"/>
  <c r="H4624" i="3"/>
  <c r="H4625" i="3"/>
  <c r="H4626" i="3"/>
  <c r="H4627" i="3"/>
  <c r="H4628" i="3"/>
  <c r="H4629" i="3"/>
  <c r="H4630" i="3"/>
  <c r="H4631" i="3"/>
  <c r="H4632" i="3"/>
  <c r="H4633" i="3"/>
  <c r="H4634" i="3"/>
  <c r="H4635" i="3"/>
  <c r="H4636" i="3"/>
  <c r="H4637" i="3"/>
  <c r="H4638" i="3"/>
  <c r="H4639" i="3"/>
  <c r="H4640" i="3"/>
  <c r="H4641" i="3"/>
  <c r="H4642" i="3"/>
  <c r="H4643" i="3"/>
  <c r="H4644" i="3"/>
  <c r="H4645" i="3"/>
  <c r="H4646" i="3"/>
  <c r="H4647" i="3"/>
  <c r="H4648" i="3"/>
  <c r="H4649" i="3"/>
  <c r="H4650" i="3"/>
  <c r="H4651" i="3"/>
  <c r="H4652" i="3"/>
  <c r="H4653" i="3"/>
  <c r="H4654" i="3"/>
  <c r="H4655" i="3"/>
  <c r="H4656" i="3"/>
  <c r="H4657" i="3"/>
  <c r="H4658" i="3"/>
  <c r="H4659" i="3"/>
  <c r="H4660" i="3"/>
  <c r="H4661" i="3"/>
  <c r="H4662" i="3"/>
  <c r="H4663" i="3"/>
  <c r="H4664" i="3"/>
  <c r="H4665" i="3"/>
  <c r="H4666" i="3"/>
  <c r="H4667" i="3"/>
  <c r="H4668" i="3"/>
  <c r="H4669" i="3"/>
  <c r="H4670" i="3"/>
  <c r="H4671" i="3"/>
  <c r="H4672" i="3"/>
  <c r="H4673" i="3"/>
  <c r="H4674" i="3"/>
  <c r="H4675" i="3"/>
  <c r="H4676" i="3"/>
  <c r="H4677" i="3"/>
  <c r="H4678" i="3"/>
  <c r="H4679" i="3"/>
  <c r="H4680" i="3"/>
  <c r="H4681" i="3"/>
  <c r="H4682" i="3"/>
  <c r="H4683" i="3"/>
  <c r="H4684" i="3"/>
  <c r="H4685" i="3"/>
  <c r="H4686" i="3"/>
  <c r="H4687" i="3"/>
  <c r="H4688" i="3"/>
  <c r="H4689" i="3"/>
  <c r="H4690" i="3"/>
  <c r="H4691" i="3"/>
  <c r="H4692" i="3"/>
  <c r="H4693" i="3"/>
  <c r="H4694" i="3"/>
  <c r="H4695" i="3"/>
  <c r="H4696" i="3"/>
  <c r="H4697" i="3"/>
  <c r="H4698" i="3"/>
  <c r="H4699" i="3"/>
  <c r="H4700" i="3"/>
  <c r="H4701" i="3"/>
  <c r="H4702" i="3"/>
  <c r="H4703" i="3"/>
  <c r="H4704" i="3"/>
  <c r="H4705" i="3"/>
  <c r="H4706" i="3"/>
  <c r="H4707" i="3"/>
  <c r="H4708" i="3"/>
  <c r="H4709" i="3"/>
  <c r="H4710" i="3"/>
  <c r="H4711" i="3"/>
  <c r="H4712" i="3"/>
  <c r="H4713" i="3"/>
  <c r="H4714" i="3"/>
  <c r="H4715" i="3"/>
  <c r="H4716" i="3"/>
  <c r="H4717" i="3"/>
  <c r="H4718" i="3"/>
  <c r="H4719" i="3"/>
  <c r="H4720" i="3"/>
  <c r="H4721" i="3"/>
  <c r="H4722" i="3"/>
  <c r="H4723" i="3"/>
  <c r="H4724" i="3"/>
  <c r="H4725" i="3"/>
  <c r="H4726" i="3"/>
  <c r="H4727" i="3"/>
  <c r="H4728" i="3"/>
  <c r="H4729" i="3"/>
  <c r="H4730" i="3"/>
  <c r="H4731" i="3"/>
  <c r="H4732" i="3"/>
  <c r="H4733" i="3"/>
  <c r="H4734" i="3"/>
  <c r="H4735" i="3"/>
  <c r="H4736" i="3"/>
  <c r="H4737" i="3"/>
  <c r="H4738" i="3"/>
  <c r="H4739" i="3"/>
  <c r="H4740" i="3"/>
  <c r="H4741" i="3"/>
  <c r="H4742" i="3"/>
  <c r="H4743" i="3"/>
  <c r="H4744" i="3"/>
  <c r="H4745" i="3"/>
  <c r="H4746" i="3"/>
  <c r="H4747" i="3"/>
  <c r="H4748" i="3"/>
  <c r="H4749" i="3"/>
  <c r="H4750" i="3"/>
  <c r="H4751" i="3"/>
  <c r="H4752" i="3"/>
  <c r="H4753" i="3"/>
  <c r="H4754" i="3"/>
  <c r="H4755" i="3"/>
  <c r="H4756" i="3"/>
  <c r="H4757" i="3"/>
  <c r="H4758" i="3"/>
  <c r="H4759" i="3"/>
  <c r="H4760" i="3"/>
  <c r="H4761" i="3"/>
  <c r="H4762" i="3"/>
  <c r="H4763" i="3"/>
  <c r="H4764" i="3"/>
  <c r="H4765" i="3"/>
  <c r="H4766" i="3"/>
  <c r="H4767" i="3"/>
  <c r="H4768" i="3"/>
  <c r="H4769" i="3"/>
  <c r="H4770" i="3"/>
  <c r="H4771" i="3"/>
  <c r="H4772" i="3"/>
  <c r="H4773" i="3"/>
  <c r="H4774" i="3"/>
  <c r="H4775" i="3"/>
  <c r="H4776" i="3"/>
  <c r="H4777" i="3"/>
  <c r="H4778" i="3"/>
  <c r="H4779" i="3"/>
  <c r="H4780" i="3"/>
  <c r="H4781" i="3"/>
  <c r="H4782" i="3"/>
  <c r="H4783" i="3"/>
  <c r="H4784" i="3"/>
  <c r="H4785" i="3"/>
  <c r="H4786" i="3"/>
  <c r="H4787" i="3"/>
  <c r="H4788" i="3"/>
  <c r="H4789" i="3"/>
  <c r="H4790" i="3"/>
  <c r="H4791" i="3"/>
  <c r="H4792" i="3"/>
  <c r="H4793" i="3"/>
  <c r="H4794" i="3"/>
  <c r="H4795" i="3"/>
  <c r="H4796" i="3"/>
  <c r="H4797" i="3"/>
  <c r="H4798" i="3"/>
  <c r="H4799" i="3"/>
  <c r="H4800" i="3"/>
  <c r="H4801" i="3"/>
  <c r="H4802" i="3"/>
  <c r="H4803" i="3"/>
  <c r="H4804" i="3"/>
  <c r="H4805" i="3"/>
  <c r="H4806" i="3"/>
  <c r="H4807" i="3"/>
  <c r="H4808" i="3"/>
  <c r="H4809" i="3"/>
  <c r="H4810" i="3"/>
  <c r="H4811" i="3"/>
  <c r="H4812" i="3"/>
  <c r="H4813" i="3"/>
  <c r="H4814" i="3"/>
  <c r="H4815" i="3"/>
  <c r="H4816" i="3"/>
  <c r="H4817" i="3"/>
  <c r="H4818" i="3"/>
  <c r="H4819" i="3"/>
  <c r="H4820" i="3"/>
  <c r="H4821" i="3"/>
  <c r="H4822" i="3"/>
  <c r="H4823" i="3"/>
  <c r="H4824" i="3"/>
  <c r="H4825" i="3"/>
  <c r="H4826" i="3"/>
  <c r="H4827" i="3"/>
  <c r="H4828" i="3"/>
  <c r="H4829" i="3"/>
  <c r="H4830" i="3"/>
  <c r="H4831" i="3"/>
  <c r="H4832" i="3"/>
  <c r="H4833" i="3"/>
  <c r="H4834" i="3"/>
  <c r="H4835" i="3"/>
  <c r="H4836" i="3"/>
  <c r="H4837" i="3"/>
  <c r="H4838" i="3"/>
  <c r="H4839" i="3"/>
  <c r="H4840" i="3"/>
  <c r="H4841" i="3"/>
  <c r="H4842" i="3"/>
  <c r="H4843" i="3"/>
  <c r="H4844" i="3"/>
  <c r="H4845" i="3"/>
  <c r="H4846" i="3"/>
  <c r="H4847" i="3"/>
  <c r="H4848" i="3"/>
  <c r="H4849" i="3"/>
  <c r="H4850" i="3"/>
  <c r="H4851" i="3"/>
  <c r="H4852" i="3"/>
  <c r="H4853" i="3"/>
  <c r="H4854" i="3"/>
  <c r="H4855" i="3"/>
  <c r="H4856" i="3"/>
  <c r="H4857" i="3"/>
  <c r="H4858" i="3"/>
  <c r="H4859" i="3"/>
  <c r="H4860" i="3"/>
  <c r="H4861" i="3"/>
  <c r="H4862" i="3"/>
  <c r="H4863" i="3"/>
  <c r="H4864" i="3"/>
  <c r="H4865" i="3"/>
  <c r="H4866" i="3"/>
  <c r="H4867" i="3"/>
  <c r="H4868" i="3"/>
  <c r="H4869" i="3"/>
  <c r="H4870" i="3"/>
  <c r="H4871" i="3"/>
  <c r="H4872" i="3"/>
  <c r="H4873" i="3"/>
  <c r="H4874" i="3"/>
  <c r="H4875" i="3"/>
  <c r="H4876" i="3"/>
  <c r="H4877" i="3"/>
  <c r="H4878" i="3"/>
  <c r="H4879" i="3"/>
  <c r="H4880" i="3"/>
  <c r="H4881" i="3"/>
  <c r="H4882" i="3"/>
  <c r="H4883" i="3"/>
  <c r="H4884" i="3"/>
  <c r="H4885" i="3"/>
  <c r="H4886" i="3"/>
  <c r="H4887" i="3"/>
  <c r="H4888" i="3"/>
  <c r="H4889" i="3"/>
  <c r="H4890" i="3"/>
  <c r="H4891" i="3"/>
  <c r="H4892" i="3"/>
  <c r="H4893" i="3"/>
  <c r="H4894" i="3"/>
  <c r="H4895" i="3"/>
  <c r="H4896" i="3"/>
  <c r="H4897" i="3"/>
  <c r="H4898" i="3"/>
  <c r="H4899" i="3"/>
  <c r="H4900" i="3"/>
  <c r="H4901" i="3"/>
  <c r="H4902" i="3"/>
  <c r="H4903" i="3"/>
  <c r="H4904" i="3"/>
  <c r="H4905" i="3"/>
  <c r="H4906" i="3"/>
  <c r="H4907" i="3"/>
  <c r="H4908" i="3"/>
  <c r="H4909" i="3"/>
  <c r="H4910" i="3"/>
  <c r="H4911" i="3"/>
  <c r="H4912" i="3"/>
  <c r="H4913" i="3"/>
  <c r="H4914" i="3"/>
  <c r="H4915" i="3"/>
  <c r="H4916" i="3"/>
  <c r="H4917" i="3"/>
  <c r="H4918" i="3"/>
  <c r="H4919" i="3"/>
  <c r="H4920" i="3"/>
  <c r="H4921" i="3"/>
  <c r="H4922" i="3"/>
  <c r="H4923" i="3"/>
  <c r="H4924" i="3"/>
  <c r="H4925" i="3"/>
  <c r="H4926" i="3"/>
  <c r="H4927" i="3"/>
  <c r="H4928" i="3"/>
  <c r="H4929" i="3"/>
  <c r="H4930" i="3"/>
  <c r="H4931" i="3"/>
  <c r="H4932" i="3"/>
  <c r="H4933" i="3"/>
  <c r="H4934" i="3"/>
  <c r="H4935" i="3"/>
  <c r="H4936" i="3"/>
  <c r="H4937" i="3"/>
  <c r="H4938" i="3"/>
  <c r="H4939" i="3"/>
  <c r="H4940" i="3"/>
  <c r="H4941" i="3"/>
  <c r="H4942" i="3"/>
  <c r="H4943" i="3"/>
  <c r="H4944" i="3"/>
  <c r="H4945" i="3"/>
  <c r="H4946" i="3"/>
  <c r="H4947" i="3"/>
  <c r="H4948" i="3"/>
  <c r="H4949" i="3"/>
  <c r="H4950" i="3"/>
  <c r="H4951" i="3"/>
  <c r="H4952" i="3"/>
  <c r="H4953" i="3"/>
  <c r="H4954" i="3"/>
  <c r="H4955" i="3"/>
  <c r="H4956" i="3"/>
  <c r="H4957" i="3"/>
  <c r="H4958" i="3"/>
  <c r="H4959" i="3"/>
  <c r="H4960" i="3"/>
  <c r="H4961" i="3"/>
  <c r="H4962" i="3"/>
  <c r="H4963" i="3"/>
  <c r="H4964" i="3"/>
  <c r="H4965" i="3"/>
  <c r="H4966" i="3"/>
  <c r="H4967" i="3"/>
  <c r="H4968" i="3"/>
  <c r="H4969" i="3"/>
  <c r="H4970" i="3"/>
  <c r="H4971" i="3"/>
  <c r="H4972" i="3"/>
  <c r="H4973" i="3"/>
  <c r="H4974" i="3"/>
  <c r="H4975" i="3"/>
  <c r="H4976" i="3"/>
  <c r="H4977" i="3"/>
  <c r="H4978" i="3"/>
  <c r="H4979" i="3"/>
  <c r="H4980" i="3"/>
  <c r="H4981" i="3"/>
  <c r="H4982" i="3"/>
  <c r="H4983" i="3"/>
  <c r="H4984" i="3"/>
  <c r="H4985" i="3"/>
  <c r="H4986" i="3"/>
  <c r="H4987" i="3"/>
  <c r="H4988" i="3"/>
  <c r="H4989" i="3"/>
  <c r="H4990" i="3"/>
  <c r="H4991" i="3"/>
  <c r="H4992" i="3"/>
  <c r="H4993" i="3"/>
  <c r="H4994" i="3"/>
  <c r="H4995" i="3"/>
  <c r="H4996" i="3"/>
  <c r="H4997" i="3"/>
  <c r="H4998" i="3"/>
  <c r="H4999" i="3"/>
  <c r="H5000" i="3"/>
  <c r="H5001" i="3"/>
  <c r="H5002" i="3"/>
  <c r="H5003" i="3"/>
  <c r="H5004" i="3"/>
  <c r="H5005" i="3"/>
  <c r="H5006" i="3"/>
  <c r="H5007" i="3"/>
  <c r="H5008" i="3"/>
  <c r="H5009" i="3"/>
  <c r="H5010" i="3"/>
  <c r="H5011" i="3"/>
  <c r="H5012" i="3"/>
  <c r="H5013" i="3"/>
  <c r="H5014" i="3"/>
  <c r="H5015" i="3"/>
  <c r="H5016" i="3"/>
  <c r="H5017" i="3"/>
  <c r="H5018" i="3"/>
  <c r="H5019" i="3"/>
  <c r="H5020" i="3"/>
  <c r="H5021" i="3"/>
  <c r="H5022" i="3"/>
  <c r="H5023" i="3"/>
  <c r="H5024" i="3"/>
  <c r="H5025" i="3"/>
  <c r="H5026" i="3"/>
  <c r="H5027" i="3"/>
  <c r="H5028" i="3"/>
  <c r="H5029" i="3"/>
  <c r="H5030" i="3"/>
  <c r="H5031" i="3"/>
  <c r="H5032" i="3"/>
  <c r="H5033" i="3"/>
  <c r="H5034" i="3"/>
  <c r="H5035" i="3"/>
  <c r="H5036" i="3"/>
  <c r="H5037" i="3"/>
  <c r="H5038" i="3"/>
  <c r="H5039" i="3"/>
  <c r="H5040" i="3"/>
  <c r="H5041" i="3"/>
  <c r="H5042" i="3"/>
  <c r="H5043" i="3"/>
  <c r="H5044" i="3"/>
  <c r="H5045" i="3"/>
  <c r="H5046" i="3"/>
  <c r="H5047" i="3"/>
  <c r="H5048" i="3"/>
  <c r="H5049" i="3"/>
  <c r="H5050" i="3"/>
  <c r="H5051" i="3"/>
  <c r="H5052" i="3"/>
  <c r="H5053" i="3"/>
  <c r="H5054" i="3"/>
  <c r="H5055" i="3"/>
  <c r="H5056" i="3"/>
  <c r="H5057" i="3"/>
  <c r="H5058" i="3"/>
  <c r="H5059" i="3"/>
  <c r="H5060" i="3"/>
  <c r="H5061" i="3"/>
  <c r="H5062" i="3"/>
  <c r="H5063" i="3"/>
  <c r="H5064" i="3"/>
  <c r="H5065" i="3"/>
  <c r="H5066" i="3"/>
  <c r="H5067" i="3"/>
  <c r="H5068" i="3"/>
  <c r="H5069" i="3"/>
  <c r="H5070" i="3"/>
  <c r="H5071" i="3"/>
  <c r="H5072" i="3"/>
  <c r="H5073" i="3"/>
  <c r="H5074" i="3"/>
  <c r="H5075" i="3"/>
  <c r="H5076" i="3"/>
  <c r="H5077" i="3"/>
  <c r="H5078" i="3"/>
  <c r="H5079" i="3"/>
  <c r="H5080" i="3"/>
  <c r="H5081" i="3"/>
  <c r="H5082" i="3"/>
  <c r="H5083" i="3"/>
  <c r="H5084" i="3"/>
  <c r="H5085" i="3"/>
  <c r="H5086" i="3"/>
  <c r="H5087" i="3"/>
  <c r="H5088" i="3"/>
  <c r="H5089" i="3"/>
  <c r="H5090" i="3"/>
  <c r="H5091" i="3"/>
  <c r="H5092" i="3"/>
  <c r="H5093" i="3"/>
  <c r="H5094" i="3"/>
  <c r="H5095" i="3"/>
  <c r="H5096" i="3"/>
  <c r="H5097" i="3"/>
  <c r="H5098" i="3"/>
  <c r="H5099" i="3"/>
  <c r="H5100" i="3"/>
  <c r="H5101" i="3"/>
  <c r="H5102" i="3"/>
  <c r="H5103" i="3"/>
  <c r="H5104" i="3"/>
  <c r="H5105" i="3"/>
  <c r="H5106" i="3"/>
  <c r="H5107" i="3"/>
  <c r="H5108" i="3"/>
  <c r="H5109" i="3"/>
  <c r="H5110" i="3"/>
  <c r="H5111" i="3"/>
  <c r="H5112" i="3"/>
  <c r="H5113" i="3"/>
  <c r="H5114" i="3"/>
  <c r="H5115" i="3"/>
  <c r="H5116" i="3"/>
  <c r="H5117" i="3"/>
  <c r="H5118" i="3"/>
  <c r="H5119" i="3"/>
  <c r="H5120" i="3"/>
  <c r="H5121" i="3"/>
  <c r="H5122" i="3"/>
  <c r="H5123" i="3"/>
  <c r="H5124" i="3"/>
  <c r="H5125" i="3"/>
  <c r="H5126" i="3"/>
  <c r="H5127" i="3"/>
  <c r="H5128" i="3"/>
  <c r="H5129" i="3"/>
  <c r="H5130" i="3"/>
  <c r="H5131" i="3"/>
  <c r="H5132" i="3"/>
  <c r="H5133" i="3"/>
  <c r="H5134" i="3"/>
  <c r="H5135" i="3"/>
  <c r="H5136" i="3"/>
  <c r="H5137" i="3"/>
  <c r="H5138" i="3"/>
  <c r="H5139" i="3"/>
  <c r="H5140" i="3"/>
  <c r="H5141" i="3"/>
  <c r="H5142" i="3"/>
  <c r="H5143" i="3"/>
  <c r="H5144" i="3"/>
  <c r="H5145" i="3"/>
  <c r="H5146" i="3"/>
  <c r="H5147" i="3"/>
  <c r="H5148" i="3"/>
  <c r="H5149" i="3"/>
  <c r="H5150" i="3"/>
  <c r="H5151" i="3"/>
  <c r="H5152" i="3"/>
  <c r="H5153" i="3"/>
  <c r="H5154" i="3"/>
  <c r="H5155" i="3"/>
  <c r="H5156" i="3"/>
  <c r="H5157" i="3"/>
  <c r="H5158" i="3"/>
  <c r="H5159" i="3"/>
  <c r="H5160" i="3"/>
  <c r="H5161" i="3"/>
  <c r="H5162" i="3"/>
  <c r="H5163" i="3"/>
  <c r="H5164" i="3"/>
  <c r="H5165" i="3"/>
  <c r="H5166" i="3"/>
  <c r="H5167" i="3"/>
  <c r="H5168" i="3"/>
  <c r="H5169" i="3"/>
  <c r="H5170" i="3"/>
  <c r="H5171" i="3"/>
  <c r="H5172" i="3"/>
  <c r="H5173" i="3"/>
  <c r="H5174" i="3"/>
  <c r="H5175" i="3"/>
  <c r="H5176" i="3"/>
  <c r="H5177" i="3"/>
  <c r="H5178" i="3"/>
  <c r="H5179" i="3"/>
  <c r="H5180" i="3"/>
  <c r="H5181" i="3"/>
  <c r="H5182" i="3"/>
  <c r="H5183" i="3"/>
  <c r="H5184" i="3"/>
  <c r="H5185" i="3"/>
  <c r="H5186" i="3"/>
  <c r="H5187" i="3"/>
  <c r="H5188" i="3"/>
  <c r="H5189" i="3"/>
  <c r="H5190" i="3"/>
  <c r="H5191" i="3"/>
  <c r="H5192" i="3"/>
  <c r="H5193" i="3"/>
  <c r="H5194" i="3"/>
  <c r="H5195" i="3"/>
  <c r="H5196" i="3"/>
  <c r="H5197" i="3"/>
  <c r="H5198" i="3"/>
  <c r="H5199" i="3"/>
  <c r="H5200" i="3"/>
  <c r="H5201" i="3"/>
  <c r="H5202" i="3"/>
  <c r="H5203" i="3"/>
  <c r="H5204" i="3"/>
  <c r="H5205" i="3"/>
  <c r="H5206" i="3"/>
  <c r="H5207" i="3"/>
  <c r="H5208" i="3"/>
  <c r="H5209" i="3"/>
  <c r="H5210" i="3"/>
  <c r="H5211" i="3"/>
  <c r="H5212" i="3"/>
  <c r="H5213" i="3"/>
  <c r="H5214" i="3"/>
  <c r="H5215" i="3"/>
  <c r="H5216" i="3"/>
  <c r="H5217" i="3"/>
  <c r="H5218" i="3"/>
  <c r="H5219" i="3"/>
  <c r="H5220" i="3"/>
  <c r="H5221" i="3"/>
  <c r="H5222" i="3"/>
  <c r="H5223" i="3"/>
  <c r="H5224" i="3"/>
  <c r="H5225" i="3"/>
  <c r="H5226" i="3"/>
  <c r="H5227" i="3"/>
  <c r="H5228" i="3"/>
  <c r="H5229" i="3"/>
  <c r="H5230" i="3"/>
  <c r="H5231" i="3"/>
  <c r="H5232" i="3"/>
  <c r="H5233" i="3"/>
  <c r="H5234" i="3"/>
  <c r="H5235" i="3"/>
  <c r="H5236" i="3"/>
  <c r="H5237" i="3"/>
  <c r="H5238" i="3"/>
  <c r="H5239" i="3"/>
  <c r="H5240" i="3"/>
  <c r="H5241" i="3"/>
  <c r="H5242" i="3"/>
  <c r="H5243" i="3"/>
  <c r="H5244" i="3"/>
  <c r="H5245" i="3"/>
  <c r="H5246" i="3"/>
  <c r="H5247" i="3"/>
  <c r="H5248" i="3"/>
  <c r="H5249" i="3"/>
  <c r="H5250" i="3"/>
  <c r="H5251" i="3"/>
  <c r="H5252" i="3"/>
  <c r="H5253" i="3"/>
  <c r="H5254" i="3"/>
  <c r="H5255" i="3"/>
  <c r="H5256" i="3"/>
  <c r="H5257" i="3"/>
  <c r="H5258" i="3"/>
  <c r="H5259" i="3"/>
  <c r="H5260" i="3"/>
  <c r="H5261" i="3"/>
  <c r="H5262" i="3"/>
  <c r="H5263" i="3"/>
  <c r="H5264" i="3"/>
  <c r="H5265" i="3"/>
  <c r="H5266" i="3"/>
  <c r="H5267" i="3"/>
  <c r="H5268" i="3"/>
  <c r="H5269" i="3"/>
  <c r="H5270" i="3"/>
  <c r="H5271" i="3"/>
  <c r="H5272" i="3"/>
  <c r="H5273" i="3"/>
  <c r="H5274" i="3"/>
  <c r="H5275" i="3"/>
  <c r="H5276" i="3"/>
  <c r="H5277" i="3"/>
  <c r="H5278" i="3"/>
  <c r="H5279" i="3"/>
  <c r="H5280" i="3"/>
  <c r="H5281" i="3"/>
  <c r="H5282" i="3"/>
  <c r="H5283" i="3"/>
  <c r="H5284" i="3"/>
  <c r="H5285" i="3"/>
  <c r="H5286" i="3"/>
  <c r="H5287" i="3"/>
  <c r="H5288" i="3"/>
  <c r="H5289" i="3"/>
  <c r="H5290" i="3"/>
  <c r="H5291" i="3"/>
  <c r="H5292" i="3"/>
  <c r="H5293" i="3"/>
  <c r="H5294" i="3"/>
  <c r="H5295" i="3"/>
  <c r="H5296" i="3"/>
  <c r="H5297" i="3"/>
  <c r="H5298" i="3"/>
  <c r="H5299" i="3"/>
  <c r="H5300" i="3"/>
  <c r="H5301" i="3"/>
  <c r="H5302" i="3"/>
  <c r="H5303" i="3"/>
  <c r="H5304" i="3"/>
  <c r="H5305" i="3"/>
  <c r="H5306" i="3"/>
  <c r="H5307" i="3"/>
  <c r="H5308" i="3"/>
  <c r="H5309" i="3"/>
  <c r="H5310" i="3"/>
  <c r="H5311" i="3"/>
  <c r="H5312" i="3"/>
  <c r="H5313" i="3"/>
  <c r="H5314" i="3"/>
  <c r="H5315" i="3"/>
  <c r="H5316" i="3"/>
  <c r="H5317" i="3"/>
  <c r="H5318" i="3"/>
  <c r="H5319" i="3"/>
  <c r="H5320" i="3"/>
  <c r="H5321" i="3"/>
  <c r="H5322" i="3"/>
  <c r="H5323" i="3"/>
  <c r="H5324" i="3"/>
  <c r="H5325" i="3"/>
  <c r="H5326" i="3"/>
  <c r="H5327" i="3"/>
  <c r="H5328" i="3"/>
  <c r="H5329" i="3"/>
  <c r="H5330" i="3"/>
  <c r="H5331" i="3"/>
  <c r="H5332" i="3"/>
  <c r="H5333" i="3"/>
  <c r="H5334" i="3"/>
  <c r="H5335" i="3"/>
  <c r="H5336" i="3"/>
  <c r="H5337" i="3"/>
  <c r="H5338" i="3"/>
  <c r="H5339" i="3"/>
  <c r="H5340" i="3"/>
  <c r="H5341" i="3"/>
  <c r="H5342" i="3"/>
  <c r="H5343" i="3"/>
  <c r="H5344" i="3"/>
  <c r="H5345" i="3"/>
  <c r="H5346" i="3"/>
  <c r="H5347" i="3"/>
  <c r="H5348" i="3"/>
  <c r="H5349" i="3"/>
  <c r="H5350" i="3"/>
  <c r="H5351" i="3"/>
  <c r="H5352" i="3"/>
  <c r="H5353" i="3"/>
  <c r="H5354" i="3"/>
  <c r="H5355" i="3"/>
  <c r="H5356" i="3"/>
  <c r="H5357" i="3"/>
  <c r="H5358" i="3"/>
  <c r="H5359" i="3"/>
  <c r="H5360" i="3"/>
  <c r="H5361" i="3"/>
  <c r="H5362" i="3"/>
  <c r="H5363" i="3"/>
  <c r="H5364" i="3"/>
  <c r="H5365" i="3"/>
  <c r="H5366" i="3"/>
  <c r="H5367" i="3"/>
  <c r="H5368" i="3"/>
  <c r="H5369" i="3"/>
  <c r="H5370" i="3"/>
  <c r="H5371" i="3"/>
  <c r="H5372" i="3"/>
  <c r="H5373" i="3"/>
  <c r="H5374" i="3"/>
  <c r="H5375" i="3"/>
  <c r="H5376" i="3"/>
  <c r="H5377" i="3"/>
  <c r="H5378" i="3"/>
  <c r="H5379" i="3"/>
  <c r="H5380" i="3"/>
  <c r="H5381" i="3"/>
  <c r="H5382" i="3"/>
  <c r="H5383" i="3"/>
  <c r="H5384" i="3"/>
  <c r="H5385" i="3"/>
  <c r="H5386" i="3"/>
  <c r="H5387" i="3"/>
  <c r="H5388" i="3"/>
  <c r="H5389" i="3"/>
  <c r="H5390" i="3"/>
  <c r="H5391" i="3"/>
  <c r="H5392" i="3"/>
  <c r="H5393" i="3"/>
  <c r="H5394" i="3"/>
  <c r="H5395" i="3"/>
  <c r="H5396" i="3"/>
  <c r="H5397" i="3"/>
  <c r="H5398" i="3"/>
  <c r="H5399" i="3"/>
  <c r="H5400" i="3"/>
  <c r="H5401" i="3"/>
  <c r="H5402" i="3"/>
  <c r="H5403" i="3"/>
  <c r="H5404" i="3"/>
  <c r="H5405" i="3"/>
  <c r="H5406" i="3"/>
  <c r="H5407" i="3"/>
  <c r="H5408" i="3"/>
  <c r="H5409" i="3"/>
  <c r="H5410" i="3"/>
  <c r="H5411" i="3"/>
  <c r="H5412" i="3"/>
  <c r="H5413" i="3"/>
  <c r="H5414" i="3"/>
  <c r="H5415" i="3"/>
  <c r="H5416" i="3"/>
  <c r="H5417" i="3"/>
  <c r="H5418" i="3"/>
  <c r="H5419" i="3"/>
  <c r="H5420" i="3"/>
  <c r="H5421" i="3"/>
  <c r="H5422" i="3"/>
  <c r="H5423" i="3"/>
  <c r="H5424" i="3"/>
  <c r="H5425" i="3"/>
  <c r="H5426" i="3"/>
  <c r="H5427" i="3"/>
  <c r="H5428" i="3"/>
  <c r="H5429" i="3"/>
  <c r="H5430" i="3"/>
  <c r="H5431" i="3"/>
  <c r="H5432" i="3"/>
  <c r="H5433" i="3"/>
  <c r="H5434" i="3"/>
  <c r="H5435" i="3"/>
  <c r="H5436" i="3"/>
  <c r="H5437" i="3"/>
  <c r="H5438" i="3"/>
  <c r="H5439" i="3"/>
  <c r="H5440" i="3"/>
  <c r="H5441" i="3"/>
  <c r="H5442" i="3"/>
  <c r="H5443" i="3"/>
  <c r="H5444" i="3"/>
  <c r="H5445" i="3"/>
  <c r="H5446" i="3"/>
  <c r="H5447" i="3"/>
  <c r="H5448" i="3"/>
  <c r="H5449" i="3"/>
  <c r="H5450" i="3"/>
  <c r="H5451" i="3"/>
  <c r="H5452" i="3"/>
  <c r="H5453" i="3"/>
  <c r="H5454" i="3"/>
  <c r="H5455" i="3"/>
  <c r="H5456" i="3"/>
  <c r="H5457" i="3"/>
  <c r="H5458" i="3"/>
  <c r="H5459" i="3"/>
  <c r="H5460" i="3"/>
  <c r="H5461" i="3"/>
  <c r="H5462" i="3"/>
  <c r="H5463" i="3"/>
  <c r="H5464" i="3"/>
  <c r="H5465" i="3"/>
  <c r="H5466" i="3"/>
  <c r="H5467" i="3"/>
  <c r="H5468" i="3"/>
  <c r="H5469" i="3"/>
  <c r="H5470" i="3"/>
  <c r="H5471" i="3"/>
  <c r="H5472" i="3"/>
  <c r="H5473" i="3"/>
  <c r="H5474" i="3"/>
  <c r="H5475" i="3"/>
  <c r="H5476" i="3"/>
  <c r="H5477" i="3"/>
  <c r="H5478" i="3"/>
  <c r="H5479" i="3"/>
  <c r="H5480" i="3"/>
  <c r="H5481" i="3"/>
  <c r="H5482" i="3"/>
  <c r="H5483" i="3"/>
  <c r="H5484" i="3"/>
  <c r="H5485" i="3"/>
  <c r="H5486" i="3"/>
  <c r="H5487" i="3"/>
  <c r="H5488" i="3"/>
  <c r="H5489" i="3"/>
  <c r="H5490" i="3"/>
  <c r="H5491" i="3"/>
  <c r="H5492" i="3"/>
  <c r="H5493" i="3"/>
  <c r="H5494" i="3"/>
  <c r="H5495" i="3"/>
  <c r="H5496" i="3"/>
  <c r="H5497" i="3"/>
  <c r="H5498" i="3"/>
  <c r="H5499" i="3"/>
  <c r="H5500" i="3"/>
  <c r="H5501" i="3"/>
  <c r="H5502" i="3"/>
  <c r="H5503" i="3"/>
  <c r="H5504" i="3"/>
  <c r="H5505" i="3"/>
  <c r="H5506" i="3"/>
  <c r="H5507" i="3"/>
  <c r="H5508" i="3"/>
  <c r="H5509" i="3"/>
  <c r="H5510" i="3"/>
  <c r="H5511" i="3"/>
  <c r="H5512" i="3"/>
  <c r="H5513" i="3"/>
  <c r="H5514" i="3"/>
  <c r="H5515" i="3"/>
  <c r="H5516" i="3"/>
  <c r="H5517" i="3"/>
  <c r="H5518" i="3"/>
  <c r="H5519" i="3"/>
  <c r="H5520" i="3"/>
  <c r="H5521" i="3"/>
  <c r="H5522" i="3"/>
  <c r="H5523" i="3"/>
  <c r="H5524" i="3"/>
  <c r="H5525" i="3"/>
  <c r="H5526" i="3"/>
  <c r="H5527" i="3"/>
  <c r="H5528" i="3"/>
  <c r="H5529" i="3"/>
  <c r="H5530" i="3"/>
  <c r="H5531" i="3"/>
  <c r="H5532" i="3"/>
  <c r="H5533" i="3"/>
  <c r="H5534" i="3"/>
  <c r="H5535" i="3"/>
  <c r="H5536" i="3"/>
  <c r="H5537" i="3"/>
  <c r="H5538" i="3"/>
  <c r="H5539" i="3"/>
  <c r="H5540" i="3"/>
  <c r="H5541" i="3"/>
  <c r="H5542" i="3"/>
  <c r="H5543" i="3"/>
  <c r="H5544" i="3"/>
  <c r="H5545" i="3"/>
  <c r="H5546" i="3"/>
  <c r="H5547" i="3"/>
  <c r="H5548" i="3"/>
  <c r="H5549" i="3"/>
  <c r="H5550" i="3"/>
  <c r="H5551" i="3"/>
  <c r="H5552" i="3"/>
  <c r="H5553" i="3"/>
  <c r="H5554" i="3"/>
  <c r="H5555" i="3"/>
  <c r="H5556" i="3"/>
  <c r="H5557" i="3"/>
  <c r="H5558" i="3"/>
  <c r="H5559" i="3"/>
  <c r="H5560" i="3"/>
  <c r="H5561" i="3"/>
  <c r="H5562" i="3"/>
  <c r="H5563" i="3"/>
  <c r="H5564" i="3"/>
  <c r="H5565" i="3"/>
  <c r="H5566" i="3"/>
  <c r="H5567" i="3"/>
  <c r="H5568" i="3"/>
  <c r="H5569" i="3"/>
  <c r="H5570" i="3"/>
  <c r="H5571" i="3"/>
  <c r="H5572" i="3"/>
  <c r="H5573" i="3"/>
  <c r="H5574" i="3"/>
  <c r="H5575" i="3"/>
  <c r="H5576" i="3"/>
  <c r="H5577" i="3"/>
  <c r="H5578" i="3"/>
  <c r="H5579" i="3"/>
  <c r="H5580" i="3"/>
  <c r="H5581" i="3"/>
  <c r="H5582" i="3"/>
  <c r="H5583" i="3"/>
  <c r="H5584" i="3"/>
  <c r="H5585" i="3"/>
  <c r="H5586" i="3"/>
  <c r="H5587" i="3"/>
  <c r="H5588" i="3"/>
  <c r="H5589" i="3"/>
  <c r="H5590" i="3"/>
  <c r="H5591" i="3"/>
  <c r="H5592" i="3"/>
  <c r="H5593" i="3"/>
  <c r="H5594" i="3"/>
  <c r="H5595" i="3"/>
  <c r="H5596" i="3"/>
  <c r="H5597" i="3"/>
  <c r="H5598" i="3"/>
  <c r="H5599" i="3"/>
  <c r="H5600" i="3"/>
  <c r="H5601" i="3"/>
  <c r="H5602" i="3"/>
  <c r="H5603" i="3"/>
  <c r="H5604" i="3"/>
  <c r="H5605" i="3"/>
  <c r="H5606" i="3"/>
  <c r="H5607" i="3"/>
  <c r="H5608" i="3"/>
  <c r="H5609" i="3"/>
  <c r="H5610" i="3"/>
  <c r="H5611" i="3"/>
  <c r="H5612" i="3"/>
  <c r="H5613" i="3"/>
  <c r="H5614" i="3"/>
  <c r="H5615" i="3"/>
  <c r="H5616" i="3"/>
  <c r="H5617" i="3"/>
  <c r="H5618" i="3"/>
  <c r="H5619" i="3"/>
  <c r="H5620" i="3"/>
  <c r="H5621" i="3"/>
  <c r="H5622" i="3"/>
  <c r="H5623" i="3"/>
  <c r="H5624" i="3"/>
  <c r="H5625" i="3"/>
  <c r="H5626" i="3"/>
  <c r="H5627" i="3"/>
  <c r="H5628" i="3"/>
  <c r="H5629" i="3"/>
  <c r="H5630" i="3"/>
  <c r="H5631" i="3"/>
  <c r="H5632" i="3"/>
  <c r="H5633" i="3"/>
  <c r="H5634" i="3"/>
  <c r="H5635" i="3"/>
  <c r="H5636" i="3"/>
  <c r="H5637" i="3"/>
  <c r="H5638" i="3"/>
  <c r="H5639" i="3"/>
  <c r="H5640" i="3"/>
  <c r="H5641" i="3"/>
  <c r="H5642" i="3"/>
  <c r="H5643" i="3"/>
  <c r="H5644" i="3"/>
  <c r="H5645" i="3"/>
  <c r="H5646" i="3"/>
  <c r="H5647" i="3"/>
  <c r="H5648" i="3"/>
  <c r="H5649" i="3"/>
  <c r="H5650" i="3"/>
  <c r="H5651" i="3"/>
  <c r="H5652" i="3"/>
  <c r="H5653" i="3"/>
  <c r="H5654" i="3"/>
  <c r="H5655" i="3"/>
  <c r="H5656" i="3"/>
  <c r="H5657" i="3"/>
  <c r="H5658" i="3"/>
  <c r="H5659" i="3"/>
  <c r="H5660" i="3"/>
  <c r="H5661" i="3"/>
  <c r="H5662" i="3"/>
  <c r="H5663" i="3"/>
  <c r="H5664" i="3"/>
  <c r="H5665" i="3"/>
  <c r="H5666" i="3"/>
  <c r="H5667" i="3"/>
  <c r="H5668" i="3"/>
  <c r="H5669" i="3"/>
  <c r="H5670" i="3"/>
  <c r="H5671" i="3"/>
  <c r="H5672" i="3"/>
  <c r="H5673" i="3"/>
  <c r="H5674" i="3"/>
  <c r="H5675" i="3"/>
  <c r="H5676" i="3"/>
  <c r="H5677" i="3"/>
  <c r="H5678" i="3"/>
  <c r="H5679" i="3"/>
  <c r="H5680" i="3"/>
  <c r="H5681" i="3"/>
  <c r="H5682" i="3"/>
  <c r="H5683" i="3"/>
  <c r="H5684" i="3"/>
  <c r="H5685" i="3"/>
  <c r="H5686" i="3"/>
  <c r="H5687" i="3"/>
  <c r="H5688" i="3"/>
  <c r="H5689" i="3"/>
  <c r="H5690" i="3"/>
  <c r="H5691" i="3"/>
  <c r="H5692" i="3"/>
  <c r="H5693" i="3"/>
  <c r="H5694" i="3"/>
  <c r="H5695" i="3"/>
  <c r="H5696" i="3"/>
  <c r="H5697" i="3"/>
  <c r="H5698" i="3"/>
  <c r="H5699" i="3"/>
  <c r="H5700" i="3"/>
  <c r="H5701" i="3"/>
  <c r="H5702" i="3"/>
  <c r="H5703" i="3"/>
  <c r="H5704" i="3"/>
  <c r="H5705" i="3"/>
  <c r="H5706" i="3"/>
  <c r="H5707" i="3"/>
  <c r="H5708" i="3"/>
  <c r="H5709" i="3"/>
  <c r="H5710" i="3"/>
  <c r="H5711" i="3"/>
  <c r="H5712" i="3"/>
  <c r="H5713" i="3"/>
  <c r="H5714" i="3"/>
  <c r="H5715" i="3"/>
  <c r="H5716" i="3"/>
  <c r="H5717" i="3"/>
  <c r="H5718" i="3"/>
  <c r="H5719" i="3"/>
  <c r="H5720" i="3"/>
  <c r="H5721" i="3"/>
  <c r="H5722" i="3"/>
  <c r="H5723" i="3"/>
  <c r="H5724" i="3"/>
  <c r="H5725" i="3"/>
  <c r="H5726" i="3"/>
  <c r="H5727" i="3"/>
  <c r="H5728" i="3"/>
  <c r="H5729" i="3"/>
  <c r="H5730" i="3"/>
  <c r="H5731" i="3"/>
  <c r="H5732" i="3"/>
  <c r="H5733" i="3"/>
  <c r="H5734" i="3"/>
  <c r="H5735" i="3"/>
  <c r="H5736" i="3"/>
  <c r="H5737" i="3"/>
  <c r="H5738" i="3"/>
  <c r="H5739" i="3"/>
  <c r="H5740" i="3"/>
  <c r="H5741" i="3"/>
  <c r="H5742" i="3"/>
  <c r="H5743" i="3"/>
  <c r="H5744" i="3"/>
  <c r="H5745" i="3"/>
  <c r="H5746" i="3"/>
  <c r="H5747" i="3"/>
  <c r="H5748" i="3"/>
  <c r="H5749" i="3"/>
  <c r="H5750" i="3"/>
  <c r="H5751" i="3"/>
  <c r="H5752" i="3"/>
  <c r="H5753" i="3"/>
  <c r="H5754" i="3"/>
  <c r="H5755" i="3"/>
  <c r="H5756" i="3"/>
  <c r="H5757" i="3"/>
  <c r="H5758" i="3"/>
  <c r="H5759" i="3"/>
  <c r="H5760" i="3"/>
  <c r="H5761" i="3"/>
  <c r="H5762" i="3"/>
  <c r="H5763" i="3"/>
  <c r="H5764" i="3"/>
  <c r="H5765" i="3"/>
  <c r="H5766" i="3"/>
  <c r="H5767" i="3"/>
  <c r="H5768" i="3"/>
  <c r="H5769" i="3"/>
  <c r="H5770" i="3"/>
  <c r="H5771" i="3"/>
  <c r="H5772" i="3"/>
  <c r="H5773" i="3"/>
  <c r="H5774" i="3"/>
  <c r="H5775" i="3"/>
  <c r="H5776" i="3"/>
  <c r="H5777" i="3"/>
  <c r="H5778" i="3"/>
  <c r="H5779" i="3"/>
  <c r="H5780" i="3"/>
  <c r="H5781" i="3"/>
  <c r="H5782" i="3"/>
  <c r="H5783" i="3"/>
  <c r="H5784" i="3"/>
  <c r="H5785" i="3"/>
  <c r="H5786" i="3"/>
  <c r="H5787" i="3"/>
  <c r="H5788" i="3"/>
  <c r="H5789" i="3"/>
  <c r="H5790" i="3"/>
  <c r="H5791" i="3"/>
  <c r="H5792" i="3"/>
  <c r="H5793" i="3"/>
  <c r="H5794" i="3"/>
  <c r="H5795" i="3"/>
  <c r="H5796" i="3"/>
  <c r="H5797" i="3"/>
  <c r="H5798" i="3"/>
  <c r="H5799" i="3"/>
  <c r="H5800" i="3"/>
  <c r="H5801" i="3"/>
  <c r="H5802" i="3"/>
  <c r="H5803" i="3"/>
  <c r="H5804" i="3"/>
  <c r="H5805" i="3"/>
  <c r="H5806" i="3"/>
  <c r="H5807" i="3"/>
  <c r="H5808" i="3"/>
  <c r="H5809" i="3"/>
  <c r="H5810" i="3"/>
  <c r="H5811" i="3"/>
  <c r="H5812" i="3"/>
  <c r="H5813" i="3"/>
  <c r="H5814" i="3"/>
  <c r="H5815" i="3"/>
  <c r="H5816" i="3"/>
  <c r="H5817" i="3"/>
  <c r="H5818" i="3"/>
  <c r="H5819" i="3"/>
  <c r="H5820" i="3"/>
  <c r="H5821" i="3"/>
  <c r="H5822" i="3"/>
  <c r="H5823" i="3"/>
  <c r="H5824" i="3"/>
  <c r="H5825" i="3"/>
  <c r="H5826" i="3"/>
  <c r="H5827" i="3"/>
  <c r="H5828" i="3"/>
  <c r="H5829" i="3"/>
  <c r="H5830" i="3"/>
  <c r="H5831" i="3"/>
  <c r="H5832" i="3"/>
  <c r="H5833" i="3"/>
  <c r="H5834" i="3"/>
  <c r="H5835" i="3"/>
  <c r="H5836" i="3"/>
  <c r="H5837" i="3"/>
  <c r="H5838" i="3"/>
  <c r="H5839" i="3"/>
  <c r="H5840" i="3"/>
  <c r="H5841" i="3"/>
  <c r="H5842" i="3"/>
  <c r="H5843" i="3"/>
  <c r="H5844" i="3"/>
  <c r="H5845" i="3"/>
  <c r="H5846" i="3"/>
  <c r="H5847" i="3"/>
  <c r="H5848" i="3"/>
  <c r="H5849" i="3"/>
  <c r="H5850" i="3"/>
  <c r="H5851" i="3"/>
  <c r="H5852" i="3"/>
  <c r="H5853" i="3"/>
  <c r="H5854" i="3"/>
  <c r="H5855" i="3"/>
  <c r="H5856" i="3"/>
  <c r="H5857" i="3"/>
  <c r="H5858" i="3"/>
  <c r="H5859" i="3"/>
  <c r="H5860" i="3"/>
  <c r="H5861" i="3"/>
  <c r="H5862" i="3"/>
  <c r="H5863" i="3"/>
  <c r="H5864" i="3"/>
  <c r="H5865" i="3"/>
  <c r="H5866" i="3"/>
  <c r="H5867" i="3"/>
  <c r="H5868" i="3"/>
  <c r="H5869" i="3"/>
  <c r="H5870" i="3"/>
  <c r="H5871" i="3"/>
  <c r="H5872" i="3"/>
  <c r="H5873" i="3"/>
  <c r="H5874" i="3"/>
  <c r="H5875" i="3"/>
  <c r="H5876" i="3"/>
  <c r="H5877" i="3"/>
  <c r="H5878" i="3"/>
  <c r="H5879" i="3"/>
  <c r="H5880" i="3"/>
  <c r="H5881" i="3"/>
  <c r="H5882" i="3"/>
  <c r="H5883" i="3"/>
  <c r="H5884" i="3"/>
  <c r="H5885" i="3"/>
  <c r="H5886" i="3"/>
  <c r="H5887" i="3"/>
  <c r="H5888" i="3"/>
  <c r="H5889" i="3"/>
  <c r="H5890" i="3"/>
  <c r="H5891" i="3"/>
  <c r="H5892" i="3"/>
  <c r="H5893" i="3"/>
  <c r="H5894" i="3"/>
  <c r="H5895" i="3"/>
  <c r="H5896" i="3"/>
  <c r="H5897" i="3"/>
  <c r="H5898" i="3"/>
  <c r="H5899" i="3"/>
  <c r="H5900" i="3"/>
  <c r="H5901" i="3"/>
  <c r="H5902" i="3"/>
  <c r="H5903" i="3"/>
  <c r="H5904" i="3"/>
  <c r="H5905" i="3"/>
  <c r="H5906" i="3"/>
  <c r="H5907" i="3"/>
  <c r="H5908" i="3"/>
  <c r="H5909" i="3"/>
  <c r="H5910" i="3"/>
  <c r="H5911" i="3"/>
  <c r="H5912" i="3"/>
  <c r="H5913" i="3"/>
  <c r="H5914" i="3"/>
  <c r="H5915" i="3"/>
  <c r="H5916" i="3"/>
  <c r="H5917" i="3"/>
  <c r="H5918" i="3"/>
  <c r="H5919" i="3"/>
  <c r="H5920" i="3"/>
  <c r="H5921" i="3"/>
  <c r="H5922" i="3"/>
  <c r="H5923" i="3"/>
  <c r="H5924" i="3"/>
  <c r="H5925" i="3"/>
  <c r="H5926" i="3"/>
  <c r="H5927" i="3"/>
  <c r="H5928" i="3"/>
  <c r="H5929" i="3"/>
  <c r="H5930" i="3"/>
  <c r="H5931" i="3"/>
  <c r="H5932" i="3"/>
  <c r="H5933" i="3"/>
  <c r="H5934" i="3"/>
  <c r="H5935" i="3"/>
  <c r="H5936" i="3"/>
  <c r="H5937" i="3"/>
  <c r="H5938" i="3"/>
  <c r="H5939" i="3"/>
  <c r="H5940" i="3"/>
  <c r="H5941" i="3"/>
  <c r="H5942" i="3"/>
  <c r="H5943" i="3"/>
  <c r="H5944" i="3"/>
  <c r="H5945" i="3"/>
  <c r="H5946" i="3"/>
  <c r="H5947" i="3"/>
  <c r="H5948" i="3"/>
  <c r="H5949" i="3"/>
  <c r="H5950" i="3"/>
  <c r="H5951" i="3"/>
  <c r="H5952" i="3"/>
  <c r="H5953" i="3"/>
  <c r="H5954" i="3"/>
  <c r="H5955" i="3"/>
  <c r="H5956" i="3"/>
  <c r="H5957" i="3"/>
  <c r="H5958" i="3"/>
  <c r="H5959" i="3"/>
  <c r="H5960" i="3"/>
  <c r="H5961" i="3"/>
  <c r="H5962" i="3"/>
  <c r="H5963" i="3"/>
  <c r="H5964" i="3"/>
  <c r="H5965" i="3"/>
  <c r="H5966" i="3"/>
  <c r="H5967" i="3"/>
  <c r="H5968" i="3"/>
  <c r="H5969" i="3"/>
  <c r="H5970" i="3"/>
  <c r="H5971" i="3"/>
  <c r="H5972" i="3"/>
  <c r="H5973" i="3"/>
  <c r="H5974" i="3"/>
  <c r="H5975" i="3"/>
  <c r="H5976" i="3"/>
  <c r="H5977" i="3"/>
  <c r="H5978" i="3"/>
  <c r="H5979" i="3"/>
  <c r="H5980" i="3"/>
  <c r="H5981" i="3"/>
  <c r="H5982" i="3"/>
  <c r="H5983" i="3"/>
  <c r="H5984" i="3"/>
  <c r="H5985" i="3"/>
  <c r="H5986" i="3"/>
  <c r="H5987" i="3"/>
  <c r="H5988" i="3"/>
  <c r="H5989" i="3"/>
  <c r="H5990" i="3"/>
  <c r="H5991" i="3"/>
  <c r="H5992" i="3"/>
  <c r="H5993" i="3"/>
  <c r="H5994" i="3"/>
  <c r="H5995" i="3"/>
  <c r="H5996" i="3"/>
  <c r="H5997" i="3"/>
  <c r="H5998" i="3"/>
  <c r="H5999" i="3"/>
  <c r="H6000" i="3"/>
  <c r="H6001" i="3"/>
  <c r="H6002" i="3"/>
  <c r="H6003" i="3"/>
  <c r="H6004" i="3"/>
  <c r="H6005" i="3"/>
  <c r="H6006" i="3"/>
  <c r="H6007" i="3"/>
  <c r="H6008" i="3"/>
  <c r="H6009" i="3"/>
  <c r="H6010" i="3"/>
  <c r="H6011" i="3"/>
  <c r="H6012" i="3"/>
  <c r="H6013" i="3"/>
  <c r="H6014" i="3"/>
  <c r="H6015" i="3"/>
  <c r="H6016" i="3"/>
  <c r="H6017" i="3"/>
  <c r="H6018" i="3"/>
  <c r="H6019" i="3"/>
  <c r="H6020" i="3"/>
  <c r="H6021" i="3"/>
  <c r="H6022" i="3"/>
  <c r="H6023" i="3"/>
  <c r="H6024" i="3"/>
  <c r="H6025" i="3"/>
  <c r="H6026" i="3"/>
  <c r="H6027" i="3"/>
  <c r="H6028" i="3"/>
  <c r="H6029" i="3"/>
  <c r="H6030" i="3"/>
  <c r="H6031" i="3"/>
  <c r="H6032" i="3"/>
  <c r="H6033" i="3"/>
  <c r="H6034" i="3"/>
  <c r="H6035" i="3"/>
  <c r="H6036" i="3"/>
  <c r="H6037" i="3"/>
  <c r="H6038" i="3"/>
  <c r="H6039" i="3"/>
  <c r="H6040" i="3"/>
  <c r="H6041" i="3"/>
  <c r="H6042" i="3"/>
  <c r="H6043" i="3"/>
  <c r="H6044" i="3"/>
  <c r="H6045" i="3"/>
  <c r="H6046" i="3"/>
  <c r="H6047" i="3"/>
  <c r="H6048" i="3"/>
  <c r="H6049" i="3"/>
  <c r="H6050" i="3"/>
  <c r="H6051" i="3"/>
  <c r="H6052" i="3"/>
  <c r="H6053" i="3"/>
  <c r="H6054" i="3"/>
  <c r="H6055" i="3"/>
  <c r="H6056" i="3"/>
  <c r="H6057" i="3"/>
  <c r="H6058" i="3"/>
  <c r="H6059" i="3"/>
  <c r="H6060" i="3"/>
  <c r="H6061" i="3"/>
  <c r="H6062" i="3"/>
  <c r="H6063" i="3"/>
  <c r="H6064" i="3"/>
  <c r="H6065" i="3"/>
  <c r="H6066" i="3"/>
  <c r="H6067" i="3"/>
  <c r="H6068" i="3"/>
  <c r="H6069" i="3"/>
  <c r="H6070" i="3"/>
  <c r="H6071" i="3"/>
  <c r="H6072" i="3"/>
  <c r="H6073" i="3"/>
  <c r="H6074" i="3"/>
  <c r="H6075" i="3"/>
  <c r="H6076" i="3"/>
  <c r="H6077" i="3"/>
  <c r="H6078" i="3"/>
  <c r="H6079" i="3"/>
  <c r="H6080" i="3"/>
  <c r="H6081" i="3"/>
  <c r="H6082" i="3"/>
  <c r="H6083" i="3"/>
  <c r="H6084" i="3"/>
  <c r="H6085" i="3"/>
  <c r="H6086" i="3"/>
  <c r="H6087" i="3"/>
  <c r="H6088" i="3"/>
  <c r="H6089" i="3"/>
  <c r="H6090" i="3"/>
  <c r="H6091" i="3"/>
  <c r="H6092" i="3"/>
  <c r="H6093" i="3"/>
  <c r="H6094" i="3"/>
  <c r="H6095" i="3"/>
  <c r="H6096" i="3"/>
  <c r="H6097" i="3"/>
  <c r="H6098" i="3"/>
  <c r="H6099" i="3"/>
  <c r="H6100" i="3"/>
  <c r="H6101" i="3"/>
  <c r="H6102" i="3"/>
  <c r="H6103" i="3"/>
  <c r="H6104" i="3"/>
  <c r="H6105" i="3"/>
  <c r="H6106" i="3"/>
  <c r="H6107" i="3"/>
  <c r="H6108" i="3"/>
  <c r="H6109" i="3"/>
  <c r="H6110" i="3"/>
  <c r="H6111" i="3"/>
  <c r="H6112" i="3"/>
  <c r="H6113" i="3"/>
  <c r="H6114" i="3"/>
  <c r="H6115" i="3"/>
  <c r="H6116" i="3"/>
  <c r="H6117" i="3"/>
  <c r="H6118" i="3"/>
  <c r="H6119" i="3"/>
  <c r="H6120" i="3"/>
  <c r="H6121" i="3"/>
  <c r="H6122" i="3"/>
  <c r="H6123" i="3"/>
  <c r="H6124" i="3"/>
  <c r="H6125" i="3"/>
  <c r="H6126" i="3"/>
  <c r="H6127" i="3"/>
  <c r="H6128" i="3"/>
  <c r="H6129" i="3"/>
  <c r="H6130" i="3"/>
  <c r="H6131" i="3"/>
  <c r="H6132" i="3"/>
  <c r="H6133" i="3"/>
  <c r="H6134" i="3"/>
  <c r="H6135" i="3"/>
  <c r="H6136" i="3"/>
  <c r="H6137" i="3"/>
  <c r="H6138" i="3"/>
  <c r="H6139" i="3"/>
  <c r="H6140" i="3"/>
  <c r="H6141" i="3"/>
  <c r="H6142" i="3"/>
  <c r="H6143" i="3"/>
  <c r="H6144" i="3"/>
  <c r="H6145" i="3"/>
  <c r="H6146" i="3"/>
  <c r="H6147" i="3"/>
  <c r="H6148" i="3"/>
  <c r="H6149" i="3"/>
  <c r="H6150" i="3"/>
  <c r="H6151" i="3"/>
  <c r="H6152" i="3"/>
  <c r="H6153" i="3"/>
  <c r="H6154" i="3"/>
  <c r="H6155" i="3"/>
  <c r="H6156" i="3"/>
  <c r="H6157" i="3"/>
  <c r="H6158" i="3"/>
  <c r="H6159" i="3"/>
  <c r="H6160" i="3"/>
  <c r="H6161" i="3"/>
  <c r="H6162" i="3"/>
  <c r="H6163" i="3"/>
  <c r="H6164" i="3"/>
  <c r="H6165" i="3"/>
  <c r="H6166" i="3"/>
  <c r="H6167" i="3"/>
  <c r="H6168" i="3"/>
  <c r="H6169" i="3"/>
  <c r="H6170" i="3"/>
  <c r="H6171" i="3"/>
  <c r="H6172" i="3"/>
  <c r="H6173" i="3"/>
  <c r="H6174" i="3"/>
  <c r="H6175" i="3"/>
  <c r="H6176" i="3"/>
  <c r="H6177" i="3"/>
  <c r="H6178" i="3"/>
  <c r="H6179" i="3"/>
  <c r="H6180" i="3"/>
  <c r="H6181" i="3"/>
  <c r="H6182" i="3"/>
  <c r="H6183" i="3"/>
  <c r="H6184" i="3"/>
  <c r="H6185" i="3"/>
  <c r="H6186" i="3"/>
  <c r="H6187" i="3"/>
  <c r="H6188" i="3"/>
  <c r="H6189" i="3"/>
  <c r="H6190" i="3"/>
  <c r="H6191" i="3"/>
  <c r="H6192" i="3"/>
  <c r="H6193" i="3"/>
  <c r="H6194" i="3"/>
  <c r="H6195" i="3"/>
  <c r="H6196" i="3"/>
  <c r="H6197" i="3"/>
  <c r="H6198" i="3"/>
  <c r="H6199" i="3"/>
  <c r="H6200" i="3"/>
  <c r="H6201" i="3"/>
  <c r="H6202" i="3"/>
  <c r="H6203" i="3"/>
  <c r="H6204" i="3"/>
  <c r="H6205" i="3"/>
  <c r="H6206" i="3"/>
  <c r="H6207" i="3"/>
  <c r="H6208" i="3"/>
  <c r="H6209" i="3"/>
  <c r="H6210" i="3"/>
  <c r="H6211" i="3"/>
  <c r="H6212" i="3"/>
  <c r="H6213" i="3"/>
  <c r="H6214" i="3"/>
  <c r="H6215" i="3"/>
  <c r="H6216" i="3"/>
  <c r="H6217" i="3"/>
  <c r="H6218" i="3"/>
  <c r="H6219" i="3"/>
  <c r="H6220" i="3"/>
  <c r="H6221" i="3"/>
  <c r="H6222" i="3"/>
  <c r="H6223" i="3"/>
  <c r="H6224" i="3"/>
  <c r="H6225" i="3"/>
  <c r="H6226" i="3"/>
  <c r="H6227" i="3"/>
  <c r="H6228" i="3"/>
  <c r="H6229" i="3"/>
  <c r="H6230" i="3"/>
  <c r="H6231" i="3"/>
  <c r="H6232" i="3"/>
  <c r="H6233" i="3"/>
  <c r="H6234" i="3"/>
  <c r="H6235" i="3"/>
  <c r="H6236" i="3"/>
  <c r="H6237" i="3"/>
  <c r="H6238" i="3"/>
  <c r="H6239" i="3"/>
  <c r="H6240" i="3"/>
  <c r="H6241" i="3"/>
  <c r="H6242" i="3"/>
  <c r="H6243" i="3"/>
  <c r="H6244" i="3"/>
  <c r="H6245" i="3"/>
  <c r="H6246" i="3"/>
  <c r="H6247" i="3"/>
  <c r="H6248" i="3"/>
  <c r="H6249" i="3"/>
  <c r="H6250" i="3"/>
  <c r="H6251" i="3"/>
  <c r="H6252" i="3"/>
  <c r="H6253" i="3"/>
  <c r="H6254" i="3"/>
  <c r="H6255" i="3"/>
  <c r="H6256" i="3"/>
  <c r="H6257" i="3"/>
  <c r="H6258" i="3"/>
  <c r="H6259" i="3"/>
  <c r="H6260" i="3"/>
  <c r="H6261" i="3"/>
  <c r="H6262" i="3"/>
  <c r="H6263" i="3"/>
  <c r="H6264" i="3"/>
  <c r="H6265" i="3"/>
  <c r="H6266" i="3"/>
  <c r="H6267" i="3"/>
  <c r="H6268" i="3"/>
  <c r="H6269" i="3"/>
  <c r="H6270" i="3"/>
  <c r="H6271" i="3"/>
  <c r="H6272" i="3"/>
  <c r="H6273" i="3"/>
  <c r="H6274" i="3"/>
  <c r="H6275" i="3"/>
  <c r="H6276" i="3"/>
  <c r="H6277" i="3"/>
  <c r="H6278" i="3"/>
  <c r="H6279" i="3"/>
  <c r="H6280" i="3"/>
  <c r="H6281" i="3"/>
  <c r="H6282" i="3"/>
  <c r="H6283" i="3"/>
  <c r="H6284" i="3"/>
  <c r="H6285" i="3"/>
  <c r="H6286" i="3"/>
  <c r="H6287" i="3"/>
  <c r="H6288" i="3"/>
  <c r="H6289" i="3"/>
  <c r="H6290" i="3"/>
  <c r="H6291" i="3"/>
  <c r="H6292" i="3"/>
  <c r="H6293" i="3"/>
  <c r="H6294" i="3"/>
  <c r="H6295" i="3"/>
  <c r="H6296" i="3"/>
  <c r="H6297" i="3"/>
  <c r="H6298" i="3"/>
  <c r="H6299" i="3"/>
  <c r="H6300" i="3"/>
  <c r="H6301" i="3"/>
  <c r="H6302" i="3"/>
  <c r="H6303" i="3"/>
  <c r="H6304" i="3"/>
  <c r="H6305" i="3"/>
  <c r="H6306" i="3"/>
  <c r="H6307" i="3"/>
  <c r="H6308" i="3"/>
  <c r="H6309" i="3"/>
  <c r="H6310" i="3"/>
  <c r="H6311" i="3"/>
  <c r="H6312" i="3"/>
  <c r="H6313" i="3"/>
  <c r="H6314" i="3"/>
  <c r="H6315" i="3"/>
  <c r="H6316" i="3"/>
  <c r="H6317" i="3"/>
  <c r="H6318" i="3"/>
  <c r="H6319" i="3"/>
  <c r="H6320" i="3"/>
  <c r="H6321" i="3"/>
  <c r="H6322" i="3"/>
  <c r="H6323" i="3"/>
  <c r="H6324" i="3"/>
  <c r="H6325" i="3"/>
  <c r="H6326" i="3"/>
  <c r="H6327" i="3"/>
  <c r="H6328" i="3"/>
  <c r="H6329" i="3"/>
  <c r="H6330" i="3"/>
  <c r="H6331" i="3"/>
  <c r="H6332" i="3"/>
  <c r="H6333" i="3"/>
  <c r="H6334" i="3"/>
  <c r="H6335" i="3"/>
  <c r="H6336" i="3"/>
  <c r="H6337" i="3"/>
  <c r="H6338" i="3"/>
  <c r="H6339" i="3"/>
  <c r="H6340" i="3"/>
  <c r="H6341" i="3"/>
  <c r="H6342" i="3"/>
  <c r="H6343" i="3"/>
  <c r="H6344" i="3"/>
  <c r="H6345" i="3"/>
  <c r="H6346" i="3"/>
  <c r="H6347" i="3"/>
  <c r="H6348" i="3"/>
  <c r="H6349" i="3"/>
  <c r="H6350" i="3"/>
  <c r="H6351" i="3"/>
  <c r="H6352" i="3"/>
  <c r="H6353" i="3"/>
  <c r="H6354" i="3"/>
  <c r="H6355" i="3"/>
  <c r="H6356" i="3"/>
  <c r="H6357" i="3"/>
  <c r="H6358" i="3"/>
  <c r="H6359" i="3"/>
  <c r="H6360" i="3"/>
  <c r="H6361" i="3"/>
  <c r="H6362" i="3"/>
  <c r="H6363" i="3"/>
  <c r="H6364" i="3"/>
  <c r="H6365" i="3"/>
  <c r="H6366" i="3"/>
  <c r="H6367" i="3"/>
  <c r="H6368" i="3"/>
  <c r="H6369" i="3"/>
  <c r="H6370" i="3"/>
  <c r="H6371" i="3"/>
  <c r="H6372" i="3"/>
  <c r="H6373" i="3"/>
  <c r="H6374" i="3"/>
  <c r="H6375" i="3"/>
  <c r="H6376" i="3"/>
  <c r="H6377" i="3"/>
  <c r="H6378" i="3"/>
  <c r="H6379" i="3"/>
  <c r="H6380" i="3"/>
  <c r="H6381" i="3"/>
  <c r="H6382" i="3"/>
  <c r="H6383" i="3"/>
  <c r="H6384" i="3"/>
  <c r="H6385" i="3"/>
  <c r="H6386" i="3"/>
  <c r="H6387" i="3"/>
  <c r="H6388" i="3"/>
  <c r="H6389" i="3"/>
  <c r="H6390" i="3"/>
  <c r="H6391" i="3"/>
  <c r="H6392" i="3"/>
  <c r="H6393" i="3"/>
  <c r="H6394" i="3"/>
  <c r="H6395" i="3"/>
  <c r="H6396" i="3"/>
  <c r="H6397" i="3"/>
  <c r="H6398" i="3"/>
  <c r="H6399" i="3"/>
  <c r="H6400" i="3"/>
  <c r="H6401" i="3"/>
  <c r="H6402" i="3"/>
  <c r="H6403" i="3"/>
  <c r="H6404" i="3"/>
  <c r="H6405" i="3"/>
  <c r="H6406" i="3"/>
  <c r="H6407" i="3"/>
  <c r="H6408" i="3"/>
  <c r="H6409" i="3"/>
  <c r="H6410" i="3"/>
  <c r="H6411" i="3"/>
  <c r="H6412" i="3"/>
  <c r="H6413" i="3"/>
  <c r="H6414" i="3"/>
  <c r="H6415" i="3"/>
  <c r="H6416" i="3"/>
  <c r="H6417" i="3"/>
  <c r="H6418" i="3"/>
  <c r="H6419" i="3"/>
  <c r="H6420" i="3"/>
  <c r="H6421" i="3"/>
  <c r="H6422" i="3"/>
  <c r="H6423" i="3"/>
  <c r="H6424" i="3"/>
  <c r="H6425" i="3"/>
  <c r="H6426" i="3"/>
  <c r="H6427" i="3"/>
  <c r="H6428" i="3"/>
  <c r="H6429" i="3"/>
  <c r="H6430" i="3"/>
  <c r="H6431" i="3"/>
  <c r="H6432" i="3"/>
  <c r="H6433" i="3"/>
  <c r="H6434" i="3"/>
  <c r="H6435" i="3"/>
  <c r="H6436" i="3"/>
  <c r="H6437" i="3"/>
  <c r="H6438" i="3"/>
  <c r="H6439" i="3"/>
  <c r="H6440" i="3"/>
  <c r="H6441" i="3"/>
  <c r="H6442" i="3"/>
  <c r="H6443" i="3"/>
  <c r="H6444" i="3"/>
  <c r="H6445" i="3"/>
  <c r="H6446" i="3"/>
  <c r="H6447" i="3"/>
  <c r="H6448" i="3"/>
  <c r="H6449" i="3"/>
  <c r="H6450" i="3"/>
  <c r="H6451" i="3"/>
  <c r="H6452" i="3"/>
  <c r="H6453" i="3"/>
  <c r="H6454" i="3"/>
  <c r="H6455" i="3"/>
  <c r="H6456" i="3"/>
  <c r="H6457" i="3"/>
  <c r="H6458" i="3"/>
  <c r="H6459" i="3"/>
  <c r="H6460" i="3"/>
  <c r="H6461" i="3"/>
  <c r="H6462" i="3"/>
  <c r="H6463" i="3"/>
  <c r="H6464" i="3"/>
  <c r="H6465" i="3"/>
  <c r="H6466" i="3"/>
  <c r="H6467" i="3"/>
  <c r="H6468" i="3"/>
  <c r="H6469" i="3"/>
  <c r="H6470" i="3"/>
  <c r="H6471" i="3"/>
  <c r="H6472" i="3"/>
  <c r="H6473" i="3"/>
  <c r="H6474" i="3"/>
  <c r="H6475" i="3"/>
  <c r="H6476" i="3"/>
  <c r="H6477" i="3"/>
  <c r="H6478" i="3"/>
  <c r="H6479" i="3"/>
  <c r="H6480" i="3"/>
  <c r="H6481" i="3"/>
  <c r="H6482" i="3"/>
  <c r="H6483" i="3"/>
  <c r="H6484" i="3"/>
  <c r="H6485" i="3"/>
  <c r="H6486" i="3"/>
  <c r="H6487" i="3"/>
  <c r="H6488" i="3"/>
  <c r="H6489" i="3"/>
  <c r="H6490" i="3"/>
  <c r="H6491" i="3"/>
  <c r="H6492" i="3"/>
  <c r="H6493" i="3"/>
  <c r="H6494" i="3"/>
  <c r="H6495" i="3"/>
  <c r="H6496" i="3"/>
  <c r="H6497" i="3"/>
  <c r="H6498" i="3"/>
  <c r="H6499" i="3"/>
  <c r="H6500" i="3"/>
  <c r="H6501" i="3"/>
  <c r="H6502" i="3"/>
  <c r="H6503" i="3"/>
  <c r="H6504" i="3"/>
  <c r="H6505" i="3"/>
  <c r="H6506" i="3"/>
  <c r="H6507" i="3"/>
  <c r="H6508" i="3"/>
  <c r="H6509" i="3"/>
  <c r="H6510" i="3"/>
  <c r="H6511" i="3"/>
  <c r="H6512" i="3"/>
  <c r="H6513" i="3"/>
  <c r="H6514" i="3"/>
  <c r="H6515" i="3"/>
  <c r="H6516" i="3"/>
  <c r="H6517" i="3"/>
  <c r="H6518" i="3"/>
  <c r="H6519" i="3"/>
  <c r="H6520" i="3"/>
  <c r="H6521" i="3"/>
  <c r="H6522" i="3"/>
  <c r="H6523" i="3"/>
  <c r="H6524" i="3"/>
  <c r="H6525" i="3"/>
  <c r="H6526" i="3"/>
  <c r="H6527" i="3"/>
  <c r="H6528" i="3"/>
  <c r="H6529" i="3"/>
  <c r="H6530" i="3"/>
  <c r="H6531" i="3"/>
  <c r="H6532" i="3"/>
  <c r="H6533" i="3"/>
  <c r="H6534" i="3"/>
  <c r="H6535" i="3"/>
  <c r="H6536" i="3"/>
  <c r="H6537" i="3"/>
  <c r="H6538" i="3"/>
  <c r="H6539" i="3"/>
  <c r="H6540" i="3"/>
  <c r="H6541" i="3"/>
  <c r="H6542" i="3"/>
  <c r="H6543" i="3"/>
  <c r="H6544" i="3"/>
  <c r="H6545" i="3"/>
  <c r="H6546" i="3"/>
  <c r="H6547" i="3"/>
  <c r="H6548" i="3"/>
  <c r="H6549" i="3"/>
  <c r="H6550" i="3"/>
  <c r="H6551" i="3"/>
  <c r="H6552" i="3"/>
  <c r="H6553" i="3"/>
  <c r="H6554" i="3"/>
  <c r="H6555" i="3"/>
  <c r="H6556" i="3"/>
  <c r="H6557" i="3"/>
  <c r="H6558" i="3"/>
  <c r="H6559" i="3"/>
  <c r="H6560" i="3"/>
  <c r="H6561" i="3"/>
  <c r="H6562" i="3"/>
  <c r="H6563" i="3"/>
  <c r="H6564" i="3"/>
  <c r="H6565" i="3"/>
  <c r="H6566" i="3"/>
  <c r="H6567" i="3"/>
  <c r="H6568" i="3"/>
  <c r="H6569" i="3"/>
  <c r="H6570" i="3"/>
  <c r="H6571" i="3"/>
  <c r="H6572" i="3"/>
  <c r="H6573" i="3"/>
  <c r="H6574" i="3"/>
  <c r="H6575" i="3"/>
  <c r="H6576" i="3"/>
  <c r="H6577" i="3"/>
  <c r="H6578" i="3"/>
  <c r="H6579" i="3"/>
  <c r="H6580" i="3"/>
  <c r="H6581" i="3"/>
  <c r="H6582" i="3"/>
  <c r="H6583" i="3"/>
  <c r="H6584" i="3"/>
  <c r="H6585" i="3"/>
  <c r="H6586" i="3"/>
  <c r="H6587" i="3"/>
  <c r="H6588" i="3"/>
  <c r="H6589" i="3"/>
  <c r="H6590" i="3"/>
  <c r="H6591" i="3"/>
  <c r="H6592" i="3"/>
  <c r="H6593" i="3"/>
  <c r="H6594" i="3"/>
  <c r="H6595" i="3"/>
  <c r="H6596" i="3"/>
  <c r="H6597" i="3"/>
  <c r="H6598" i="3"/>
  <c r="H6599" i="3"/>
  <c r="H6600" i="3"/>
  <c r="H6601" i="3"/>
  <c r="H6602" i="3"/>
  <c r="H6603" i="3"/>
  <c r="H6604" i="3"/>
  <c r="H6605" i="3"/>
  <c r="H6606" i="3"/>
  <c r="H6607" i="3"/>
  <c r="H6608" i="3"/>
  <c r="H6609" i="3"/>
  <c r="H6610" i="3"/>
  <c r="H6611" i="3"/>
  <c r="H6612" i="3"/>
  <c r="H6613" i="3"/>
  <c r="H6614" i="3"/>
  <c r="H6615" i="3"/>
  <c r="H6616" i="3"/>
  <c r="H6617" i="3"/>
  <c r="H6618" i="3"/>
  <c r="H6619" i="3"/>
  <c r="H6620" i="3"/>
  <c r="H6621" i="3"/>
  <c r="H6622" i="3"/>
  <c r="H6623" i="3"/>
  <c r="H6624" i="3"/>
  <c r="H6625" i="3"/>
  <c r="H6626" i="3"/>
  <c r="H6627" i="3"/>
  <c r="H6628" i="3"/>
  <c r="H6629" i="3"/>
  <c r="H6630" i="3"/>
  <c r="H6631" i="3"/>
  <c r="H6632" i="3"/>
  <c r="H6633" i="3"/>
  <c r="H6634" i="3"/>
  <c r="H6635" i="3"/>
  <c r="H6636" i="3"/>
  <c r="H6637" i="3"/>
  <c r="H6638" i="3"/>
  <c r="H6639" i="3"/>
  <c r="H6640" i="3"/>
  <c r="H6641" i="3"/>
  <c r="H6642" i="3"/>
  <c r="H6643" i="3"/>
  <c r="H6644" i="3"/>
  <c r="H6645" i="3"/>
  <c r="H6646" i="3"/>
  <c r="H6647" i="3"/>
  <c r="H6648" i="3"/>
  <c r="H6649" i="3"/>
  <c r="H6650" i="3"/>
  <c r="H6651" i="3"/>
  <c r="H6652" i="3"/>
  <c r="H6653" i="3"/>
  <c r="H6654" i="3"/>
  <c r="H6655" i="3"/>
  <c r="H6656" i="3"/>
  <c r="H6657" i="3"/>
  <c r="H6658" i="3"/>
  <c r="H6659" i="3"/>
  <c r="H6660" i="3"/>
  <c r="H6661" i="3"/>
  <c r="H6662" i="3"/>
  <c r="H6663" i="3"/>
  <c r="H6664" i="3"/>
  <c r="H6665" i="3"/>
  <c r="H6666" i="3"/>
  <c r="H6667" i="3"/>
  <c r="H6668" i="3"/>
  <c r="H6669" i="3"/>
  <c r="H6670" i="3"/>
  <c r="H6671" i="3"/>
  <c r="H6672" i="3"/>
  <c r="H6673" i="3"/>
  <c r="H6674" i="3"/>
  <c r="H6675" i="3"/>
  <c r="H6676" i="3"/>
  <c r="H6677" i="3"/>
  <c r="H6678" i="3"/>
  <c r="H6679" i="3"/>
  <c r="H6680" i="3"/>
  <c r="H6681" i="3"/>
  <c r="H6682" i="3"/>
  <c r="H6683" i="3"/>
  <c r="H6684" i="3"/>
  <c r="H6685" i="3"/>
  <c r="H6686" i="3"/>
  <c r="H6687" i="3"/>
  <c r="H6688" i="3"/>
  <c r="H6689" i="3"/>
  <c r="H6690" i="3"/>
  <c r="H6691" i="3"/>
  <c r="H6692" i="3"/>
  <c r="H6693" i="3"/>
  <c r="H6694" i="3"/>
  <c r="H6695" i="3"/>
  <c r="H6696" i="3"/>
  <c r="H6697" i="3"/>
  <c r="H6698" i="3"/>
  <c r="H6699" i="3"/>
  <c r="H6700" i="3"/>
  <c r="H6701" i="3"/>
  <c r="H6702" i="3"/>
  <c r="H6703" i="3"/>
  <c r="H6704" i="3"/>
  <c r="H6705" i="3"/>
  <c r="H6706" i="3"/>
  <c r="H6707" i="3"/>
  <c r="H6708" i="3"/>
  <c r="H6709" i="3"/>
  <c r="H6710" i="3"/>
  <c r="H6711" i="3"/>
  <c r="H6712" i="3"/>
  <c r="H6713" i="3"/>
  <c r="H6714" i="3"/>
  <c r="H6715" i="3"/>
  <c r="H6716" i="3"/>
  <c r="H6717" i="3"/>
  <c r="H6718" i="3"/>
  <c r="H6719" i="3"/>
  <c r="H6720" i="3"/>
  <c r="H6721" i="3"/>
  <c r="H6722" i="3"/>
  <c r="H6723" i="3"/>
  <c r="H6724" i="3"/>
  <c r="H6725" i="3"/>
  <c r="H6726" i="3"/>
  <c r="H6727" i="3"/>
  <c r="H6728" i="3"/>
  <c r="H6729" i="3"/>
  <c r="H6730" i="3"/>
  <c r="H6731" i="3"/>
  <c r="H6732" i="3"/>
  <c r="H6733" i="3"/>
  <c r="H6734" i="3"/>
  <c r="H6735" i="3"/>
  <c r="H6736" i="3"/>
  <c r="H6737" i="3"/>
  <c r="H6738" i="3"/>
  <c r="H6739" i="3"/>
  <c r="H6740" i="3"/>
  <c r="H6741" i="3"/>
  <c r="H6742" i="3"/>
  <c r="H6743" i="3"/>
  <c r="H6744" i="3"/>
  <c r="H6745" i="3"/>
  <c r="H6746" i="3"/>
  <c r="H6747" i="3"/>
  <c r="H6748" i="3"/>
  <c r="H6749" i="3"/>
  <c r="H6750" i="3"/>
  <c r="H6751" i="3"/>
  <c r="H6752" i="3"/>
  <c r="H6753" i="3"/>
  <c r="H6754" i="3"/>
  <c r="H6755" i="3"/>
  <c r="H6756" i="3"/>
  <c r="H6757" i="3"/>
  <c r="H6758" i="3"/>
  <c r="H6759" i="3"/>
  <c r="H6760" i="3"/>
  <c r="H6761" i="3"/>
  <c r="H6762" i="3"/>
  <c r="H6763" i="3"/>
  <c r="H6764" i="3"/>
  <c r="H6765" i="3"/>
  <c r="H6766" i="3"/>
  <c r="H6767" i="3"/>
  <c r="H6768" i="3"/>
  <c r="H6769" i="3"/>
  <c r="H6770" i="3"/>
  <c r="H6771" i="3"/>
  <c r="H6772" i="3"/>
  <c r="H6773" i="3"/>
  <c r="H6774" i="3"/>
  <c r="H6775" i="3"/>
  <c r="H6776" i="3"/>
  <c r="H6777" i="3"/>
  <c r="H6778" i="3"/>
  <c r="H6779" i="3"/>
  <c r="H6780" i="3"/>
  <c r="H6781" i="3"/>
  <c r="H6782" i="3"/>
  <c r="H6783" i="3"/>
  <c r="H6784" i="3"/>
  <c r="H6785" i="3"/>
  <c r="H6786" i="3"/>
  <c r="H6787" i="3"/>
  <c r="H6788" i="3"/>
  <c r="H6789" i="3"/>
  <c r="H6790" i="3"/>
  <c r="H6791" i="3"/>
  <c r="H6792" i="3"/>
  <c r="H6793" i="3"/>
  <c r="H6794" i="3"/>
  <c r="H6795" i="3"/>
  <c r="H6796" i="3"/>
  <c r="H6797" i="3"/>
  <c r="H6798" i="3"/>
  <c r="H6799" i="3"/>
  <c r="H6800" i="3"/>
  <c r="H6801" i="3"/>
  <c r="H6802" i="3"/>
  <c r="H6803" i="3"/>
  <c r="H6804" i="3"/>
  <c r="H6805" i="3"/>
  <c r="H6806" i="3"/>
  <c r="H6807" i="3"/>
  <c r="H6808" i="3"/>
  <c r="H6809" i="3"/>
  <c r="H6810" i="3"/>
  <c r="H6811" i="3"/>
  <c r="H6812" i="3"/>
  <c r="H6813" i="3"/>
  <c r="H6814" i="3"/>
  <c r="H6815" i="3"/>
  <c r="H6816" i="3"/>
  <c r="H6817" i="3"/>
  <c r="H6818" i="3"/>
  <c r="H6819" i="3"/>
  <c r="H6820" i="3"/>
  <c r="H6821" i="3"/>
  <c r="H6822" i="3"/>
  <c r="H6823" i="3"/>
  <c r="H6824" i="3"/>
  <c r="H6825" i="3"/>
  <c r="H6826" i="3"/>
  <c r="H6827" i="3"/>
  <c r="H6828" i="3"/>
  <c r="H6829" i="3"/>
  <c r="H6830" i="3"/>
  <c r="H6831" i="3"/>
  <c r="H6832" i="3"/>
  <c r="H6833" i="3"/>
  <c r="H6834" i="3"/>
  <c r="H6835" i="3"/>
  <c r="H6836" i="3"/>
  <c r="H6837" i="3"/>
  <c r="H6838" i="3"/>
  <c r="H6839" i="3"/>
  <c r="H6840" i="3"/>
  <c r="H6841" i="3"/>
  <c r="H6842" i="3"/>
  <c r="H6843" i="3"/>
  <c r="H6844" i="3"/>
  <c r="H6845" i="3"/>
  <c r="H6846" i="3"/>
  <c r="H6847" i="3"/>
  <c r="H6848" i="3"/>
  <c r="H6849" i="3"/>
  <c r="H6850" i="3"/>
  <c r="H6851" i="3"/>
  <c r="H6852" i="3"/>
  <c r="H6853" i="3"/>
  <c r="H6854" i="3"/>
  <c r="H6855" i="3"/>
  <c r="H6856" i="3"/>
  <c r="H6857" i="3"/>
  <c r="H6858" i="3"/>
  <c r="H6859" i="3"/>
  <c r="H6860" i="3"/>
  <c r="H6861" i="3"/>
  <c r="H6862" i="3"/>
  <c r="H6863" i="3"/>
  <c r="H6864" i="3"/>
  <c r="H6865" i="3"/>
  <c r="H6866" i="3"/>
  <c r="H6867" i="3"/>
  <c r="H6868" i="3"/>
  <c r="H6869" i="3"/>
  <c r="H6870" i="3"/>
  <c r="H6871" i="3"/>
  <c r="H6872" i="3"/>
  <c r="H6873" i="3"/>
  <c r="H6874" i="3"/>
  <c r="H6875" i="3"/>
  <c r="H6876" i="3"/>
  <c r="H6877" i="3"/>
  <c r="H6878" i="3"/>
  <c r="H6879" i="3"/>
  <c r="H6880" i="3"/>
  <c r="H6881" i="3"/>
  <c r="H6882" i="3"/>
  <c r="H6883" i="3"/>
  <c r="H6884" i="3"/>
  <c r="H6885" i="3"/>
  <c r="H6886" i="3"/>
  <c r="H6887" i="3"/>
  <c r="H6888" i="3"/>
  <c r="H6889" i="3"/>
  <c r="H6890" i="3"/>
  <c r="H6891" i="3"/>
  <c r="H6892" i="3"/>
  <c r="H6893" i="3"/>
  <c r="H6894" i="3"/>
  <c r="H6895" i="3"/>
  <c r="H6896" i="3"/>
  <c r="H6897" i="3"/>
  <c r="H6898" i="3"/>
  <c r="H6899" i="3"/>
  <c r="H6900" i="3"/>
  <c r="H6901" i="3"/>
  <c r="H6902" i="3"/>
  <c r="H6903" i="3"/>
  <c r="H6904" i="3"/>
  <c r="H6905" i="3"/>
  <c r="H6906" i="3"/>
  <c r="H6907" i="3"/>
  <c r="H6908" i="3"/>
  <c r="H6909" i="3"/>
  <c r="H6910" i="3"/>
  <c r="H6911" i="3"/>
  <c r="H6912" i="3"/>
  <c r="H6913" i="3"/>
  <c r="H6914" i="3"/>
  <c r="H6915" i="3"/>
  <c r="H6916" i="3"/>
  <c r="H6917" i="3"/>
  <c r="H6918" i="3"/>
  <c r="H6919" i="3"/>
  <c r="H6920" i="3"/>
  <c r="H6921" i="3"/>
  <c r="H6922" i="3"/>
  <c r="H6923" i="3"/>
  <c r="H6924" i="3"/>
  <c r="H6925" i="3"/>
  <c r="H6926" i="3"/>
  <c r="H6927" i="3"/>
  <c r="H6928" i="3"/>
  <c r="H6929" i="3"/>
  <c r="H6930" i="3"/>
  <c r="H6931" i="3"/>
  <c r="H6932" i="3"/>
  <c r="H6933" i="3"/>
  <c r="H6934" i="3"/>
  <c r="H6935" i="3"/>
  <c r="H6936" i="3"/>
  <c r="H6937" i="3"/>
  <c r="H6938" i="3"/>
  <c r="H6939" i="3"/>
  <c r="H6940" i="3"/>
  <c r="H6941" i="3"/>
  <c r="H6942" i="3"/>
  <c r="H6943" i="3"/>
  <c r="H6944" i="3"/>
  <c r="H6945" i="3"/>
  <c r="H6946" i="3"/>
  <c r="H6947" i="3"/>
  <c r="H6948" i="3"/>
  <c r="H6949" i="3"/>
  <c r="H6950" i="3"/>
  <c r="H6951" i="3"/>
  <c r="H6952" i="3"/>
  <c r="H6953" i="3"/>
  <c r="H6954" i="3"/>
  <c r="H6955" i="3"/>
  <c r="H6956" i="3"/>
  <c r="H6957" i="3"/>
  <c r="H6958" i="3"/>
  <c r="H6959" i="3"/>
  <c r="H6960" i="3"/>
  <c r="H6961" i="3"/>
  <c r="H6962" i="3"/>
  <c r="H6963" i="3"/>
  <c r="H6964" i="3"/>
  <c r="H6965" i="3"/>
  <c r="H6966" i="3"/>
  <c r="H6967" i="3"/>
  <c r="H6968" i="3"/>
  <c r="H6969" i="3"/>
  <c r="H6970" i="3"/>
  <c r="H6971" i="3"/>
  <c r="H6972" i="3"/>
  <c r="H6973" i="3"/>
  <c r="H6974" i="3"/>
  <c r="H6975" i="3"/>
  <c r="H6976" i="3"/>
  <c r="H6977" i="3"/>
  <c r="H6978" i="3"/>
  <c r="H6979" i="3"/>
  <c r="H6980" i="3"/>
  <c r="H6981" i="3"/>
  <c r="H6982" i="3"/>
  <c r="H6983" i="3"/>
  <c r="H6984" i="3"/>
  <c r="H6985" i="3"/>
  <c r="H6986" i="3"/>
  <c r="H6987" i="3"/>
  <c r="H6988" i="3"/>
  <c r="H6989" i="3"/>
  <c r="H6990" i="3"/>
  <c r="H6991" i="3"/>
  <c r="H6992" i="3"/>
  <c r="H6993" i="3"/>
  <c r="H6994" i="3"/>
  <c r="H6995" i="3"/>
  <c r="H6996" i="3"/>
  <c r="H6997" i="3"/>
  <c r="H6998" i="3"/>
  <c r="H6999" i="3"/>
  <c r="H7000" i="3"/>
  <c r="H7001" i="3"/>
  <c r="H7002" i="3"/>
  <c r="H7003" i="3"/>
  <c r="H7004" i="3"/>
  <c r="H7005" i="3"/>
  <c r="H7006" i="3"/>
  <c r="H7007" i="3"/>
  <c r="H7008" i="3"/>
  <c r="H7009" i="3"/>
  <c r="H7010" i="3"/>
  <c r="H7011" i="3"/>
  <c r="H7012" i="3"/>
  <c r="H7013" i="3"/>
  <c r="H7014" i="3"/>
  <c r="H7015" i="3"/>
  <c r="H7016" i="3"/>
  <c r="H7017" i="3"/>
  <c r="H7018" i="3"/>
  <c r="H7019" i="3"/>
  <c r="H7020" i="3"/>
  <c r="H7021" i="3"/>
  <c r="H7022" i="3"/>
  <c r="H7023" i="3"/>
  <c r="H7024" i="3"/>
  <c r="H7025" i="3"/>
  <c r="H7026" i="3"/>
  <c r="H7027" i="3"/>
  <c r="H7028" i="3"/>
  <c r="H7029" i="3"/>
  <c r="H7030" i="3"/>
  <c r="H7031" i="3"/>
  <c r="H7032" i="3"/>
  <c r="H7033" i="3"/>
  <c r="H7034" i="3"/>
  <c r="H7035" i="3"/>
  <c r="H7036" i="3"/>
  <c r="H7037" i="3"/>
  <c r="H7038" i="3"/>
  <c r="H7039" i="3"/>
  <c r="H7040" i="3"/>
  <c r="H7041" i="3"/>
  <c r="H7042" i="3"/>
  <c r="H7043" i="3"/>
  <c r="H7044" i="3"/>
  <c r="H7045" i="3"/>
  <c r="H7046" i="3"/>
  <c r="H7047" i="3"/>
  <c r="H7048" i="3"/>
  <c r="H7049" i="3"/>
  <c r="H7050" i="3"/>
  <c r="H7051" i="3"/>
  <c r="H7052" i="3"/>
  <c r="H7053" i="3"/>
  <c r="H7054" i="3"/>
  <c r="H7055" i="3"/>
  <c r="H7056" i="3"/>
  <c r="H7057" i="3"/>
  <c r="H7058" i="3"/>
  <c r="H7059" i="3"/>
  <c r="H7060" i="3"/>
  <c r="H7061" i="3"/>
  <c r="H7062" i="3"/>
  <c r="H7063" i="3"/>
  <c r="H7064" i="3"/>
  <c r="H7065" i="3"/>
  <c r="H7066" i="3"/>
  <c r="H7067" i="3"/>
  <c r="H7068" i="3"/>
  <c r="H7069" i="3"/>
  <c r="H7070" i="3"/>
  <c r="H7071" i="3"/>
  <c r="H7072" i="3"/>
  <c r="H7073" i="3"/>
  <c r="H7074" i="3"/>
  <c r="H7075" i="3"/>
  <c r="H7076" i="3"/>
  <c r="H7077" i="3"/>
  <c r="H7078" i="3"/>
  <c r="H7079" i="3"/>
  <c r="H7080" i="3"/>
  <c r="H7081" i="3"/>
  <c r="H7082" i="3"/>
  <c r="H7083" i="3"/>
  <c r="H7084" i="3"/>
  <c r="H7085" i="3"/>
  <c r="H7086" i="3"/>
  <c r="H7087" i="3"/>
  <c r="H7088" i="3"/>
  <c r="H7089" i="3"/>
  <c r="H7090" i="3"/>
  <c r="H7091" i="3"/>
  <c r="H7092" i="3"/>
  <c r="H7093" i="3"/>
  <c r="H7094" i="3"/>
  <c r="H7095" i="3"/>
  <c r="H7096" i="3"/>
  <c r="H7097" i="3"/>
  <c r="H7098" i="3"/>
  <c r="H7099" i="3"/>
  <c r="H7100" i="3"/>
  <c r="H7101" i="3"/>
  <c r="H7102" i="3"/>
  <c r="H7103" i="3"/>
  <c r="H7104" i="3"/>
  <c r="H7105" i="3"/>
  <c r="H7106" i="3"/>
  <c r="H7107" i="3"/>
  <c r="H7108" i="3"/>
  <c r="H7109" i="3"/>
  <c r="H7110" i="3"/>
  <c r="H7111" i="3"/>
  <c r="H7112" i="3"/>
  <c r="H7113" i="3"/>
  <c r="H7114" i="3"/>
  <c r="H7115" i="3"/>
  <c r="H7116" i="3"/>
  <c r="H7117" i="3"/>
  <c r="H7118" i="3"/>
  <c r="H7119" i="3"/>
  <c r="H7120" i="3"/>
  <c r="H7121" i="3"/>
  <c r="H7122" i="3"/>
  <c r="H7123" i="3"/>
  <c r="H7124" i="3"/>
  <c r="H7125" i="3"/>
  <c r="H7126" i="3"/>
  <c r="H7127" i="3"/>
  <c r="H7128" i="3"/>
  <c r="H7129" i="3"/>
  <c r="H7130" i="3"/>
  <c r="H7131" i="3"/>
  <c r="H7132" i="3"/>
  <c r="H7133" i="3"/>
  <c r="H7134" i="3"/>
  <c r="H7135" i="3"/>
  <c r="H7136" i="3"/>
  <c r="H7137" i="3"/>
  <c r="H7138" i="3"/>
  <c r="H7139" i="3"/>
  <c r="H7140" i="3"/>
  <c r="H7141" i="3"/>
  <c r="H7142" i="3"/>
  <c r="H7143" i="3"/>
  <c r="H7144" i="3"/>
  <c r="H7145" i="3"/>
  <c r="H7146" i="3"/>
  <c r="H7147" i="3"/>
  <c r="H7148" i="3"/>
  <c r="H7149" i="3"/>
  <c r="H7150" i="3"/>
  <c r="H7151" i="3"/>
  <c r="H7152" i="3"/>
  <c r="H7153" i="3"/>
  <c r="H7154" i="3"/>
  <c r="H7155" i="3"/>
  <c r="H7156" i="3"/>
  <c r="H7157" i="3"/>
  <c r="H7158" i="3"/>
  <c r="H7159" i="3"/>
  <c r="H7160" i="3"/>
  <c r="H7161" i="3"/>
  <c r="H7162" i="3"/>
  <c r="H7163" i="3"/>
  <c r="H7164" i="3"/>
  <c r="H7165" i="3"/>
  <c r="H7166" i="3"/>
  <c r="H7167" i="3"/>
  <c r="H7168" i="3"/>
  <c r="H7169" i="3"/>
  <c r="H7170" i="3"/>
  <c r="H7171" i="3"/>
  <c r="H7172" i="3"/>
  <c r="H7173" i="3"/>
  <c r="H7174" i="3"/>
  <c r="H7175" i="3"/>
  <c r="H7176" i="3"/>
  <c r="H7177" i="3"/>
  <c r="H7178" i="3"/>
  <c r="H7179" i="3"/>
  <c r="H7180" i="3"/>
  <c r="H7181" i="3"/>
  <c r="H7182" i="3"/>
  <c r="H7183" i="3"/>
  <c r="H7184" i="3"/>
  <c r="H7185" i="3"/>
  <c r="H7186" i="3"/>
  <c r="H7187" i="3"/>
  <c r="H7188" i="3"/>
  <c r="H7189" i="3"/>
  <c r="H7190" i="3"/>
  <c r="H7191" i="3"/>
  <c r="H7192" i="3"/>
  <c r="H7193" i="3"/>
  <c r="H7194" i="3"/>
  <c r="H7195" i="3"/>
  <c r="H7196" i="3"/>
  <c r="H7197" i="3"/>
  <c r="H7198" i="3"/>
  <c r="H7199" i="3"/>
  <c r="H7200" i="3"/>
  <c r="H7201" i="3"/>
  <c r="H7202" i="3"/>
  <c r="H7203" i="3"/>
  <c r="H7204" i="3"/>
  <c r="H7205" i="3"/>
  <c r="H7206" i="3"/>
  <c r="H7207" i="3"/>
  <c r="H7208" i="3"/>
  <c r="H7209" i="3"/>
  <c r="H7210" i="3"/>
  <c r="H7211" i="3"/>
  <c r="H7212" i="3"/>
  <c r="H7213" i="3"/>
  <c r="H7214" i="3"/>
  <c r="H7215" i="3"/>
  <c r="H7216" i="3"/>
  <c r="H7217" i="3"/>
  <c r="H7218" i="3"/>
  <c r="H7219" i="3"/>
  <c r="H7220" i="3"/>
  <c r="H7221" i="3"/>
  <c r="H7222" i="3"/>
  <c r="H7223" i="3"/>
  <c r="H7224" i="3"/>
  <c r="H7225" i="3"/>
  <c r="H7226" i="3"/>
  <c r="H7227" i="3"/>
  <c r="H7228" i="3"/>
  <c r="H7229" i="3"/>
  <c r="H7230" i="3"/>
  <c r="H7231" i="3"/>
  <c r="H7232" i="3"/>
  <c r="H7233" i="3"/>
  <c r="H7234" i="3"/>
  <c r="H7235" i="3"/>
  <c r="H7236" i="3"/>
  <c r="H7237" i="3"/>
  <c r="H7238" i="3"/>
  <c r="H7239" i="3"/>
  <c r="H7240" i="3"/>
  <c r="H7241" i="3"/>
  <c r="H7242" i="3"/>
  <c r="H7243" i="3"/>
  <c r="H7244" i="3"/>
  <c r="H7245" i="3"/>
  <c r="H7246" i="3"/>
  <c r="H7247" i="3"/>
  <c r="H7248" i="3"/>
  <c r="H7249" i="3"/>
  <c r="H7250" i="3"/>
  <c r="H7251" i="3"/>
  <c r="H7252" i="3"/>
  <c r="H7253" i="3"/>
  <c r="H7254" i="3"/>
  <c r="H7255" i="3"/>
  <c r="H7256" i="3"/>
  <c r="H7257" i="3"/>
  <c r="H7258" i="3"/>
  <c r="H7259" i="3"/>
  <c r="H7260" i="3"/>
  <c r="H7261" i="3"/>
  <c r="H7262" i="3"/>
  <c r="H7263" i="3"/>
  <c r="H7264" i="3"/>
  <c r="H7265" i="3"/>
  <c r="H7266" i="3"/>
  <c r="H7267" i="3"/>
  <c r="H7268" i="3"/>
  <c r="H7269" i="3"/>
  <c r="H7270" i="3"/>
  <c r="H7271" i="3"/>
  <c r="H7272" i="3"/>
  <c r="H7273" i="3"/>
  <c r="H7274" i="3"/>
  <c r="H7275" i="3"/>
  <c r="H7276" i="3"/>
  <c r="H7277" i="3"/>
  <c r="H7278" i="3"/>
  <c r="H7279" i="3"/>
  <c r="H7280" i="3"/>
  <c r="H7281" i="3"/>
  <c r="H7282" i="3"/>
  <c r="H7283" i="3"/>
  <c r="H7284" i="3"/>
  <c r="H7285" i="3"/>
  <c r="H7286" i="3"/>
  <c r="H7287" i="3"/>
  <c r="H7288" i="3"/>
  <c r="H7289" i="3"/>
  <c r="H7290" i="3"/>
  <c r="H7291" i="3"/>
  <c r="H7292" i="3"/>
  <c r="H7293" i="3"/>
  <c r="H7294" i="3"/>
  <c r="H7295" i="3"/>
  <c r="H7296" i="3"/>
  <c r="H7297" i="3"/>
  <c r="H7298" i="3"/>
  <c r="H7299" i="3"/>
  <c r="H7300" i="3"/>
  <c r="H7301" i="3"/>
  <c r="H7302" i="3"/>
  <c r="H7303" i="3"/>
  <c r="H7304" i="3"/>
  <c r="H7305" i="3"/>
  <c r="H7306" i="3"/>
  <c r="H7307" i="3"/>
  <c r="H7308" i="3"/>
  <c r="H7309" i="3"/>
  <c r="H7310" i="3"/>
  <c r="H7311" i="3"/>
  <c r="H7312" i="3"/>
  <c r="H7313" i="3"/>
  <c r="H7314" i="3"/>
  <c r="H7315" i="3"/>
  <c r="H7316" i="3"/>
  <c r="H7317" i="3"/>
  <c r="H7318" i="3"/>
  <c r="H7319" i="3"/>
  <c r="H7320" i="3"/>
  <c r="H7321" i="3"/>
  <c r="H7322" i="3"/>
  <c r="H7323" i="3"/>
  <c r="H7324" i="3"/>
  <c r="H7325" i="3"/>
  <c r="H7326" i="3"/>
  <c r="H7327" i="3"/>
  <c r="H7328" i="3"/>
  <c r="H7329" i="3"/>
  <c r="H7330" i="3"/>
  <c r="H7331" i="3"/>
  <c r="H7332" i="3"/>
  <c r="H7333" i="3"/>
  <c r="H7334" i="3"/>
  <c r="H7335" i="3"/>
  <c r="H7336" i="3"/>
  <c r="H7337" i="3"/>
  <c r="H7338" i="3"/>
  <c r="H7339" i="3"/>
  <c r="H7340" i="3"/>
  <c r="H7341" i="3"/>
  <c r="H7342" i="3"/>
  <c r="H7343" i="3"/>
  <c r="H7344" i="3"/>
  <c r="H7345" i="3"/>
  <c r="H7346" i="3"/>
  <c r="H7347" i="3"/>
  <c r="H7348" i="3"/>
  <c r="H7349" i="3"/>
  <c r="H7350" i="3"/>
  <c r="H7351" i="3"/>
  <c r="H7352" i="3"/>
  <c r="H7353" i="3"/>
  <c r="H7354" i="3"/>
  <c r="H7355" i="3"/>
  <c r="H7356" i="3"/>
  <c r="H7357" i="3"/>
  <c r="H7358" i="3"/>
  <c r="H7359" i="3"/>
  <c r="H7360" i="3"/>
  <c r="H7361" i="3"/>
  <c r="H7362" i="3"/>
  <c r="H7363" i="3"/>
  <c r="H7364" i="3"/>
  <c r="H7365" i="3"/>
  <c r="H7366" i="3"/>
  <c r="H7367" i="3"/>
  <c r="H7368" i="3"/>
  <c r="H7369" i="3"/>
  <c r="H7370" i="3"/>
  <c r="H7371" i="3"/>
  <c r="H7372" i="3"/>
  <c r="H7373" i="3"/>
  <c r="H7374" i="3"/>
  <c r="H7375" i="3"/>
  <c r="H7376" i="3"/>
  <c r="H7377" i="3"/>
  <c r="H7378" i="3"/>
  <c r="H7379" i="3"/>
  <c r="H7380" i="3"/>
  <c r="H7381" i="3"/>
  <c r="H7382" i="3"/>
  <c r="H7383" i="3"/>
  <c r="H7384" i="3"/>
  <c r="H7385" i="3"/>
  <c r="H7386" i="3"/>
  <c r="H7387" i="3"/>
  <c r="H7388" i="3"/>
  <c r="H7389" i="3"/>
  <c r="B35" i="9"/>
  <c r="B35" i="8"/>
  <c r="B37" i="7"/>
  <c r="I7382" i="3" l="1"/>
  <c r="R7382" i="3"/>
  <c r="R7286" i="3"/>
  <c r="I7286" i="3" s="1"/>
  <c r="I7202" i="3"/>
  <c r="R7202" i="3"/>
  <c r="I7094" i="3"/>
  <c r="R7094" i="3"/>
  <c r="R6950" i="3"/>
  <c r="I6950" i="3" s="1"/>
  <c r="R6866" i="3"/>
  <c r="I6866" i="3" s="1"/>
  <c r="I6710" i="3"/>
  <c r="R6710" i="3"/>
  <c r="R6566" i="3"/>
  <c r="I6566" i="3" s="1"/>
  <c r="I6434" i="3"/>
  <c r="R6434" i="3"/>
  <c r="I6290" i="3"/>
  <c r="R6290" i="3"/>
  <c r="R6170" i="3"/>
  <c r="I6170" i="3" s="1"/>
  <c r="R6050" i="3"/>
  <c r="I6050" i="3" s="1"/>
  <c r="I5894" i="3"/>
  <c r="R5894" i="3"/>
  <c r="R5774" i="3"/>
  <c r="I5774" i="3" s="1"/>
  <c r="I5666" i="3"/>
  <c r="R5666" i="3"/>
  <c r="I5570" i="3"/>
  <c r="R5570" i="3"/>
  <c r="R5426" i="3"/>
  <c r="I5426" i="3" s="1"/>
  <c r="R5306" i="3"/>
  <c r="I5306" i="3" s="1"/>
  <c r="I5198" i="3"/>
  <c r="R5198" i="3"/>
  <c r="R5090" i="3"/>
  <c r="I5090" i="3" s="1"/>
  <c r="I4982" i="3"/>
  <c r="R4982" i="3"/>
  <c r="I4814" i="3"/>
  <c r="R4814" i="3"/>
  <c r="R4694" i="3"/>
  <c r="I4694" i="3" s="1"/>
  <c r="R4514" i="3"/>
  <c r="I4514" i="3" s="1"/>
  <c r="I4370" i="3"/>
  <c r="R4370" i="3"/>
  <c r="R4226" i="3"/>
  <c r="I4226" i="3" s="1"/>
  <c r="I4106" i="3"/>
  <c r="R4106" i="3"/>
  <c r="I3986" i="3"/>
  <c r="R3986" i="3"/>
  <c r="R3842" i="3"/>
  <c r="I3842" i="3" s="1"/>
  <c r="R3698" i="3"/>
  <c r="I3698" i="3" s="1"/>
  <c r="I3590" i="3"/>
  <c r="R3590" i="3"/>
  <c r="R3458" i="3"/>
  <c r="I3458" i="3" s="1"/>
  <c r="I3350" i="3"/>
  <c r="R3350" i="3"/>
  <c r="I3206" i="3"/>
  <c r="R3206" i="3"/>
  <c r="R3086" i="3"/>
  <c r="I3086" i="3" s="1"/>
  <c r="R2966" i="3"/>
  <c r="I2966" i="3" s="1"/>
  <c r="I2846" i="3"/>
  <c r="R2846" i="3"/>
  <c r="R2738" i="3"/>
  <c r="I2738" i="3" s="1"/>
  <c r="I2594" i="3"/>
  <c r="R2594" i="3"/>
  <c r="I2498" i="3"/>
  <c r="R2498" i="3"/>
  <c r="R7381" i="3"/>
  <c r="I7381" i="3" s="1"/>
  <c r="R7261" i="3"/>
  <c r="I7261" i="3" s="1"/>
  <c r="I7105" i="3"/>
  <c r="R7105" i="3"/>
  <c r="R6985" i="3"/>
  <c r="I6985" i="3" s="1"/>
  <c r="I6853" i="3"/>
  <c r="R6853" i="3"/>
  <c r="I6721" i="3"/>
  <c r="R6721" i="3"/>
  <c r="R6577" i="3"/>
  <c r="I6577" i="3" s="1"/>
  <c r="R6433" i="3"/>
  <c r="I6433" i="3" s="1"/>
  <c r="I6289" i="3"/>
  <c r="R6289" i="3"/>
  <c r="R6169" i="3"/>
  <c r="I6169" i="3" s="1"/>
  <c r="I6037" i="3"/>
  <c r="R6037" i="3"/>
  <c r="I5893" i="3"/>
  <c r="R5893" i="3"/>
  <c r="R5749" i="3"/>
  <c r="I5749" i="3" s="1"/>
  <c r="R5605" i="3"/>
  <c r="I5605" i="3" s="1"/>
  <c r="I5509" i="3"/>
  <c r="R5509" i="3"/>
  <c r="R5389" i="3"/>
  <c r="I5389" i="3" s="1"/>
  <c r="I5245" i="3"/>
  <c r="R5245" i="3"/>
  <c r="I5125" i="3"/>
  <c r="R5125" i="3"/>
  <c r="R5017" i="3"/>
  <c r="I5017" i="3" s="1"/>
  <c r="R4873" i="3"/>
  <c r="I4873" i="3" s="1"/>
  <c r="I4741" i="3"/>
  <c r="R4741" i="3"/>
  <c r="R4609" i="3"/>
  <c r="I4609" i="3" s="1"/>
  <c r="I4477" i="3"/>
  <c r="R4477" i="3"/>
  <c r="I4333" i="3"/>
  <c r="R4333" i="3"/>
  <c r="R4189" i="3"/>
  <c r="I4189" i="3" s="1"/>
  <c r="R4057" i="3"/>
  <c r="I4057" i="3" s="1"/>
  <c r="I3925" i="3"/>
  <c r="R3925" i="3"/>
  <c r="R3781" i="3"/>
  <c r="I3781" i="3" s="1"/>
  <c r="I3637" i="3"/>
  <c r="R3637" i="3"/>
  <c r="I3505" i="3"/>
  <c r="R3505" i="3"/>
  <c r="R3349" i="3"/>
  <c r="I3349" i="3" s="1"/>
  <c r="R3229" i="3"/>
  <c r="I3229" i="3" s="1"/>
  <c r="I3085" i="3"/>
  <c r="R3085" i="3"/>
  <c r="R2965" i="3"/>
  <c r="I2965" i="3" s="1"/>
  <c r="I2785" i="3"/>
  <c r="R2785" i="3"/>
  <c r="I2629" i="3"/>
  <c r="R2629" i="3"/>
  <c r="R2521" i="3"/>
  <c r="I2521" i="3" s="1"/>
  <c r="R2413" i="3"/>
  <c r="I2413" i="3" s="1"/>
  <c r="I2293" i="3"/>
  <c r="R2293" i="3"/>
  <c r="R2161" i="3"/>
  <c r="I2161" i="3" s="1"/>
  <c r="I2017" i="3"/>
  <c r="R2017" i="3"/>
  <c r="I1849" i="3"/>
  <c r="R1849" i="3"/>
  <c r="R1693" i="3"/>
  <c r="I1693" i="3" s="1"/>
  <c r="R1597" i="3"/>
  <c r="I1597" i="3" s="1"/>
  <c r="I1453" i="3"/>
  <c r="R1453" i="3"/>
  <c r="R1321" i="3"/>
  <c r="I1321" i="3" s="1"/>
  <c r="I1189" i="3"/>
  <c r="R1189" i="3"/>
  <c r="I1069" i="3"/>
  <c r="R1069" i="3"/>
  <c r="R925" i="3"/>
  <c r="I925" i="3" s="1"/>
  <c r="R805" i="3"/>
  <c r="I805" i="3" s="1"/>
  <c r="I649" i="3"/>
  <c r="R649" i="3"/>
  <c r="R529" i="3"/>
  <c r="I529" i="3" s="1"/>
  <c r="I409" i="3"/>
  <c r="R409" i="3"/>
  <c r="I277" i="3"/>
  <c r="R277" i="3"/>
  <c r="R169" i="3"/>
  <c r="I169" i="3" s="1"/>
  <c r="R7334" i="3"/>
  <c r="I7334" i="3" s="1"/>
  <c r="I7190" i="3"/>
  <c r="R7190" i="3"/>
  <c r="R7070" i="3"/>
  <c r="I7070" i="3" s="1"/>
  <c r="I6890" i="3"/>
  <c r="R6890" i="3"/>
  <c r="I6770" i="3"/>
  <c r="R6770" i="3"/>
  <c r="R6674" i="3"/>
  <c r="I6674" i="3" s="1"/>
  <c r="R6530" i="3"/>
  <c r="I6530" i="3" s="1"/>
  <c r="I6422" i="3"/>
  <c r="R6422" i="3"/>
  <c r="R6326" i="3"/>
  <c r="I6326" i="3" s="1"/>
  <c r="I6194" i="3"/>
  <c r="R6194" i="3"/>
  <c r="I6074" i="3"/>
  <c r="R6074" i="3"/>
  <c r="R5930" i="3"/>
  <c r="I5930" i="3" s="1"/>
  <c r="R5762" i="3"/>
  <c r="I5762" i="3" s="1"/>
  <c r="I5606" i="3"/>
  <c r="R5606" i="3"/>
  <c r="R5486" i="3"/>
  <c r="I5486" i="3" s="1"/>
  <c r="I5378" i="3"/>
  <c r="R5378" i="3"/>
  <c r="I5246" i="3"/>
  <c r="R5246" i="3"/>
  <c r="R5102" i="3"/>
  <c r="I5102" i="3" s="1"/>
  <c r="R4970" i="3"/>
  <c r="I4970" i="3" s="1"/>
  <c r="I4850" i="3"/>
  <c r="R4850" i="3"/>
  <c r="R4706" i="3"/>
  <c r="I4706" i="3" s="1"/>
  <c r="I4586" i="3"/>
  <c r="R4586" i="3"/>
  <c r="I4454" i="3"/>
  <c r="R4454" i="3"/>
  <c r="R4298" i="3"/>
  <c r="I4298" i="3" s="1"/>
  <c r="R4178" i="3"/>
  <c r="I4178" i="3" s="1"/>
  <c r="I4034" i="3"/>
  <c r="R4034" i="3"/>
  <c r="R3902" i="3"/>
  <c r="I3902" i="3" s="1"/>
  <c r="I3806" i="3"/>
  <c r="R3806" i="3"/>
  <c r="I3662" i="3"/>
  <c r="R3662" i="3"/>
  <c r="R3518" i="3"/>
  <c r="I3518" i="3" s="1"/>
  <c r="R3362" i="3"/>
  <c r="I3362" i="3" s="1"/>
  <c r="I3254" i="3"/>
  <c r="R3254" i="3"/>
  <c r="R3122" i="3"/>
  <c r="I3122" i="3" s="1"/>
  <c r="I2978" i="3"/>
  <c r="R2978" i="3"/>
  <c r="I2870" i="3"/>
  <c r="R2870" i="3"/>
  <c r="R2774" i="3"/>
  <c r="I2774" i="3" s="1"/>
  <c r="R2666" i="3"/>
  <c r="I2666" i="3" s="1"/>
  <c r="I2462" i="3"/>
  <c r="R2462" i="3"/>
  <c r="R7273" i="3"/>
  <c r="I7273" i="3" s="1"/>
  <c r="I7141" i="3"/>
  <c r="R7141" i="3"/>
  <c r="I7009" i="3"/>
  <c r="R7009" i="3"/>
  <c r="R6877" i="3"/>
  <c r="I6877" i="3" s="1"/>
  <c r="R6745" i="3"/>
  <c r="I6745" i="3" s="1"/>
  <c r="I6637" i="3"/>
  <c r="R6637" i="3"/>
  <c r="R6517" i="3"/>
  <c r="I6517" i="3" s="1"/>
  <c r="I6385" i="3"/>
  <c r="R6385" i="3"/>
  <c r="I6253" i="3"/>
  <c r="R6253" i="3"/>
  <c r="R6097" i="3"/>
  <c r="I6097" i="3" s="1"/>
  <c r="R5977" i="3"/>
  <c r="I5977" i="3" s="1"/>
  <c r="I5821" i="3"/>
  <c r="R5821" i="3"/>
  <c r="R5653" i="3"/>
  <c r="I5653" i="3" s="1"/>
  <c r="I5473" i="3"/>
  <c r="R5473" i="3"/>
  <c r="I5317" i="3"/>
  <c r="R5317" i="3"/>
  <c r="R5185" i="3"/>
  <c r="I5185" i="3" s="1"/>
  <c r="R5053" i="3"/>
  <c r="I5053" i="3" s="1"/>
  <c r="I4909" i="3"/>
  <c r="R4909" i="3"/>
  <c r="R4777" i="3"/>
  <c r="I4777" i="3" s="1"/>
  <c r="I4669" i="3"/>
  <c r="R4669" i="3"/>
  <c r="I4549" i="3"/>
  <c r="R4549" i="3"/>
  <c r="R4453" i="3"/>
  <c r="I4453" i="3" s="1"/>
  <c r="R4357" i="3"/>
  <c r="I4357" i="3" s="1"/>
  <c r="I4249" i="3"/>
  <c r="R4249" i="3"/>
  <c r="R4129" i="3"/>
  <c r="I4129" i="3" s="1"/>
  <c r="I3997" i="3"/>
  <c r="R3997" i="3"/>
  <c r="I3877" i="3"/>
  <c r="R3877" i="3"/>
  <c r="R3721" i="3"/>
  <c r="I3721" i="3" s="1"/>
  <c r="R3589" i="3"/>
  <c r="I3589" i="3" s="1"/>
  <c r="I3457" i="3"/>
  <c r="R3457" i="3"/>
  <c r="R3325" i="3"/>
  <c r="I3325" i="3" s="1"/>
  <c r="I3157" i="3"/>
  <c r="R3157" i="3"/>
  <c r="I3061" i="3"/>
  <c r="R3061" i="3"/>
  <c r="R2893" i="3"/>
  <c r="I2893" i="3" s="1"/>
  <c r="R2761" i="3"/>
  <c r="I2761" i="3" s="1"/>
  <c r="I2641" i="3"/>
  <c r="R2641" i="3"/>
  <c r="R2533" i="3"/>
  <c r="I2533" i="3" s="1"/>
  <c r="I2437" i="3"/>
  <c r="R2437" i="3"/>
  <c r="I2317" i="3"/>
  <c r="R2317" i="3"/>
  <c r="R2185" i="3"/>
  <c r="I2185" i="3" s="1"/>
  <c r="R2053" i="3"/>
  <c r="I2053" i="3" s="1"/>
  <c r="I1921" i="3"/>
  <c r="R1921" i="3"/>
  <c r="R1777" i="3"/>
  <c r="I1777" i="3" s="1"/>
  <c r="I1645" i="3"/>
  <c r="R1645" i="3"/>
  <c r="I1513" i="3"/>
  <c r="R1513" i="3"/>
  <c r="R1369" i="3"/>
  <c r="I1369" i="3" s="1"/>
  <c r="R1261" i="3"/>
  <c r="I1261" i="3" s="1"/>
  <c r="I1129" i="3"/>
  <c r="R1129" i="3"/>
  <c r="R997" i="3"/>
  <c r="I997" i="3" s="1"/>
  <c r="I853" i="3"/>
  <c r="R853" i="3"/>
  <c r="I721" i="3"/>
  <c r="R721" i="3"/>
  <c r="R577" i="3"/>
  <c r="I577" i="3" s="1"/>
  <c r="R457" i="3"/>
  <c r="I457" i="3" s="1"/>
  <c r="I337" i="3"/>
  <c r="R337" i="3"/>
  <c r="R181" i="3"/>
  <c r="I181" i="3" s="1"/>
  <c r="I7344" i="3"/>
  <c r="R7344" i="3"/>
  <c r="I7332" i="3"/>
  <c r="R7332" i="3"/>
  <c r="R7320" i="3"/>
  <c r="I7320" i="3" s="1"/>
  <c r="R7308" i="3"/>
  <c r="I7308" i="3" s="1"/>
  <c r="I7296" i="3"/>
  <c r="R7296" i="3"/>
  <c r="R7284" i="3"/>
  <c r="I7284" i="3" s="1"/>
  <c r="I7272" i="3"/>
  <c r="R7272" i="3"/>
  <c r="I7260" i="3"/>
  <c r="R7260" i="3"/>
  <c r="R7248" i="3"/>
  <c r="I7248" i="3" s="1"/>
  <c r="R7236" i="3"/>
  <c r="I7236" i="3" s="1"/>
  <c r="I7224" i="3"/>
  <c r="R7224" i="3"/>
  <c r="R7212" i="3"/>
  <c r="I7212" i="3" s="1"/>
  <c r="I7200" i="3"/>
  <c r="R7200" i="3"/>
  <c r="I7188" i="3"/>
  <c r="R7188" i="3"/>
  <c r="R7176" i="3"/>
  <c r="I7176" i="3" s="1"/>
  <c r="R7164" i="3"/>
  <c r="I7164" i="3" s="1"/>
  <c r="I7152" i="3"/>
  <c r="R7152" i="3"/>
  <c r="R7140" i="3"/>
  <c r="I7140" i="3" s="1"/>
  <c r="I7128" i="3"/>
  <c r="R7128" i="3"/>
  <c r="I7116" i="3"/>
  <c r="R7116" i="3"/>
  <c r="R7104" i="3"/>
  <c r="I7104" i="3" s="1"/>
  <c r="R7092" i="3"/>
  <c r="I7092" i="3" s="1"/>
  <c r="I7080" i="3"/>
  <c r="R7080" i="3"/>
  <c r="R7068" i="3"/>
  <c r="I7068" i="3" s="1"/>
  <c r="I7056" i="3"/>
  <c r="R7056" i="3"/>
  <c r="I7044" i="3"/>
  <c r="R7044" i="3"/>
  <c r="R7032" i="3"/>
  <c r="I7032" i="3" s="1"/>
  <c r="R7020" i="3"/>
  <c r="I7020" i="3" s="1"/>
  <c r="I7008" i="3"/>
  <c r="R7008" i="3"/>
  <c r="R6996" i="3"/>
  <c r="I6996" i="3" s="1"/>
  <c r="I6984" i="3"/>
  <c r="R6984" i="3"/>
  <c r="I6972" i="3"/>
  <c r="R6972" i="3"/>
  <c r="R6960" i="3"/>
  <c r="I6960" i="3" s="1"/>
  <c r="R6948" i="3"/>
  <c r="I6948" i="3" s="1"/>
  <c r="I6936" i="3"/>
  <c r="R6936" i="3"/>
  <c r="R6924" i="3"/>
  <c r="I6924" i="3" s="1"/>
  <c r="I6912" i="3"/>
  <c r="R6912" i="3"/>
  <c r="I6900" i="3"/>
  <c r="R6900" i="3"/>
  <c r="R6888" i="3"/>
  <c r="I6888" i="3" s="1"/>
  <c r="R6876" i="3"/>
  <c r="I6876" i="3" s="1"/>
  <c r="I6864" i="3"/>
  <c r="R6864" i="3"/>
  <c r="R6852" i="3"/>
  <c r="I6852" i="3" s="1"/>
  <c r="I6840" i="3"/>
  <c r="R6840" i="3"/>
  <c r="I6828" i="3"/>
  <c r="R6828" i="3"/>
  <c r="R6816" i="3"/>
  <c r="I6816" i="3" s="1"/>
  <c r="R6804" i="3"/>
  <c r="I6804" i="3" s="1"/>
  <c r="I6792" i="3"/>
  <c r="R6792" i="3"/>
  <c r="R6780" i="3"/>
  <c r="I6780" i="3" s="1"/>
  <c r="I6768" i="3"/>
  <c r="R6768" i="3"/>
  <c r="I6756" i="3"/>
  <c r="R6756" i="3"/>
  <c r="R6744" i="3"/>
  <c r="I6744" i="3" s="1"/>
  <c r="R6732" i="3"/>
  <c r="I6732" i="3" s="1"/>
  <c r="I6720" i="3"/>
  <c r="R6720" i="3"/>
  <c r="R6708" i="3"/>
  <c r="I6708" i="3" s="1"/>
  <c r="I6696" i="3"/>
  <c r="R6696" i="3"/>
  <c r="I6684" i="3"/>
  <c r="R6684" i="3"/>
  <c r="R6672" i="3"/>
  <c r="I6672" i="3" s="1"/>
  <c r="R6660" i="3"/>
  <c r="I6660" i="3" s="1"/>
  <c r="I6648" i="3"/>
  <c r="R6648" i="3"/>
  <c r="R6636" i="3"/>
  <c r="I6636" i="3" s="1"/>
  <c r="I6624" i="3"/>
  <c r="R6624" i="3"/>
  <c r="I6612" i="3"/>
  <c r="R6612" i="3"/>
  <c r="R6600" i="3"/>
  <c r="I6600" i="3" s="1"/>
  <c r="R6588" i="3"/>
  <c r="I6588" i="3" s="1"/>
  <c r="I6576" i="3"/>
  <c r="R6576" i="3"/>
  <c r="R6564" i="3"/>
  <c r="I6564" i="3" s="1"/>
  <c r="I6552" i="3"/>
  <c r="R6552" i="3"/>
  <c r="I6540" i="3"/>
  <c r="R6540" i="3"/>
  <c r="R6528" i="3"/>
  <c r="I6528" i="3" s="1"/>
  <c r="R6516" i="3"/>
  <c r="I6516" i="3" s="1"/>
  <c r="I6504" i="3"/>
  <c r="R6504" i="3"/>
  <c r="R6492" i="3"/>
  <c r="I6492" i="3" s="1"/>
  <c r="I6480" i="3"/>
  <c r="R6480" i="3"/>
  <c r="I6468" i="3"/>
  <c r="R6468" i="3"/>
  <c r="R6456" i="3"/>
  <c r="I6456" i="3" s="1"/>
  <c r="R6444" i="3"/>
  <c r="I6444" i="3" s="1"/>
  <c r="I6432" i="3"/>
  <c r="R6432" i="3"/>
  <c r="R6420" i="3"/>
  <c r="I6420" i="3" s="1"/>
  <c r="I6408" i="3"/>
  <c r="R6408" i="3"/>
  <c r="I6396" i="3"/>
  <c r="R6396" i="3"/>
  <c r="R6384" i="3"/>
  <c r="I6384" i="3" s="1"/>
  <c r="R6372" i="3"/>
  <c r="I6372" i="3" s="1"/>
  <c r="I6360" i="3"/>
  <c r="R6360" i="3"/>
  <c r="R6348" i="3"/>
  <c r="I6348" i="3" s="1"/>
  <c r="I6336" i="3"/>
  <c r="R6336" i="3"/>
  <c r="I6324" i="3"/>
  <c r="R6324" i="3"/>
  <c r="R6312" i="3"/>
  <c r="I6312" i="3" s="1"/>
  <c r="R6300" i="3"/>
  <c r="I6300" i="3" s="1"/>
  <c r="I6288" i="3"/>
  <c r="R6288" i="3"/>
  <c r="R6276" i="3"/>
  <c r="I6276" i="3" s="1"/>
  <c r="I6264" i="3"/>
  <c r="R6264" i="3"/>
  <c r="I6252" i="3"/>
  <c r="R6252" i="3"/>
  <c r="R6240" i="3"/>
  <c r="I6240" i="3" s="1"/>
  <c r="R6228" i="3"/>
  <c r="I6228" i="3" s="1"/>
  <c r="I6216" i="3"/>
  <c r="R6216" i="3"/>
  <c r="R6204" i="3"/>
  <c r="I6204" i="3" s="1"/>
  <c r="I6192" i="3"/>
  <c r="R6192" i="3"/>
  <c r="I6180" i="3"/>
  <c r="R6180" i="3"/>
  <c r="R6168" i="3"/>
  <c r="I6168" i="3" s="1"/>
  <c r="R6156" i="3"/>
  <c r="I6156" i="3" s="1"/>
  <c r="I6144" i="3"/>
  <c r="R6144" i="3"/>
  <c r="R6132" i="3"/>
  <c r="I6132" i="3" s="1"/>
  <c r="I6120" i="3"/>
  <c r="R6120" i="3"/>
  <c r="I6108" i="3"/>
  <c r="R6108" i="3"/>
  <c r="R6096" i="3"/>
  <c r="I6096" i="3" s="1"/>
  <c r="R6084" i="3"/>
  <c r="I6084" i="3" s="1"/>
  <c r="I6072" i="3"/>
  <c r="R6072" i="3"/>
  <c r="R6060" i="3"/>
  <c r="I6060" i="3" s="1"/>
  <c r="I6048" i="3"/>
  <c r="R6048" i="3"/>
  <c r="I6036" i="3"/>
  <c r="R6036" i="3"/>
  <c r="R6024" i="3"/>
  <c r="I6024" i="3" s="1"/>
  <c r="R6012" i="3"/>
  <c r="I6012" i="3" s="1"/>
  <c r="I6000" i="3"/>
  <c r="R6000" i="3"/>
  <c r="R5988" i="3"/>
  <c r="I5988" i="3" s="1"/>
  <c r="I5976" i="3"/>
  <c r="R5976" i="3"/>
  <c r="I5964" i="3"/>
  <c r="R5964" i="3"/>
  <c r="R5952" i="3"/>
  <c r="I5952" i="3" s="1"/>
  <c r="R5940" i="3"/>
  <c r="I5940" i="3" s="1"/>
  <c r="I5928" i="3"/>
  <c r="R5928" i="3"/>
  <c r="R5916" i="3"/>
  <c r="I5916" i="3" s="1"/>
  <c r="I5904" i="3"/>
  <c r="R5904" i="3"/>
  <c r="I5892" i="3"/>
  <c r="R5892" i="3"/>
  <c r="R5880" i="3"/>
  <c r="I5880" i="3" s="1"/>
  <c r="R5868" i="3"/>
  <c r="I5868" i="3" s="1"/>
  <c r="I5856" i="3"/>
  <c r="R5856" i="3"/>
  <c r="R5844" i="3"/>
  <c r="I5844" i="3" s="1"/>
  <c r="I5832" i="3"/>
  <c r="R5832" i="3"/>
  <c r="I5820" i="3"/>
  <c r="R5820" i="3"/>
  <c r="R5808" i="3"/>
  <c r="I5808" i="3" s="1"/>
  <c r="R5796" i="3"/>
  <c r="I5796" i="3" s="1"/>
  <c r="I5784" i="3"/>
  <c r="R5784" i="3"/>
  <c r="R5772" i="3"/>
  <c r="I5772" i="3" s="1"/>
  <c r="I5760" i="3"/>
  <c r="R5760" i="3"/>
  <c r="I5748" i="3"/>
  <c r="R5748" i="3"/>
  <c r="R5736" i="3"/>
  <c r="I5736" i="3" s="1"/>
  <c r="R5724" i="3"/>
  <c r="I5724" i="3" s="1"/>
  <c r="I5712" i="3"/>
  <c r="R5712" i="3"/>
  <c r="R5700" i="3"/>
  <c r="I5700" i="3" s="1"/>
  <c r="I5688" i="3"/>
  <c r="R5688" i="3"/>
  <c r="I5676" i="3"/>
  <c r="R5676" i="3"/>
  <c r="R5664" i="3"/>
  <c r="I5664" i="3" s="1"/>
  <c r="R5652" i="3"/>
  <c r="I5652" i="3" s="1"/>
  <c r="I5640" i="3"/>
  <c r="R5640" i="3"/>
  <c r="R5628" i="3"/>
  <c r="I5628" i="3" s="1"/>
  <c r="I5616" i="3"/>
  <c r="R5616" i="3"/>
  <c r="I5604" i="3"/>
  <c r="R5604" i="3"/>
  <c r="R5592" i="3"/>
  <c r="I5592" i="3" s="1"/>
  <c r="R5580" i="3"/>
  <c r="I5580" i="3" s="1"/>
  <c r="I5568" i="3"/>
  <c r="R5568" i="3"/>
  <c r="R5556" i="3"/>
  <c r="I5556" i="3" s="1"/>
  <c r="I5544" i="3"/>
  <c r="R5544" i="3"/>
  <c r="I5532" i="3"/>
  <c r="R5532" i="3"/>
  <c r="R5520" i="3"/>
  <c r="I5520" i="3" s="1"/>
  <c r="R5508" i="3"/>
  <c r="I5508" i="3" s="1"/>
  <c r="I5496" i="3"/>
  <c r="R5496" i="3"/>
  <c r="R5484" i="3"/>
  <c r="I5484" i="3" s="1"/>
  <c r="I5472" i="3"/>
  <c r="R5472" i="3"/>
  <c r="I5460" i="3"/>
  <c r="R5460" i="3"/>
  <c r="R5448" i="3"/>
  <c r="I5448" i="3" s="1"/>
  <c r="R5436" i="3"/>
  <c r="I5436" i="3" s="1"/>
  <c r="I5424" i="3"/>
  <c r="R5424" i="3"/>
  <c r="R5412" i="3"/>
  <c r="I5412" i="3" s="1"/>
  <c r="I5400" i="3"/>
  <c r="R5400" i="3"/>
  <c r="I5388" i="3"/>
  <c r="R5388" i="3"/>
  <c r="R5376" i="3"/>
  <c r="I5376" i="3" s="1"/>
  <c r="R5364" i="3"/>
  <c r="I5364" i="3" s="1"/>
  <c r="I5352" i="3"/>
  <c r="R5352" i="3"/>
  <c r="R5340" i="3"/>
  <c r="I5340" i="3" s="1"/>
  <c r="I5328" i="3"/>
  <c r="R5328" i="3"/>
  <c r="I5316" i="3"/>
  <c r="R5316" i="3"/>
  <c r="R5304" i="3"/>
  <c r="I5304" i="3" s="1"/>
  <c r="R5292" i="3"/>
  <c r="I5292" i="3" s="1"/>
  <c r="I5280" i="3"/>
  <c r="R5280" i="3"/>
  <c r="R5268" i="3"/>
  <c r="I5268" i="3" s="1"/>
  <c r="I5256" i="3"/>
  <c r="R5256" i="3"/>
  <c r="I5244" i="3"/>
  <c r="R5244" i="3"/>
  <c r="R5232" i="3"/>
  <c r="I5232" i="3" s="1"/>
  <c r="R5220" i="3"/>
  <c r="I5220" i="3" s="1"/>
  <c r="I5208" i="3"/>
  <c r="R5208" i="3"/>
  <c r="R5196" i="3"/>
  <c r="I5196" i="3" s="1"/>
  <c r="I5184" i="3"/>
  <c r="R5184" i="3"/>
  <c r="I5172" i="3"/>
  <c r="R5172" i="3"/>
  <c r="R5160" i="3"/>
  <c r="I5160" i="3" s="1"/>
  <c r="R5148" i="3"/>
  <c r="I5148" i="3" s="1"/>
  <c r="I5136" i="3"/>
  <c r="R5136" i="3"/>
  <c r="R5124" i="3"/>
  <c r="I5124" i="3" s="1"/>
  <c r="I5112" i="3"/>
  <c r="R5112" i="3"/>
  <c r="I5100" i="3"/>
  <c r="R5100" i="3"/>
  <c r="I5088" i="3"/>
  <c r="R5088" i="3"/>
  <c r="R5076" i="3"/>
  <c r="I5076" i="3" s="1"/>
  <c r="I5064" i="3"/>
  <c r="R5064" i="3"/>
  <c r="R5052" i="3"/>
  <c r="I5052" i="3" s="1"/>
  <c r="I5040" i="3"/>
  <c r="R5040" i="3"/>
  <c r="I5028" i="3"/>
  <c r="R5028" i="3"/>
  <c r="I5016" i="3"/>
  <c r="R5016" i="3"/>
  <c r="R5004" i="3"/>
  <c r="I5004" i="3" s="1"/>
  <c r="I4992" i="3"/>
  <c r="R4992" i="3"/>
  <c r="R4980" i="3"/>
  <c r="I4980" i="3" s="1"/>
  <c r="I4968" i="3"/>
  <c r="R4968" i="3"/>
  <c r="I4956" i="3"/>
  <c r="R4956" i="3"/>
  <c r="I4944" i="3"/>
  <c r="R4944" i="3"/>
  <c r="R4932" i="3"/>
  <c r="I4932" i="3" s="1"/>
  <c r="I4920" i="3"/>
  <c r="R4920" i="3"/>
  <c r="R4908" i="3"/>
  <c r="I4908" i="3" s="1"/>
  <c r="I4896" i="3"/>
  <c r="R4896" i="3"/>
  <c r="I4884" i="3"/>
  <c r="R4884" i="3"/>
  <c r="I4872" i="3"/>
  <c r="R4872" i="3"/>
  <c r="R4860" i="3"/>
  <c r="I4860" i="3" s="1"/>
  <c r="I4848" i="3"/>
  <c r="R4848" i="3"/>
  <c r="R4836" i="3"/>
  <c r="I4836" i="3" s="1"/>
  <c r="I4824" i="3"/>
  <c r="R4824" i="3"/>
  <c r="I4812" i="3"/>
  <c r="R4812" i="3"/>
  <c r="I4800" i="3"/>
  <c r="R4800" i="3"/>
  <c r="R4788" i="3"/>
  <c r="I4788" i="3" s="1"/>
  <c r="I4776" i="3"/>
  <c r="R4776" i="3"/>
  <c r="R4764" i="3"/>
  <c r="I4764" i="3" s="1"/>
  <c r="I4752" i="3"/>
  <c r="R4752" i="3"/>
  <c r="I4740" i="3"/>
  <c r="R4740" i="3"/>
  <c r="I4728" i="3"/>
  <c r="R4728" i="3"/>
  <c r="R4716" i="3"/>
  <c r="I4716" i="3" s="1"/>
  <c r="I4704" i="3"/>
  <c r="R4704" i="3"/>
  <c r="R4692" i="3"/>
  <c r="I4692" i="3" s="1"/>
  <c r="I4680" i="3"/>
  <c r="R4680" i="3"/>
  <c r="I4668" i="3"/>
  <c r="R4668" i="3"/>
  <c r="I4656" i="3"/>
  <c r="R4656" i="3"/>
  <c r="R4644" i="3"/>
  <c r="I4644" i="3" s="1"/>
  <c r="I4632" i="3"/>
  <c r="R4632" i="3"/>
  <c r="R4620" i="3"/>
  <c r="I4620" i="3" s="1"/>
  <c r="I4608" i="3"/>
  <c r="R4608" i="3"/>
  <c r="I4596" i="3"/>
  <c r="R4596" i="3"/>
  <c r="I4584" i="3"/>
  <c r="R4584" i="3"/>
  <c r="R4572" i="3"/>
  <c r="I4572" i="3" s="1"/>
  <c r="I4560" i="3"/>
  <c r="R4560" i="3"/>
  <c r="R4548" i="3"/>
  <c r="I4548" i="3" s="1"/>
  <c r="I4536" i="3"/>
  <c r="R4536" i="3"/>
  <c r="I4524" i="3"/>
  <c r="R4524" i="3"/>
  <c r="I4512" i="3"/>
  <c r="R4512" i="3"/>
  <c r="R4500" i="3"/>
  <c r="I4500" i="3" s="1"/>
  <c r="I4488" i="3"/>
  <c r="R4488" i="3"/>
  <c r="R4476" i="3"/>
  <c r="I4476" i="3" s="1"/>
  <c r="I4464" i="3"/>
  <c r="R4464" i="3"/>
  <c r="I4452" i="3"/>
  <c r="R4452" i="3"/>
  <c r="I4440" i="3"/>
  <c r="R4440" i="3"/>
  <c r="R4428" i="3"/>
  <c r="I4428" i="3" s="1"/>
  <c r="I4416" i="3"/>
  <c r="R4416" i="3"/>
  <c r="R4404" i="3"/>
  <c r="I4404" i="3" s="1"/>
  <c r="I4392" i="3"/>
  <c r="R4392" i="3"/>
  <c r="I4380" i="3"/>
  <c r="R4380" i="3"/>
  <c r="I4368" i="3"/>
  <c r="R4368" i="3"/>
  <c r="R4356" i="3"/>
  <c r="I4356" i="3" s="1"/>
  <c r="I4344" i="3"/>
  <c r="R4344" i="3"/>
  <c r="R4332" i="3"/>
  <c r="I4332" i="3" s="1"/>
  <c r="I4320" i="3"/>
  <c r="R4320" i="3"/>
  <c r="I4308" i="3"/>
  <c r="R4308" i="3"/>
  <c r="I4296" i="3"/>
  <c r="R4296" i="3"/>
  <c r="R4284" i="3"/>
  <c r="I4284" i="3" s="1"/>
  <c r="I4272" i="3"/>
  <c r="R4272" i="3"/>
  <c r="R4260" i="3"/>
  <c r="I4260" i="3" s="1"/>
  <c r="I4248" i="3"/>
  <c r="R4248" i="3"/>
  <c r="I7358" i="3"/>
  <c r="R7358" i="3"/>
  <c r="I7226" i="3"/>
  <c r="R7226" i="3"/>
  <c r="R7082" i="3"/>
  <c r="I7082" i="3" s="1"/>
  <c r="I6974" i="3"/>
  <c r="R6974" i="3"/>
  <c r="R6878" i="3"/>
  <c r="I6878" i="3" s="1"/>
  <c r="I6746" i="3"/>
  <c r="R6746" i="3"/>
  <c r="I6578" i="3"/>
  <c r="R6578" i="3"/>
  <c r="I6470" i="3"/>
  <c r="R6470" i="3"/>
  <c r="R6338" i="3"/>
  <c r="I6338" i="3" s="1"/>
  <c r="I6218" i="3"/>
  <c r="R6218" i="3"/>
  <c r="R6062" i="3"/>
  <c r="I6062" i="3" s="1"/>
  <c r="I5942" i="3"/>
  <c r="R5942" i="3"/>
  <c r="I5810" i="3"/>
  <c r="R5810" i="3"/>
  <c r="I5678" i="3"/>
  <c r="R5678" i="3"/>
  <c r="R5534" i="3"/>
  <c r="I5534" i="3" s="1"/>
  <c r="I5390" i="3"/>
  <c r="R5390" i="3"/>
  <c r="R5270" i="3"/>
  <c r="I5270" i="3" s="1"/>
  <c r="I5138" i="3"/>
  <c r="R5138" i="3"/>
  <c r="I5018" i="3"/>
  <c r="R5018" i="3"/>
  <c r="I4910" i="3"/>
  <c r="R4910" i="3"/>
  <c r="R4766" i="3"/>
  <c r="I4766" i="3" s="1"/>
  <c r="I4622" i="3"/>
  <c r="R4622" i="3"/>
  <c r="R4478" i="3"/>
  <c r="I4478" i="3" s="1"/>
  <c r="I4358" i="3"/>
  <c r="R4358" i="3"/>
  <c r="I4214" i="3"/>
  <c r="R4214" i="3"/>
  <c r="I4058" i="3"/>
  <c r="R4058" i="3"/>
  <c r="R3938" i="3"/>
  <c r="I3938" i="3" s="1"/>
  <c r="I3770" i="3"/>
  <c r="R3770" i="3"/>
  <c r="R3614" i="3"/>
  <c r="I3614" i="3" s="1"/>
  <c r="I3482" i="3"/>
  <c r="R3482" i="3"/>
  <c r="I3410" i="3"/>
  <c r="R3410" i="3"/>
  <c r="I3302" i="3"/>
  <c r="R3302" i="3"/>
  <c r="R3146" i="3"/>
  <c r="I3146" i="3" s="1"/>
  <c r="I3014" i="3"/>
  <c r="R3014" i="3"/>
  <c r="R2882" i="3"/>
  <c r="I2882" i="3" s="1"/>
  <c r="I2786" i="3"/>
  <c r="R2786" i="3"/>
  <c r="I2690" i="3"/>
  <c r="R2690" i="3"/>
  <c r="I2582" i="3"/>
  <c r="R2582" i="3"/>
  <c r="R2486" i="3"/>
  <c r="I2486" i="3" s="1"/>
  <c r="I7333" i="3"/>
  <c r="R7333" i="3"/>
  <c r="R7189" i="3"/>
  <c r="I7189" i="3" s="1"/>
  <c r="I7021" i="3"/>
  <c r="R7021" i="3"/>
  <c r="I6901" i="3"/>
  <c r="R6901" i="3"/>
  <c r="I6781" i="3"/>
  <c r="R6781" i="3"/>
  <c r="R6661" i="3"/>
  <c r="I6661" i="3" s="1"/>
  <c r="I6553" i="3"/>
  <c r="R6553" i="3"/>
  <c r="R6445" i="3"/>
  <c r="I6445" i="3" s="1"/>
  <c r="I6301" i="3"/>
  <c r="R6301" i="3"/>
  <c r="I6181" i="3"/>
  <c r="R6181" i="3"/>
  <c r="I6049" i="3"/>
  <c r="R6049" i="3"/>
  <c r="R5965" i="3"/>
  <c r="I5965" i="3" s="1"/>
  <c r="I5881" i="3"/>
  <c r="R5881" i="3"/>
  <c r="R5785" i="3"/>
  <c r="I5785" i="3" s="1"/>
  <c r="I5689" i="3"/>
  <c r="R5689" i="3"/>
  <c r="I5581" i="3"/>
  <c r="R5581" i="3"/>
  <c r="I5449" i="3"/>
  <c r="R5449" i="3"/>
  <c r="R5341" i="3"/>
  <c r="I5341" i="3" s="1"/>
  <c r="I5269" i="3"/>
  <c r="R5269" i="3"/>
  <c r="R5161" i="3"/>
  <c r="I5161" i="3" s="1"/>
  <c r="I5029" i="3"/>
  <c r="R5029" i="3"/>
  <c r="I4885" i="3"/>
  <c r="R4885" i="3"/>
  <c r="I4729" i="3"/>
  <c r="R4729" i="3"/>
  <c r="R4597" i="3"/>
  <c r="I4597" i="3" s="1"/>
  <c r="I4501" i="3"/>
  <c r="R4501" i="3"/>
  <c r="R4369" i="3"/>
  <c r="I4369" i="3" s="1"/>
  <c r="I4213" i="3"/>
  <c r="R4213" i="3"/>
  <c r="I4093" i="3"/>
  <c r="R4093" i="3"/>
  <c r="I3949" i="3"/>
  <c r="R3949" i="3"/>
  <c r="R3805" i="3"/>
  <c r="I3805" i="3" s="1"/>
  <c r="I3673" i="3"/>
  <c r="R3673" i="3"/>
  <c r="R3565" i="3"/>
  <c r="I3565" i="3" s="1"/>
  <c r="I3433" i="3"/>
  <c r="R3433" i="3"/>
  <c r="I3289" i="3"/>
  <c r="R3289" i="3"/>
  <c r="I3181" i="3"/>
  <c r="R3181" i="3"/>
  <c r="R3001" i="3"/>
  <c r="I3001" i="3" s="1"/>
  <c r="I2857" i="3"/>
  <c r="R2857" i="3"/>
  <c r="R2737" i="3"/>
  <c r="I2737" i="3" s="1"/>
  <c r="I2485" i="3"/>
  <c r="R2485" i="3"/>
  <c r="I2341" i="3"/>
  <c r="R2341" i="3"/>
  <c r="I2197" i="3"/>
  <c r="R2197" i="3"/>
  <c r="R2065" i="3"/>
  <c r="I2065" i="3" s="1"/>
  <c r="I1933" i="3"/>
  <c r="R1933" i="3"/>
  <c r="R1801" i="3"/>
  <c r="I1801" i="3" s="1"/>
  <c r="I1669" i="3"/>
  <c r="R1669" i="3"/>
  <c r="I1537" i="3"/>
  <c r="R1537" i="3"/>
  <c r="I1405" i="3"/>
  <c r="R1405" i="3"/>
  <c r="R1297" i="3"/>
  <c r="I1297" i="3" s="1"/>
  <c r="I1177" i="3"/>
  <c r="R1177" i="3"/>
  <c r="R1045" i="3"/>
  <c r="I1045" i="3" s="1"/>
  <c r="I889" i="3"/>
  <c r="R889" i="3"/>
  <c r="I781" i="3"/>
  <c r="R781" i="3"/>
  <c r="I637" i="3"/>
  <c r="R637" i="3"/>
  <c r="R505" i="3"/>
  <c r="I505" i="3" s="1"/>
  <c r="I385" i="3"/>
  <c r="R385" i="3"/>
  <c r="R253" i="3"/>
  <c r="I253" i="3" s="1"/>
  <c r="I157" i="3"/>
  <c r="R157" i="3"/>
  <c r="I25" i="3"/>
  <c r="R25" i="3"/>
  <c r="I7355" i="3"/>
  <c r="R7355" i="3"/>
  <c r="R7283" i="3"/>
  <c r="I7283" i="3" s="1"/>
  <c r="I7211" i="3"/>
  <c r="R7211" i="3"/>
  <c r="R7091" i="3"/>
  <c r="I7091" i="3" s="1"/>
  <c r="I7043" i="3"/>
  <c r="R7043" i="3"/>
  <c r="I6995" i="3"/>
  <c r="R6995" i="3"/>
  <c r="I6911" i="3"/>
  <c r="R6911" i="3"/>
  <c r="R6899" i="3"/>
  <c r="I6899" i="3" s="1"/>
  <c r="I6875" i="3"/>
  <c r="R6875" i="3"/>
  <c r="R6863" i="3"/>
  <c r="I6863" i="3" s="1"/>
  <c r="I6851" i="3"/>
  <c r="R6851" i="3"/>
  <c r="I6779" i="3"/>
  <c r="R6779" i="3"/>
  <c r="I6767" i="3"/>
  <c r="R6767" i="3"/>
  <c r="R6755" i="3"/>
  <c r="I6755" i="3" s="1"/>
  <c r="I6743" i="3"/>
  <c r="R6743" i="3"/>
  <c r="R6731" i="3"/>
  <c r="I6731" i="3" s="1"/>
  <c r="I6719" i="3"/>
  <c r="R6719" i="3"/>
  <c r="I6707" i="3"/>
  <c r="R6707" i="3"/>
  <c r="I6695" i="3"/>
  <c r="R6695" i="3"/>
  <c r="R6683" i="3"/>
  <c r="I6683" i="3" s="1"/>
  <c r="I6671" i="3"/>
  <c r="R6671" i="3"/>
  <c r="R6659" i="3"/>
  <c r="I6659" i="3" s="1"/>
  <c r="I6647" i="3"/>
  <c r="R6647" i="3"/>
  <c r="I6635" i="3"/>
  <c r="R6635" i="3"/>
  <c r="I6623" i="3"/>
  <c r="R6623" i="3"/>
  <c r="R6611" i="3"/>
  <c r="I6611" i="3" s="1"/>
  <c r="I6599" i="3"/>
  <c r="R6599" i="3"/>
  <c r="R6587" i="3"/>
  <c r="I6587" i="3" s="1"/>
  <c r="I6575" i="3"/>
  <c r="R6575" i="3"/>
  <c r="I6563" i="3"/>
  <c r="R6563" i="3"/>
  <c r="I6551" i="3"/>
  <c r="R6551" i="3"/>
  <c r="R6539" i="3"/>
  <c r="I6539" i="3" s="1"/>
  <c r="I6527" i="3"/>
  <c r="R6527" i="3"/>
  <c r="R6515" i="3"/>
  <c r="I6515" i="3" s="1"/>
  <c r="I6503" i="3"/>
  <c r="R6503" i="3"/>
  <c r="I6491" i="3"/>
  <c r="R6491" i="3"/>
  <c r="I6479" i="3"/>
  <c r="R6479" i="3"/>
  <c r="R6467" i="3"/>
  <c r="I6467" i="3" s="1"/>
  <c r="I6455" i="3"/>
  <c r="R6455" i="3"/>
  <c r="R6443" i="3"/>
  <c r="I6443" i="3" s="1"/>
  <c r="I6431" i="3"/>
  <c r="R6431" i="3"/>
  <c r="I6419" i="3"/>
  <c r="R6419" i="3"/>
  <c r="I6407" i="3"/>
  <c r="R6407" i="3"/>
  <c r="R6395" i="3"/>
  <c r="I6395" i="3" s="1"/>
  <c r="I6383" i="3"/>
  <c r="R6383" i="3"/>
  <c r="R6371" i="3"/>
  <c r="I6371" i="3" s="1"/>
  <c r="I6359" i="3"/>
  <c r="R6359" i="3"/>
  <c r="I6347" i="3"/>
  <c r="R6347" i="3"/>
  <c r="I6335" i="3"/>
  <c r="R6335" i="3"/>
  <c r="R6323" i="3"/>
  <c r="I6323" i="3" s="1"/>
  <c r="I6311" i="3"/>
  <c r="R6311" i="3"/>
  <c r="R6299" i="3"/>
  <c r="I6299" i="3" s="1"/>
  <c r="I6287" i="3"/>
  <c r="R6287" i="3"/>
  <c r="I6275" i="3"/>
  <c r="R6275" i="3"/>
  <c r="I6263" i="3"/>
  <c r="R6263" i="3"/>
  <c r="R6251" i="3"/>
  <c r="I6251" i="3" s="1"/>
  <c r="I6239" i="3"/>
  <c r="R6239" i="3"/>
  <c r="R6227" i="3"/>
  <c r="I6227" i="3" s="1"/>
  <c r="I6215" i="3"/>
  <c r="R6215" i="3"/>
  <c r="I6203" i="3"/>
  <c r="R6203" i="3"/>
  <c r="I6191" i="3"/>
  <c r="R6191" i="3"/>
  <c r="R6179" i="3"/>
  <c r="I6179" i="3" s="1"/>
  <c r="I6167" i="3"/>
  <c r="R6167" i="3"/>
  <c r="R6155" i="3"/>
  <c r="I6155" i="3" s="1"/>
  <c r="I6143" i="3"/>
  <c r="R6143" i="3"/>
  <c r="I6131" i="3"/>
  <c r="R6131" i="3"/>
  <c r="I6119" i="3"/>
  <c r="R6119" i="3"/>
  <c r="R6107" i="3"/>
  <c r="I6107" i="3" s="1"/>
  <c r="I6095" i="3"/>
  <c r="R6095" i="3"/>
  <c r="R6083" i="3"/>
  <c r="I6083" i="3" s="1"/>
  <c r="I6071" i="3"/>
  <c r="R6071" i="3"/>
  <c r="I6059" i="3"/>
  <c r="R6059" i="3"/>
  <c r="I6047" i="3"/>
  <c r="R6047" i="3"/>
  <c r="R6035" i="3"/>
  <c r="I6035" i="3" s="1"/>
  <c r="I6023" i="3"/>
  <c r="R6023" i="3"/>
  <c r="R6011" i="3"/>
  <c r="I6011" i="3" s="1"/>
  <c r="I5999" i="3"/>
  <c r="R5999" i="3"/>
  <c r="I5987" i="3"/>
  <c r="R5987" i="3"/>
  <c r="I5975" i="3"/>
  <c r="R5975" i="3"/>
  <c r="R5963" i="3"/>
  <c r="I5963" i="3" s="1"/>
  <c r="I5951" i="3"/>
  <c r="R5951" i="3"/>
  <c r="R5939" i="3"/>
  <c r="I5939" i="3" s="1"/>
  <c r="I5927" i="3"/>
  <c r="R5927" i="3"/>
  <c r="I5915" i="3"/>
  <c r="R5915" i="3"/>
  <c r="I5903" i="3"/>
  <c r="R5903" i="3"/>
  <c r="R5891" i="3"/>
  <c r="I5891" i="3" s="1"/>
  <c r="I5879" i="3"/>
  <c r="R5879" i="3"/>
  <c r="R5867" i="3"/>
  <c r="I5867" i="3" s="1"/>
  <c r="I5855" i="3"/>
  <c r="R5855" i="3"/>
  <c r="I5843" i="3"/>
  <c r="R5843" i="3"/>
  <c r="I5831" i="3"/>
  <c r="R5831" i="3"/>
  <c r="R5819" i="3"/>
  <c r="I5819" i="3" s="1"/>
  <c r="I5807" i="3"/>
  <c r="R5807" i="3"/>
  <c r="R5795" i="3"/>
  <c r="I5795" i="3" s="1"/>
  <c r="I5783" i="3"/>
  <c r="R5783" i="3"/>
  <c r="I5771" i="3"/>
  <c r="R5771" i="3"/>
  <c r="I5759" i="3"/>
  <c r="R5759" i="3"/>
  <c r="R5747" i="3"/>
  <c r="I5747" i="3" s="1"/>
  <c r="I5735" i="3"/>
  <c r="R5735" i="3"/>
  <c r="R5723" i="3"/>
  <c r="I5723" i="3" s="1"/>
  <c r="I5711" i="3"/>
  <c r="R5711" i="3"/>
  <c r="I5699" i="3"/>
  <c r="R5699" i="3"/>
  <c r="I5687" i="3"/>
  <c r="R5687" i="3"/>
  <c r="R5675" i="3"/>
  <c r="I5675" i="3" s="1"/>
  <c r="I5663" i="3"/>
  <c r="R5663" i="3"/>
  <c r="R5651" i="3"/>
  <c r="I5651" i="3" s="1"/>
  <c r="I5639" i="3"/>
  <c r="R5639" i="3"/>
  <c r="I5627" i="3"/>
  <c r="R5627" i="3"/>
  <c r="I5615" i="3"/>
  <c r="R5615" i="3"/>
  <c r="R5603" i="3"/>
  <c r="I5603" i="3" s="1"/>
  <c r="I5591" i="3"/>
  <c r="R5591" i="3"/>
  <c r="R5579" i="3"/>
  <c r="I5579" i="3" s="1"/>
  <c r="I5567" i="3"/>
  <c r="R5567" i="3"/>
  <c r="I5555" i="3"/>
  <c r="R5555" i="3"/>
  <c r="I5543" i="3"/>
  <c r="R5543" i="3"/>
  <c r="R5531" i="3"/>
  <c r="I5531" i="3" s="1"/>
  <c r="I5519" i="3"/>
  <c r="R5519" i="3"/>
  <c r="R5507" i="3"/>
  <c r="I5507" i="3" s="1"/>
  <c r="I5495" i="3"/>
  <c r="R5495" i="3"/>
  <c r="I5483" i="3"/>
  <c r="R5483" i="3"/>
  <c r="I5471" i="3"/>
  <c r="R5471" i="3"/>
  <c r="R5459" i="3"/>
  <c r="I5459" i="3" s="1"/>
  <c r="I5447" i="3"/>
  <c r="R5447" i="3"/>
  <c r="R5435" i="3"/>
  <c r="I5435" i="3" s="1"/>
  <c r="I5423" i="3"/>
  <c r="R5423" i="3"/>
  <c r="I5411" i="3"/>
  <c r="R5411" i="3"/>
  <c r="I5399" i="3"/>
  <c r="R5399" i="3"/>
  <c r="R5387" i="3"/>
  <c r="I5387" i="3" s="1"/>
  <c r="I5375" i="3"/>
  <c r="R5375" i="3"/>
  <c r="R5363" i="3"/>
  <c r="I5363" i="3" s="1"/>
  <c r="I5351" i="3"/>
  <c r="R5351" i="3"/>
  <c r="I5339" i="3"/>
  <c r="R5339" i="3"/>
  <c r="I5327" i="3"/>
  <c r="R5327" i="3"/>
  <c r="R5315" i="3"/>
  <c r="I5315" i="3" s="1"/>
  <c r="I5303" i="3"/>
  <c r="R5303" i="3"/>
  <c r="R5291" i="3"/>
  <c r="I5291" i="3" s="1"/>
  <c r="I5279" i="3"/>
  <c r="R5279" i="3"/>
  <c r="I5267" i="3"/>
  <c r="R5267" i="3"/>
  <c r="I5255" i="3"/>
  <c r="R5255" i="3"/>
  <c r="R5243" i="3"/>
  <c r="I5243" i="3" s="1"/>
  <c r="I5231" i="3"/>
  <c r="R5231" i="3"/>
  <c r="R5219" i="3"/>
  <c r="I5219" i="3" s="1"/>
  <c r="I5207" i="3"/>
  <c r="R5207" i="3"/>
  <c r="I5195" i="3"/>
  <c r="R5195" i="3"/>
  <c r="I5183" i="3"/>
  <c r="R5183" i="3"/>
  <c r="R5171" i="3"/>
  <c r="I5171" i="3" s="1"/>
  <c r="I5159" i="3"/>
  <c r="R5159" i="3"/>
  <c r="R5147" i="3"/>
  <c r="I5147" i="3" s="1"/>
  <c r="I5135" i="3"/>
  <c r="R5135" i="3"/>
  <c r="I5123" i="3"/>
  <c r="R5123" i="3"/>
  <c r="I5111" i="3"/>
  <c r="R5111" i="3"/>
  <c r="R5099" i="3"/>
  <c r="I5099" i="3" s="1"/>
  <c r="I5087" i="3"/>
  <c r="R5087" i="3"/>
  <c r="R5075" i="3"/>
  <c r="I5075" i="3" s="1"/>
  <c r="I5063" i="3"/>
  <c r="R5063" i="3"/>
  <c r="I5051" i="3"/>
  <c r="R5051" i="3"/>
  <c r="I5039" i="3"/>
  <c r="R5039" i="3"/>
  <c r="R5027" i="3"/>
  <c r="I5027" i="3" s="1"/>
  <c r="I5015" i="3"/>
  <c r="R5015" i="3"/>
  <c r="R5003" i="3"/>
  <c r="I5003" i="3" s="1"/>
  <c r="I4991" i="3"/>
  <c r="R4991" i="3"/>
  <c r="I4979" i="3"/>
  <c r="R4979" i="3"/>
  <c r="I4967" i="3"/>
  <c r="R4967" i="3"/>
  <c r="R4955" i="3"/>
  <c r="I4955" i="3" s="1"/>
  <c r="I4943" i="3"/>
  <c r="R4943" i="3"/>
  <c r="R4931" i="3"/>
  <c r="I4931" i="3" s="1"/>
  <c r="I4919" i="3"/>
  <c r="R4919" i="3"/>
  <c r="I4907" i="3"/>
  <c r="R4907" i="3"/>
  <c r="I4895" i="3"/>
  <c r="R4895" i="3"/>
  <c r="R4883" i="3"/>
  <c r="I4883" i="3" s="1"/>
  <c r="I4871" i="3"/>
  <c r="R4871" i="3"/>
  <c r="R4859" i="3"/>
  <c r="I4859" i="3" s="1"/>
  <c r="I4847" i="3"/>
  <c r="R4847" i="3"/>
  <c r="I4835" i="3"/>
  <c r="R4835" i="3"/>
  <c r="I4823" i="3"/>
  <c r="R4823" i="3"/>
  <c r="R4811" i="3"/>
  <c r="I4811" i="3" s="1"/>
  <c r="I4799" i="3"/>
  <c r="R4799" i="3"/>
  <c r="R4787" i="3"/>
  <c r="I4787" i="3" s="1"/>
  <c r="I4775" i="3"/>
  <c r="R4775" i="3"/>
  <c r="I4763" i="3"/>
  <c r="R4763" i="3"/>
  <c r="I4751" i="3"/>
  <c r="R4751" i="3"/>
  <c r="R4739" i="3"/>
  <c r="I4739" i="3" s="1"/>
  <c r="I4727" i="3"/>
  <c r="R4727" i="3"/>
  <c r="R4715" i="3"/>
  <c r="I4715" i="3" s="1"/>
  <c r="I4703" i="3"/>
  <c r="R4703" i="3"/>
  <c r="I4691" i="3"/>
  <c r="R4691" i="3"/>
  <c r="I4679" i="3"/>
  <c r="R4679" i="3"/>
  <c r="R4667" i="3"/>
  <c r="I4667" i="3" s="1"/>
  <c r="I4655" i="3"/>
  <c r="R4655" i="3"/>
  <c r="R4643" i="3"/>
  <c r="I4643" i="3" s="1"/>
  <c r="I4631" i="3"/>
  <c r="R4631" i="3"/>
  <c r="I4619" i="3"/>
  <c r="R4619" i="3"/>
  <c r="I4607" i="3"/>
  <c r="R4607" i="3"/>
  <c r="R4595" i="3"/>
  <c r="I4595" i="3" s="1"/>
  <c r="I4583" i="3"/>
  <c r="R4583" i="3"/>
  <c r="R4571" i="3"/>
  <c r="I4571" i="3" s="1"/>
  <c r="I4559" i="3"/>
  <c r="R4559" i="3"/>
  <c r="I4547" i="3"/>
  <c r="R4547" i="3"/>
  <c r="I4535" i="3"/>
  <c r="R4535" i="3"/>
  <c r="R4523" i="3"/>
  <c r="I4523" i="3" s="1"/>
  <c r="I4511" i="3"/>
  <c r="R4511" i="3"/>
  <c r="R4499" i="3"/>
  <c r="I4499" i="3" s="1"/>
  <c r="I4487" i="3"/>
  <c r="R4487" i="3"/>
  <c r="I4475" i="3"/>
  <c r="R4475" i="3"/>
  <c r="I4463" i="3"/>
  <c r="R4463" i="3"/>
  <c r="R4451" i="3"/>
  <c r="I4451" i="3" s="1"/>
  <c r="I4439" i="3"/>
  <c r="R4439" i="3"/>
  <c r="R4427" i="3"/>
  <c r="I4427" i="3" s="1"/>
  <c r="I4415" i="3"/>
  <c r="R4415" i="3"/>
  <c r="I4403" i="3"/>
  <c r="R4403" i="3"/>
  <c r="I4391" i="3"/>
  <c r="R4391" i="3"/>
  <c r="R4379" i="3"/>
  <c r="I4379" i="3" s="1"/>
  <c r="I4367" i="3"/>
  <c r="R4367" i="3"/>
  <c r="R4355" i="3"/>
  <c r="I4355" i="3" s="1"/>
  <c r="I4343" i="3"/>
  <c r="R4343" i="3"/>
  <c r="I4331" i="3"/>
  <c r="R4331" i="3"/>
  <c r="I4319" i="3"/>
  <c r="R4319" i="3"/>
  <c r="R4307" i="3"/>
  <c r="I4307" i="3" s="1"/>
  <c r="I4295" i="3"/>
  <c r="R4295" i="3"/>
  <c r="R4283" i="3"/>
  <c r="I4283" i="3" s="1"/>
  <c r="I4271" i="3"/>
  <c r="R4271" i="3"/>
  <c r="I4259" i="3"/>
  <c r="R4259" i="3"/>
  <c r="I4247" i="3"/>
  <c r="R4247" i="3"/>
  <c r="R4235" i="3"/>
  <c r="I4235" i="3" s="1"/>
  <c r="I4223" i="3"/>
  <c r="R4223" i="3"/>
  <c r="R4211" i="3"/>
  <c r="I4211" i="3" s="1"/>
  <c r="I4199" i="3"/>
  <c r="R4199" i="3"/>
  <c r="I4187" i="3"/>
  <c r="R4187" i="3"/>
  <c r="I4175" i="3"/>
  <c r="R4175" i="3"/>
  <c r="R4163" i="3"/>
  <c r="I4163" i="3" s="1"/>
  <c r="I4151" i="3"/>
  <c r="R4151" i="3"/>
  <c r="R4139" i="3"/>
  <c r="I4139" i="3" s="1"/>
  <c r="I4127" i="3"/>
  <c r="R4127" i="3"/>
  <c r="I4115" i="3"/>
  <c r="R4115" i="3"/>
  <c r="I4103" i="3"/>
  <c r="R4103" i="3"/>
  <c r="R4091" i="3"/>
  <c r="I4091" i="3" s="1"/>
  <c r="I4079" i="3"/>
  <c r="R4079" i="3"/>
  <c r="R4067" i="3"/>
  <c r="I4067" i="3" s="1"/>
  <c r="I4055" i="3"/>
  <c r="R4055" i="3"/>
  <c r="I4043" i="3"/>
  <c r="R4043" i="3"/>
  <c r="I4031" i="3"/>
  <c r="R4031" i="3"/>
  <c r="R4019" i="3"/>
  <c r="I4019" i="3" s="1"/>
  <c r="I4007" i="3"/>
  <c r="R4007" i="3"/>
  <c r="R3995" i="3"/>
  <c r="I3995" i="3" s="1"/>
  <c r="I3983" i="3"/>
  <c r="R3983" i="3"/>
  <c r="I3971" i="3"/>
  <c r="R3971" i="3"/>
  <c r="I3959" i="3"/>
  <c r="R3959" i="3"/>
  <c r="R3947" i="3"/>
  <c r="I3947" i="3" s="1"/>
  <c r="I3935" i="3"/>
  <c r="R3935" i="3"/>
  <c r="R3923" i="3"/>
  <c r="I3923" i="3" s="1"/>
  <c r="I3911" i="3"/>
  <c r="R3911" i="3"/>
  <c r="I3899" i="3"/>
  <c r="R3899" i="3"/>
  <c r="I3887" i="3"/>
  <c r="R3887" i="3"/>
  <c r="R3875" i="3"/>
  <c r="I3875" i="3" s="1"/>
  <c r="I3863" i="3"/>
  <c r="R3863" i="3"/>
  <c r="R3851" i="3"/>
  <c r="I3851" i="3" s="1"/>
  <c r="I3839" i="3"/>
  <c r="R3839" i="3"/>
  <c r="I3827" i="3"/>
  <c r="R3827" i="3"/>
  <c r="I3815" i="3"/>
  <c r="R3815" i="3"/>
  <c r="R3803" i="3"/>
  <c r="I3803" i="3" s="1"/>
  <c r="I3791" i="3"/>
  <c r="R3791" i="3"/>
  <c r="R3779" i="3"/>
  <c r="I3779" i="3" s="1"/>
  <c r="I3767" i="3"/>
  <c r="R3767" i="3"/>
  <c r="I3755" i="3"/>
  <c r="R3755" i="3"/>
  <c r="I3743" i="3"/>
  <c r="R3743" i="3"/>
  <c r="R3731" i="3"/>
  <c r="I3731" i="3" s="1"/>
  <c r="I3719" i="3"/>
  <c r="R3719" i="3"/>
  <c r="R3707" i="3"/>
  <c r="I3707" i="3" s="1"/>
  <c r="I3695" i="3"/>
  <c r="R3695" i="3"/>
  <c r="I3683" i="3"/>
  <c r="R3683" i="3"/>
  <c r="I3671" i="3"/>
  <c r="R3671" i="3"/>
  <c r="R3659" i="3"/>
  <c r="I3659" i="3" s="1"/>
  <c r="I3647" i="3"/>
  <c r="R3647" i="3"/>
  <c r="R3635" i="3"/>
  <c r="I3635" i="3" s="1"/>
  <c r="I3623" i="3"/>
  <c r="R3623" i="3"/>
  <c r="I3611" i="3"/>
  <c r="R3611" i="3"/>
  <c r="I3599" i="3"/>
  <c r="R3599" i="3"/>
  <c r="R3587" i="3"/>
  <c r="I3587" i="3" s="1"/>
  <c r="I3575" i="3"/>
  <c r="R3575" i="3"/>
  <c r="R3563" i="3"/>
  <c r="I3563" i="3" s="1"/>
  <c r="I3551" i="3"/>
  <c r="R3551" i="3"/>
  <c r="I3539" i="3"/>
  <c r="R3539" i="3"/>
  <c r="I3527" i="3"/>
  <c r="R3527" i="3"/>
  <c r="R3515" i="3"/>
  <c r="I3515" i="3" s="1"/>
  <c r="I3503" i="3"/>
  <c r="R3503" i="3"/>
  <c r="R3491" i="3"/>
  <c r="I3491" i="3" s="1"/>
  <c r="I3479" i="3"/>
  <c r="R3479" i="3"/>
  <c r="I3467" i="3"/>
  <c r="R3467" i="3"/>
  <c r="I3455" i="3"/>
  <c r="R3455" i="3"/>
  <c r="R3443" i="3"/>
  <c r="I3443" i="3" s="1"/>
  <c r="I3431" i="3"/>
  <c r="R3431" i="3"/>
  <c r="R3419" i="3"/>
  <c r="I3419" i="3" s="1"/>
  <c r="I3407" i="3"/>
  <c r="R3407" i="3"/>
  <c r="I3395" i="3"/>
  <c r="R3395" i="3"/>
  <c r="I3383" i="3"/>
  <c r="R3383" i="3"/>
  <c r="R3371" i="3"/>
  <c r="I3371" i="3" s="1"/>
  <c r="I3359" i="3"/>
  <c r="R3359" i="3"/>
  <c r="R3347" i="3"/>
  <c r="I3347" i="3" s="1"/>
  <c r="I3335" i="3"/>
  <c r="R3335" i="3"/>
  <c r="I3323" i="3"/>
  <c r="R3323" i="3"/>
  <c r="I3311" i="3"/>
  <c r="R3311" i="3"/>
  <c r="R3299" i="3"/>
  <c r="I3299" i="3" s="1"/>
  <c r="I3287" i="3"/>
  <c r="R3287" i="3"/>
  <c r="R3275" i="3"/>
  <c r="I3275" i="3" s="1"/>
  <c r="I3263" i="3"/>
  <c r="R3263" i="3"/>
  <c r="I3251" i="3"/>
  <c r="R3251" i="3"/>
  <c r="I3239" i="3"/>
  <c r="R3239" i="3"/>
  <c r="R3227" i="3"/>
  <c r="I3227" i="3" s="1"/>
  <c r="I3215" i="3"/>
  <c r="R3215" i="3"/>
  <c r="R3203" i="3"/>
  <c r="I3203" i="3" s="1"/>
  <c r="I3191" i="3"/>
  <c r="R3191" i="3"/>
  <c r="I3179" i="3"/>
  <c r="R3179" i="3"/>
  <c r="I3167" i="3"/>
  <c r="R3167" i="3"/>
  <c r="R3155" i="3"/>
  <c r="I3155" i="3" s="1"/>
  <c r="I3143" i="3"/>
  <c r="R3143" i="3"/>
  <c r="R3131" i="3"/>
  <c r="I3131" i="3" s="1"/>
  <c r="I3119" i="3"/>
  <c r="R3119" i="3"/>
  <c r="I3107" i="3"/>
  <c r="R3107" i="3"/>
  <c r="I3095" i="3"/>
  <c r="R3095" i="3"/>
  <c r="R3083" i="3"/>
  <c r="I3083" i="3" s="1"/>
  <c r="I3071" i="3"/>
  <c r="R3071" i="3"/>
  <c r="R3059" i="3"/>
  <c r="I3059" i="3" s="1"/>
  <c r="I3047" i="3"/>
  <c r="R3047" i="3"/>
  <c r="I3035" i="3"/>
  <c r="R3035" i="3"/>
  <c r="I3023" i="3"/>
  <c r="R3023" i="3"/>
  <c r="R3011" i="3"/>
  <c r="I3011" i="3" s="1"/>
  <c r="I2999" i="3"/>
  <c r="R2999" i="3"/>
  <c r="R2987" i="3"/>
  <c r="I2987" i="3" s="1"/>
  <c r="I2975" i="3"/>
  <c r="R2975" i="3"/>
  <c r="I2963" i="3"/>
  <c r="R2963" i="3"/>
  <c r="I2951" i="3"/>
  <c r="R2951" i="3"/>
  <c r="R2939" i="3"/>
  <c r="I2939" i="3" s="1"/>
  <c r="I2927" i="3"/>
  <c r="R2927" i="3"/>
  <c r="R2915" i="3"/>
  <c r="I2915" i="3" s="1"/>
  <c r="I2903" i="3"/>
  <c r="R2903" i="3"/>
  <c r="I2891" i="3"/>
  <c r="R2891" i="3"/>
  <c r="I2879" i="3"/>
  <c r="R2879" i="3"/>
  <c r="R2867" i="3"/>
  <c r="I2867" i="3" s="1"/>
  <c r="I2855" i="3"/>
  <c r="R2855" i="3"/>
  <c r="R2843" i="3"/>
  <c r="I2843" i="3" s="1"/>
  <c r="I2831" i="3"/>
  <c r="R2831" i="3"/>
  <c r="I2819" i="3"/>
  <c r="R2819" i="3"/>
  <c r="I2807" i="3"/>
  <c r="R2807" i="3"/>
  <c r="R2795" i="3"/>
  <c r="I2795" i="3" s="1"/>
  <c r="I2783" i="3"/>
  <c r="R2783" i="3"/>
  <c r="R2771" i="3"/>
  <c r="I2771" i="3" s="1"/>
  <c r="I2759" i="3"/>
  <c r="R2759" i="3"/>
  <c r="I2747" i="3"/>
  <c r="R2747" i="3"/>
  <c r="I2735" i="3"/>
  <c r="R2735" i="3"/>
  <c r="R2723" i="3"/>
  <c r="I2723" i="3" s="1"/>
  <c r="I2711" i="3"/>
  <c r="R2711" i="3"/>
  <c r="R2699" i="3"/>
  <c r="I2699" i="3" s="1"/>
  <c r="I2687" i="3"/>
  <c r="R2687" i="3"/>
  <c r="I2675" i="3"/>
  <c r="R2675" i="3"/>
  <c r="I2663" i="3"/>
  <c r="R2663" i="3"/>
  <c r="R2651" i="3"/>
  <c r="I2651" i="3" s="1"/>
  <c r="I2639" i="3"/>
  <c r="R2639" i="3"/>
  <c r="R2627" i="3"/>
  <c r="I2627" i="3" s="1"/>
  <c r="I2615" i="3"/>
  <c r="R2615" i="3"/>
  <c r="I2603" i="3"/>
  <c r="R2603" i="3"/>
  <c r="I2591" i="3"/>
  <c r="R2591" i="3"/>
  <c r="R2579" i="3"/>
  <c r="I2579" i="3" s="1"/>
  <c r="I2567" i="3"/>
  <c r="R2567" i="3"/>
  <c r="R2555" i="3"/>
  <c r="I2555" i="3" s="1"/>
  <c r="I2543" i="3"/>
  <c r="R2543" i="3"/>
  <c r="I2531" i="3"/>
  <c r="R2531" i="3"/>
  <c r="I2519" i="3"/>
  <c r="R2519" i="3"/>
  <c r="R2507" i="3"/>
  <c r="I2507" i="3" s="1"/>
  <c r="I2495" i="3"/>
  <c r="R2495" i="3"/>
  <c r="R2483" i="3"/>
  <c r="I2483" i="3" s="1"/>
  <c r="I2471" i="3"/>
  <c r="R2471" i="3"/>
  <c r="I2459" i="3"/>
  <c r="R2459" i="3"/>
  <c r="I2447" i="3"/>
  <c r="R2447" i="3"/>
  <c r="R2435" i="3"/>
  <c r="I2435" i="3" s="1"/>
  <c r="I2423" i="3"/>
  <c r="R2423" i="3"/>
  <c r="R2411" i="3"/>
  <c r="I2411" i="3" s="1"/>
  <c r="I2399" i="3"/>
  <c r="R2399" i="3"/>
  <c r="I2387" i="3"/>
  <c r="R2387" i="3"/>
  <c r="I2375" i="3"/>
  <c r="R2375" i="3"/>
  <c r="R2363" i="3"/>
  <c r="I2363" i="3" s="1"/>
  <c r="I2351" i="3"/>
  <c r="R2351" i="3"/>
  <c r="R2339" i="3"/>
  <c r="I2339" i="3" s="1"/>
  <c r="I2327" i="3"/>
  <c r="R2327" i="3"/>
  <c r="I2315" i="3"/>
  <c r="R2315" i="3"/>
  <c r="I2303" i="3"/>
  <c r="R2303" i="3"/>
  <c r="R2291" i="3"/>
  <c r="I2291" i="3" s="1"/>
  <c r="I2279" i="3"/>
  <c r="R2279" i="3"/>
  <c r="R2267" i="3"/>
  <c r="I2267" i="3" s="1"/>
  <c r="I2255" i="3"/>
  <c r="R2255" i="3"/>
  <c r="I2243" i="3"/>
  <c r="R2243" i="3"/>
  <c r="I2231" i="3"/>
  <c r="R2231" i="3"/>
  <c r="R2219" i="3"/>
  <c r="I2219" i="3" s="1"/>
  <c r="I2207" i="3"/>
  <c r="R2207" i="3"/>
  <c r="R2195" i="3"/>
  <c r="I2195" i="3" s="1"/>
  <c r="I2183" i="3"/>
  <c r="R2183" i="3"/>
  <c r="I2171" i="3"/>
  <c r="R2171" i="3"/>
  <c r="I2159" i="3"/>
  <c r="R2159" i="3"/>
  <c r="R2147" i="3"/>
  <c r="I2147" i="3" s="1"/>
  <c r="I2135" i="3"/>
  <c r="R2135" i="3"/>
  <c r="R7238" i="3"/>
  <c r="I7238" i="3" s="1"/>
  <c r="I7106" i="3"/>
  <c r="R7106" i="3"/>
  <c r="I6998" i="3"/>
  <c r="R6998" i="3"/>
  <c r="I6842" i="3"/>
  <c r="R6842" i="3"/>
  <c r="R6734" i="3"/>
  <c r="I6734" i="3" s="1"/>
  <c r="I6626" i="3"/>
  <c r="R6626" i="3"/>
  <c r="R6506" i="3"/>
  <c r="I6506" i="3" s="1"/>
  <c r="I6362" i="3"/>
  <c r="R6362" i="3"/>
  <c r="I6254" i="3"/>
  <c r="R6254" i="3"/>
  <c r="I6146" i="3"/>
  <c r="R6146" i="3"/>
  <c r="R6002" i="3"/>
  <c r="I6002" i="3" s="1"/>
  <c r="I5870" i="3"/>
  <c r="R5870" i="3"/>
  <c r="R5726" i="3"/>
  <c r="I5726" i="3" s="1"/>
  <c r="I5594" i="3"/>
  <c r="R5594" i="3"/>
  <c r="I5462" i="3"/>
  <c r="R5462" i="3"/>
  <c r="I5318" i="3"/>
  <c r="R5318" i="3"/>
  <c r="R5186" i="3"/>
  <c r="I5186" i="3" s="1"/>
  <c r="I5066" i="3"/>
  <c r="R5066" i="3"/>
  <c r="R4934" i="3"/>
  <c r="I4934" i="3" s="1"/>
  <c r="I4802" i="3"/>
  <c r="R4802" i="3"/>
  <c r="I4670" i="3"/>
  <c r="R4670" i="3"/>
  <c r="I4562" i="3"/>
  <c r="R4562" i="3"/>
  <c r="R4442" i="3"/>
  <c r="I4442" i="3" s="1"/>
  <c r="I4322" i="3"/>
  <c r="R4322" i="3"/>
  <c r="R4250" i="3"/>
  <c r="I4250" i="3" s="1"/>
  <c r="I4130" i="3"/>
  <c r="R4130" i="3"/>
  <c r="I4010" i="3"/>
  <c r="R4010" i="3"/>
  <c r="I3890" i="3"/>
  <c r="R3890" i="3"/>
  <c r="R3818" i="3"/>
  <c r="I3818" i="3" s="1"/>
  <c r="I3710" i="3"/>
  <c r="R3710" i="3"/>
  <c r="R3602" i="3"/>
  <c r="I3602" i="3" s="1"/>
  <c r="I3470" i="3"/>
  <c r="R3470" i="3"/>
  <c r="I3386" i="3"/>
  <c r="R3386" i="3"/>
  <c r="I3266" i="3"/>
  <c r="R3266" i="3"/>
  <c r="R3170" i="3"/>
  <c r="I3170" i="3" s="1"/>
  <c r="I3038" i="3"/>
  <c r="R3038" i="3"/>
  <c r="R2954" i="3"/>
  <c r="I2954" i="3" s="1"/>
  <c r="I2810" i="3"/>
  <c r="R2810" i="3"/>
  <c r="I2714" i="3"/>
  <c r="R2714" i="3"/>
  <c r="I2606" i="3"/>
  <c r="R2606" i="3"/>
  <c r="R2522" i="3"/>
  <c r="I2522" i="3" s="1"/>
  <c r="I7249" i="3"/>
  <c r="R7249" i="3"/>
  <c r="R7117" i="3"/>
  <c r="I7117" i="3" s="1"/>
  <c r="I6973" i="3"/>
  <c r="R6973" i="3"/>
  <c r="I6841" i="3"/>
  <c r="R6841" i="3"/>
  <c r="I6709" i="3"/>
  <c r="R6709" i="3"/>
  <c r="R6589" i="3"/>
  <c r="I6589" i="3" s="1"/>
  <c r="I6481" i="3"/>
  <c r="R6481" i="3"/>
  <c r="R6349" i="3"/>
  <c r="I6349" i="3" s="1"/>
  <c r="I6241" i="3"/>
  <c r="R6241" i="3"/>
  <c r="I6121" i="3"/>
  <c r="R6121" i="3"/>
  <c r="I6001" i="3"/>
  <c r="R6001" i="3"/>
  <c r="R5845" i="3"/>
  <c r="I5845" i="3" s="1"/>
  <c r="I5713" i="3"/>
  <c r="R5713" i="3"/>
  <c r="R5569" i="3"/>
  <c r="I5569" i="3" s="1"/>
  <c r="I5425" i="3"/>
  <c r="R5425" i="3"/>
  <c r="I5281" i="3"/>
  <c r="R5281" i="3"/>
  <c r="I5113" i="3"/>
  <c r="R5113" i="3"/>
  <c r="R4945" i="3"/>
  <c r="I4945" i="3" s="1"/>
  <c r="I4801" i="3"/>
  <c r="R4801" i="3"/>
  <c r="R4645" i="3"/>
  <c r="I4645" i="3" s="1"/>
  <c r="I4525" i="3"/>
  <c r="R4525" i="3"/>
  <c r="I4393" i="3"/>
  <c r="R4393" i="3"/>
  <c r="I4261" i="3"/>
  <c r="R4261" i="3"/>
  <c r="R4117" i="3"/>
  <c r="I4117" i="3" s="1"/>
  <c r="I3985" i="3"/>
  <c r="R3985" i="3"/>
  <c r="R3829" i="3"/>
  <c r="I3829" i="3" s="1"/>
  <c r="I3685" i="3"/>
  <c r="R3685" i="3"/>
  <c r="I3541" i="3"/>
  <c r="R3541" i="3"/>
  <c r="I3421" i="3"/>
  <c r="R3421" i="3"/>
  <c r="R3313" i="3"/>
  <c r="I3313" i="3" s="1"/>
  <c r="I3145" i="3"/>
  <c r="R3145" i="3"/>
  <c r="R3013" i="3"/>
  <c r="I3013" i="3" s="1"/>
  <c r="I2905" i="3"/>
  <c r="R2905" i="3"/>
  <c r="I2797" i="3"/>
  <c r="R2797" i="3"/>
  <c r="I2653" i="3"/>
  <c r="R2653" i="3"/>
  <c r="R2509" i="3"/>
  <c r="I2509" i="3" s="1"/>
  <c r="I2389" i="3"/>
  <c r="R2389" i="3"/>
  <c r="R2269" i="3"/>
  <c r="I2269" i="3" s="1"/>
  <c r="I2101" i="3"/>
  <c r="R2101" i="3"/>
  <c r="I1957" i="3"/>
  <c r="R1957" i="3"/>
  <c r="I1837" i="3"/>
  <c r="R1837" i="3"/>
  <c r="R1705" i="3"/>
  <c r="I1705" i="3" s="1"/>
  <c r="I1561" i="3"/>
  <c r="R1561" i="3"/>
  <c r="R1441" i="3"/>
  <c r="I1441" i="3" s="1"/>
  <c r="I1309" i="3"/>
  <c r="R1309" i="3"/>
  <c r="I1165" i="3"/>
  <c r="R1165" i="3"/>
  <c r="I1009" i="3"/>
  <c r="R1009" i="3"/>
  <c r="R877" i="3"/>
  <c r="I877" i="3" s="1"/>
  <c r="I745" i="3"/>
  <c r="R745" i="3"/>
  <c r="R613" i="3"/>
  <c r="I613" i="3" s="1"/>
  <c r="I433" i="3"/>
  <c r="R433" i="3"/>
  <c r="I265" i="3"/>
  <c r="R265" i="3"/>
  <c r="I109" i="3"/>
  <c r="R109" i="3"/>
  <c r="R7356" i="3"/>
  <c r="I7356" i="3" s="1"/>
  <c r="I7319" i="3"/>
  <c r="R7319" i="3"/>
  <c r="R7259" i="3"/>
  <c r="I7259" i="3" s="1"/>
  <c r="I7199" i="3"/>
  <c r="R7199" i="3"/>
  <c r="I7139" i="3"/>
  <c r="R7139" i="3"/>
  <c r="I7055" i="3"/>
  <c r="R7055" i="3"/>
  <c r="R7007" i="3"/>
  <c r="I7007" i="3" s="1"/>
  <c r="I6935" i="3"/>
  <c r="R6935" i="3"/>
  <c r="R6827" i="3"/>
  <c r="I6827" i="3" s="1"/>
  <c r="I7354" i="3"/>
  <c r="R7354" i="3"/>
  <c r="I7330" i="3"/>
  <c r="R7330" i="3"/>
  <c r="I7306" i="3"/>
  <c r="R7306" i="3"/>
  <c r="R7282" i="3"/>
  <c r="I7282" i="3" s="1"/>
  <c r="I7234" i="3"/>
  <c r="R7234" i="3"/>
  <c r="R7222" i="3"/>
  <c r="I7222" i="3" s="1"/>
  <c r="I7210" i="3"/>
  <c r="R7210" i="3"/>
  <c r="I7198" i="3"/>
  <c r="R7198" i="3"/>
  <c r="I7186" i="3"/>
  <c r="R7186" i="3"/>
  <c r="R7174" i="3"/>
  <c r="I7174" i="3" s="1"/>
  <c r="I7162" i="3"/>
  <c r="R7162" i="3"/>
  <c r="R7150" i="3"/>
  <c r="I7150" i="3" s="1"/>
  <c r="I7138" i="3"/>
  <c r="R7138" i="3"/>
  <c r="I7126" i="3"/>
  <c r="R7126" i="3"/>
  <c r="I7114" i="3"/>
  <c r="R7114" i="3"/>
  <c r="R7102" i="3"/>
  <c r="I7102" i="3" s="1"/>
  <c r="I7090" i="3"/>
  <c r="R7090" i="3"/>
  <c r="R7078" i="3"/>
  <c r="I7078" i="3" s="1"/>
  <c r="I7066" i="3"/>
  <c r="R7066" i="3"/>
  <c r="I7054" i="3"/>
  <c r="R7054" i="3"/>
  <c r="I7042" i="3"/>
  <c r="R7042" i="3"/>
  <c r="R7030" i="3"/>
  <c r="I7030" i="3" s="1"/>
  <c r="I7018" i="3"/>
  <c r="R7018" i="3"/>
  <c r="R7006" i="3"/>
  <c r="I7006" i="3" s="1"/>
  <c r="I6994" i="3"/>
  <c r="R6994" i="3"/>
  <c r="I6982" i="3"/>
  <c r="R6982" i="3"/>
  <c r="I6970" i="3"/>
  <c r="R6970" i="3"/>
  <c r="R6958" i="3"/>
  <c r="I6958" i="3" s="1"/>
  <c r="I6946" i="3"/>
  <c r="R6946" i="3"/>
  <c r="R6934" i="3"/>
  <c r="I6934" i="3" s="1"/>
  <c r="I6922" i="3"/>
  <c r="R6922" i="3"/>
  <c r="I6910" i="3"/>
  <c r="R6910" i="3"/>
  <c r="I6898" i="3"/>
  <c r="R6898" i="3"/>
  <c r="R6886" i="3"/>
  <c r="I6886" i="3" s="1"/>
  <c r="I6874" i="3"/>
  <c r="R6874" i="3"/>
  <c r="R6862" i="3"/>
  <c r="I6862" i="3" s="1"/>
  <c r="I6850" i="3"/>
  <c r="R6850" i="3"/>
  <c r="I6838" i="3"/>
  <c r="R6838" i="3"/>
  <c r="I6826" i="3"/>
  <c r="R6826" i="3"/>
  <c r="R6814" i="3"/>
  <c r="I6814" i="3" s="1"/>
  <c r="I6802" i="3"/>
  <c r="R6802" i="3"/>
  <c r="R6790" i="3"/>
  <c r="I6790" i="3" s="1"/>
  <c r="I6778" i="3"/>
  <c r="R6778" i="3"/>
  <c r="I6766" i="3"/>
  <c r="R6766" i="3"/>
  <c r="I6754" i="3"/>
  <c r="R6754" i="3"/>
  <c r="R6742" i="3"/>
  <c r="I6742" i="3" s="1"/>
  <c r="I6730" i="3"/>
  <c r="R6730" i="3"/>
  <c r="R6718" i="3"/>
  <c r="I6718" i="3" s="1"/>
  <c r="I6706" i="3"/>
  <c r="R6706" i="3"/>
  <c r="I6694" i="3"/>
  <c r="R6694" i="3"/>
  <c r="I6682" i="3"/>
  <c r="R6682" i="3"/>
  <c r="R6670" i="3"/>
  <c r="I6670" i="3" s="1"/>
  <c r="I6658" i="3"/>
  <c r="R6658" i="3"/>
  <c r="R6646" i="3"/>
  <c r="I6646" i="3" s="1"/>
  <c r="I6634" i="3"/>
  <c r="R6634" i="3"/>
  <c r="I6622" i="3"/>
  <c r="R6622" i="3"/>
  <c r="I6610" i="3"/>
  <c r="R6610" i="3"/>
  <c r="R6598" i="3"/>
  <c r="I6598" i="3" s="1"/>
  <c r="I6586" i="3"/>
  <c r="R6586" i="3"/>
  <c r="R6574" i="3"/>
  <c r="I6574" i="3" s="1"/>
  <c r="I6562" i="3"/>
  <c r="R6562" i="3"/>
  <c r="I6550" i="3"/>
  <c r="R6550" i="3"/>
  <c r="I6538" i="3"/>
  <c r="R6538" i="3"/>
  <c r="R6526" i="3"/>
  <c r="I6526" i="3" s="1"/>
  <c r="I6514" i="3"/>
  <c r="R6514" i="3"/>
  <c r="R6502" i="3"/>
  <c r="I6502" i="3" s="1"/>
  <c r="I6490" i="3"/>
  <c r="R6490" i="3"/>
  <c r="I6478" i="3"/>
  <c r="R6478" i="3"/>
  <c r="I6466" i="3"/>
  <c r="R6466" i="3"/>
  <c r="R6454" i="3"/>
  <c r="I6454" i="3" s="1"/>
  <c r="I6442" i="3"/>
  <c r="R6442" i="3"/>
  <c r="R6430" i="3"/>
  <c r="I6430" i="3" s="1"/>
  <c r="I6418" i="3"/>
  <c r="R6418" i="3"/>
  <c r="I6406" i="3"/>
  <c r="R6406" i="3"/>
  <c r="I6394" i="3"/>
  <c r="R6394" i="3"/>
  <c r="R6382" i="3"/>
  <c r="I6382" i="3" s="1"/>
  <c r="I6370" i="3"/>
  <c r="R6370" i="3"/>
  <c r="R6358" i="3"/>
  <c r="I6358" i="3" s="1"/>
  <c r="I6346" i="3"/>
  <c r="R6346" i="3"/>
  <c r="I6334" i="3"/>
  <c r="R6334" i="3"/>
  <c r="I6322" i="3"/>
  <c r="R6322" i="3"/>
  <c r="R6310" i="3"/>
  <c r="I6310" i="3" s="1"/>
  <c r="I6298" i="3"/>
  <c r="R6298" i="3"/>
  <c r="R6286" i="3"/>
  <c r="I6286" i="3" s="1"/>
  <c r="I6274" i="3"/>
  <c r="R6274" i="3"/>
  <c r="I6262" i="3"/>
  <c r="R6262" i="3"/>
  <c r="I6250" i="3"/>
  <c r="R6250" i="3"/>
  <c r="R6238" i="3"/>
  <c r="I6238" i="3" s="1"/>
  <c r="I6226" i="3"/>
  <c r="R6226" i="3"/>
  <c r="R6214" i="3"/>
  <c r="I6214" i="3" s="1"/>
  <c r="I6202" i="3"/>
  <c r="R6202" i="3"/>
  <c r="I6190" i="3"/>
  <c r="R6190" i="3"/>
  <c r="I6178" i="3"/>
  <c r="R6178" i="3"/>
  <c r="R6166" i="3"/>
  <c r="I6166" i="3" s="1"/>
  <c r="I6154" i="3"/>
  <c r="R6154" i="3"/>
  <c r="R6142" i="3"/>
  <c r="I6142" i="3" s="1"/>
  <c r="I6130" i="3"/>
  <c r="R6130" i="3"/>
  <c r="I6118" i="3"/>
  <c r="R6118" i="3"/>
  <c r="I6106" i="3"/>
  <c r="R6106" i="3"/>
  <c r="R6094" i="3"/>
  <c r="I6094" i="3" s="1"/>
  <c r="I6082" i="3"/>
  <c r="R6082" i="3"/>
  <c r="R6070" i="3"/>
  <c r="I6070" i="3" s="1"/>
  <c r="I6058" i="3"/>
  <c r="R6058" i="3"/>
  <c r="I6046" i="3"/>
  <c r="R6046" i="3"/>
  <c r="I6034" i="3"/>
  <c r="R6034" i="3"/>
  <c r="R6022" i="3"/>
  <c r="I6022" i="3" s="1"/>
  <c r="I6010" i="3"/>
  <c r="R6010" i="3"/>
  <c r="R5998" i="3"/>
  <c r="I5998" i="3" s="1"/>
  <c r="I5986" i="3"/>
  <c r="R5986" i="3"/>
  <c r="I5974" i="3"/>
  <c r="R5974" i="3"/>
  <c r="I5962" i="3"/>
  <c r="R5962" i="3"/>
  <c r="R5950" i="3"/>
  <c r="I5950" i="3" s="1"/>
  <c r="I5938" i="3"/>
  <c r="R5938" i="3"/>
  <c r="R5926" i="3"/>
  <c r="I5926" i="3" s="1"/>
  <c r="I5914" i="3"/>
  <c r="R5914" i="3"/>
  <c r="I5902" i="3"/>
  <c r="R5902" i="3"/>
  <c r="I5890" i="3"/>
  <c r="R5890" i="3"/>
  <c r="R5878" i="3"/>
  <c r="I5878" i="3" s="1"/>
  <c r="I5866" i="3"/>
  <c r="R5866" i="3"/>
  <c r="R5854" i="3"/>
  <c r="I5854" i="3" s="1"/>
  <c r="I5842" i="3"/>
  <c r="R5842" i="3"/>
  <c r="I5830" i="3"/>
  <c r="R5830" i="3"/>
  <c r="I5818" i="3"/>
  <c r="R5818" i="3"/>
  <c r="R5806" i="3"/>
  <c r="I5806" i="3" s="1"/>
  <c r="I5794" i="3"/>
  <c r="R5794" i="3"/>
  <c r="R5782" i="3"/>
  <c r="I5782" i="3" s="1"/>
  <c r="I5770" i="3"/>
  <c r="R5770" i="3"/>
  <c r="I5758" i="3"/>
  <c r="R5758" i="3"/>
  <c r="I5746" i="3"/>
  <c r="R5746" i="3"/>
  <c r="R5734" i="3"/>
  <c r="I5734" i="3" s="1"/>
  <c r="I5722" i="3"/>
  <c r="R5722" i="3"/>
  <c r="R5710" i="3"/>
  <c r="I5710" i="3" s="1"/>
  <c r="I5698" i="3"/>
  <c r="R5698" i="3"/>
  <c r="I5686" i="3"/>
  <c r="R5686" i="3"/>
  <c r="I5674" i="3"/>
  <c r="R5674" i="3"/>
  <c r="R5662" i="3"/>
  <c r="I5662" i="3" s="1"/>
  <c r="I5650" i="3"/>
  <c r="R5650" i="3"/>
  <c r="R5638" i="3"/>
  <c r="I5638" i="3" s="1"/>
  <c r="I5626" i="3"/>
  <c r="R5626" i="3"/>
  <c r="I5614" i="3"/>
  <c r="R5614" i="3"/>
  <c r="I5602" i="3"/>
  <c r="R5602" i="3"/>
  <c r="R5590" i="3"/>
  <c r="I5590" i="3" s="1"/>
  <c r="I5578" i="3"/>
  <c r="R5578" i="3"/>
  <c r="R5566" i="3"/>
  <c r="I5566" i="3" s="1"/>
  <c r="I5554" i="3"/>
  <c r="R5554" i="3"/>
  <c r="I5542" i="3"/>
  <c r="R5542" i="3"/>
  <c r="I5530" i="3"/>
  <c r="R5530" i="3"/>
  <c r="R5518" i="3"/>
  <c r="I5518" i="3" s="1"/>
  <c r="I5506" i="3"/>
  <c r="R5506" i="3"/>
  <c r="R5494" i="3"/>
  <c r="I5494" i="3" s="1"/>
  <c r="I5482" i="3"/>
  <c r="R5482" i="3"/>
  <c r="I5470" i="3"/>
  <c r="R5470" i="3"/>
  <c r="I5458" i="3"/>
  <c r="R5458" i="3"/>
  <c r="R5446" i="3"/>
  <c r="I5446" i="3" s="1"/>
  <c r="I5434" i="3"/>
  <c r="R5434" i="3"/>
  <c r="R5422" i="3"/>
  <c r="I5422" i="3" s="1"/>
  <c r="I5410" i="3"/>
  <c r="R5410" i="3"/>
  <c r="I5398" i="3"/>
  <c r="R5398" i="3"/>
  <c r="I5386" i="3"/>
  <c r="R5386" i="3"/>
  <c r="R5374" i="3"/>
  <c r="I5374" i="3" s="1"/>
  <c r="I5362" i="3"/>
  <c r="R5362" i="3"/>
  <c r="R5350" i="3"/>
  <c r="I5350" i="3" s="1"/>
  <c r="I5338" i="3"/>
  <c r="R5338" i="3"/>
  <c r="I5326" i="3"/>
  <c r="R5326" i="3"/>
  <c r="I5314" i="3"/>
  <c r="R5314" i="3"/>
  <c r="R5302" i="3"/>
  <c r="I5302" i="3" s="1"/>
  <c r="I5290" i="3"/>
  <c r="R5290" i="3"/>
  <c r="R5278" i="3"/>
  <c r="I5278" i="3" s="1"/>
  <c r="I5266" i="3"/>
  <c r="R5266" i="3"/>
  <c r="I5254" i="3"/>
  <c r="R5254" i="3"/>
  <c r="I5242" i="3"/>
  <c r="R5242" i="3"/>
  <c r="R5230" i="3"/>
  <c r="I5230" i="3" s="1"/>
  <c r="I5218" i="3"/>
  <c r="R5218" i="3"/>
  <c r="R5206" i="3"/>
  <c r="I5206" i="3" s="1"/>
  <c r="I5194" i="3"/>
  <c r="R5194" i="3"/>
  <c r="I5182" i="3"/>
  <c r="R5182" i="3"/>
  <c r="I5170" i="3"/>
  <c r="R5170" i="3"/>
  <c r="R5158" i="3"/>
  <c r="I5158" i="3" s="1"/>
  <c r="I5146" i="3"/>
  <c r="R5146" i="3"/>
  <c r="R5134" i="3"/>
  <c r="I5134" i="3" s="1"/>
  <c r="I5122" i="3"/>
  <c r="R5122" i="3"/>
  <c r="I5110" i="3"/>
  <c r="R5110" i="3"/>
  <c r="I5098" i="3"/>
  <c r="R5098" i="3"/>
  <c r="R5086" i="3"/>
  <c r="I5086" i="3" s="1"/>
  <c r="I5074" i="3"/>
  <c r="R5074" i="3"/>
  <c r="R5062" i="3"/>
  <c r="I5062" i="3" s="1"/>
  <c r="I5050" i="3"/>
  <c r="R5050" i="3"/>
  <c r="I5038" i="3"/>
  <c r="R5038" i="3"/>
  <c r="I5026" i="3"/>
  <c r="R5026" i="3"/>
  <c r="R5014" i="3"/>
  <c r="I5014" i="3" s="1"/>
  <c r="I5002" i="3"/>
  <c r="R5002" i="3"/>
  <c r="R4990" i="3"/>
  <c r="I4990" i="3" s="1"/>
  <c r="I4978" i="3"/>
  <c r="R4978" i="3"/>
  <c r="I4966" i="3"/>
  <c r="R4966" i="3"/>
  <c r="I4954" i="3"/>
  <c r="R4954" i="3"/>
  <c r="R4942" i="3"/>
  <c r="I4942" i="3" s="1"/>
  <c r="I4930" i="3"/>
  <c r="R4930" i="3"/>
  <c r="R4918" i="3"/>
  <c r="I4918" i="3" s="1"/>
  <c r="I4906" i="3"/>
  <c r="R4906" i="3"/>
  <c r="I4894" i="3"/>
  <c r="R4894" i="3"/>
  <c r="I4882" i="3"/>
  <c r="R4882" i="3"/>
  <c r="R4870" i="3"/>
  <c r="I4870" i="3" s="1"/>
  <c r="I4858" i="3"/>
  <c r="R4858" i="3"/>
  <c r="R4846" i="3"/>
  <c r="I4846" i="3" s="1"/>
  <c r="I4834" i="3"/>
  <c r="R4834" i="3"/>
  <c r="I4822" i="3"/>
  <c r="R4822" i="3"/>
  <c r="I4810" i="3"/>
  <c r="R4810" i="3"/>
  <c r="R4798" i="3"/>
  <c r="I4798" i="3" s="1"/>
  <c r="I4786" i="3"/>
  <c r="R4786" i="3"/>
  <c r="R4774" i="3"/>
  <c r="I4774" i="3" s="1"/>
  <c r="I4762" i="3"/>
  <c r="R4762" i="3"/>
  <c r="I4750" i="3"/>
  <c r="R4750" i="3"/>
  <c r="I4738" i="3"/>
  <c r="R4738" i="3"/>
  <c r="R4726" i="3"/>
  <c r="I4726" i="3" s="1"/>
  <c r="I4714" i="3"/>
  <c r="R4714" i="3"/>
  <c r="R4702" i="3"/>
  <c r="I4702" i="3" s="1"/>
  <c r="I4690" i="3"/>
  <c r="R4690" i="3"/>
  <c r="I4678" i="3"/>
  <c r="R4678" i="3"/>
  <c r="I4666" i="3"/>
  <c r="R4666" i="3"/>
  <c r="R4654" i="3"/>
  <c r="I4654" i="3" s="1"/>
  <c r="I4642" i="3"/>
  <c r="R4642" i="3"/>
  <c r="R4630" i="3"/>
  <c r="I4630" i="3" s="1"/>
  <c r="I4618" i="3"/>
  <c r="R4618" i="3"/>
  <c r="I4606" i="3"/>
  <c r="R4606" i="3"/>
  <c r="I4594" i="3"/>
  <c r="R4594" i="3"/>
  <c r="R4582" i="3"/>
  <c r="I4582" i="3" s="1"/>
  <c r="I4570" i="3"/>
  <c r="R4570" i="3"/>
  <c r="R7298" i="3"/>
  <c r="I7298" i="3" s="1"/>
  <c r="I7142" i="3"/>
  <c r="R7142" i="3"/>
  <c r="I6986" i="3"/>
  <c r="R6986" i="3"/>
  <c r="I6818" i="3"/>
  <c r="R6818" i="3"/>
  <c r="R6662" i="3"/>
  <c r="I6662" i="3" s="1"/>
  <c r="I6398" i="3"/>
  <c r="R6398" i="3"/>
  <c r="R6266" i="3"/>
  <c r="I6266" i="3" s="1"/>
  <c r="I6122" i="3"/>
  <c r="R6122" i="3"/>
  <c r="I5978" i="3"/>
  <c r="R5978" i="3"/>
  <c r="I5834" i="3"/>
  <c r="R5834" i="3"/>
  <c r="R5690" i="3"/>
  <c r="I5690" i="3" s="1"/>
  <c r="I5522" i="3"/>
  <c r="R5522" i="3"/>
  <c r="R5414" i="3"/>
  <c r="I5414" i="3" s="1"/>
  <c r="I5282" i="3"/>
  <c r="R5282" i="3"/>
  <c r="I5150" i="3"/>
  <c r="R5150" i="3"/>
  <c r="I5030" i="3"/>
  <c r="R5030" i="3"/>
  <c r="R4946" i="3"/>
  <c r="I4946" i="3" s="1"/>
  <c r="I4838" i="3"/>
  <c r="R4838" i="3"/>
  <c r="R4730" i="3"/>
  <c r="I4730" i="3" s="1"/>
  <c r="I4610" i="3"/>
  <c r="R4610" i="3"/>
  <c r="I4502" i="3"/>
  <c r="R4502" i="3"/>
  <c r="I4382" i="3"/>
  <c r="R4382" i="3"/>
  <c r="R4262" i="3"/>
  <c r="I4262" i="3" s="1"/>
  <c r="I4118" i="3"/>
  <c r="R4118" i="3"/>
  <c r="R3962" i="3"/>
  <c r="I3962" i="3" s="1"/>
  <c r="I3830" i="3"/>
  <c r="R3830" i="3"/>
  <c r="I3686" i="3"/>
  <c r="R3686" i="3"/>
  <c r="I3566" i="3"/>
  <c r="R3566" i="3"/>
  <c r="R3434" i="3"/>
  <c r="I3434" i="3" s="1"/>
  <c r="I3290" i="3"/>
  <c r="R3290" i="3"/>
  <c r="R3110" i="3"/>
  <c r="I3110" i="3" s="1"/>
  <c r="I2918" i="3"/>
  <c r="R2918" i="3"/>
  <c r="I2570" i="3"/>
  <c r="R2570" i="3"/>
  <c r="I7345" i="3"/>
  <c r="R7345" i="3"/>
  <c r="R7213" i="3"/>
  <c r="I7213" i="3" s="1"/>
  <c r="I7081" i="3"/>
  <c r="R7081" i="3"/>
  <c r="R6925" i="3"/>
  <c r="I6925" i="3" s="1"/>
  <c r="I6769" i="3"/>
  <c r="R6769" i="3"/>
  <c r="I6613" i="3"/>
  <c r="R6613" i="3"/>
  <c r="I6493" i="3"/>
  <c r="R6493" i="3"/>
  <c r="R6361" i="3"/>
  <c r="I6361" i="3" s="1"/>
  <c r="I6265" i="3"/>
  <c r="R6265" i="3"/>
  <c r="R6145" i="3"/>
  <c r="I6145" i="3" s="1"/>
  <c r="I6025" i="3"/>
  <c r="R6025" i="3"/>
  <c r="I5905" i="3"/>
  <c r="R5905" i="3"/>
  <c r="I5773" i="3"/>
  <c r="R5773" i="3"/>
  <c r="R5641" i="3"/>
  <c r="I5641" i="3" s="1"/>
  <c r="I5521" i="3"/>
  <c r="R5521" i="3"/>
  <c r="R5377" i="3"/>
  <c r="I5377" i="3" s="1"/>
  <c r="I5233" i="3"/>
  <c r="R5233" i="3"/>
  <c r="I5089" i="3"/>
  <c r="R5089" i="3"/>
  <c r="I4981" i="3"/>
  <c r="R4981" i="3"/>
  <c r="R4861" i="3"/>
  <c r="I4861" i="3" s="1"/>
  <c r="I4753" i="3"/>
  <c r="R4753" i="3"/>
  <c r="R4633" i="3"/>
  <c r="I4633" i="3" s="1"/>
  <c r="I4429" i="3"/>
  <c r="R4429" i="3"/>
  <c r="I4309" i="3"/>
  <c r="R4309" i="3"/>
  <c r="I4141" i="3"/>
  <c r="R4141" i="3"/>
  <c r="R4009" i="3"/>
  <c r="I4009" i="3" s="1"/>
  <c r="I3889" i="3"/>
  <c r="R3889" i="3"/>
  <c r="R3769" i="3"/>
  <c r="I3769" i="3" s="1"/>
  <c r="I3649" i="3"/>
  <c r="R3649" i="3"/>
  <c r="I3517" i="3"/>
  <c r="R3517" i="3"/>
  <c r="I3373" i="3"/>
  <c r="R3373" i="3"/>
  <c r="R3241" i="3"/>
  <c r="I3241" i="3" s="1"/>
  <c r="I3133" i="3"/>
  <c r="R3133" i="3"/>
  <c r="R3037" i="3"/>
  <c r="I3037" i="3" s="1"/>
  <c r="I2929" i="3"/>
  <c r="R2929" i="3"/>
  <c r="I2845" i="3"/>
  <c r="R2845" i="3"/>
  <c r="I2725" i="3"/>
  <c r="R2725" i="3"/>
  <c r="R2605" i="3"/>
  <c r="I2605" i="3" s="1"/>
  <c r="I2461" i="3"/>
  <c r="R2461" i="3"/>
  <c r="R2329" i="3"/>
  <c r="I2329" i="3" s="1"/>
  <c r="I2209" i="3"/>
  <c r="R2209" i="3"/>
  <c r="I2077" i="3"/>
  <c r="R2077" i="3"/>
  <c r="I1969" i="3"/>
  <c r="R1969" i="3"/>
  <c r="R1861" i="3"/>
  <c r="I1861" i="3" s="1"/>
  <c r="I1753" i="3"/>
  <c r="R1753" i="3"/>
  <c r="R1621" i="3"/>
  <c r="I1621" i="3" s="1"/>
  <c r="I1489" i="3"/>
  <c r="R1489" i="3"/>
  <c r="I1357" i="3"/>
  <c r="R1357" i="3"/>
  <c r="I1225" i="3"/>
  <c r="R1225" i="3"/>
  <c r="R1081" i="3"/>
  <c r="I1081" i="3" s="1"/>
  <c r="I949" i="3"/>
  <c r="R949" i="3"/>
  <c r="R817" i="3"/>
  <c r="I817" i="3" s="1"/>
  <c r="I697" i="3"/>
  <c r="R697" i="3"/>
  <c r="I565" i="3"/>
  <c r="R565" i="3"/>
  <c r="I469" i="3"/>
  <c r="R469" i="3"/>
  <c r="R325" i="3"/>
  <c r="I325" i="3" s="1"/>
  <c r="I205" i="3"/>
  <c r="R205" i="3"/>
  <c r="R85" i="3"/>
  <c r="I85" i="3" s="1"/>
  <c r="I7331" i="3"/>
  <c r="R7331" i="3"/>
  <c r="I7247" i="3"/>
  <c r="R7247" i="3"/>
  <c r="I7163" i="3"/>
  <c r="R7163" i="3"/>
  <c r="R7079" i="3"/>
  <c r="I7079" i="3" s="1"/>
  <c r="I7019" i="3"/>
  <c r="R7019" i="3"/>
  <c r="R6947" i="3"/>
  <c r="I6947" i="3" s="1"/>
  <c r="I6815" i="3"/>
  <c r="R6815" i="3"/>
  <c r="I7318" i="3"/>
  <c r="R7318" i="3"/>
  <c r="I7377" i="3"/>
  <c r="R7377" i="3"/>
  <c r="R7317" i="3"/>
  <c r="I7317" i="3" s="1"/>
  <c r="I7245" i="3"/>
  <c r="R7245" i="3"/>
  <c r="R7197" i="3"/>
  <c r="I7197" i="3" s="1"/>
  <c r="I7185" i="3"/>
  <c r="R7185" i="3"/>
  <c r="I7173" i="3"/>
  <c r="R7173" i="3"/>
  <c r="I7149" i="3"/>
  <c r="R7149" i="3"/>
  <c r="R7101" i="3"/>
  <c r="I7101" i="3" s="1"/>
  <c r="I7089" i="3"/>
  <c r="R7089" i="3"/>
  <c r="R7077" i="3"/>
  <c r="I7077" i="3" s="1"/>
  <c r="I7065" i="3"/>
  <c r="R7065" i="3"/>
  <c r="I7053" i="3"/>
  <c r="R7053" i="3"/>
  <c r="I7041" i="3"/>
  <c r="R7041" i="3"/>
  <c r="R7029" i="3"/>
  <c r="I7029" i="3" s="1"/>
  <c r="I7017" i="3"/>
  <c r="R7017" i="3"/>
  <c r="R7005" i="3"/>
  <c r="I7005" i="3" s="1"/>
  <c r="I6993" i="3"/>
  <c r="R6993" i="3"/>
  <c r="I6981" i="3"/>
  <c r="R6981" i="3"/>
  <c r="I6969" i="3"/>
  <c r="R6969" i="3"/>
  <c r="R6957" i="3"/>
  <c r="I6957" i="3" s="1"/>
  <c r="I6945" i="3"/>
  <c r="R6945" i="3"/>
  <c r="R6933" i="3"/>
  <c r="I6933" i="3" s="1"/>
  <c r="I6921" i="3"/>
  <c r="R6921" i="3"/>
  <c r="I6909" i="3"/>
  <c r="R6909" i="3"/>
  <c r="I6897" i="3"/>
  <c r="R6897" i="3"/>
  <c r="R6885" i="3"/>
  <c r="I6885" i="3" s="1"/>
  <c r="I6873" i="3"/>
  <c r="R6873" i="3"/>
  <c r="R6861" i="3"/>
  <c r="I6861" i="3" s="1"/>
  <c r="I6849" i="3"/>
  <c r="R6849" i="3"/>
  <c r="I6837" i="3"/>
  <c r="R6837" i="3"/>
  <c r="I6825" i="3"/>
  <c r="R6825" i="3"/>
  <c r="R6813" i="3"/>
  <c r="I6813" i="3" s="1"/>
  <c r="I6801" i="3"/>
  <c r="R6801" i="3"/>
  <c r="R6789" i="3"/>
  <c r="I6789" i="3" s="1"/>
  <c r="I6777" i="3"/>
  <c r="R6777" i="3"/>
  <c r="I6765" i="3"/>
  <c r="R6765" i="3"/>
  <c r="I6753" i="3"/>
  <c r="R6753" i="3"/>
  <c r="R6741" i="3"/>
  <c r="I6741" i="3" s="1"/>
  <c r="I6729" i="3"/>
  <c r="R6729" i="3"/>
  <c r="R6717" i="3"/>
  <c r="I6717" i="3" s="1"/>
  <c r="I6705" i="3"/>
  <c r="R6705" i="3"/>
  <c r="I6693" i="3"/>
  <c r="R6693" i="3"/>
  <c r="I6681" i="3"/>
  <c r="R6681" i="3"/>
  <c r="R6669" i="3"/>
  <c r="I6669" i="3" s="1"/>
  <c r="I6657" i="3"/>
  <c r="R6657" i="3"/>
  <c r="R6645" i="3"/>
  <c r="I6645" i="3" s="1"/>
  <c r="I6633" i="3"/>
  <c r="R6633" i="3"/>
  <c r="I6621" i="3"/>
  <c r="R6621" i="3"/>
  <c r="I6609" i="3"/>
  <c r="R6609" i="3"/>
  <c r="R6597" i="3"/>
  <c r="I6597" i="3" s="1"/>
  <c r="I6585" i="3"/>
  <c r="R6585" i="3"/>
  <c r="R6573" i="3"/>
  <c r="I6573" i="3" s="1"/>
  <c r="I6561" i="3"/>
  <c r="R6561" i="3"/>
  <c r="I6549" i="3"/>
  <c r="R6549" i="3"/>
  <c r="I6537" i="3"/>
  <c r="R6537" i="3"/>
  <c r="R6525" i="3"/>
  <c r="I6525" i="3" s="1"/>
  <c r="I6513" i="3"/>
  <c r="R6513" i="3"/>
  <c r="R6501" i="3"/>
  <c r="I6501" i="3" s="1"/>
  <c r="I6489" i="3"/>
  <c r="R6489" i="3"/>
  <c r="I6477" i="3"/>
  <c r="R6477" i="3"/>
  <c r="I6465" i="3"/>
  <c r="R6465" i="3"/>
  <c r="R6453" i="3"/>
  <c r="I6453" i="3" s="1"/>
  <c r="I6441" i="3"/>
  <c r="R6441" i="3"/>
  <c r="R6429" i="3"/>
  <c r="I6429" i="3" s="1"/>
  <c r="I6417" i="3"/>
  <c r="R6417" i="3"/>
  <c r="I6405" i="3"/>
  <c r="R6405" i="3"/>
  <c r="I6393" i="3"/>
  <c r="R6393" i="3"/>
  <c r="R6381" i="3"/>
  <c r="I6381" i="3" s="1"/>
  <c r="I6369" i="3"/>
  <c r="R6369" i="3"/>
  <c r="R6357" i="3"/>
  <c r="I6357" i="3" s="1"/>
  <c r="I6345" i="3"/>
  <c r="R6345" i="3"/>
  <c r="I6333" i="3"/>
  <c r="R6333" i="3"/>
  <c r="I6321" i="3"/>
  <c r="R6321" i="3"/>
  <c r="R6309" i="3"/>
  <c r="I6309" i="3" s="1"/>
  <c r="I6297" i="3"/>
  <c r="R6297" i="3"/>
  <c r="R6285" i="3"/>
  <c r="I6285" i="3" s="1"/>
  <c r="I6273" i="3"/>
  <c r="R6273" i="3"/>
  <c r="I6261" i="3"/>
  <c r="R6261" i="3"/>
  <c r="I6249" i="3"/>
  <c r="R6249" i="3"/>
  <c r="R6237" i="3"/>
  <c r="I6237" i="3" s="1"/>
  <c r="I6225" i="3"/>
  <c r="R6225" i="3"/>
  <c r="R6213" i="3"/>
  <c r="I6213" i="3" s="1"/>
  <c r="I6201" i="3"/>
  <c r="R6201" i="3"/>
  <c r="I6189" i="3"/>
  <c r="R6189" i="3"/>
  <c r="I6177" i="3"/>
  <c r="R6177" i="3"/>
  <c r="R6165" i="3"/>
  <c r="I6165" i="3" s="1"/>
  <c r="I6153" i="3"/>
  <c r="R6153" i="3"/>
  <c r="R6141" i="3"/>
  <c r="I6141" i="3" s="1"/>
  <c r="I6129" i="3"/>
  <c r="R6129" i="3"/>
  <c r="I6117" i="3"/>
  <c r="R6117" i="3"/>
  <c r="I6105" i="3"/>
  <c r="R6105" i="3"/>
  <c r="R6093" i="3"/>
  <c r="I6093" i="3" s="1"/>
  <c r="I6081" i="3"/>
  <c r="R6081" i="3"/>
  <c r="R6069" i="3"/>
  <c r="I6069" i="3" s="1"/>
  <c r="I6057" i="3"/>
  <c r="R6057" i="3"/>
  <c r="I6045" i="3"/>
  <c r="R6045" i="3"/>
  <c r="I6033" i="3"/>
  <c r="R6033" i="3"/>
  <c r="R6021" i="3"/>
  <c r="I6021" i="3" s="1"/>
  <c r="I6009" i="3"/>
  <c r="R6009" i="3"/>
  <c r="R5997" i="3"/>
  <c r="I5997" i="3" s="1"/>
  <c r="I5985" i="3"/>
  <c r="R5985" i="3"/>
  <c r="I5973" i="3"/>
  <c r="R5973" i="3"/>
  <c r="I5961" i="3"/>
  <c r="R5961" i="3"/>
  <c r="R5949" i="3"/>
  <c r="I5949" i="3" s="1"/>
  <c r="I5937" i="3"/>
  <c r="R5937" i="3"/>
  <c r="R5925" i="3"/>
  <c r="I5925" i="3" s="1"/>
  <c r="I5913" i="3"/>
  <c r="R5913" i="3"/>
  <c r="I5901" i="3"/>
  <c r="R5901" i="3"/>
  <c r="I5889" i="3"/>
  <c r="R5889" i="3"/>
  <c r="R5877" i="3"/>
  <c r="I5877" i="3" s="1"/>
  <c r="I5865" i="3"/>
  <c r="R5865" i="3"/>
  <c r="R5853" i="3"/>
  <c r="I5853" i="3" s="1"/>
  <c r="I5841" i="3"/>
  <c r="R5841" i="3"/>
  <c r="I5829" i="3"/>
  <c r="R5829" i="3"/>
  <c r="I5817" i="3"/>
  <c r="R5817" i="3"/>
  <c r="R5805" i="3"/>
  <c r="I5805" i="3" s="1"/>
  <c r="I5793" i="3"/>
  <c r="R5793" i="3"/>
  <c r="R5781" i="3"/>
  <c r="I5781" i="3" s="1"/>
  <c r="I5769" i="3"/>
  <c r="R5769" i="3"/>
  <c r="I5757" i="3"/>
  <c r="R5757" i="3"/>
  <c r="I5745" i="3"/>
  <c r="R5745" i="3"/>
  <c r="R5733" i="3"/>
  <c r="I5733" i="3" s="1"/>
  <c r="I5721" i="3"/>
  <c r="R5721" i="3"/>
  <c r="R5709" i="3"/>
  <c r="I5709" i="3" s="1"/>
  <c r="I5697" i="3"/>
  <c r="R5697" i="3"/>
  <c r="I5685" i="3"/>
  <c r="R5685" i="3"/>
  <c r="I5673" i="3"/>
  <c r="R5673" i="3"/>
  <c r="R5661" i="3"/>
  <c r="I5661" i="3" s="1"/>
  <c r="I5649" i="3"/>
  <c r="R5649" i="3"/>
  <c r="R5637" i="3"/>
  <c r="I5637" i="3" s="1"/>
  <c r="I5625" i="3"/>
  <c r="R5625" i="3"/>
  <c r="I5613" i="3"/>
  <c r="R5613" i="3"/>
  <c r="I5601" i="3"/>
  <c r="R5601" i="3"/>
  <c r="R5589" i="3"/>
  <c r="I5589" i="3" s="1"/>
  <c r="I5577" i="3"/>
  <c r="R5577" i="3"/>
  <c r="R5565" i="3"/>
  <c r="I5565" i="3" s="1"/>
  <c r="I5553" i="3"/>
  <c r="R5553" i="3"/>
  <c r="I5541" i="3"/>
  <c r="R5541" i="3"/>
  <c r="I5529" i="3"/>
  <c r="R5529" i="3"/>
  <c r="R5517" i="3"/>
  <c r="I5517" i="3" s="1"/>
  <c r="I5505" i="3"/>
  <c r="R5505" i="3"/>
  <c r="R5493" i="3"/>
  <c r="I5493" i="3" s="1"/>
  <c r="I5481" i="3"/>
  <c r="R5481" i="3"/>
  <c r="I5469" i="3"/>
  <c r="R5469" i="3"/>
  <c r="I5457" i="3"/>
  <c r="R5457" i="3"/>
  <c r="R5445" i="3"/>
  <c r="I5445" i="3" s="1"/>
  <c r="I5433" i="3"/>
  <c r="R5433" i="3"/>
  <c r="R5421" i="3"/>
  <c r="I5421" i="3" s="1"/>
  <c r="I5409" i="3"/>
  <c r="R5409" i="3"/>
  <c r="I5397" i="3"/>
  <c r="R5397" i="3"/>
  <c r="I5385" i="3"/>
  <c r="R5385" i="3"/>
  <c r="R5373" i="3"/>
  <c r="I5373" i="3" s="1"/>
  <c r="I5361" i="3"/>
  <c r="R5361" i="3"/>
  <c r="R5349" i="3"/>
  <c r="I5349" i="3" s="1"/>
  <c r="I5337" i="3"/>
  <c r="R5337" i="3"/>
  <c r="I5325" i="3"/>
  <c r="R5325" i="3"/>
  <c r="I5313" i="3"/>
  <c r="R5313" i="3"/>
  <c r="R5301" i="3"/>
  <c r="I5301" i="3" s="1"/>
  <c r="I5289" i="3"/>
  <c r="R5289" i="3"/>
  <c r="R5277" i="3"/>
  <c r="I5277" i="3" s="1"/>
  <c r="I5265" i="3"/>
  <c r="R5265" i="3"/>
  <c r="I5253" i="3"/>
  <c r="R5253" i="3"/>
  <c r="I5241" i="3"/>
  <c r="R5241" i="3"/>
  <c r="R5229" i="3"/>
  <c r="I5229" i="3" s="1"/>
  <c r="I5217" i="3"/>
  <c r="R5217" i="3"/>
  <c r="R5205" i="3"/>
  <c r="I5205" i="3" s="1"/>
  <c r="I5193" i="3"/>
  <c r="R5193" i="3"/>
  <c r="I5181" i="3"/>
  <c r="R5181" i="3"/>
  <c r="I5169" i="3"/>
  <c r="R5169" i="3"/>
  <c r="R5157" i="3"/>
  <c r="I5157" i="3" s="1"/>
  <c r="I5145" i="3"/>
  <c r="R5145" i="3"/>
  <c r="R5133" i="3"/>
  <c r="I5133" i="3" s="1"/>
  <c r="I5121" i="3"/>
  <c r="R5121" i="3"/>
  <c r="I5109" i="3"/>
  <c r="R5109" i="3"/>
  <c r="I5097" i="3"/>
  <c r="R5097" i="3"/>
  <c r="R5085" i="3"/>
  <c r="I5085" i="3" s="1"/>
  <c r="I5073" i="3"/>
  <c r="R5073" i="3"/>
  <c r="R5061" i="3"/>
  <c r="I5061" i="3" s="1"/>
  <c r="I5049" i="3"/>
  <c r="R5049" i="3"/>
  <c r="I5037" i="3"/>
  <c r="R5037" i="3"/>
  <c r="I5025" i="3"/>
  <c r="R5025" i="3"/>
  <c r="R5013" i="3"/>
  <c r="I5013" i="3" s="1"/>
  <c r="I5001" i="3"/>
  <c r="R5001" i="3"/>
  <c r="R4989" i="3"/>
  <c r="I4989" i="3" s="1"/>
  <c r="I4977" i="3"/>
  <c r="R4977" i="3"/>
  <c r="I4965" i="3"/>
  <c r="R4965" i="3"/>
  <c r="I4953" i="3"/>
  <c r="R4953" i="3"/>
  <c r="R4941" i="3"/>
  <c r="I4941" i="3" s="1"/>
  <c r="I4929" i="3"/>
  <c r="R4929" i="3"/>
  <c r="R4917" i="3"/>
  <c r="I4917" i="3" s="1"/>
  <c r="I4905" i="3"/>
  <c r="R4905" i="3"/>
  <c r="I4893" i="3"/>
  <c r="R4893" i="3"/>
  <c r="I4881" i="3"/>
  <c r="R4881" i="3"/>
  <c r="R4869" i="3"/>
  <c r="I4869" i="3" s="1"/>
  <c r="I4857" i="3"/>
  <c r="R4857" i="3"/>
  <c r="R4845" i="3"/>
  <c r="I4845" i="3" s="1"/>
  <c r="I4833" i="3"/>
  <c r="R4833" i="3"/>
  <c r="I4821" i="3"/>
  <c r="R4821" i="3"/>
  <c r="I4809" i="3"/>
  <c r="R4809" i="3"/>
  <c r="R4797" i="3"/>
  <c r="I4797" i="3" s="1"/>
  <c r="I4785" i="3"/>
  <c r="R4785" i="3"/>
  <c r="R4773" i="3"/>
  <c r="I4773" i="3" s="1"/>
  <c r="I4761" i="3"/>
  <c r="R4761" i="3"/>
  <c r="I4749" i="3"/>
  <c r="R4749" i="3"/>
  <c r="I4737" i="3"/>
  <c r="R4737" i="3"/>
  <c r="R4725" i="3"/>
  <c r="I4725" i="3" s="1"/>
  <c r="I4713" i="3"/>
  <c r="R4713" i="3"/>
  <c r="R4701" i="3"/>
  <c r="I4701" i="3" s="1"/>
  <c r="I4689" i="3"/>
  <c r="R4689" i="3"/>
  <c r="I4677" i="3"/>
  <c r="R4677" i="3"/>
  <c r="I4665" i="3"/>
  <c r="R4665" i="3"/>
  <c r="R4653" i="3"/>
  <c r="I4653" i="3" s="1"/>
  <c r="I4641" i="3"/>
  <c r="R4641" i="3"/>
  <c r="R4629" i="3"/>
  <c r="I4629" i="3" s="1"/>
  <c r="I4617" i="3"/>
  <c r="R4617" i="3"/>
  <c r="I4605" i="3"/>
  <c r="R4605" i="3"/>
  <c r="I4593" i="3"/>
  <c r="R4593" i="3"/>
  <c r="R4581" i="3"/>
  <c r="I4581" i="3" s="1"/>
  <c r="I4569" i="3"/>
  <c r="R4569" i="3"/>
  <c r="R4557" i="3"/>
  <c r="I4557" i="3" s="1"/>
  <c r="I4545" i="3"/>
  <c r="R4545" i="3"/>
  <c r="I4533" i="3"/>
  <c r="R4533" i="3"/>
  <c r="I4521" i="3"/>
  <c r="R4521" i="3"/>
  <c r="R4509" i="3"/>
  <c r="I4509" i="3" s="1"/>
  <c r="I4497" i="3"/>
  <c r="R4497" i="3"/>
  <c r="R4485" i="3"/>
  <c r="I4485" i="3" s="1"/>
  <c r="I4473" i="3"/>
  <c r="R4473" i="3"/>
  <c r="I4461" i="3"/>
  <c r="R4461" i="3"/>
  <c r="I4449" i="3"/>
  <c r="R4449" i="3"/>
  <c r="R4437" i="3"/>
  <c r="I4437" i="3" s="1"/>
  <c r="I4425" i="3"/>
  <c r="R4425" i="3"/>
  <c r="R4413" i="3"/>
  <c r="I4413" i="3" s="1"/>
  <c r="I4401" i="3"/>
  <c r="R4401" i="3"/>
  <c r="I4389" i="3"/>
  <c r="R4389" i="3"/>
  <c r="I4377" i="3"/>
  <c r="R4377" i="3"/>
  <c r="R4365" i="3"/>
  <c r="I4365" i="3" s="1"/>
  <c r="I4353" i="3"/>
  <c r="R4353" i="3"/>
  <c r="R4341" i="3"/>
  <c r="I4341" i="3" s="1"/>
  <c r="I4329" i="3"/>
  <c r="R4329" i="3"/>
  <c r="I4317" i="3"/>
  <c r="R4317" i="3"/>
  <c r="I4305" i="3"/>
  <c r="R4305" i="3"/>
  <c r="R4293" i="3"/>
  <c r="I4293" i="3" s="1"/>
  <c r="I4281" i="3"/>
  <c r="R4281" i="3"/>
  <c r="R4269" i="3"/>
  <c r="I4269" i="3" s="1"/>
  <c r="I4257" i="3"/>
  <c r="R4257" i="3"/>
  <c r="I4245" i="3"/>
  <c r="R4245" i="3"/>
  <c r="I4233" i="3"/>
  <c r="R4233" i="3"/>
  <c r="R4221" i="3"/>
  <c r="I4221" i="3" s="1"/>
  <c r="I4209" i="3"/>
  <c r="R4209" i="3"/>
  <c r="R4197" i="3"/>
  <c r="I4197" i="3" s="1"/>
  <c r="I4185" i="3"/>
  <c r="R4185" i="3"/>
  <c r="I4173" i="3"/>
  <c r="R4173" i="3"/>
  <c r="I4161" i="3"/>
  <c r="R4161" i="3"/>
  <c r="R4149" i="3"/>
  <c r="I4149" i="3" s="1"/>
  <c r="I4137" i="3"/>
  <c r="R4137" i="3"/>
  <c r="R4125" i="3"/>
  <c r="I4125" i="3" s="1"/>
  <c r="I4113" i="3"/>
  <c r="R4113" i="3"/>
  <c r="I4101" i="3"/>
  <c r="R4101" i="3"/>
  <c r="I4089" i="3"/>
  <c r="R4089" i="3"/>
  <c r="R4077" i="3"/>
  <c r="I4077" i="3" s="1"/>
  <c r="I4065" i="3"/>
  <c r="R4065" i="3"/>
  <c r="R4053" i="3"/>
  <c r="I4053" i="3" s="1"/>
  <c r="I4041" i="3"/>
  <c r="R4041" i="3"/>
  <c r="I4029" i="3"/>
  <c r="R4029" i="3"/>
  <c r="I4017" i="3"/>
  <c r="R4017" i="3"/>
  <c r="R4005" i="3"/>
  <c r="I4005" i="3" s="1"/>
  <c r="I3993" i="3"/>
  <c r="R3993" i="3"/>
  <c r="R3981" i="3"/>
  <c r="I3981" i="3" s="1"/>
  <c r="I3969" i="3"/>
  <c r="R3969" i="3"/>
  <c r="I3957" i="3"/>
  <c r="R3957" i="3"/>
  <c r="I3945" i="3"/>
  <c r="R3945" i="3"/>
  <c r="R3933" i="3"/>
  <c r="I3933" i="3" s="1"/>
  <c r="I3921" i="3"/>
  <c r="R3921" i="3"/>
  <c r="R3909" i="3"/>
  <c r="I3909" i="3" s="1"/>
  <c r="I3897" i="3"/>
  <c r="R3897" i="3"/>
  <c r="I3885" i="3"/>
  <c r="R3885" i="3"/>
  <c r="I3873" i="3"/>
  <c r="R3873" i="3"/>
  <c r="R3861" i="3"/>
  <c r="I3861" i="3" s="1"/>
  <c r="I3849" i="3"/>
  <c r="R3849" i="3"/>
  <c r="R3837" i="3"/>
  <c r="I3837" i="3" s="1"/>
  <c r="I3825" i="3"/>
  <c r="R3825" i="3"/>
  <c r="I3813" i="3"/>
  <c r="R3813" i="3"/>
  <c r="I3801" i="3"/>
  <c r="R3801" i="3"/>
  <c r="R3789" i="3"/>
  <c r="I3789" i="3" s="1"/>
  <c r="I3777" i="3"/>
  <c r="R3777" i="3"/>
  <c r="R3765" i="3"/>
  <c r="I3765" i="3" s="1"/>
  <c r="I3753" i="3"/>
  <c r="R3753" i="3"/>
  <c r="I3741" i="3"/>
  <c r="R3741" i="3"/>
  <c r="I3729" i="3"/>
  <c r="R3729" i="3"/>
  <c r="R3717" i="3"/>
  <c r="I3717" i="3" s="1"/>
  <c r="I3705" i="3"/>
  <c r="R3705" i="3"/>
  <c r="R3693" i="3"/>
  <c r="I3693" i="3" s="1"/>
  <c r="I3681" i="3"/>
  <c r="R3681" i="3"/>
  <c r="I3669" i="3"/>
  <c r="R3669" i="3"/>
  <c r="I3657" i="3"/>
  <c r="R3657" i="3"/>
  <c r="I3645" i="3"/>
  <c r="R3645" i="3"/>
  <c r="I3633" i="3"/>
  <c r="R3633" i="3"/>
  <c r="R3621" i="3"/>
  <c r="I3621" i="3" s="1"/>
  <c r="I3609" i="3"/>
  <c r="R3609" i="3"/>
  <c r="I3597" i="3"/>
  <c r="R3597" i="3"/>
  <c r="I3585" i="3"/>
  <c r="R3585" i="3"/>
  <c r="R3573" i="3"/>
  <c r="I3573" i="3" s="1"/>
  <c r="I3561" i="3"/>
  <c r="R3561" i="3"/>
  <c r="R3549" i="3"/>
  <c r="I3549" i="3" s="1"/>
  <c r="I3537" i="3"/>
  <c r="R3537" i="3"/>
  <c r="I3525" i="3"/>
  <c r="R3525" i="3"/>
  <c r="I3513" i="3"/>
  <c r="R3513" i="3"/>
  <c r="I3501" i="3"/>
  <c r="R3501" i="3"/>
  <c r="I3489" i="3"/>
  <c r="R3489" i="3"/>
  <c r="R3477" i="3"/>
  <c r="I3477" i="3" s="1"/>
  <c r="I3465" i="3"/>
  <c r="R3465" i="3"/>
  <c r="I3453" i="3"/>
  <c r="R3453" i="3"/>
  <c r="I3441" i="3"/>
  <c r="R3441" i="3"/>
  <c r="R3429" i="3"/>
  <c r="I3429" i="3" s="1"/>
  <c r="I3417" i="3"/>
  <c r="R3417" i="3"/>
  <c r="R3405" i="3"/>
  <c r="I3405" i="3" s="1"/>
  <c r="I3393" i="3"/>
  <c r="R3393" i="3"/>
  <c r="I3381" i="3"/>
  <c r="R3381" i="3"/>
  <c r="I3369" i="3"/>
  <c r="R3369" i="3"/>
  <c r="I3357" i="3"/>
  <c r="R3357" i="3"/>
  <c r="I3345" i="3"/>
  <c r="R3345" i="3"/>
  <c r="R3333" i="3"/>
  <c r="I3333" i="3" s="1"/>
  <c r="I3321" i="3"/>
  <c r="R3321" i="3"/>
  <c r="I7250" i="3"/>
  <c r="R7250" i="3"/>
  <c r="I7130" i="3"/>
  <c r="R7130" i="3"/>
  <c r="R7010" i="3"/>
  <c r="I7010" i="3" s="1"/>
  <c r="I6854" i="3"/>
  <c r="R6854" i="3"/>
  <c r="R6722" i="3"/>
  <c r="I6722" i="3" s="1"/>
  <c r="I6614" i="3"/>
  <c r="R6614" i="3"/>
  <c r="I6494" i="3"/>
  <c r="R6494" i="3"/>
  <c r="I6374" i="3"/>
  <c r="R6374" i="3"/>
  <c r="I6278" i="3"/>
  <c r="R6278" i="3"/>
  <c r="I6134" i="3"/>
  <c r="R6134" i="3"/>
  <c r="R6014" i="3"/>
  <c r="I6014" i="3" s="1"/>
  <c r="I5882" i="3"/>
  <c r="R5882" i="3"/>
  <c r="I5750" i="3"/>
  <c r="R5750" i="3"/>
  <c r="I5618" i="3"/>
  <c r="R5618" i="3"/>
  <c r="R5498" i="3"/>
  <c r="I5498" i="3" s="1"/>
  <c r="I5354" i="3"/>
  <c r="R5354" i="3"/>
  <c r="R5210" i="3"/>
  <c r="I5210" i="3" s="1"/>
  <c r="I5078" i="3"/>
  <c r="R5078" i="3"/>
  <c r="I4922" i="3"/>
  <c r="R4922" i="3"/>
  <c r="I4778" i="3"/>
  <c r="R4778" i="3"/>
  <c r="I4646" i="3"/>
  <c r="R4646" i="3"/>
  <c r="I4550" i="3"/>
  <c r="R4550" i="3"/>
  <c r="R4406" i="3"/>
  <c r="I4406" i="3" s="1"/>
  <c r="I4286" i="3"/>
  <c r="R4286" i="3"/>
  <c r="I4166" i="3"/>
  <c r="R4166" i="3"/>
  <c r="I4070" i="3"/>
  <c r="R4070" i="3"/>
  <c r="I3974" i="3"/>
  <c r="R3974" i="3"/>
  <c r="I3866" i="3"/>
  <c r="R3866" i="3"/>
  <c r="R3746" i="3"/>
  <c r="I3746" i="3" s="1"/>
  <c r="I3638" i="3"/>
  <c r="R3638" i="3"/>
  <c r="I3530" i="3"/>
  <c r="R3530" i="3"/>
  <c r="I3398" i="3"/>
  <c r="R3398" i="3"/>
  <c r="R3314" i="3"/>
  <c r="I3314" i="3" s="1"/>
  <c r="I3182" i="3"/>
  <c r="R3182" i="3"/>
  <c r="R3062" i="3"/>
  <c r="I3062" i="3" s="1"/>
  <c r="I2942" i="3"/>
  <c r="R2942" i="3"/>
  <c r="I2822" i="3"/>
  <c r="R2822" i="3"/>
  <c r="I2726" i="3"/>
  <c r="R2726" i="3"/>
  <c r="R2618" i="3"/>
  <c r="I2618" i="3" s="1"/>
  <c r="I2510" i="3"/>
  <c r="R2510" i="3"/>
  <c r="R7357" i="3"/>
  <c r="I7357" i="3" s="1"/>
  <c r="I7225" i="3"/>
  <c r="R7225" i="3"/>
  <c r="I7093" i="3"/>
  <c r="R7093" i="3"/>
  <c r="I6961" i="3"/>
  <c r="R6961" i="3"/>
  <c r="I6817" i="3"/>
  <c r="R6817" i="3"/>
  <c r="I6697" i="3"/>
  <c r="R6697" i="3"/>
  <c r="R6565" i="3"/>
  <c r="I6565" i="3" s="1"/>
  <c r="I6397" i="3"/>
  <c r="R6397" i="3"/>
  <c r="I6277" i="3"/>
  <c r="R6277" i="3"/>
  <c r="I6157" i="3"/>
  <c r="R6157" i="3"/>
  <c r="R5989" i="3"/>
  <c r="I5989" i="3" s="1"/>
  <c r="I5857" i="3"/>
  <c r="R5857" i="3"/>
  <c r="R5701" i="3"/>
  <c r="I5701" i="3" s="1"/>
  <c r="I5557" i="3"/>
  <c r="R5557" i="3"/>
  <c r="I5437" i="3"/>
  <c r="R5437" i="3"/>
  <c r="I5305" i="3"/>
  <c r="R5305" i="3"/>
  <c r="I5149" i="3"/>
  <c r="R5149" i="3"/>
  <c r="I4993" i="3"/>
  <c r="R4993" i="3"/>
  <c r="R4813" i="3"/>
  <c r="I4813" i="3" s="1"/>
  <c r="I4657" i="3"/>
  <c r="R4657" i="3"/>
  <c r="I4513" i="3"/>
  <c r="R4513" i="3"/>
  <c r="I4381" i="3"/>
  <c r="R4381" i="3"/>
  <c r="R4237" i="3"/>
  <c r="I4237" i="3" s="1"/>
  <c r="I4105" i="3"/>
  <c r="R4105" i="3"/>
  <c r="R3961" i="3"/>
  <c r="I3961" i="3" s="1"/>
  <c r="I3841" i="3"/>
  <c r="R3841" i="3"/>
  <c r="I3697" i="3"/>
  <c r="R3697" i="3"/>
  <c r="I3553" i="3"/>
  <c r="R3553" i="3"/>
  <c r="I3409" i="3"/>
  <c r="R3409" i="3"/>
  <c r="I3277" i="3"/>
  <c r="R3277" i="3"/>
  <c r="R3205" i="3"/>
  <c r="I3205" i="3" s="1"/>
  <c r="I3073" i="3"/>
  <c r="R3073" i="3"/>
  <c r="I2953" i="3"/>
  <c r="R2953" i="3"/>
  <c r="I2821" i="3"/>
  <c r="R2821" i="3"/>
  <c r="R2689" i="3"/>
  <c r="I2689" i="3" s="1"/>
  <c r="I2557" i="3"/>
  <c r="R2557" i="3"/>
  <c r="R2401" i="3"/>
  <c r="I2401" i="3" s="1"/>
  <c r="I2257" i="3"/>
  <c r="R2257" i="3"/>
  <c r="I2113" i="3"/>
  <c r="R2113" i="3"/>
  <c r="I1993" i="3"/>
  <c r="R1993" i="3"/>
  <c r="I1885" i="3"/>
  <c r="R1885" i="3"/>
  <c r="I1729" i="3"/>
  <c r="R1729" i="3"/>
  <c r="R1573" i="3"/>
  <c r="I1573" i="3" s="1"/>
  <c r="I1417" i="3"/>
  <c r="R1417" i="3"/>
  <c r="I1285" i="3"/>
  <c r="R1285" i="3"/>
  <c r="I1141" i="3"/>
  <c r="R1141" i="3"/>
  <c r="R1021" i="3"/>
  <c r="I1021" i="3" s="1"/>
  <c r="I913" i="3"/>
  <c r="R913" i="3"/>
  <c r="R757" i="3"/>
  <c r="I757" i="3" s="1"/>
  <c r="I589" i="3"/>
  <c r="R589" i="3"/>
  <c r="I445" i="3"/>
  <c r="R445" i="3"/>
  <c r="I289" i="3"/>
  <c r="R289" i="3"/>
  <c r="I61" i="3"/>
  <c r="R61" i="3"/>
  <c r="I7307" i="3"/>
  <c r="R7307" i="3"/>
  <c r="R7223" i="3"/>
  <c r="I7223" i="3" s="1"/>
  <c r="I7151" i="3"/>
  <c r="R7151" i="3"/>
  <c r="I7067" i="3"/>
  <c r="R7067" i="3"/>
  <c r="I6971" i="3"/>
  <c r="R6971" i="3"/>
  <c r="R6791" i="3"/>
  <c r="I6791" i="3" s="1"/>
  <c r="I7378" i="3"/>
  <c r="R7378" i="3"/>
  <c r="R7270" i="3"/>
  <c r="I7270" i="3" s="1"/>
  <c r="I7365" i="3"/>
  <c r="R7365" i="3"/>
  <c r="I7269" i="3"/>
  <c r="R7269" i="3"/>
  <c r="I7161" i="3"/>
  <c r="R7161" i="3"/>
  <c r="R7388" i="3"/>
  <c r="I7388" i="3" s="1"/>
  <c r="I7328" i="3"/>
  <c r="R7328" i="3"/>
  <c r="R7268" i="3"/>
  <c r="I7268" i="3" s="1"/>
  <c r="I7196" i="3"/>
  <c r="R7196" i="3"/>
  <c r="I7148" i="3"/>
  <c r="R7148" i="3"/>
  <c r="I7076" i="3"/>
  <c r="R7076" i="3"/>
  <c r="R7004" i="3"/>
  <c r="I7004" i="3" s="1"/>
  <c r="I6944" i="3"/>
  <c r="R6944" i="3"/>
  <c r="R6908" i="3"/>
  <c r="I6908" i="3" s="1"/>
  <c r="I6884" i="3"/>
  <c r="R6884" i="3"/>
  <c r="I6872" i="3"/>
  <c r="R6872" i="3"/>
  <c r="I6860" i="3"/>
  <c r="R6860" i="3"/>
  <c r="I6848" i="3"/>
  <c r="R6848" i="3"/>
  <c r="I6836" i="3"/>
  <c r="R6836" i="3"/>
  <c r="R6800" i="3"/>
  <c r="I6800" i="3" s="1"/>
  <c r="I6788" i="3"/>
  <c r="R6788" i="3"/>
  <c r="I6764" i="3"/>
  <c r="R6764" i="3"/>
  <c r="I6752" i="3"/>
  <c r="R6752" i="3"/>
  <c r="R6740" i="3"/>
  <c r="I6740" i="3" s="1"/>
  <c r="I6728" i="3"/>
  <c r="R6728" i="3"/>
  <c r="R6716" i="3"/>
  <c r="I6716" i="3" s="1"/>
  <c r="I6704" i="3"/>
  <c r="R6704" i="3"/>
  <c r="I6692" i="3"/>
  <c r="R6692" i="3"/>
  <c r="I6680" i="3"/>
  <c r="R6680" i="3"/>
  <c r="I6668" i="3"/>
  <c r="R6668" i="3"/>
  <c r="I6656" i="3"/>
  <c r="R6656" i="3"/>
  <c r="R6644" i="3"/>
  <c r="I6644" i="3" s="1"/>
  <c r="I6632" i="3"/>
  <c r="R6632" i="3"/>
  <c r="I6620" i="3"/>
  <c r="R6620" i="3"/>
  <c r="I6608" i="3"/>
  <c r="R6608" i="3"/>
  <c r="R6596" i="3"/>
  <c r="I6596" i="3" s="1"/>
  <c r="I6584" i="3"/>
  <c r="R6584" i="3"/>
  <c r="R6572" i="3"/>
  <c r="I6572" i="3" s="1"/>
  <c r="I6560" i="3"/>
  <c r="R6560" i="3"/>
  <c r="I6548" i="3"/>
  <c r="R6548" i="3"/>
  <c r="I6536" i="3"/>
  <c r="R6536" i="3"/>
  <c r="I6524" i="3"/>
  <c r="R6524" i="3"/>
  <c r="I6512" i="3"/>
  <c r="R6512" i="3"/>
  <c r="R6500" i="3"/>
  <c r="I6500" i="3" s="1"/>
  <c r="I6488" i="3"/>
  <c r="R6488" i="3"/>
  <c r="I6476" i="3"/>
  <c r="R6476" i="3"/>
  <c r="I6464" i="3"/>
  <c r="R6464" i="3"/>
  <c r="R6452" i="3"/>
  <c r="I6452" i="3" s="1"/>
  <c r="I6440" i="3"/>
  <c r="R6440" i="3"/>
  <c r="R6428" i="3"/>
  <c r="I6428" i="3" s="1"/>
  <c r="I6416" i="3"/>
  <c r="R6416" i="3"/>
  <c r="I6404" i="3"/>
  <c r="R6404" i="3"/>
  <c r="I6392" i="3"/>
  <c r="R6392" i="3"/>
  <c r="I6380" i="3"/>
  <c r="R6380" i="3"/>
  <c r="I6368" i="3"/>
  <c r="R6368" i="3"/>
  <c r="R6356" i="3"/>
  <c r="I6356" i="3" s="1"/>
  <c r="I6344" i="3"/>
  <c r="R6344" i="3"/>
  <c r="I6332" i="3"/>
  <c r="R6332" i="3"/>
  <c r="I6320" i="3"/>
  <c r="R6320" i="3"/>
  <c r="R6308" i="3"/>
  <c r="I6308" i="3" s="1"/>
  <c r="I6296" i="3"/>
  <c r="R6296" i="3"/>
  <c r="R6284" i="3"/>
  <c r="I6284" i="3" s="1"/>
  <c r="I6272" i="3"/>
  <c r="R6272" i="3"/>
  <c r="I6260" i="3"/>
  <c r="R6260" i="3"/>
  <c r="I6248" i="3"/>
  <c r="R6248" i="3"/>
  <c r="I6236" i="3"/>
  <c r="R6236" i="3"/>
  <c r="I6224" i="3"/>
  <c r="R6224" i="3"/>
  <c r="R6212" i="3"/>
  <c r="I6212" i="3" s="1"/>
  <c r="I6200" i="3"/>
  <c r="R6200" i="3"/>
  <c r="I6188" i="3"/>
  <c r="R6188" i="3"/>
  <c r="I6176" i="3"/>
  <c r="R6176" i="3"/>
  <c r="I6164" i="3"/>
  <c r="R6164" i="3"/>
  <c r="I6152" i="3"/>
  <c r="R6152" i="3"/>
  <c r="R6140" i="3"/>
  <c r="I6140" i="3" s="1"/>
  <c r="I6128" i="3"/>
  <c r="R6128" i="3"/>
  <c r="I6116" i="3"/>
  <c r="R6116" i="3"/>
  <c r="I6104" i="3"/>
  <c r="R6104" i="3"/>
  <c r="R6092" i="3"/>
  <c r="I6092" i="3" s="1"/>
  <c r="I6080" i="3"/>
  <c r="R6080" i="3"/>
  <c r="R6068" i="3"/>
  <c r="I6068" i="3" s="1"/>
  <c r="I6056" i="3"/>
  <c r="R6056" i="3"/>
  <c r="I6044" i="3"/>
  <c r="R6044" i="3"/>
  <c r="I6032" i="3"/>
  <c r="R6032" i="3"/>
  <c r="R6020" i="3"/>
  <c r="I6020" i="3" s="1"/>
  <c r="I6008" i="3"/>
  <c r="R6008" i="3"/>
  <c r="R5996" i="3"/>
  <c r="I5996" i="3" s="1"/>
  <c r="I5984" i="3"/>
  <c r="R5984" i="3"/>
  <c r="I5972" i="3"/>
  <c r="R5972" i="3"/>
  <c r="I5960" i="3"/>
  <c r="R5960" i="3"/>
  <c r="I5948" i="3"/>
  <c r="R5948" i="3"/>
  <c r="I5936" i="3"/>
  <c r="R5936" i="3"/>
  <c r="R5924" i="3"/>
  <c r="I5924" i="3" s="1"/>
  <c r="I5912" i="3"/>
  <c r="R5912" i="3"/>
  <c r="I5900" i="3"/>
  <c r="R5900" i="3"/>
  <c r="I5888" i="3"/>
  <c r="R5888" i="3"/>
  <c r="R5876" i="3"/>
  <c r="I5876" i="3" s="1"/>
  <c r="I5864" i="3"/>
  <c r="R5864" i="3"/>
  <c r="R5852" i="3"/>
  <c r="I5852" i="3" s="1"/>
  <c r="I5840" i="3"/>
  <c r="R5840" i="3"/>
  <c r="I5828" i="3"/>
  <c r="R5828" i="3"/>
  <c r="I5816" i="3"/>
  <c r="R5816" i="3"/>
  <c r="I5804" i="3"/>
  <c r="R5804" i="3"/>
  <c r="I5792" i="3"/>
  <c r="R5792" i="3"/>
  <c r="R5780" i="3"/>
  <c r="I5780" i="3" s="1"/>
  <c r="I5768" i="3"/>
  <c r="R5768" i="3"/>
  <c r="I5756" i="3"/>
  <c r="R5756" i="3"/>
  <c r="I5744" i="3"/>
  <c r="R5744" i="3"/>
  <c r="R5732" i="3"/>
  <c r="I5732" i="3" s="1"/>
  <c r="I5720" i="3"/>
  <c r="R5720" i="3"/>
  <c r="R5708" i="3"/>
  <c r="I5708" i="3" s="1"/>
  <c r="I5696" i="3"/>
  <c r="R5696" i="3"/>
  <c r="I5684" i="3"/>
  <c r="R5684" i="3"/>
  <c r="I5672" i="3"/>
  <c r="R5672" i="3"/>
  <c r="I5660" i="3"/>
  <c r="R5660" i="3"/>
  <c r="I5648" i="3"/>
  <c r="R5648" i="3"/>
  <c r="R5636" i="3"/>
  <c r="I5636" i="3" s="1"/>
  <c r="I5624" i="3"/>
  <c r="R5624" i="3"/>
  <c r="I5612" i="3"/>
  <c r="R5612" i="3"/>
  <c r="I5600" i="3"/>
  <c r="R5600" i="3"/>
  <c r="R5588" i="3"/>
  <c r="I5588" i="3" s="1"/>
  <c r="I5576" i="3"/>
  <c r="R5576" i="3"/>
  <c r="R5564" i="3"/>
  <c r="I5564" i="3" s="1"/>
  <c r="I5552" i="3"/>
  <c r="R5552" i="3"/>
  <c r="I5540" i="3"/>
  <c r="R5540" i="3"/>
  <c r="I5528" i="3"/>
  <c r="R5528" i="3"/>
  <c r="I5516" i="3"/>
  <c r="R5516" i="3"/>
  <c r="I5504" i="3"/>
  <c r="R5504" i="3"/>
  <c r="R5492" i="3"/>
  <c r="I5492" i="3" s="1"/>
  <c r="I5480" i="3"/>
  <c r="R5480" i="3"/>
  <c r="I5468" i="3"/>
  <c r="R5468" i="3"/>
  <c r="I5456" i="3"/>
  <c r="R5456" i="3"/>
  <c r="R5444" i="3"/>
  <c r="I5444" i="3" s="1"/>
  <c r="I5432" i="3"/>
  <c r="R5432" i="3"/>
  <c r="R5420" i="3"/>
  <c r="I5420" i="3" s="1"/>
  <c r="I5408" i="3"/>
  <c r="R5408" i="3"/>
  <c r="I5396" i="3"/>
  <c r="R5396" i="3"/>
  <c r="I5384" i="3"/>
  <c r="R5384" i="3"/>
  <c r="I5372" i="3"/>
  <c r="R5372" i="3"/>
  <c r="I5360" i="3"/>
  <c r="R5360" i="3"/>
  <c r="R5348" i="3"/>
  <c r="I5348" i="3" s="1"/>
  <c r="I5336" i="3"/>
  <c r="R5336" i="3"/>
  <c r="I5324" i="3"/>
  <c r="R5324" i="3"/>
  <c r="I5312" i="3"/>
  <c r="R5312" i="3"/>
  <c r="R5300" i="3"/>
  <c r="I5300" i="3" s="1"/>
  <c r="I5288" i="3"/>
  <c r="R5288" i="3"/>
  <c r="R5276" i="3"/>
  <c r="I5276" i="3" s="1"/>
  <c r="I5264" i="3"/>
  <c r="R5264" i="3"/>
  <c r="I5252" i="3"/>
  <c r="R5252" i="3"/>
  <c r="I5240" i="3"/>
  <c r="R5240" i="3"/>
  <c r="R5228" i="3"/>
  <c r="I5228" i="3" s="1"/>
  <c r="I5216" i="3"/>
  <c r="R5216" i="3"/>
  <c r="R5204" i="3"/>
  <c r="I5204" i="3" s="1"/>
  <c r="I5192" i="3"/>
  <c r="R5192" i="3"/>
  <c r="I5180" i="3"/>
  <c r="R5180" i="3"/>
  <c r="I5168" i="3"/>
  <c r="R5168" i="3"/>
  <c r="R5156" i="3"/>
  <c r="I5156" i="3" s="1"/>
  <c r="I5144" i="3"/>
  <c r="R5144" i="3"/>
  <c r="R5132" i="3"/>
  <c r="I5132" i="3" s="1"/>
  <c r="I5120" i="3"/>
  <c r="R5120" i="3"/>
  <c r="I5108" i="3"/>
  <c r="R5108" i="3"/>
  <c r="I5096" i="3"/>
  <c r="R5096" i="3"/>
  <c r="I5084" i="3"/>
  <c r="R5084" i="3"/>
  <c r="I5072" i="3"/>
  <c r="R5072" i="3"/>
  <c r="R5060" i="3"/>
  <c r="I5060" i="3" s="1"/>
  <c r="I5048" i="3"/>
  <c r="R5048" i="3"/>
  <c r="I5036" i="3"/>
  <c r="R5036" i="3"/>
  <c r="I5024" i="3"/>
  <c r="R5024" i="3"/>
  <c r="R5012" i="3"/>
  <c r="I5012" i="3" s="1"/>
  <c r="I5000" i="3"/>
  <c r="R5000" i="3"/>
  <c r="R4988" i="3"/>
  <c r="I4988" i="3" s="1"/>
  <c r="I4976" i="3"/>
  <c r="R4976" i="3"/>
  <c r="I4964" i="3"/>
  <c r="R4964" i="3"/>
  <c r="I4952" i="3"/>
  <c r="R4952" i="3"/>
  <c r="I4940" i="3"/>
  <c r="R4940" i="3"/>
  <c r="I4928" i="3"/>
  <c r="R4928" i="3"/>
  <c r="R4916" i="3"/>
  <c r="I4916" i="3" s="1"/>
  <c r="I4904" i="3"/>
  <c r="R4904" i="3"/>
  <c r="I4892" i="3"/>
  <c r="R4892" i="3"/>
  <c r="I4880" i="3"/>
  <c r="R4880" i="3"/>
  <c r="R4868" i="3"/>
  <c r="I4868" i="3" s="1"/>
  <c r="I4856" i="3"/>
  <c r="R4856" i="3"/>
  <c r="R4844" i="3"/>
  <c r="I4844" i="3" s="1"/>
  <c r="I4832" i="3"/>
  <c r="R4832" i="3"/>
  <c r="I4820" i="3"/>
  <c r="R4820" i="3"/>
  <c r="I4808" i="3"/>
  <c r="R4808" i="3"/>
  <c r="I4796" i="3"/>
  <c r="R4796" i="3"/>
  <c r="I4784" i="3"/>
  <c r="R4784" i="3"/>
  <c r="R4772" i="3"/>
  <c r="I4772" i="3" s="1"/>
  <c r="I4760" i="3"/>
  <c r="R4760" i="3"/>
  <c r="I4748" i="3"/>
  <c r="R4748" i="3"/>
  <c r="I4736" i="3"/>
  <c r="R4736" i="3"/>
  <c r="R4724" i="3"/>
  <c r="I4724" i="3" s="1"/>
  <c r="I4712" i="3"/>
  <c r="R4712" i="3"/>
  <c r="R4700" i="3"/>
  <c r="I4700" i="3" s="1"/>
  <c r="I4688" i="3"/>
  <c r="R4688" i="3"/>
  <c r="I4676" i="3"/>
  <c r="R4676" i="3"/>
  <c r="I4664" i="3"/>
  <c r="R4664" i="3"/>
  <c r="I4652" i="3"/>
  <c r="R4652" i="3"/>
  <c r="I4640" i="3"/>
  <c r="R4640" i="3"/>
  <c r="R4628" i="3"/>
  <c r="I4628" i="3" s="1"/>
  <c r="I4616" i="3"/>
  <c r="R4616" i="3"/>
  <c r="I4604" i="3"/>
  <c r="R4604" i="3"/>
  <c r="I4592" i="3"/>
  <c r="R4592" i="3"/>
  <c r="R4580" i="3"/>
  <c r="I4580" i="3" s="1"/>
  <c r="I4568" i="3"/>
  <c r="R4568" i="3"/>
  <c r="R4556" i="3"/>
  <c r="I4556" i="3" s="1"/>
  <c r="I4544" i="3"/>
  <c r="R4544" i="3"/>
  <c r="I4532" i="3"/>
  <c r="R4532" i="3"/>
  <c r="I4520" i="3"/>
  <c r="R4520" i="3"/>
  <c r="I4508" i="3"/>
  <c r="R4508" i="3"/>
  <c r="I4496" i="3"/>
  <c r="R4496" i="3"/>
  <c r="R4484" i="3"/>
  <c r="I4484" i="3" s="1"/>
  <c r="I4472" i="3"/>
  <c r="R4472" i="3"/>
  <c r="I4460" i="3"/>
  <c r="R4460" i="3"/>
  <c r="I4448" i="3"/>
  <c r="R4448" i="3"/>
  <c r="I4436" i="3"/>
  <c r="R4436" i="3"/>
  <c r="I4424" i="3"/>
  <c r="R4424" i="3"/>
  <c r="R4412" i="3"/>
  <c r="I4412" i="3" s="1"/>
  <c r="I4400" i="3"/>
  <c r="R4400" i="3"/>
  <c r="I4388" i="3"/>
  <c r="R4388" i="3"/>
  <c r="I4376" i="3"/>
  <c r="R4376" i="3"/>
  <c r="R4364" i="3"/>
  <c r="I4364" i="3" s="1"/>
  <c r="I4352" i="3"/>
  <c r="R4352" i="3"/>
  <c r="R4340" i="3"/>
  <c r="I4340" i="3" s="1"/>
  <c r="I4328" i="3"/>
  <c r="R4328" i="3"/>
  <c r="I4316" i="3"/>
  <c r="R4316" i="3"/>
  <c r="I4304" i="3"/>
  <c r="R4304" i="3"/>
  <c r="R4292" i="3"/>
  <c r="I4292" i="3" s="1"/>
  <c r="I4280" i="3"/>
  <c r="R4280" i="3"/>
  <c r="R4268" i="3"/>
  <c r="I4268" i="3" s="1"/>
  <c r="I4256" i="3"/>
  <c r="R4256" i="3"/>
  <c r="I4244" i="3"/>
  <c r="R4244" i="3"/>
  <c r="I4232" i="3"/>
  <c r="R4232" i="3"/>
  <c r="I4220" i="3"/>
  <c r="R4220" i="3"/>
  <c r="I4208" i="3"/>
  <c r="R4208" i="3"/>
  <c r="R4196" i="3"/>
  <c r="I4196" i="3" s="1"/>
  <c r="I4184" i="3"/>
  <c r="R4184" i="3"/>
  <c r="I4172" i="3"/>
  <c r="R4172" i="3"/>
  <c r="I4160" i="3"/>
  <c r="R4160" i="3"/>
  <c r="R4148" i="3"/>
  <c r="I4148" i="3" s="1"/>
  <c r="I4136" i="3"/>
  <c r="R4136" i="3"/>
  <c r="R4124" i="3"/>
  <c r="I4124" i="3" s="1"/>
  <c r="I4112" i="3"/>
  <c r="R4112" i="3"/>
  <c r="I4100" i="3"/>
  <c r="R4100" i="3"/>
  <c r="I4088" i="3"/>
  <c r="R4088" i="3"/>
  <c r="I4076" i="3"/>
  <c r="R4076" i="3"/>
  <c r="I4064" i="3"/>
  <c r="R4064" i="3"/>
  <c r="R4052" i="3"/>
  <c r="I4052" i="3" s="1"/>
  <c r="I4040" i="3"/>
  <c r="R4040" i="3"/>
  <c r="I4028" i="3"/>
  <c r="R4028" i="3"/>
  <c r="I4016" i="3"/>
  <c r="R4016" i="3"/>
  <c r="R4004" i="3"/>
  <c r="I4004" i="3" s="1"/>
  <c r="I3992" i="3"/>
  <c r="R3992" i="3"/>
  <c r="R3980" i="3"/>
  <c r="I3980" i="3" s="1"/>
  <c r="I3968" i="3"/>
  <c r="R3968" i="3"/>
  <c r="I3956" i="3"/>
  <c r="R3956" i="3"/>
  <c r="I3944" i="3"/>
  <c r="R3944" i="3"/>
  <c r="R3932" i="3"/>
  <c r="I3932" i="3" s="1"/>
  <c r="I3920" i="3"/>
  <c r="R3920" i="3"/>
  <c r="R3908" i="3"/>
  <c r="I3908" i="3" s="1"/>
  <c r="I3896" i="3"/>
  <c r="R3896" i="3"/>
  <c r="I3884" i="3"/>
  <c r="R3884" i="3"/>
  <c r="I3872" i="3"/>
  <c r="R3872" i="3"/>
  <c r="R3860" i="3"/>
  <c r="I3860" i="3" s="1"/>
  <c r="I3848" i="3"/>
  <c r="R3848" i="3"/>
  <c r="R3836" i="3"/>
  <c r="I3836" i="3" s="1"/>
  <c r="I3824" i="3"/>
  <c r="R3824" i="3"/>
  <c r="I3812" i="3"/>
  <c r="R3812" i="3"/>
  <c r="I3800" i="3"/>
  <c r="R3800" i="3"/>
  <c r="R3788" i="3"/>
  <c r="I3788" i="3" s="1"/>
  <c r="I3776" i="3"/>
  <c r="R3776" i="3"/>
  <c r="R3764" i="3"/>
  <c r="I3764" i="3" s="1"/>
  <c r="I3752" i="3"/>
  <c r="R3752" i="3"/>
  <c r="I3740" i="3"/>
  <c r="R3740" i="3"/>
  <c r="I3728" i="3"/>
  <c r="R3728" i="3"/>
  <c r="R3716" i="3"/>
  <c r="I3716" i="3" s="1"/>
  <c r="I3704" i="3"/>
  <c r="R3704" i="3"/>
  <c r="R3692" i="3"/>
  <c r="I3692" i="3" s="1"/>
  <c r="I3680" i="3"/>
  <c r="R3680" i="3"/>
  <c r="I3668" i="3"/>
  <c r="R3668" i="3"/>
  <c r="I3656" i="3"/>
  <c r="R3656" i="3"/>
  <c r="R3644" i="3"/>
  <c r="I3644" i="3" s="1"/>
  <c r="I3632" i="3"/>
  <c r="R3632" i="3"/>
  <c r="R3620" i="3"/>
  <c r="I3620" i="3" s="1"/>
  <c r="I3608" i="3"/>
  <c r="R3608" i="3"/>
  <c r="I3596" i="3"/>
  <c r="R3596" i="3"/>
  <c r="I3584" i="3"/>
  <c r="R3584" i="3"/>
  <c r="R3572" i="3"/>
  <c r="I3572" i="3" s="1"/>
  <c r="I3560" i="3"/>
  <c r="R3560" i="3"/>
  <c r="R3548" i="3"/>
  <c r="I3548" i="3" s="1"/>
  <c r="I3536" i="3"/>
  <c r="R3536" i="3"/>
  <c r="I3524" i="3"/>
  <c r="R3524" i="3"/>
  <c r="I3512" i="3"/>
  <c r="R3512" i="3"/>
  <c r="R3500" i="3"/>
  <c r="I3500" i="3" s="1"/>
  <c r="I3488" i="3"/>
  <c r="R3488" i="3"/>
  <c r="R3476" i="3"/>
  <c r="I3476" i="3" s="1"/>
  <c r="I3464" i="3"/>
  <c r="R3464" i="3"/>
  <c r="I3452" i="3"/>
  <c r="R3452" i="3"/>
  <c r="I3440" i="3"/>
  <c r="R3440" i="3"/>
  <c r="R3428" i="3"/>
  <c r="I3428" i="3" s="1"/>
  <c r="I3416" i="3"/>
  <c r="R3416" i="3"/>
  <c r="R3404" i="3"/>
  <c r="I3404" i="3" s="1"/>
  <c r="I3392" i="3"/>
  <c r="R3392" i="3"/>
  <c r="I3380" i="3"/>
  <c r="R3380" i="3"/>
  <c r="I3368" i="3"/>
  <c r="R3368" i="3"/>
  <c r="R3356" i="3"/>
  <c r="I3356" i="3" s="1"/>
  <c r="I3344" i="3"/>
  <c r="R3344" i="3"/>
  <c r="R3332" i="3"/>
  <c r="I3332" i="3" s="1"/>
  <c r="I3320" i="3"/>
  <c r="R3320" i="3"/>
  <c r="I3308" i="3"/>
  <c r="R3308" i="3"/>
  <c r="I7322" i="3"/>
  <c r="R7322" i="3"/>
  <c r="R7166" i="3"/>
  <c r="I7166" i="3" s="1"/>
  <c r="I7034" i="3"/>
  <c r="R7034" i="3"/>
  <c r="R6926" i="3"/>
  <c r="I6926" i="3" s="1"/>
  <c r="I6830" i="3"/>
  <c r="R6830" i="3"/>
  <c r="I6698" i="3"/>
  <c r="R6698" i="3"/>
  <c r="I6590" i="3"/>
  <c r="R6590" i="3"/>
  <c r="R6482" i="3"/>
  <c r="I6482" i="3" s="1"/>
  <c r="I6206" i="3"/>
  <c r="R6206" i="3"/>
  <c r="R6086" i="3"/>
  <c r="I6086" i="3" s="1"/>
  <c r="I5954" i="3"/>
  <c r="R5954" i="3"/>
  <c r="I5846" i="3"/>
  <c r="R5846" i="3"/>
  <c r="I5714" i="3"/>
  <c r="R5714" i="3"/>
  <c r="R5558" i="3"/>
  <c r="I5558" i="3" s="1"/>
  <c r="I5438" i="3"/>
  <c r="R5438" i="3"/>
  <c r="R5294" i="3"/>
  <c r="I5294" i="3" s="1"/>
  <c r="I5162" i="3"/>
  <c r="R5162" i="3"/>
  <c r="I5042" i="3"/>
  <c r="R5042" i="3"/>
  <c r="I4886" i="3"/>
  <c r="R4886" i="3"/>
  <c r="R4742" i="3"/>
  <c r="I4742" i="3" s="1"/>
  <c r="I4598" i="3"/>
  <c r="R4598" i="3"/>
  <c r="R4466" i="3"/>
  <c r="I4466" i="3" s="1"/>
  <c r="I4334" i="3"/>
  <c r="R4334" i="3"/>
  <c r="I4202" i="3"/>
  <c r="R4202" i="3"/>
  <c r="I4094" i="3"/>
  <c r="R4094" i="3"/>
  <c r="R3926" i="3"/>
  <c r="I3926" i="3" s="1"/>
  <c r="I3758" i="3"/>
  <c r="R3758" i="3"/>
  <c r="R3626" i="3"/>
  <c r="I3626" i="3" s="1"/>
  <c r="I3494" i="3"/>
  <c r="R3494" i="3"/>
  <c r="I3338" i="3"/>
  <c r="R3338" i="3"/>
  <c r="I3242" i="3"/>
  <c r="R3242" i="3"/>
  <c r="R3158" i="3"/>
  <c r="I3158" i="3" s="1"/>
  <c r="I3026" i="3"/>
  <c r="R3026" i="3"/>
  <c r="R2906" i="3"/>
  <c r="I2906" i="3" s="1"/>
  <c r="I2798" i="3"/>
  <c r="R2798" i="3"/>
  <c r="I2702" i="3"/>
  <c r="R2702" i="3"/>
  <c r="I2630" i="3"/>
  <c r="R2630" i="3"/>
  <c r="R2546" i="3"/>
  <c r="I2546" i="3" s="1"/>
  <c r="I7321" i="3"/>
  <c r="R7321" i="3"/>
  <c r="R7177" i="3"/>
  <c r="I7177" i="3" s="1"/>
  <c r="I7045" i="3"/>
  <c r="R7045" i="3"/>
  <c r="I6913" i="3"/>
  <c r="R6913" i="3"/>
  <c r="I6793" i="3"/>
  <c r="R6793" i="3"/>
  <c r="R6673" i="3"/>
  <c r="I6673" i="3" s="1"/>
  <c r="I6541" i="3"/>
  <c r="R6541" i="3"/>
  <c r="R6421" i="3"/>
  <c r="I6421" i="3" s="1"/>
  <c r="I6325" i="3"/>
  <c r="R6325" i="3"/>
  <c r="I6205" i="3"/>
  <c r="R6205" i="3"/>
  <c r="I6061" i="3"/>
  <c r="R6061" i="3"/>
  <c r="R5941" i="3"/>
  <c r="I5941" i="3" s="1"/>
  <c r="I5797" i="3"/>
  <c r="R5797" i="3"/>
  <c r="R5725" i="3"/>
  <c r="I5725" i="3" s="1"/>
  <c r="I5629" i="3"/>
  <c r="R5629" i="3"/>
  <c r="I5533" i="3"/>
  <c r="R5533" i="3"/>
  <c r="I5401" i="3"/>
  <c r="R5401" i="3"/>
  <c r="R5293" i="3"/>
  <c r="I5293" i="3" s="1"/>
  <c r="I5197" i="3"/>
  <c r="R5197" i="3"/>
  <c r="R5065" i="3"/>
  <c r="I5065" i="3" s="1"/>
  <c r="I4921" i="3"/>
  <c r="R4921" i="3"/>
  <c r="I4765" i="3"/>
  <c r="R4765" i="3"/>
  <c r="I4621" i="3"/>
  <c r="R4621" i="3"/>
  <c r="R4489" i="3"/>
  <c r="I4489" i="3" s="1"/>
  <c r="I4345" i="3"/>
  <c r="R4345" i="3"/>
  <c r="R4225" i="3"/>
  <c r="I4225" i="3" s="1"/>
  <c r="I4081" i="3"/>
  <c r="R4081" i="3"/>
  <c r="I3937" i="3"/>
  <c r="R3937" i="3"/>
  <c r="R3817" i="3"/>
  <c r="I3817" i="3" s="1"/>
  <c r="R3709" i="3"/>
  <c r="I3709" i="3" s="1"/>
  <c r="I3577" i="3"/>
  <c r="R3577" i="3"/>
  <c r="R3469" i="3"/>
  <c r="I3469" i="3" s="1"/>
  <c r="I3337" i="3"/>
  <c r="R3337" i="3"/>
  <c r="I3169" i="3"/>
  <c r="R3169" i="3"/>
  <c r="R3049" i="3"/>
  <c r="I3049" i="3" s="1"/>
  <c r="R2881" i="3"/>
  <c r="I2881" i="3" s="1"/>
  <c r="I2713" i="3"/>
  <c r="R2713" i="3"/>
  <c r="R2593" i="3"/>
  <c r="I2593" i="3" s="1"/>
  <c r="I2497" i="3"/>
  <c r="R2497" i="3"/>
  <c r="I2377" i="3"/>
  <c r="R2377" i="3"/>
  <c r="R2221" i="3"/>
  <c r="I2221" i="3" s="1"/>
  <c r="R2125" i="3"/>
  <c r="I2125" i="3" s="1"/>
  <c r="I1981" i="3"/>
  <c r="R1981" i="3"/>
  <c r="R1813" i="3"/>
  <c r="I1813" i="3" s="1"/>
  <c r="R1681" i="3"/>
  <c r="I1681" i="3" s="1"/>
  <c r="I1549" i="3"/>
  <c r="R1549" i="3"/>
  <c r="R1429" i="3"/>
  <c r="I1429" i="3" s="1"/>
  <c r="R1273" i="3"/>
  <c r="I1273" i="3" s="1"/>
  <c r="I1153" i="3"/>
  <c r="R1153" i="3"/>
  <c r="R1033" i="3"/>
  <c r="I1033" i="3" s="1"/>
  <c r="I937" i="3"/>
  <c r="R937" i="3"/>
  <c r="I793" i="3"/>
  <c r="R793" i="3"/>
  <c r="R673" i="3"/>
  <c r="I673" i="3" s="1"/>
  <c r="R541" i="3"/>
  <c r="I541" i="3" s="1"/>
  <c r="I373" i="3"/>
  <c r="R373" i="3"/>
  <c r="R241" i="3"/>
  <c r="I241" i="3" s="1"/>
  <c r="I145" i="3"/>
  <c r="R145" i="3"/>
  <c r="I37" i="3"/>
  <c r="R37" i="3"/>
  <c r="R7380" i="3"/>
  <c r="I7380" i="3" s="1"/>
  <c r="R7379" i="3"/>
  <c r="I7379" i="3" s="1"/>
  <c r="I7295" i="3"/>
  <c r="R7295" i="3"/>
  <c r="R7187" i="3"/>
  <c r="I7187" i="3" s="1"/>
  <c r="I7115" i="3"/>
  <c r="R7115" i="3"/>
  <c r="I7031" i="3"/>
  <c r="R7031" i="3"/>
  <c r="R6983" i="3"/>
  <c r="I6983" i="3" s="1"/>
  <c r="R6923" i="3"/>
  <c r="I6923" i="3" s="1"/>
  <c r="I6839" i="3"/>
  <c r="R6839" i="3"/>
  <c r="R7366" i="3"/>
  <c r="I7366" i="3" s="1"/>
  <c r="R7258" i="3"/>
  <c r="I7258" i="3" s="1"/>
  <c r="I7353" i="3"/>
  <c r="R7353" i="3"/>
  <c r="R7293" i="3"/>
  <c r="I7293" i="3" s="1"/>
  <c r="R7221" i="3"/>
  <c r="I7221" i="3" s="1"/>
  <c r="I7137" i="3"/>
  <c r="R7137" i="3"/>
  <c r="R7376" i="3"/>
  <c r="I7376" i="3" s="1"/>
  <c r="I7316" i="3"/>
  <c r="R7316" i="3"/>
  <c r="I7280" i="3"/>
  <c r="R7280" i="3"/>
  <c r="R7232" i="3"/>
  <c r="I7232" i="3" s="1"/>
  <c r="R7172" i="3"/>
  <c r="I7172" i="3" s="1"/>
  <c r="I7112" i="3"/>
  <c r="R7112" i="3"/>
  <c r="R7064" i="3"/>
  <c r="I7064" i="3" s="1"/>
  <c r="I7028" i="3"/>
  <c r="R7028" i="3"/>
  <c r="I6980" i="3"/>
  <c r="R6980" i="3"/>
  <c r="R6932" i="3"/>
  <c r="I6932" i="3" s="1"/>
  <c r="R6812" i="3"/>
  <c r="I6812" i="3" s="1"/>
  <c r="I7387" i="3"/>
  <c r="R7387" i="3"/>
  <c r="R7363" i="3"/>
  <c r="I7363" i="3" s="1"/>
  <c r="I7327" i="3"/>
  <c r="R7327" i="3"/>
  <c r="I7315" i="3"/>
  <c r="R7315" i="3"/>
  <c r="R7291" i="3"/>
  <c r="I7291" i="3" s="1"/>
  <c r="R7267" i="3"/>
  <c r="I7267" i="3" s="1"/>
  <c r="I7243" i="3"/>
  <c r="R7243" i="3"/>
  <c r="R7219" i="3"/>
  <c r="I7219" i="3" s="1"/>
  <c r="R7195" i="3"/>
  <c r="I7195" i="3" s="1"/>
  <c r="I7171" i="3"/>
  <c r="R7171" i="3"/>
  <c r="R7147" i="3"/>
  <c r="I7147" i="3" s="1"/>
  <c r="R7123" i="3"/>
  <c r="I7123" i="3" s="1"/>
  <c r="I7099" i="3"/>
  <c r="R7099" i="3"/>
  <c r="R7075" i="3"/>
  <c r="I7075" i="3" s="1"/>
  <c r="I7051" i="3"/>
  <c r="R7051" i="3"/>
  <c r="I7039" i="3"/>
  <c r="R7039" i="3"/>
  <c r="R7015" i="3"/>
  <c r="I7015" i="3" s="1"/>
  <c r="R6991" i="3"/>
  <c r="I6991" i="3" s="1"/>
  <c r="I6955" i="3"/>
  <c r="R6955" i="3"/>
  <c r="R6943" i="3"/>
  <c r="I6943" i="3" s="1"/>
  <c r="I6919" i="3"/>
  <c r="R6919" i="3"/>
  <c r="I6895" i="3"/>
  <c r="R6895" i="3"/>
  <c r="R6871" i="3"/>
  <c r="I6871" i="3" s="1"/>
  <c r="R6847" i="3"/>
  <c r="I6847" i="3" s="1"/>
  <c r="I6823" i="3"/>
  <c r="R6823" i="3"/>
  <c r="R6799" i="3"/>
  <c r="I6799" i="3" s="1"/>
  <c r="I6775" i="3"/>
  <c r="R6775" i="3"/>
  <c r="I6751" i="3"/>
  <c r="R6751" i="3"/>
  <c r="R6727" i="3"/>
  <c r="I6727" i="3" s="1"/>
  <c r="R6703" i="3"/>
  <c r="I6703" i="3" s="1"/>
  <c r="I6679" i="3"/>
  <c r="R6679" i="3"/>
  <c r="R6655" i="3"/>
  <c r="I6655" i="3" s="1"/>
  <c r="R6631" i="3"/>
  <c r="I6631" i="3" s="1"/>
  <c r="I6595" i="3"/>
  <c r="R6595" i="3"/>
  <c r="R6571" i="3"/>
  <c r="I6571" i="3" s="1"/>
  <c r="R6547" i="3"/>
  <c r="I6547" i="3" s="1"/>
  <c r="I6523" i="3"/>
  <c r="R6523" i="3"/>
  <c r="R6487" i="3"/>
  <c r="I6487" i="3" s="1"/>
  <c r="I6475" i="3"/>
  <c r="R6475" i="3"/>
  <c r="I6451" i="3"/>
  <c r="R6451" i="3"/>
  <c r="R6427" i="3"/>
  <c r="I6427" i="3" s="1"/>
  <c r="R6403" i="3"/>
  <c r="I6403" i="3" s="1"/>
  <c r="I6379" i="3"/>
  <c r="R6379" i="3"/>
  <c r="R6367" i="3"/>
  <c r="I6367" i="3" s="1"/>
  <c r="I6343" i="3"/>
  <c r="R6343" i="3"/>
  <c r="I6319" i="3"/>
  <c r="R6319" i="3"/>
  <c r="R6295" i="3"/>
  <c r="I6295" i="3" s="1"/>
  <c r="R6271" i="3"/>
  <c r="I6271" i="3" s="1"/>
  <c r="I6247" i="3"/>
  <c r="R6247" i="3"/>
  <c r="R6223" i="3"/>
  <c r="I6223" i="3" s="1"/>
  <c r="I6199" i="3"/>
  <c r="R6199" i="3"/>
  <c r="I6175" i="3"/>
  <c r="R6175" i="3"/>
  <c r="R6151" i="3"/>
  <c r="I6151" i="3" s="1"/>
  <c r="R6115" i="3"/>
  <c r="I6115" i="3" s="1"/>
  <c r="I6091" i="3"/>
  <c r="R6091" i="3"/>
  <c r="R6067" i="3"/>
  <c r="I6067" i="3" s="1"/>
  <c r="R6043" i="3"/>
  <c r="I6043" i="3" s="1"/>
  <c r="I6019" i="3"/>
  <c r="R6019" i="3"/>
  <c r="R5995" i="3"/>
  <c r="I5995" i="3" s="1"/>
  <c r="R5971" i="3"/>
  <c r="I5971" i="3" s="1"/>
  <c r="I5947" i="3"/>
  <c r="R5947" i="3"/>
  <c r="R5923" i="3"/>
  <c r="I5923" i="3" s="1"/>
  <c r="I5899" i="3"/>
  <c r="R5899" i="3"/>
  <c r="I5875" i="3"/>
  <c r="R5875" i="3"/>
  <c r="R5863" i="3"/>
  <c r="I5863" i="3" s="1"/>
  <c r="R5839" i="3"/>
  <c r="I5839" i="3" s="1"/>
  <c r="I5827" i="3"/>
  <c r="R5827" i="3"/>
  <c r="R5815" i="3"/>
  <c r="I5815" i="3" s="1"/>
  <c r="I5803" i="3"/>
  <c r="R5803" i="3"/>
  <c r="I5791" i="3"/>
  <c r="R5791" i="3"/>
  <c r="R5779" i="3"/>
  <c r="I5779" i="3" s="1"/>
  <c r="R5767" i="3"/>
  <c r="I5767" i="3" s="1"/>
  <c r="I5755" i="3"/>
  <c r="R5755" i="3"/>
  <c r="R5743" i="3"/>
  <c r="I5743" i="3" s="1"/>
  <c r="I5731" i="3"/>
  <c r="R5731" i="3"/>
  <c r="I5719" i="3"/>
  <c r="R5719" i="3"/>
  <c r="R5695" i="3"/>
  <c r="I5695" i="3" s="1"/>
  <c r="R5683" i="3"/>
  <c r="I5683" i="3" s="1"/>
  <c r="I5671" i="3"/>
  <c r="R5671" i="3"/>
  <c r="R5659" i="3"/>
  <c r="I5659" i="3" s="1"/>
  <c r="R5647" i="3"/>
  <c r="I5647" i="3" s="1"/>
  <c r="I5635" i="3"/>
  <c r="R5635" i="3"/>
  <c r="R5623" i="3"/>
  <c r="I5623" i="3" s="1"/>
  <c r="R5611" i="3"/>
  <c r="I5611" i="3" s="1"/>
  <c r="I5599" i="3"/>
  <c r="R5599" i="3"/>
  <c r="R5587" i="3"/>
  <c r="I5587" i="3" s="1"/>
  <c r="I5575" i="3"/>
  <c r="R5575" i="3"/>
  <c r="I5563" i="3"/>
  <c r="R5563" i="3"/>
  <c r="R5551" i="3"/>
  <c r="I5551" i="3" s="1"/>
  <c r="R5539" i="3"/>
  <c r="I5539" i="3" s="1"/>
  <c r="I5527" i="3"/>
  <c r="R5527" i="3"/>
  <c r="R5515" i="3"/>
  <c r="I5515" i="3" s="1"/>
  <c r="I5503" i="3"/>
  <c r="R5503" i="3"/>
  <c r="I5491" i="3"/>
  <c r="R5491" i="3"/>
  <c r="R5479" i="3"/>
  <c r="I5479" i="3" s="1"/>
  <c r="R5467" i="3"/>
  <c r="I5467" i="3" s="1"/>
  <c r="I5455" i="3"/>
  <c r="R5455" i="3"/>
  <c r="R5443" i="3"/>
  <c r="I5443" i="3" s="1"/>
  <c r="R5431" i="3"/>
  <c r="I5431" i="3" s="1"/>
  <c r="I5419" i="3"/>
  <c r="R5419" i="3"/>
  <c r="R5407" i="3"/>
  <c r="I5407" i="3" s="1"/>
  <c r="R5395" i="3"/>
  <c r="I5395" i="3" s="1"/>
  <c r="I5383" i="3"/>
  <c r="R5383" i="3"/>
  <c r="R5371" i="3"/>
  <c r="I5371" i="3" s="1"/>
  <c r="R5359" i="3"/>
  <c r="I5359" i="3" s="1"/>
  <c r="I5347" i="3"/>
  <c r="R5347" i="3"/>
  <c r="R5335" i="3"/>
  <c r="I5335" i="3" s="1"/>
  <c r="R5323" i="3"/>
  <c r="I5323" i="3" s="1"/>
  <c r="I5311" i="3"/>
  <c r="R5311" i="3"/>
  <c r="R5299" i="3"/>
  <c r="I5299" i="3" s="1"/>
  <c r="I5287" i="3"/>
  <c r="R5287" i="3"/>
  <c r="I5275" i="3"/>
  <c r="R5275" i="3"/>
  <c r="R5263" i="3"/>
  <c r="I5263" i="3" s="1"/>
  <c r="R5251" i="3"/>
  <c r="I5251" i="3" s="1"/>
  <c r="I5239" i="3"/>
  <c r="R5239" i="3"/>
  <c r="R5227" i="3"/>
  <c r="I5227" i="3" s="1"/>
  <c r="I5215" i="3"/>
  <c r="R5215" i="3"/>
  <c r="I5203" i="3"/>
  <c r="R5203" i="3"/>
  <c r="R5191" i="3"/>
  <c r="I5191" i="3" s="1"/>
  <c r="R5179" i="3"/>
  <c r="I5179" i="3" s="1"/>
  <c r="I5167" i="3"/>
  <c r="R5167" i="3"/>
  <c r="R5155" i="3"/>
  <c r="I5155" i="3" s="1"/>
  <c r="R5143" i="3"/>
  <c r="I5143" i="3" s="1"/>
  <c r="I5131" i="3"/>
  <c r="R5131" i="3"/>
  <c r="R5119" i="3"/>
  <c r="I5119" i="3" s="1"/>
  <c r="R5107" i="3"/>
  <c r="I5107" i="3" s="1"/>
  <c r="I5095" i="3"/>
  <c r="R5095" i="3"/>
  <c r="R5083" i="3"/>
  <c r="I5083" i="3" s="1"/>
  <c r="R5071" i="3"/>
  <c r="I5071" i="3" s="1"/>
  <c r="I5059" i="3"/>
  <c r="R5059" i="3"/>
  <c r="R5047" i="3"/>
  <c r="I5047" i="3" s="1"/>
  <c r="R5035" i="3"/>
  <c r="I5035" i="3" s="1"/>
  <c r="I5023" i="3"/>
  <c r="R5023" i="3"/>
  <c r="R5011" i="3"/>
  <c r="I5011" i="3" s="1"/>
  <c r="I4999" i="3"/>
  <c r="R4999" i="3"/>
  <c r="I4987" i="3"/>
  <c r="R4987" i="3"/>
  <c r="R4975" i="3"/>
  <c r="I4975" i="3" s="1"/>
  <c r="R4963" i="3"/>
  <c r="I4963" i="3" s="1"/>
  <c r="I4951" i="3"/>
  <c r="R4951" i="3"/>
  <c r="R4939" i="3"/>
  <c r="I4939" i="3" s="1"/>
  <c r="I4927" i="3"/>
  <c r="R4927" i="3"/>
  <c r="I4915" i="3"/>
  <c r="R4915" i="3"/>
  <c r="R4903" i="3"/>
  <c r="I4903" i="3" s="1"/>
  <c r="R4891" i="3"/>
  <c r="I4891" i="3" s="1"/>
  <c r="I4879" i="3"/>
  <c r="R4879" i="3"/>
  <c r="R4867" i="3"/>
  <c r="I4867" i="3" s="1"/>
  <c r="R4855" i="3"/>
  <c r="I4855" i="3" s="1"/>
  <c r="I4843" i="3"/>
  <c r="R4843" i="3"/>
  <c r="R4831" i="3"/>
  <c r="I4831" i="3" s="1"/>
  <c r="R4819" i="3"/>
  <c r="I4819" i="3" s="1"/>
  <c r="I4807" i="3"/>
  <c r="R4807" i="3"/>
  <c r="R4795" i="3"/>
  <c r="I4795" i="3" s="1"/>
  <c r="R4783" i="3"/>
  <c r="I4783" i="3" s="1"/>
  <c r="I4771" i="3"/>
  <c r="R4771" i="3"/>
  <c r="R4759" i="3"/>
  <c r="I4759" i="3" s="1"/>
  <c r="R4747" i="3"/>
  <c r="I4747" i="3" s="1"/>
  <c r="I4735" i="3"/>
  <c r="R4735" i="3"/>
  <c r="R4723" i="3"/>
  <c r="I4723" i="3" s="1"/>
  <c r="R4711" i="3"/>
  <c r="I4711" i="3" s="1"/>
  <c r="I4699" i="3"/>
  <c r="R4699" i="3"/>
  <c r="R4687" i="3"/>
  <c r="I4687" i="3" s="1"/>
  <c r="R4675" i="3"/>
  <c r="I4675" i="3" s="1"/>
  <c r="I4663" i="3"/>
  <c r="R4663" i="3"/>
  <c r="R4651" i="3"/>
  <c r="I4651" i="3" s="1"/>
  <c r="I4639" i="3"/>
  <c r="R4639" i="3"/>
  <c r="I4627" i="3"/>
  <c r="R4627" i="3"/>
  <c r="R4615" i="3"/>
  <c r="I4615" i="3" s="1"/>
  <c r="R4603" i="3"/>
  <c r="I4603" i="3" s="1"/>
  <c r="I4591" i="3"/>
  <c r="R4591" i="3"/>
  <c r="R4579" i="3"/>
  <c r="I4579" i="3" s="1"/>
  <c r="R4567" i="3"/>
  <c r="I4567" i="3" s="1"/>
  <c r="I4555" i="3"/>
  <c r="R4555" i="3"/>
  <c r="R4543" i="3"/>
  <c r="I4543" i="3" s="1"/>
  <c r="R4531" i="3"/>
  <c r="I4531" i="3" s="1"/>
  <c r="I4519" i="3"/>
  <c r="R4519" i="3"/>
  <c r="R4507" i="3"/>
  <c r="I4507" i="3" s="1"/>
  <c r="R4495" i="3"/>
  <c r="I4495" i="3" s="1"/>
  <c r="I4483" i="3"/>
  <c r="R4483" i="3"/>
  <c r="R4471" i="3"/>
  <c r="I4471" i="3" s="1"/>
  <c r="R4459" i="3"/>
  <c r="I4459" i="3" s="1"/>
  <c r="I4447" i="3"/>
  <c r="R4447" i="3"/>
  <c r="R4435" i="3"/>
  <c r="I4435" i="3" s="1"/>
  <c r="R4423" i="3"/>
  <c r="I4423" i="3" s="1"/>
  <c r="I4411" i="3"/>
  <c r="R4411" i="3"/>
  <c r="R4399" i="3"/>
  <c r="I4399" i="3" s="1"/>
  <c r="R4387" i="3"/>
  <c r="I4387" i="3" s="1"/>
  <c r="I4375" i="3"/>
  <c r="R4375" i="3"/>
  <c r="R4363" i="3"/>
  <c r="I4363" i="3" s="1"/>
  <c r="I4351" i="3"/>
  <c r="R4351" i="3"/>
  <c r="I4339" i="3"/>
  <c r="R4339" i="3"/>
  <c r="R4327" i="3"/>
  <c r="I4327" i="3" s="1"/>
  <c r="R4315" i="3"/>
  <c r="I4315" i="3" s="1"/>
  <c r="I4303" i="3"/>
  <c r="R4303" i="3"/>
  <c r="R4291" i="3"/>
  <c r="I4291" i="3" s="1"/>
  <c r="R4279" i="3"/>
  <c r="I4279" i="3" s="1"/>
  <c r="I4267" i="3"/>
  <c r="R4267" i="3"/>
  <c r="R4255" i="3"/>
  <c r="I4255" i="3" s="1"/>
  <c r="R4243" i="3"/>
  <c r="I4243" i="3" s="1"/>
  <c r="I4231" i="3"/>
  <c r="R4231" i="3"/>
  <c r="R4219" i="3"/>
  <c r="I4219" i="3" s="1"/>
  <c r="R4207" i="3"/>
  <c r="I4207" i="3" s="1"/>
  <c r="I4195" i="3"/>
  <c r="R4195" i="3"/>
  <c r="R4183" i="3"/>
  <c r="I4183" i="3" s="1"/>
  <c r="R4171" i="3"/>
  <c r="I4171" i="3" s="1"/>
  <c r="I4159" i="3"/>
  <c r="R4159" i="3"/>
  <c r="R4147" i="3"/>
  <c r="I4147" i="3" s="1"/>
  <c r="R4135" i="3"/>
  <c r="I4135" i="3" s="1"/>
  <c r="I4123" i="3"/>
  <c r="R4123" i="3"/>
  <c r="R4111" i="3"/>
  <c r="I4111" i="3" s="1"/>
  <c r="R4099" i="3"/>
  <c r="I4099" i="3" s="1"/>
  <c r="I4087" i="3"/>
  <c r="R4087" i="3"/>
  <c r="R4075" i="3"/>
  <c r="I4075" i="3" s="1"/>
  <c r="I4063" i="3"/>
  <c r="R4063" i="3"/>
  <c r="I4051" i="3"/>
  <c r="R4051" i="3"/>
  <c r="R4039" i="3"/>
  <c r="I4039" i="3" s="1"/>
  <c r="R4027" i="3"/>
  <c r="I4027" i="3" s="1"/>
  <c r="I4015" i="3"/>
  <c r="R4015" i="3"/>
  <c r="R4003" i="3"/>
  <c r="I4003" i="3" s="1"/>
  <c r="R3991" i="3"/>
  <c r="I3991" i="3" s="1"/>
  <c r="I3979" i="3"/>
  <c r="R3979" i="3"/>
  <c r="R3967" i="3"/>
  <c r="I3967" i="3" s="1"/>
  <c r="R3955" i="3"/>
  <c r="I3955" i="3" s="1"/>
  <c r="I3943" i="3"/>
  <c r="R3943" i="3"/>
  <c r="R3931" i="3"/>
  <c r="I3931" i="3" s="1"/>
  <c r="R3919" i="3"/>
  <c r="I3919" i="3" s="1"/>
  <c r="I3907" i="3"/>
  <c r="R3907" i="3"/>
  <c r="R3895" i="3"/>
  <c r="I3895" i="3" s="1"/>
  <c r="R3883" i="3"/>
  <c r="I3883" i="3" s="1"/>
  <c r="I3871" i="3"/>
  <c r="R3871" i="3"/>
  <c r="R3859" i="3"/>
  <c r="I3859" i="3" s="1"/>
  <c r="R3847" i="3"/>
  <c r="I3847" i="3" s="1"/>
  <c r="I3835" i="3"/>
  <c r="R3835" i="3"/>
  <c r="R3823" i="3"/>
  <c r="I3823" i="3" s="1"/>
  <c r="R3811" i="3"/>
  <c r="I3811" i="3" s="1"/>
  <c r="I3799" i="3"/>
  <c r="R3799" i="3"/>
  <c r="R3787" i="3"/>
  <c r="I3787" i="3" s="1"/>
  <c r="I3775" i="3"/>
  <c r="R3775" i="3"/>
  <c r="I3763" i="3"/>
  <c r="R3763" i="3"/>
  <c r="R3751" i="3"/>
  <c r="I3751" i="3" s="1"/>
  <c r="R3739" i="3"/>
  <c r="I3739" i="3" s="1"/>
  <c r="I3727" i="3"/>
  <c r="R3727" i="3"/>
  <c r="R3715" i="3"/>
  <c r="I3715" i="3" s="1"/>
  <c r="R3703" i="3"/>
  <c r="I3703" i="3" s="1"/>
  <c r="I3691" i="3"/>
  <c r="R3691" i="3"/>
  <c r="R3679" i="3"/>
  <c r="I3679" i="3" s="1"/>
  <c r="R3667" i="3"/>
  <c r="I3667" i="3" s="1"/>
  <c r="I3655" i="3"/>
  <c r="R3655" i="3"/>
  <c r="R3643" i="3"/>
  <c r="I3643" i="3" s="1"/>
  <c r="R3631" i="3"/>
  <c r="I3631" i="3" s="1"/>
  <c r="I3619" i="3"/>
  <c r="R3619" i="3"/>
  <c r="R3607" i="3"/>
  <c r="I3607" i="3" s="1"/>
  <c r="R3595" i="3"/>
  <c r="I3595" i="3" s="1"/>
  <c r="I3583" i="3"/>
  <c r="R3583" i="3"/>
  <c r="R3571" i="3"/>
  <c r="I3571" i="3" s="1"/>
  <c r="R3559" i="3"/>
  <c r="I3559" i="3" s="1"/>
  <c r="I3547" i="3"/>
  <c r="R3547" i="3"/>
  <c r="R3535" i="3"/>
  <c r="I3535" i="3" s="1"/>
  <c r="R3523" i="3"/>
  <c r="I3523" i="3" s="1"/>
  <c r="I3511" i="3"/>
  <c r="R3511" i="3"/>
  <c r="R3499" i="3"/>
  <c r="I3499" i="3" s="1"/>
  <c r="I3487" i="3"/>
  <c r="R3487" i="3"/>
  <c r="I3475" i="3"/>
  <c r="R3475" i="3"/>
  <c r="R3463" i="3"/>
  <c r="I3463" i="3" s="1"/>
  <c r="R3451" i="3"/>
  <c r="I3451" i="3" s="1"/>
  <c r="I3439" i="3"/>
  <c r="R3439" i="3"/>
  <c r="R3427" i="3"/>
  <c r="I3427" i="3" s="1"/>
  <c r="R3415" i="3"/>
  <c r="I3415" i="3" s="1"/>
  <c r="I3403" i="3"/>
  <c r="R3403" i="3"/>
  <c r="R3391" i="3"/>
  <c r="I3391" i="3" s="1"/>
  <c r="R3379" i="3"/>
  <c r="I3379" i="3" s="1"/>
  <c r="I3367" i="3"/>
  <c r="R3367" i="3"/>
  <c r="R3355" i="3"/>
  <c r="I3355" i="3" s="1"/>
  <c r="R3343" i="3"/>
  <c r="I3343" i="3" s="1"/>
  <c r="I3331" i="3"/>
  <c r="R3331" i="3"/>
  <c r="R3319" i="3"/>
  <c r="I3319" i="3" s="1"/>
  <c r="R3307" i="3"/>
  <c r="I3307" i="3" s="1"/>
  <c r="I3295" i="3"/>
  <c r="R3295" i="3"/>
  <c r="R3283" i="3"/>
  <c r="I3283" i="3" s="1"/>
  <c r="R3271" i="3"/>
  <c r="I3271" i="3" s="1"/>
  <c r="I3259" i="3"/>
  <c r="R3259" i="3"/>
  <c r="R3247" i="3"/>
  <c r="I3247" i="3" s="1"/>
  <c r="R3235" i="3"/>
  <c r="I3235" i="3" s="1"/>
  <c r="I3223" i="3"/>
  <c r="R3223" i="3"/>
  <c r="R3211" i="3"/>
  <c r="I3211" i="3" s="1"/>
  <c r="I3199" i="3"/>
  <c r="R3199" i="3"/>
  <c r="I3187" i="3"/>
  <c r="R3187" i="3"/>
  <c r="R3175" i="3"/>
  <c r="I3175" i="3" s="1"/>
  <c r="R3163" i="3"/>
  <c r="I3163" i="3" s="1"/>
  <c r="I3151" i="3"/>
  <c r="R3151" i="3"/>
  <c r="R3139" i="3"/>
  <c r="I3139" i="3" s="1"/>
  <c r="R3127" i="3"/>
  <c r="I3127" i="3" s="1"/>
  <c r="I3115" i="3"/>
  <c r="R3115" i="3"/>
  <c r="R3103" i="3"/>
  <c r="I3103" i="3" s="1"/>
  <c r="R3091" i="3"/>
  <c r="I3091" i="3" s="1"/>
  <c r="I3079" i="3"/>
  <c r="R3079" i="3"/>
  <c r="R3067" i="3"/>
  <c r="I3067" i="3" s="1"/>
  <c r="R3055" i="3"/>
  <c r="I3055" i="3" s="1"/>
  <c r="I3043" i="3"/>
  <c r="R3043" i="3"/>
  <c r="R3031" i="3"/>
  <c r="I3031" i="3" s="1"/>
  <c r="R3019" i="3"/>
  <c r="I3019" i="3" s="1"/>
  <c r="I3007" i="3"/>
  <c r="R3007" i="3"/>
  <c r="R2995" i="3"/>
  <c r="I2995" i="3" s="1"/>
  <c r="R2983" i="3"/>
  <c r="I2983" i="3" s="1"/>
  <c r="I2971" i="3"/>
  <c r="R2971" i="3"/>
  <c r="R2959" i="3"/>
  <c r="I2959" i="3" s="1"/>
  <c r="R2947" i="3"/>
  <c r="I2947" i="3" s="1"/>
  <c r="I2935" i="3"/>
  <c r="R2935" i="3"/>
  <c r="R2923" i="3"/>
  <c r="I2923" i="3" s="1"/>
  <c r="I2911" i="3"/>
  <c r="R2911" i="3"/>
  <c r="I2899" i="3"/>
  <c r="R2899" i="3"/>
  <c r="R2887" i="3"/>
  <c r="I2887" i="3" s="1"/>
  <c r="R2875" i="3"/>
  <c r="I2875" i="3" s="1"/>
  <c r="I2863" i="3"/>
  <c r="R2863" i="3"/>
  <c r="R7370" i="3"/>
  <c r="I7370" i="3" s="1"/>
  <c r="R7262" i="3"/>
  <c r="I7262" i="3" s="1"/>
  <c r="I7154" i="3"/>
  <c r="R7154" i="3"/>
  <c r="R7022" i="3"/>
  <c r="I7022" i="3" s="1"/>
  <c r="R6938" i="3"/>
  <c r="I6938" i="3" s="1"/>
  <c r="I6806" i="3"/>
  <c r="R6806" i="3"/>
  <c r="R6686" i="3"/>
  <c r="I6686" i="3" s="1"/>
  <c r="R6542" i="3"/>
  <c r="I6542" i="3" s="1"/>
  <c r="I6410" i="3"/>
  <c r="R6410" i="3"/>
  <c r="R6302" i="3"/>
  <c r="I6302" i="3" s="1"/>
  <c r="R6158" i="3"/>
  <c r="I6158" i="3" s="1"/>
  <c r="I6038" i="3"/>
  <c r="R6038" i="3"/>
  <c r="R5918" i="3"/>
  <c r="I5918" i="3" s="1"/>
  <c r="R5798" i="3"/>
  <c r="I5798" i="3" s="1"/>
  <c r="I5702" i="3"/>
  <c r="R5702" i="3"/>
  <c r="R5582" i="3"/>
  <c r="I5582" i="3" s="1"/>
  <c r="R5450" i="3"/>
  <c r="I5450" i="3" s="1"/>
  <c r="I5330" i="3"/>
  <c r="R5330" i="3"/>
  <c r="R5234" i="3"/>
  <c r="I5234" i="3" s="1"/>
  <c r="I5114" i="3"/>
  <c r="R5114" i="3"/>
  <c r="I4994" i="3"/>
  <c r="R4994" i="3"/>
  <c r="R4862" i="3"/>
  <c r="I4862" i="3" s="1"/>
  <c r="R4682" i="3"/>
  <c r="I4682" i="3" s="1"/>
  <c r="I4526" i="3"/>
  <c r="R4526" i="3"/>
  <c r="R4394" i="3"/>
  <c r="I4394" i="3" s="1"/>
  <c r="R4238" i="3"/>
  <c r="I4238" i="3" s="1"/>
  <c r="I4082" i="3"/>
  <c r="R4082" i="3"/>
  <c r="R3950" i="3"/>
  <c r="I3950" i="3" s="1"/>
  <c r="R3782" i="3"/>
  <c r="I3782" i="3" s="1"/>
  <c r="I3506" i="3"/>
  <c r="R3506" i="3"/>
  <c r="R3326" i="3"/>
  <c r="I3326" i="3" s="1"/>
  <c r="R3194" i="3"/>
  <c r="I3194" i="3" s="1"/>
  <c r="I3074" i="3"/>
  <c r="R3074" i="3"/>
  <c r="R2990" i="3"/>
  <c r="I2990" i="3" s="1"/>
  <c r="R2858" i="3"/>
  <c r="I2858" i="3" s="1"/>
  <c r="I2750" i="3"/>
  <c r="R2750" i="3"/>
  <c r="R2642" i="3"/>
  <c r="I2642" i="3" s="1"/>
  <c r="R2534" i="3"/>
  <c r="I2534" i="3" s="1"/>
  <c r="I7369" i="3"/>
  <c r="R7369" i="3"/>
  <c r="R7237" i="3"/>
  <c r="I7237" i="3" s="1"/>
  <c r="R7129" i="3"/>
  <c r="I7129" i="3" s="1"/>
  <c r="I6997" i="3"/>
  <c r="R6997" i="3"/>
  <c r="R6865" i="3"/>
  <c r="I6865" i="3" s="1"/>
  <c r="I6733" i="3"/>
  <c r="R6733" i="3"/>
  <c r="I6601" i="3"/>
  <c r="R6601" i="3"/>
  <c r="R6457" i="3"/>
  <c r="I6457" i="3" s="1"/>
  <c r="R6133" i="3"/>
  <c r="I6133" i="3" s="1"/>
  <c r="I6013" i="3"/>
  <c r="R6013" i="3"/>
  <c r="R5869" i="3"/>
  <c r="I5869" i="3" s="1"/>
  <c r="R5737" i="3"/>
  <c r="I5737" i="3" s="1"/>
  <c r="I5593" i="3"/>
  <c r="R5593" i="3"/>
  <c r="R5461" i="3"/>
  <c r="I5461" i="3" s="1"/>
  <c r="R5365" i="3"/>
  <c r="I5365" i="3" s="1"/>
  <c r="I5257" i="3"/>
  <c r="R5257" i="3"/>
  <c r="R5137" i="3"/>
  <c r="I5137" i="3" s="1"/>
  <c r="R5005" i="3"/>
  <c r="I5005" i="3" s="1"/>
  <c r="I4897" i="3"/>
  <c r="R4897" i="3"/>
  <c r="R4789" i="3"/>
  <c r="I4789" i="3" s="1"/>
  <c r="R4693" i="3"/>
  <c r="I4693" i="3" s="1"/>
  <c r="I4561" i="3"/>
  <c r="R4561" i="3"/>
  <c r="R4417" i="3"/>
  <c r="I4417" i="3" s="1"/>
  <c r="R4297" i="3"/>
  <c r="I4297" i="3" s="1"/>
  <c r="I4165" i="3"/>
  <c r="R4165" i="3"/>
  <c r="R4033" i="3"/>
  <c r="I4033" i="3" s="1"/>
  <c r="R3913" i="3"/>
  <c r="I3913" i="3" s="1"/>
  <c r="I3757" i="3"/>
  <c r="R3757" i="3"/>
  <c r="R3613" i="3"/>
  <c r="I3613" i="3" s="1"/>
  <c r="I3481" i="3"/>
  <c r="R3481" i="3"/>
  <c r="I3361" i="3"/>
  <c r="R3361" i="3"/>
  <c r="R3217" i="3"/>
  <c r="I3217" i="3" s="1"/>
  <c r="R3097" i="3"/>
  <c r="I3097" i="3" s="1"/>
  <c r="I2977" i="3"/>
  <c r="R2977" i="3"/>
  <c r="R2833" i="3"/>
  <c r="I2833" i="3" s="1"/>
  <c r="R2677" i="3"/>
  <c r="I2677" i="3" s="1"/>
  <c r="I2545" i="3"/>
  <c r="R2545" i="3"/>
  <c r="R2425" i="3"/>
  <c r="I2425" i="3" s="1"/>
  <c r="R2305" i="3"/>
  <c r="I2305" i="3" s="1"/>
  <c r="I2149" i="3"/>
  <c r="R2149" i="3"/>
  <c r="R2005" i="3"/>
  <c r="I2005" i="3" s="1"/>
  <c r="R1873" i="3"/>
  <c r="I1873" i="3" s="1"/>
  <c r="I1741" i="3"/>
  <c r="R1741" i="3"/>
  <c r="R1585" i="3"/>
  <c r="I1585" i="3" s="1"/>
  <c r="R1477" i="3"/>
  <c r="I1477" i="3" s="1"/>
  <c r="I1345" i="3"/>
  <c r="R1345" i="3"/>
  <c r="R1201" i="3"/>
  <c r="I1201" i="3" s="1"/>
  <c r="R1057" i="3"/>
  <c r="I1057" i="3" s="1"/>
  <c r="I901" i="3"/>
  <c r="R901" i="3"/>
  <c r="R769" i="3"/>
  <c r="I769" i="3" s="1"/>
  <c r="R661" i="3"/>
  <c r="I661" i="3" s="1"/>
  <c r="I517" i="3"/>
  <c r="R517" i="3"/>
  <c r="R397" i="3"/>
  <c r="I397" i="3" s="1"/>
  <c r="I301" i="3"/>
  <c r="R301" i="3"/>
  <c r="I133" i="3"/>
  <c r="R133" i="3"/>
  <c r="R7367" i="3"/>
  <c r="I7367" i="3" s="1"/>
  <c r="R7235" i="3"/>
  <c r="I7235" i="3" s="1"/>
  <c r="I7103" i="3"/>
  <c r="R7103" i="3"/>
  <c r="R6959" i="3"/>
  <c r="I6959" i="3" s="1"/>
  <c r="R6803" i="3"/>
  <c r="I6803" i="3" s="1"/>
  <c r="I7294" i="3"/>
  <c r="R7294" i="3"/>
  <c r="R7389" i="3"/>
  <c r="I7389" i="3" s="1"/>
  <c r="R7329" i="3"/>
  <c r="I7329" i="3" s="1"/>
  <c r="I7281" i="3"/>
  <c r="R7281" i="3"/>
  <c r="R7233" i="3"/>
  <c r="I7233" i="3" s="1"/>
  <c r="R7113" i="3"/>
  <c r="I7113" i="3" s="1"/>
  <c r="I7352" i="3"/>
  <c r="R7352" i="3"/>
  <c r="R7304" i="3"/>
  <c r="I7304" i="3" s="1"/>
  <c r="R7256" i="3"/>
  <c r="I7256" i="3" s="1"/>
  <c r="I7220" i="3"/>
  <c r="R7220" i="3"/>
  <c r="R7184" i="3"/>
  <c r="I7184" i="3" s="1"/>
  <c r="R7124" i="3"/>
  <c r="I7124" i="3" s="1"/>
  <c r="I7088" i="3"/>
  <c r="R7088" i="3"/>
  <c r="R7040" i="3"/>
  <c r="I7040" i="3" s="1"/>
  <c r="R6956" i="3"/>
  <c r="I6956" i="3" s="1"/>
  <c r="I6896" i="3"/>
  <c r="R6896" i="3"/>
  <c r="R6776" i="3"/>
  <c r="I6776" i="3" s="1"/>
  <c r="I7375" i="3"/>
  <c r="R7375" i="3"/>
  <c r="I7351" i="3"/>
  <c r="R7351" i="3"/>
  <c r="R7339" i="3"/>
  <c r="I7339" i="3" s="1"/>
  <c r="R7303" i="3"/>
  <c r="I7303" i="3" s="1"/>
  <c r="I7279" i="3"/>
  <c r="R7279" i="3"/>
  <c r="R7255" i="3"/>
  <c r="I7255" i="3" s="1"/>
  <c r="R7231" i="3"/>
  <c r="I7231" i="3" s="1"/>
  <c r="I7207" i="3"/>
  <c r="R7207" i="3"/>
  <c r="R7183" i="3"/>
  <c r="I7183" i="3" s="1"/>
  <c r="R7159" i="3"/>
  <c r="I7159" i="3" s="1"/>
  <c r="I7135" i="3"/>
  <c r="R7135" i="3"/>
  <c r="R7111" i="3"/>
  <c r="I7111" i="3" s="1"/>
  <c r="R7087" i="3"/>
  <c r="I7087" i="3" s="1"/>
  <c r="I7063" i="3"/>
  <c r="R7063" i="3"/>
  <c r="R7027" i="3"/>
  <c r="I7027" i="3" s="1"/>
  <c r="R7003" i="3"/>
  <c r="I7003" i="3" s="1"/>
  <c r="I6979" i="3"/>
  <c r="R6979" i="3"/>
  <c r="R6967" i="3"/>
  <c r="I6967" i="3" s="1"/>
  <c r="R6931" i="3"/>
  <c r="I6931" i="3" s="1"/>
  <c r="I6907" i="3"/>
  <c r="R6907" i="3"/>
  <c r="R6883" i="3"/>
  <c r="I6883" i="3" s="1"/>
  <c r="R6859" i="3"/>
  <c r="I6859" i="3" s="1"/>
  <c r="I6835" i="3"/>
  <c r="R6835" i="3"/>
  <c r="R6811" i="3"/>
  <c r="I6811" i="3" s="1"/>
  <c r="R6787" i="3"/>
  <c r="I6787" i="3" s="1"/>
  <c r="I6763" i="3"/>
  <c r="R6763" i="3"/>
  <c r="R6739" i="3"/>
  <c r="I6739" i="3" s="1"/>
  <c r="R6715" i="3"/>
  <c r="I6715" i="3" s="1"/>
  <c r="I6691" i="3"/>
  <c r="R6691" i="3"/>
  <c r="R6667" i="3"/>
  <c r="I6667" i="3" s="1"/>
  <c r="R6643" i="3"/>
  <c r="I6643" i="3" s="1"/>
  <c r="I6619" i="3"/>
  <c r="R6619" i="3"/>
  <c r="R6607" i="3"/>
  <c r="I6607" i="3" s="1"/>
  <c r="R6583" i="3"/>
  <c r="I6583" i="3" s="1"/>
  <c r="I6559" i="3"/>
  <c r="R6559" i="3"/>
  <c r="R6535" i="3"/>
  <c r="I6535" i="3" s="1"/>
  <c r="R6511" i="3"/>
  <c r="I6511" i="3" s="1"/>
  <c r="I6499" i="3"/>
  <c r="R6499" i="3"/>
  <c r="R6463" i="3"/>
  <c r="I6463" i="3" s="1"/>
  <c r="R6439" i="3"/>
  <c r="I6439" i="3" s="1"/>
  <c r="I6415" i="3"/>
  <c r="R6415" i="3"/>
  <c r="R6391" i="3"/>
  <c r="I6391" i="3" s="1"/>
  <c r="R6355" i="3"/>
  <c r="I6355" i="3" s="1"/>
  <c r="I6331" i="3"/>
  <c r="R6331" i="3"/>
  <c r="R6307" i="3"/>
  <c r="I6307" i="3" s="1"/>
  <c r="R6283" i="3"/>
  <c r="I6283" i="3" s="1"/>
  <c r="I6259" i="3"/>
  <c r="R6259" i="3"/>
  <c r="R6235" i="3"/>
  <c r="I6235" i="3" s="1"/>
  <c r="R6211" i="3"/>
  <c r="I6211" i="3" s="1"/>
  <c r="I6187" i="3"/>
  <c r="R6187" i="3"/>
  <c r="R6163" i="3"/>
  <c r="I6163" i="3" s="1"/>
  <c r="R6139" i="3"/>
  <c r="I6139" i="3" s="1"/>
  <c r="I6127" i="3"/>
  <c r="R6127" i="3"/>
  <c r="R6103" i="3"/>
  <c r="I6103" i="3" s="1"/>
  <c r="R6079" i="3"/>
  <c r="I6079" i="3" s="1"/>
  <c r="I6055" i="3"/>
  <c r="R6055" i="3"/>
  <c r="R6031" i="3"/>
  <c r="I6031" i="3" s="1"/>
  <c r="R6007" i="3"/>
  <c r="I6007" i="3" s="1"/>
  <c r="I5983" i="3"/>
  <c r="R5983" i="3"/>
  <c r="R5959" i="3"/>
  <c r="I5959" i="3" s="1"/>
  <c r="R5935" i="3"/>
  <c r="I5935" i="3" s="1"/>
  <c r="I5911" i="3"/>
  <c r="R5911" i="3"/>
  <c r="R5887" i="3"/>
  <c r="I5887" i="3" s="1"/>
  <c r="R5851" i="3"/>
  <c r="I5851" i="3" s="1"/>
  <c r="I5707" i="3"/>
  <c r="R5707" i="3"/>
  <c r="R7386" i="3"/>
  <c r="I7386" i="3" s="1"/>
  <c r="R7374" i="3"/>
  <c r="I7374" i="3" s="1"/>
  <c r="I7362" i="3"/>
  <c r="R7362" i="3"/>
  <c r="R7350" i="3"/>
  <c r="I7350" i="3" s="1"/>
  <c r="R7338" i="3"/>
  <c r="I7338" i="3" s="1"/>
  <c r="I7326" i="3"/>
  <c r="R7326" i="3"/>
  <c r="R7314" i="3"/>
  <c r="I7314" i="3" s="1"/>
  <c r="R7302" i="3"/>
  <c r="I7302" i="3" s="1"/>
  <c r="I7290" i="3"/>
  <c r="R7290" i="3"/>
  <c r="R7278" i="3"/>
  <c r="I7278" i="3" s="1"/>
  <c r="R7266" i="3"/>
  <c r="I7266" i="3" s="1"/>
  <c r="I7254" i="3"/>
  <c r="R7254" i="3"/>
  <c r="R7242" i="3"/>
  <c r="I7242" i="3" s="1"/>
  <c r="R7230" i="3"/>
  <c r="I7230" i="3" s="1"/>
  <c r="I7218" i="3"/>
  <c r="R7218" i="3"/>
  <c r="R7206" i="3"/>
  <c r="I7206" i="3" s="1"/>
  <c r="R7194" i="3"/>
  <c r="I7194" i="3" s="1"/>
  <c r="I7182" i="3"/>
  <c r="R7182" i="3"/>
  <c r="R7170" i="3"/>
  <c r="I7170" i="3" s="1"/>
  <c r="R7158" i="3"/>
  <c r="I7158" i="3" s="1"/>
  <c r="I7146" i="3"/>
  <c r="R7146" i="3"/>
  <c r="R7134" i="3"/>
  <c r="I7134" i="3" s="1"/>
  <c r="R7122" i="3"/>
  <c r="I7122" i="3" s="1"/>
  <c r="I7110" i="3"/>
  <c r="R7110" i="3"/>
  <c r="R7098" i="3"/>
  <c r="I7098" i="3" s="1"/>
  <c r="R7086" i="3"/>
  <c r="I7086" i="3" s="1"/>
  <c r="I7074" i="3"/>
  <c r="R7074" i="3"/>
  <c r="R7062" i="3"/>
  <c r="I7062" i="3" s="1"/>
  <c r="R7050" i="3"/>
  <c r="I7050" i="3" s="1"/>
  <c r="I7038" i="3"/>
  <c r="R7038" i="3"/>
  <c r="R7026" i="3"/>
  <c r="I7026" i="3" s="1"/>
  <c r="R7014" i="3"/>
  <c r="I7014" i="3" s="1"/>
  <c r="I7002" i="3"/>
  <c r="R7002" i="3"/>
  <c r="R6990" i="3"/>
  <c r="I6990" i="3" s="1"/>
  <c r="R6978" i="3"/>
  <c r="I6978" i="3" s="1"/>
  <c r="I6966" i="3"/>
  <c r="R6966" i="3"/>
  <c r="R6954" i="3"/>
  <c r="I6954" i="3" s="1"/>
  <c r="R6942" i="3"/>
  <c r="I6942" i="3" s="1"/>
  <c r="I6930" i="3"/>
  <c r="R6930" i="3"/>
  <c r="R6918" i="3"/>
  <c r="I6918" i="3" s="1"/>
  <c r="R6906" i="3"/>
  <c r="I6906" i="3" s="1"/>
  <c r="I6894" i="3"/>
  <c r="R6894" i="3"/>
  <c r="R6882" i="3"/>
  <c r="I6882" i="3" s="1"/>
  <c r="R6870" i="3"/>
  <c r="I6870" i="3" s="1"/>
  <c r="I6858" i="3"/>
  <c r="R6858" i="3"/>
  <c r="R6846" i="3"/>
  <c r="I6846" i="3" s="1"/>
  <c r="R6834" i="3"/>
  <c r="I6834" i="3" s="1"/>
  <c r="I6822" i="3"/>
  <c r="R6822" i="3"/>
  <c r="R6810" i="3"/>
  <c r="I6810" i="3" s="1"/>
  <c r="R6798" i="3"/>
  <c r="I6798" i="3" s="1"/>
  <c r="I6786" i="3"/>
  <c r="R6786" i="3"/>
  <c r="R6774" i="3"/>
  <c r="I6774" i="3" s="1"/>
  <c r="R6762" i="3"/>
  <c r="I6762" i="3" s="1"/>
  <c r="I6750" i="3"/>
  <c r="R6750" i="3"/>
  <c r="R6738" i="3"/>
  <c r="I6738" i="3" s="1"/>
  <c r="R6726" i="3"/>
  <c r="I6726" i="3" s="1"/>
  <c r="I6714" i="3"/>
  <c r="R6714" i="3"/>
  <c r="R6702" i="3"/>
  <c r="I6702" i="3" s="1"/>
  <c r="R6690" i="3"/>
  <c r="I6690" i="3" s="1"/>
  <c r="I6678" i="3"/>
  <c r="R6678" i="3"/>
  <c r="R6666" i="3"/>
  <c r="I6666" i="3" s="1"/>
  <c r="R6654" i="3"/>
  <c r="I6654" i="3" s="1"/>
  <c r="I6642" i="3"/>
  <c r="R6642" i="3"/>
  <c r="R6630" i="3"/>
  <c r="I6630" i="3" s="1"/>
  <c r="R6618" i="3"/>
  <c r="I6618" i="3" s="1"/>
  <c r="I6606" i="3"/>
  <c r="R6606" i="3"/>
  <c r="R6594" i="3"/>
  <c r="I6594" i="3" s="1"/>
  <c r="R6582" i="3"/>
  <c r="I6582" i="3" s="1"/>
  <c r="I6570" i="3"/>
  <c r="R6570" i="3"/>
  <c r="R6558" i="3"/>
  <c r="I6558" i="3" s="1"/>
  <c r="R6546" i="3"/>
  <c r="I6546" i="3" s="1"/>
  <c r="I6534" i="3"/>
  <c r="R6534" i="3"/>
  <c r="R6522" i="3"/>
  <c r="I6522" i="3" s="1"/>
  <c r="R6510" i="3"/>
  <c r="I6510" i="3" s="1"/>
  <c r="I6498" i="3"/>
  <c r="R6498" i="3"/>
  <c r="R6486" i="3"/>
  <c r="I6486" i="3" s="1"/>
  <c r="R6474" i="3"/>
  <c r="I6474" i="3" s="1"/>
  <c r="I6462" i="3"/>
  <c r="R6462" i="3"/>
  <c r="R6450" i="3"/>
  <c r="I6450" i="3" s="1"/>
  <c r="R6438" i="3"/>
  <c r="I6438" i="3" s="1"/>
  <c r="I6426" i="3"/>
  <c r="R6426" i="3"/>
  <c r="R6414" i="3"/>
  <c r="I6414" i="3" s="1"/>
  <c r="R6402" i="3"/>
  <c r="I6402" i="3" s="1"/>
  <c r="I6390" i="3"/>
  <c r="R6390" i="3"/>
  <c r="R6378" i="3"/>
  <c r="I6378" i="3" s="1"/>
  <c r="R6366" i="3"/>
  <c r="I6366" i="3" s="1"/>
  <c r="I6354" i="3"/>
  <c r="R6354" i="3"/>
  <c r="R6342" i="3"/>
  <c r="I6342" i="3" s="1"/>
  <c r="R6330" i="3"/>
  <c r="I6330" i="3" s="1"/>
  <c r="I6318" i="3"/>
  <c r="R6318" i="3"/>
  <c r="R6306" i="3"/>
  <c r="I6306" i="3" s="1"/>
  <c r="R6294" i="3"/>
  <c r="I6294" i="3" s="1"/>
  <c r="I6282" i="3"/>
  <c r="R6282" i="3"/>
  <c r="R6270" i="3"/>
  <c r="I6270" i="3" s="1"/>
  <c r="R6258" i="3"/>
  <c r="I6258" i="3" s="1"/>
  <c r="I6246" i="3"/>
  <c r="R6246" i="3"/>
  <c r="R6234" i="3"/>
  <c r="I6234" i="3" s="1"/>
  <c r="R6222" i="3"/>
  <c r="I6222" i="3" s="1"/>
  <c r="I6210" i="3"/>
  <c r="R6210" i="3"/>
  <c r="R6198" i="3"/>
  <c r="I6198" i="3" s="1"/>
  <c r="R6186" i="3"/>
  <c r="I6186" i="3" s="1"/>
  <c r="I6174" i="3"/>
  <c r="R6174" i="3"/>
  <c r="R6162" i="3"/>
  <c r="I6162" i="3" s="1"/>
  <c r="R6150" i="3"/>
  <c r="I6150" i="3" s="1"/>
  <c r="I6138" i="3"/>
  <c r="R6138" i="3"/>
  <c r="R6126" i="3"/>
  <c r="I6126" i="3" s="1"/>
  <c r="R6114" i="3"/>
  <c r="I6114" i="3" s="1"/>
  <c r="I6102" i="3"/>
  <c r="R6102" i="3"/>
  <c r="R6090" i="3"/>
  <c r="I6090" i="3" s="1"/>
  <c r="R6078" i="3"/>
  <c r="I6078" i="3" s="1"/>
  <c r="I6066" i="3"/>
  <c r="R6066" i="3"/>
  <c r="R6054" i="3"/>
  <c r="I6054" i="3" s="1"/>
  <c r="R6042" i="3"/>
  <c r="I6042" i="3" s="1"/>
  <c r="I6030" i="3"/>
  <c r="R6030" i="3"/>
  <c r="R6018" i="3"/>
  <c r="I6018" i="3" s="1"/>
  <c r="R6006" i="3"/>
  <c r="I6006" i="3" s="1"/>
  <c r="I5994" i="3"/>
  <c r="R5994" i="3"/>
  <c r="R5982" i="3"/>
  <c r="I5982" i="3" s="1"/>
  <c r="R5970" i="3"/>
  <c r="I5970" i="3" s="1"/>
  <c r="I5958" i="3"/>
  <c r="R5958" i="3"/>
  <c r="R5946" i="3"/>
  <c r="I5946" i="3" s="1"/>
  <c r="R5934" i="3"/>
  <c r="I5934" i="3" s="1"/>
  <c r="I5922" i="3"/>
  <c r="R5922" i="3"/>
  <c r="R5910" i="3"/>
  <c r="I5910" i="3" s="1"/>
  <c r="R5898" i="3"/>
  <c r="I5898" i="3" s="1"/>
  <c r="I5886" i="3"/>
  <c r="R5886" i="3"/>
  <c r="R5874" i="3"/>
  <c r="I5874" i="3" s="1"/>
  <c r="R5862" i="3"/>
  <c r="I5862" i="3" s="1"/>
  <c r="I5850" i="3"/>
  <c r="R5850" i="3"/>
  <c r="R5838" i="3"/>
  <c r="I5838" i="3" s="1"/>
  <c r="R5826" i="3"/>
  <c r="I5826" i="3" s="1"/>
  <c r="I5814" i="3"/>
  <c r="R5814" i="3"/>
  <c r="R5802" i="3"/>
  <c r="I5802" i="3" s="1"/>
  <c r="R5790" i="3"/>
  <c r="I5790" i="3" s="1"/>
  <c r="I5778" i="3"/>
  <c r="R5778" i="3"/>
  <c r="R5766" i="3"/>
  <c r="I5766" i="3" s="1"/>
  <c r="R5754" i="3"/>
  <c r="I5754" i="3" s="1"/>
  <c r="I5742" i="3"/>
  <c r="R5742" i="3"/>
  <c r="R5730" i="3"/>
  <c r="I5730" i="3" s="1"/>
  <c r="R5718" i="3"/>
  <c r="I5718" i="3" s="1"/>
  <c r="I5706" i="3"/>
  <c r="R5706" i="3"/>
  <c r="R5694" i="3"/>
  <c r="I5694" i="3" s="1"/>
  <c r="R5682" i="3"/>
  <c r="I5682" i="3" s="1"/>
  <c r="I5670" i="3"/>
  <c r="R5670" i="3"/>
  <c r="R5658" i="3"/>
  <c r="I5658" i="3" s="1"/>
  <c r="R5646" i="3"/>
  <c r="I5646" i="3" s="1"/>
  <c r="I5634" i="3"/>
  <c r="R5634" i="3"/>
  <c r="R5622" i="3"/>
  <c r="I5622" i="3" s="1"/>
  <c r="R5610" i="3"/>
  <c r="I5610" i="3" s="1"/>
  <c r="I5598" i="3"/>
  <c r="R5598" i="3"/>
  <c r="R5586" i="3"/>
  <c r="I5586" i="3" s="1"/>
  <c r="R7310" i="3"/>
  <c r="I7310" i="3" s="1"/>
  <c r="I7178" i="3"/>
  <c r="R7178" i="3"/>
  <c r="R7058" i="3"/>
  <c r="I7058" i="3" s="1"/>
  <c r="R6902" i="3"/>
  <c r="I6902" i="3" s="1"/>
  <c r="I6758" i="3"/>
  <c r="R6758" i="3"/>
  <c r="R6602" i="3"/>
  <c r="I6602" i="3" s="1"/>
  <c r="R6458" i="3"/>
  <c r="I6458" i="3" s="1"/>
  <c r="I6350" i="3"/>
  <c r="R6350" i="3"/>
  <c r="R6230" i="3"/>
  <c r="I6230" i="3" s="1"/>
  <c r="R6110" i="3"/>
  <c r="I6110" i="3" s="1"/>
  <c r="I5990" i="3"/>
  <c r="R5990" i="3"/>
  <c r="R5858" i="3"/>
  <c r="I5858" i="3" s="1"/>
  <c r="R5738" i="3"/>
  <c r="I5738" i="3" s="1"/>
  <c r="I5630" i="3"/>
  <c r="R5630" i="3"/>
  <c r="R5510" i="3"/>
  <c r="I5510" i="3" s="1"/>
  <c r="R5366" i="3"/>
  <c r="I5366" i="3" s="1"/>
  <c r="I5222" i="3"/>
  <c r="R5222" i="3"/>
  <c r="R5054" i="3"/>
  <c r="I5054" i="3" s="1"/>
  <c r="R4874" i="3"/>
  <c r="I4874" i="3" s="1"/>
  <c r="I4754" i="3"/>
  <c r="R4754" i="3"/>
  <c r="R4634" i="3"/>
  <c r="I4634" i="3" s="1"/>
  <c r="R4490" i="3"/>
  <c r="I4490" i="3" s="1"/>
  <c r="I4346" i="3"/>
  <c r="R4346" i="3"/>
  <c r="R4190" i="3"/>
  <c r="I4190" i="3" s="1"/>
  <c r="R4046" i="3"/>
  <c r="I4046" i="3" s="1"/>
  <c r="I3914" i="3"/>
  <c r="R3914" i="3"/>
  <c r="R3794" i="3"/>
  <c r="I3794" i="3" s="1"/>
  <c r="R3674" i="3"/>
  <c r="I3674" i="3" s="1"/>
  <c r="I3554" i="3"/>
  <c r="R3554" i="3"/>
  <c r="I3422" i="3"/>
  <c r="R3422" i="3"/>
  <c r="R3218" i="3"/>
  <c r="I3218" i="3" s="1"/>
  <c r="I3050" i="3"/>
  <c r="R3050" i="3"/>
  <c r="R2834" i="3"/>
  <c r="I2834" i="3" s="1"/>
  <c r="R2474" i="3"/>
  <c r="I2474" i="3" s="1"/>
  <c r="I7297" i="3"/>
  <c r="R7297" i="3"/>
  <c r="I7165" i="3"/>
  <c r="R7165" i="3"/>
  <c r="I7057" i="3"/>
  <c r="R7057" i="3"/>
  <c r="I6937" i="3"/>
  <c r="R6937" i="3"/>
  <c r="R6829" i="3"/>
  <c r="I6829" i="3" s="1"/>
  <c r="R6685" i="3"/>
  <c r="I6685" i="3" s="1"/>
  <c r="I6529" i="3"/>
  <c r="R6529" i="3"/>
  <c r="I6373" i="3"/>
  <c r="R6373" i="3"/>
  <c r="R6229" i="3"/>
  <c r="I6229" i="3" s="1"/>
  <c r="I6085" i="3"/>
  <c r="R6085" i="3"/>
  <c r="R5929" i="3"/>
  <c r="I5929" i="3" s="1"/>
  <c r="R5761" i="3"/>
  <c r="I5761" i="3" s="1"/>
  <c r="I5617" i="3"/>
  <c r="R5617" i="3"/>
  <c r="I5497" i="3"/>
  <c r="R5497" i="3"/>
  <c r="R5353" i="3"/>
  <c r="I5353" i="3" s="1"/>
  <c r="I5209" i="3"/>
  <c r="R5209" i="3"/>
  <c r="R5101" i="3"/>
  <c r="I5101" i="3" s="1"/>
  <c r="R4969" i="3"/>
  <c r="I4969" i="3" s="1"/>
  <c r="I4837" i="3"/>
  <c r="R4837" i="3"/>
  <c r="I4681" i="3"/>
  <c r="R4681" i="3"/>
  <c r="I4537" i="3"/>
  <c r="R4537" i="3"/>
  <c r="I4405" i="3"/>
  <c r="R4405" i="3"/>
  <c r="R4273" i="3"/>
  <c r="I4273" i="3" s="1"/>
  <c r="R4177" i="3"/>
  <c r="I4177" i="3" s="1"/>
  <c r="I4045" i="3"/>
  <c r="R4045" i="3"/>
  <c r="I3901" i="3"/>
  <c r="R3901" i="3"/>
  <c r="R3793" i="3"/>
  <c r="I3793" i="3" s="1"/>
  <c r="I3661" i="3"/>
  <c r="R3661" i="3"/>
  <c r="R3529" i="3"/>
  <c r="I3529" i="3" s="1"/>
  <c r="R3397" i="3"/>
  <c r="I3397" i="3" s="1"/>
  <c r="I3253" i="3"/>
  <c r="R3253" i="3"/>
  <c r="I3109" i="3"/>
  <c r="R3109" i="3"/>
  <c r="R2941" i="3"/>
  <c r="I2941" i="3" s="1"/>
  <c r="I2809" i="3"/>
  <c r="R2809" i="3"/>
  <c r="R2701" i="3"/>
  <c r="I2701" i="3" s="1"/>
  <c r="R2581" i="3"/>
  <c r="I2581" i="3" s="1"/>
  <c r="I2473" i="3"/>
  <c r="R2473" i="3"/>
  <c r="I2353" i="3"/>
  <c r="R2353" i="3"/>
  <c r="I2233" i="3"/>
  <c r="R2233" i="3"/>
  <c r="I2137" i="3"/>
  <c r="R2137" i="3"/>
  <c r="R2029" i="3"/>
  <c r="I2029" i="3" s="1"/>
  <c r="R1897" i="3"/>
  <c r="I1897" i="3" s="1"/>
  <c r="I1765" i="3"/>
  <c r="R1765" i="3"/>
  <c r="I1633" i="3"/>
  <c r="R1633" i="3"/>
  <c r="R1465" i="3"/>
  <c r="I1465" i="3" s="1"/>
  <c r="I1333" i="3"/>
  <c r="R1333" i="3"/>
  <c r="I1213" i="3"/>
  <c r="R1213" i="3"/>
  <c r="R1117" i="3"/>
  <c r="I1117" i="3" s="1"/>
  <c r="I985" i="3"/>
  <c r="R985" i="3"/>
  <c r="I865" i="3"/>
  <c r="R865" i="3"/>
  <c r="I733" i="3"/>
  <c r="R733" i="3"/>
  <c r="I625" i="3"/>
  <c r="R625" i="3"/>
  <c r="I493" i="3"/>
  <c r="R493" i="3"/>
  <c r="R361" i="3"/>
  <c r="I361" i="3" s="1"/>
  <c r="I229" i="3"/>
  <c r="R229" i="3"/>
  <c r="I121" i="3"/>
  <c r="R121" i="3"/>
  <c r="R49" i="3"/>
  <c r="I49" i="3" s="1"/>
  <c r="I7368" i="3"/>
  <c r="R7368" i="3"/>
  <c r="I7343" i="3"/>
  <c r="R7343" i="3"/>
  <c r="R7271" i="3"/>
  <c r="I7271" i="3" s="1"/>
  <c r="I7175" i="3"/>
  <c r="R7175" i="3"/>
  <c r="I7127" i="3"/>
  <c r="R7127" i="3"/>
  <c r="R6887" i="3"/>
  <c r="I6887" i="3" s="1"/>
  <c r="I7342" i="3"/>
  <c r="R7342" i="3"/>
  <c r="I7246" i="3"/>
  <c r="R7246" i="3"/>
  <c r="R7341" i="3"/>
  <c r="I7341" i="3" s="1"/>
  <c r="I7305" i="3"/>
  <c r="R7305" i="3"/>
  <c r="I7257" i="3"/>
  <c r="R7257" i="3"/>
  <c r="I7209" i="3"/>
  <c r="R7209" i="3"/>
  <c r="I7125" i="3"/>
  <c r="R7125" i="3"/>
  <c r="I7364" i="3"/>
  <c r="R7364" i="3"/>
  <c r="R7340" i="3"/>
  <c r="I7340" i="3" s="1"/>
  <c r="I7292" i="3"/>
  <c r="R7292" i="3"/>
  <c r="I7244" i="3"/>
  <c r="R7244" i="3"/>
  <c r="R7208" i="3"/>
  <c r="I7208" i="3" s="1"/>
  <c r="I7160" i="3"/>
  <c r="R7160" i="3"/>
  <c r="I7136" i="3"/>
  <c r="R7136" i="3"/>
  <c r="R7100" i="3"/>
  <c r="I7100" i="3" s="1"/>
  <c r="I7052" i="3"/>
  <c r="R7052" i="3"/>
  <c r="I7016" i="3"/>
  <c r="R7016" i="3"/>
  <c r="R6992" i="3"/>
  <c r="I6992" i="3" s="1"/>
  <c r="I6968" i="3"/>
  <c r="R6968" i="3"/>
  <c r="I6920" i="3"/>
  <c r="R6920" i="3"/>
  <c r="R6824" i="3"/>
  <c r="I6824" i="3" s="1"/>
  <c r="I7385" i="3"/>
  <c r="R7385" i="3"/>
  <c r="I7373" i="3"/>
  <c r="R7373" i="3"/>
  <c r="I7361" i="3"/>
  <c r="R7361" i="3"/>
  <c r="I7349" i="3"/>
  <c r="R7349" i="3"/>
  <c r="I7337" i="3"/>
  <c r="R7337" i="3"/>
  <c r="R7325" i="3"/>
  <c r="I7325" i="3" s="1"/>
  <c r="I7313" i="3"/>
  <c r="R7313" i="3"/>
  <c r="I7301" i="3"/>
  <c r="R7301" i="3"/>
  <c r="R7289" i="3"/>
  <c r="I7289" i="3" s="1"/>
  <c r="I7277" i="3"/>
  <c r="R7277" i="3"/>
  <c r="I7265" i="3"/>
  <c r="R7265" i="3"/>
  <c r="R7253" i="3"/>
  <c r="I7253" i="3" s="1"/>
  <c r="I7241" i="3"/>
  <c r="R7241" i="3"/>
  <c r="I7229" i="3"/>
  <c r="R7229" i="3"/>
  <c r="R7217" i="3"/>
  <c r="I7217" i="3" s="1"/>
  <c r="I7205" i="3"/>
  <c r="R7205" i="3"/>
  <c r="I7193" i="3"/>
  <c r="R7193" i="3"/>
  <c r="R7181" i="3"/>
  <c r="I7181" i="3" s="1"/>
  <c r="I7169" i="3"/>
  <c r="R7169" i="3"/>
  <c r="I7157" i="3"/>
  <c r="R7157" i="3"/>
  <c r="I7145" i="3"/>
  <c r="R7145" i="3"/>
  <c r="I7133" i="3"/>
  <c r="R7133" i="3"/>
  <c r="I7121" i="3"/>
  <c r="R7121" i="3"/>
  <c r="R7109" i="3"/>
  <c r="I7109" i="3" s="1"/>
  <c r="I7097" i="3"/>
  <c r="R7097" i="3"/>
  <c r="I7085" i="3"/>
  <c r="R7085" i="3"/>
  <c r="I7073" i="3"/>
  <c r="R7073" i="3"/>
  <c r="I7061" i="3"/>
  <c r="R7061" i="3"/>
  <c r="I7049" i="3"/>
  <c r="R7049" i="3"/>
  <c r="R7037" i="3"/>
  <c r="I7037" i="3" s="1"/>
  <c r="I7025" i="3"/>
  <c r="R7025" i="3"/>
  <c r="I7013" i="3"/>
  <c r="R7013" i="3"/>
  <c r="R7001" i="3"/>
  <c r="I7001" i="3" s="1"/>
  <c r="I6989" i="3"/>
  <c r="R6989" i="3"/>
  <c r="I6977" i="3"/>
  <c r="R6977" i="3"/>
  <c r="R6965" i="3"/>
  <c r="I6965" i="3" s="1"/>
  <c r="I6953" i="3"/>
  <c r="R6953" i="3"/>
  <c r="I6941" i="3"/>
  <c r="R6941" i="3"/>
  <c r="I6929" i="3"/>
  <c r="R6929" i="3"/>
  <c r="I6917" i="3"/>
  <c r="R6917" i="3"/>
  <c r="I6905" i="3"/>
  <c r="R6905" i="3"/>
  <c r="R6893" i="3"/>
  <c r="I6893" i="3" s="1"/>
  <c r="I6881" i="3"/>
  <c r="R6881" i="3"/>
  <c r="I6869" i="3"/>
  <c r="R6869" i="3"/>
  <c r="R6857" i="3"/>
  <c r="I6857" i="3" s="1"/>
  <c r="I6845" i="3"/>
  <c r="R6845" i="3"/>
  <c r="I6833" i="3"/>
  <c r="R6833" i="3"/>
  <c r="R6821" i="3"/>
  <c r="I6821" i="3" s="1"/>
  <c r="I6809" i="3"/>
  <c r="R6809" i="3"/>
  <c r="I6797" i="3"/>
  <c r="R6797" i="3"/>
  <c r="R6785" i="3"/>
  <c r="I6785" i="3" s="1"/>
  <c r="I6773" i="3"/>
  <c r="R6773" i="3"/>
  <c r="I6761" i="3"/>
  <c r="R6761" i="3"/>
  <c r="R6749" i="3"/>
  <c r="I6749" i="3" s="1"/>
  <c r="I6737" i="3"/>
  <c r="R6737" i="3"/>
  <c r="I6725" i="3"/>
  <c r="R6725" i="3"/>
  <c r="I6713" i="3"/>
  <c r="R6713" i="3"/>
  <c r="I6701" i="3"/>
  <c r="R6701" i="3"/>
  <c r="I6689" i="3"/>
  <c r="R6689" i="3"/>
  <c r="R6677" i="3"/>
  <c r="I6677" i="3" s="1"/>
  <c r="I6665" i="3"/>
  <c r="R6665" i="3"/>
  <c r="I6653" i="3"/>
  <c r="R6653" i="3"/>
  <c r="R6641" i="3"/>
  <c r="I6641" i="3" s="1"/>
  <c r="I6629" i="3"/>
  <c r="R6629" i="3"/>
  <c r="I6617" i="3"/>
  <c r="R6617" i="3"/>
  <c r="R6605" i="3"/>
  <c r="I6605" i="3" s="1"/>
  <c r="I6593" i="3"/>
  <c r="R6593" i="3"/>
  <c r="I6581" i="3"/>
  <c r="R6581" i="3"/>
  <c r="R6569" i="3"/>
  <c r="I6569" i="3" s="1"/>
  <c r="I6557" i="3"/>
  <c r="R6557" i="3"/>
  <c r="I6545" i="3"/>
  <c r="R6545" i="3"/>
  <c r="R6533" i="3"/>
  <c r="I6533" i="3" s="1"/>
  <c r="I6521" i="3"/>
  <c r="R6521" i="3"/>
  <c r="I6509" i="3"/>
  <c r="R6509" i="3"/>
  <c r="I6497" i="3"/>
  <c r="R6497" i="3"/>
  <c r="I6485" i="3"/>
  <c r="R6485" i="3"/>
  <c r="I6473" i="3"/>
  <c r="R6473" i="3"/>
  <c r="R6461" i="3"/>
  <c r="I6461" i="3" s="1"/>
  <c r="I6449" i="3"/>
  <c r="R6449" i="3"/>
  <c r="I6437" i="3"/>
  <c r="R6437" i="3"/>
  <c r="R6425" i="3"/>
  <c r="I6425" i="3" s="1"/>
  <c r="I6413" i="3"/>
  <c r="R6413" i="3"/>
  <c r="I6401" i="3"/>
  <c r="R6401" i="3"/>
  <c r="R6389" i="3"/>
  <c r="I6389" i="3" s="1"/>
  <c r="I6377" i="3"/>
  <c r="R6377" i="3"/>
  <c r="I6365" i="3"/>
  <c r="R6365" i="3"/>
  <c r="R6353" i="3"/>
  <c r="I6353" i="3" s="1"/>
  <c r="I6341" i="3"/>
  <c r="R6341" i="3"/>
  <c r="I6329" i="3"/>
  <c r="R6329" i="3"/>
  <c r="R6317" i="3"/>
  <c r="I6317" i="3" s="1"/>
  <c r="I6305" i="3"/>
  <c r="R6305" i="3"/>
  <c r="I6293" i="3"/>
  <c r="R6293" i="3"/>
  <c r="I6281" i="3"/>
  <c r="R6281" i="3"/>
  <c r="I6269" i="3"/>
  <c r="R6269" i="3"/>
  <c r="I6257" i="3"/>
  <c r="R6257" i="3"/>
  <c r="R6245" i="3"/>
  <c r="I6245" i="3" s="1"/>
  <c r="I6233" i="3"/>
  <c r="R6233" i="3"/>
  <c r="I6221" i="3"/>
  <c r="R6221" i="3"/>
  <c r="I6209" i="3"/>
  <c r="R6209" i="3"/>
  <c r="I6197" i="3"/>
  <c r="R6197" i="3"/>
  <c r="I6185" i="3"/>
  <c r="R6185" i="3"/>
  <c r="R6173" i="3"/>
  <c r="I6173" i="3" s="1"/>
  <c r="I6161" i="3"/>
  <c r="R6161" i="3"/>
  <c r="I6149" i="3"/>
  <c r="R6149" i="3"/>
  <c r="R6137" i="3"/>
  <c r="I6137" i="3" s="1"/>
  <c r="I6125" i="3"/>
  <c r="R6125" i="3"/>
  <c r="I6113" i="3"/>
  <c r="R6113" i="3"/>
  <c r="R6101" i="3"/>
  <c r="I6101" i="3" s="1"/>
  <c r="I6089" i="3"/>
  <c r="R6089" i="3"/>
  <c r="I6077" i="3"/>
  <c r="R6077" i="3"/>
  <c r="I6065" i="3"/>
  <c r="R6065" i="3"/>
  <c r="I6053" i="3"/>
  <c r="R6053" i="3"/>
  <c r="I6041" i="3"/>
  <c r="R6041" i="3"/>
  <c r="R6029" i="3"/>
  <c r="I6029" i="3" s="1"/>
  <c r="I6017" i="3"/>
  <c r="R6017" i="3"/>
  <c r="I6005" i="3"/>
  <c r="R6005" i="3"/>
  <c r="R5993" i="3"/>
  <c r="I5993" i="3" s="1"/>
  <c r="I5981" i="3"/>
  <c r="R5981" i="3"/>
  <c r="I5969" i="3"/>
  <c r="R5969" i="3"/>
  <c r="R5957" i="3"/>
  <c r="I5957" i="3" s="1"/>
  <c r="I5945" i="3"/>
  <c r="R5945" i="3"/>
  <c r="I5933" i="3"/>
  <c r="R5933" i="3"/>
  <c r="R5921" i="3"/>
  <c r="I5921" i="3" s="1"/>
  <c r="I5909" i="3"/>
  <c r="R5909" i="3"/>
  <c r="I5897" i="3"/>
  <c r="R5897" i="3"/>
  <c r="R5885" i="3"/>
  <c r="I5885" i="3" s="1"/>
  <c r="I5873" i="3"/>
  <c r="R5873" i="3"/>
  <c r="I5861" i="3"/>
  <c r="R5861" i="3"/>
  <c r="I5849" i="3"/>
  <c r="R5849" i="3"/>
  <c r="I5837" i="3"/>
  <c r="R5837" i="3"/>
  <c r="I5825" i="3"/>
  <c r="R5825" i="3"/>
  <c r="R5813" i="3"/>
  <c r="I5813" i="3" s="1"/>
  <c r="I5801" i="3"/>
  <c r="R5801" i="3"/>
  <c r="I5789" i="3"/>
  <c r="R5789" i="3"/>
  <c r="R5777" i="3"/>
  <c r="I5777" i="3" s="1"/>
  <c r="I5765" i="3"/>
  <c r="R5765" i="3"/>
  <c r="I5753" i="3"/>
  <c r="R5753" i="3"/>
  <c r="R5741" i="3"/>
  <c r="I5741" i="3" s="1"/>
  <c r="I5729" i="3"/>
  <c r="R5729" i="3"/>
  <c r="I5717" i="3"/>
  <c r="R5717" i="3"/>
  <c r="R5705" i="3"/>
  <c r="I5705" i="3" s="1"/>
  <c r="I5693" i="3"/>
  <c r="R5693" i="3"/>
  <c r="I5681" i="3"/>
  <c r="R5681" i="3"/>
  <c r="R5669" i="3"/>
  <c r="I5669" i="3" s="1"/>
  <c r="I5657" i="3"/>
  <c r="R5657" i="3"/>
  <c r="I5645" i="3"/>
  <c r="R5645" i="3"/>
  <c r="I5633" i="3"/>
  <c r="R5633" i="3"/>
  <c r="I5621" i="3"/>
  <c r="R5621" i="3"/>
  <c r="I5609" i="3"/>
  <c r="R5609" i="3"/>
  <c r="R5597" i="3"/>
  <c r="I5597" i="3" s="1"/>
  <c r="I5585" i="3"/>
  <c r="R5585" i="3"/>
  <c r="I5573" i="3"/>
  <c r="R5573" i="3"/>
  <c r="R5561" i="3"/>
  <c r="I5561" i="3" s="1"/>
  <c r="I5549" i="3"/>
  <c r="R5549" i="3"/>
  <c r="I5537" i="3"/>
  <c r="R5537" i="3"/>
  <c r="R5525" i="3"/>
  <c r="I5525" i="3" s="1"/>
  <c r="I5513" i="3"/>
  <c r="R5513" i="3"/>
  <c r="I5501" i="3"/>
  <c r="R5501" i="3"/>
  <c r="R5489" i="3"/>
  <c r="I5489" i="3" s="1"/>
  <c r="I5477" i="3"/>
  <c r="R5477" i="3"/>
  <c r="I5465" i="3"/>
  <c r="R5465" i="3"/>
  <c r="R5453" i="3"/>
  <c r="I5453" i="3" s="1"/>
  <c r="I5441" i="3"/>
  <c r="R5441" i="3"/>
  <c r="I5429" i="3"/>
  <c r="R5429" i="3"/>
  <c r="I5417" i="3"/>
  <c r="R5417" i="3"/>
  <c r="I5405" i="3"/>
  <c r="R5405" i="3"/>
  <c r="I5393" i="3"/>
  <c r="R5393" i="3"/>
  <c r="R5381" i="3"/>
  <c r="I5381" i="3" s="1"/>
  <c r="I5369" i="3"/>
  <c r="R5369" i="3"/>
  <c r="I5357" i="3"/>
  <c r="R5357" i="3"/>
  <c r="I5345" i="3"/>
  <c r="R5345" i="3"/>
  <c r="I5333" i="3"/>
  <c r="R5333" i="3"/>
  <c r="I5321" i="3"/>
  <c r="R5321" i="3"/>
  <c r="R5309" i="3"/>
  <c r="I5309" i="3" s="1"/>
  <c r="I5297" i="3"/>
  <c r="R5297" i="3"/>
  <c r="I5285" i="3"/>
  <c r="R5285" i="3"/>
  <c r="R5273" i="3"/>
  <c r="I5273" i="3" s="1"/>
  <c r="I5261" i="3"/>
  <c r="R5261" i="3"/>
  <c r="I5249" i="3"/>
  <c r="R5249" i="3"/>
  <c r="R5237" i="3"/>
  <c r="I5237" i="3" s="1"/>
  <c r="I5225" i="3"/>
  <c r="R5225" i="3"/>
  <c r="I5213" i="3"/>
  <c r="R5213" i="3"/>
  <c r="I5201" i="3"/>
  <c r="R5201" i="3"/>
  <c r="I5189" i="3"/>
  <c r="R5189" i="3"/>
  <c r="I5177" i="3"/>
  <c r="R5177" i="3"/>
  <c r="R5165" i="3"/>
  <c r="I5165" i="3" s="1"/>
  <c r="I5153" i="3"/>
  <c r="R5153" i="3"/>
  <c r="I5141" i="3"/>
  <c r="R5141" i="3"/>
  <c r="R5129" i="3"/>
  <c r="I5129" i="3" s="1"/>
  <c r="I5117" i="3"/>
  <c r="R5117" i="3"/>
  <c r="I5105" i="3"/>
  <c r="R5105" i="3"/>
  <c r="R5093" i="3"/>
  <c r="I5093" i="3" s="1"/>
  <c r="I5081" i="3"/>
  <c r="R5081" i="3"/>
  <c r="I5069" i="3"/>
  <c r="R5069" i="3"/>
  <c r="R5057" i="3"/>
  <c r="I5057" i="3" s="1"/>
  <c r="I5045" i="3"/>
  <c r="R5045" i="3"/>
  <c r="I5033" i="3"/>
  <c r="R5033" i="3"/>
  <c r="R5021" i="3"/>
  <c r="I5021" i="3" s="1"/>
  <c r="I5009" i="3"/>
  <c r="R5009" i="3"/>
  <c r="I4997" i="3"/>
  <c r="R4997" i="3"/>
  <c r="I4985" i="3"/>
  <c r="R4985" i="3"/>
  <c r="I4973" i="3"/>
  <c r="R4973" i="3"/>
  <c r="I4961" i="3"/>
  <c r="R4961" i="3"/>
  <c r="R4949" i="3"/>
  <c r="I4949" i="3" s="1"/>
  <c r="I4937" i="3"/>
  <c r="R4937" i="3"/>
  <c r="I4925" i="3"/>
  <c r="R4925" i="3"/>
  <c r="R4913" i="3"/>
  <c r="I4913" i="3" s="1"/>
  <c r="I4901" i="3"/>
  <c r="R4901" i="3"/>
  <c r="I4889" i="3"/>
  <c r="R4889" i="3"/>
  <c r="R4877" i="3"/>
  <c r="I4877" i="3" s="1"/>
  <c r="I4865" i="3"/>
  <c r="R4865" i="3"/>
  <c r="I4853" i="3"/>
  <c r="R4853" i="3"/>
  <c r="R4841" i="3"/>
  <c r="I4841" i="3" s="1"/>
  <c r="I4829" i="3"/>
  <c r="R4829" i="3"/>
  <c r="I4817" i="3"/>
  <c r="R4817" i="3"/>
  <c r="R4805" i="3"/>
  <c r="I4805" i="3" s="1"/>
  <c r="I4793" i="3"/>
  <c r="R4793" i="3"/>
  <c r="I4781" i="3"/>
  <c r="R4781" i="3"/>
  <c r="I4769" i="3"/>
  <c r="R4769" i="3"/>
  <c r="I4757" i="3"/>
  <c r="R4757" i="3"/>
  <c r="I4745" i="3"/>
  <c r="R4745" i="3"/>
  <c r="R4733" i="3"/>
  <c r="I4733" i="3" s="1"/>
  <c r="I4721" i="3"/>
  <c r="R4721" i="3"/>
  <c r="I4709" i="3"/>
  <c r="R4709" i="3"/>
  <c r="R4697" i="3"/>
  <c r="I4697" i="3" s="1"/>
  <c r="I4685" i="3"/>
  <c r="R4685" i="3"/>
  <c r="I4673" i="3"/>
  <c r="R4673" i="3"/>
  <c r="R4661" i="3"/>
  <c r="I4661" i="3" s="1"/>
  <c r="I4649" i="3"/>
  <c r="R4649" i="3"/>
  <c r="I4637" i="3"/>
  <c r="R4637" i="3"/>
  <c r="R4625" i="3"/>
  <c r="I4625" i="3" s="1"/>
  <c r="I4613" i="3"/>
  <c r="R4613" i="3"/>
  <c r="I4601" i="3"/>
  <c r="R4601" i="3"/>
  <c r="R4589" i="3"/>
  <c r="I4589" i="3" s="1"/>
  <c r="I4577" i="3"/>
  <c r="R4577" i="3"/>
  <c r="I4565" i="3"/>
  <c r="R4565" i="3"/>
  <c r="I4553" i="3"/>
  <c r="R4553" i="3"/>
  <c r="I4541" i="3"/>
  <c r="R4541" i="3"/>
  <c r="I4529" i="3"/>
  <c r="R4529" i="3"/>
  <c r="R4517" i="3"/>
  <c r="I4517" i="3" s="1"/>
  <c r="I4505" i="3"/>
  <c r="R4505" i="3"/>
  <c r="I4493" i="3"/>
  <c r="R4493" i="3"/>
  <c r="I4481" i="3"/>
  <c r="R4481" i="3"/>
  <c r="I4469" i="3"/>
  <c r="R4469" i="3"/>
  <c r="I4457" i="3"/>
  <c r="R4457" i="3"/>
  <c r="R4445" i="3"/>
  <c r="I4445" i="3" s="1"/>
  <c r="I4433" i="3"/>
  <c r="R4433" i="3"/>
  <c r="I4421" i="3"/>
  <c r="R4421" i="3"/>
  <c r="R4409" i="3"/>
  <c r="I4409" i="3" s="1"/>
  <c r="I4397" i="3"/>
  <c r="R4397" i="3"/>
  <c r="I4385" i="3"/>
  <c r="R4385" i="3"/>
  <c r="R4373" i="3"/>
  <c r="I4373" i="3" s="1"/>
  <c r="I4361" i="3"/>
  <c r="R4361" i="3"/>
  <c r="I4349" i="3"/>
  <c r="R4349" i="3"/>
  <c r="I4337" i="3"/>
  <c r="R4337" i="3"/>
  <c r="I4325" i="3"/>
  <c r="R4325" i="3"/>
  <c r="I4313" i="3"/>
  <c r="R4313" i="3"/>
  <c r="R4301" i="3"/>
  <c r="I4301" i="3" s="1"/>
  <c r="I4289" i="3"/>
  <c r="R4289" i="3"/>
  <c r="I4277" i="3"/>
  <c r="R4277" i="3"/>
  <c r="R4265" i="3"/>
  <c r="I4265" i="3" s="1"/>
  <c r="I4253" i="3"/>
  <c r="R4253" i="3"/>
  <c r="I4241" i="3"/>
  <c r="R4241" i="3"/>
  <c r="R4229" i="3"/>
  <c r="I4229" i="3" s="1"/>
  <c r="I4217" i="3"/>
  <c r="R4217" i="3"/>
  <c r="I4205" i="3"/>
  <c r="R4205" i="3"/>
  <c r="R4193" i="3"/>
  <c r="I4193" i="3" s="1"/>
  <c r="I4181" i="3"/>
  <c r="R4181" i="3"/>
  <c r="I4169" i="3"/>
  <c r="R4169" i="3"/>
  <c r="R4157" i="3"/>
  <c r="I4157" i="3" s="1"/>
  <c r="I4145" i="3"/>
  <c r="R4145" i="3"/>
  <c r="I4133" i="3"/>
  <c r="R4133" i="3"/>
  <c r="I4121" i="3"/>
  <c r="R4121" i="3"/>
  <c r="I4109" i="3"/>
  <c r="R4109" i="3"/>
  <c r="I4097" i="3"/>
  <c r="R4097" i="3"/>
  <c r="R4085" i="3"/>
  <c r="I4085" i="3" s="1"/>
  <c r="I4073" i="3"/>
  <c r="R4073" i="3"/>
  <c r="I4061" i="3"/>
  <c r="R4061" i="3"/>
  <c r="R4049" i="3"/>
  <c r="I4049" i="3" s="1"/>
  <c r="I4037" i="3"/>
  <c r="R4037" i="3"/>
  <c r="I4025" i="3"/>
  <c r="R4025" i="3"/>
  <c r="R4013" i="3"/>
  <c r="I4013" i="3" s="1"/>
  <c r="I4001" i="3"/>
  <c r="R4001" i="3"/>
  <c r="I3989" i="3"/>
  <c r="R3989" i="3"/>
  <c r="R3977" i="3"/>
  <c r="I3977" i="3" s="1"/>
  <c r="I3965" i="3"/>
  <c r="R3965" i="3"/>
  <c r="I3953" i="3"/>
  <c r="R3953" i="3"/>
  <c r="R3941" i="3"/>
  <c r="I3941" i="3" s="1"/>
  <c r="I3929" i="3"/>
  <c r="R3929" i="3"/>
  <c r="I3917" i="3"/>
  <c r="R3917" i="3"/>
  <c r="I3905" i="3"/>
  <c r="R3905" i="3"/>
  <c r="I3893" i="3"/>
  <c r="R3893" i="3"/>
  <c r="I3881" i="3"/>
  <c r="R3881" i="3"/>
  <c r="R3869" i="3"/>
  <c r="I3869" i="3" s="1"/>
  <c r="I3857" i="3"/>
  <c r="R3857" i="3"/>
  <c r="I3845" i="3"/>
  <c r="R3845" i="3"/>
  <c r="R3833" i="3"/>
  <c r="I3833" i="3" s="1"/>
  <c r="I3821" i="3"/>
  <c r="R3821" i="3"/>
  <c r="I3809" i="3"/>
  <c r="R3809" i="3"/>
  <c r="R3797" i="3"/>
  <c r="I3797" i="3" s="1"/>
  <c r="I3785" i="3"/>
  <c r="R3785" i="3"/>
  <c r="I3773" i="3"/>
  <c r="R3773" i="3"/>
  <c r="R3761" i="3"/>
  <c r="I3761" i="3" s="1"/>
  <c r="I3749" i="3"/>
  <c r="R3749" i="3"/>
  <c r="I3737" i="3"/>
  <c r="R3737" i="3"/>
  <c r="R3725" i="3"/>
  <c r="I3725" i="3" s="1"/>
  <c r="I3713" i="3"/>
  <c r="R3713" i="3"/>
  <c r="I3701" i="3"/>
  <c r="R3701" i="3"/>
  <c r="I3689" i="3"/>
  <c r="R3689" i="3"/>
  <c r="I3677" i="3"/>
  <c r="R3677" i="3"/>
  <c r="I3665" i="3"/>
  <c r="R3665" i="3"/>
  <c r="R3653" i="3"/>
  <c r="I3653" i="3" s="1"/>
  <c r="I3641" i="3"/>
  <c r="R3641" i="3"/>
  <c r="I3629" i="3"/>
  <c r="R3629" i="3"/>
  <c r="I3617" i="3"/>
  <c r="R3617" i="3"/>
  <c r="I3605" i="3"/>
  <c r="R3605" i="3"/>
  <c r="I3593" i="3"/>
  <c r="R3593" i="3"/>
  <c r="R3581" i="3"/>
  <c r="I3581" i="3" s="1"/>
  <c r="I3569" i="3"/>
  <c r="R3569" i="3"/>
  <c r="I3557" i="3"/>
  <c r="R3557" i="3"/>
  <c r="R3545" i="3"/>
  <c r="I3545" i="3" s="1"/>
  <c r="I3533" i="3"/>
  <c r="R3533" i="3"/>
  <c r="I3521" i="3"/>
  <c r="R3521" i="3"/>
  <c r="R3509" i="3"/>
  <c r="I3509" i="3" s="1"/>
  <c r="I3497" i="3"/>
  <c r="R3497" i="3"/>
  <c r="I3485" i="3"/>
  <c r="R3485" i="3"/>
  <c r="I3473" i="3"/>
  <c r="R3473" i="3"/>
  <c r="I3461" i="3"/>
  <c r="R3461" i="3"/>
  <c r="I3449" i="3"/>
  <c r="R3449" i="3"/>
  <c r="R3437" i="3"/>
  <c r="I3437" i="3" s="1"/>
  <c r="I3425" i="3"/>
  <c r="R3425" i="3"/>
  <c r="I3413" i="3"/>
  <c r="R3413" i="3"/>
  <c r="R3401" i="3"/>
  <c r="I3401" i="3" s="1"/>
  <c r="I3389" i="3"/>
  <c r="R3389" i="3"/>
  <c r="I3377" i="3"/>
  <c r="R3377" i="3"/>
  <c r="R3365" i="3"/>
  <c r="I3365" i="3" s="1"/>
  <c r="I3353" i="3"/>
  <c r="R3353" i="3"/>
  <c r="I3341" i="3"/>
  <c r="R3341" i="3"/>
  <c r="R3329" i="3"/>
  <c r="I3329" i="3" s="1"/>
  <c r="I3317" i="3"/>
  <c r="R3317" i="3"/>
  <c r="I3305" i="3"/>
  <c r="R3305" i="3"/>
  <c r="R3293" i="3"/>
  <c r="I3293" i="3" s="1"/>
  <c r="I3281" i="3"/>
  <c r="R3281" i="3"/>
  <c r="I3269" i="3"/>
  <c r="R3269" i="3"/>
  <c r="I3257" i="3"/>
  <c r="R3257" i="3"/>
  <c r="I3245" i="3"/>
  <c r="R3245" i="3"/>
  <c r="I3233" i="3"/>
  <c r="R3233" i="3"/>
  <c r="R3221" i="3"/>
  <c r="I3221" i="3" s="1"/>
  <c r="I3209" i="3"/>
  <c r="R3209" i="3"/>
  <c r="I3197" i="3"/>
  <c r="R3197" i="3"/>
  <c r="R3185" i="3"/>
  <c r="I3185" i="3" s="1"/>
  <c r="I3173" i="3"/>
  <c r="R3173" i="3"/>
  <c r="I3161" i="3"/>
  <c r="R3161" i="3"/>
  <c r="R3149" i="3"/>
  <c r="I3149" i="3" s="1"/>
  <c r="I3137" i="3"/>
  <c r="R3137" i="3"/>
  <c r="I3125" i="3"/>
  <c r="R3125" i="3"/>
  <c r="R3113" i="3"/>
  <c r="I3113" i="3" s="1"/>
  <c r="I3101" i="3"/>
  <c r="R3101" i="3"/>
  <c r="I3089" i="3"/>
  <c r="R3089" i="3"/>
  <c r="R3077" i="3"/>
  <c r="I3077" i="3" s="1"/>
  <c r="I3065" i="3"/>
  <c r="R3065" i="3"/>
  <c r="I3053" i="3"/>
  <c r="R3053" i="3"/>
  <c r="I3041" i="3"/>
  <c r="R3041" i="3"/>
  <c r="I3029" i="3"/>
  <c r="R3029" i="3"/>
  <c r="I3017" i="3"/>
  <c r="R3017" i="3"/>
  <c r="R3005" i="3"/>
  <c r="I3005" i="3" s="1"/>
  <c r="I2993" i="3"/>
  <c r="R2993" i="3"/>
  <c r="I2981" i="3"/>
  <c r="R2981" i="3"/>
  <c r="R2969" i="3"/>
  <c r="I2969" i="3" s="1"/>
  <c r="I2957" i="3"/>
  <c r="R2957" i="3"/>
  <c r="I2945" i="3"/>
  <c r="R2945" i="3"/>
  <c r="R2933" i="3"/>
  <c r="I2933" i="3" s="1"/>
  <c r="I2921" i="3"/>
  <c r="R2921" i="3"/>
  <c r="I2909" i="3"/>
  <c r="R2909" i="3"/>
  <c r="I2897" i="3"/>
  <c r="R2897" i="3"/>
  <c r="I2885" i="3"/>
  <c r="R2885" i="3"/>
  <c r="I2873" i="3"/>
  <c r="R2873" i="3"/>
  <c r="R2861" i="3"/>
  <c r="I2861" i="3" s="1"/>
  <c r="I2849" i="3"/>
  <c r="R2849" i="3"/>
  <c r="I2837" i="3"/>
  <c r="R2837" i="3"/>
  <c r="I2825" i="3"/>
  <c r="R2825" i="3"/>
  <c r="I2813" i="3"/>
  <c r="R2813" i="3"/>
  <c r="I2801" i="3"/>
  <c r="R2801" i="3"/>
  <c r="R2789" i="3"/>
  <c r="I2789" i="3" s="1"/>
  <c r="I2777" i="3"/>
  <c r="R2777" i="3"/>
  <c r="I7346" i="3"/>
  <c r="R7346" i="3"/>
  <c r="I7214" i="3"/>
  <c r="R7214" i="3"/>
  <c r="I7046" i="3"/>
  <c r="R7046" i="3"/>
  <c r="I6914" i="3"/>
  <c r="R6914" i="3"/>
  <c r="R6782" i="3"/>
  <c r="I6782" i="3" s="1"/>
  <c r="I6650" i="3"/>
  <c r="R6650" i="3"/>
  <c r="I6554" i="3"/>
  <c r="R6554" i="3"/>
  <c r="R6446" i="3"/>
  <c r="I6446" i="3" s="1"/>
  <c r="I6314" i="3"/>
  <c r="R6314" i="3"/>
  <c r="I6182" i="3"/>
  <c r="R6182" i="3"/>
  <c r="R6026" i="3"/>
  <c r="I6026" i="3" s="1"/>
  <c r="I5906" i="3"/>
  <c r="R5906" i="3"/>
  <c r="I5786" i="3"/>
  <c r="R5786" i="3"/>
  <c r="I5642" i="3"/>
  <c r="R5642" i="3"/>
  <c r="I5474" i="3"/>
  <c r="R5474" i="3"/>
  <c r="I5342" i="3"/>
  <c r="R5342" i="3"/>
  <c r="R5174" i="3"/>
  <c r="I5174" i="3" s="1"/>
  <c r="I4958" i="3"/>
  <c r="R4958" i="3"/>
  <c r="I4826" i="3"/>
  <c r="R4826" i="3"/>
  <c r="R4718" i="3"/>
  <c r="I4718" i="3" s="1"/>
  <c r="I4574" i="3"/>
  <c r="R4574" i="3"/>
  <c r="I4430" i="3"/>
  <c r="R4430" i="3"/>
  <c r="R4310" i="3"/>
  <c r="I4310" i="3" s="1"/>
  <c r="I4154" i="3"/>
  <c r="R4154" i="3"/>
  <c r="I4022" i="3"/>
  <c r="R4022" i="3"/>
  <c r="R3878" i="3"/>
  <c r="I3878" i="3" s="1"/>
  <c r="I3734" i="3"/>
  <c r="R3734" i="3"/>
  <c r="I3650" i="3"/>
  <c r="R3650" i="3"/>
  <c r="R3542" i="3"/>
  <c r="I3542" i="3" s="1"/>
  <c r="I3374" i="3"/>
  <c r="R3374" i="3"/>
  <c r="I3230" i="3"/>
  <c r="R3230" i="3"/>
  <c r="I3134" i="3"/>
  <c r="R3134" i="3"/>
  <c r="I3002" i="3"/>
  <c r="R3002" i="3"/>
  <c r="I2894" i="3"/>
  <c r="R2894" i="3"/>
  <c r="R2762" i="3"/>
  <c r="I2762" i="3" s="1"/>
  <c r="I2654" i="3"/>
  <c r="R2654" i="3"/>
  <c r="I2558" i="3"/>
  <c r="R2558" i="3"/>
  <c r="R7285" i="3"/>
  <c r="I7285" i="3" s="1"/>
  <c r="I7153" i="3"/>
  <c r="R7153" i="3"/>
  <c r="I7033" i="3"/>
  <c r="R7033" i="3"/>
  <c r="R6889" i="3"/>
  <c r="I6889" i="3" s="1"/>
  <c r="I6757" i="3"/>
  <c r="R6757" i="3"/>
  <c r="I6625" i="3"/>
  <c r="R6625" i="3"/>
  <c r="R6469" i="3"/>
  <c r="I6469" i="3" s="1"/>
  <c r="I6337" i="3"/>
  <c r="R6337" i="3"/>
  <c r="I6217" i="3"/>
  <c r="R6217" i="3"/>
  <c r="R6109" i="3"/>
  <c r="I6109" i="3" s="1"/>
  <c r="I5953" i="3"/>
  <c r="R5953" i="3"/>
  <c r="I5833" i="3"/>
  <c r="R5833" i="3"/>
  <c r="I5665" i="3"/>
  <c r="R5665" i="3"/>
  <c r="I5485" i="3"/>
  <c r="R5485" i="3"/>
  <c r="I5329" i="3"/>
  <c r="R5329" i="3"/>
  <c r="R5173" i="3"/>
  <c r="I5173" i="3" s="1"/>
  <c r="I5041" i="3"/>
  <c r="R5041" i="3"/>
  <c r="I4933" i="3"/>
  <c r="R4933" i="3"/>
  <c r="R4825" i="3"/>
  <c r="I4825" i="3" s="1"/>
  <c r="I4705" i="3"/>
  <c r="R4705" i="3"/>
  <c r="I4573" i="3"/>
  <c r="R4573" i="3"/>
  <c r="R4441" i="3"/>
  <c r="I4441" i="3" s="1"/>
  <c r="I4321" i="3"/>
  <c r="R4321" i="3"/>
  <c r="I4201" i="3"/>
  <c r="R4201" i="3"/>
  <c r="I4069" i="3"/>
  <c r="R4069" i="3"/>
  <c r="I3973" i="3"/>
  <c r="R3973" i="3"/>
  <c r="I3865" i="3"/>
  <c r="R3865" i="3"/>
  <c r="R3745" i="3"/>
  <c r="I3745" i="3" s="1"/>
  <c r="I3601" i="3"/>
  <c r="R3601" i="3"/>
  <c r="I3445" i="3"/>
  <c r="R3445" i="3"/>
  <c r="I3301" i="3"/>
  <c r="R3301" i="3"/>
  <c r="I3193" i="3"/>
  <c r="R3193" i="3"/>
  <c r="I3025" i="3"/>
  <c r="R3025" i="3"/>
  <c r="R2917" i="3"/>
  <c r="I2917" i="3" s="1"/>
  <c r="I2773" i="3"/>
  <c r="R2773" i="3"/>
  <c r="I2665" i="3"/>
  <c r="R2665" i="3"/>
  <c r="I2569" i="3"/>
  <c r="R2569" i="3"/>
  <c r="I2449" i="3"/>
  <c r="R2449" i="3"/>
  <c r="I2281" i="3"/>
  <c r="R2281" i="3"/>
  <c r="R2173" i="3"/>
  <c r="I2173" i="3" s="1"/>
  <c r="I2041" i="3"/>
  <c r="R2041" i="3"/>
  <c r="I1909" i="3"/>
  <c r="R1909" i="3"/>
  <c r="R1789" i="3"/>
  <c r="I1789" i="3" s="1"/>
  <c r="I1657" i="3"/>
  <c r="R1657" i="3"/>
  <c r="I1525" i="3"/>
  <c r="R1525" i="3"/>
  <c r="R1381" i="3"/>
  <c r="I1381" i="3" s="1"/>
  <c r="I1237" i="3"/>
  <c r="R1237" i="3"/>
  <c r="I1093" i="3"/>
  <c r="R1093" i="3"/>
  <c r="I973" i="3"/>
  <c r="R973" i="3"/>
  <c r="I829" i="3"/>
  <c r="R829" i="3"/>
  <c r="I709" i="3"/>
  <c r="R709" i="3"/>
  <c r="R601" i="3"/>
  <c r="I601" i="3" s="1"/>
  <c r="I481" i="3"/>
  <c r="R481" i="3"/>
  <c r="I349" i="3"/>
  <c r="R349" i="3"/>
  <c r="R217" i="3"/>
  <c r="I217" i="3" s="1"/>
  <c r="I97" i="3"/>
  <c r="R97" i="3"/>
  <c r="R16" i="9"/>
  <c r="R13" i="3"/>
  <c r="I13" i="3" s="1"/>
  <c r="R7384" i="3"/>
  <c r="I7384" i="3" s="1"/>
  <c r="R7372" i="3"/>
  <c r="I7372" i="3" s="1"/>
  <c r="R7360" i="3"/>
  <c r="I7360" i="3" s="1"/>
  <c r="R7348" i="3"/>
  <c r="I7348" i="3" s="1"/>
  <c r="R7336" i="3"/>
  <c r="I7336" i="3" s="1"/>
  <c r="R7324" i="3"/>
  <c r="I7324" i="3" s="1"/>
  <c r="R7312" i="3"/>
  <c r="I7312" i="3" s="1"/>
  <c r="R7300" i="3"/>
  <c r="I7300" i="3" s="1"/>
  <c r="R7288" i="3"/>
  <c r="I7288" i="3" s="1"/>
  <c r="I7276" i="3"/>
  <c r="R7276" i="3"/>
  <c r="R7264" i="3"/>
  <c r="I7264" i="3" s="1"/>
  <c r="R7252" i="3"/>
  <c r="I7252" i="3" s="1"/>
  <c r="R7240" i="3"/>
  <c r="I7240" i="3" s="1"/>
  <c r="R7228" i="3"/>
  <c r="I7228" i="3" s="1"/>
  <c r="R7216" i="3"/>
  <c r="I7216" i="3" s="1"/>
  <c r="R7204" i="3"/>
  <c r="I7204" i="3" s="1"/>
  <c r="R7192" i="3"/>
  <c r="I7192" i="3" s="1"/>
  <c r="R7180" i="3"/>
  <c r="I7180" i="3" s="1"/>
  <c r="R7168" i="3"/>
  <c r="I7168" i="3" s="1"/>
  <c r="R7156" i="3"/>
  <c r="I7156" i="3" s="1"/>
  <c r="R7144" i="3"/>
  <c r="I7144" i="3" s="1"/>
  <c r="R7132" i="3"/>
  <c r="I7132" i="3" s="1"/>
  <c r="R7120" i="3"/>
  <c r="I7120" i="3" s="1"/>
  <c r="R7108" i="3"/>
  <c r="I7108" i="3" s="1"/>
  <c r="R7096" i="3"/>
  <c r="I7096" i="3" s="1"/>
  <c r="R7084" i="3"/>
  <c r="I7084" i="3" s="1"/>
  <c r="R7072" i="3"/>
  <c r="I7072" i="3" s="1"/>
  <c r="I7060" i="3"/>
  <c r="R7060" i="3"/>
  <c r="R7048" i="3"/>
  <c r="I7048" i="3" s="1"/>
  <c r="R7036" i="3"/>
  <c r="I7036" i="3" s="1"/>
  <c r="R7024" i="3"/>
  <c r="I7024" i="3" s="1"/>
  <c r="R7012" i="3"/>
  <c r="I7012" i="3" s="1"/>
  <c r="R7000" i="3"/>
  <c r="I7000" i="3" s="1"/>
  <c r="R6988" i="3"/>
  <c r="I6988" i="3" s="1"/>
  <c r="R6976" i="3"/>
  <c r="I6976" i="3" s="1"/>
  <c r="R6964" i="3"/>
  <c r="I6964" i="3" s="1"/>
  <c r="R6952" i="3"/>
  <c r="I6952" i="3" s="1"/>
  <c r="R6940" i="3"/>
  <c r="I6940" i="3" s="1"/>
  <c r="R6928" i="3"/>
  <c r="I6928" i="3" s="1"/>
  <c r="I6916" i="3"/>
  <c r="R6916" i="3"/>
  <c r="R6904" i="3"/>
  <c r="I6904" i="3" s="1"/>
  <c r="R6892" i="3"/>
  <c r="I6892" i="3" s="1"/>
  <c r="R6880" i="3"/>
  <c r="I6880" i="3" s="1"/>
  <c r="R6868" i="3"/>
  <c r="I6868" i="3" s="1"/>
  <c r="R6856" i="3"/>
  <c r="I6856" i="3" s="1"/>
  <c r="I6844" i="3"/>
  <c r="R6844" i="3"/>
  <c r="R6832" i="3"/>
  <c r="I6832" i="3" s="1"/>
  <c r="R6820" i="3"/>
  <c r="I6820" i="3" s="1"/>
  <c r="R6808" i="3"/>
  <c r="I6808" i="3" s="1"/>
  <c r="R6796" i="3"/>
  <c r="I6796" i="3" s="1"/>
  <c r="R6784" i="3"/>
  <c r="I6784" i="3" s="1"/>
  <c r="I6772" i="3"/>
  <c r="R6772" i="3"/>
  <c r="R6760" i="3"/>
  <c r="I6760" i="3" s="1"/>
  <c r="R6748" i="3"/>
  <c r="I6748" i="3" s="1"/>
  <c r="R6736" i="3"/>
  <c r="I6736" i="3" s="1"/>
  <c r="R6724" i="3"/>
  <c r="I6724" i="3" s="1"/>
  <c r="R6712" i="3"/>
  <c r="I6712" i="3" s="1"/>
  <c r="R6700" i="3"/>
  <c r="I6700" i="3" s="1"/>
  <c r="R6688" i="3"/>
  <c r="I6688" i="3" s="1"/>
  <c r="R6676" i="3"/>
  <c r="I6676" i="3" s="1"/>
  <c r="R6664" i="3"/>
  <c r="I6664" i="3" s="1"/>
  <c r="R6652" i="3"/>
  <c r="I6652" i="3" s="1"/>
  <c r="R6640" i="3"/>
  <c r="I6640" i="3" s="1"/>
  <c r="I6628" i="3"/>
  <c r="R6628" i="3"/>
  <c r="R6616" i="3"/>
  <c r="I6616" i="3" s="1"/>
  <c r="R6604" i="3"/>
  <c r="I6604" i="3" s="1"/>
  <c r="R6592" i="3"/>
  <c r="I6592" i="3" s="1"/>
  <c r="R6580" i="3"/>
  <c r="I6580" i="3" s="1"/>
  <c r="R6568" i="3"/>
  <c r="I6568" i="3" s="1"/>
  <c r="R6556" i="3"/>
  <c r="I6556" i="3" s="1"/>
  <c r="R6544" i="3"/>
  <c r="I6544" i="3" s="1"/>
  <c r="R6532" i="3"/>
  <c r="I6532" i="3" s="1"/>
  <c r="R6520" i="3"/>
  <c r="I6520" i="3" s="1"/>
  <c r="R6508" i="3"/>
  <c r="I6508" i="3" s="1"/>
  <c r="R6496" i="3"/>
  <c r="I6496" i="3" s="1"/>
  <c r="R6484" i="3"/>
  <c r="I6484" i="3" s="1"/>
  <c r="R6472" i="3"/>
  <c r="I6472" i="3" s="1"/>
  <c r="R6460" i="3"/>
  <c r="I6460" i="3" s="1"/>
  <c r="R6448" i="3"/>
  <c r="I6448" i="3" s="1"/>
  <c r="R6436" i="3"/>
  <c r="I6436" i="3" s="1"/>
  <c r="R6424" i="3"/>
  <c r="I6424" i="3" s="1"/>
  <c r="I6412" i="3"/>
  <c r="R6412" i="3"/>
  <c r="R6400" i="3"/>
  <c r="I6400" i="3" s="1"/>
  <c r="R6388" i="3"/>
  <c r="I6388" i="3" s="1"/>
  <c r="R6376" i="3"/>
  <c r="I6376" i="3" s="1"/>
  <c r="R6364" i="3"/>
  <c r="I6364" i="3" s="1"/>
  <c r="R6352" i="3"/>
  <c r="I6352" i="3" s="1"/>
  <c r="R6340" i="3"/>
  <c r="I6340" i="3" s="1"/>
  <c r="R6328" i="3"/>
  <c r="I6328" i="3" s="1"/>
  <c r="R6316" i="3"/>
  <c r="I6316" i="3" s="1"/>
  <c r="R6304" i="3"/>
  <c r="I6304" i="3" s="1"/>
  <c r="R6292" i="3"/>
  <c r="I6292" i="3" s="1"/>
  <c r="R6280" i="3"/>
  <c r="I6280" i="3" s="1"/>
  <c r="R6268" i="3"/>
  <c r="I6268" i="3" s="1"/>
  <c r="R6256" i="3"/>
  <c r="I6256" i="3" s="1"/>
  <c r="R6244" i="3"/>
  <c r="I6244" i="3" s="1"/>
  <c r="R6232" i="3"/>
  <c r="I6232" i="3" s="1"/>
  <c r="R6220" i="3"/>
  <c r="I6220" i="3" s="1"/>
  <c r="R6208" i="3"/>
  <c r="I6208" i="3" s="1"/>
  <c r="I6196" i="3"/>
  <c r="R6196" i="3"/>
  <c r="R6184" i="3"/>
  <c r="I6184" i="3" s="1"/>
  <c r="R6172" i="3"/>
  <c r="I6172" i="3" s="1"/>
  <c r="R6160" i="3"/>
  <c r="I6160" i="3" s="1"/>
  <c r="R6148" i="3"/>
  <c r="I6148" i="3" s="1"/>
  <c r="R6136" i="3"/>
  <c r="I6136" i="3" s="1"/>
  <c r="R6124" i="3"/>
  <c r="I6124" i="3" s="1"/>
  <c r="R6112" i="3"/>
  <c r="I6112" i="3" s="1"/>
  <c r="R6100" i="3"/>
  <c r="I6100" i="3" s="1"/>
  <c r="R6088" i="3"/>
  <c r="I6088" i="3" s="1"/>
  <c r="R6076" i="3"/>
  <c r="I6076" i="3" s="1"/>
  <c r="R6064" i="3"/>
  <c r="I6064" i="3" s="1"/>
  <c r="I6052" i="3"/>
  <c r="R6052" i="3"/>
  <c r="R6040" i="3"/>
  <c r="I6040" i="3" s="1"/>
  <c r="R6028" i="3"/>
  <c r="I6028" i="3" s="1"/>
  <c r="R6016" i="3"/>
  <c r="I6016" i="3" s="1"/>
  <c r="R6004" i="3"/>
  <c r="I6004" i="3" s="1"/>
  <c r="R5992" i="3"/>
  <c r="I5992" i="3" s="1"/>
  <c r="I5980" i="3"/>
  <c r="R5980" i="3"/>
  <c r="R5968" i="3"/>
  <c r="I5968" i="3" s="1"/>
  <c r="R5956" i="3"/>
  <c r="I5956" i="3" s="1"/>
  <c r="R5944" i="3"/>
  <c r="I5944" i="3" s="1"/>
  <c r="R5932" i="3"/>
  <c r="I5932" i="3" s="1"/>
  <c r="R5920" i="3"/>
  <c r="I5920" i="3" s="1"/>
  <c r="I5908" i="3"/>
  <c r="R5908" i="3"/>
  <c r="R5896" i="3"/>
  <c r="I5896" i="3" s="1"/>
  <c r="R5884" i="3"/>
  <c r="I5884" i="3" s="1"/>
  <c r="R5872" i="3"/>
  <c r="I5872" i="3" s="1"/>
  <c r="R5860" i="3"/>
  <c r="I5860" i="3" s="1"/>
  <c r="R5848" i="3"/>
  <c r="I5848" i="3" s="1"/>
  <c r="R5836" i="3"/>
  <c r="I5836" i="3" s="1"/>
  <c r="R5824" i="3"/>
  <c r="I5824" i="3" s="1"/>
  <c r="R5812" i="3"/>
  <c r="I5812" i="3" s="1"/>
  <c r="R5800" i="3"/>
  <c r="I5800" i="3" s="1"/>
  <c r="R5788" i="3"/>
  <c r="I5788" i="3" s="1"/>
  <c r="R5776" i="3"/>
  <c r="I5776" i="3" s="1"/>
  <c r="I5764" i="3"/>
  <c r="R5764" i="3"/>
  <c r="R5752" i="3"/>
  <c r="I5752" i="3" s="1"/>
  <c r="R5740" i="3"/>
  <c r="I5740" i="3" s="1"/>
  <c r="R5728" i="3"/>
  <c r="I5728" i="3" s="1"/>
  <c r="R5716" i="3"/>
  <c r="I5716" i="3" s="1"/>
  <c r="R5704" i="3"/>
  <c r="I5704" i="3" s="1"/>
  <c r="R5692" i="3"/>
  <c r="I5692" i="3" s="1"/>
  <c r="R5680" i="3"/>
  <c r="I5680" i="3" s="1"/>
  <c r="R5668" i="3"/>
  <c r="I5668" i="3" s="1"/>
  <c r="R5656" i="3"/>
  <c r="I5656" i="3" s="1"/>
  <c r="R5644" i="3"/>
  <c r="I5644" i="3" s="1"/>
  <c r="R5632" i="3"/>
  <c r="I5632" i="3" s="1"/>
  <c r="R5620" i="3"/>
  <c r="I5620" i="3" s="1"/>
  <c r="R5608" i="3"/>
  <c r="I5608" i="3" s="1"/>
  <c r="R5596" i="3"/>
  <c r="I5596" i="3" s="1"/>
  <c r="R5584" i="3"/>
  <c r="I5584" i="3" s="1"/>
  <c r="R5572" i="3"/>
  <c r="I5572" i="3" s="1"/>
  <c r="R5560" i="3"/>
  <c r="I5560" i="3" s="1"/>
  <c r="I5548" i="3"/>
  <c r="R5548" i="3"/>
  <c r="R5536" i="3"/>
  <c r="I5536" i="3" s="1"/>
  <c r="R5524" i="3"/>
  <c r="I5524" i="3" s="1"/>
  <c r="R5512" i="3"/>
  <c r="I5512" i="3" s="1"/>
  <c r="R5500" i="3"/>
  <c r="I5500" i="3" s="1"/>
  <c r="R5488" i="3"/>
  <c r="I5488" i="3" s="1"/>
  <c r="R5476" i="3"/>
  <c r="I5476" i="3" s="1"/>
  <c r="R5464" i="3"/>
  <c r="I5464" i="3" s="1"/>
  <c r="R5452" i="3"/>
  <c r="I5452" i="3" s="1"/>
  <c r="R5440" i="3"/>
  <c r="I5440" i="3" s="1"/>
  <c r="R5428" i="3"/>
  <c r="I5428" i="3" s="1"/>
  <c r="R5416" i="3"/>
  <c r="I5416" i="3" s="1"/>
  <c r="R5404" i="3"/>
  <c r="I5404" i="3" s="1"/>
  <c r="R5392" i="3"/>
  <c r="I5392" i="3" s="1"/>
  <c r="R5380" i="3"/>
  <c r="I5380" i="3" s="1"/>
  <c r="R5368" i="3"/>
  <c r="I5368" i="3" s="1"/>
  <c r="R5356" i="3"/>
  <c r="I5356" i="3" s="1"/>
  <c r="R5344" i="3"/>
  <c r="I5344" i="3" s="1"/>
  <c r="I5332" i="3"/>
  <c r="R5332" i="3"/>
  <c r="R5320" i="3"/>
  <c r="I5320" i="3" s="1"/>
  <c r="R5308" i="3"/>
  <c r="I5308" i="3" s="1"/>
  <c r="R5296" i="3"/>
  <c r="I5296" i="3" s="1"/>
  <c r="R5284" i="3"/>
  <c r="I5284" i="3" s="1"/>
  <c r="R5272" i="3"/>
  <c r="I5272" i="3" s="1"/>
  <c r="R5260" i="3"/>
  <c r="I5260" i="3" s="1"/>
  <c r="R5248" i="3"/>
  <c r="I5248" i="3" s="1"/>
  <c r="R5236" i="3"/>
  <c r="I5236" i="3" s="1"/>
  <c r="R5224" i="3"/>
  <c r="I5224" i="3" s="1"/>
  <c r="R5212" i="3"/>
  <c r="I5212" i="3" s="1"/>
  <c r="R5200" i="3"/>
  <c r="I5200" i="3" s="1"/>
  <c r="I5188" i="3"/>
  <c r="R5188" i="3"/>
  <c r="R5176" i="3"/>
  <c r="I5176" i="3" s="1"/>
  <c r="R5164" i="3"/>
  <c r="I5164" i="3" s="1"/>
  <c r="R5152" i="3"/>
  <c r="I5152" i="3" s="1"/>
  <c r="R5140" i="3"/>
  <c r="I5140" i="3" s="1"/>
  <c r="R5128" i="3"/>
  <c r="I5128" i="3" s="1"/>
  <c r="I5116" i="3"/>
  <c r="R5116" i="3"/>
  <c r="R5104" i="3"/>
  <c r="I5104" i="3" s="1"/>
  <c r="R5092" i="3"/>
  <c r="I5092" i="3" s="1"/>
  <c r="R5080" i="3"/>
  <c r="I5080" i="3" s="1"/>
  <c r="R5068" i="3"/>
  <c r="I5068" i="3" s="1"/>
  <c r="R5056" i="3"/>
  <c r="I5056" i="3" s="1"/>
  <c r="I5044" i="3"/>
  <c r="R5044" i="3"/>
  <c r="R5032" i="3"/>
  <c r="I5032" i="3" s="1"/>
  <c r="R5020" i="3"/>
  <c r="I5020" i="3" s="1"/>
  <c r="R5008" i="3"/>
  <c r="I5008" i="3" s="1"/>
  <c r="R4996" i="3"/>
  <c r="I4996" i="3" s="1"/>
  <c r="R4984" i="3"/>
  <c r="I4984" i="3" s="1"/>
  <c r="R4972" i="3"/>
  <c r="I4972" i="3" s="1"/>
  <c r="R4960" i="3"/>
  <c r="I4960" i="3" s="1"/>
  <c r="R4948" i="3"/>
  <c r="I4948" i="3" s="1"/>
  <c r="R4936" i="3"/>
  <c r="I4936" i="3" s="1"/>
  <c r="R4924" i="3"/>
  <c r="I4924" i="3" s="1"/>
  <c r="R4912" i="3"/>
  <c r="I4912" i="3" s="1"/>
  <c r="I4900" i="3"/>
  <c r="R4900" i="3"/>
  <c r="R4888" i="3"/>
  <c r="I4888" i="3" s="1"/>
  <c r="R4876" i="3"/>
  <c r="I4876" i="3" s="1"/>
  <c r="R4864" i="3"/>
  <c r="I4864" i="3" s="1"/>
  <c r="R4852" i="3"/>
  <c r="I4852" i="3" s="1"/>
  <c r="R4840" i="3"/>
  <c r="I4840" i="3" s="1"/>
  <c r="R4828" i="3"/>
  <c r="I4828" i="3" s="1"/>
  <c r="R4816" i="3"/>
  <c r="I4816" i="3" s="1"/>
  <c r="R4804" i="3"/>
  <c r="I4804" i="3" s="1"/>
  <c r="R4792" i="3"/>
  <c r="I4792" i="3" s="1"/>
  <c r="R4780" i="3"/>
  <c r="I4780" i="3" s="1"/>
  <c r="R4768" i="3"/>
  <c r="I4768" i="3" s="1"/>
  <c r="R4756" i="3"/>
  <c r="I4756" i="3" s="1"/>
  <c r="R4744" i="3"/>
  <c r="I4744" i="3" s="1"/>
  <c r="R4732" i="3"/>
  <c r="I4732" i="3" s="1"/>
  <c r="R4720" i="3"/>
  <c r="I4720" i="3" s="1"/>
  <c r="R4708" i="3"/>
  <c r="I4708" i="3" s="1"/>
  <c r="R4696" i="3"/>
  <c r="I4696" i="3" s="1"/>
  <c r="I4684" i="3"/>
  <c r="R4684" i="3"/>
  <c r="R4672" i="3"/>
  <c r="I4672" i="3" s="1"/>
  <c r="R4660" i="3"/>
  <c r="I4660" i="3" s="1"/>
  <c r="R4648" i="3"/>
  <c r="I4648" i="3" s="1"/>
  <c r="R4636" i="3"/>
  <c r="I4636" i="3" s="1"/>
  <c r="R4624" i="3"/>
  <c r="I4624" i="3" s="1"/>
  <c r="R4612" i="3"/>
  <c r="I4612" i="3" s="1"/>
  <c r="R4600" i="3"/>
  <c r="I4600" i="3" s="1"/>
  <c r="R4588" i="3"/>
  <c r="I4588" i="3" s="1"/>
  <c r="R4576" i="3"/>
  <c r="I4576" i="3" s="1"/>
  <c r="R4564" i="3"/>
  <c r="I4564" i="3" s="1"/>
  <c r="R4552" i="3"/>
  <c r="I4552" i="3" s="1"/>
  <c r="R4540" i="3"/>
  <c r="I4540" i="3" s="1"/>
  <c r="R4528" i="3"/>
  <c r="I4528" i="3" s="1"/>
  <c r="R4516" i="3"/>
  <c r="I4516" i="3" s="1"/>
  <c r="R4504" i="3"/>
  <c r="I4504" i="3" s="1"/>
  <c r="R4492" i="3"/>
  <c r="I4492" i="3" s="1"/>
  <c r="R4480" i="3"/>
  <c r="I4480" i="3" s="1"/>
  <c r="I4468" i="3"/>
  <c r="R4468" i="3"/>
  <c r="R4456" i="3"/>
  <c r="I4456" i="3" s="1"/>
  <c r="R4444" i="3"/>
  <c r="I4444" i="3" s="1"/>
  <c r="R4432" i="3"/>
  <c r="I4432" i="3" s="1"/>
  <c r="R4420" i="3"/>
  <c r="I4420" i="3" s="1"/>
  <c r="R4408" i="3"/>
  <c r="I4408" i="3" s="1"/>
  <c r="R4396" i="3"/>
  <c r="I4396" i="3" s="1"/>
  <c r="R4384" i="3"/>
  <c r="I4384" i="3" s="1"/>
  <c r="R4372" i="3"/>
  <c r="I4372" i="3" s="1"/>
  <c r="R4360" i="3"/>
  <c r="I4360" i="3" s="1"/>
  <c r="R4348" i="3"/>
  <c r="I4348" i="3" s="1"/>
  <c r="R4336" i="3"/>
  <c r="I4336" i="3" s="1"/>
  <c r="I4324" i="3"/>
  <c r="R4324" i="3"/>
  <c r="R4312" i="3"/>
  <c r="I4312" i="3" s="1"/>
  <c r="R4300" i="3"/>
  <c r="I4300" i="3" s="1"/>
  <c r="R4288" i="3"/>
  <c r="I4288" i="3" s="1"/>
  <c r="R4276" i="3"/>
  <c r="I4276" i="3" s="1"/>
  <c r="R4264" i="3"/>
  <c r="I4264" i="3" s="1"/>
  <c r="I4252" i="3"/>
  <c r="R4252" i="3"/>
  <c r="R4240" i="3"/>
  <c r="I4240" i="3" s="1"/>
  <c r="R4228" i="3"/>
  <c r="I4228" i="3" s="1"/>
  <c r="R4216" i="3"/>
  <c r="I4216" i="3" s="1"/>
  <c r="R4204" i="3"/>
  <c r="I4204" i="3" s="1"/>
  <c r="R4192" i="3"/>
  <c r="I4192" i="3" s="1"/>
  <c r="I4180" i="3"/>
  <c r="R4180" i="3"/>
  <c r="R4168" i="3"/>
  <c r="I4168" i="3" s="1"/>
  <c r="R4156" i="3"/>
  <c r="I4156" i="3" s="1"/>
  <c r="R4144" i="3"/>
  <c r="I4144" i="3" s="1"/>
  <c r="R4132" i="3"/>
  <c r="I4132" i="3" s="1"/>
  <c r="R4120" i="3"/>
  <c r="I4120" i="3" s="1"/>
  <c r="R4108" i="3"/>
  <c r="I4108" i="3" s="1"/>
  <c r="R4096" i="3"/>
  <c r="I4096" i="3" s="1"/>
  <c r="R4084" i="3"/>
  <c r="I4084" i="3" s="1"/>
  <c r="R4072" i="3"/>
  <c r="I4072" i="3" s="1"/>
  <c r="R4060" i="3"/>
  <c r="I4060" i="3" s="1"/>
  <c r="R4048" i="3"/>
  <c r="I4048" i="3" s="1"/>
  <c r="I4036" i="3"/>
  <c r="R4036" i="3"/>
  <c r="R4024" i="3"/>
  <c r="I4024" i="3" s="1"/>
  <c r="R4012" i="3"/>
  <c r="I4012" i="3" s="1"/>
  <c r="R4000" i="3"/>
  <c r="I4000" i="3" s="1"/>
  <c r="R3988" i="3"/>
  <c r="I3988" i="3" s="1"/>
  <c r="R3976" i="3"/>
  <c r="I3976" i="3" s="1"/>
  <c r="R3964" i="3"/>
  <c r="I3964" i="3" s="1"/>
  <c r="R3952" i="3"/>
  <c r="I3952" i="3" s="1"/>
  <c r="R3940" i="3"/>
  <c r="I3940" i="3" s="1"/>
  <c r="R3928" i="3"/>
  <c r="I3928" i="3" s="1"/>
  <c r="R3916" i="3"/>
  <c r="I3916" i="3" s="1"/>
  <c r="R3904" i="3"/>
  <c r="I3904" i="3" s="1"/>
  <c r="R3892" i="3"/>
  <c r="I3892" i="3" s="1"/>
  <c r="R3880" i="3"/>
  <c r="I3880" i="3" s="1"/>
  <c r="R3868" i="3"/>
  <c r="I3868" i="3" s="1"/>
  <c r="R3856" i="3"/>
  <c r="I3856" i="3" s="1"/>
  <c r="R3844" i="3"/>
  <c r="I3844" i="3" s="1"/>
  <c r="R3832" i="3"/>
  <c r="I3832" i="3" s="1"/>
  <c r="I3820" i="3"/>
  <c r="R3820" i="3"/>
  <c r="R3808" i="3"/>
  <c r="I3808" i="3" s="1"/>
  <c r="R3796" i="3"/>
  <c r="I3796" i="3" s="1"/>
  <c r="R3784" i="3"/>
  <c r="I3784" i="3" s="1"/>
  <c r="R3772" i="3"/>
  <c r="I3772" i="3" s="1"/>
  <c r="R3760" i="3"/>
  <c r="I3760" i="3" s="1"/>
  <c r="R3748" i="3"/>
  <c r="I3748" i="3" s="1"/>
  <c r="R3736" i="3"/>
  <c r="I3736" i="3" s="1"/>
  <c r="R3724" i="3"/>
  <c r="I3724" i="3" s="1"/>
  <c r="R3712" i="3"/>
  <c r="I3712" i="3" s="1"/>
  <c r="R3700" i="3"/>
  <c r="I3700" i="3" s="1"/>
  <c r="R3688" i="3"/>
  <c r="I3688" i="3" s="1"/>
  <c r="R3676" i="3"/>
  <c r="I3676" i="3" s="1"/>
  <c r="R3664" i="3"/>
  <c r="I3664" i="3" s="1"/>
  <c r="R3652" i="3"/>
  <c r="I3652" i="3" s="1"/>
  <c r="R3640" i="3"/>
  <c r="I3640" i="3" s="1"/>
  <c r="R3628" i="3"/>
  <c r="I3628" i="3" s="1"/>
  <c r="R3616" i="3"/>
  <c r="I3616" i="3" s="1"/>
  <c r="I3604" i="3"/>
  <c r="R3604" i="3"/>
  <c r="R3592" i="3"/>
  <c r="I3592" i="3" s="1"/>
  <c r="R3580" i="3"/>
  <c r="I3580" i="3" s="1"/>
  <c r="R3568" i="3"/>
  <c r="I3568" i="3" s="1"/>
  <c r="R3556" i="3"/>
  <c r="I3556" i="3" s="1"/>
  <c r="R3544" i="3"/>
  <c r="I3544" i="3" s="1"/>
  <c r="R3532" i="3"/>
  <c r="I3532" i="3" s="1"/>
  <c r="R3520" i="3"/>
  <c r="I3520" i="3" s="1"/>
  <c r="R3508" i="3"/>
  <c r="I3508" i="3" s="1"/>
  <c r="R3496" i="3"/>
  <c r="I3496" i="3" s="1"/>
  <c r="R3484" i="3"/>
  <c r="I3484" i="3" s="1"/>
  <c r="R3472" i="3"/>
  <c r="I3472" i="3" s="1"/>
  <c r="I3460" i="3"/>
  <c r="R3460" i="3"/>
  <c r="R3448" i="3"/>
  <c r="I3448" i="3" s="1"/>
  <c r="R3436" i="3"/>
  <c r="I3436" i="3" s="1"/>
  <c r="R3424" i="3"/>
  <c r="I3424" i="3" s="1"/>
  <c r="R3412" i="3"/>
  <c r="I3412" i="3" s="1"/>
  <c r="R3400" i="3"/>
  <c r="I3400" i="3" s="1"/>
  <c r="I3388" i="3"/>
  <c r="R3388" i="3"/>
  <c r="R3376" i="3"/>
  <c r="I3376" i="3" s="1"/>
  <c r="R3364" i="3"/>
  <c r="I3364" i="3" s="1"/>
  <c r="R3352" i="3"/>
  <c r="I3352" i="3" s="1"/>
  <c r="R3340" i="3"/>
  <c r="I3340" i="3" s="1"/>
  <c r="R3328" i="3"/>
  <c r="I3328" i="3" s="1"/>
  <c r="I3316" i="3"/>
  <c r="R3316" i="3"/>
  <c r="R3304" i="3"/>
  <c r="I3304" i="3" s="1"/>
  <c r="R3292" i="3"/>
  <c r="I3292" i="3" s="1"/>
  <c r="R3280" i="3"/>
  <c r="I3280" i="3" s="1"/>
  <c r="R3268" i="3"/>
  <c r="I3268" i="3" s="1"/>
  <c r="R3256" i="3"/>
  <c r="I3256" i="3" s="1"/>
  <c r="R3244" i="3"/>
  <c r="I3244" i="3" s="1"/>
  <c r="R3232" i="3"/>
  <c r="I3232" i="3" s="1"/>
  <c r="R3220" i="3"/>
  <c r="I3220" i="3" s="1"/>
  <c r="R3208" i="3"/>
  <c r="I3208" i="3" s="1"/>
  <c r="R3196" i="3"/>
  <c r="I3196" i="3" s="1"/>
  <c r="R3184" i="3"/>
  <c r="I3184" i="3" s="1"/>
  <c r="I3172" i="3"/>
  <c r="R3172" i="3"/>
  <c r="R3160" i="3"/>
  <c r="I3160" i="3" s="1"/>
  <c r="R3148" i="3"/>
  <c r="I3148" i="3" s="1"/>
  <c r="R3136" i="3"/>
  <c r="I3136" i="3" s="1"/>
  <c r="R3124" i="3"/>
  <c r="I3124" i="3" s="1"/>
  <c r="R3112" i="3"/>
  <c r="I3112" i="3" s="1"/>
  <c r="R3100" i="3"/>
  <c r="I3100" i="3" s="1"/>
  <c r="R3088" i="3"/>
  <c r="I3088" i="3" s="1"/>
  <c r="R3076" i="3"/>
  <c r="I3076" i="3" s="1"/>
  <c r="R3064" i="3"/>
  <c r="I3064" i="3" s="1"/>
  <c r="R3052" i="3"/>
  <c r="I3052" i="3" s="1"/>
  <c r="R3040" i="3"/>
  <c r="I3040" i="3" s="1"/>
  <c r="R3028" i="3"/>
  <c r="I3028" i="3" s="1"/>
  <c r="R3016" i="3"/>
  <c r="I3016" i="3" s="1"/>
  <c r="R3004" i="3"/>
  <c r="I3004" i="3" s="1"/>
  <c r="R2992" i="3"/>
  <c r="I2992" i="3" s="1"/>
  <c r="R2980" i="3"/>
  <c r="I2980" i="3" s="1"/>
  <c r="R2968" i="3"/>
  <c r="I2968" i="3" s="1"/>
  <c r="I2956" i="3"/>
  <c r="R2956" i="3"/>
  <c r="R2944" i="3"/>
  <c r="I2944" i="3" s="1"/>
  <c r="R2932" i="3"/>
  <c r="I2932" i="3" s="1"/>
  <c r="R2920" i="3"/>
  <c r="I2920" i="3" s="1"/>
  <c r="R2908" i="3"/>
  <c r="I2908" i="3" s="1"/>
  <c r="R2896" i="3"/>
  <c r="I2896" i="3" s="1"/>
  <c r="R2884" i="3"/>
  <c r="I2884" i="3" s="1"/>
  <c r="R2872" i="3"/>
  <c r="I2872" i="3" s="1"/>
  <c r="R2860" i="3"/>
  <c r="I2860" i="3" s="1"/>
  <c r="R2848" i="3"/>
  <c r="I2848" i="3" s="1"/>
  <c r="R2836" i="3"/>
  <c r="I2836" i="3" s="1"/>
  <c r="R7274" i="3"/>
  <c r="I7274" i="3" s="1"/>
  <c r="R7118" i="3"/>
  <c r="I7118" i="3" s="1"/>
  <c r="R6962" i="3"/>
  <c r="I6962" i="3" s="1"/>
  <c r="R6794" i="3"/>
  <c r="I6794" i="3" s="1"/>
  <c r="R6638" i="3"/>
  <c r="I6638" i="3" s="1"/>
  <c r="R6518" i="3"/>
  <c r="I6518" i="3" s="1"/>
  <c r="R6386" i="3"/>
  <c r="I6386" i="3" s="1"/>
  <c r="I6242" i="3"/>
  <c r="R6242" i="3"/>
  <c r="R6098" i="3"/>
  <c r="I6098" i="3" s="1"/>
  <c r="R5966" i="3"/>
  <c r="I5966" i="3" s="1"/>
  <c r="R5822" i="3"/>
  <c r="I5822" i="3" s="1"/>
  <c r="R5654" i="3"/>
  <c r="I5654" i="3" s="1"/>
  <c r="R5546" i="3"/>
  <c r="I5546" i="3" s="1"/>
  <c r="R5402" i="3"/>
  <c r="I5402" i="3" s="1"/>
  <c r="R5258" i="3"/>
  <c r="I5258" i="3" s="1"/>
  <c r="R5126" i="3"/>
  <c r="I5126" i="3" s="1"/>
  <c r="R5006" i="3"/>
  <c r="I5006" i="3" s="1"/>
  <c r="R4898" i="3"/>
  <c r="I4898" i="3" s="1"/>
  <c r="R4790" i="3"/>
  <c r="I4790" i="3" s="1"/>
  <c r="I4658" i="3"/>
  <c r="R4658" i="3"/>
  <c r="R4538" i="3"/>
  <c r="I4538" i="3" s="1"/>
  <c r="R4418" i="3"/>
  <c r="I4418" i="3" s="1"/>
  <c r="R4274" i="3"/>
  <c r="I4274" i="3" s="1"/>
  <c r="R4142" i="3"/>
  <c r="I4142" i="3" s="1"/>
  <c r="R3998" i="3"/>
  <c r="I3998" i="3" s="1"/>
  <c r="I3854" i="3"/>
  <c r="R3854" i="3"/>
  <c r="R3722" i="3"/>
  <c r="I3722" i="3" s="1"/>
  <c r="R3578" i="3"/>
  <c r="I3578" i="3" s="1"/>
  <c r="R3446" i="3"/>
  <c r="I3446" i="3" s="1"/>
  <c r="R3278" i="3"/>
  <c r="I3278" i="3" s="1"/>
  <c r="R3098" i="3"/>
  <c r="I3098" i="3" s="1"/>
  <c r="I2930" i="3"/>
  <c r="R2930" i="3"/>
  <c r="R2678" i="3"/>
  <c r="I2678" i="3" s="1"/>
  <c r="R7309" i="3"/>
  <c r="I7309" i="3" s="1"/>
  <c r="R7201" i="3"/>
  <c r="I7201" i="3" s="1"/>
  <c r="R7069" i="3"/>
  <c r="I7069" i="3" s="1"/>
  <c r="R6949" i="3"/>
  <c r="I6949" i="3" s="1"/>
  <c r="R6805" i="3"/>
  <c r="I6805" i="3" s="1"/>
  <c r="R6649" i="3"/>
  <c r="I6649" i="3" s="1"/>
  <c r="R6505" i="3"/>
  <c r="I6505" i="3" s="1"/>
  <c r="R6409" i="3"/>
  <c r="I6409" i="3" s="1"/>
  <c r="R6313" i="3"/>
  <c r="I6313" i="3" s="1"/>
  <c r="R6193" i="3"/>
  <c r="I6193" i="3" s="1"/>
  <c r="I6073" i="3"/>
  <c r="R6073" i="3"/>
  <c r="R5917" i="3"/>
  <c r="I5917" i="3" s="1"/>
  <c r="R5809" i="3"/>
  <c r="I5809" i="3" s="1"/>
  <c r="R5677" i="3"/>
  <c r="I5677" i="3" s="1"/>
  <c r="R5545" i="3"/>
  <c r="I5545" i="3" s="1"/>
  <c r="R5413" i="3"/>
  <c r="I5413" i="3" s="1"/>
  <c r="R5221" i="3"/>
  <c r="I5221" i="3" s="1"/>
  <c r="R5077" i="3"/>
  <c r="I5077" i="3" s="1"/>
  <c r="R4957" i="3"/>
  <c r="I4957" i="3" s="1"/>
  <c r="R4849" i="3"/>
  <c r="I4849" i="3" s="1"/>
  <c r="R4717" i="3"/>
  <c r="I4717" i="3" s="1"/>
  <c r="R4585" i="3"/>
  <c r="I4585" i="3" s="1"/>
  <c r="R4465" i="3"/>
  <c r="I4465" i="3" s="1"/>
  <c r="R4285" i="3"/>
  <c r="I4285" i="3" s="1"/>
  <c r="R4153" i="3"/>
  <c r="I4153" i="3" s="1"/>
  <c r="R4021" i="3"/>
  <c r="I4021" i="3" s="1"/>
  <c r="R3853" i="3"/>
  <c r="I3853" i="3" s="1"/>
  <c r="R3733" i="3"/>
  <c r="I3733" i="3" s="1"/>
  <c r="I3625" i="3"/>
  <c r="R3625" i="3"/>
  <c r="R3493" i="3"/>
  <c r="I3493" i="3" s="1"/>
  <c r="R3385" i="3"/>
  <c r="I3385" i="3" s="1"/>
  <c r="R3265" i="3"/>
  <c r="I3265" i="3" s="1"/>
  <c r="R3121" i="3"/>
  <c r="I3121" i="3" s="1"/>
  <c r="R2989" i="3"/>
  <c r="I2989" i="3" s="1"/>
  <c r="R2869" i="3"/>
  <c r="I2869" i="3" s="1"/>
  <c r="R2749" i="3"/>
  <c r="I2749" i="3" s="1"/>
  <c r="R2617" i="3"/>
  <c r="I2617" i="3" s="1"/>
  <c r="R2365" i="3"/>
  <c r="I2365" i="3" s="1"/>
  <c r="R2245" i="3"/>
  <c r="I2245" i="3" s="1"/>
  <c r="R2089" i="3"/>
  <c r="I2089" i="3" s="1"/>
  <c r="R1945" i="3"/>
  <c r="I1945" i="3" s="1"/>
  <c r="R1825" i="3"/>
  <c r="I1825" i="3" s="1"/>
  <c r="R1717" i="3"/>
  <c r="I1717" i="3" s="1"/>
  <c r="R1609" i="3"/>
  <c r="I1609" i="3" s="1"/>
  <c r="R1501" i="3"/>
  <c r="I1501" i="3" s="1"/>
  <c r="R1393" i="3"/>
  <c r="I1393" i="3" s="1"/>
  <c r="I1249" i="3"/>
  <c r="R1249" i="3"/>
  <c r="R1105" i="3"/>
  <c r="I1105" i="3" s="1"/>
  <c r="R961" i="3"/>
  <c r="I961" i="3" s="1"/>
  <c r="R841" i="3"/>
  <c r="I841" i="3" s="1"/>
  <c r="R685" i="3"/>
  <c r="I685" i="3" s="1"/>
  <c r="R553" i="3"/>
  <c r="I553" i="3" s="1"/>
  <c r="R421" i="3"/>
  <c r="I421" i="3" s="1"/>
  <c r="R313" i="3"/>
  <c r="I313" i="3" s="1"/>
  <c r="R193" i="3"/>
  <c r="I193" i="3" s="1"/>
  <c r="R73" i="3"/>
  <c r="I73" i="3" s="1"/>
  <c r="R7383" i="3"/>
  <c r="I7383" i="3" s="1"/>
  <c r="R7371" i="3"/>
  <c r="I7371" i="3" s="1"/>
  <c r="I7359" i="3"/>
  <c r="R7359" i="3"/>
  <c r="R7347" i="3"/>
  <c r="I7347" i="3" s="1"/>
  <c r="R7335" i="3"/>
  <c r="I7335" i="3" s="1"/>
  <c r="R7323" i="3"/>
  <c r="I7323" i="3" s="1"/>
  <c r="R7311" i="3"/>
  <c r="I7311" i="3" s="1"/>
  <c r="R7299" i="3"/>
  <c r="I7299" i="3" s="1"/>
  <c r="I7287" i="3"/>
  <c r="R7287" i="3"/>
  <c r="R7275" i="3"/>
  <c r="I7275" i="3" s="1"/>
  <c r="R7263" i="3"/>
  <c r="I7263" i="3" s="1"/>
  <c r="R7251" i="3"/>
  <c r="I7251" i="3" s="1"/>
  <c r="R7239" i="3"/>
  <c r="I7239" i="3" s="1"/>
  <c r="R7227" i="3"/>
  <c r="I7227" i="3" s="1"/>
  <c r="I7215" i="3"/>
  <c r="R7215" i="3"/>
  <c r="R7203" i="3"/>
  <c r="I7203" i="3" s="1"/>
  <c r="R7191" i="3"/>
  <c r="I7191" i="3" s="1"/>
  <c r="R7179" i="3"/>
  <c r="I7179" i="3" s="1"/>
  <c r="R7167" i="3"/>
  <c r="I7167" i="3" s="1"/>
  <c r="R7155" i="3"/>
  <c r="I7155" i="3" s="1"/>
  <c r="R7143" i="3"/>
  <c r="I7143" i="3" s="1"/>
  <c r="R7131" i="3"/>
  <c r="I7131" i="3" s="1"/>
  <c r="R7119" i="3"/>
  <c r="I7119" i="3" s="1"/>
  <c r="R7107" i="3"/>
  <c r="I7107" i="3" s="1"/>
  <c r="R7095" i="3"/>
  <c r="I7095" i="3" s="1"/>
  <c r="R7083" i="3"/>
  <c r="I7083" i="3" s="1"/>
  <c r="I7071" i="3"/>
  <c r="R7071" i="3"/>
  <c r="R7059" i="3"/>
  <c r="I7059" i="3" s="1"/>
  <c r="R7047" i="3"/>
  <c r="I7047" i="3" s="1"/>
  <c r="R7035" i="3"/>
  <c r="I7035" i="3" s="1"/>
  <c r="R7023" i="3"/>
  <c r="I7023" i="3" s="1"/>
  <c r="R7011" i="3"/>
  <c r="I7011" i="3" s="1"/>
  <c r="R6999" i="3"/>
  <c r="I6999" i="3" s="1"/>
  <c r="R6987" i="3"/>
  <c r="I6987" i="3" s="1"/>
  <c r="R6975" i="3"/>
  <c r="I6975" i="3" s="1"/>
  <c r="R6963" i="3"/>
  <c r="I6963" i="3" s="1"/>
  <c r="R6951" i="3"/>
  <c r="I6951" i="3" s="1"/>
  <c r="R6939" i="3"/>
  <c r="I6939" i="3" s="1"/>
  <c r="R6927" i="3"/>
  <c r="I6927" i="3" s="1"/>
  <c r="R6915" i="3"/>
  <c r="I6915" i="3" s="1"/>
  <c r="R6903" i="3"/>
  <c r="I6903" i="3" s="1"/>
  <c r="R6891" i="3"/>
  <c r="I6891" i="3" s="1"/>
  <c r="R6879" i="3"/>
  <c r="I6879" i="3" s="1"/>
  <c r="R6867" i="3"/>
  <c r="I6867" i="3" s="1"/>
  <c r="I6855" i="3"/>
  <c r="R6855" i="3"/>
  <c r="R6843" i="3"/>
  <c r="I6843" i="3" s="1"/>
  <c r="R6831" i="3"/>
  <c r="I6831" i="3" s="1"/>
  <c r="R6819" i="3"/>
  <c r="I6819" i="3" s="1"/>
  <c r="R6807" i="3"/>
  <c r="I6807" i="3" s="1"/>
  <c r="R6795" i="3"/>
  <c r="I6795" i="3" s="1"/>
  <c r="R6783" i="3"/>
  <c r="I6783" i="3" s="1"/>
  <c r="R6771" i="3"/>
  <c r="I6771" i="3" s="1"/>
  <c r="R6759" i="3"/>
  <c r="I6759" i="3" s="1"/>
  <c r="R6747" i="3"/>
  <c r="I6747" i="3" s="1"/>
  <c r="R6735" i="3"/>
  <c r="I6735" i="3" s="1"/>
  <c r="R6723" i="3"/>
  <c r="I6723" i="3" s="1"/>
  <c r="R6711" i="3"/>
  <c r="I6711" i="3" s="1"/>
  <c r="R6699" i="3"/>
  <c r="I6699" i="3" s="1"/>
  <c r="R6687" i="3"/>
  <c r="I6687" i="3" s="1"/>
  <c r="R6675" i="3"/>
  <c r="I6675" i="3" s="1"/>
  <c r="R6663" i="3"/>
  <c r="I6663" i="3" s="1"/>
  <c r="R6651" i="3"/>
  <c r="I6651" i="3" s="1"/>
  <c r="I6639" i="3"/>
  <c r="R6639" i="3"/>
  <c r="R6627" i="3"/>
  <c r="I6627" i="3" s="1"/>
  <c r="R6615" i="3"/>
  <c r="I6615" i="3" s="1"/>
  <c r="R6603" i="3"/>
  <c r="I6603" i="3" s="1"/>
  <c r="R6591" i="3"/>
  <c r="I6591" i="3" s="1"/>
  <c r="R6579" i="3"/>
  <c r="I6579" i="3" s="1"/>
  <c r="R6567" i="3"/>
  <c r="I6567" i="3" s="1"/>
  <c r="R6555" i="3"/>
  <c r="I6555" i="3" s="1"/>
  <c r="R6543" i="3"/>
  <c r="I6543" i="3" s="1"/>
  <c r="R6531" i="3"/>
  <c r="I6531" i="3" s="1"/>
  <c r="R6519" i="3"/>
  <c r="I6519" i="3" s="1"/>
  <c r="R6507" i="3"/>
  <c r="I6507" i="3" s="1"/>
  <c r="I6495" i="3"/>
  <c r="R6495" i="3"/>
  <c r="R6483" i="3"/>
  <c r="I6483" i="3" s="1"/>
  <c r="R6471" i="3"/>
  <c r="I6471" i="3" s="1"/>
  <c r="R6459" i="3"/>
  <c r="I6459" i="3" s="1"/>
  <c r="R6447" i="3"/>
  <c r="I6447" i="3" s="1"/>
  <c r="R6435" i="3"/>
  <c r="I6435" i="3" s="1"/>
  <c r="I6423" i="3"/>
  <c r="R6423" i="3"/>
  <c r="R6411" i="3"/>
  <c r="I6411" i="3" s="1"/>
  <c r="R6399" i="3"/>
  <c r="I6399" i="3" s="1"/>
  <c r="R6387" i="3"/>
  <c r="I6387" i="3" s="1"/>
  <c r="R6375" i="3"/>
  <c r="I6375" i="3" s="1"/>
  <c r="R6363" i="3"/>
  <c r="I6363" i="3" s="1"/>
  <c r="I6351" i="3"/>
  <c r="R6351" i="3"/>
  <c r="R6339" i="3"/>
  <c r="I6339" i="3" s="1"/>
  <c r="R6327" i="3"/>
  <c r="I6327" i="3" s="1"/>
  <c r="R6315" i="3"/>
  <c r="I6315" i="3" s="1"/>
  <c r="R6303" i="3"/>
  <c r="I6303" i="3" s="1"/>
  <c r="R6291" i="3"/>
  <c r="I6291" i="3" s="1"/>
  <c r="R6279" i="3"/>
  <c r="I6279" i="3" s="1"/>
  <c r="R6267" i="3"/>
  <c r="I6267" i="3" s="1"/>
  <c r="R6255" i="3"/>
  <c r="I6255" i="3" s="1"/>
  <c r="R6243" i="3"/>
  <c r="I6243" i="3" s="1"/>
  <c r="R6231" i="3"/>
  <c r="I6231" i="3" s="1"/>
  <c r="R6219" i="3"/>
  <c r="I6219" i="3" s="1"/>
  <c r="I6207" i="3"/>
  <c r="R6207" i="3"/>
  <c r="R6195" i="3"/>
  <c r="I6195" i="3" s="1"/>
  <c r="R6183" i="3"/>
  <c r="I6183" i="3" s="1"/>
  <c r="R6171" i="3"/>
  <c r="I6171" i="3" s="1"/>
  <c r="R6159" i="3"/>
  <c r="I6159" i="3" s="1"/>
  <c r="R6147" i="3"/>
  <c r="I6147" i="3" s="1"/>
  <c r="R6135" i="3"/>
  <c r="I6135" i="3" s="1"/>
  <c r="R6123" i="3"/>
  <c r="I6123" i="3" s="1"/>
  <c r="R6111" i="3"/>
  <c r="I6111" i="3" s="1"/>
  <c r="R6099" i="3"/>
  <c r="I6099" i="3" s="1"/>
  <c r="R6087" i="3"/>
  <c r="I6087" i="3" s="1"/>
  <c r="R6075" i="3"/>
  <c r="I6075" i="3" s="1"/>
  <c r="R6063" i="3"/>
  <c r="I6063" i="3" s="1"/>
  <c r="R6051" i="3"/>
  <c r="I6051" i="3" s="1"/>
  <c r="R6039" i="3"/>
  <c r="I6039" i="3" s="1"/>
  <c r="R6027" i="3"/>
  <c r="I6027" i="3" s="1"/>
  <c r="R6015" i="3"/>
  <c r="I6015" i="3" s="1"/>
  <c r="R6003" i="3"/>
  <c r="I6003" i="3" s="1"/>
  <c r="I5991" i="3"/>
  <c r="R5991" i="3"/>
  <c r="R5979" i="3"/>
  <c r="I5979" i="3" s="1"/>
  <c r="R5967" i="3"/>
  <c r="I5967" i="3" s="1"/>
  <c r="R5955" i="3"/>
  <c r="I5955" i="3" s="1"/>
  <c r="R5943" i="3"/>
  <c r="I5943" i="3" s="1"/>
  <c r="R5931" i="3"/>
  <c r="I5931" i="3" s="1"/>
  <c r="R5919" i="3"/>
  <c r="I5919" i="3" s="1"/>
  <c r="R5907" i="3"/>
  <c r="I5907" i="3" s="1"/>
  <c r="R5895" i="3"/>
  <c r="I5895" i="3" s="1"/>
  <c r="R5883" i="3"/>
  <c r="I5883" i="3" s="1"/>
  <c r="R5871" i="3"/>
  <c r="I5871" i="3" s="1"/>
  <c r="R5859" i="3"/>
  <c r="I5859" i="3" s="1"/>
  <c r="R5847" i="3"/>
  <c r="I5847" i="3" s="1"/>
  <c r="R5835" i="3"/>
  <c r="I5835" i="3" s="1"/>
  <c r="R5823" i="3"/>
  <c r="I5823" i="3" s="1"/>
  <c r="R5811" i="3"/>
  <c r="I5811" i="3" s="1"/>
  <c r="R5799" i="3"/>
  <c r="I5799" i="3" s="1"/>
  <c r="R5787" i="3"/>
  <c r="I5787" i="3" s="1"/>
  <c r="I5775" i="3"/>
  <c r="R5775" i="3"/>
  <c r="R5763" i="3"/>
  <c r="I5763" i="3" s="1"/>
  <c r="R5751" i="3"/>
  <c r="I5751" i="3" s="1"/>
  <c r="R5739" i="3"/>
  <c r="I5739" i="3" s="1"/>
  <c r="R5727" i="3"/>
  <c r="I5727" i="3" s="1"/>
  <c r="R5715" i="3"/>
  <c r="I5715" i="3" s="1"/>
  <c r="R5703" i="3"/>
  <c r="I5703" i="3" s="1"/>
  <c r="R5691" i="3"/>
  <c r="I5691" i="3" s="1"/>
  <c r="R5679" i="3"/>
  <c r="I5679" i="3" s="1"/>
  <c r="R5667" i="3"/>
  <c r="I5667" i="3" s="1"/>
  <c r="R5655" i="3"/>
  <c r="I5655" i="3" s="1"/>
  <c r="R5643" i="3"/>
  <c r="I5643" i="3" s="1"/>
  <c r="I5631" i="3"/>
  <c r="R5631" i="3"/>
  <c r="R5619" i="3"/>
  <c r="I5619" i="3" s="1"/>
  <c r="R5607" i="3"/>
  <c r="I5607" i="3" s="1"/>
  <c r="R5595" i="3"/>
  <c r="I5595" i="3" s="1"/>
  <c r="R5583" i="3"/>
  <c r="I5583" i="3" s="1"/>
  <c r="R5571" i="3"/>
  <c r="I5571" i="3" s="1"/>
  <c r="I5559" i="3"/>
  <c r="R5559" i="3"/>
  <c r="R5547" i="3"/>
  <c r="I5547" i="3" s="1"/>
  <c r="R5535" i="3"/>
  <c r="I5535" i="3" s="1"/>
  <c r="R5523" i="3"/>
  <c r="I5523" i="3" s="1"/>
  <c r="R5511" i="3"/>
  <c r="I5511" i="3" s="1"/>
  <c r="R5499" i="3"/>
  <c r="I5499" i="3" s="1"/>
  <c r="I5487" i="3"/>
  <c r="R5487" i="3"/>
  <c r="R5475" i="3"/>
  <c r="I5475" i="3" s="1"/>
  <c r="R5463" i="3"/>
  <c r="I5463" i="3" s="1"/>
  <c r="R5451" i="3"/>
  <c r="I5451" i="3" s="1"/>
  <c r="R5439" i="3"/>
  <c r="I5439" i="3" s="1"/>
  <c r="R5427" i="3"/>
  <c r="I5427" i="3" s="1"/>
  <c r="R5415" i="3"/>
  <c r="I5415" i="3" s="1"/>
  <c r="R5403" i="3"/>
  <c r="I5403" i="3" s="1"/>
  <c r="R5391" i="3"/>
  <c r="I5391" i="3" s="1"/>
  <c r="R5379" i="3"/>
  <c r="I5379" i="3" s="1"/>
  <c r="R5367" i="3"/>
  <c r="I5367" i="3" s="1"/>
  <c r="R5355" i="3"/>
  <c r="I5355" i="3" s="1"/>
  <c r="I5343" i="3"/>
  <c r="R5343" i="3"/>
  <c r="R5331" i="3"/>
  <c r="I5331" i="3" s="1"/>
  <c r="R5319" i="3"/>
  <c r="I5319" i="3" s="1"/>
  <c r="R5307" i="3"/>
  <c r="I5307" i="3" s="1"/>
  <c r="R5295" i="3"/>
  <c r="I5295" i="3" s="1"/>
  <c r="R5283" i="3"/>
  <c r="I5283" i="3" s="1"/>
  <c r="R5271" i="3"/>
  <c r="I5271" i="3" s="1"/>
  <c r="R5259" i="3"/>
  <c r="I5259" i="3" s="1"/>
  <c r="R5247" i="3"/>
  <c r="I5247" i="3" s="1"/>
  <c r="R5235" i="3"/>
  <c r="I5235" i="3" s="1"/>
  <c r="R5223" i="3"/>
  <c r="I5223" i="3" s="1"/>
  <c r="R5211" i="3"/>
  <c r="I5211" i="3" s="1"/>
  <c r="R5199" i="3"/>
  <c r="I5199" i="3" s="1"/>
  <c r="R5187" i="3"/>
  <c r="I5187" i="3" s="1"/>
  <c r="R5175" i="3"/>
  <c r="I5175" i="3" s="1"/>
  <c r="R5163" i="3"/>
  <c r="I5163" i="3" s="1"/>
  <c r="R5151" i="3"/>
  <c r="I5151" i="3" s="1"/>
  <c r="R5139" i="3"/>
  <c r="I5139" i="3" s="1"/>
  <c r="I5127" i="3"/>
  <c r="R5127" i="3"/>
  <c r="R5115" i="3"/>
  <c r="I5115" i="3" s="1"/>
  <c r="R5103" i="3"/>
  <c r="I5103" i="3" s="1"/>
  <c r="R5091" i="3"/>
  <c r="I5091" i="3" s="1"/>
  <c r="R5079" i="3"/>
  <c r="I5079" i="3" s="1"/>
  <c r="R5067" i="3"/>
  <c r="I5067" i="3" s="1"/>
  <c r="R5055" i="3"/>
  <c r="I5055" i="3" s="1"/>
  <c r="R5043" i="3"/>
  <c r="I5043" i="3" s="1"/>
  <c r="R5031" i="3"/>
  <c r="I5031" i="3" s="1"/>
  <c r="R5019" i="3"/>
  <c r="I5019" i="3" s="1"/>
  <c r="R5007" i="3"/>
  <c r="I5007" i="3" s="1"/>
  <c r="R4995" i="3"/>
  <c r="I4995" i="3" s="1"/>
  <c r="R4983" i="3"/>
  <c r="I4983" i="3" s="1"/>
  <c r="R4971" i="3"/>
  <c r="I4971" i="3" s="1"/>
  <c r="R4959" i="3"/>
  <c r="I4959" i="3" s="1"/>
  <c r="R4947" i="3"/>
  <c r="I4947" i="3" s="1"/>
  <c r="R4935" i="3"/>
  <c r="I4935" i="3" s="1"/>
  <c r="R4923" i="3"/>
  <c r="I4923" i="3" s="1"/>
  <c r="I4911" i="3"/>
  <c r="R4911" i="3"/>
  <c r="R4899" i="3"/>
  <c r="I4899" i="3" s="1"/>
  <c r="R4887" i="3"/>
  <c r="I4887" i="3" s="1"/>
  <c r="R4875" i="3"/>
  <c r="I4875" i="3" s="1"/>
  <c r="R4863" i="3"/>
  <c r="I4863" i="3" s="1"/>
  <c r="R4851" i="3"/>
  <c r="I4851" i="3" s="1"/>
  <c r="R4839" i="3"/>
  <c r="I4839" i="3" s="1"/>
  <c r="R4827" i="3"/>
  <c r="I4827" i="3" s="1"/>
  <c r="R4815" i="3"/>
  <c r="I4815" i="3" s="1"/>
  <c r="R4803" i="3"/>
  <c r="I4803" i="3" s="1"/>
  <c r="R4791" i="3"/>
  <c r="I4791" i="3" s="1"/>
  <c r="R4779" i="3"/>
  <c r="I4779" i="3" s="1"/>
  <c r="I4767" i="3"/>
  <c r="R4767" i="3"/>
  <c r="R4755" i="3"/>
  <c r="I4755" i="3" s="1"/>
  <c r="R4743" i="3"/>
  <c r="I4743" i="3" s="1"/>
  <c r="R4731" i="3"/>
  <c r="I4731" i="3" s="1"/>
  <c r="R4719" i="3"/>
  <c r="I4719" i="3" s="1"/>
  <c r="R4707" i="3"/>
  <c r="I4707" i="3" s="1"/>
  <c r="I4695" i="3"/>
  <c r="R4695" i="3"/>
  <c r="R4683" i="3"/>
  <c r="I4683" i="3" s="1"/>
  <c r="R4671" i="3"/>
  <c r="I4671" i="3" s="1"/>
  <c r="R4659" i="3"/>
  <c r="I4659" i="3" s="1"/>
  <c r="R4647" i="3"/>
  <c r="I4647" i="3" s="1"/>
  <c r="R4635" i="3"/>
  <c r="I4635" i="3" s="1"/>
  <c r="I4623" i="3"/>
  <c r="R4623" i="3"/>
  <c r="R4611" i="3"/>
  <c r="I4611" i="3" s="1"/>
  <c r="R4599" i="3"/>
  <c r="I4599" i="3" s="1"/>
  <c r="R4587" i="3"/>
  <c r="I4587" i="3" s="1"/>
  <c r="R4575" i="3"/>
  <c r="I4575" i="3" s="1"/>
  <c r="R4563" i="3"/>
  <c r="I4563" i="3" s="1"/>
  <c r="R4551" i="3"/>
  <c r="I4551" i="3" s="1"/>
  <c r="R4539" i="3"/>
  <c r="I4539" i="3" s="1"/>
  <c r="R4527" i="3"/>
  <c r="I4527" i="3" s="1"/>
  <c r="R4515" i="3"/>
  <c r="I4515" i="3" s="1"/>
  <c r="R4503" i="3"/>
  <c r="I4503" i="3" s="1"/>
  <c r="R4491" i="3"/>
  <c r="I4491" i="3" s="1"/>
  <c r="I4479" i="3"/>
  <c r="R4479" i="3"/>
  <c r="R4467" i="3"/>
  <c r="I4467" i="3" s="1"/>
  <c r="R4455" i="3"/>
  <c r="I4455" i="3" s="1"/>
  <c r="R4443" i="3"/>
  <c r="I4443" i="3" s="1"/>
  <c r="R4431" i="3"/>
  <c r="I4431" i="3" s="1"/>
  <c r="R4419" i="3"/>
  <c r="I4419" i="3" s="1"/>
  <c r="R4407" i="3"/>
  <c r="I4407" i="3" s="1"/>
  <c r="R4395" i="3"/>
  <c r="I4395" i="3" s="1"/>
  <c r="R4383" i="3"/>
  <c r="I4383" i="3" s="1"/>
  <c r="R4371" i="3"/>
  <c r="I4371" i="3" s="1"/>
  <c r="R4359" i="3"/>
  <c r="I4359" i="3" s="1"/>
  <c r="R4347" i="3"/>
  <c r="I4347" i="3" s="1"/>
  <c r="R4335" i="3"/>
  <c r="I4335" i="3" s="1"/>
  <c r="R4323" i="3"/>
  <c r="I4323" i="3" s="1"/>
  <c r="R4311" i="3"/>
  <c r="I4311" i="3" s="1"/>
  <c r="R4299" i="3"/>
  <c r="I4299" i="3" s="1"/>
  <c r="R4287" i="3"/>
  <c r="I4287" i="3" s="1"/>
  <c r="R4275" i="3"/>
  <c r="I4275" i="3" s="1"/>
  <c r="I4263" i="3"/>
  <c r="R4263" i="3"/>
  <c r="R4251" i="3"/>
  <c r="I4251" i="3" s="1"/>
  <c r="R4239" i="3"/>
  <c r="I4239" i="3" s="1"/>
  <c r="R4227" i="3"/>
  <c r="I4227" i="3" s="1"/>
  <c r="R4215" i="3"/>
  <c r="I4215" i="3" s="1"/>
  <c r="R4203" i="3"/>
  <c r="I4203" i="3" s="1"/>
  <c r="R4191" i="3"/>
  <c r="I4191" i="3" s="1"/>
  <c r="R4179" i="3"/>
  <c r="I4179" i="3" s="1"/>
  <c r="R4167" i="3"/>
  <c r="I4167" i="3" s="1"/>
  <c r="R4155" i="3"/>
  <c r="I4155" i="3" s="1"/>
  <c r="R4143" i="3"/>
  <c r="I4143" i="3" s="1"/>
  <c r="R4131" i="3"/>
  <c r="I4131" i="3" s="1"/>
  <c r="R4119" i="3"/>
  <c r="I4119" i="3" s="1"/>
  <c r="R4107" i="3"/>
  <c r="I4107" i="3" s="1"/>
  <c r="R4095" i="3"/>
  <c r="I4095" i="3" s="1"/>
  <c r="R4083" i="3"/>
  <c r="I4083" i="3" s="1"/>
  <c r="R4071" i="3"/>
  <c r="I4071" i="3" s="1"/>
  <c r="R4059" i="3"/>
  <c r="I4059" i="3" s="1"/>
  <c r="I4047" i="3"/>
  <c r="R4047" i="3"/>
  <c r="R4035" i="3"/>
  <c r="I4035" i="3" s="1"/>
  <c r="R4023" i="3"/>
  <c r="I4023" i="3" s="1"/>
  <c r="R4011" i="3"/>
  <c r="I4011" i="3" s="1"/>
  <c r="R3999" i="3"/>
  <c r="I3999" i="3" s="1"/>
  <c r="R3987" i="3"/>
  <c r="I3987" i="3" s="1"/>
  <c r="R3975" i="3"/>
  <c r="I3975" i="3" s="1"/>
  <c r="R3963" i="3"/>
  <c r="I3963" i="3" s="1"/>
  <c r="R3951" i="3"/>
  <c r="I3951" i="3" s="1"/>
  <c r="R3939" i="3"/>
  <c r="I3939" i="3" s="1"/>
  <c r="R3927" i="3"/>
  <c r="I3927" i="3" s="1"/>
  <c r="R3915" i="3"/>
  <c r="I3915" i="3" s="1"/>
  <c r="I3903" i="3"/>
  <c r="R3903" i="3"/>
  <c r="R3891" i="3"/>
  <c r="I3891" i="3" s="1"/>
  <c r="R3879" i="3"/>
  <c r="I3879" i="3" s="1"/>
  <c r="R3867" i="3"/>
  <c r="I3867" i="3" s="1"/>
  <c r="R3855" i="3"/>
  <c r="I3855" i="3" s="1"/>
  <c r="R3843" i="3"/>
  <c r="I3843" i="3" s="1"/>
  <c r="I3831" i="3"/>
  <c r="R3831" i="3"/>
  <c r="R3819" i="3"/>
  <c r="I3819" i="3" s="1"/>
  <c r="R3807" i="3"/>
  <c r="I3807" i="3" s="1"/>
  <c r="R3795" i="3"/>
  <c r="I3795" i="3" s="1"/>
  <c r="R3783" i="3"/>
  <c r="I3783" i="3" s="1"/>
  <c r="R3771" i="3"/>
  <c r="I3771" i="3" s="1"/>
  <c r="I3759" i="3"/>
  <c r="R3759" i="3"/>
  <c r="R3747" i="3"/>
  <c r="I3747" i="3" s="1"/>
  <c r="R3735" i="3"/>
  <c r="I3735" i="3" s="1"/>
  <c r="R3723" i="3"/>
  <c r="I3723" i="3" s="1"/>
  <c r="R3711" i="3"/>
  <c r="I3711" i="3" s="1"/>
  <c r="R3699" i="3"/>
  <c r="I3699" i="3" s="1"/>
  <c r="R3687" i="3"/>
  <c r="I3687" i="3" s="1"/>
  <c r="R3675" i="3"/>
  <c r="I3675" i="3" s="1"/>
  <c r="R3663" i="3"/>
  <c r="I3663" i="3" s="1"/>
  <c r="R3651" i="3"/>
  <c r="I3651" i="3" s="1"/>
  <c r="R3639" i="3"/>
  <c r="I3639" i="3" s="1"/>
  <c r="R3627" i="3"/>
  <c r="I3627" i="3" s="1"/>
  <c r="I3615" i="3"/>
  <c r="R3615" i="3"/>
  <c r="R3603" i="3"/>
  <c r="I3603" i="3" s="1"/>
  <c r="R3591" i="3"/>
  <c r="I3591" i="3" s="1"/>
  <c r="R3579" i="3"/>
  <c r="I3579" i="3" s="1"/>
  <c r="R3567" i="3"/>
  <c r="I3567" i="3" s="1"/>
  <c r="R3555" i="3"/>
  <c r="I3555" i="3" s="1"/>
  <c r="R3543" i="3"/>
  <c r="I3543" i="3" s="1"/>
  <c r="R3531" i="3"/>
  <c r="I3531" i="3" s="1"/>
  <c r="R3519" i="3"/>
  <c r="I3519" i="3" s="1"/>
  <c r="R3507" i="3"/>
  <c r="I3507" i="3" s="1"/>
  <c r="R3495" i="3"/>
  <c r="I3495" i="3" s="1"/>
  <c r="R3483" i="3"/>
  <c r="I3483" i="3" s="1"/>
  <c r="R3471" i="3"/>
  <c r="I3471" i="3" s="1"/>
  <c r="R3459" i="3"/>
  <c r="I3459" i="3" s="1"/>
  <c r="R3447" i="3"/>
  <c r="I3447" i="3" s="1"/>
  <c r="R3435" i="3"/>
  <c r="I3435" i="3" s="1"/>
  <c r="R3423" i="3"/>
  <c r="I3423" i="3" s="1"/>
  <c r="R3411" i="3"/>
  <c r="I3411" i="3" s="1"/>
  <c r="I3399" i="3"/>
  <c r="R3399" i="3"/>
  <c r="R3387" i="3"/>
  <c r="I3387" i="3" s="1"/>
  <c r="R3375" i="3"/>
  <c r="I3375" i="3" s="1"/>
  <c r="R3363" i="3"/>
  <c r="I3363" i="3" s="1"/>
  <c r="R3351" i="3"/>
  <c r="I3351" i="3" s="1"/>
  <c r="R3339" i="3"/>
  <c r="I3339" i="3" s="1"/>
  <c r="R3327" i="3"/>
  <c r="I3327" i="3" s="1"/>
  <c r="R3315" i="3"/>
  <c r="I3315" i="3" s="1"/>
  <c r="R3303" i="3"/>
  <c r="I3303" i="3" s="1"/>
  <c r="R3291" i="3"/>
  <c r="I3291" i="3" s="1"/>
  <c r="R3279" i="3"/>
  <c r="I3279" i="3" s="1"/>
  <c r="R3267" i="3"/>
  <c r="I3267" i="3" s="1"/>
  <c r="R3255" i="3"/>
  <c r="I3255" i="3" s="1"/>
  <c r="R3243" i="3"/>
  <c r="I3243" i="3" s="1"/>
  <c r="R3231" i="3"/>
  <c r="I3231" i="3" s="1"/>
  <c r="R3219" i="3"/>
  <c r="I3219" i="3" s="1"/>
  <c r="R3207" i="3"/>
  <c r="I3207" i="3" s="1"/>
  <c r="R3195" i="3"/>
  <c r="I3195" i="3" s="1"/>
  <c r="I3183" i="3"/>
  <c r="R3183" i="3"/>
  <c r="R3171" i="3"/>
  <c r="I3171" i="3" s="1"/>
  <c r="R3159" i="3"/>
  <c r="I3159" i="3" s="1"/>
  <c r="R3147" i="3"/>
  <c r="I3147" i="3" s="1"/>
  <c r="R3135" i="3"/>
  <c r="I3135" i="3" s="1"/>
  <c r="R3123" i="3"/>
  <c r="I3123" i="3" s="1"/>
  <c r="R3111" i="3"/>
  <c r="I3111" i="3" s="1"/>
  <c r="R3099" i="3"/>
  <c r="I3099" i="3" s="1"/>
  <c r="R3087" i="3"/>
  <c r="I3087" i="3" s="1"/>
  <c r="R3075" i="3"/>
  <c r="I3075" i="3" s="1"/>
  <c r="R3063" i="3"/>
  <c r="I3063" i="3" s="1"/>
  <c r="R3051" i="3"/>
  <c r="I3051" i="3" s="1"/>
  <c r="I3039" i="3"/>
  <c r="R3039" i="3"/>
  <c r="R3027" i="3"/>
  <c r="I3027" i="3" s="1"/>
  <c r="R3015" i="3"/>
  <c r="I3015" i="3" s="1"/>
  <c r="R3003" i="3"/>
  <c r="I3003" i="3" s="1"/>
  <c r="R2991" i="3"/>
  <c r="I2991" i="3" s="1"/>
  <c r="R2979" i="3"/>
  <c r="I2979" i="3" s="1"/>
  <c r="I2967" i="3"/>
  <c r="R2967" i="3"/>
  <c r="R2955" i="3"/>
  <c r="I2955" i="3" s="1"/>
  <c r="R2943" i="3"/>
  <c r="I2943" i="3" s="1"/>
  <c r="R2931" i="3"/>
  <c r="I2931" i="3" s="1"/>
  <c r="R2919" i="3"/>
  <c r="I2919" i="3" s="1"/>
  <c r="R2907" i="3"/>
  <c r="I2907" i="3" s="1"/>
  <c r="I2895" i="3"/>
  <c r="R2895" i="3"/>
  <c r="R2883" i="3"/>
  <c r="I2883" i="3" s="1"/>
  <c r="R2871" i="3"/>
  <c r="I2871" i="3" s="1"/>
  <c r="R2859" i="3"/>
  <c r="I2859" i="3" s="1"/>
  <c r="R2847" i="3"/>
  <c r="I2847" i="3" s="1"/>
  <c r="R2835" i="3"/>
  <c r="I2835" i="3" s="1"/>
  <c r="R2823" i="3"/>
  <c r="I2823" i="3" s="1"/>
  <c r="R2811" i="3"/>
  <c r="I2811" i="3" s="1"/>
  <c r="R2799" i="3"/>
  <c r="I2799" i="3" s="1"/>
  <c r="R2787" i="3"/>
  <c r="I2787" i="3" s="1"/>
  <c r="R4236" i="3"/>
  <c r="I4236" i="3" s="1"/>
  <c r="R4224" i="3"/>
  <c r="I4224" i="3" s="1"/>
  <c r="I4212" i="3"/>
  <c r="R4212" i="3"/>
  <c r="R4200" i="3"/>
  <c r="I4200" i="3" s="1"/>
  <c r="R4188" i="3"/>
  <c r="I4188" i="3" s="1"/>
  <c r="R4176" i="3"/>
  <c r="I4176" i="3" s="1"/>
  <c r="R4164" i="3"/>
  <c r="I4164" i="3" s="1"/>
  <c r="R4152" i="3"/>
  <c r="I4152" i="3" s="1"/>
  <c r="R4140" i="3"/>
  <c r="I4140" i="3" s="1"/>
  <c r="R4128" i="3"/>
  <c r="I4128" i="3" s="1"/>
  <c r="R4116" i="3"/>
  <c r="I4116" i="3" s="1"/>
  <c r="R4104" i="3"/>
  <c r="I4104" i="3" s="1"/>
  <c r="R4092" i="3"/>
  <c r="I4092" i="3" s="1"/>
  <c r="R4080" i="3"/>
  <c r="I4080" i="3" s="1"/>
  <c r="R4068" i="3"/>
  <c r="I4068" i="3" s="1"/>
  <c r="R4056" i="3"/>
  <c r="I4056" i="3" s="1"/>
  <c r="R4044" i="3"/>
  <c r="I4044" i="3" s="1"/>
  <c r="R4032" i="3"/>
  <c r="I4032" i="3" s="1"/>
  <c r="R4020" i="3"/>
  <c r="I4020" i="3" s="1"/>
  <c r="R4008" i="3"/>
  <c r="I4008" i="3" s="1"/>
  <c r="I3996" i="3"/>
  <c r="R3996" i="3"/>
  <c r="R3984" i="3"/>
  <c r="I3984" i="3" s="1"/>
  <c r="R3972" i="3"/>
  <c r="I3972" i="3" s="1"/>
  <c r="R3960" i="3"/>
  <c r="I3960" i="3" s="1"/>
  <c r="R3948" i="3"/>
  <c r="I3948" i="3" s="1"/>
  <c r="R3936" i="3"/>
  <c r="I3936" i="3" s="1"/>
  <c r="R3924" i="3"/>
  <c r="I3924" i="3" s="1"/>
  <c r="R3912" i="3"/>
  <c r="I3912" i="3" s="1"/>
  <c r="R3900" i="3"/>
  <c r="I3900" i="3" s="1"/>
  <c r="R3888" i="3"/>
  <c r="I3888" i="3" s="1"/>
  <c r="R3876" i="3"/>
  <c r="I3876" i="3" s="1"/>
  <c r="R3864" i="3"/>
  <c r="I3864" i="3" s="1"/>
  <c r="R3852" i="3"/>
  <c r="I3852" i="3" s="1"/>
  <c r="R3840" i="3"/>
  <c r="I3840" i="3" s="1"/>
  <c r="R3828" i="3"/>
  <c r="I3828" i="3" s="1"/>
  <c r="R3816" i="3"/>
  <c r="I3816" i="3" s="1"/>
  <c r="R3804" i="3"/>
  <c r="I3804" i="3" s="1"/>
  <c r="R3792" i="3"/>
  <c r="I3792" i="3" s="1"/>
  <c r="I3780" i="3"/>
  <c r="R3780" i="3"/>
  <c r="R3768" i="3"/>
  <c r="I3768" i="3" s="1"/>
  <c r="R3756" i="3"/>
  <c r="I3756" i="3" s="1"/>
  <c r="R3744" i="3"/>
  <c r="I3744" i="3" s="1"/>
  <c r="R3732" i="3"/>
  <c r="I3732" i="3" s="1"/>
  <c r="R3720" i="3"/>
  <c r="I3720" i="3" s="1"/>
  <c r="R3708" i="3"/>
  <c r="I3708" i="3" s="1"/>
  <c r="R3696" i="3"/>
  <c r="I3696" i="3" s="1"/>
  <c r="R3684" i="3"/>
  <c r="I3684" i="3" s="1"/>
  <c r="R3672" i="3"/>
  <c r="I3672" i="3" s="1"/>
  <c r="R3660" i="3"/>
  <c r="I3660" i="3" s="1"/>
  <c r="R3648" i="3"/>
  <c r="I3648" i="3" s="1"/>
  <c r="I3636" i="3"/>
  <c r="R3636" i="3"/>
  <c r="R3624" i="3"/>
  <c r="I3624" i="3" s="1"/>
  <c r="R3612" i="3"/>
  <c r="I3612" i="3" s="1"/>
  <c r="R3600" i="3"/>
  <c r="I3600" i="3" s="1"/>
  <c r="R3588" i="3"/>
  <c r="I3588" i="3" s="1"/>
  <c r="R3576" i="3"/>
  <c r="I3576" i="3" s="1"/>
  <c r="I3564" i="3"/>
  <c r="R3564" i="3"/>
  <c r="R3552" i="3"/>
  <c r="I3552" i="3" s="1"/>
  <c r="R3540" i="3"/>
  <c r="I3540" i="3" s="1"/>
  <c r="R3528" i="3"/>
  <c r="I3528" i="3" s="1"/>
  <c r="R3516" i="3"/>
  <c r="I3516" i="3" s="1"/>
  <c r="R3504" i="3"/>
  <c r="I3504" i="3" s="1"/>
  <c r="I3492" i="3"/>
  <c r="R3492" i="3"/>
  <c r="R3480" i="3"/>
  <c r="I3480" i="3" s="1"/>
  <c r="R3468" i="3"/>
  <c r="I3468" i="3" s="1"/>
  <c r="R3456" i="3"/>
  <c r="I3456" i="3" s="1"/>
  <c r="R3444" i="3"/>
  <c r="I3444" i="3" s="1"/>
  <c r="R3432" i="3"/>
  <c r="I3432" i="3" s="1"/>
  <c r="R3420" i="3"/>
  <c r="I3420" i="3" s="1"/>
  <c r="R3408" i="3"/>
  <c r="I3408" i="3" s="1"/>
  <c r="R3396" i="3"/>
  <c r="I3396" i="3" s="1"/>
  <c r="R3384" i="3"/>
  <c r="I3384" i="3" s="1"/>
  <c r="R3372" i="3"/>
  <c r="I3372" i="3" s="1"/>
  <c r="R3360" i="3"/>
  <c r="I3360" i="3" s="1"/>
  <c r="I3348" i="3"/>
  <c r="R3348" i="3"/>
  <c r="R3336" i="3"/>
  <c r="I3336" i="3" s="1"/>
  <c r="R3324" i="3"/>
  <c r="I3324" i="3" s="1"/>
  <c r="R3312" i="3"/>
  <c r="I3312" i="3" s="1"/>
  <c r="R3300" i="3"/>
  <c r="I3300" i="3" s="1"/>
  <c r="R3288" i="3"/>
  <c r="I3288" i="3" s="1"/>
  <c r="R3276" i="3"/>
  <c r="I3276" i="3" s="1"/>
  <c r="R3264" i="3"/>
  <c r="I3264" i="3" s="1"/>
  <c r="R3252" i="3"/>
  <c r="I3252" i="3" s="1"/>
  <c r="R3240" i="3"/>
  <c r="I3240" i="3" s="1"/>
  <c r="R3228" i="3"/>
  <c r="I3228" i="3" s="1"/>
  <c r="R3216" i="3"/>
  <c r="I3216" i="3" s="1"/>
  <c r="R3204" i="3"/>
  <c r="I3204" i="3" s="1"/>
  <c r="R3192" i="3"/>
  <c r="I3192" i="3" s="1"/>
  <c r="R3180" i="3"/>
  <c r="I3180" i="3" s="1"/>
  <c r="R3168" i="3"/>
  <c r="I3168" i="3" s="1"/>
  <c r="R3156" i="3"/>
  <c r="I3156" i="3" s="1"/>
  <c r="R3144" i="3"/>
  <c r="I3144" i="3" s="1"/>
  <c r="I3132" i="3"/>
  <c r="R3132" i="3"/>
  <c r="R3120" i="3"/>
  <c r="I3120" i="3" s="1"/>
  <c r="R3108" i="3"/>
  <c r="I3108" i="3" s="1"/>
  <c r="R3096" i="3"/>
  <c r="I3096" i="3" s="1"/>
  <c r="R3084" i="3"/>
  <c r="I3084" i="3" s="1"/>
  <c r="R3072" i="3"/>
  <c r="I3072" i="3" s="1"/>
  <c r="R3060" i="3"/>
  <c r="I3060" i="3" s="1"/>
  <c r="R3048" i="3"/>
  <c r="I3048" i="3" s="1"/>
  <c r="R3036" i="3"/>
  <c r="I3036" i="3" s="1"/>
  <c r="R3024" i="3"/>
  <c r="I3024" i="3" s="1"/>
  <c r="R3012" i="3"/>
  <c r="I3012" i="3" s="1"/>
  <c r="R3000" i="3"/>
  <c r="I3000" i="3" s="1"/>
  <c r="R2988" i="3"/>
  <c r="I2988" i="3" s="1"/>
  <c r="R2976" i="3"/>
  <c r="I2976" i="3" s="1"/>
  <c r="R2964" i="3"/>
  <c r="I2964" i="3" s="1"/>
  <c r="R2952" i="3"/>
  <c r="I2952" i="3" s="1"/>
  <c r="R2940" i="3"/>
  <c r="I2940" i="3" s="1"/>
  <c r="R2928" i="3"/>
  <c r="I2928" i="3" s="1"/>
  <c r="I2916" i="3"/>
  <c r="R2916" i="3"/>
  <c r="R2904" i="3"/>
  <c r="I2904" i="3" s="1"/>
  <c r="R2892" i="3"/>
  <c r="I2892" i="3" s="1"/>
  <c r="R2880" i="3"/>
  <c r="I2880" i="3" s="1"/>
  <c r="R2868" i="3"/>
  <c r="I2868" i="3" s="1"/>
  <c r="R2856" i="3"/>
  <c r="I2856" i="3" s="1"/>
  <c r="R2844" i="3"/>
  <c r="I2844" i="3" s="1"/>
  <c r="R2832" i="3"/>
  <c r="I2832" i="3" s="1"/>
  <c r="R2820" i="3"/>
  <c r="I2820" i="3" s="1"/>
  <c r="R2808" i="3"/>
  <c r="I2808" i="3" s="1"/>
  <c r="R2796" i="3"/>
  <c r="I2796" i="3" s="1"/>
  <c r="R2784" i="3"/>
  <c r="I2784" i="3" s="1"/>
  <c r="I2772" i="3"/>
  <c r="R2772" i="3"/>
  <c r="R2760" i="3"/>
  <c r="I2760" i="3" s="1"/>
  <c r="R2748" i="3"/>
  <c r="I2748" i="3" s="1"/>
  <c r="R2736" i="3"/>
  <c r="I2736" i="3" s="1"/>
  <c r="R2724" i="3"/>
  <c r="I2724" i="3" s="1"/>
  <c r="R2712" i="3"/>
  <c r="I2712" i="3" s="1"/>
  <c r="I2700" i="3"/>
  <c r="R2700" i="3"/>
  <c r="R2688" i="3"/>
  <c r="I2688" i="3" s="1"/>
  <c r="R2676" i="3"/>
  <c r="I2676" i="3" s="1"/>
  <c r="R2664" i="3"/>
  <c r="I2664" i="3" s="1"/>
  <c r="R2652" i="3"/>
  <c r="I2652" i="3" s="1"/>
  <c r="R2640" i="3"/>
  <c r="I2640" i="3" s="1"/>
  <c r="I2628" i="3"/>
  <c r="R2628" i="3"/>
  <c r="R2616" i="3"/>
  <c r="I2616" i="3" s="1"/>
  <c r="R2604" i="3"/>
  <c r="I2604" i="3" s="1"/>
  <c r="R2592" i="3"/>
  <c r="I2592" i="3" s="1"/>
  <c r="R2580" i="3"/>
  <c r="I2580" i="3" s="1"/>
  <c r="R2568" i="3"/>
  <c r="I2568" i="3" s="1"/>
  <c r="R2556" i="3"/>
  <c r="I2556" i="3" s="1"/>
  <c r="R2544" i="3"/>
  <c r="I2544" i="3" s="1"/>
  <c r="R2532" i="3"/>
  <c r="I2532" i="3" s="1"/>
  <c r="R2520" i="3"/>
  <c r="I2520" i="3" s="1"/>
  <c r="R2508" i="3"/>
  <c r="I2508" i="3" s="1"/>
  <c r="R2496" i="3"/>
  <c r="I2496" i="3" s="1"/>
  <c r="I2484" i="3"/>
  <c r="R2484" i="3"/>
  <c r="R2472" i="3"/>
  <c r="I2472" i="3" s="1"/>
  <c r="R2460" i="3"/>
  <c r="I2460" i="3" s="1"/>
  <c r="R2448" i="3"/>
  <c r="I2448" i="3" s="1"/>
  <c r="R2436" i="3"/>
  <c r="I2436" i="3" s="1"/>
  <c r="R2424" i="3"/>
  <c r="I2424" i="3" s="1"/>
  <c r="R2412" i="3"/>
  <c r="I2412" i="3" s="1"/>
  <c r="R2400" i="3"/>
  <c r="I2400" i="3" s="1"/>
  <c r="R2388" i="3"/>
  <c r="I2388" i="3" s="1"/>
  <c r="R2376" i="3"/>
  <c r="I2376" i="3" s="1"/>
  <c r="R2364" i="3"/>
  <c r="I2364" i="3" s="1"/>
  <c r="R2352" i="3"/>
  <c r="I2352" i="3" s="1"/>
  <c r="R2340" i="3"/>
  <c r="I2340" i="3" s="1"/>
  <c r="R2328" i="3"/>
  <c r="I2328" i="3" s="1"/>
  <c r="R2316" i="3"/>
  <c r="I2316" i="3" s="1"/>
  <c r="R2304" i="3"/>
  <c r="I2304" i="3" s="1"/>
  <c r="R2292" i="3"/>
  <c r="I2292" i="3" s="1"/>
  <c r="R2280" i="3"/>
  <c r="I2280" i="3" s="1"/>
  <c r="I2268" i="3"/>
  <c r="R2268" i="3"/>
  <c r="R2256" i="3"/>
  <c r="I2256" i="3" s="1"/>
  <c r="R2244" i="3"/>
  <c r="I2244" i="3" s="1"/>
  <c r="R2232" i="3"/>
  <c r="I2232" i="3" s="1"/>
  <c r="R2220" i="3"/>
  <c r="I2220" i="3" s="1"/>
  <c r="R2208" i="3"/>
  <c r="I2208" i="3" s="1"/>
  <c r="R2196" i="3"/>
  <c r="I2196" i="3" s="1"/>
  <c r="R2184" i="3"/>
  <c r="I2184" i="3" s="1"/>
  <c r="R2172" i="3"/>
  <c r="I2172" i="3" s="1"/>
  <c r="R2160" i="3"/>
  <c r="I2160" i="3" s="1"/>
  <c r="R2148" i="3"/>
  <c r="I2148" i="3" s="1"/>
  <c r="R2136" i="3"/>
  <c r="I2136" i="3" s="1"/>
  <c r="R2124" i="3"/>
  <c r="I2124" i="3" s="1"/>
  <c r="R2112" i="3"/>
  <c r="I2112" i="3" s="1"/>
  <c r="R2100" i="3"/>
  <c r="I2100" i="3" s="1"/>
  <c r="R2088" i="3"/>
  <c r="I2088" i="3" s="1"/>
  <c r="R2076" i="3"/>
  <c r="I2076" i="3" s="1"/>
  <c r="R2064" i="3"/>
  <c r="I2064" i="3" s="1"/>
  <c r="I2052" i="3"/>
  <c r="R2052" i="3"/>
  <c r="R2040" i="3"/>
  <c r="I2040" i="3" s="1"/>
  <c r="R2028" i="3"/>
  <c r="I2028" i="3" s="1"/>
  <c r="R2016" i="3"/>
  <c r="I2016" i="3" s="1"/>
  <c r="R2004" i="3"/>
  <c r="I2004" i="3" s="1"/>
  <c r="R1992" i="3"/>
  <c r="I1992" i="3" s="1"/>
  <c r="R1980" i="3"/>
  <c r="I1980" i="3" s="1"/>
  <c r="R1968" i="3"/>
  <c r="I1968" i="3" s="1"/>
  <c r="R1956" i="3"/>
  <c r="I1956" i="3" s="1"/>
  <c r="R1944" i="3"/>
  <c r="I1944" i="3" s="1"/>
  <c r="R1932" i="3"/>
  <c r="I1932" i="3" s="1"/>
  <c r="R1920" i="3"/>
  <c r="I1920" i="3" s="1"/>
  <c r="I1908" i="3"/>
  <c r="R1908" i="3"/>
  <c r="R1896" i="3"/>
  <c r="I1896" i="3" s="1"/>
  <c r="R1884" i="3"/>
  <c r="I1884" i="3" s="1"/>
  <c r="R1872" i="3"/>
  <c r="I1872" i="3" s="1"/>
  <c r="R1860" i="3"/>
  <c r="I1860" i="3" s="1"/>
  <c r="R1848" i="3"/>
  <c r="I1848" i="3" s="1"/>
  <c r="I1836" i="3"/>
  <c r="R1836" i="3"/>
  <c r="R1824" i="3"/>
  <c r="I1824" i="3" s="1"/>
  <c r="R1812" i="3"/>
  <c r="I1812" i="3" s="1"/>
  <c r="R1800" i="3"/>
  <c r="I1800" i="3" s="1"/>
  <c r="R1788" i="3"/>
  <c r="I1788" i="3" s="1"/>
  <c r="R1776" i="3"/>
  <c r="I1776" i="3" s="1"/>
  <c r="I1764" i="3"/>
  <c r="R1764" i="3"/>
  <c r="R1752" i="3"/>
  <c r="I1752" i="3" s="1"/>
  <c r="R1740" i="3"/>
  <c r="I1740" i="3" s="1"/>
  <c r="R1728" i="3"/>
  <c r="I1728" i="3" s="1"/>
  <c r="R1716" i="3"/>
  <c r="I1716" i="3" s="1"/>
  <c r="R1704" i="3"/>
  <c r="I1704" i="3" s="1"/>
  <c r="R1692" i="3"/>
  <c r="I1692" i="3" s="1"/>
  <c r="R1680" i="3"/>
  <c r="I1680" i="3" s="1"/>
  <c r="R1668" i="3"/>
  <c r="I1668" i="3" s="1"/>
  <c r="R1656" i="3"/>
  <c r="I1656" i="3" s="1"/>
  <c r="R1644" i="3"/>
  <c r="I1644" i="3" s="1"/>
  <c r="R1632" i="3"/>
  <c r="I1632" i="3" s="1"/>
  <c r="I1620" i="3"/>
  <c r="R1620" i="3"/>
  <c r="R1608" i="3"/>
  <c r="I1608" i="3" s="1"/>
  <c r="R1596" i="3"/>
  <c r="I1596" i="3" s="1"/>
  <c r="R1584" i="3"/>
  <c r="I1584" i="3" s="1"/>
  <c r="R1572" i="3"/>
  <c r="I1572" i="3" s="1"/>
  <c r="R1560" i="3"/>
  <c r="I1560" i="3" s="1"/>
  <c r="R1548" i="3"/>
  <c r="I1548" i="3" s="1"/>
  <c r="R1536" i="3"/>
  <c r="I1536" i="3" s="1"/>
  <c r="R1524" i="3"/>
  <c r="I1524" i="3" s="1"/>
  <c r="R1512" i="3"/>
  <c r="I1512" i="3" s="1"/>
  <c r="R1500" i="3"/>
  <c r="I1500" i="3" s="1"/>
  <c r="R1488" i="3"/>
  <c r="I1488" i="3" s="1"/>
  <c r="R1476" i="3"/>
  <c r="I1476" i="3" s="1"/>
  <c r="R1464" i="3"/>
  <c r="I1464" i="3" s="1"/>
  <c r="R1452" i="3"/>
  <c r="I1452" i="3" s="1"/>
  <c r="R1440" i="3"/>
  <c r="I1440" i="3" s="1"/>
  <c r="R1428" i="3"/>
  <c r="I1428" i="3" s="1"/>
  <c r="R1416" i="3"/>
  <c r="I1416" i="3" s="1"/>
  <c r="I1404" i="3"/>
  <c r="R1404" i="3"/>
  <c r="R1392" i="3"/>
  <c r="I1392" i="3" s="1"/>
  <c r="R1380" i="3"/>
  <c r="I1380" i="3" s="1"/>
  <c r="R1368" i="3"/>
  <c r="I1368" i="3" s="1"/>
  <c r="R1356" i="3"/>
  <c r="I1356" i="3" s="1"/>
  <c r="R1344" i="3"/>
  <c r="I1344" i="3" s="1"/>
  <c r="R1332" i="3"/>
  <c r="I1332" i="3" s="1"/>
  <c r="R1320" i="3"/>
  <c r="I1320" i="3" s="1"/>
  <c r="R1308" i="3"/>
  <c r="I1308" i="3" s="1"/>
  <c r="I1296" i="3"/>
  <c r="R1296" i="3"/>
  <c r="R1284" i="3"/>
  <c r="I1284" i="3" s="1"/>
  <c r="R1272" i="3"/>
  <c r="I1272" i="3" s="1"/>
  <c r="R1260" i="3"/>
  <c r="I1260" i="3" s="1"/>
  <c r="R1248" i="3"/>
  <c r="I1248" i="3" s="1"/>
  <c r="R1236" i="3"/>
  <c r="I1236" i="3" s="1"/>
  <c r="R1224" i="3"/>
  <c r="I1224" i="3" s="1"/>
  <c r="R1212" i="3"/>
  <c r="I1212" i="3" s="1"/>
  <c r="R1200" i="3"/>
  <c r="I1200" i="3" s="1"/>
  <c r="I1188" i="3"/>
  <c r="R1188" i="3"/>
  <c r="R1176" i="3"/>
  <c r="I1176" i="3" s="1"/>
  <c r="R1164" i="3"/>
  <c r="I1164" i="3" s="1"/>
  <c r="R1152" i="3"/>
  <c r="I1152" i="3" s="1"/>
  <c r="R1140" i="3"/>
  <c r="I1140" i="3" s="1"/>
  <c r="R1128" i="3"/>
  <c r="I1128" i="3" s="1"/>
  <c r="R1116" i="3"/>
  <c r="I1116" i="3" s="1"/>
  <c r="R1104" i="3"/>
  <c r="I1104" i="3" s="1"/>
  <c r="R1092" i="3"/>
  <c r="I1092" i="3" s="1"/>
  <c r="I1080" i="3"/>
  <c r="R1080" i="3"/>
  <c r="R1068" i="3"/>
  <c r="I1068" i="3" s="1"/>
  <c r="R1056" i="3"/>
  <c r="I1056" i="3" s="1"/>
  <c r="R1044" i="3"/>
  <c r="I1044" i="3" s="1"/>
  <c r="R1032" i="3"/>
  <c r="I1032" i="3" s="1"/>
  <c r="R1020" i="3"/>
  <c r="I1020" i="3" s="1"/>
  <c r="R1008" i="3"/>
  <c r="I1008" i="3" s="1"/>
  <c r="R996" i="3"/>
  <c r="I996" i="3" s="1"/>
  <c r="R984" i="3"/>
  <c r="I984" i="3" s="1"/>
  <c r="I972" i="3"/>
  <c r="R972" i="3"/>
  <c r="R960" i="3"/>
  <c r="I960" i="3" s="1"/>
  <c r="R948" i="3"/>
  <c r="I948" i="3" s="1"/>
  <c r="R936" i="3"/>
  <c r="I936" i="3" s="1"/>
  <c r="R924" i="3"/>
  <c r="I924" i="3" s="1"/>
  <c r="R912" i="3"/>
  <c r="I912" i="3" s="1"/>
  <c r="R900" i="3"/>
  <c r="I900" i="3" s="1"/>
  <c r="R888" i="3"/>
  <c r="I888" i="3" s="1"/>
  <c r="R876" i="3"/>
  <c r="I876" i="3" s="1"/>
  <c r="I864" i="3"/>
  <c r="R864" i="3"/>
  <c r="R852" i="3"/>
  <c r="I852" i="3" s="1"/>
  <c r="R840" i="3"/>
  <c r="I840" i="3" s="1"/>
  <c r="R828" i="3"/>
  <c r="I828" i="3" s="1"/>
  <c r="R816" i="3"/>
  <c r="I816" i="3" s="1"/>
  <c r="R804" i="3"/>
  <c r="I804" i="3" s="1"/>
  <c r="R792" i="3"/>
  <c r="I792" i="3" s="1"/>
  <c r="R780" i="3"/>
  <c r="I780" i="3" s="1"/>
  <c r="R768" i="3"/>
  <c r="I768" i="3" s="1"/>
  <c r="I756" i="3"/>
  <c r="R756" i="3"/>
  <c r="R744" i="3"/>
  <c r="I744" i="3" s="1"/>
  <c r="R732" i="3"/>
  <c r="I732" i="3" s="1"/>
  <c r="I720" i="3"/>
  <c r="R720" i="3"/>
  <c r="R708" i="3"/>
  <c r="I708" i="3" s="1"/>
  <c r="R696" i="3"/>
  <c r="I696" i="3" s="1"/>
  <c r="R684" i="3"/>
  <c r="I684" i="3" s="1"/>
  <c r="R672" i="3"/>
  <c r="I672" i="3" s="1"/>
  <c r="R660" i="3"/>
  <c r="I660" i="3" s="1"/>
  <c r="I648" i="3"/>
  <c r="R648" i="3"/>
  <c r="R636" i="3"/>
  <c r="I636" i="3" s="1"/>
  <c r="R624" i="3"/>
  <c r="I624" i="3" s="1"/>
  <c r="I612" i="3"/>
  <c r="R612" i="3"/>
  <c r="R600" i="3"/>
  <c r="I600" i="3" s="1"/>
  <c r="R588" i="3"/>
  <c r="I588" i="3" s="1"/>
  <c r="R576" i="3"/>
  <c r="I576" i="3" s="1"/>
  <c r="R564" i="3"/>
  <c r="I564" i="3" s="1"/>
  <c r="R552" i="3"/>
  <c r="I552" i="3" s="1"/>
  <c r="I540" i="3"/>
  <c r="R540" i="3"/>
  <c r="R528" i="3"/>
  <c r="I528" i="3" s="1"/>
  <c r="R516" i="3"/>
  <c r="I516" i="3" s="1"/>
  <c r="I504" i="3"/>
  <c r="R504" i="3"/>
  <c r="R492" i="3"/>
  <c r="I492" i="3" s="1"/>
  <c r="R480" i="3"/>
  <c r="I480" i="3" s="1"/>
  <c r="R468" i="3"/>
  <c r="I468" i="3" s="1"/>
  <c r="R456" i="3"/>
  <c r="I456" i="3" s="1"/>
  <c r="R444" i="3"/>
  <c r="I444" i="3" s="1"/>
  <c r="I432" i="3"/>
  <c r="R432" i="3"/>
  <c r="R420" i="3"/>
  <c r="I420" i="3" s="1"/>
  <c r="R408" i="3"/>
  <c r="I408" i="3" s="1"/>
  <c r="I396" i="3"/>
  <c r="R396" i="3"/>
  <c r="R384" i="3"/>
  <c r="I384" i="3" s="1"/>
  <c r="R372" i="3"/>
  <c r="I372" i="3" s="1"/>
  <c r="R360" i="3"/>
  <c r="I360" i="3" s="1"/>
  <c r="R348" i="3"/>
  <c r="I348" i="3" s="1"/>
  <c r="R336" i="3"/>
  <c r="I336" i="3" s="1"/>
  <c r="I324" i="3"/>
  <c r="R324" i="3"/>
  <c r="R312" i="3"/>
  <c r="I312" i="3" s="1"/>
  <c r="R300" i="3"/>
  <c r="I300" i="3" s="1"/>
  <c r="I288" i="3"/>
  <c r="R288" i="3"/>
  <c r="R276" i="3"/>
  <c r="I276" i="3" s="1"/>
  <c r="R264" i="3"/>
  <c r="I264" i="3" s="1"/>
  <c r="R252" i="3"/>
  <c r="I252" i="3" s="1"/>
  <c r="R240" i="3"/>
  <c r="I240" i="3" s="1"/>
  <c r="R228" i="3"/>
  <c r="I228" i="3" s="1"/>
  <c r="I216" i="3"/>
  <c r="R216" i="3"/>
  <c r="R204" i="3"/>
  <c r="I204" i="3" s="1"/>
  <c r="R192" i="3"/>
  <c r="I192" i="3" s="1"/>
  <c r="I180" i="3"/>
  <c r="R180" i="3"/>
  <c r="R168" i="3"/>
  <c r="I168" i="3" s="1"/>
  <c r="R156" i="3"/>
  <c r="I156" i="3" s="1"/>
  <c r="R144" i="3"/>
  <c r="I144" i="3" s="1"/>
  <c r="R132" i="3"/>
  <c r="I132" i="3" s="1"/>
  <c r="R120" i="3"/>
  <c r="I120" i="3" s="1"/>
  <c r="I108" i="3"/>
  <c r="R108" i="3"/>
  <c r="R96" i="3"/>
  <c r="I96" i="3" s="1"/>
  <c r="R84" i="3"/>
  <c r="I84" i="3" s="1"/>
  <c r="I72" i="3"/>
  <c r="R72" i="3"/>
  <c r="R60" i="3"/>
  <c r="I60" i="3" s="1"/>
  <c r="R48" i="3"/>
  <c r="I48" i="3" s="1"/>
  <c r="R36" i="3"/>
  <c r="I36" i="3" s="1"/>
  <c r="R24" i="3"/>
  <c r="I24" i="3" s="1"/>
  <c r="R12" i="3"/>
  <c r="I12" i="3" s="1"/>
  <c r="I2123" i="3"/>
  <c r="R2123" i="3"/>
  <c r="R2111" i="3"/>
  <c r="I2111" i="3" s="1"/>
  <c r="R2099" i="3"/>
  <c r="I2099" i="3" s="1"/>
  <c r="I2087" i="3"/>
  <c r="R2087" i="3"/>
  <c r="R2075" i="3"/>
  <c r="I2075" i="3" s="1"/>
  <c r="R2063" i="3"/>
  <c r="I2063" i="3" s="1"/>
  <c r="R2051" i="3"/>
  <c r="I2051" i="3" s="1"/>
  <c r="R2039" i="3"/>
  <c r="I2039" i="3" s="1"/>
  <c r="R2027" i="3"/>
  <c r="I2027" i="3" s="1"/>
  <c r="I2015" i="3"/>
  <c r="R2015" i="3"/>
  <c r="R2003" i="3"/>
  <c r="I2003" i="3" s="1"/>
  <c r="R1991" i="3"/>
  <c r="I1991" i="3" s="1"/>
  <c r="I1979" i="3"/>
  <c r="R1979" i="3"/>
  <c r="R1967" i="3"/>
  <c r="I1967" i="3" s="1"/>
  <c r="R1955" i="3"/>
  <c r="I1955" i="3" s="1"/>
  <c r="R1943" i="3"/>
  <c r="I1943" i="3" s="1"/>
  <c r="R1931" i="3"/>
  <c r="I1931" i="3" s="1"/>
  <c r="R1919" i="3"/>
  <c r="I1919" i="3" s="1"/>
  <c r="I1907" i="3"/>
  <c r="R1907" i="3"/>
  <c r="R1895" i="3"/>
  <c r="I1895" i="3" s="1"/>
  <c r="R1883" i="3"/>
  <c r="I1883" i="3" s="1"/>
  <c r="I1871" i="3"/>
  <c r="R1871" i="3"/>
  <c r="R1859" i="3"/>
  <c r="I1859" i="3" s="1"/>
  <c r="R1847" i="3"/>
  <c r="I1847" i="3" s="1"/>
  <c r="R1835" i="3"/>
  <c r="I1835" i="3" s="1"/>
  <c r="R1823" i="3"/>
  <c r="I1823" i="3" s="1"/>
  <c r="R1811" i="3"/>
  <c r="I1811" i="3" s="1"/>
  <c r="I1799" i="3"/>
  <c r="R1799" i="3"/>
  <c r="R1787" i="3"/>
  <c r="I1787" i="3" s="1"/>
  <c r="R1775" i="3"/>
  <c r="I1775" i="3" s="1"/>
  <c r="I1763" i="3"/>
  <c r="R1763" i="3"/>
  <c r="R1751" i="3"/>
  <c r="I1751" i="3" s="1"/>
  <c r="R1739" i="3"/>
  <c r="I1739" i="3" s="1"/>
  <c r="R1727" i="3"/>
  <c r="I1727" i="3" s="1"/>
  <c r="R1715" i="3"/>
  <c r="I1715" i="3" s="1"/>
  <c r="R1703" i="3"/>
  <c r="I1703" i="3" s="1"/>
  <c r="I1691" i="3"/>
  <c r="R1691" i="3"/>
  <c r="R1679" i="3"/>
  <c r="I1679" i="3" s="1"/>
  <c r="R1667" i="3"/>
  <c r="I1667" i="3" s="1"/>
  <c r="I1655" i="3"/>
  <c r="R1655" i="3"/>
  <c r="R1643" i="3"/>
  <c r="I1643" i="3" s="1"/>
  <c r="R1631" i="3"/>
  <c r="I1631" i="3" s="1"/>
  <c r="R1619" i="3"/>
  <c r="I1619" i="3" s="1"/>
  <c r="R1607" i="3"/>
  <c r="I1607" i="3" s="1"/>
  <c r="R1595" i="3"/>
  <c r="I1595" i="3" s="1"/>
  <c r="I1583" i="3"/>
  <c r="R1583" i="3"/>
  <c r="R1571" i="3"/>
  <c r="I1571" i="3" s="1"/>
  <c r="R1559" i="3"/>
  <c r="I1559" i="3" s="1"/>
  <c r="I1547" i="3"/>
  <c r="R1547" i="3"/>
  <c r="R1535" i="3"/>
  <c r="I1535" i="3" s="1"/>
  <c r="R1523" i="3"/>
  <c r="I1523" i="3" s="1"/>
  <c r="R1511" i="3"/>
  <c r="I1511" i="3" s="1"/>
  <c r="R1499" i="3"/>
  <c r="I1499" i="3" s="1"/>
  <c r="R1487" i="3"/>
  <c r="I1487" i="3" s="1"/>
  <c r="I1475" i="3"/>
  <c r="R1475" i="3"/>
  <c r="R1463" i="3"/>
  <c r="I1463" i="3" s="1"/>
  <c r="R1451" i="3"/>
  <c r="I1451" i="3" s="1"/>
  <c r="I1439" i="3"/>
  <c r="R1439" i="3"/>
  <c r="R1427" i="3"/>
  <c r="I1427" i="3" s="1"/>
  <c r="R1415" i="3"/>
  <c r="I1415" i="3" s="1"/>
  <c r="R1403" i="3"/>
  <c r="I1403" i="3" s="1"/>
  <c r="R1391" i="3"/>
  <c r="I1391" i="3" s="1"/>
  <c r="R1379" i="3"/>
  <c r="I1379" i="3" s="1"/>
  <c r="I1367" i="3"/>
  <c r="R1367" i="3"/>
  <c r="R1355" i="3"/>
  <c r="I1355" i="3" s="1"/>
  <c r="R1343" i="3"/>
  <c r="I1343" i="3" s="1"/>
  <c r="I1331" i="3"/>
  <c r="R1331" i="3"/>
  <c r="R1319" i="3"/>
  <c r="I1319" i="3" s="1"/>
  <c r="R1307" i="3"/>
  <c r="I1307" i="3" s="1"/>
  <c r="R1295" i="3"/>
  <c r="I1295" i="3" s="1"/>
  <c r="R1283" i="3"/>
  <c r="I1283" i="3" s="1"/>
  <c r="R1271" i="3"/>
  <c r="I1271" i="3" s="1"/>
  <c r="I1259" i="3"/>
  <c r="R1259" i="3"/>
  <c r="R1247" i="3"/>
  <c r="I1247" i="3" s="1"/>
  <c r="R1235" i="3"/>
  <c r="I1235" i="3" s="1"/>
  <c r="I1223" i="3"/>
  <c r="R1223" i="3"/>
  <c r="R1211" i="3"/>
  <c r="I1211" i="3" s="1"/>
  <c r="R1199" i="3"/>
  <c r="I1199" i="3" s="1"/>
  <c r="R1187" i="3"/>
  <c r="I1187" i="3" s="1"/>
  <c r="R1175" i="3"/>
  <c r="I1175" i="3" s="1"/>
  <c r="R1163" i="3"/>
  <c r="I1163" i="3" s="1"/>
  <c r="I1151" i="3"/>
  <c r="R1151" i="3"/>
  <c r="R1139" i="3"/>
  <c r="I1139" i="3" s="1"/>
  <c r="R1127" i="3"/>
  <c r="I1127" i="3" s="1"/>
  <c r="I1115" i="3"/>
  <c r="R1115" i="3"/>
  <c r="R1103" i="3"/>
  <c r="I1103" i="3" s="1"/>
  <c r="R1091" i="3"/>
  <c r="I1091" i="3" s="1"/>
  <c r="R1079" i="3"/>
  <c r="I1079" i="3" s="1"/>
  <c r="R1067" i="3"/>
  <c r="I1067" i="3" s="1"/>
  <c r="R1055" i="3"/>
  <c r="I1055" i="3" s="1"/>
  <c r="I1043" i="3"/>
  <c r="R1043" i="3"/>
  <c r="R1031" i="3"/>
  <c r="I1031" i="3" s="1"/>
  <c r="R1019" i="3"/>
  <c r="I1019" i="3" s="1"/>
  <c r="I1007" i="3"/>
  <c r="R1007" i="3"/>
  <c r="R995" i="3"/>
  <c r="I995" i="3" s="1"/>
  <c r="R983" i="3"/>
  <c r="I983" i="3" s="1"/>
  <c r="R971" i="3"/>
  <c r="I971" i="3" s="1"/>
  <c r="R959" i="3"/>
  <c r="I959" i="3" s="1"/>
  <c r="R947" i="3"/>
  <c r="I947" i="3" s="1"/>
  <c r="I935" i="3"/>
  <c r="R935" i="3"/>
  <c r="R923" i="3"/>
  <c r="I923" i="3" s="1"/>
  <c r="R911" i="3"/>
  <c r="I911" i="3" s="1"/>
  <c r="I899" i="3"/>
  <c r="R899" i="3"/>
  <c r="R887" i="3"/>
  <c r="I887" i="3" s="1"/>
  <c r="R875" i="3"/>
  <c r="I875" i="3" s="1"/>
  <c r="R863" i="3"/>
  <c r="I863" i="3" s="1"/>
  <c r="R851" i="3"/>
  <c r="I851" i="3" s="1"/>
  <c r="R839" i="3"/>
  <c r="I839" i="3" s="1"/>
  <c r="I827" i="3"/>
  <c r="R827" i="3"/>
  <c r="R815" i="3"/>
  <c r="I815" i="3" s="1"/>
  <c r="R803" i="3"/>
  <c r="I803" i="3" s="1"/>
  <c r="I791" i="3"/>
  <c r="R791" i="3"/>
  <c r="R779" i="3"/>
  <c r="I779" i="3" s="1"/>
  <c r="R767" i="3"/>
  <c r="I767" i="3" s="1"/>
  <c r="R755" i="3"/>
  <c r="I755" i="3" s="1"/>
  <c r="R743" i="3"/>
  <c r="I743" i="3" s="1"/>
  <c r="R731" i="3"/>
  <c r="I731" i="3" s="1"/>
  <c r="I719" i="3"/>
  <c r="R719" i="3"/>
  <c r="R707" i="3"/>
  <c r="I707" i="3" s="1"/>
  <c r="R695" i="3"/>
  <c r="I695" i="3" s="1"/>
  <c r="I683" i="3"/>
  <c r="R683" i="3"/>
  <c r="R671" i="3"/>
  <c r="I671" i="3" s="1"/>
  <c r="R659" i="3"/>
  <c r="I659" i="3" s="1"/>
  <c r="R647" i="3"/>
  <c r="I647" i="3" s="1"/>
  <c r="R635" i="3"/>
  <c r="I635" i="3" s="1"/>
  <c r="R623" i="3"/>
  <c r="I623" i="3" s="1"/>
  <c r="I611" i="3"/>
  <c r="R611" i="3"/>
  <c r="R599" i="3"/>
  <c r="I599" i="3" s="1"/>
  <c r="R587" i="3"/>
  <c r="I587" i="3" s="1"/>
  <c r="I575" i="3"/>
  <c r="R575" i="3"/>
  <c r="R563" i="3"/>
  <c r="I563" i="3" s="1"/>
  <c r="R551" i="3"/>
  <c r="I551" i="3" s="1"/>
  <c r="R539" i="3"/>
  <c r="I539" i="3" s="1"/>
  <c r="R527" i="3"/>
  <c r="I527" i="3" s="1"/>
  <c r="R515" i="3"/>
  <c r="I515" i="3" s="1"/>
  <c r="I503" i="3"/>
  <c r="R503" i="3"/>
  <c r="R491" i="3"/>
  <c r="I491" i="3" s="1"/>
  <c r="R479" i="3"/>
  <c r="I479" i="3" s="1"/>
  <c r="I467" i="3"/>
  <c r="R467" i="3"/>
  <c r="R455" i="3"/>
  <c r="I455" i="3" s="1"/>
  <c r="R443" i="3"/>
  <c r="I443" i="3" s="1"/>
  <c r="R431" i="3"/>
  <c r="I431" i="3" s="1"/>
  <c r="R419" i="3"/>
  <c r="I419" i="3" s="1"/>
  <c r="R407" i="3"/>
  <c r="I407" i="3" s="1"/>
  <c r="I395" i="3"/>
  <c r="R395" i="3"/>
  <c r="R383" i="3"/>
  <c r="I383" i="3" s="1"/>
  <c r="R371" i="3"/>
  <c r="I371" i="3" s="1"/>
  <c r="I359" i="3"/>
  <c r="R359" i="3"/>
  <c r="R347" i="3"/>
  <c r="I347" i="3" s="1"/>
  <c r="R335" i="3"/>
  <c r="I335" i="3" s="1"/>
  <c r="R323" i="3"/>
  <c r="I323" i="3" s="1"/>
  <c r="R311" i="3"/>
  <c r="I311" i="3" s="1"/>
  <c r="R299" i="3"/>
  <c r="I299" i="3" s="1"/>
  <c r="I287" i="3"/>
  <c r="R287" i="3"/>
  <c r="R275" i="3"/>
  <c r="I275" i="3" s="1"/>
  <c r="R263" i="3"/>
  <c r="I263" i="3" s="1"/>
  <c r="I251" i="3"/>
  <c r="R251" i="3"/>
  <c r="R239" i="3"/>
  <c r="I239" i="3" s="1"/>
  <c r="R227" i="3"/>
  <c r="I227" i="3" s="1"/>
  <c r="R215" i="3"/>
  <c r="I215" i="3" s="1"/>
  <c r="R203" i="3"/>
  <c r="I203" i="3" s="1"/>
  <c r="R191" i="3"/>
  <c r="I191" i="3" s="1"/>
  <c r="I179" i="3"/>
  <c r="R179" i="3"/>
  <c r="R167" i="3"/>
  <c r="I167" i="3" s="1"/>
  <c r="R155" i="3"/>
  <c r="I155" i="3" s="1"/>
  <c r="I143" i="3"/>
  <c r="R143" i="3"/>
  <c r="R131" i="3"/>
  <c r="I131" i="3" s="1"/>
  <c r="R119" i="3"/>
  <c r="I119" i="3" s="1"/>
  <c r="R107" i="3"/>
  <c r="I107" i="3" s="1"/>
  <c r="R95" i="3"/>
  <c r="I95" i="3" s="1"/>
  <c r="R83" i="3"/>
  <c r="I83" i="3" s="1"/>
  <c r="I71" i="3"/>
  <c r="R71" i="3"/>
  <c r="R59" i="3"/>
  <c r="I59" i="3" s="1"/>
  <c r="R47" i="3"/>
  <c r="I47" i="3" s="1"/>
  <c r="I35" i="3"/>
  <c r="R35" i="3"/>
  <c r="R23" i="3"/>
  <c r="I23" i="3" s="1"/>
  <c r="R11" i="3"/>
  <c r="I11" i="3" s="1"/>
  <c r="R4558" i="3"/>
  <c r="I4558" i="3" s="1"/>
  <c r="R4546" i="3"/>
  <c r="I4546" i="3" s="1"/>
  <c r="R4534" i="3"/>
  <c r="I4534" i="3" s="1"/>
  <c r="I4522" i="3"/>
  <c r="R4522" i="3"/>
  <c r="R4510" i="3"/>
  <c r="I4510" i="3" s="1"/>
  <c r="R4498" i="3"/>
  <c r="I4498" i="3" s="1"/>
  <c r="I4486" i="3"/>
  <c r="R4486" i="3"/>
  <c r="R4474" i="3"/>
  <c r="I4474" i="3" s="1"/>
  <c r="R4462" i="3"/>
  <c r="I4462" i="3" s="1"/>
  <c r="R4450" i="3"/>
  <c r="I4450" i="3" s="1"/>
  <c r="R4438" i="3"/>
  <c r="I4438" i="3" s="1"/>
  <c r="R4426" i="3"/>
  <c r="I4426" i="3" s="1"/>
  <c r="I4414" i="3"/>
  <c r="R4414" i="3"/>
  <c r="R4402" i="3"/>
  <c r="I4402" i="3" s="1"/>
  <c r="R4390" i="3"/>
  <c r="I4390" i="3" s="1"/>
  <c r="I4378" i="3"/>
  <c r="R4378" i="3"/>
  <c r="R4366" i="3"/>
  <c r="I4366" i="3" s="1"/>
  <c r="R4354" i="3"/>
  <c r="I4354" i="3" s="1"/>
  <c r="R4342" i="3"/>
  <c r="I4342" i="3" s="1"/>
  <c r="R4330" i="3"/>
  <c r="I4330" i="3" s="1"/>
  <c r="R4318" i="3"/>
  <c r="I4318" i="3" s="1"/>
  <c r="I4306" i="3"/>
  <c r="R4306" i="3"/>
  <c r="R4294" i="3"/>
  <c r="I4294" i="3" s="1"/>
  <c r="R4282" i="3"/>
  <c r="I4282" i="3" s="1"/>
  <c r="I4270" i="3"/>
  <c r="R4270" i="3"/>
  <c r="R4258" i="3"/>
  <c r="I4258" i="3" s="1"/>
  <c r="R4246" i="3"/>
  <c r="I4246" i="3" s="1"/>
  <c r="R4234" i="3"/>
  <c r="I4234" i="3" s="1"/>
  <c r="R4222" i="3"/>
  <c r="I4222" i="3" s="1"/>
  <c r="R4210" i="3"/>
  <c r="I4210" i="3" s="1"/>
  <c r="I4198" i="3"/>
  <c r="R4198" i="3"/>
  <c r="R4186" i="3"/>
  <c r="I4186" i="3" s="1"/>
  <c r="R4174" i="3"/>
  <c r="I4174" i="3" s="1"/>
  <c r="I4162" i="3"/>
  <c r="R4162" i="3"/>
  <c r="R4150" i="3"/>
  <c r="I4150" i="3" s="1"/>
  <c r="R4138" i="3"/>
  <c r="I4138" i="3" s="1"/>
  <c r="R4126" i="3"/>
  <c r="I4126" i="3" s="1"/>
  <c r="R4114" i="3"/>
  <c r="I4114" i="3" s="1"/>
  <c r="R4102" i="3"/>
  <c r="I4102" i="3" s="1"/>
  <c r="I4090" i="3"/>
  <c r="R4090" i="3"/>
  <c r="R4078" i="3"/>
  <c r="I4078" i="3" s="1"/>
  <c r="R4066" i="3"/>
  <c r="I4066" i="3" s="1"/>
  <c r="I4054" i="3"/>
  <c r="R4054" i="3"/>
  <c r="R4042" i="3"/>
  <c r="I4042" i="3" s="1"/>
  <c r="R4030" i="3"/>
  <c r="I4030" i="3" s="1"/>
  <c r="R4018" i="3"/>
  <c r="I4018" i="3" s="1"/>
  <c r="R4006" i="3"/>
  <c r="I4006" i="3" s="1"/>
  <c r="R3994" i="3"/>
  <c r="I3994" i="3" s="1"/>
  <c r="I3982" i="3"/>
  <c r="R3982" i="3"/>
  <c r="R3970" i="3"/>
  <c r="I3970" i="3" s="1"/>
  <c r="R3958" i="3"/>
  <c r="I3958" i="3" s="1"/>
  <c r="I3946" i="3"/>
  <c r="R3946" i="3"/>
  <c r="R3934" i="3"/>
  <c r="I3934" i="3" s="1"/>
  <c r="R3922" i="3"/>
  <c r="I3922" i="3" s="1"/>
  <c r="R3910" i="3"/>
  <c r="I3910" i="3" s="1"/>
  <c r="R3898" i="3"/>
  <c r="I3898" i="3" s="1"/>
  <c r="R3886" i="3"/>
  <c r="I3886" i="3" s="1"/>
  <c r="I3874" i="3"/>
  <c r="R3874" i="3"/>
  <c r="R3862" i="3"/>
  <c r="I3862" i="3" s="1"/>
  <c r="R3850" i="3"/>
  <c r="I3850" i="3" s="1"/>
  <c r="I3838" i="3"/>
  <c r="R3838" i="3"/>
  <c r="R3826" i="3"/>
  <c r="I3826" i="3" s="1"/>
  <c r="R3814" i="3"/>
  <c r="I3814" i="3" s="1"/>
  <c r="R3802" i="3"/>
  <c r="I3802" i="3" s="1"/>
  <c r="R3790" i="3"/>
  <c r="I3790" i="3" s="1"/>
  <c r="R3778" i="3"/>
  <c r="I3778" i="3" s="1"/>
  <c r="I3766" i="3"/>
  <c r="R3766" i="3"/>
  <c r="R3754" i="3"/>
  <c r="I3754" i="3" s="1"/>
  <c r="R3742" i="3"/>
  <c r="I3742" i="3" s="1"/>
  <c r="I3730" i="3"/>
  <c r="R3730" i="3"/>
  <c r="R3718" i="3"/>
  <c r="I3718" i="3" s="1"/>
  <c r="R3706" i="3"/>
  <c r="I3706" i="3" s="1"/>
  <c r="R3694" i="3"/>
  <c r="I3694" i="3" s="1"/>
  <c r="R3682" i="3"/>
  <c r="I3682" i="3" s="1"/>
  <c r="R3670" i="3"/>
  <c r="I3670" i="3" s="1"/>
  <c r="I3658" i="3"/>
  <c r="R3658" i="3"/>
  <c r="R3646" i="3"/>
  <c r="I3646" i="3" s="1"/>
  <c r="R3634" i="3"/>
  <c r="I3634" i="3" s="1"/>
  <c r="I3622" i="3"/>
  <c r="R3622" i="3"/>
  <c r="R3610" i="3"/>
  <c r="I3610" i="3" s="1"/>
  <c r="R3598" i="3"/>
  <c r="I3598" i="3" s="1"/>
  <c r="R3586" i="3"/>
  <c r="I3586" i="3" s="1"/>
  <c r="R3574" i="3"/>
  <c r="I3574" i="3" s="1"/>
  <c r="R3562" i="3"/>
  <c r="I3562" i="3" s="1"/>
  <c r="I3550" i="3"/>
  <c r="R3550" i="3"/>
  <c r="R3538" i="3"/>
  <c r="I3538" i="3" s="1"/>
  <c r="R3526" i="3"/>
  <c r="I3526" i="3" s="1"/>
  <c r="I3514" i="3"/>
  <c r="R3514" i="3"/>
  <c r="R3502" i="3"/>
  <c r="I3502" i="3" s="1"/>
  <c r="R3490" i="3"/>
  <c r="I3490" i="3" s="1"/>
  <c r="R3478" i="3"/>
  <c r="I3478" i="3" s="1"/>
  <c r="R3466" i="3"/>
  <c r="I3466" i="3" s="1"/>
  <c r="R3454" i="3"/>
  <c r="I3454" i="3" s="1"/>
  <c r="I3442" i="3"/>
  <c r="R3442" i="3"/>
  <c r="R3430" i="3"/>
  <c r="I3430" i="3" s="1"/>
  <c r="R3418" i="3"/>
  <c r="I3418" i="3" s="1"/>
  <c r="I3406" i="3"/>
  <c r="R3406" i="3"/>
  <c r="R3394" i="3"/>
  <c r="I3394" i="3" s="1"/>
  <c r="R3382" i="3"/>
  <c r="I3382" i="3" s="1"/>
  <c r="R3370" i="3"/>
  <c r="I3370" i="3" s="1"/>
  <c r="R3358" i="3"/>
  <c r="I3358" i="3" s="1"/>
  <c r="R3346" i="3"/>
  <c r="I3346" i="3" s="1"/>
  <c r="I3334" i="3"/>
  <c r="R3334" i="3"/>
  <c r="R3322" i="3"/>
  <c r="I3322" i="3" s="1"/>
  <c r="R3310" i="3"/>
  <c r="I3310" i="3" s="1"/>
  <c r="I3298" i="3"/>
  <c r="R3298" i="3"/>
  <c r="R3286" i="3"/>
  <c r="I3286" i="3" s="1"/>
  <c r="R3274" i="3"/>
  <c r="I3274" i="3" s="1"/>
  <c r="R3262" i="3"/>
  <c r="I3262" i="3" s="1"/>
  <c r="R3250" i="3"/>
  <c r="I3250" i="3" s="1"/>
  <c r="R3238" i="3"/>
  <c r="I3238" i="3" s="1"/>
  <c r="I3226" i="3"/>
  <c r="R3226" i="3"/>
  <c r="R3214" i="3"/>
  <c r="I3214" i="3" s="1"/>
  <c r="R3202" i="3"/>
  <c r="I3202" i="3" s="1"/>
  <c r="I3190" i="3"/>
  <c r="R3190" i="3"/>
  <c r="R3178" i="3"/>
  <c r="I3178" i="3" s="1"/>
  <c r="R3166" i="3"/>
  <c r="I3166" i="3" s="1"/>
  <c r="R3154" i="3"/>
  <c r="I3154" i="3" s="1"/>
  <c r="R3142" i="3"/>
  <c r="I3142" i="3" s="1"/>
  <c r="R3130" i="3"/>
  <c r="I3130" i="3" s="1"/>
  <c r="I3118" i="3"/>
  <c r="R3118" i="3"/>
  <c r="R3106" i="3"/>
  <c r="I3106" i="3" s="1"/>
  <c r="R3094" i="3"/>
  <c r="I3094" i="3" s="1"/>
  <c r="I3082" i="3"/>
  <c r="R3082" i="3"/>
  <c r="R3070" i="3"/>
  <c r="I3070" i="3" s="1"/>
  <c r="R3058" i="3"/>
  <c r="I3058" i="3" s="1"/>
  <c r="R3046" i="3"/>
  <c r="I3046" i="3" s="1"/>
  <c r="R3034" i="3"/>
  <c r="I3034" i="3" s="1"/>
  <c r="R3022" i="3"/>
  <c r="I3022" i="3" s="1"/>
  <c r="I3010" i="3"/>
  <c r="R3010" i="3"/>
  <c r="R2998" i="3"/>
  <c r="I2998" i="3" s="1"/>
  <c r="R2986" i="3"/>
  <c r="I2986" i="3" s="1"/>
  <c r="I2974" i="3"/>
  <c r="R2974" i="3"/>
  <c r="R2962" i="3"/>
  <c r="I2962" i="3" s="1"/>
  <c r="R2950" i="3"/>
  <c r="I2950" i="3" s="1"/>
  <c r="R2938" i="3"/>
  <c r="I2938" i="3" s="1"/>
  <c r="R2926" i="3"/>
  <c r="I2926" i="3" s="1"/>
  <c r="R2914" i="3"/>
  <c r="I2914" i="3" s="1"/>
  <c r="I2902" i="3"/>
  <c r="R2902" i="3"/>
  <c r="R2890" i="3"/>
  <c r="I2890" i="3" s="1"/>
  <c r="R2878" i="3"/>
  <c r="I2878" i="3" s="1"/>
  <c r="I2866" i="3"/>
  <c r="R2866" i="3"/>
  <c r="R2854" i="3"/>
  <c r="I2854" i="3" s="1"/>
  <c r="R2842" i="3"/>
  <c r="I2842" i="3" s="1"/>
  <c r="R2830" i="3"/>
  <c r="I2830" i="3" s="1"/>
  <c r="R2818" i="3"/>
  <c r="I2818" i="3" s="1"/>
  <c r="R2806" i="3"/>
  <c r="I2806" i="3" s="1"/>
  <c r="I2794" i="3"/>
  <c r="R2794" i="3"/>
  <c r="R2782" i="3"/>
  <c r="I2782" i="3" s="1"/>
  <c r="R2770" i="3"/>
  <c r="I2770" i="3" s="1"/>
  <c r="I2758" i="3"/>
  <c r="R2758" i="3"/>
  <c r="R2746" i="3"/>
  <c r="I2746" i="3" s="1"/>
  <c r="R2734" i="3"/>
  <c r="I2734" i="3" s="1"/>
  <c r="R2722" i="3"/>
  <c r="I2722" i="3" s="1"/>
  <c r="R2710" i="3"/>
  <c r="I2710" i="3" s="1"/>
  <c r="R2698" i="3"/>
  <c r="I2698" i="3" s="1"/>
  <c r="I2686" i="3"/>
  <c r="R2686" i="3"/>
  <c r="R2674" i="3"/>
  <c r="I2674" i="3" s="1"/>
  <c r="R2662" i="3"/>
  <c r="I2662" i="3" s="1"/>
  <c r="I2650" i="3"/>
  <c r="R2650" i="3"/>
  <c r="R2638" i="3"/>
  <c r="I2638" i="3" s="1"/>
  <c r="R2626" i="3"/>
  <c r="I2626" i="3" s="1"/>
  <c r="R2614" i="3"/>
  <c r="I2614" i="3" s="1"/>
  <c r="R2602" i="3"/>
  <c r="I2602" i="3" s="1"/>
  <c r="R2590" i="3"/>
  <c r="I2590" i="3" s="1"/>
  <c r="I2578" i="3"/>
  <c r="R2578" i="3"/>
  <c r="R2566" i="3"/>
  <c r="I2566" i="3" s="1"/>
  <c r="R2554" i="3"/>
  <c r="I2554" i="3" s="1"/>
  <c r="I2542" i="3"/>
  <c r="R2542" i="3"/>
  <c r="R2530" i="3"/>
  <c r="I2530" i="3" s="1"/>
  <c r="R2518" i="3"/>
  <c r="I2518" i="3" s="1"/>
  <c r="R2506" i="3"/>
  <c r="I2506" i="3" s="1"/>
  <c r="R2494" i="3"/>
  <c r="I2494" i="3" s="1"/>
  <c r="R2482" i="3"/>
  <c r="I2482" i="3" s="1"/>
  <c r="I2470" i="3"/>
  <c r="R2470" i="3"/>
  <c r="R2458" i="3"/>
  <c r="I2458" i="3" s="1"/>
  <c r="R2446" i="3"/>
  <c r="I2446" i="3" s="1"/>
  <c r="I2434" i="3"/>
  <c r="R2434" i="3"/>
  <c r="R2422" i="3"/>
  <c r="I2422" i="3" s="1"/>
  <c r="R2410" i="3"/>
  <c r="I2410" i="3" s="1"/>
  <c r="R2398" i="3"/>
  <c r="I2398" i="3" s="1"/>
  <c r="R2386" i="3"/>
  <c r="I2386" i="3" s="1"/>
  <c r="R2374" i="3"/>
  <c r="I2374" i="3" s="1"/>
  <c r="I2362" i="3"/>
  <c r="R2362" i="3"/>
  <c r="R2350" i="3"/>
  <c r="I2350" i="3" s="1"/>
  <c r="R2338" i="3"/>
  <c r="I2338" i="3" s="1"/>
  <c r="I2326" i="3"/>
  <c r="R2326" i="3"/>
  <c r="R2314" i="3"/>
  <c r="I2314" i="3" s="1"/>
  <c r="R2302" i="3"/>
  <c r="I2302" i="3" s="1"/>
  <c r="R2290" i="3"/>
  <c r="I2290" i="3" s="1"/>
  <c r="R2278" i="3"/>
  <c r="I2278" i="3" s="1"/>
  <c r="R2266" i="3"/>
  <c r="I2266" i="3" s="1"/>
  <c r="I2254" i="3"/>
  <c r="R2254" i="3"/>
  <c r="R2242" i="3"/>
  <c r="I2242" i="3" s="1"/>
  <c r="R2230" i="3"/>
  <c r="I2230" i="3" s="1"/>
  <c r="I2218" i="3"/>
  <c r="R2218" i="3"/>
  <c r="R2206" i="3"/>
  <c r="I2206" i="3" s="1"/>
  <c r="R2194" i="3"/>
  <c r="I2194" i="3" s="1"/>
  <c r="R2182" i="3"/>
  <c r="I2182" i="3" s="1"/>
  <c r="R2170" i="3"/>
  <c r="I2170" i="3" s="1"/>
  <c r="R2158" i="3"/>
  <c r="I2158" i="3" s="1"/>
  <c r="I2146" i="3"/>
  <c r="R2146" i="3"/>
  <c r="R2134" i="3"/>
  <c r="I2134" i="3" s="1"/>
  <c r="R2122" i="3"/>
  <c r="I2122" i="3" s="1"/>
  <c r="I2110" i="3"/>
  <c r="R2110" i="3"/>
  <c r="R2098" i="3"/>
  <c r="I2098" i="3" s="1"/>
  <c r="R2086" i="3"/>
  <c r="I2086" i="3" s="1"/>
  <c r="R2074" i="3"/>
  <c r="I2074" i="3" s="1"/>
  <c r="R2062" i="3"/>
  <c r="I2062" i="3" s="1"/>
  <c r="R2050" i="3"/>
  <c r="I2050" i="3" s="1"/>
  <c r="I2038" i="3"/>
  <c r="R2038" i="3"/>
  <c r="R2026" i="3"/>
  <c r="I2026" i="3" s="1"/>
  <c r="R2014" i="3"/>
  <c r="I2014" i="3" s="1"/>
  <c r="I2002" i="3"/>
  <c r="R2002" i="3"/>
  <c r="R1990" i="3"/>
  <c r="I1990" i="3" s="1"/>
  <c r="R1978" i="3"/>
  <c r="I1978" i="3" s="1"/>
  <c r="R1966" i="3"/>
  <c r="I1966" i="3" s="1"/>
  <c r="R1954" i="3"/>
  <c r="I1954" i="3" s="1"/>
  <c r="R1942" i="3"/>
  <c r="I1942" i="3" s="1"/>
  <c r="I1930" i="3"/>
  <c r="R1930" i="3"/>
  <c r="R1918" i="3"/>
  <c r="I1918" i="3" s="1"/>
  <c r="R1906" i="3"/>
  <c r="I1906" i="3" s="1"/>
  <c r="I1894" i="3"/>
  <c r="R1894" i="3"/>
  <c r="R1882" i="3"/>
  <c r="I1882" i="3" s="1"/>
  <c r="R1870" i="3"/>
  <c r="I1870" i="3" s="1"/>
  <c r="R1858" i="3"/>
  <c r="I1858" i="3" s="1"/>
  <c r="R1846" i="3"/>
  <c r="I1846" i="3" s="1"/>
  <c r="R1834" i="3"/>
  <c r="I1834" i="3" s="1"/>
  <c r="I1822" i="3"/>
  <c r="R1822" i="3"/>
  <c r="R1810" i="3"/>
  <c r="I1810" i="3" s="1"/>
  <c r="R1798" i="3"/>
  <c r="I1798" i="3" s="1"/>
  <c r="I1786" i="3"/>
  <c r="R1786" i="3"/>
  <c r="R1774" i="3"/>
  <c r="I1774" i="3" s="1"/>
  <c r="R1762" i="3"/>
  <c r="I1762" i="3" s="1"/>
  <c r="R1750" i="3"/>
  <c r="I1750" i="3" s="1"/>
  <c r="R1738" i="3"/>
  <c r="I1738" i="3" s="1"/>
  <c r="R1726" i="3"/>
  <c r="I1726" i="3" s="1"/>
  <c r="I1714" i="3"/>
  <c r="R1714" i="3"/>
  <c r="R1702" i="3"/>
  <c r="I1702" i="3" s="1"/>
  <c r="R1690" i="3"/>
  <c r="I1690" i="3" s="1"/>
  <c r="I1678" i="3"/>
  <c r="R1678" i="3"/>
  <c r="R1666" i="3"/>
  <c r="I1666" i="3" s="1"/>
  <c r="R1654" i="3"/>
  <c r="I1654" i="3" s="1"/>
  <c r="R1642" i="3"/>
  <c r="I1642" i="3" s="1"/>
  <c r="R1630" i="3"/>
  <c r="I1630" i="3" s="1"/>
  <c r="R1618" i="3"/>
  <c r="I1618" i="3" s="1"/>
  <c r="I1606" i="3"/>
  <c r="R1606" i="3"/>
  <c r="R1594" i="3"/>
  <c r="I1594" i="3" s="1"/>
  <c r="R1582" i="3"/>
  <c r="I1582" i="3" s="1"/>
  <c r="I1570" i="3"/>
  <c r="R1570" i="3"/>
  <c r="R1558" i="3"/>
  <c r="I1558" i="3" s="1"/>
  <c r="R1546" i="3"/>
  <c r="I1546" i="3" s="1"/>
  <c r="R1534" i="3"/>
  <c r="I1534" i="3" s="1"/>
  <c r="R1522" i="3"/>
  <c r="I1522" i="3" s="1"/>
  <c r="R1510" i="3"/>
  <c r="I1510" i="3" s="1"/>
  <c r="I1498" i="3"/>
  <c r="R1498" i="3"/>
  <c r="R1486" i="3"/>
  <c r="I1486" i="3" s="1"/>
  <c r="R1474" i="3"/>
  <c r="I1474" i="3" s="1"/>
  <c r="I1462" i="3"/>
  <c r="R1462" i="3"/>
  <c r="R1450" i="3"/>
  <c r="I1450" i="3" s="1"/>
  <c r="R1438" i="3"/>
  <c r="I1438" i="3" s="1"/>
  <c r="R1426" i="3"/>
  <c r="I1426" i="3" s="1"/>
  <c r="R1414" i="3"/>
  <c r="I1414" i="3" s="1"/>
  <c r="R1402" i="3"/>
  <c r="I1402" i="3" s="1"/>
  <c r="I1390" i="3"/>
  <c r="R1390" i="3"/>
  <c r="R1378" i="3"/>
  <c r="I1378" i="3" s="1"/>
  <c r="R1366" i="3"/>
  <c r="I1366" i="3" s="1"/>
  <c r="I1354" i="3"/>
  <c r="R1354" i="3"/>
  <c r="R1342" i="3"/>
  <c r="I1342" i="3" s="1"/>
  <c r="R1330" i="3"/>
  <c r="I1330" i="3" s="1"/>
  <c r="R1318" i="3"/>
  <c r="I1318" i="3" s="1"/>
  <c r="R1306" i="3"/>
  <c r="I1306" i="3" s="1"/>
  <c r="R1294" i="3"/>
  <c r="I1294" i="3" s="1"/>
  <c r="I1282" i="3"/>
  <c r="R1282" i="3"/>
  <c r="R1270" i="3"/>
  <c r="I1270" i="3" s="1"/>
  <c r="R1258" i="3"/>
  <c r="I1258" i="3" s="1"/>
  <c r="I1246" i="3"/>
  <c r="R1246" i="3"/>
  <c r="R1234" i="3"/>
  <c r="I1234" i="3" s="1"/>
  <c r="R1222" i="3"/>
  <c r="I1222" i="3" s="1"/>
  <c r="R1210" i="3"/>
  <c r="I1210" i="3" s="1"/>
  <c r="R1198" i="3"/>
  <c r="I1198" i="3" s="1"/>
  <c r="R1186" i="3"/>
  <c r="I1186" i="3" s="1"/>
  <c r="I1174" i="3"/>
  <c r="R1174" i="3"/>
  <c r="R1162" i="3"/>
  <c r="I1162" i="3" s="1"/>
  <c r="R1150" i="3"/>
  <c r="I1150" i="3" s="1"/>
  <c r="I1138" i="3"/>
  <c r="R1138" i="3"/>
  <c r="R1126" i="3"/>
  <c r="I1126" i="3" s="1"/>
  <c r="R1114" i="3"/>
  <c r="I1114" i="3" s="1"/>
  <c r="R1102" i="3"/>
  <c r="I1102" i="3" s="1"/>
  <c r="R1090" i="3"/>
  <c r="I1090" i="3" s="1"/>
  <c r="R1078" i="3"/>
  <c r="I1078" i="3" s="1"/>
  <c r="I1066" i="3"/>
  <c r="R1066" i="3"/>
  <c r="R1054" i="3"/>
  <c r="I1054" i="3" s="1"/>
  <c r="R1042" i="3"/>
  <c r="I1042" i="3" s="1"/>
  <c r="I1030" i="3"/>
  <c r="R1030" i="3"/>
  <c r="R1018" i="3"/>
  <c r="I1018" i="3" s="1"/>
  <c r="R1006" i="3"/>
  <c r="I1006" i="3" s="1"/>
  <c r="R994" i="3"/>
  <c r="I994" i="3" s="1"/>
  <c r="R982" i="3"/>
  <c r="I982" i="3" s="1"/>
  <c r="R970" i="3"/>
  <c r="I970" i="3" s="1"/>
  <c r="I958" i="3"/>
  <c r="R958" i="3"/>
  <c r="R946" i="3"/>
  <c r="I946" i="3" s="1"/>
  <c r="R934" i="3"/>
  <c r="I934" i="3" s="1"/>
  <c r="I922" i="3"/>
  <c r="R922" i="3"/>
  <c r="R910" i="3"/>
  <c r="I910" i="3" s="1"/>
  <c r="R898" i="3"/>
  <c r="I898" i="3" s="1"/>
  <c r="R886" i="3"/>
  <c r="I886" i="3" s="1"/>
  <c r="R874" i="3"/>
  <c r="I874" i="3" s="1"/>
  <c r="R862" i="3"/>
  <c r="I862" i="3" s="1"/>
  <c r="I850" i="3"/>
  <c r="R850" i="3"/>
  <c r="R838" i="3"/>
  <c r="I838" i="3" s="1"/>
  <c r="R826" i="3"/>
  <c r="I826" i="3" s="1"/>
  <c r="I814" i="3"/>
  <c r="R814" i="3"/>
  <c r="R802" i="3"/>
  <c r="I802" i="3" s="1"/>
  <c r="R790" i="3"/>
  <c r="I790" i="3" s="1"/>
  <c r="R778" i="3"/>
  <c r="I778" i="3" s="1"/>
  <c r="R766" i="3"/>
  <c r="I766" i="3" s="1"/>
  <c r="R754" i="3"/>
  <c r="I754" i="3" s="1"/>
  <c r="I742" i="3"/>
  <c r="R742" i="3"/>
  <c r="R730" i="3"/>
  <c r="I730" i="3" s="1"/>
  <c r="R718" i="3"/>
  <c r="I718" i="3" s="1"/>
  <c r="I706" i="3"/>
  <c r="R706" i="3"/>
  <c r="R694" i="3"/>
  <c r="I694" i="3" s="1"/>
  <c r="R682" i="3"/>
  <c r="I682" i="3" s="1"/>
  <c r="R670" i="3"/>
  <c r="I670" i="3" s="1"/>
  <c r="R658" i="3"/>
  <c r="I658" i="3" s="1"/>
  <c r="R646" i="3"/>
  <c r="I646" i="3" s="1"/>
  <c r="I634" i="3"/>
  <c r="R634" i="3"/>
  <c r="R622" i="3"/>
  <c r="I622" i="3" s="1"/>
  <c r="R610" i="3"/>
  <c r="I610" i="3" s="1"/>
  <c r="I598" i="3"/>
  <c r="R598" i="3"/>
  <c r="R586" i="3"/>
  <c r="I586" i="3" s="1"/>
  <c r="R574" i="3"/>
  <c r="I574" i="3" s="1"/>
  <c r="R562" i="3"/>
  <c r="I562" i="3" s="1"/>
  <c r="R550" i="3"/>
  <c r="I550" i="3" s="1"/>
  <c r="R538" i="3"/>
  <c r="I538" i="3" s="1"/>
  <c r="I526" i="3"/>
  <c r="R526" i="3"/>
  <c r="R514" i="3"/>
  <c r="I514" i="3" s="1"/>
  <c r="R502" i="3"/>
  <c r="I502" i="3" s="1"/>
  <c r="I490" i="3"/>
  <c r="R490" i="3"/>
  <c r="R478" i="3"/>
  <c r="I478" i="3" s="1"/>
  <c r="R466" i="3"/>
  <c r="I466" i="3" s="1"/>
  <c r="R454" i="3"/>
  <c r="I454" i="3" s="1"/>
  <c r="R442" i="3"/>
  <c r="I442" i="3" s="1"/>
  <c r="R430" i="3"/>
  <c r="I430" i="3" s="1"/>
  <c r="I418" i="3"/>
  <c r="R418" i="3"/>
  <c r="R406" i="3"/>
  <c r="I406" i="3" s="1"/>
  <c r="R394" i="3"/>
  <c r="I394" i="3" s="1"/>
  <c r="I382" i="3"/>
  <c r="R382" i="3"/>
  <c r="R370" i="3"/>
  <c r="I370" i="3" s="1"/>
  <c r="R358" i="3"/>
  <c r="I358" i="3" s="1"/>
  <c r="R346" i="3"/>
  <c r="I346" i="3" s="1"/>
  <c r="R334" i="3"/>
  <c r="I334" i="3" s="1"/>
  <c r="R322" i="3"/>
  <c r="I322" i="3" s="1"/>
  <c r="I310" i="3"/>
  <c r="R310" i="3"/>
  <c r="R298" i="3"/>
  <c r="I298" i="3" s="1"/>
  <c r="R286" i="3"/>
  <c r="I286" i="3" s="1"/>
  <c r="I274" i="3"/>
  <c r="R274" i="3"/>
  <c r="R262" i="3"/>
  <c r="I262" i="3" s="1"/>
  <c r="R250" i="3"/>
  <c r="I250" i="3" s="1"/>
  <c r="R238" i="3"/>
  <c r="I238" i="3" s="1"/>
  <c r="R226" i="3"/>
  <c r="I226" i="3" s="1"/>
  <c r="R214" i="3"/>
  <c r="I214" i="3" s="1"/>
  <c r="I202" i="3"/>
  <c r="R202" i="3"/>
  <c r="R190" i="3"/>
  <c r="I190" i="3" s="1"/>
  <c r="R178" i="3"/>
  <c r="I178" i="3" s="1"/>
  <c r="I166" i="3"/>
  <c r="R166" i="3"/>
  <c r="R154" i="3"/>
  <c r="I154" i="3" s="1"/>
  <c r="R142" i="3"/>
  <c r="I142" i="3" s="1"/>
  <c r="R130" i="3"/>
  <c r="I130" i="3" s="1"/>
  <c r="R118" i="3"/>
  <c r="I118" i="3" s="1"/>
  <c r="R106" i="3"/>
  <c r="I106" i="3" s="1"/>
  <c r="I94" i="3"/>
  <c r="R94" i="3"/>
  <c r="R82" i="3"/>
  <c r="I82" i="3" s="1"/>
  <c r="R70" i="3"/>
  <c r="I70" i="3" s="1"/>
  <c r="I58" i="3"/>
  <c r="R58" i="3"/>
  <c r="R46" i="3"/>
  <c r="I46" i="3" s="1"/>
  <c r="R34" i="3"/>
  <c r="I34" i="3" s="1"/>
  <c r="R22" i="3"/>
  <c r="I22" i="3" s="1"/>
  <c r="R10" i="3"/>
  <c r="I10" i="3" s="1"/>
  <c r="R3309" i="3"/>
  <c r="I3309" i="3" s="1"/>
  <c r="I3297" i="3"/>
  <c r="R3297" i="3"/>
  <c r="R3285" i="3"/>
  <c r="I3285" i="3" s="1"/>
  <c r="R3273" i="3"/>
  <c r="I3273" i="3" s="1"/>
  <c r="I3261" i="3"/>
  <c r="R3261" i="3"/>
  <c r="R3249" i="3"/>
  <c r="I3249" i="3" s="1"/>
  <c r="R3237" i="3"/>
  <c r="I3237" i="3" s="1"/>
  <c r="R3225" i="3"/>
  <c r="I3225" i="3" s="1"/>
  <c r="R3213" i="3"/>
  <c r="I3213" i="3" s="1"/>
  <c r="R3201" i="3"/>
  <c r="I3201" i="3" s="1"/>
  <c r="I3189" i="3"/>
  <c r="R3189" i="3"/>
  <c r="R3177" i="3"/>
  <c r="I3177" i="3" s="1"/>
  <c r="R3165" i="3"/>
  <c r="I3165" i="3" s="1"/>
  <c r="I3153" i="3"/>
  <c r="R3153" i="3"/>
  <c r="R3141" i="3"/>
  <c r="I3141" i="3" s="1"/>
  <c r="R3129" i="3"/>
  <c r="I3129" i="3" s="1"/>
  <c r="R3117" i="3"/>
  <c r="I3117" i="3" s="1"/>
  <c r="R3105" i="3"/>
  <c r="I3105" i="3" s="1"/>
  <c r="R3093" i="3"/>
  <c r="I3093" i="3" s="1"/>
  <c r="I3081" i="3"/>
  <c r="R3081" i="3"/>
  <c r="R3069" i="3"/>
  <c r="I3069" i="3" s="1"/>
  <c r="R3057" i="3"/>
  <c r="I3057" i="3" s="1"/>
  <c r="I3045" i="3"/>
  <c r="R3045" i="3"/>
  <c r="R3033" i="3"/>
  <c r="I3033" i="3" s="1"/>
  <c r="R3021" i="3"/>
  <c r="I3021" i="3" s="1"/>
  <c r="R3009" i="3"/>
  <c r="I3009" i="3" s="1"/>
  <c r="R2997" i="3"/>
  <c r="I2997" i="3" s="1"/>
  <c r="R2985" i="3"/>
  <c r="I2985" i="3" s="1"/>
  <c r="I2973" i="3"/>
  <c r="R2973" i="3"/>
  <c r="R2961" i="3"/>
  <c r="I2961" i="3" s="1"/>
  <c r="R2949" i="3"/>
  <c r="I2949" i="3" s="1"/>
  <c r="I2937" i="3"/>
  <c r="R2937" i="3"/>
  <c r="R2925" i="3"/>
  <c r="I2925" i="3" s="1"/>
  <c r="R2913" i="3"/>
  <c r="I2913" i="3" s="1"/>
  <c r="R2901" i="3"/>
  <c r="I2901" i="3" s="1"/>
  <c r="R2889" i="3"/>
  <c r="I2889" i="3" s="1"/>
  <c r="R2877" i="3"/>
  <c r="I2877" i="3" s="1"/>
  <c r="I2865" i="3"/>
  <c r="R2865" i="3"/>
  <c r="R2853" i="3"/>
  <c r="I2853" i="3" s="1"/>
  <c r="R2841" i="3"/>
  <c r="I2841" i="3" s="1"/>
  <c r="I2829" i="3"/>
  <c r="R2829" i="3"/>
  <c r="R2817" i="3"/>
  <c r="I2817" i="3" s="1"/>
  <c r="R2805" i="3"/>
  <c r="I2805" i="3" s="1"/>
  <c r="R2793" i="3"/>
  <c r="I2793" i="3" s="1"/>
  <c r="R2781" i="3"/>
  <c r="I2781" i="3" s="1"/>
  <c r="R2769" i="3"/>
  <c r="I2769" i="3" s="1"/>
  <c r="I2757" i="3"/>
  <c r="R2757" i="3"/>
  <c r="R2745" i="3"/>
  <c r="I2745" i="3" s="1"/>
  <c r="R2733" i="3"/>
  <c r="I2733" i="3" s="1"/>
  <c r="I2721" i="3"/>
  <c r="R2721" i="3"/>
  <c r="R2709" i="3"/>
  <c r="I2709" i="3" s="1"/>
  <c r="R2697" i="3"/>
  <c r="I2697" i="3" s="1"/>
  <c r="R2685" i="3"/>
  <c r="I2685" i="3" s="1"/>
  <c r="R2673" i="3"/>
  <c r="I2673" i="3" s="1"/>
  <c r="R2661" i="3"/>
  <c r="I2661" i="3" s="1"/>
  <c r="I2649" i="3"/>
  <c r="R2649" i="3"/>
  <c r="R2637" i="3"/>
  <c r="I2637" i="3" s="1"/>
  <c r="R2625" i="3"/>
  <c r="I2625" i="3" s="1"/>
  <c r="I2613" i="3"/>
  <c r="R2613" i="3"/>
  <c r="R2601" i="3"/>
  <c r="I2601" i="3" s="1"/>
  <c r="R2589" i="3"/>
  <c r="I2589" i="3" s="1"/>
  <c r="R2577" i="3"/>
  <c r="I2577" i="3" s="1"/>
  <c r="R2565" i="3"/>
  <c r="I2565" i="3" s="1"/>
  <c r="R2553" i="3"/>
  <c r="I2553" i="3" s="1"/>
  <c r="I2541" i="3"/>
  <c r="R2541" i="3"/>
  <c r="R2529" i="3"/>
  <c r="I2529" i="3" s="1"/>
  <c r="R2517" i="3"/>
  <c r="I2517" i="3" s="1"/>
  <c r="R2505" i="3"/>
  <c r="I2505" i="3" s="1"/>
  <c r="R2493" i="3"/>
  <c r="I2493" i="3" s="1"/>
  <c r="R2481" i="3"/>
  <c r="I2481" i="3" s="1"/>
  <c r="R2469" i="3"/>
  <c r="I2469" i="3" s="1"/>
  <c r="I2457" i="3"/>
  <c r="R2457" i="3"/>
  <c r="R2445" i="3"/>
  <c r="I2445" i="3" s="1"/>
  <c r="R2433" i="3"/>
  <c r="I2433" i="3" s="1"/>
  <c r="R2421" i="3"/>
  <c r="I2421" i="3" s="1"/>
  <c r="R2409" i="3"/>
  <c r="I2409" i="3" s="1"/>
  <c r="I2397" i="3"/>
  <c r="R2397" i="3"/>
  <c r="R2385" i="3"/>
  <c r="I2385" i="3" s="1"/>
  <c r="R2373" i="3"/>
  <c r="I2373" i="3" s="1"/>
  <c r="I2361" i="3"/>
  <c r="R2361" i="3"/>
  <c r="R2349" i="3"/>
  <c r="I2349" i="3" s="1"/>
  <c r="R2337" i="3"/>
  <c r="I2337" i="3" s="1"/>
  <c r="I2325" i="3"/>
  <c r="R2325" i="3"/>
  <c r="R2313" i="3"/>
  <c r="I2313" i="3" s="1"/>
  <c r="R2301" i="3"/>
  <c r="I2301" i="3" s="1"/>
  <c r="R2289" i="3"/>
  <c r="I2289" i="3" s="1"/>
  <c r="R2277" i="3"/>
  <c r="I2277" i="3" s="1"/>
  <c r="R2265" i="3"/>
  <c r="I2265" i="3" s="1"/>
  <c r="I2253" i="3"/>
  <c r="R2253" i="3"/>
  <c r="R2241" i="3"/>
  <c r="I2241" i="3" s="1"/>
  <c r="R2229" i="3"/>
  <c r="I2229" i="3" s="1"/>
  <c r="R2217" i="3"/>
  <c r="I2217" i="3" s="1"/>
  <c r="R2205" i="3"/>
  <c r="I2205" i="3" s="1"/>
  <c r="R2193" i="3"/>
  <c r="I2193" i="3" s="1"/>
  <c r="R2181" i="3"/>
  <c r="I2181" i="3" s="1"/>
  <c r="I2169" i="3"/>
  <c r="R2169" i="3"/>
  <c r="R2157" i="3"/>
  <c r="I2157" i="3" s="1"/>
  <c r="R2145" i="3"/>
  <c r="I2145" i="3" s="1"/>
  <c r="R2133" i="3"/>
  <c r="I2133" i="3" s="1"/>
  <c r="R2121" i="3"/>
  <c r="I2121" i="3" s="1"/>
  <c r="I2109" i="3"/>
  <c r="R2109" i="3"/>
  <c r="R2097" i="3"/>
  <c r="I2097" i="3" s="1"/>
  <c r="R2085" i="3"/>
  <c r="I2085" i="3" s="1"/>
  <c r="I2073" i="3"/>
  <c r="R2073" i="3"/>
  <c r="R2061" i="3"/>
  <c r="I2061" i="3" s="1"/>
  <c r="R2049" i="3"/>
  <c r="I2049" i="3" s="1"/>
  <c r="I2037" i="3"/>
  <c r="R2037" i="3"/>
  <c r="R2025" i="3"/>
  <c r="I2025" i="3" s="1"/>
  <c r="R2013" i="3"/>
  <c r="I2013" i="3" s="1"/>
  <c r="R2001" i="3"/>
  <c r="I2001" i="3" s="1"/>
  <c r="R1989" i="3"/>
  <c r="I1989" i="3" s="1"/>
  <c r="R1977" i="3"/>
  <c r="I1977" i="3" s="1"/>
  <c r="I1965" i="3"/>
  <c r="R1965" i="3"/>
  <c r="R1953" i="3"/>
  <c r="I1953" i="3" s="1"/>
  <c r="R1941" i="3"/>
  <c r="I1941" i="3" s="1"/>
  <c r="R1929" i="3"/>
  <c r="I1929" i="3" s="1"/>
  <c r="R1917" i="3"/>
  <c r="I1917" i="3" s="1"/>
  <c r="R1905" i="3"/>
  <c r="I1905" i="3" s="1"/>
  <c r="R1893" i="3"/>
  <c r="I1893" i="3" s="1"/>
  <c r="I1881" i="3"/>
  <c r="R1881" i="3"/>
  <c r="R1869" i="3"/>
  <c r="I1869" i="3" s="1"/>
  <c r="R1857" i="3"/>
  <c r="I1857" i="3" s="1"/>
  <c r="R1845" i="3"/>
  <c r="I1845" i="3" s="1"/>
  <c r="R1833" i="3"/>
  <c r="I1833" i="3" s="1"/>
  <c r="I1821" i="3"/>
  <c r="R1821" i="3"/>
  <c r="R1809" i="3"/>
  <c r="I1809" i="3" s="1"/>
  <c r="R1797" i="3"/>
  <c r="I1797" i="3" s="1"/>
  <c r="I1785" i="3"/>
  <c r="R1785" i="3"/>
  <c r="R1773" i="3"/>
  <c r="I1773" i="3" s="1"/>
  <c r="R1761" i="3"/>
  <c r="I1761" i="3" s="1"/>
  <c r="I1749" i="3"/>
  <c r="R1749" i="3"/>
  <c r="R1737" i="3"/>
  <c r="I1737" i="3" s="1"/>
  <c r="R1725" i="3"/>
  <c r="I1725" i="3" s="1"/>
  <c r="R1713" i="3"/>
  <c r="I1713" i="3" s="1"/>
  <c r="R1701" i="3"/>
  <c r="I1701" i="3" s="1"/>
  <c r="R1689" i="3"/>
  <c r="I1689" i="3" s="1"/>
  <c r="I1677" i="3"/>
  <c r="R1677" i="3"/>
  <c r="R1665" i="3"/>
  <c r="I1665" i="3" s="1"/>
  <c r="R1653" i="3"/>
  <c r="I1653" i="3" s="1"/>
  <c r="R1641" i="3"/>
  <c r="I1641" i="3" s="1"/>
  <c r="R1629" i="3"/>
  <c r="I1629" i="3" s="1"/>
  <c r="R1617" i="3"/>
  <c r="I1617" i="3" s="1"/>
  <c r="R1605" i="3"/>
  <c r="I1605" i="3" s="1"/>
  <c r="I1593" i="3"/>
  <c r="R1593" i="3"/>
  <c r="R1581" i="3"/>
  <c r="I1581" i="3" s="1"/>
  <c r="R1569" i="3"/>
  <c r="I1569" i="3" s="1"/>
  <c r="R1557" i="3"/>
  <c r="I1557" i="3" s="1"/>
  <c r="R1545" i="3"/>
  <c r="I1545" i="3" s="1"/>
  <c r="I1533" i="3"/>
  <c r="R1533" i="3"/>
  <c r="R1521" i="3"/>
  <c r="I1521" i="3" s="1"/>
  <c r="R1509" i="3"/>
  <c r="I1509" i="3" s="1"/>
  <c r="I1497" i="3"/>
  <c r="R1497" i="3"/>
  <c r="R1485" i="3"/>
  <c r="I1485" i="3" s="1"/>
  <c r="R1473" i="3"/>
  <c r="I1473" i="3" s="1"/>
  <c r="I1461" i="3"/>
  <c r="R1461" i="3"/>
  <c r="R1449" i="3"/>
  <c r="I1449" i="3" s="1"/>
  <c r="R1437" i="3"/>
  <c r="I1437" i="3" s="1"/>
  <c r="R1425" i="3"/>
  <c r="I1425" i="3" s="1"/>
  <c r="R1413" i="3"/>
  <c r="I1413" i="3" s="1"/>
  <c r="R1401" i="3"/>
  <c r="I1401" i="3" s="1"/>
  <c r="I1389" i="3"/>
  <c r="R1389" i="3"/>
  <c r="R1377" i="3"/>
  <c r="I1377" i="3" s="1"/>
  <c r="R1365" i="3"/>
  <c r="I1365" i="3" s="1"/>
  <c r="R1353" i="3"/>
  <c r="I1353" i="3" s="1"/>
  <c r="R1341" i="3"/>
  <c r="I1341" i="3" s="1"/>
  <c r="R1329" i="3"/>
  <c r="I1329" i="3" s="1"/>
  <c r="R1317" i="3"/>
  <c r="I1317" i="3" s="1"/>
  <c r="I1305" i="3"/>
  <c r="R1305" i="3"/>
  <c r="R1293" i="3"/>
  <c r="I1293" i="3" s="1"/>
  <c r="R1281" i="3"/>
  <c r="I1281" i="3" s="1"/>
  <c r="R1269" i="3"/>
  <c r="I1269" i="3" s="1"/>
  <c r="R1257" i="3"/>
  <c r="I1257" i="3" s="1"/>
  <c r="I1245" i="3"/>
  <c r="R1245" i="3"/>
  <c r="R1233" i="3"/>
  <c r="I1233" i="3" s="1"/>
  <c r="R1221" i="3"/>
  <c r="I1221" i="3" s="1"/>
  <c r="I1209" i="3"/>
  <c r="R1209" i="3"/>
  <c r="R1197" i="3"/>
  <c r="I1197" i="3" s="1"/>
  <c r="R1185" i="3"/>
  <c r="I1185" i="3" s="1"/>
  <c r="I1173" i="3"/>
  <c r="R1173" i="3"/>
  <c r="R1161" i="3"/>
  <c r="I1161" i="3" s="1"/>
  <c r="R1149" i="3"/>
  <c r="I1149" i="3" s="1"/>
  <c r="R1137" i="3"/>
  <c r="I1137" i="3" s="1"/>
  <c r="R1125" i="3"/>
  <c r="I1125" i="3" s="1"/>
  <c r="R1113" i="3"/>
  <c r="I1113" i="3" s="1"/>
  <c r="I1101" i="3"/>
  <c r="R1101" i="3"/>
  <c r="R1089" i="3"/>
  <c r="I1089" i="3" s="1"/>
  <c r="R1077" i="3"/>
  <c r="I1077" i="3" s="1"/>
  <c r="R1065" i="3"/>
  <c r="I1065" i="3" s="1"/>
  <c r="R1053" i="3"/>
  <c r="I1053" i="3" s="1"/>
  <c r="R1041" i="3"/>
  <c r="I1041" i="3" s="1"/>
  <c r="R1029" i="3"/>
  <c r="I1029" i="3" s="1"/>
  <c r="I1017" i="3"/>
  <c r="R1017" i="3"/>
  <c r="R1005" i="3"/>
  <c r="I1005" i="3" s="1"/>
  <c r="R993" i="3"/>
  <c r="I993" i="3" s="1"/>
  <c r="R981" i="3"/>
  <c r="I981" i="3" s="1"/>
  <c r="R969" i="3"/>
  <c r="I969" i="3" s="1"/>
  <c r="I957" i="3"/>
  <c r="R957" i="3"/>
  <c r="R945" i="3"/>
  <c r="I945" i="3" s="1"/>
  <c r="R933" i="3"/>
  <c r="I933" i="3" s="1"/>
  <c r="I921" i="3"/>
  <c r="R921" i="3"/>
  <c r="R909" i="3"/>
  <c r="I909" i="3" s="1"/>
  <c r="R897" i="3"/>
  <c r="I897" i="3" s="1"/>
  <c r="I885" i="3"/>
  <c r="R885" i="3"/>
  <c r="I873" i="3"/>
  <c r="R873" i="3"/>
  <c r="R861" i="3"/>
  <c r="I861" i="3" s="1"/>
  <c r="R849" i="3"/>
  <c r="I849" i="3" s="1"/>
  <c r="I837" i="3"/>
  <c r="R837" i="3"/>
  <c r="R825" i="3"/>
  <c r="I825" i="3" s="1"/>
  <c r="R813" i="3"/>
  <c r="I813" i="3" s="1"/>
  <c r="I801" i="3"/>
  <c r="R801" i="3"/>
  <c r="R789" i="3"/>
  <c r="I789" i="3" s="1"/>
  <c r="I777" i="3"/>
  <c r="R777" i="3"/>
  <c r="R765" i="3"/>
  <c r="I765" i="3" s="1"/>
  <c r="R753" i="3"/>
  <c r="I753" i="3" s="1"/>
  <c r="I741" i="3"/>
  <c r="R741" i="3"/>
  <c r="R729" i="3"/>
  <c r="I729" i="3" s="1"/>
  <c r="R717" i="3"/>
  <c r="I717" i="3" s="1"/>
  <c r="R705" i="3"/>
  <c r="I705" i="3" s="1"/>
  <c r="I693" i="3"/>
  <c r="R693" i="3"/>
  <c r="R681" i="3"/>
  <c r="I681" i="3" s="1"/>
  <c r="R669" i="3"/>
  <c r="I669" i="3" s="1"/>
  <c r="I657" i="3"/>
  <c r="R657" i="3"/>
  <c r="R645" i="3"/>
  <c r="I645" i="3" s="1"/>
  <c r="I633" i="3"/>
  <c r="R633" i="3"/>
  <c r="R621" i="3"/>
  <c r="I621" i="3" s="1"/>
  <c r="R609" i="3"/>
  <c r="I609" i="3" s="1"/>
  <c r="R597" i="3"/>
  <c r="I597" i="3" s="1"/>
  <c r="R585" i="3"/>
  <c r="I585" i="3" s="1"/>
  <c r="R573" i="3"/>
  <c r="I573" i="3" s="1"/>
  <c r="R561" i="3"/>
  <c r="I561" i="3" s="1"/>
  <c r="I549" i="3"/>
  <c r="R549" i="3"/>
  <c r="R537" i="3"/>
  <c r="I537" i="3" s="1"/>
  <c r="I525" i="3"/>
  <c r="R525" i="3"/>
  <c r="I513" i="3"/>
  <c r="R513" i="3"/>
  <c r="R501" i="3"/>
  <c r="I501" i="3" s="1"/>
  <c r="I489" i="3"/>
  <c r="R489" i="3"/>
  <c r="R477" i="3"/>
  <c r="I477" i="3" s="1"/>
  <c r="R465" i="3"/>
  <c r="I465" i="3" s="1"/>
  <c r="I453" i="3"/>
  <c r="R453" i="3"/>
  <c r="I441" i="3"/>
  <c r="R441" i="3"/>
  <c r="R429" i="3"/>
  <c r="I429" i="3" s="1"/>
  <c r="R417" i="3"/>
  <c r="I417" i="3" s="1"/>
  <c r="I405" i="3"/>
  <c r="R405" i="3"/>
  <c r="R393" i="3"/>
  <c r="I393" i="3" s="1"/>
  <c r="R381" i="3"/>
  <c r="I381" i="3" s="1"/>
  <c r="I369" i="3"/>
  <c r="R369" i="3"/>
  <c r="R357" i="3"/>
  <c r="I357" i="3" s="1"/>
  <c r="R345" i="3"/>
  <c r="I345" i="3" s="1"/>
  <c r="R333" i="3"/>
  <c r="I333" i="3" s="1"/>
  <c r="I321" i="3"/>
  <c r="R321" i="3"/>
  <c r="R309" i="3"/>
  <c r="I309" i="3" s="1"/>
  <c r="I297" i="3"/>
  <c r="R297" i="3"/>
  <c r="R285" i="3"/>
  <c r="I285" i="3" s="1"/>
  <c r="R273" i="3"/>
  <c r="I273" i="3" s="1"/>
  <c r="R261" i="3"/>
  <c r="I261" i="3" s="1"/>
  <c r="I249" i="3"/>
  <c r="R249" i="3"/>
  <c r="R237" i="3"/>
  <c r="I237" i="3" s="1"/>
  <c r="I225" i="3"/>
  <c r="R225" i="3"/>
  <c r="R213" i="3"/>
  <c r="I213" i="3" s="1"/>
  <c r="R201" i="3"/>
  <c r="I201" i="3" s="1"/>
  <c r="R189" i="3"/>
  <c r="I189" i="3" s="1"/>
  <c r="I177" i="3"/>
  <c r="R177" i="3"/>
  <c r="R165" i="3"/>
  <c r="I165" i="3" s="1"/>
  <c r="I153" i="3"/>
  <c r="R153" i="3"/>
  <c r="R141" i="3"/>
  <c r="I141" i="3" s="1"/>
  <c r="R129" i="3"/>
  <c r="I129" i="3" s="1"/>
  <c r="R117" i="3"/>
  <c r="I117" i="3" s="1"/>
  <c r="I105" i="3"/>
  <c r="R105" i="3"/>
  <c r="R93" i="3"/>
  <c r="I93" i="3" s="1"/>
  <c r="I81" i="3"/>
  <c r="R81" i="3"/>
  <c r="R69" i="3"/>
  <c r="I69" i="3" s="1"/>
  <c r="R57" i="3"/>
  <c r="I57" i="3" s="1"/>
  <c r="R45" i="3"/>
  <c r="I45" i="3" s="1"/>
  <c r="R14" i="9"/>
  <c r="I33" i="3"/>
  <c r="R33" i="3"/>
  <c r="R21" i="3"/>
  <c r="I21" i="3" s="1"/>
  <c r="R15" i="9"/>
  <c r="R9" i="3"/>
  <c r="I9" i="3" s="1"/>
  <c r="R3296" i="3"/>
  <c r="I3296" i="3" s="1"/>
  <c r="R3284" i="3"/>
  <c r="I3284" i="3" s="1"/>
  <c r="I3272" i="3"/>
  <c r="R3272" i="3"/>
  <c r="R3260" i="3"/>
  <c r="I3260" i="3" s="1"/>
  <c r="R3248" i="3"/>
  <c r="I3248" i="3" s="1"/>
  <c r="R3236" i="3"/>
  <c r="I3236" i="3" s="1"/>
  <c r="R3224" i="3"/>
  <c r="I3224" i="3" s="1"/>
  <c r="R3212" i="3"/>
  <c r="I3212" i="3" s="1"/>
  <c r="I3200" i="3"/>
  <c r="R3200" i="3"/>
  <c r="R3188" i="3"/>
  <c r="I3188" i="3" s="1"/>
  <c r="R3176" i="3"/>
  <c r="I3176" i="3" s="1"/>
  <c r="R3164" i="3"/>
  <c r="I3164" i="3" s="1"/>
  <c r="R3152" i="3"/>
  <c r="I3152" i="3" s="1"/>
  <c r="R3140" i="3"/>
  <c r="I3140" i="3" s="1"/>
  <c r="I3128" i="3"/>
  <c r="R3128" i="3"/>
  <c r="R3116" i="3"/>
  <c r="I3116" i="3" s="1"/>
  <c r="R3104" i="3"/>
  <c r="I3104" i="3" s="1"/>
  <c r="R3092" i="3"/>
  <c r="I3092" i="3" s="1"/>
  <c r="R3080" i="3"/>
  <c r="I3080" i="3" s="1"/>
  <c r="R3068" i="3"/>
  <c r="I3068" i="3" s="1"/>
  <c r="I3056" i="3"/>
  <c r="R3056" i="3"/>
  <c r="R3044" i="3"/>
  <c r="I3044" i="3" s="1"/>
  <c r="R3032" i="3"/>
  <c r="I3032" i="3" s="1"/>
  <c r="R3020" i="3"/>
  <c r="I3020" i="3" s="1"/>
  <c r="R3008" i="3"/>
  <c r="I3008" i="3" s="1"/>
  <c r="R2996" i="3"/>
  <c r="I2996" i="3" s="1"/>
  <c r="I2984" i="3"/>
  <c r="R2984" i="3"/>
  <c r="R2972" i="3"/>
  <c r="I2972" i="3" s="1"/>
  <c r="R2960" i="3"/>
  <c r="I2960" i="3" s="1"/>
  <c r="R2948" i="3"/>
  <c r="I2948" i="3" s="1"/>
  <c r="R2936" i="3"/>
  <c r="I2936" i="3" s="1"/>
  <c r="R2924" i="3"/>
  <c r="I2924" i="3" s="1"/>
  <c r="I2912" i="3"/>
  <c r="R2912" i="3"/>
  <c r="R2900" i="3"/>
  <c r="I2900" i="3" s="1"/>
  <c r="R2888" i="3"/>
  <c r="I2888" i="3" s="1"/>
  <c r="R2876" i="3"/>
  <c r="I2876" i="3" s="1"/>
  <c r="R2864" i="3"/>
  <c r="I2864" i="3" s="1"/>
  <c r="R2852" i="3"/>
  <c r="I2852" i="3" s="1"/>
  <c r="I2840" i="3"/>
  <c r="R2840" i="3"/>
  <c r="R2828" i="3"/>
  <c r="I2828" i="3" s="1"/>
  <c r="R2816" i="3"/>
  <c r="I2816" i="3" s="1"/>
  <c r="R2804" i="3"/>
  <c r="I2804" i="3" s="1"/>
  <c r="R2792" i="3"/>
  <c r="I2792" i="3" s="1"/>
  <c r="R2780" i="3"/>
  <c r="I2780" i="3" s="1"/>
  <c r="I2768" i="3"/>
  <c r="R2768" i="3"/>
  <c r="R2756" i="3"/>
  <c r="I2756" i="3" s="1"/>
  <c r="R2744" i="3"/>
  <c r="I2744" i="3" s="1"/>
  <c r="R2732" i="3"/>
  <c r="I2732" i="3" s="1"/>
  <c r="R2720" i="3"/>
  <c r="I2720" i="3" s="1"/>
  <c r="R2708" i="3"/>
  <c r="I2708" i="3" s="1"/>
  <c r="I2696" i="3"/>
  <c r="R2696" i="3"/>
  <c r="R2684" i="3"/>
  <c r="I2684" i="3" s="1"/>
  <c r="R2672" i="3"/>
  <c r="I2672" i="3" s="1"/>
  <c r="R2660" i="3"/>
  <c r="I2660" i="3" s="1"/>
  <c r="R2648" i="3"/>
  <c r="I2648" i="3" s="1"/>
  <c r="R2636" i="3"/>
  <c r="I2636" i="3" s="1"/>
  <c r="I2624" i="3"/>
  <c r="R2624" i="3"/>
  <c r="R2612" i="3"/>
  <c r="I2612" i="3" s="1"/>
  <c r="R2600" i="3"/>
  <c r="I2600" i="3" s="1"/>
  <c r="R2588" i="3"/>
  <c r="I2588" i="3" s="1"/>
  <c r="R2576" i="3"/>
  <c r="I2576" i="3" s="1"/>
  <c r="R2564" i="3"/>
  <c r="I2564" i="3" s="1"/>
  <c r="I2552" i="3"/>
  <c r="R2552" i="3"/>
  <c r="R2540" i="3"/>
  <c r="I2540" i="3" s="1"/>
  <c r="R2528" i="3"/>
  <c r="I2528" i="3" s="1"/>
  <c r="R2516" i="3"/>
  <c r="I2516" i="3" s="1"/>
  <c r="R2504" i="3"/>
  <c r="I2504" i="3" s="1"/>
  <c r="R2492" i="3"/>
  <c r="I2492" i="3" s="1"/>
  <c r="I2480" i="3"/>
  <c r="R2480" i="3"/>
  <c r="R2468" i="3"/>
  <c r="I2468" i="3" s="1"/>
  <c r="R2456" i="3"/>
  <c r="I2456" i="3" s="1"/>
  <c r="R2444" i="3"/>
  <c r="I2444" i="3" s="1"/>
  <c r="R2432" i="3"/>
  <c r="I2432" i="3" s="1"/>
  <c r="R2420" i="3"/>
  <c r="I2420" i="3" s="1"/>
  <c r="I2408" i="3"/>
  <c r="R2408" i="3"/>
  <c r="R2396" i="3"/>
  <c r="I2396" i="3" s="1"/>
  <c r="R2384" i="3"/>
  <c r="I2384" i="3" s="1"/>
  <c r="R2372" i="3"/>
  <c r="I2372" i="3" s="1"/>
  <c r="R2360" i="3"/>
  <c r="I2360" i="3" s="1"/>
  <c r="R2348" i="3"/>
  <c r="I2348" i="3" s="1"/>
  <c r="I2336" i="3"/>
  <c r="R2336" i="3"/>
  <c r="R2324" i="3"/>
  <c r="I2324" i="3" s="1"/>
  <c r="R2312" i="3"/>
  <c r="I2312" i="3" s="1"/>
  <c r="R2300" i="3"/>
  <c r="I2300" i="3" s="1"/>
  <c r="R2288" i="3"/>
  <c r="I2288" i="3" s="1"/>
  <c r="R2276" i="3"/>
  <c r="I2276" i="3" s="1"/>
  <c r="I2264" i="3"/>
  <c r="R2264" i="3"/>
  <c r="R2252" i="3"/>
  <c r="I2252" i="3" s="1"/>
  <c r="R2240" i="3"/>
  <c r="I2240" i="3" s="1"/>
  <c r="R2228" i="3"/>
  <c r="I2228" i="3" s="1"/>
  <c r="R2216" i="3"/>
  <c r="I2216" i="3" s="1"/>
  <c r="R2204" i="3"/>
  <c r="I2204" i="3" s="1"/>
  <c r="I2192" i="3"/>
  <c r="R2192" i="3"/>
  <c r="R2180" i="3"/>
  <c r="I2180" i="3" s="1"/>
  <c r="R2168" i="3"/>
  <c r="I2168" i="3" s="1"/>
  <c r="R2156" i="3"/>
  <c r="I2156" i="3" s="1"/>
  <c r="R2144" i="3"/>
  <c r="I2144" i="3" s="1"/>
  <c r="R2132" i="3"/>
  <c r="I2132" i="3" s="1"/>
  <c r="I2120" i="3"/>
  <c r="R2120" i="3"/>
  <c r="R2108" i="3"/>
  <c r="I2108" i="3" s="1"/>
  <c r="R2096" i="3"/>
  <c r="I2096" i="3" s="1"/>
  <c r="R2084" i="3"/>
  <c r="I2084" i="3" s="1"/>
  <c r="R2072" i="3"/>
  <c r="I2072" i="3" s="1"/>
  <c r="R2060" i="3"/>
  <c r="I2060" i="3" s="1"/>
  <c r="I2048" i="3"/>
  <c r="R2048" i="3"/>
  <c r="R2036" i="3"/>
  <c r="I2036" i="3" s="1"/>
  <c r="R2024" i="3"/>
  <c r="I2024" i="3" s="1"/>
  <c r="R2012" i="3"/>
  <c r="I2012" i="3" s="1"/>
  <c r="R2000" i="3"/>
  <c r="I2000" i="3" s="1"/>
  <c r="R1988" i="3"/>
  <c r="I1988" i="3" s="1"/>
  <c r="I1976" i="3"/>
  <c r="R1976" i="3"/>
  <c r="R1964" i="3"/>
  <c r="I1964" i="3" s="1"/>
  <c r="R1952" i="3"/>
  <c r="I1952" i="3" s="1"/>
  <c r="R1940" i="3"/>
  <c r="I1940" i="3" s="1"/>
  <c r="R1928" i="3"/>
  <c r="I1928" i="3" s="1"/>
  <c r="R1916" i="3"/>
  <c r="I1916" i="3" s="1"/>
  <c r="I1904" i="3"/>
  <c r="R1904" i="3"/>
  <c r="R1892" i="3"/>
  <c r="I1892" i="3" s="1"/>
  <c r="R1880" i="3"/>
  <c r="I1880" i="3" s="1"/>
  <c r="R1868" i="3"/>
  <c r="I1868" i="3" s="1"/>
  <c r="R1856" i="3"/>
  <c r="I1856" i="3" s="1"/>
  <c r="R1844" i="3"/>
  <c r="I1844" i="3" s="1"/>
  <c r="I1832" i="3"/>
  <c r="R1832" i="3"/>
  <c r="R1820" i="3"/>
  <c r="I1820" i="3" s="1"/>
  <c r="R1808" i="3"/>
  <c r="I1808" i="3" s="1"/>
  <c r="R1796" i="3"/>
  <c r="I1796" i="3" s="1"/>
  <c r="R1784" i="3"/>
  <c r="I1784" i="3" s="1"/>
  <c r="R1772" i="3"/>
  <c r="I1772" i="3" s="1"/>
  <c r="I1760" i="3"/>
  <c r="R1760" i="3"/>
  <c r="R1748" i="3"/>
  <c r="I1748" i="3" s="1"/>
  <c r="R1736" i="3"/>
  <c r="I1736" i="3" s="1"/>
  <c r="R1724" i="3"/>
  <c r="I1724" i="3" s="1"/>
  <c r="R1712" i="3"/>
  <c r="I1712" i="3" s="1"/>
  <c r="R1700" i="3"/>
  <c r="I1700" i="3" s="1"/>
  <c r="I1688" i="3"/>
  <c r="R1688" i="3"/>
  <c r="R1676" i="3"/>
  <c r="I1676" i="3" s="1"/>
  <c r="R1664" i="3"/>
  <c r="I1664" i="3" s="1"/>
  <c r="R1652" i="3"/>
  <c r="I1652" i="3" s="1"/>
  <c r="R1640" i="3"/>
  <c r="I1640" i="3" s="1"/>
  <c r="R1628" i="3"/>
  <c r="I1628" i="3" s="1"/>
  <c r="I1616" i="3"/>
  <c r="R1616" i="3"/>
  <c r="R1604" i="3"/>
  <c r="I1604" i="3" s="1"/>
  <c r="R1592" i="3"/>
  <c r="I1592" i="3" s="1"/>
  <c r="R1580" i="3"/>
  <c r="I1580" i="3" s="1"/>
  <c r="R1568" i="3"/>
  <c r="I1568" i="3" s="1"/>
  <c r="R1556" i="3"/>
  <c r="I1556" i="3" s="1"/>
  <c r="I1544" i="3"/>
  <c r="R1544" i="3"/>
  <c r="R1532" i="3"/>
  <c r="I1532" i="3" s="1"/>
  <c r="R1520" i="3"/>
  <c r="I1520" i="3" s="1"/>
  <c r="R1508" i="3"/>
  <c r="I1508" i="3" s="1"/>
  <c r="R1496" i="3"/>
  <c r="I1496" i="3" s="1"/>
  <c r="R1484" i="3"/>
  <c r="I1484" i="3" s="1"/>
  <c r="I1472" i="3"/>
  <c r="R1472" i="3"/>
  <c r="R1460" i="3"/>
  <c r="I1460" i="3" s="1"/>
  <c r="R1448" i="3"/>
  <c r="I1448" i="3" s="1"/>
  <c r="R1436" i="3"/>
  <c r="I1436" i="3" s="1"/>
  <c r="R1424" i="3"/>
  <c r="I1424" i="3" s="1"/>
  <c r="R1412" i="3"/>
  <c r="I1412" i="3" s="1"/>
  <c r="I1400" i="3"/>
  <c r="R1400" i="3"/>
  <c r="R1388" i="3"/>
  <c r="I1388" i="3" s="1"/>
  <c r="R1376" i="3"/>
  <c r="I1376" i="3" s="1"/>
  <c r="R1364" i="3"/>
  <c r="I1364" i="3" s="1"/>
  <c r="R1352" i="3"/>
  <c r="I1352" i="3" s="1"/>
  <c r="R1340" i="3"/>
  <c r="I1340" i="3" s="1"/>
  <c r="I1328" i="3"/>
  <c r="R1328" i="3"/>
  <c r="R1316" i="3"/>
  <c r="I1316" i="3" s="1"/>
  <c r="R1304" i="3"/>
  <c r="I1304" i="3" s="1"/>
  <c r="R1292" i="3"/>
  <c r="I1292" i="3" s="1"/>
  <c r="R1280" i="3"/>
  <c r="I1280" i="3" s="1"/>
  <c r="R1268" i="3"/>
  <c r="I1268" i="3" s="1"/>
  <c r="I1256" i="3"/>
  <c r="R1256" i="3"/>
  <c r="R1244" i="3"/>
  <c r="I1244" i="3" s="1"/>
  <c r="R1232" i="3"/>
  <c r="I1232" i="3" s="1"/>
  <c r="R1220" i="3"/>
  <c r="I1220" i="3" s="1"/>
  <c r="R1208" i="3"/>
  <c r="I1208" i="3" s="1"/>
  <c r="R1196" i="3"/>
  <c r="I1196" i="3" s="1"/>
  <c r="I1184" i="3"/>
  <c r="R1184" i="3"/>
  <c r="R1172" i="3"/>
  <c r="I1172" i="3" s="1"/>
  <c r="R1160" i="3"/>
  <c r="I1160" i="3" s="1"/>
  <c r="R1148" i="3"/>
  <c r="I1148" i="3" s="1"/>
  <c r="R1136" i="3"/>
  <c r="I1136" i="3" s="1"/>
  <c r="R1124" i="3"/>
  <c r="I1124" i="3" s="1"/>
  <c r="I1112" i="3"/>
  <c r="R1112" i="3"/>
  <c r="R1100" i="3"/>
  <c r="I1100" i="3" s="1"/>
  <c r="R1088" i="3"/>
  <c r="I1088" i="3" s="1"/>
  <c r="R1076" i="3"/>
  <c r="I1076" i="3" s="1"/>
  <c r="R1064" i="3"/>
  <c r="I1064" i="3" s="1"/>
  <c r="R1052" i="3"/>
  <c r="I1052" i="3" s="1"/>
  <c r="I1040" i="3"/>
  <c r="R1040" i="3"/>
  <c r="R1028" i="3"/>
  <c r="I1028" i="3" s="1"/>
  <c r="R1016" i="3"/>
  <c r="I1016" i="3" s="1"/>
  <c r="R1004" i="3"/>
  <c r="I1004" i="3" s="1"/>
  <c r="R992" i="3"/>
  <c r="I992" i="3" s="1"/>
  <c r="R980" i="3"/>
  <c r="I980" i="3" s="1"/>
  <c r="I968" i="3"/>
  <c r="R968" i="3"/>
  <c r="R956" i="3"/>
  <c r="I956" i="3" s="1"/>
  <c r="R944" i="3"/>
  <c r="I944" i="3" s="1"/>
  <c r="R932" i="3"/>
  <c r="I932" i="3" s="1"/>
  <c r="R920" i="3"/>
  <c r="I920" i="3" s="1"/>
  <c r="R908" i="3"/>
  <c r="I908" i="3" s="1"/>
  <c r="I896" i="3"/>
  <c r="R896" i="3"/>
  <c r="R884" i="3"/>
  <c r="I884" i="3" s="1"/>
  <c r="R872" i="3"/>
  <c r="I872" i="3" s="1"/>
  <c r="R860" i="3"/>
  <c r="I860" i="3" s="1"/>
  <c r="R848" i="3"/>
  <c r="I848" i="3" s="1"/>
  <c r="R836" i="3"/>
  <c r="I836" i="3" s="1"/>
  <c r="I824" i="3"/>
  <c r="R824" i="3"/>
  <c r="R812" i="3"/>
  <c r="I812" i="3" s="1"/>
  <c r="R800" i="3"/>
  <c r="I800" i="3" s="1"/>
  <c r="R788" i="3"/>
  <c r="I788" i="3" s="1"/>
  <c r="R776" i="3"/>
  <c r="I776" i="3" s="1"/>
  <c r="R764" i="3"/>
  <c r="I764" i="3" s="1"/>
  <c r="I752" i="3"/>
  <c r="R752" i="3"/>
  <c r="R740" i="3"/>
  <c r="I740" i="3" s="1"/>
  <c r="R728" i="3"/>
  <c r="I728" i="3" s="1"/>
  <c r="R716" i="3"/>
  <c r="I716" i="3" s="1"/>
  <c r="R704" i="3"/>
  <c r="I704" i="3" s="1"/>
  <c r="R692" i="3"/>
  <c r="I692" i="3" s="1"/>
  <c r="I680" i="3"/>
  <c r="R680" i="3"/>
  <c r="R668" i="3"/>
  <c r="I668" i="3" s="1"/>
  <c r="R656" i="3"/>
  <c r="I656" i="3" s="1"/>
  <c r="R644" i="3"/>
  <c r="I644" i="3" s="1"/>
  <c r="R632" i="3"/>
  <c r="I632" i="3" s="1"/>
  <c r="R620" i="3"/>
  <c r="I620" i="3" s="1"/>
  <c r="I608" i="3"/>
  <c r="R608" i="3"/>
  <c r="R596" i="3"/>
  <c r="I596" i="3" s="1"/>
  <c r="R584" i="3"/>
  <c r="I584" i="3" s="1"/>
  <c r="R572" i="3"/>
  <c r="I572" i="3" s="1"/>
  <c r="R560" i="3"/>
  <c r="I560" i="3" s="1"/>
  <c r="R548" i="3"/>
  <c r="I548" i="3" s="1"/>
  <c r="I536" i="3"/>
  <c r="R536" i="3"/>
  <c r="R524" i="3"/>
  <c r="I524" i="3" s="1"/>
  <c r="R512" i="3"/>
  <c r="I512" i="3" s="1"/>
  <c r="R500" i="3"/>
  <c r="I500" i="3" s="1"/>
  <c r="R488" i="3"/>
  <c r="I488" i="3" s="1"/>
  <c r="R476" i="3"/>
  <c r="I476" i="3" s="1"/>
  <c r="I464" i="3"/>
  <c r="R464" i="3"/>
  <c r="R452" i="3"/>
  <c r="I452" i="3" s="1"/>
  <c r="R440" i="3"/>
  <c r="I440" i="3" s="1"/>
  <c r="R428" i="3"/>
  <c r="I428" i="3" s="1"/>
  <c r="R416" i="3"/>
  <c r="I416" i="3" s="1"/>
  <c r="R404" i="3"/>
  <c r="I404" i="3" s="1"/>
  <c r="I392" i="3"/>
  <c r="R392" i="3"/>
  <c r="R380" i="3"/>
  <c r="I380" i="3" s="1"/>
  <c r="R368" i="3"/>
  <c r="I368" i="3" s="1"/>
  <c r="R356" i="3"/>
  <c r="I356" i="3" s="1"/>
  <c r="R344" i="3"/>
  <c r="I344" i="3" s="1"/>
  <c r="R332" i="3"/>
  <c r="I332" i="3" s="1"/>
  <c r="I320" i="3"/>
  <c r="R320" i="3"/>
  <c r="R308" i="3"/>
  <c r="I308" i="3" s="1"/>
  <c r="R296" i="3"/>
  <c r="I296" i="3" s="1"/>
  <c r="R284" i="3"/>
  <c r="I284" i="3" s="1"/>
  <c r="R272" i="3"/>
  <c r="I272" i="3" s="1"/>
  <c r="R260" i="3"/>
  <c r="I260" i="3" s="1"/>
  <c r="I248" i="3"/>
  <c r="R248" i="3"/>
  <c r="R236" i="3"/>
  <c r="I236" i="3" s="1"/>
  <c r="R224" i="3"/>
  <c r="I224" i="3" s="1"/>
  <c r="R212" i="3"/>
  <c r="I212" i="3" s="1"/>
  <c r="R200" i="3"/>
  <c r="I200" i="3" s="1"/>
  <c r="R188" i="3"/>
  <c r="I188" i="3" s="1"/>
  <c r="I176" i="3"/>
  <c r="R176" i="3"/>
  <c r="R164" i="3"/>
  <c r="I164" i="3" s="1"/>
  <c r="R152" i="3"/>
  <c r="I152" i="3" s="1"/>
  <c r="R140" i="3"/>
  <c r="I140" i="3" s="1"/>
  <c r="R128" i="3"/>
  <c r="I128" i="3" s="1"/>
  <c r="R116" i="3"/>
  <c r="I116" i="3" s="1"/>
  <c r="I104" i="3"/>
  <c r="R104" i="3"/>
  <c r="R92" i="3"/>
  <c r="I92" i="3" s="1"/>
  <c r="R80" i="3"/>
  <c r="I80" i="3" s="1"/>
  <c r="R68" i="3"/>
  <c r="I68" i="3" s="1"/>
  <c r="R56" i="3"/>
  <c r="I56" i="3" s="1"/>
  <c r="R44" i="3"/>
  <c r="I44" i="3" s="1"/>
  <c r="I32" i="3"/>
  <c r="R32" i="3"/>
  <c r="R20" i="3"/>
  <c r="I20" i="3" s="1"/>
  <c r="R11" i="9"/>
  <c r="I8" i="3"/>
  <c r="R8" i="3"/>
  <c r="I2851" i="3"/>
  <c r="R2851" i="3"/>
  <c r="I2839" i="3"/>
  <c r="R2839" i="3"/>
  <c r="R2827" i="3"/>
  <c r="I2827" i="3" s="1"/>
  <c r="I2815" i="3"/>
  <c r="R2815" i="3"/>
  <c r="R2803" i="3"/>
  <c r="I2803" i="3" s="1"/>
  <c r="I2791" i="3"/>
  <c r="R2791" i="3"/>
  <c r="I2779" i="3"/>
  <c r="R2779" i="3"/>
  <c r="I2767" i="3"/>
  <c r="R2767" i="3"/>
  <c r="R2755" i="3"/>
  <c r="I2755" i="3" s="1"/>
  <c r="I2743" i="3"/>
  <c r="R2743" i="3"/>
  <c r="R2731" i="3"/>
  <c r="I2731" i="3" s="1"/>
  <c r="I2719" i="3"/>
  <c r="R2719" i="3"/>
  <c r="I2707" i="3"/>
  <c r="R2707" i="3"/>
  <c r="I2695" i="3"/>
  <c r="R2695" i="3"/>
  <c r="R2683" i="3"/>
  <c r="I2683" i="3" s="1"/>
  <c r="I2671" i="3"/>
  <c r="R2671" i="3"/>
  <c r="R2659" i="3"/>
  <c r="I2659" i="3" s="1"/>
  <c r="I2647" i="3"/>
  <c r="R2647" i="3"/>
  <c r="I2635" i="3"/>
  <c r="R2635" i="3"/>
  <c r="I2623" i="3"/>
  <c r="R2623" i="3"/>
  <c r="R2611" i="3"/>
  <c r="I2611" i="3" s="1"/>
  <c r="I2599" i="3"/>
  <c r="R2599" i="3"/>
  <c r="R2587" i="3"/>
  <c r="I2587" i="3" s="1"/>
  <c r="I2575" i="3"/>
  <c r="R2575" i="3"/>
  <c r="I2563" i="3"/>
  <c r="R2563" i="3"/>
  <c r="I2551" i="3"/>
  <c r="R2551" i="3"/>
  <c r="R2539" i="3"/>
  <c r="I2539" i="3" s="1"/>
  <c r="I2527" i="3"/>
  <c r="R2527" i="3"/>
  <c r="R2515" i="3"/>
  <c r="I2515" i="3" s="1"/>
  <c r="I2503" i="3"/>
  <c r="R2503" i="3"/>
  <c r="I2491" i="3"/>
  <c r="R2491" i="3"/>
  <c r="I2479" i="3"/>
  <c r="R2479" i="3"/>
  <c r="R2467" i="3"/>
  <c r="I2467" i="3" s="1"/>
  <c r="I2455" i="3"/>
  <c r="R2455" i="3"/>
  <c r="R2443" i="3"/>
  <c r="I2443" i="3" s="1"/>
  <c r="I2431" i="3"/>
  <c r="R2431" i="3"/>
  <c r="I2419" i="3"/>
  <c r="R2419" i="3"/>
  <c r="I2407" i="3"/>
  <c r="R2407" i="3"/>
  <c r="R2395" i="3"/>
  <c r="I2395" i="3" s="1"/>
  <c r="I2383" i="3"/>
  <c r="R2383" i="3"/>
  <c r="R2371" i="3"/>
  <c r="I2371" i="3" s="1"/>
  <c r="I2359" i="3"/>
  <c r="R2359" i="3"/>
  <c r="I2347" i="3"/>
  <c r="R2347" i="3"/>
  <c r="I2335" i="3"/>
  <c r="R2335" i="3"/>
  <c r="R2323" i="3"/>
  <c r="I2323" i="3" s="1"/>
  <c r="I2311" i="3"/>
  <c r="R2311" i="3"/>
  <c r="R2299" i="3"/>
  <c r="I2299" i="3" s="1"/>
  <c r="I2287" i="3"/>
  <c r="R2287" i="3"/>
  <c r="I2275" i="3"/>
  <c r="R2275" i="3"/>
  <c r="I2263" i="3"/>
  <c r="R2263" i="3"/>
  <c r="R2251" i="3"/>
  <c r="I2251" i="3" s="1"/>
  <c r="I2239" i="3"/>
  <c r="R2239" i="3"/>
  <c r="R2227" i="3"/>
  <c r="I2227" i="3" s="1"/>
  <c r="I2215" i="3"/>
  <c r="R2215" i="3"/>
  <c r="I2203" i="3"/>
  <c r="R2203" i="3"/>
  <c r="I2191" i="3"/>
  <c r="R2191" i="3"/>
  <c r="R2179" i="3"/>
  <c r="I2179" i="3" s="1"/>
  <c r="I2167" i="3"/>
  <c r="R2167" i="3"/>
  <c r="R2155" i="3"/>
  <c r="I2155" i="3" s="1"/>
  <c r="I2143" i="3"/>
  <c r="R2143" i="3"/>
  <c r="I2131" i="3"/>
  <c r="R2131" i="3"/>
  <c r="I2119" i="3"/>
  <c r="R2119" i="3"/>
  <c r="R2107" i="3"/>
  <c r="I2107" i="3" s="1"/>
  <c r="I2095" i="3"/>
  <c r="R2095" i="3"/>
  <c r="R2083" i="3"/>
  <c r="I2083" i="3" s="1"/>
  <c r="I2071" i="3"/>
  <c r="R2071" i="3"/>
  <c r="I2059" i="3"/>
  <c r="R2059" i="3"/>
  <c r="I2047" i="3"/>
  <c r="R2047" i="3"/>
  <c r="R2035" i="3"/>
  <c r="I2035" i="3" s="1"/>
  <c r="I2023" i="3"/>
  <c r="R2023" i="3"/>
  <c r="R2011" i="3"/>
  <c r="I2011" i="3" s="1"/>
  <c r="I1999" i="3"/>
  <c r="R1999" i="3"/>
  <c r="I1987" i="3"/>
  <c r="R1987" i="3"/>
  <c r="I1975" i="3"/>
  <c r="R1975" i="3"/>
  <c r="R1963" i="3"/>
  <c r="I1963" i="3" s="1"/>
  <c r="I1951" i="3"/>
  <c r="R1951" i="3"/>
  <c r="R1939" i="3"/>
  <c r="I1939" i="3" s="1"/>
  <c r="I1927" i="3"/>
  <c r="R1927" i="3"/>
  <c r="I1915" i="3"/>
  <c r="R1915" i="3"/>
  <c r="I1903" i="3"/>
  <c r="R1903" i="3"/>
  <c r="R1891" i="3"/>
  <c r="I1891" i="3" s="1"/>
  <c r="I1879" i="3"/>
  <c r="R1879" i="3"/>
  <c r="R1867" i="3"/>
  <c r="I1867" i="3" s="1"/>
  <c r="I1855" i="3"/>
  <c r="R1855" i="3"/>
  <c r="I1843" i="3"/>
  <c r="R1843" i="3"/>
  <c r="I1831" i="3"/>
  <c r="R1831" i="3"/>
  <c r="R1819" i="3"/>
  <c r="I1819" i="3" s="1"/>
  <c r="I1807" i="3"/>
  <c r="R1807" i="3"/>
  <c r="R1795" i="3"/>
  <c r="I1795" i="3" s="1"/>
  <c r="I1783" i="3"/>
  <c r="R1783" i="3"/>
  <c r="I1771" i="3"/>
  <c r="R1771" i="3"/>
  <c r="I1759" i="3"/>
  <c r="R1759" i="3"/>
  <c r="R1747" i="3"/>
  <c r="I1747" i="3" s="1"/>
  <c r="I1735" i="3"/>
  <c r="R1735" i="3"/>
  <c r="R1723" i="3"/>
  <c r="I1723" i="3" s="1"/>
  <c r="I1711" i="3"/>
  <c r="R1711" i="3"/>
  <c r="I1699" i="3"/>
  <c r="R1699" i="3"/>
  <c r="I1687" i="3"/>
  <c r="R1687" i="3"/>
  <c r="R1675" i="3"/>
  <c r="I1675" i="3" s="1"/>
  <c r="I1663" i="3"/>
  <c r="R1663" i="3"/>
  <c r="R1651" i="3"/>
  <c r="I1651" i="3" s="1"/>
  <c r="I1639" i="3"/>
  <c r="R1639" i="3"/>
  <c r="I1627" i="3"/>
  <c r="R1627" i="3"/>
  <c r="I1615" i="3"/>
  <c r="R1615" i="3"/>
  <c r="R1603" i="3"/>
  <c r="I1603" i="3" s="1"/>
  <c r="I1591" i="3"/>
  <c r="R1591" i="3"/>
  <c r="R1579" i="3"/>
  <c r="I1579" i="3" s="1"/>
  <c r="I1567" i="3"/>
  <c r="R1567" i="3"/>
  <c r="I1555" i="3"/>
  <c r="R1555" i="3"/>
  <c r="I1543" i="3"/>
  <c r="R1543" i="3"/>
  <c r="R1531" i="3"/>
  <c r="I1531" i="3" s="1"/>
  <c r="I1519" i="3"/>
  <c r="R1519" i="3"/>
  <c r="R1507" i="3"/>
  <c r="I1507" i="3" s="1"/>
  <c r="I1495" i="3"/>
  <c r="R1495" i="3"/>
  <c r="I1483" i="3"/>
  <c r="R1483" i="3"/>
  <c r="I1471" i="3"/>
  <c r="R1471" i="3"/>
  <c r="R1459" i="3"/>
  <c r="I1459" i="3" s="1"/>
  <c r="I1447" i="3"/>
  <c r="R1447" i="3"/>
  <c r="R1435" i="3"/>
  <c r="I1435" i="3" s="1"/>
  <c r="I1423" i="3"/>
  <c r="R1423" i="3"/>
  <c r="I1411" i="3"/>
  <c r="R1411" i="3"/>
  <c r="I1399" i="3"/>
  <c r="R1399" i="3"/>
  <c r="R1387" i="3"/>
  <c r="I1387" i="3" s="1"/>
  <c r="I1375" i="3"/>
  <c r="R1375" i="3"/>
  <c r="R1363" i="3"/>
  <c r="I1363" i="3" s="1"/>
  <c r="I1351" i="3"/>
  <c r="R1351" i="3"/>
  <c r="I1339" i="3"/>
  <c r="R1339" i="3"/>
  <c r="I1327" i="3"/>
  <c r="R1327" i="3"/>
  <c r="R1315" i="3"/>
  <c r="I1315" i="3" s="1"/>
  <c r="I1303" i="3"/>
  <c r="R1303" i="3"/>
  <c r="R1291" i="3"/>
  <c r="I1291" i="3" s="1"/>
  <c r="I1279" i="3"/>
  <c r="R1279" i="3"/>
  <c r="I1267" i="3"/>
  <c r="R1267" i="3"/>
  <c r="I1255" i="3"/>
  <c r="R1255" i="3"/>
  <c r="R1243" i="3"/>
  <c r="I1243" i="3" s="1"/>
  <c r="I1231" i="3"/>
  <c r="R1231" i="3"/>
  <c r="R1219" i="3"/>
  <c r="I1219" i="3" s="1"/>
  <c r="I1207" i="3"/>
  <c r="R1207" i="3"/>
  <c r="I1195" i="3"/>
  <c r="R1195" i="3"/>
  <c r="I1183" i="3"/>
  <c r="R1183" i="3"/>
  <c r="R1171" i="3"/>
  <c r="I1171" i="3" s="1"/>
  <c r="I1159" i="3"/>
  <c r="R1159" i="3"/>
  <c r="R1147" i="3"/>
  <c r="I1147" i="3" s="1"/>
  <c r="I1135" i="3"/>
  <c r="R1135" i="3"/>
  <c r="I1123" i="3"/>
  <c r="R1123" i="3"/>
  <c r="I1111" i="3"/>
  <c r="R1111" i="3"/>
  <c r="R1099" i="3"/>
  <c r="I1099" i="3" s="1"/>
  <c r="I1087" i="3"/>
  <c r="R1087" i="3"/>
  <c r="R1075" i="3"/>
  <c r="I1075" i="3" s="1"/>
  <c r="I1063" i="3"/>
  <c r="R1063" i="3"/>
  <c r="I1051" i="3"/>
  <c r="R1051" i="3"/>
  <c r="I1039" i="3"/>
  <c r="R1039" i="3"/>
  <c r="R1027" i="3"/>
  <c r="I1027" i="3" s="1"/>
  <c r="I1015" i="3"/>
  <c r="R1015" i="3"/>
  <c r="R1003" i="3"/>
  <c r="I1003" i="3" s="1"/>
  <c r="I991" i="3"/>
  <c r="R991" i="3"/>
  <c r="I979" i="3"/>
  <c r="R979" i="3"/>
  <c r="I967" i="3"/>
  <c r="R967" i="3"/>
  <c r="R955" i="3"/>
  <c r="I955" i="3" s="1"/>
  <c r="I943" i="3"/>
  <c r="R943" i="3"/>
  <c r="R931" i="3"/>
  <c r="I931" i="3" s="1"/>
  <c r="I919" i="3"/>
  <c r="R919" i="3"/>
  <c r="I907" i="3"/>
  <c r="R907" i="3"/>
  <c r="I895" i="3"/>
  <c r="R895" i="3"/>
  <c r="R883" i="3"/>
  <c r="I883" i="3" s="1"/>
  <c r="I871" i="3"/>
  <c r="R871" i="3"/>
  <c r="R859" i="3"/>
  <c r="I859" i="3" s="1"/>
  <c r="I847" i="3"/>
  <c r="R847" i="3"/>
  <c r="I835" i="3"/>
  <c r="R835" i="3"/>
  <c r="I823" i="3"/>
  <c r="R823" i="3"/>
  <c r="R811" i="3"/>
  <c r="I811" i="3" s="1"/>
  <c r="I799" i="3"/>
  <c r="R799" i="3"/>
  <c r="R787" i="3"/>
  <c r="I787" i="3" s="1"/>
  <c r="I775" i="3"/>
  <c r="R775" i="3"/>
  <c r="I763" i="3"/>
  <c r="R763" i="3"/>
  <c r="I751" i="3"/>
  <c r="R751" i="3"/>
  <c r="R739" i="3"/>
  <c r="I739" i="3" s="1"/>
  <c r="I727" i="3"/>
  <c r="R727" i="3"/>
  <c r="R715" i="3"/>
  <c r="I715" i="3" s="1"/>
  <c r="I703" i="3"/>
  <c r="R703" i="3"/>
  <c r="I691" i="3"/>
  <c r="R691" i="3"/>
  <c r="I679" i="3"/>
  <c r="R679" i="3"/>
  <c r="R667" i="3"/>
  <c r="I667" i="3" s="1"/>
  <c r="I655" i="3"/>
  <c r="R655" i="3"/>
  <c r="R643" i="3"/>
  <c r="I643" i="3" s="1"/>
  <c r="I631" i="3"/>
  <c r="R631" i="3"/>
  <c r="I619" i="3"/>
  <c r="R619" i="3"/>
  <c r="I607" i="3"/>
  <c r="R607" i="3"/>
  <c r="R595" i="3"/>
  <c r="I595" i="3" s="1"/>
  <c r="I583" i="3"/>
  <c r="R583" i="3"/>
  <c r="R571" i="3"/>
  <c r="I571" i="3" s="1"/>
  <c r="I559" i="3"/>
  <c r="R559" i="3"/>
  <c r="I547" i="3"/>
  <c r="R547" i="3"/>
  <c r="I535" i="3"/>
  <c r="R535" i="3"/>
  <c r="R523" i="3"/>
  <c r="I523" i="3" s="1"/>
  <c r="I511" i="3"/>
  <c r="R511" i="3"/>
  <c r="R499" i="3"/>
  <c r="I499" i="3" s="1"/>
  <c r="I487" i="3"/>
  <c r="R487" i="3"/>
  <c r="I475" i="3"/>
  <c r="R475" i="3"/>
  <c r="I463" i="3"/>
  <c r="R463" i="3"/>
  <c r="R451" i="3"/>
  <c r="I451" i="3" s="1"/>
  <c r="I439" i="3"/>
  <c r="R439" i="3"/>
  <c r="R427" i="3"/>
  <c r="I427" i="3" s="1"/>
  <c r="I415" i="3"/>
  <c r="R415" i="3"/>
  <c r="I403" i="3"/>
  <c r="R403" i="3"/>
  <c r="I391" i="3"/>
  <c r="R391" i="3"/>
  <c r="R379" i="3"/>
  <c r="I379" i="3" s="1"/>
  <c r="I367" i="3"/>
  <c r="R367" i="3"/>
  <c r="R355" i="3"/>
  <c r="I355" i="3" s="1"/>
  <c r="I343" i="3"/>
  <c r="R343" i="3"/>
  <c r="I331" i="3"/>
  <c r="R331" i="3"/>
  <c r="I319" i="3"/>
  <c r="R319" i="3"/>
  <c r="R307" i="3"/>
  <c r="I307" i="3" s="1"/>
  <c r="I295" i="3"/>
  <c r="R295" i="3"/>
  <c r="R283" i="3"/>
  <c r="I283" i="3" s="1"/>
  <c r="I271" i="3"/>
  <c r="R271" i="3"/>
  <c r="I259" i="3"/>
  <c r="R259" i="3"/>
  <c r="I247" i="3"/>
  <c r="R247" i="3"/>
  <c r="R235" i="3"/>
  <c r="I235" i="3" s="1"/>
  <c r="I223" i="3"/>
  <c r="R223" i="3"/>
  <c r="R211" i="3"/>
  <c r="I211" i="3" s="1"/>
  <c r="I199" i="3"/>
  <c r="R199" i="3"/>
  <c r="I187" i="3"/>
  <c r="R187" i="3"/>
  <c r="I175" i="3"/>
  <c r="R175" i="3"/>
  <c r="R163" i="3"/>
  <c r="I163" i="3" s="1"/>
  <c r="I151" i="3"/>
  <c r="R151" i="3"/>
  <c r="R139" i="3"/>
  <c r="I139" i="3" s="1"/>
  <c r="I127" i="3"/>
  <c r="R127" i="3"/>
  <c r="I115" i="3"/>
  <c r="R115" i="3"/>
  <c r="I103" i="3"/>
  <c r="R103" i="3"/>
  <c r="R91" i="3"/>
  <c r="I91" i="3" s="1"/>
  <c r="I79" i="3"/>
  <c r="R79" i="3"/>
  <c r="R67" i="3"/>
  <c r="I67" i="3" s="1"/>
  <c r="I55" i="3"/>
  <c r="R55" i="3"/>
  <c r="I43" i="3"/>
  <c r="R43" i="3"/>
  <c r="I31" i="3"/>
  <c r="R31" i="3"/>
  <c r="R9" i="9"/>
  <c r="I19" i="3"/>
  <c r="R19" i="3"/>
  <c r="R7" i="3"/>
  <c r="I7" i="3" s="1"/>
  <c r="R5574" i="3"/>
  <c r="I5574" i="3" s="1"/>
  <c r="R5562" i="3"/>
  <c r="I5562" i="3" s="1"/>
  <c r="R5550" i="3"/>
  <c r="I5550" i="3" s="1"/>
  <c r="R5538" i="3"/>
  <c r="I5538" i="3" s="1"/>
  <c r="I5526" i="3"/>
  <c r="R5526" i="3"/>
  <c r="R5514" i="3"/>
  <c r="I5514" i="3" s="1"/>
  <c r="R5502" i="3"/>
  <c r="I5502" i="3" s="1"/>
  <c r="R5490" i="3"/>
  <c r="I5490" i="3" s="1"/>
  <c r="R5478" i="3"/>
  <c r="I5478" i="3" s="1"/>
  <c r="R5466" i="3"/>
  <c r="I5466" i="3" s="1"/>
  <c r="I5454" i="3"/>
  <c r="R5454" i="3"/>
  <c r="R5442" i="3"/>
  <c r="I5442" i="3" s="1"/>
  <c r="R5430" i="3"/>
  <c r="I5430" i="3" s="1"/>
  <c r="R5418" i="3"/>
  <c r="I5418" i="3" s="1"/>
  <c r="R5406" i="3"/>
  <c r="I5406" i="3" s="1"/>
  <c r="R5394" i="3"/>
  <c r="I5394" i="3" s="1"/>
  <c r="I5382" i="3"/>
  <c r="R5382" i="3"/>
  <c r="R5370" i="3"/>
  <c r="I5370" i="3" s="1"/>
  <c r="R5358" i="3"/>
  <c r="I5358" i="3" s="1"/>
  <c r="R5346" i="3"/>
  <c r="I5346" i="3" s="1"/>
  <c r="R5334" i="3"/>
  <c r="I5334" i="3" s="1"/>
  <c r="R5322" i="3"/>
  <c r="I5322" i="3" s="1"/>
  <c r="I5310" i="3"/>
  <c r="R5310" i="3"/>
  <c r="R5298" i="3"/>
  <c r="I5298" i="3" s="1"/>
  <c r="R5286" i="3"/>
  <c r="I5286" i="3" s="1"/>
  <c r="R5274" i="3"/>
  <c r="I5274" i="3" s="1"/>
  <c r="R5262" i="3"/>
  <c r="I5262" i="3" s="1"/>
  <c r="R5250" i="3"/>
  <c r="I5250" i="3" s="1"/>
  <c r="I5238" i="3"/>
  <c r="R5238" i="3"/>
  <c r="R5226" i="3"/>
  <c r="I5226" i="3" s="1"/>
  <c r="R5214" i="3"/>
  <c r="I5214" i="3" s="1"/>
  <c r="R5202" i="3"/>
  <c r="I5202" i="3" s="1"/>
  <c r="R5190" i="3"/>
  <c r="I5190" i="3" s="1"/>
  <c r="R5178" i="3"/>
  <c r="I5178" i="3" s="1"/>
  <c r="I5166" i="3"/>
  <c r="R5166" i="3"/>
  <c r="R5154" i="3"/>
  <c r="I5154" i="3" s="1"/>
  <c r="R5142" i="3"/>
  <c r="I5142" i="3" s="1"/>
  <c r="R5130" i="3"/>
  <c r="I5130" i="3" s="1"/>
  <c r="R5118" i="3"/>
  <c r="I5118" i="3" s="1"/>
  <c r="R5106" i="3"/>
  <c r="I5106" i="3" s="1"/>
  <c r="I5094" i="3"/>
  <c r="R5094" i="3"/>
  <c r="R5082" i="3"/>
  <c r="I5082" i="3" s="1"/>
  <c r="R5070" i="3"/>
  <c r="I5070" i="3" s="1"/>
  <c r="R5058" i="3"/>
  <c r="I5058" i="3" s="1"/>
  <c r="R5046" i="3"/>
  <c r="I5046" i="3" s="1"/>
  <c r="R5034" i="3"/>
  <c r="I5034" i="3" s="1"/>
  <c r="I5022" i="3"/>
  <c r="R5022" i="3"/>
  <c r="R5010" i="3"/>
  <c r="I5010" i="3" s="1"/>
  <c r="R4998" i="3"/>
  <c r="I4998" i="3" s="1"/>
  <c r="R4986" i="3"/>
  <c r="I4986" i="3" s="1"/>
  <c r="R4974" i="3"/>
  <c r="I4974" i="3" s="1"/>
  <c r="R4962" i="3"/>
  <c r="I4962" i="3" s="1"/>
  <c r="I4950" i="3"/>
  <c r="R4950" i="3"/>
  <c r="R4938" i="3"/>
  <c r="I4938" i="3" s="1"/>
  <c r="R4926" i="3"/>
  <c r="I4926" i="3" s="1"/>
  <c r="R4914" i="3"/>
  <c r="I4914" i="3" s="1"/>
  <c r="R4902" i="3"/>
  <c r="I4902" i="3" s="1"/>
  <c r="R4890" i="3"/>
  <c r="I4890" i="3" s="1"/>
  <c r="I4878" i="3"/>
  <c r="R4878" i="3"/>
  <c r="R4866" i="3"/>
  <c r="I4866" i="3" s="1"/>
  <c r="R4854" i="3"/>
  <c r="I4854" i="3" s="1"/>
  <c r="R4842" i="3"/>
  <c r="I4842" i="3" s="1"/>
  <c r="R4830" i="3"/>
  <c r="I4830" i="3" s="1"/>
  <c r="R4818" i="3"/>
  <c r="I4818" i="3" s="1"/>
  <c r="I4806" i="3"/>
  <c r="R4806" i="3"/>
  <c r="R4794" i="3"/>
  <c r="I4794" i="3" s="1"/>
  <c r="R4782" i="3"/>
  <c r="I4782" i="3" s="1"/>
  <c r="R4770" i="3"/>
  <c r="I4770" i="3" s="1"/>
  <c r="R4758" i="3"/>
  <c r="I4758" i="3" s="1"/>
  <c r="R4746" i="3"/>
  <c r="I4746" i="3" s="1"/>
  <c r="I4734" i="3"/>
  <c r="R4734" i="3"/>
  <c r="R4722" i="3"/>
  <c r="I4722" i="3" s="1"/>
  <c r="R4710" i="3"/>
  <c r="I4710" i="3" s="1"/>
  <c r="R4698" i="3"/>
  <c r="I4698" i="3" s="1"/>
  <c r="R4686" i="3"/>
  <c r="I4686" i="3" s="1"/>
  <c r="R4674" i="3"/>
  <c r="I4674" i="3" s="1"/>
  <c r="I4662" i="3"/>
  <c r="R4662" i="3"/>
  <c r="R4650" i="3"/>
  <c r="I4650" i="3" s="1"/>
  <c r="R4638" i="3"/>
  <c r="I4638" i="3" s="1"/>
  <c r="R4626" i="3"/>
  <c r="I4626" i="3" s="1"/>
  <c r="R4614" i="3"/>
  <c r="I4614" i="3" s="1"/>
  <c r="R4602" i="3"/>
  <c r="I4602" i="3" s="1"/>
  <c r="I4590" i="3"/>
  <c r="R4590" i="3"/>
  <c r="R4578" i="3"/>
  <c r="I4578" i="3" s="1"/>
  <c r="R4566" i="3"/>
  <c r="I4566" i="3" s="1"/>
  <c r="R4554" i="3"/>
  <c r="I4554" i="3" s="1"/>
  <c r="R4542" i="3"/>
  <c r="I4542" i="3" s="1"/>
  <c r="R4530" i="3"/>
  <c r="I4530" i="3" s="1"/>
  <c r="I4518" i="3"/>
  <c r="R4518" i="3"/>
  <c r="R4506" i="3"/>
  <c r="I4506" i="3" s="1"/>
  <c r="R4494" i="3"/>
  <c r="I4494" i="3" s="1"/>
  <c r="R4482" i="3"/>
  <c r="I4482" i="3" s="1"/>
  <c r="R4470" i="3"/>
  <c r="I4470" i="3" s="1"/>
  <c r="R4458" i="3"/>
  <c r="I4458" i="3" s="1"/>
  <c r="I4446" i="3"/>
  <c r="R4446" i="3"/>
  <c r="R4434" i="3"/>
  <c r="I4434" i="3" s="1"/>
  <c r="R4422" i="3"/>
  <c r="I4422" i="3" s="1"/>
  <c r="R4410" i="3"/>
  <c r="I4410" i="3" s="1"/>
  <c r="R4398" i="3"/>
  <c r="I4398" i="3" s="1"/>
  <c r="R4386" i="3"/>
  <c r="I4386" i="3" s="1"/>
  <c r="I4374" i="3"/>
  <c r="R4374" i="3"/>
  <c r="R4362" i="3"/>
  <c r="I4362" i="3" s="1"/>
  <c r="R4350" i="3"/>
  <c r="I4350" i="3" s="1"/>
  <c r="R4338" i="3"/>
  <c r="I4338" i="3" s="1"/>
  <c r="R4326" i="3"/>
  <c r="I4326" i="3" s="1"/>
  <c r="R4314" i="3"/>
  <c r="I4314" i="3" s="1"/>
  <c r="I4302" i="3"/>
  <c r="R4302" i="3"/>
  <c r="R4290" i="3"/>
  <c r="I4290" i="3" s="1"/>
  <c r="R4278" i="3"/>
  <c r="I4278" i="3" s="1"/>
  <c r="R4266" i="3"/>
  <c r="I4266" i="3" s="1"/>
  <c r="R4254" i="3"/>
  <c r="I4254" i="3" s="1"/>
  <c r="R4242" i="3"/>
  <c r="I4242" i="3" s="1"/>
  <c r="I4230" i="3"/>
  <c r="R4230" i="3"/>
  <c r="R4218" i="3"/>
  <c r="I4218" i="3" s="1"/>
  <c r="R4206" i="3"/>
  <c r="I4206" i="3" s="1"/>
  <c r="R4194" i="3"/>
  <c r="I4194" i="3" s="1"/>
  <c r="R4182" i="3"/>
  <c r="I4182" i="3" s="1"/>
  <c r="R4170" i="3"/>
  <c r="I4170" i="3" s="1"/>
  <c r="I4158" i="3"/>
  <c r="R4158" i="3"/>
  <c r="R4146" i="3"/>
  <c r="I4146" i="3" s="1"/>
  <c r="R4134" i="3"/>
  <c r="I4134" i="3" s="1"/>
  <c r="R4122" i="3"/>
  <c r="I4122" i="3" s="1"/>
  <c r="R4110" i="3"/>
  <c r="I4110" i="3" s="1"/>
  <c r="R4098" i="3"/>
  <c r="I4098" i="3" s="1"/>
  <c r="I4086" i="3"/>
  <c r="R4086" i="3"/>
  <c r="R4074" i="3"/>
  <c r="I4074" i="3" s="1"/>
  <c r="R4062" i="3"/>
  <c r="I4062" i="3" s="1"/>
  <c r="R4050" i="3"/>
  <c r="I4050" i="3" s="1"/>
  <c r="R4038" i="3"/>
  <c r="I4038" i="3" s="1"/>
  <c r="R4026" i="3"/>
  <c r="I4026" i="3" s="1"/>
  <c r="I4014" i="3"/>
  <c r="R4014" i="3"/>
  <c r="R4002" i="3"/>
  <c r="I4002" i="3" s="1"/>
  <c r="R3990" i="3"/>
  <c r="I3990" i="3" s="1"/>
  <c r="R3978" i="3"/>
  <c r="I3978" i="3" s="1"/>
  <c r="R3966" i="3"/>
  <c r="I3966" i="3" s="1"/>
  <c r="R3954" i="3"/>
  <c r="I3954" i="3" s="1"/>
  <c r="I3942" i="3"/>
  <c r="R3942" i="3"/>
  <c r="R3930" i="3"/>
  <c r="I3930" i="3" s="1"/>
  <c r="R3918" i="3"/>
  <c r="I3918" i="3" s="1"/>
  <c r="R3906" i="3"/>
  <c r="I3906" i="3" s="1"/>
  <c r="R3894" i="3"/>
  <c r="I3894" i="3" s="1"/>
  <c r="R3882" i="3"/>
  <c r="I3882" i="3" s="1"/>
  <c r="I3870" i="3"/>
  <c r="R3870" i="3"/>
  <c r="R3858" i="3"/>
  <c r="I3858" i="3" s="1"/>
  <c r="R3846" i="3"/>
  <c r="I3846" i="3" s="1"/>
  <c r="R3834" i="3"/>
  <c r="I3834" i="3" s="1"/>
  <c r="R3822" i="3"/>
  <c r="I3822" i="3" s="1"/>
  <c r="R3810" i="3"/>
  <c r="I3810" i="3" s="1"/>
  <c r="I3798" i="3"/>
  <c r="R3798" i="3"/>
  <c r="R3786" i="3"/>
  <c r="I3786" i="3" s="1"/>
  <c r="R3774" i="3"/>
  <c r="I3774" i="3" s="1"/>
  <c r="R3762" i="3"/>
  <c r="I3762" i="3" s="1"/>
  <c r="R3750" i="3"/>
  <c r="I3750" i="3" s="1"/>
  <c r="R3738" i="3"/>
  <c r="I3738" i="3" s="1"/>
  <c r="I3726" i="3"/>
  <c r="R3726" i="3"/>
  <c r="R3714" i="3"/>
  <c r="I3714" i="3" s="1"/>
  <c r="R3702" i="3"/>
  <c r="I3702" i="3" s="1"/>
  <c r="R3690" i="3"/>
  <c r="I3690" i="3" s="1"/>
  <c r="R3678" i="3"/>
  <c r="I3678" i="3" s="1"/>
  <c r="R3666" i="3"/>
  <c r="I3666" i="3" s="1"/>
  <c r="I3654" i="3"/>
  <c r="R3654" i="3"/>
  <c r="R3642" i="3"/>
  <c r="I3642" i="3" s="1"/>
  <c r="R3630" i="3"/>
  <c r="I3630" i="3" s="1"/>
  <c r="R3618" i="3"/>
  <c r="I3618" i="3" s="1"/>
  <c r="R3606" i="3"/>
  <c r="I3606" i="3" s="1"/>
  <c r="R3594" i="3"/>
  <c r="I3594" i="3" s="1"/>
  <c r="I3582" i="3"/>
  <c r="R3582" i="3"/>
  <c r="R3570" i="3"/>
  <c r="I3570" i="3" s="1"/>
  <c r="R3558" i="3"/>
  <c r="I3558" i="3" s="1"/>
  <c r="R3546" i="3"/>
  <c r="I3546" i="3" s="1"/>
  <c r="R3534" i="3"/>
  <c r="I3534" i="3" s="1"/>
  <c r="R3522" i="3"/>
  <c r="I3522" i="3" s="1"/>
  <c r="I3510" i="3"/>
  <c r="R3510" i="3"/>
  <c r="R3498" i="3"/>
  <c r="I3498" i="3" s="1"/>
  <c r="R3486" i="3"/>
  <c r="I3486" i="3" s="1"/>
  <c r="R3474" i="3"/>
  <c r="I3474" i="3" s="1"/>
  <c r="R3462" i="3"/>
  <c r="I3462" i="3" s="1"/>
  <c r="R3450" i="3"/>
  <c r="I3450" i="3" s="1"/>
  <c r="I3438" i="3"/>
  <c r="R3438" i="3"/>
  <c r="R3426" i="3"/>
  <c r="I3426" i="3" s="1"/>
  <c r="R3414" i="3"/>
  <c r="I3414" i="3" s="1"/>
  <c r="R3402" i="3"/>
  <c r="I3402" i="3" s="1"/>
  <c r="R3390" i="3"/>
  <c r="I3390" i="3" s="1"/>
  <c r="R3378" i="3"/>
  <c r="I3378" i="3" s="1"/>
  <c r="I3366" i="3"/>
  <c r="R3366" i="3"/>
  <c r="R3354" i="3"/>
  <c r="I3354" i="3" s="1"/>
  <c r="R3342" i="3"/>
  <c r="I3342" i="3" s="1"/>
  <c r="R3330" i="3"/>
  <c r="I3330" i="3" s="1"/>
  <c r="R3318" i="3"/>
  <c r="I3318" i="3" s="1"/>
  <c r="R3306" i="3"/>
  <c r="I3306" i="3" s="1"/>
  <c r="I3294" i="3"/>
  <c r="R3294" i="3"/>
  <c r="R3282" i="3"/>
  <c r="I3282" i="3" s="1"/>
  <c r="R3270" i="3"/>
  <c r="I3270" i="3" s="1"/>
  <c r="R3258" i="3"/>
  <c r="I3258" i="3" s="1"/>
  <c r="R3246" i="3"/>
  <c r="I3246" i="3" s="1"/>
  <c r="R3234" i="3"/>
  <c r="I3234" i="3" s="1"/>
  <c r="I3222" i="3"/>
  <c r="R3222" i="3"/>
  <c r="R3210" i="3"/>
  <c r="I3210" i="3" s="1"/>
  <c r="R3198" i="3"/>
  <c r="I3198" i="3" s="1"/>
  <c r="R3186" i="3"/>
  <c r="I3186" i="3" s="1"/>
  <c r="R3174" i="3"/>
  <c r="I3174" i="3" s="1"/>
  <c r="R3162" i="3"/>
  <c r="I3162" i="3" s="1"/>
  <c r="I3150" i="3"/>
  <c r="R3150" i="3"/>
  <c r="R3138" i="3"/>
  <c r="I3138" i="3" s="1"/>
  <c r="R3126" i="3"/>
  <c r="I3126" i="3" s="1"/>
  <c r="R3114" i="3"/>
  <c r="I3114" i="3" s="1"/>
  <c r="R3102" i="3"/>
  <c r="I3102" i="3" s="1"/>
  <c r="R3090" i="3"/>
  <c r="I3090" i="3" s="1"/>
  <c r="I3078" i="3"/>
  <c r="R3078" i="3"/>
  <c r="R3066" i="3"/>
  <c r="I3066" i="3" s="1"/>
  <c r="R3054" i="3"/>
  <c r="I3054" i="3" s="1"/>
  <c r="R3042" i="3"/>
  <c r="I3042" i="3" s="1"/>
  <c r="R3030" i="3"/>
  <c r="I3030" i="3" s="1"/>
  <c r="R3018" i="3"/>
  <c r="I3018" i="3" s="1"/>
  <c r="I3006" i="3"/>
  <c r="R3006" i="3"/>
  <c r="R2994" i="3"/>
  <c r="I2994" i="3" s="1"/>
  <c r="R2982" i="3"/>
  <c r="I2982" i="3" s="1"/>
  <c r="R2970" i="3"/>
  <c r="I2970" i="3" s="1"/>
  <c r="R2958" i="3"/>
  <c r="I2958" i="3" s="1"/>
  <c r="R2946" i="3"/>
  <c r="I2946" i="3" s="1"/>
  <c r="I2934" i="3"/>
  <c r="R2934" i="3"/>
  <c r="R2922" i="3"/>
  <c r="I2922" i="3" s="1"/>
  <c r="R2910" i="3"/>
  <c r="I2910" i="3" s="1"/>
  <c r="R2898" i="3"/>
  <c r="I2898" i="3" s="1"/>
  <c r="R2886" i="3"/>
  <c r="I2886" i="3" s="1"/>
  <c r="R2874" i="3"/>
  <c r="I2874" i="3" s="1"/>
  <c r="I2862" i="3"/>
  <c r="R2862" i="3"/>
  <c r="R2850" i="3"/>
  <c r="I2850" i="3" s="1"/>
  <c r="R2838" i="3"/>
  <c r="I2838" i="3" s="1"/>
  <c r="R2826" i="3"/>
  <c r="I2826" i="3" s="1"/>
  <c r="R2814" i="3"/>
  <c r="I2814" i="3" s="1"/>
  <c r="R2802" i="3"/>
  <c r="I2802" i="3" s="1"/>
  <c r="I2790" i="3"/>
  <c r="R2790" i="3"/>
  <c r="R2778" i="3"/>
  <c r="I2778" i="3" s="1"/>
  <c r="R2766" i="3"/>
  <c r="I2766" i="3" s="1"/>
  <c r="R2754" i="3"/>
  <c r="I2754" i="3" s="1"/>
  <c r="R2742" i="3"/>
  <c r="I2742" i="3" s="1"/>
  <c r="R2730" i="3"/>
  <c r="I2730" i="3" s="1"/>
  <c r="I2718" i="3"/>
  <c r="R2718" i="3"/>
  <c r="R2706" i="3"/>
  <c r="I2706" i="3" s="1"/>
  <c r="R2694" i="3"/>
  <c r="I2694" i="3" s="1"/>
  <c r="R2682" i="3"/>
  <c r="I2682" i="3" s="1"/>
  <c r="R2670" i="3"/>
  <c r="I2670" i="3" s="1"/>
  <c r="R2658" i="3"/>
  <c r="I2658" i="3" s="1"/>
  <c r="I2646" i="3"/>
  <c r="R2646" i="3"/>
  <c r="R2634" i="3"/>
  <c r="I2634" i="3" s="1"/>
  <c r="R2622" i="3"/>
  <c r="I2622" i="3" s="1"/>
  <c r="R2610" i="3"/>
  <c r="I2610" i="3" s="1"/>
  <c r="R2598" i="3"/>
  <c r="I2598" i="3" s="1"/>
  <c r="R2586" i="3"/>
  <c r="I2586" i="3" s="1"/>
  <c r="I2574" i="3"/>
  <c r="R2574" i="3"/>
  <c r="R2562" i="3"/>
  <c r="I2562" i="3" s="1"/>
  <c r="R2550" i="3"/>
  <c r="I2550" i="3" s="1"/>
  <c r="R2538" i="3"/>
  <c r="I2538" i="3" s="1"/>
  <c r="R2526" i="3"/>
  <c r="I2526" i="3" s="1"/>
  <c r="R2514" i="3"/>
  <c r="I2514" i="3" s="1"/>
  <c r="I2502" i="3"/>
  <c r="R2502" i="3"/>
  <c r="R2490" i="3"/>
  <c r="I2490" i="3" s="1"/>
  <c r="R2478" i="3"/>
  <c r="I2478" i="3" s="1"/>
  <c r="R2466" i="3"/>
  <c r="I2466" i="3" s="1"/>
  <c r="R2454" i="3"/>
  <c r="I2454" i="3" s="1"/>
  <c r="R2442" i="3"/>
  <c r="I2442" i="3" s="1"/>
  <c r="I2430" i="3"/>
  <c r="R2430" i="3"/>
  <c r="R2418" i="3"/>
  <c r="I2418" i="3" s="1"/>
  <c r="R2406" i="3"/>
  <c r="I2406" i="3" s="1"/>
  <c r="R2394" i="3"/>
  <c r="I2394" i="3" s="1"/>
  <c r="R2382" i="3"/>
  <c r="I2382" i="3" s="1"/>
  <c r="R2370" i="3"/>
  <c r="I2370" i="3" s="1"/>
  <c r="I2358" i="3"/>
  <c r="R2358" i="3"/>
  <c r="R2346" i="3"/>
  <c r="I2346" i="3" s="1"/>
  <c r="R2334" i="3"/>
  <c r="I2334" i="3" s="1"/>
  <c r="R2322" i="3"/>
  <c r="I2322" i="3" s="1"/>
  <c r="R2310" i="3"/>
  <c r="I2310" i="3" s="1"/>
  <c r="R2298" i="3"/>
  <c r="I2298" i="3" s="1"/>
  <c r="I2286" i="3"/>
  <c r="R2286" i="3"/>
  <c r="R2274" i="3"/>
  <c r="I2274" i="3" s="1"/>
  <c r="R2262" i="3"/>
  <c r="I2262" i="3" s="1"/>
  <c r="R2250" i="3"/>
  <c r="I2250" i="3" s="1"/>
  <c r="R2238" i="3"/>
  <c r="I2238" i="3" s="1"/>
  <c r="R2226" i="3"/>
  <c r="I2226" i="3" s="1"/>
  <c r="I2214" i="3"/>
  <c r="R2214" i="3"/>
  <c r="R2202" i="3"/>
  <c r="I2202" i="3" s="1"/>
  <c r="R2190" i="3"/>
  <c r="I2190" i="3" s="1"/>
  <c r="R2178" i="3"/>
  <c r="I2178" i="3" s="1"/>
  <c r="R2166" i="3"/>
  <c r="I2166" i="3" s="1"/>
  <c r="R2154" i="3"/>
  <c r="I2154" i="3" s="1"/>
  <c r="I2142" i="3"/>
  <c r="R2142" i="3"/>
  <c r="R2130" i="3"/>
  <c r="I2130" i="3" s="1"/>
  <c r="R2118" i="3"/>
  <c r="I2118" i="3" s="1"/>
  <c r="R2106" i="3"/>
  <c r="I2106" i="3" s="1"/>
  <c r="R2094" i="3"/>
  <c r="I2094" i="3" s="1"/>
  <c r="R2082" i="3"/>
  <c r="I2082" i="3" s="1"/>
  <c r="I2070" i="3"/>
  <c r="R2070" i="3"/>
  <c r="R2058" i="3"/>
  <c r="I2058" i="3" s="1"/>
  <c r="R2046" i="3"/>
  <c r="I2046" i="3" s="1"/>
  <c r="R2034" i="3"/>
  <c r="I2034" i="3" s="1"/>
  <c r="R2022" i="3"/>
  <c r="I2022" i="3" s="1"/>
  <c r="R2010" i="3"/>
  <c r="I2010" i="3" s="1"/>
  <c r="I1998" i="3"/>
  <c r="R1998" i="3"/>
  <c r="R1986" i="3"/>
  <c r="I1986" i="3" s="1"/>
  <c r="R1974" i="3"/>
  <c r="I1974" i="3" s="1"/>
  <c r="R1962" i="3"/>
  <c r="I1962" i="3" s="1"/>
  <c r="R1950" i="3"/>
  <c r="I1950" i="3" s="1"/>
  <c r="R1938" i="3"/>
  <c r="I1938" i="3" s="1"/>
  <c r="I1926" i="3"/>
  <c r="R1926" i="3"/>
  <c r="R1914" i="3"/>
  <c r="I1914" i="3" s="1"/>
  <c r="R1902" i="3"/>
  <c r="I1902" i="3" s="1"/>
  <c r="R1890" i="3"/>
  <c r="I1890" i="3" s="1"/>
  <c r="R1878" i="3"/>
  <c r="I1878" i="3" s="1"/>
  <c r="R1866" i="3"/>
  <c r="I1866" i="3" s="1"/>
  <c r="I1854" i="3"/>
  <c r="R1854" i="3"/>
  <c r="R1842" i="3"/>
  <c r="I1842" i="3" s="1"/>
  <c r="R1830" i="3"/>
  <c r="I1830" i="3" s="1"/>
  <c r="R1818" i="3"/>
  <c r="I1818" i="3" s="1"/>
  <c r="R1806" i="3"/>
  <c r="I1806" i="3" s="1"/>
  <c r="R1794" i="3"/>
  <c r="I1794" i="3" s="1"/>
  <c r="I1782" i="3"/>
  <c r="R1782" i="3"/>
  <c r="R1770" i="3"/>
  <c r="I1770" i="3" s="1"/>
  <c r="R1758" i="3"/>
  <c r="I1758" i="3" s="1"/>
  <c r="R1746" i="3"/>
  <c r="I1746" i="3" s="1"/>
  <c r="R1734" i="3"/>
  <c r="I1734" i="3" s="1"/>
  <c r="R1722" i="3"/>
  <c r="I1722" i="3" s="1"/>
  <c r="I1710" i="3"/>
  <c r="R1710" i="3"/>
  <c r="R1698" i="3"/>
  <c r="I1698" i="3" s="1"/>
  <c r="R1686" i="3"/>
  <c r="I1686" i="3" s="1"/>
  <c r="R1674" i="3"/>
  <c r="I1674" i="3" s="1"/>
  <c r="R1662" i="3"/>
  <c r="I1662" i="3" s="1"/>
  <c r="R1650" i="3"/>
  <c r="I1650" i="3" s="1"/>
  <c r="I1638" i="3"/>
  <c r="R1638" i="3"/>
  <c r="R1626" i="3"/>
  <c r="I1626" i="3" s="1"/>
  <c r="R1614" i="3"/>
  <c r="I1614" i="3" s="1"/>
  <c r="R1602" i="3"/>
  <c r="I1602" i="3" s="1"/>
  <c r="R1590" i="3"/>
  <c r="I1590" i="3" s="1"/>
  <c r="R1578" i="3"/>
  <c r="I1578" i="3" s="1"/>
  <c r="I1566" i="3"/>
  <c r="R1566" i="3"/>
  <c r="R1554" i="3"/>
  <c r="I1554" i="3" s="1"/>
  <c r="R1542" i="3"/>
  <c r="I1542" i="3" s="1"/>
  <c r="R1530" i="3"/>
  <c r="I1530" i="3" s="1"/>
  <c r="R1518" i="3"/>
  <c r="I1518" i="3" s="1"/>
  <c r="R1506" i="3"/>
  <c r="I1506" i="3" s="1"/>
  <c r="I1494" i="3"/>
  <c r="R1494" i="3"/>
  <c r="R1482" i="3"/>
  <c r="I1482" i="3" s="1"/>
  <c r="R1470" i="3"/>
  <c r="I1470" i="3" s="1"/>
  <c r="R1458" i="3"/>
  <c r="I1458" i="3" s="1"/>
  <c r="R1446" i="3"/>
  <c r="I1446" i="3" s="1"/>
  <c r="R1434" i="3"/>
  <c r="I1434" i="3" s="1"/>
  <c r="I1422" i="3"/>
  <c r="R1422" i="3"/>
  <c r="R1410" i="3"/>
  <c r="I1410" i="3" s="1"/>
  <c r="R1398" i="3"/>
  <c r="I1398" i="3" s="1"/>
  <c r="R1386" i="3"/>
  <c r="I1386" i="3" s="1"/>
  <c r="R1374" i="3"/>
  <c r="I1374" i="3" s="1"/>
  <c r="R1362" i="3"/>
  <c r="I1362" i="3" s="1"/>
  <c r="I1350" i="3"/>
  <c r="R1350" i="3"/>
  <c r="R1338" i="3"/>
  <c r="I1338" i="3" s="1"/>
  <c r="R1326" i="3"/>
  <c r="I1326" i="3" s="1"/>
  <c r="R1314" i="3"/>
  <c r="I1314" i="3" s="1"/>
  <c r="R1302" i="3"/>
  <c r="I1302" i="3" s="1"/>
  <c r="R1290" i="3"/>
  <c r="I1290" i="3" s="1"/>
  <c r="I1278" i="3"/>
  <c r="R1278" i="3"/>
  <c r="R1266" i="3"/>
  <c r="I1266" i="3" s="1"/>
  <c r="R1254" i="3"/>
  <c r="I1254" i="3" s="1"/>
  <c r="R1242" i="3"/>
  <c r="I1242" i="3" s="1"/>
  <c r="R1230" i="3"/>
  <c r="I1230" i="3" s="1"/>
  <c r="R1218" i="3"/>
  <c r="I1218" i="3" s="1"/>
  <c r="I1206" i="3"/>
  <c r="R1206" i="3"/>
  <c r="R1194" i="3"/>
  <c r="I1194" i="3" s="1"/>
  <c r="R1182" i="3"/>
  <c r="I1182" i="3" s="1"/>
  <c r="R1170" i="3"/>
  <c r="I1170" i="3" s="1"/>
  <c r="R1158" i="3"/>
  <c r="I1158" i="3" s="1"/>
  <c r="R1146" i="3"/>
  <c r="I1146" i="3" s="1"/>
  <c r="I1134" i="3"/>
  <c r="R1134" i="3"/>
  <c r="R1122" i="3"/>
  <c r="I1122" i="3" s="1"/>
  <c r="R1110" i="3"/>
  <c r="I1110" i="3" s="1"/>
  <c r="R1098" i="3"/>
  <c r="I1098" i="3" s="1"/>
  <c r="R1086" i="3"/>
  <c r="I1086" i="3" s="1"/>
  <c r="R1074" i="3"/>
  <c r="I1074" i="3" s="1"/>
  <c r="I1062" i="3"/>
  <c r="R1062" i="3"/>
  <c r="R1050" i="3"/>
  <c r="I1050" i="3" s="1"/>
  <c r="R1038" i="3"/>
  <c r="I1038" i="3" s="1"/>
  <c r="R1026" i="3"/>
  <c r="I1026" i="3" s="1"/>
  <c r="R1014" i="3"/>
  <c r="I1014" i="3" s="1"/>
  <c r="R1002" i="3"/>
  <c r="I1002" i="3" s="1"/>
  <c r="I990" i="3"/>
  <c r="R990" i="3"/>
  <c r="R978" i="3"/>
  <c r="I978" i="3" s="1"/>
  <c r="R966" i="3"/>
  <c r="I966" i="3" s="1"/>
  <c r="R954" i="3"/>
  <c r="I954" i="3" s="1"/>
  <c r="R942" i="3"/>
  <c r="I942" i="3" s="1"/>
  <c r="R930" i="3"/>
  <c r="I930" i="3" s="1"/>
  <c r="I918" i="3"/>
  <c r="R918" i="3"/>
  <c r="R906" i="3"/>
  <c r="I906" i="3" s="1"/>
  <c r="R894" i="3"/>
  <c r="I894" i="3" s="1"/>
  <c r="R882" i="3"/>
  <c r="I882" i="3" s="1"/>
  <c r="R870" i="3"/>
  <c r="I870" i="3" s="1"/>
  <c r="R858" i="3"/>
  <c r="I858" i="3" s="1"/>
  <c r="I846" i="3"/>
  <c r="R846" i="3"/>
  <c r="R834" i="3"/>
  <c r="I834" i="3" s="1"/>
  <c r="R822" i="3"/>
  <c r="I822" i="3" s="1"/>
  <c r="R810" i="3"/>
  <c r="I810" i="3" s="1"/>
  <c r="R798" i="3"/>
  <c r="I798" i="3" s="1"/>
  <c r="R786" i="3"/>
  <c r="I786" i="3" s="1"/>
  <c r="I774" i="3"/>
  <c r="R774" i="3"/>
  <c r="R762" i="3"/>
  <c r="I762" i="3" s="1"/>
  <c r="R750" i="3"/>
  <c r="I750" i="3" s="1"/>
  <c r="R738" i="3"/>
  <c r="I738" i="3" s="1"/>
  <c r="R726" i="3"/>
  <c r="I726" i="3" s="1"/>
  <c r="R714" i="3"/>
  <c r="I714" i="3" s="1"/>
  <c r="I702" i="3"/>
  <c r="R702" i="3"/>
  <c r="R690" i="3"/>
  <c r="I690" i="3" s="1"/>
  <c r="R678" i="3"/>
  <c r="I678" i="3" s="1"/>
  <c r="R666" i="3"/>
  <c r="I666" i="3" s="1"/>
  <c r="R654" i="3"/>
  <c r="I654" i="3" s="1"/>
  <c r="R642" i="3"/>
  <c r="I642" i="3" s="1"/>
  <c r="I630" i="3"/>
  <c r="R630" i="3"/>
  <c r="I618" i="3"/>
  <c r="R618" i="3"/>
  <c r="R606" i="3"/>
  <c r="I606" i="3" s="1"/>
  <c r="R594" i="3"/>
  <c r="I594" i="3" s="1"/>
  <c r="R582" i="3"/>
  <c r="I582" i="3" s="1"/>
  <c r="R570" i="3"/>
  <c r="I570" i="3" s="1"/>
  <c r="I558" i="3"/>
  <c r="R558" i="3"/>
  <c r="I546" i="3"/>
  <c r="R546" i="3"/>
  <c r="R534" i="3"/>
  <c r="I534" i="3" s="1"/>
  <c r="R522" i="3"/>
  <c r="I522" i="3" s="1"/>
  <c r="R510" i="3"/>
  <c r="I510" i="3" s="1"/>
  <c r="R498" i="3"/>
  <c r="I498" i="3" s="1"/>
  <c r="I486" i="3"/>
  <c r="R486" i="3"/>
  <c r="I474" i="3"/>
  <c r="R474" i="3"/>
  <c r="R462" i="3"/>
  <c r="I462" i="3" s="1"/>
  <c r="R450" i="3"/>
  <c r="I450" i="3" s="1"/>
  <c r="R438" i="3"/>
  <c r="I438" i="3" s="1"/>
  <c r="R426" i="3"/>
  <c r="I426" i="3" s="1"/>
  <c r="I414" i="3"/>
  <c r="R414" i="3"/>
  <c r="I402" i="3"/>
  <c r="R402" i="3"/>
  <c r="R390" i="3"/>
  <c r="I390" i="3" s="1"/>
  <c r="R378" i="3"/>
  <c r="I378" i="3" s="1"/>
  <c r="R366" i="3"/>
  <c r="I366" i="3" s="1"/>
  <c r="R354" i="3"/>
  <c r="I354" i="3" s="1"/>
  <c r="I342" i="3"/>
  <c r="R342" i="3"/>
  <c r="I330" i="3"/>
  <c r="R330" i="3"/>
  <c r="R318" i="3"/>
  <c r="I318" i="3" s="1"/>
  <c r="R306" i="3"/>
  <c r="I306" i="3" s="1"/>
  <c r="R294" i="3"/>
  <c r="I294" i="3" s="1"/>
  <c r="R282" i="3"/>
  <c r="I282" i="3" s="1"/>
  <c r="I270" i="3"/>
  <c r="R270" i="3"/>
  <c r="I258" i="3"/>
  <c r="R258" i="3"/>
  <c r="R246" i="3"/>
  <c r="I246" i="3" s="1"/>
  <c r="R234" i="3"/>
  <c r="I234" i="3" s="1"/>
  <c r="R222" i="3"/>
  <c r="I222" i="3" s="1"/>
  <c r="R210" i="3"/>
  <c r="I210" i="3" s="1"/>
  <c r="I198" i="3"/>
  <c r="R198" i="3"/>
  <c r="I186" i="3"/>
  <c r="R186" i="3"/>
  <c r="R174" i="3"/>
  <c r="I174" i="3" s="1"/>
  <c r="R162" i="3"/>
  <c r="I162" i="3" s="1"/>
  <c r="R150" i="3"/>
  <c r="I150" i="3" s="1"/>
  <c r="R138" i="3"/>
  <c r="I138" i="3" s="1"/>
  <c r="I126" i="3"/>
  <c r="R126" i="3"/>
  <c r="I114" i="3"/>
  <c r="R114" i="3"/>
  <c r="R102" i="3"/>
  <c r="I102" i="3" s="1"/>
  <c r="R90" i="3"/>
  <c r="I90" i="3" s="1"/>
  <c r="R78" i="3"/>
  <c r="I78" i="3" s="1"/>
  <c r="R66" i="3"/>
  <c r="I66" i="3" s="1"/>
  <c r="I54" i="3"/>
  <c r="R54" i="3"/>
  <c r="I42" i="3"/>
  <c r="R42" i="3"/>
  <c r="R30" i="3"/>
  <c r="I30" i="3" s="1"/>
  <c r="R18" i="3"/>
  <c r="I18" i="3" s="1"/>
  <c r="R13" i="9"/>
  <c r="I6" i="3"/>
  <c r="R6" i="3"/>
  <c r="R2765" i="3"/>
  <c r="I2765" i="3" s="1"/>
  <c r="I2753" i="3"/>
  <c r="R2753" i="3"/>
  <c r="R2741" i="3"/>
  <c r="I2741" i="3" s="1"/>
  <c r="I2729" i="3"/>
  <c r="R2729" i="3"/>
  <c r="I2717" i="3"/>
  <c r="R2717" i="3"/>
  <c r="I2705" i="3"/>
  <c r="R2705" i="3"/>
  <c r="R2693" i="3"/>
  <c r="I2693" i="3" s="1"/>
  <c r="I2681" i="3"/>
  <c r="R2681" i="3"/>
  <c r="R2669" i="3"/>
  <c r="I2669" i="3" s="1"/>
  <c r="I2657" i="3"/>
  <c r="R2657" i="3"/>
  <c r="I2645" i="3"/>
  <c r="R2645" i="3"/>
  <c r="I2633" i="3"/>
  <c r="R2633" i="3"/>
  <c r="R2621" i="3"/>
  <c r="I2621" i="3" s="1"/>
  <c r="I2609" i="3"/>
  <c r="R2609" i="3"/>
  <c r="R2597" i="3"/>
  <c r="I2597" i="3" s="1"/>
  <c r="I2585" i="3"/>
  <c r="R2585" i="3"/>
  <c r="I2573" i="3"/>
  <c r="R2573" i="3"/>
  <c r="I2561" i="3"/>
  <c r="R2561" i="3"/>
  <c r="R2549" i="3"/>
  <c r="I2549" i="3" s="1"/>
  <c r="I2537" i="3"/>
  <c r="R2537" i="3"/>
  <c r="R2525" i="3"/>
  <c r="I2525" i="3" s="1"/>
  <c r="I2513" i="3"/>
  <c r="R2513" i="3"/>
  <c r="I2501" i="3"/>
  <c r="R2501" i="3"/>
  <c r="I2489" i="3"/>
  <c r="R2489" i="3"/>
  <c r="R2477" i="3"/>
  <c r="I2477" i="3" s="1"/>
  <c r="I2465" i="3"/>
  <c r="R2465" i="3"/>
  <c r="R2453" i="3"/>
  <c r="I2453" i="3" s="1"/>
  <c r="I2441" i="3"/>
  <c r="R2441" i="3"/>
  <c r="I2429" i="3"/>
  <c r="R2429" i="3"/>
  <c r="I2417" i="3"/>
  <c r="R2417" i="3"/>
  <c r="R2405" i="3"/>
  <c r="I2405" i="3" s="1"/>
  <c r="I2393" i="3"/>
  <c r="R2393" i="3"/>
  <c r="R2381" i="3"/>
  <c r="I2381" i="3" s="1"/>
  <c r="I2369" i="3"/>
  <c r="R2369" i="3"/>
  <c r="I2357" i="3"/>
  <c r="R2357" i="3"/>
  <c r="I2345" i="3"/>
  <c r="R2345" i="3"/>
  <c r="R2333" i="3"/>
  <c r="I2333" i="3" s="1"/>
  <c r="I2321" i="3"/>
  <c r="R2321" i="3"/>
  <c r="R2309" i="3"/>
  <c r="I2309" i="3" s="1"/>
  <c r="I2297" i="3"/>
  <c r="R2297" i="3"/>
  <c r="I2285" i="3"/>
  <c r="R2285" i="3"/>
  <c r="I2273" i="3"/>
  <c r="R2273" i="3"/>
  <c r="R2261" i="3"/>
  <c r="I2261" i="3" s="1"/>
  <c r="I2249" i="3"/>
  <c r="R2249" i="3"/>
  <c r="R2237" i="3"/>
  <c r="I2237" i="3" s="1"/>
  <c r="I2225" i="3"/>
  <c r="R2225" i="3"/>
  <c r="I2213" i="3"/>
  <c r="R2213" i="3"/>
  <c r="I2201" i="3"/>
  <c r="R2201" i="3"/>
  <c r="R2189" i="3"/>
  <c r="I2189" i="3" s="1"/>
  <c r="I2177" i="3"/>
  <c r="R2177" i="3"/>
  <c r="R2165" i="3"/>
  <c r="I2165" i="3" s="1"/>
  <c r="I2153" i="3"/>
  <c r="R2153" i="3"/>
  <c r="I2141" i="3"/>
  <c r="R2141" i="3"/>
  <c r="I2129" i="3"/>
  <c r="R2129" i="3"/>
  <c r="R2117" i="3"/>
  <c r="I2117" i="3" s="1"/>
  <c r="I2105" i="3"/>
  <c r="R2105" i="3"/>
  <c r="R2093" i="3"/>
  <c r="I2093" i="3" s="1"/>
  <c r="I2081" i="3"/>
  <c r="R2081" i="3"/>
  <c r="I2069" i="3"/>
  <c r="R2069" i="3"/>
  <c r="I2057" i="3"/>
  <c r="R2057" i="3"/>
  <c r="R2045" i="3"/>
  <c r="I2045" i="3" s="1"/>
  <c r="I2033" i="3"/>
  <c r="R2033" i="3"/>
  <c r="R2021" i="3"/>
  <c r="I2021" i="3" s="1"/>
  <c r="I2009" i="3"/>
  <c r="R2009" i="3"/>
  <c r="I1997" i="3"/>
  <c r="R1997" i="3"/>
  <c r="I1985" i="3"/>
  <c r="R1985" i="3"/>
  <c r="R1973" i="3"/>
  <c r="I1973" i="3" s="1"/>
  <c r="I1961" i="3"/>
  <c r="R1961" i="3"/>
  <c r="R1949" i="3"/>
  <c r="I1949" i="3" s="1"/>
  <c r="I1937" i="3"/>
  <c r="R1937" i="3"/>
  <c r="I1925" i="3"/>
  <c r="R1925" i="3"/>
  <c r="I1913" i="3"/>
  <c r="R1913" i="3"/>
  <c r="R1901" i="3"/>
  <c r="I1901" i="3" s="1"/>
  <c r="I1889" i="3"/>
  <c r="R1889" i="3"/>
  <c r="R1877" i="3"/>
  <c r="I1877" i="3" s="1"/>
  <c r="I1865" i="3"/>
  <c r="R1865" i="3"/>
  <c r="I1853" i="3"/>
  <c r="R1853" i="3"/>
  <c r="I1841" i="3"/>
  <c r="R1841" i="3"/>
  <c r="R1829" i="3"/>
  <c r="I1829" i="3" s="1"/>
  <c r="I1817" i="3"/>
  <c r="R1817" i="3"/>
  <c r="R1805" i="3"/>
  <c r="I1805" i="3" s="1"/>
  <c r="I1793" i="3"/>
  <c r="R1793" i="3"/>
  <c r="I1781" i="3"/>
  <c r="R1781" i="3"/>
  <c r="I1769" i="3"/>
  <c r="R1769" i="3"/>
  <c r="R1757" i="3"/>
  <c r="I1757" i="3" s="1"/>
  <c r="I1745" i="3"/>
  <c r="R1745" i="3"/>
  <c r="R1733" i="3"/>
  <c r="I1733" i="3" s="1"/>
  <c r="I1721" i="3"/>
  <c r="R1721" i="3"/>
  <c r="I1709" i="3"/>
  <c r="R1709" i="3"/>
  <c r="I1697" i="3"/>
  <c r="R1697" i="3"/>
  <c r="R1685" i="3"/>
  <c r="I1685" i="3" s="1"/>
  <c r="I1673" i="3"/>
  <c r="R1673" i="3"/>
  <c r="R1661" i="3"/>
  <c r="I1661" i="3" s="1"/>
  <c r="I1649" i="3"/>
  <c r="R1649" i="3"/>
  <c r="I1637" i="3"/>
  <c r="R1637" i="3"/>
  <c r="I1625" i="3"/>
  <c r="R1625" i="3"/>
  <c r="R1613" i="3"/>
  <c r="I1613" i="3" s="1"/>
  <c r="I1601" i="3"/>
  <c r="R1601" i="3"/>
  <c r="R1589" i="3"/>
  <c r="I1589" i="3" s="1"/>
  <c r="I1577" i="3"/>
  <c r="R1577" i="3"/>
  <c r="I1565" i="3"/>
  <c r="R1565" i="3"/>
  <c r="I1553" i="3"/>
  <c r="R1553" i="3"/>
  <c r="R1541" i="3"/>
  <c r="I1541" i="3" s="1"/>
  <c r="I1529" i="3"/>
  <c r="R1529" i="3"/>
  <c r="R1517" i="3"/>
  <c r="I1517" i="3" s="1"/>
  <c r="I1505" i="3"/>
  <c r="R1505" i="3"/>
  <c r="I1493" i="3"/>
  <c r="R1493" i="3"/>
  <c r="I1481" i="3"/>
  <c r="R1481" i="3"/>
  <c r="R1469" i="3"/>
  <c r="I1469" i="3" s="1"/>
  <c r="I1457" i="3"/>
  <c r="R1457" i="3"/>
  <c r="R1445" i="3"/>
  <c r="I1445" i="3" s="1"/>
  <c r="I1433" i="3"/>
  <c r="R1433" i="3"/>
  <c r="I1421" i="3"/>
  <c r="R1421" i="3"/>
  <c r="I1409" i="3"/>
  <c r="R1409" i="3"/>
  <c r="R1397" i="3"/>
  <c r="I1397" i="3" s="1"/>
  <c r="I1385" i="3"/>
  <c r="R1385" i="3"/>
  <c r="R1373" i="3"/>
  <c r="I1373" i="3" s="1"/>
  <c r="I1361" i="3"/>
  <c r="R1361" i="3"/>
  <c r="I1349" i="3"/>
  <c r="R1349" i="3"/>
  <c r="I1337" i="3"/>
  <c r="R1337" i="3"/>
  <c r="R1325" i="3"/>
  <c r="I1325" i="3" s="1"/>
  <c r="I1313" i="3"/>
  <c r="R1313" i="3"/>
  <c r="R1301" i="3"/>
  <c r="I1301" i="3" s="1"/>
  <c r="I1289" i="3"/>
  <c r="R1289" i="3"/>
  <c r="I1277" i="3"/>
  <c r="R1277" i="3"/>
  <c r="I1265" i="3"/>
  <c r="R1265" i="3"/>
  <c r="R1253" i="3"/>
  <c r="I1253" i="3" s="1"/>
  <c r="I1241" i="3"/>
  <c r="R1241" i="3"/>
  <c r="R1229" i="3"/>
  <c r="I1229" i="3" s="1"/>
  <c r="I1217" i="3"/>
  <c r="R1217" i="3"/>
  <c r="I1205" i="3"/>
  <c r="R1205" i="3"/>
  <c r="I1193" i="3"/>
  <c r="R1193" i="3"/>
  <c r="R1181" i="3"/>
  <c r="I1181" i="3" s="1"/>
  <c r="I1169" i="3"/>
  <c r="R1169" i="3"/>
  <c r="R1157" i="3"/>
  <c r="I1157" i="3" s="1"/>
  <c r="I1145" i="3"/>
  <c r="R1145" i="3"/>
  <c r="I1133" i="3"/>
  <c r="R1133" i="3"/>
  <c r="I1121" i="3"/>
  <c r="R1121" i="3"/>
  <c r="R1109" i="3"/>
  <c r="I1109" i="3" s="1"/>
  <c r="I1097" i="3"/>
  <c r="R1097" i="3"/>
  <c r="R1085" i="3"/>
  <c r="I1085" i="3" s="1"/>
  <c r="I1073" i="3"/>
  <c r="R1073" i="3"/>
  <c r="I1061" i="3"/>
  <c r="R1061" i="3"/>
  <c r="I1049" i="3"/>
  <c r="R1049" i="3"/>
  <c r="R1037" i="3"/>
  <c r="I1037" i="3" s="1"/>
  <c r="I1025" i="3"/>
  <c r="R1025" i="3"/>
  <c r="R1013" i="3"/>
  <c r="I1013" i="3" s="1"/>
  <c r="I1001" i="3"/>
  <c r="R1001" i="3"/>
  <c r="I989" i="3"/>
  <c r="R989" i="3"/>
  <c r="I977" i="3"/>
  <c r="R977" i="3"/>
  <c r="R965" i="3"/>
  <c r="I965" i="3" s="1"/>
  <c r="I953" i="3"/>
  <c r="R953" i="3"/>
  <c r="R941" i="3"/>
  <c r="I941" i="3" s="1"/>
  <c r="I929" i="3"/>
  <c r="R929" i="3"/>
  <c r="I917" i="3"/>
  <c r="R917" i="3"/>
  <c r="I905" i="3"/>
  <c r="R905" i="3"/>
  <c r="R893" i="3"/>
  <c r="I893" i="3" s="1"/>
  <c r="I881" i="3"/>
  <c r="R881" i="3"/>
  <c r="R869" i="3"/>
  <c r="I869" i="3" s="1"/>
  <c r="I857" i="3"/>
  <c r="R857" i="3"/>
  <c r="I845" i="3"/>
  <c r="R845" i="3"/>
  <c r="I833" i="3"/>
  <c r="R833" i="3"/>
  <c r="R821" i="3"/>
  <c r="I821" i="3" s="1"/>
  <c r="I809" i="3"/>
  <c r="R809" i="3"/>
  <c r="R797" i="3"/>
  <c r="I797" i="3" s="1"/>
  <c r="I785" i="3"/>
  <c r="R785" i="3"/>
  <c r="I773" i="3"/>
  <c r="R773" i="3"/>
  <c r="I761" i="3"/>
  <c r="R761" i="3"/>
  <c r="R749" i="3"/>
  <c r="I749" i="3" s="1"/>
  <c r="I737" i="3"/>
  <c r="R737" i="3"/>
  <c r="R725" i="3"/>
  <c r="I725" i="3" s="1"/>
  <c r="I713" i="3"/>
  <c r="R713" i="3"/>
  <c r="I701" i="3"/>
  <c r="R701" i="3"/>
  <c r="I689" i="3"/>
  <c r="R689" i="3"/>
  <c r="R677" i="3"/>
  <c r="I677" i="3" s="1"/>
  <c r="I665" i="3"/>
  <c r="R665" i="3"/>
  <c r="R653" i="3"/>
  <c r="I653" i="3" s="1"/>
  <c r="I641" i="3"/>
  <c r="R641" i="3"/>
  <c r="I629" i="3"/>
  <c r="R629" i="3"/>
  <c r="I617" i="3"/>
  <c r="R617" i="3"/>
  <c r="R605" i="3"/>
  <c r="I605" i="3" s="1"/>
  <c r="I593" i="3"/>
  <c r="R593" i="3"/>
  <c r="R581" i="3"/>
  <c r="I581" i="3" s="1"/>
  <c r="I569" i="3"/>
  <c r="R569" i="3"/>
  <c r="I557" i="3"/>
  <c r="R557" i="3"/>
  <c r="I545" i="3"/>
  <c r="R545" i="3"/>
  <c r="R533" i="3"/>
  <c r="I533" i="3" s="1"/>
  <c r="I521" i="3"/>
  <c r="R521" i="3"/>
  <c r="R509" i="3"/>
  <c r="I509" i="3" s="1"/>
  <c r="I497" i="3"/>
  <c r="R497" i="3"/>
  <c r="I485" i="3"/>
  <c r="R485" i="3"/>
  <c r="I473" i="3"/>
  <c r="R473" i="3"/>
  <c r="R461" i="3"/>
  <c r="I461" i="3" s="1"/>
  <c r="I449" i="3"/>
  <c r="R449" i="3"/>
  <c r="R437" i="3"/>
  <c r="I437" i="3" s="1"/>
  <c r="I425" i="3"/>
  <c r="R425" i="3"/>
  <c r="I413" i="3"/>
  <c r="R413" i="3"/>
  <c r="I401" i="3"/>
  <c r="R401" i="3"/>
  <c r="R389" i="3"/>
  <c r="I389" i="3" s="1"/>
  <c r="I377" i="3"/>
  <c r="R377" i="3"/>
  <c r="R365" i="3"/>
  <c r="I365" i="3" s="1"/>
  <c r="I353" i="3"/>
  <c r="R353" i="3"/>
  <c r="I341" i="3"/>
  <c r="R341" i="3"/>
  <c r="I329" i="3"/>
  <c r="R329" i="3"/>
  <c r="R317" i="3"/>
  <c r="I317" i="3" s="1"/>
  <c r="I305" i="3"/>
  <c r="R305" i="3"/>
  <c r="R293" i="3"/>
  <c r="I293" i="3" s="1"/>
  <c r="I281" i="3"/>
  <c r="R281" i="3"/>
  <c r="I269" i="3"/>
  <c r="R269" i="3"/>
  <c r="I257" i="3"/>
  <c r="R257" i="3"/>
  <c r="R245" i="3"/>
  <c r="I245" i="3" s="1"/>
  <c r="I233" i="3"/>
  <c r="R233" i="3"/>
  <c r="R221" i="3"/>
  <c r="I221" i="3" s="1"/>
  <c r="I209" i="3"/>
  <c r="R209" i="3"/>
  <c r="I197" i="3"/>
  <c r="R197" i="3"/>
  <c r="I185" i="3"/>
  <c r="R185" i="3"/>
  <c r="R173" i="3"/>
  <c r="I173" i="3" s="1"/>
  <c r="I161" i="3"/>
  <c r="R161" i="3"/>
  <c r="R149" i="3"/>
  <c r="I149" i="3" s="1"/>
  <c r="I137" i="3"/>
  <c r="R137" i="3"/>
  <c r="I125" i="3"/>
  <c r="R125" i="3"/>
  <c r="I113" i="3"/>
  <c r="R113" i="3"/>
  <c r="R101" i="3"/>
  <c r="I101" i="3" s="1"/>
  <c r="I89" i="3"/>
  <c r="R89" i="3"/>
  <c r="R77" i="3"/>
  <c r="I77" i="3" s="1"/>
  <c r="I65" i="3"/>
  <c r="R65" i="3"/>
  <c r="I53" i="3"/>
  <c r="R53" i="3"/>
  <c r="I41" i="3"/>
  <c r="R41" i="3"/>
  <c r="R29" i="3"/>
  <c r="I29" i="3" s="1"/>
  <c r="I17" i="3"/>
  <c r="R17" i="3"/>
  <c r="R12" i="9"/>
  <c r="R5" i="3"/>
  <c r="I5" i="3" s="1"/>
  <c r="R2824" i="3"/>
  <c r="I2824" i="3" s="1"/>
  <c r="I2812" i="3"/>
  <c r="R2812" i="3"/>
  <c r="R2800" i="3"/>
  <c r="I2800" i="3" s="1"/>
  <c r="I2788" i="3"/>
  <c r="R2788" i="3"/>
  <c r="R2776" i="3"/>
  <c r="I2776" i="3" s="1"/>
  <c r="R2764" i="3"/>
  <c r="I2764" i="3" s="1"/>
  <c r="R2752" i="3"/>
  <c r="I2752" i="3" s="1"/>
  <c r="I2740" i="3"/>
  <c r="R2740" i="3"/>
  <c r="R2728" i="3"/>
  <c r="I2728" i="3" s="1"/>
  <c r="I2716" i="3"/>
  <c r="R2716" i="3"/>
  <c r="R2704" i="3"/>
  <c r="I2704" i="3" s="1"/>
  <c r="R2692" i="3"/>
  <c r="I2692" i="3" s="1"/>
  <c r="R2680" i="3"/>
  <c r="I2680" i="3" s="1"/>
  <c r="I2668" i="3"/>
  <c r="R2668" i="3"/>
  <c r="R2656" i="3"/>
  <c r="I2656" i="3" s="1"/>
  <c r="I2644" i="3"/>
  <c r="R2644" i="3"/>
  <c r="R2632" i="3"/>
  <c r="I2632" i="3" s="1"/>
  <c r="R2620" i="3"/>
  <c r="I2620" i="3" s="1"/>
  <c r="R2608" i="3"/>
  <c r="I2608" i="3" s="1"/>
  <c r="I2596" i="3"/>
  <c r="R2596" i="3"/>
  <c r="R2584" i="3"/>
  <c r="I2584" i="3" s="1"/>
  <c r="I2572" i="3"/>
  <c r="R2572" i="3"/>
  <c r="R2560" i="3"/>
  <c r="I2560" i="3" s="1"/>
  <c r="R2548" i="3"/>
  <c r="I2548" i="3" s="1"/>
  <c r="R2536" i="3"/>
  <c r="I2536" i="3" s="1"/>
  <c r="I2524" i="3"/>
  <c r="R2524" i="3"/>
  <c r="R2512" i="3"/>
  <c r="I2512" i="3" s="1"/>
  <c r="I2500" i="3"/>
  <c r="R2500" i="3"/>
  <c r="I2488" i="3"/>
  <c r="R2488" i="3"/>
  <c r="R2476" i="3"/>
  <c r="I2476" i="3" s="1"/>
  <c r="R2464" i="3"/>
  <c r="I2464" i="3" s="1"/>
  <c r="I2452" i="3"/>
  <c r="R2452" i="3"/>
  <c r="R2440" i="3"/>
  <c r="I2440" i="3" s="1"/>
  <c r="I2428" i="3"/>
  <c r="R2428" i="3"/>
  <c r="I2416" i="3"/>
  <c r="R2416" i="3"/>
  <c r="R2404" i="3"/>
  <c r="I2404" i="3" s="1"/>
  <c r="R2392" i="3"/>
  <c r="I2392" i="3" s="1"/>
  <c r="I2380" i="3"/>
  <c r="R2380" i="3"/>
  <c r="R2368" i="3"/>
  <c r="I2368" i="3" s="1"/>
  <c r="I2356" i="3"/>
  <c r="R2356" i="3"/>
  <c r="I2344" i="3"/>
  <c r="R2344" i="3"/>
  <c r="R2332" i="3"/>
  <c r="I2332" i="3" s="1"/>
  <c r="R2320" i="3"/>
  <c r="I2320" i="3" s="1"/>
  <c r="I2308" i="3"/>
  <c r="R2308" i="3"/>
  <c r="R2296" i="3"/>
  <c r="I2296" i="3" s="1"/>
  <c r="I2284" i="3"/>
  <c r="R2284" i="3"/>
  <c r="I2272" i="3"/>
  <c r="R2272" i="3"/>
  <c r="R2260" i="3"/>
  <c r="I2260" i="3" s="1"/>
  <c r="R2248" i="3"/>
  <c r="I2248" i="3" s="1"/>
  <c r="I2236" i="3"/>
  <c r="R2236" i="3"/>
  <c r="R2224" i="3"/>
  <c r="I2224" i="3" s="1"/>
  <c r="I2212" i="3"/>
  <c r="R2212" i="3"/>
  <c r="I2200" i="3"/>
  <c r="R2200" i="3"/>
  <c r="R2188" i="3"/>
  <c r="I2188" i="3" s="1"/>
  <c r="R2176" i="3"/>
  <c r="I2176" i="3" s="1"/>
  <c r="I2164" i="3"/>
  <c r="R2164" i="3"/>
  <c r="R2152" i="3"/>
  <c r="I2152" i="3" s="1"/>
  <c r="I2140" i="3"/>
  <c r="R2140" i="3"/>
  <c r="I2128" i="3"/>
  <c r="R2128" i="3"/>
  <c r="R2116" i="3"/>
  <c r="I2116" i="3" s="1"/>
  <c r="R2104" i="3"/>
  <c r="I2104" i="3" s="1"/>
  <c r="I2092" i="3"/>
  <c r="R2092" i="3"/>
  <c r="R2080" i="3"/>
  <c r="I2080" i="3" s="1"/>
  <c r="I2068" i="3"/>
  <c r="R2068" i="3"/>
  <c r="I2056" i="3"/>
  <c r="R2056" i="3"/>
  <c r="R2044" i="3"/>
  <c r="I2044" i="3" s="1"/>
  <c r="R2032" i="3"/>
  <c r="I2032" i="3" s="1"/>
  <c r="I2020" i="3"/>
  <c r="R2020" i="3"/>
  <c r="R2008" i="3"/>
  <c r="I2008" i="3" s="1"/>
  <c r="I1996" i="3"/>
  <c r="R1996" i="3"/>
  <c r="I1984" i="3"/>
  <c r="R1984" i="3"/>
  <c r="R1972" i="3"/>
  <c r="I1972" i="3" s="1"/>
  <c r="R1960" i="3"/>
  <c r="I1960" i="3" s="1"/>
  <c r="I1948" i="3"/>
  <c r="R1948" i="3"/>
  <c r="R1936" i="3"/>
  <c r="I1936" i="3" s="1"/>
  <c r="I1924" i="3"/>
  <c r="R1924" i="3"/>
  <c r="I1912" i="3"/>
  <c r="R1912" i="3"/>
  <c r="R1900" i="3"/>
  <c r="I1900" i="3" s="1"/>
  <c r="R1888" i="3"/>
  <c r="I1888" i="3" s="1"/>
  <c r="I1876" i="3"/>
  <c r="R1876" i="3"/>
  <c r="R1864" i="3"/>
  <c r="I1864" i="3" s="1"/>
  <c r="I1852" i="3"/>
  <c r="R1852" i="3"/>
  <c r="I1840" i="3"/>
  <c r="R1840" i="3"/>
  <c r="R1828" i="3"/>
  <c r="I1828" i="3" s="1"/>
  <c r="R1816" i="3"/>
  <c r="I1816" i="3" s="1"/>
  <c r="I1804" i="3"/>
  <c r="R1804" i="3"/>
  <c r="R1792" i="3"/>
  <c r="I1792" i="3" s="1"/>
  <c r="I1780" i="3"/>
  <c r="R1780" i="3"/>
  <c r="I1768" i="3"/>
  <c r="R1768" i="3"/>
  <c r="R1756" i="3"/>
  <c r="I1756" i="3" s="1"/>
  <c r="R1744" i="3"/>
  <c r="I1744" i="3" s="1"/>
  <c r="I1732" i="3"/>
  <c r="R1732" i="3"/>
  <c r="R1720" i="3"/>
  <c r="I1720" i="3" s="1"/>
  <c r="I1708" i="3"/>
  <c r="R1708" i="3"/>
  <c r="I1696" i="3"/>
  <c r="R1696" i="3"/>
  <c r="R1684" i="3"/>
  <c r="I1684" i="3" s="1"/>
  <c r="R1672" i="3"/>
  <c r="I1672" i="3" s="1"/>
  <c r="I1660" i="3"/>
  <c r="R1660" i="3"/>
  <c r="R1648" i="3"/>
  <c r="I1648" i="3" s="1"/>
  <c r="I1636" i="3"/>
  <c r="R1636" i="3"/>
  <c r="I1624" i="3"/>
  <c r="R1624" i="3"/>
  <c r="R1612" i="3"/>
  <c r="I1612" i="3" s="1"/>
  <c r="R1600" i="3"/>
  <c r="I1600" i="3" s="1"/>
  <c r="I1588" i="3"/>
  <c r="R1588" i="3"/>
  <c r="R1576" i="3"/>
  <c r="I1576" i="3" s="1"/>
  <c r="I1564" i="3"/>
  <c r="R1564" i="3"/>
  <c r="I1552" i="3"/>
  <c r="R1552" i="3"/>
  <c r="R1540" i="3"/>
  <c r="I1540" i="3" s="1"/>
  <c r="R1528" i="3"/>
  <c r="I1528" i="3" s="1"/>
  <c r="I1516" i="3"/>
  <c r="R1516" i="3"/>
  <c r="R1504" i="3"/>
  <c r="I1504" i="3" s="1"/>
  <c r="I1492" i="3"/>
  <c r="R1492" i="3"/>
  <c r="I1480" i="3"/>
  <c r="R1480" i="3"/>
  <c r="R1468" i="3"/>
  <c r="I1468" i="3" s="1"/>
  <c r="R1456" i="3"/>
  <c r="I1456" i="3" s="1"/>
  <c r="I1444" i="3"/>
  <c r="R1444" i="3"/>
  <c r="R1432" i="3"/>
  <c r="I1432" i="3" s="1"/>
  <c r="I1420" i="3"/>
  <c r="R1420" i="3"/>
  <c r="I1408" i="3"/>
  <c r="R1408" i="3"/>
  <c r="R1396" i="3"/>
  <c r="I1396" i="3" s="1"/>
  <c r="R1384" i="3"/>
  <c r="I1384" i="3" s="1"/>
  <c r="I1372" i="3"/>
  <c r="R1372" i="3"/>
  <c r="R1360" i="3"/>
  <c r="I1360" i="3" s="1"/>
  <c r="I1348" i="3"/>
  <c r="R1348" i="3"/>
  <c r="I1336" i="3"/>
  <c r="R1336" i="3"/>
  <c r="R1324" i="3"/>
  <c r="I1324" i="3" s="1"/>
  <c r="R1312" i="3"/>
  <c r="I1312" i="3" s="1"/>
  <c r="I1300" i="3"/>
  <c r="R1300" i="3"/>
  <c r="R1288" i="3"/>
  <c r="I1288" i="3" s="1"/>
  <c r="I1276" i="3"/>
  <c r="R1276" i="3"/>
  <c r="I1264" i="3"/>
  <c r="R1264" i="3"/>
  <c r="R1252" i="3"/>
  <c r="I1252" i="3" s="1"/>
  <c r="R1240" i="3"/>
  <c r="I1240" i="3" s="1"/>
  <c r="I1228" i="3"/>
  <c r="R1228" i="3"/>
  <c r="R1216" i="3"/>
  <c r="I1216" i="3" s="1"/>
  <c r="I1204" i="3"/>
  <c r="R1204" i="3"/>
  <c r="I1192" i="3"/>
  <c r="R1192" i="3"/>
  <c r="R1180" i="3"/>
  <c r="I1180" i="3" s="1"/>
  <c r="R1168" i="3"/>
  <c r="I1168" i="3" s="1"/>
  <c r="I1156" i="3"/>
  <c r="R1156" i="3"/>
  <c r="R1144" i="3"/>
  <c r="I1144" i="3" s="1"/>
  <c r="I1132" i="3"/>
  <c r="R1132" i="3"/>
  <c r="I1120" i="3"/>
  <c r="R1120" i="3"/>
  <c r="R1108" i="3"/>
  <c r="I1108" i="3" s="1"/>
  <c r="R1096" i="3"/>
  <c r="I1096" i="3" s="1"/>
  <c r="I1084" i="3"/>
  <c r="R1084" i="3"/>
  <c r="R1072" i="3"/>
  <c r="I1072" i="3" s="1"/>
  <c r="I1060" i="3"/>
  <c r="R1060" i="3"/>
  <c r="I1048" i="3"/>
  <c r="R1048" i="3"/>
  <c r="R1036" i="3"/>
  <c r="I1036" i="3" s="1"/>
  <c r="R1024" i="3"/>
  <c r="I1024" i="3" s="1"/>
  <c r="I1012" i="3"/>
  <c r="R1012" i="3"/>
  <c r="R1000" i="3"/>
  <c r="I1000" i="3" s="1"/>
  <c r="I988" i="3"/>
  <c r="R988" i="3"/>
  <c r="I976" i="3"/>
  <c r="R976" i="3"/>
  <c r="R964" i="3"/>
  <c r="I964" i="3" s="1"/>
  <c r="R952" i="3"/>
  <c r="I952" i="3" s="1"/>
  <c r="I940" i="3"/>
  <c r="R940" i="3"/>
  <c r="R928" i="3"/>
  <c r="I928" i="3" s="1"/>
  <c r="I916" i="3"/>
  <c r="R916" i="3"/>
  <c r="I904" i="3"/>
  <c r="R904" i="3"/>
  <c r="R892" i="3"/>
  <c r="I892" i="3" s="1"/>
  <c r="R880" i="3"/>
  <c r="I880" i="3" s="1"/>
  <c r="I868" i="3"/>
  <c r="R868" i="3"/>
  <c r="R856" i="3"/>
  <c r="I856" i="3" s="1"/>
  <c r="I844" i="3"/>
  <c r="R844" i="3"/>
  <c r="I832" i="3"/>
  <c r="R832" i="3"/>
  <c r="R820" i="3"/>
  <c r="I820" i="3" s="1"/>
  <c r="R808" i="3"/>
  <c r="I808" i="3" s="1"/>
  <c r="I796" i="3"/>
  <c r="R796" i="3"/>
  <c r="R784" i="3"/>
  <c r="I784" i="3" s="1"/>
  <c r="I772" i="3"/>
  <c r="R772" i="3"/>
  <c r="I760" i="3"/>
  <c r="R760" i="3"/>
  <c r="R748" i="3"/>
  <c r="I748" i="3" s="1"/>
  <c r="R736" i="3"/>
  <c r="I736" i="3" s="1"/>
  <c r="I724" i="3"/>
  <c r="R724" i="3"/>
  <c r="R712" i="3"/>
  <c r="I712" i="3" s="1"/>
  <c r="I700" i="3"/>
  <c r="R700" i="3"/>
  <c r="I688" i="3"/>
  <c r="R688" i="3"/>
  <c r="R676" i="3"/>
  <c r="I676" i="3" s="1"/>
  <c r="R664" i="3"/>
  <c r="I664" i="3" s="1"/>
  <c r="I652" i="3"/>
  <c r="R652" i="3"/>
  <c r="R640" i="3"/>
  <c r="I640" i="3" s="1"/>
  <c r="I628" i="3"/>
  <c r="R628" i="3"/>
  <c r="I616" i="3"/>
  <c r="R616" i="3"/>
  <c r="R604" i="3"/>
  <c r="I604" i="3" s="1"/>
  <c r="R592" i="3"/>
  <c r="I592" i="3" s="1"/>
  <c r="I580" i="3"/>
  <c r="R580" i="3"/>
  <c r="R568" i="3"/>
  <c r="I568" i="3" s="1"/>
  <c r="I556" i="3"/>
  <c r="R556" i="3"/>
  <c r="I544" i="3"/>
  <c r="R544" i="3"/>
  <c r="R532" i="3"/>
  <c r="I532" i="3" s="1"/>
  <c r="R520" i="3"/>
  <c r="I520" i="3" s="1"/>
  <c r="I508" i="3"/>
  <c r="R508" i="3"/>
  <c r="R496" i="3"/>
  <c r="I496" i="3" s="1"/>
  <c r="I484" i="3"/>
  <c r="R484" i="3"/>
  <c r="I472" i="3"/>
  <c r="R472" i="3"/>
  <c r="R460" i="3"/>
  <c r="I460" i="3" s="1"/>
  <c r="R448" i="3"/>
  <c r="I448" i="3" s="1"/>
  <c r="I436" i="3"/>
  <c r="R436" i="3"/>
  <c r="R424" i="3"/>
  <c r="I424" i="3" s="1"/>
  <c r="I412" i="3"/>
  <c r="R412" i="3"/>
  <c r="I400" i="3"/>
  <c r="R400" i="3"/>
  <c r="R388" i="3"/>
  <c r="I388" i="3" s="1"/>
  <c r="R376" i="3"/>
  <c r="I376" i="3" s="1"/>
  <c r="I364" i="3"/>
  <c r="R364" i="3"/>
  <c r="R352" i="3"/>
  <c r="I352" i="3" s="1"/>
  <c r="I340" i="3"/>
  <c r="R340" i="3"/>
  <c r="I328" i="3"/>
  <c r="R328" i="3"/>
  <c r="R316" i="3"/>
  <c r="I316" i="3" s="1"/>
  <c r="R304" i="3"/>
  <c r="I304" i="3" s="1"/>
  <c r="I292" i="3"/>
  <c r="R292" i="3"/>
  <c r="R280" i="3"/>
  <c r="I280" i="3" s="1"/>
  <c r="I268" i="3"/>
  <c r="R268" i="3"/>
  <c r="I256" i="3"/>
  <c r="R256" i="3"/>
  <c r="R244" i="3"/>
  <c r="I244" i="3" s="1"/>
  <c r="R232" i="3"/>
  <c r="I232" i="3" s="1"/>
  <c r="I220" i="3"/>
  <c r="R220" i="3"/>
  <c r="R208" i="3"/>
  <c r="I208" i="3" s="1"/>
  <c r="I196" i="3"/>
  <c r="R196" i="3"/>
  <c r="I184" i="3"/>
  <c r="R184" i="3"/>
  <c r="R172" i="3"/>
  <c r="I172" i="3" s="1"/>
  <c r="R160" i="3"/>
  <c r="I160" i="3" s="1"/>
  <c r="I148" i="3"/>
  <c r="R148" i="3"/>
  <c r="R136" i="3"/>
  <c r="I136" i="3" s="1"/>
  <c r="I124" i="3"/>
  <c r="R124" i="3"/>
  <c r="I112" i="3"/>
  <c r="R112" i="3"/>
  <c r="R100" i="3"/>
  <c r="I100" i="3" s="1"/>
  <c r="R88" i="3"/>
  <c r="I88" i="3" s="1"/>
  <c r="I76" i="3"/>
  <c r="R76" i="3"/>
  <c r="R64" i="3"/>
  <c r="I64" i="3" s="1"/>
  <c r="I52" i="3"/>
  <c r="R52" i="3"/>
  <c r="I40" i="3"/>
  <c r="R40" i="3"/>
  <c r="R28" i="3"/>
  <c r="I28" i="3" s="1"/>
  <c r="R16" i="3"/>
  <c r="I16" i="3" s="1"/>
  <c r="R10" i="9"/>
  <c r="I4" i="3"/>
  <c r="R4" i="3"/>
  <c r="R2775" i="3"/>
  <c r="I2775" i="3" s="1"/>
  <c r="I2763" i="3"/>
  <c r="R2763" i="3"/>
  <c r="R2751" i="3"/>
  <c r="I2751" i="3" s="1"/>
  <c r="I2739" i="3"/>
  <c r="R2739" i="3"/>
  <c r="R2727" i="3"/>
  <c r="I2727" i="3" s="1"/>
  <c r="I2715" i="3"/>
  <c r="R2715" i="3"/>
  <c r="R2703" i="3"/>
  <c r="I2703" i="3" s="1"/>
  <c r="I2691" i="3"/>
  <c r="R2691" i="3"/>
  <c r="R2679" i="3"/>
  <c r="I2679" i="3" s="1"/>
  <c r="I2667" i="3"/>
  <c r="R2667" i="3"/>
  <c r="R2655" i="3"/>
  <c r="I2655" i="3" s="1"/>
  <c r="I2643" i="3"/>
  <c r="R2643" i="3"/>
  <c r="R2631" i="3"/>
  <c r="I2631" i="3" s="1"/>
  <c r="I2619" i="3"/>
  <c r="R2619" i="3"/>
  <c r="R2607" i="3"/>
  <c r="I2607" i="3" s="1"/>
  <c r="I2595" i="3"/>
  <c r="R2595" i="3"/>
  <c r="R2583" i="3"/>
  <c r="I2583" i="3" s="1"/>
  <c r="I2571" i="3"/>
  <c r="R2571" i="3"/>
  <c r="R2559" i="3"/>
  <c r="I2559" i="3" s="1"/>
  <c r="I2547" i="3"/>
  <c r="R2547" i="3"/>
  <c r="R2535" i="3"/>
  <c r="I2535" i="3" s="1"/>
  <c r="I2523" i="3"/>
  <c r="R2523" i="3"/>
  <c r="R2511" i="3"/>
  <c r="I2511" i="3" s="1"/>
  <c r="I2499" i="3"/>
  <c r="R2499" i="3"/>
  <c r="R2487" i="3"/>
  <c r="I2487" i="3" s="1"/>
  <c r="I2475" i="3"/>
  <c r="R2475" i="3"/>
  <c r="R2463" i="3"/>
  <c r="I2463" i="3" s="1"/>
  <c r="I2451" i="3"/>
  <c r="R2451" i="3"/>
  <c r="R2439" i="3"/>
  <c r="I2439" i="3" s="1"/>
  <c r="I2427" i="3"/>
  <c r="R2427" i="3"/>
  <c r="R2415" i="3"/>
  <c r="I2415" i="3" s="1"/>
  <c r="I2403" i="3"/>
  <c r="R2403" i="3"/>
  <c r="R2391" i="3"/>
  <c r="I2391" i="3" s="1"/>
  <c r="I2379" i="3"/>
  <c r="R2379" i="3"/>
  <c r="R2367" i="3"/>
  <c r="I2367" i="3" s="1"/>
  <c r="I2355" i="3"/>
  <c r="R2355" i="3"/>
  <c r="R2343" i="3"/>
  <c r="I2343" i="3" s="1"/>
  <c r="I2331" i="3"/>
  <c r="R2331" i="3"/>
  <c r="R2319" i="3"/>
  <c r="I2319" i="3" s="1"/>
  <c r="I2307" i="3"/>
  <c r="R2307" i="3"/>
  <c r="R2295" i="3"/>
  <c r="I2295" i="3" s="1"/>
  <c r="I2283" i="3"/>
  <c r="R2283" i="3"/>
  <c r="R2271" i="3"/>
  <c r="I2271" i="3" s="1"/>
  <c r="I2259" i="3"/>
  <c r="R2259" i="3"/>
  <c r="R2247" i="3"/>
  <c r="I2247" i="3" s="1"/>
  <c r="I2235" i="3"/>
  <c r="R2235" i="3"/>
  <c r="R2223" i="3"/>
  <c r="I2223" i="3" s="1"/>
  <c r="I2211" i="3"/>
  <c r="R2211" i="3"/>
  <c r="R2199" i="3"/>
  <c r="I2199" i="3" s="1"/>
  <c r="I2187" i="3"/>
  <c r="R2187" i="3"/>
  <c r="R2175" i="3"/>
  <c r="I2175" i="3" s="1"/>
  <c r="I2163" i="3"/>
  <c r="R2163" i="3"/>
  <c r="R2151" i="3"/>
  <c r="I2151" i="3" s="1"/>
  <c r="I2139" i="3"/>
  <c r="R2139" i="3"/>
  <c r="R2127" i="3"/>
  <c r="I2127" i="3" s="1"/>
  <c r="I2115" i="3"/>
  <c r="R2115" i="3"/>
  <c r="R2103" i="3"/>
  <c r="I2103" i="3" s="1"/>
  <c r="I2091" i="3"/>
  <c r="R2091" i="3"/>
  <c r="R2079" i="3"/>
  <c r="I2079" i="3" s="1"/>
  <c r="I2067" i="3"/>
  <c r="R2067" i="3"/>
  <c r="R2055" i="3"/>
  <c r="I2055" i="3" s="1"/>
  <c r="I2043" i="3"/>
  <c r="R2043" i="3"/>
  <c r="R2031" i="3"/>
  <c r="I2031" i="3" s="1"/>
  <c r="I2019" i="3"/>
  <c r="R2019" i="3"/>
  <c r="R2007" i="3"/>
  <c r="I2007" i="3" s="1"/>
  <c r="I1995" i="3"/>
  <c r="R1995" i="3"/>
  <c r="R1983" i="3"/>
  <c r="I1983" i="3" s="1"/>
  <c r="I1971" i="3"/>
  <c r="R1971" i="3"/>
  <c r="R1959" i="3"/>
  <c r="I1959" i="3" s="1"/>
  <c r="I1947" i="3"/>
  <c r="R1947" i="3"/>
  <c r="R1935" i="3"/>
  <c r="I1935" i="3" s="1"/>
  <c r="I1923" i="3"/>
  <c r="R1923" i="3"/>
  <c r="R1911" i="3"/>
  <c r="I1911" i="3" s="1"/>
  <c r="I1899" i="3"/>
  <c r="R1899" i="3"/>
  <c r="R1887" i="3"/>
  <c r="I1887" i="3" s="1"/>
  <c r="I1875" i="3"/>
  <c r="R1875" i="3"/>
  <c r="R1863" i="3"/>
  <c r="I1863" i="3" s="1"/>
  <c r="I1851" i="3"/>
  <c r="R1851" i="3"/>
  <c r="R1839" i="3"/>
  <c r="I1839" i="3" s="1"/>
  <c r="I1827" i="3"/>
  <c r="R1827" i="3"/>
  <c r="R1815" i="3"/>
  <c r="I1815" i="3" s="1"/>
  <c r="I1803" i="3"/>
  <c r="R1803" i="3"/>
  <c r="R1791" i="3"/>
  <c r="I1791" i="3" s="1"/>
  <c r="I1779" i="3"/>
  <c r="R1779" i="3"/>
  <c r="R1767" i="3"/>
  <c r="I1767" i="3" s="1"/>
  <c r="I1755" i="3"/>
  <c r="R1755" i="3"/>
  <c r="R1743" i="3"/>
  <c r="I1743" i="3" s="1"/>
  <c r="I1731" i="3"/>
  <c r="R1731" i="3"/>
  <c r="R1719" i="3"/>
  <c r="I1719" i="3" s="1"/>
  <c r="I1707" i="3"/>
  <c r="R1707" i="3"/>
  <c r="R1695" i="3"/>
  <c r="I1695" i="3" s="1"/>
  <c r="I1683" i="3"/>
  <c r="R1683" i="3"/>
  <c r="R1671" i="3"/>
  <c r="I1671" i="3" s="1"/>
  <c r="I1659" i="3"/>
  <c r="R1659" i="3"/>
  <c r="R1647" i="3"/>
  <c r="I1647" i="3" s="1"/>
  <c r="I1635" i="3"/>
  <c r="R1635" i="3"/>
  <c r="R1623" i="3"/>
  <c r="I1623" i="3" s="1"/>
  <c r="I1611" i="3"/>
  <c r="R1611" i="3"/>
  <c r="R1599" i="3"/>
  <c r="I1599" i="3" s="1"/>
  <c r="I1587" i="3"/>
  <c r="R1587" i="3"/>
  <c r="R1575" i="3"/>
  <c r="I1575" i="3" s="1"/>
  <c r="I1563" i="3"/>
  <c r="R1563" i="3"/>
  <c r="R1551" i="3"/>
  <c r="I1551" i="3" s="1"/>
  <c r="I1539" i="3"/>
  <c r="R1539" i="3"/>
  <c r="R1527" i="3"/>
  <c r="I1527" i="3" s="1"/>
  <c r="I1515" i="3"/>
  <c r="R1515" i="3"/>
  <c r="R1503" i="3"/>
  <c r="I1503" i="3" s="1"/>
  <c r="I1491" i="3"/>
  <c r="R1491" i="3"/>
  <c r="R1479" i="3"/>
  <c r="I1479" i="3" s="1"/>
  <c r="I1467" i="3"/>
  <c r="R1467" i="3"/>
  <c r="R1455" i="3"/>
  <c r="I1455" i="3" s="1"/>
  <c r="I1443" i="3"/>
  <c r="R1443" i="3"/>
  <c r="R1431" i="3"/>
  <c r="I1431" i="3" s="1"/>
  <c r="I1419" i="3"/>
  <c r="R1419" i="3"/>
  <c r="R1407" i="3"/>
  <c r="I1407" i="3" s="1"/>
  <c r="I1395" i="3"/>
  <c r="R1395" i="3"/>
  <c r="R1383" i="3"/>
  <c r="I1383" i="3" s="1"/>
  <c r="I1371" i="3"/>
  <c r="R1371" i="3"/>
  <c r="R1359" i="3"/>
  <c r="I1359" i="3" s="1"/>
  <c r="I1347" i="3"/>
  <c r="R1347" i="3"/>
  <c r="R1335" i="3"/>
  <c r="I1335" i="3" s="1"/>
  <c r="I1323" i="3"/>
  <c r="R1323" i="3"/>
  <c r="R1311" i="3"/>
  <c r="I1311" i="3" s="1"/>
  <c r="I1299" i="3"/>
  <c r="R1299" i="3"/>
  <c r="R1287" i="3"/>
  <c r="I1287" i="3" s="1"/>
  <c r="I1275" i="3"/>
  <c r="R1275" i="3"/>
  <c r="R1263" i="3"/>
  <c r="I1263" i="3" s="1"/>
  <c r="I1251" i="3"/>
  <c r="R1251" i="3"/>
  <c r="R1239" i="3"/>
  <c r="I1239" i="3" s="1"/>
  <c r="I1227" i="3"/>
  <c r="R1227" i="3"/>
  <c r="R1215" i="3"/>
  <c r="I1215" i="3" s="1"/>
  <c r="I1203" i="3"/>
  <c r="R1203" i="3"/>
  <c r="R1191" i="3"/>
  <c r="I1191" i="3" s="1"/>
  <c r="I1179" i="3"/>
  <c r="R1179" i="3"/>
  <c r="R1167" i="3"/>
  <c r="I1167" i="3" s="1"/>
  <c r="I1155" i="3"/>
  <c r="R1155" i="3"/>
  <c r="R1143" i="3"/>
  <c r="I1143" i="3" s="1"/>
  <c r="I1131" i="3"/>
  <c r="R1131" i="3"/>
  <c r="R1119" i="3"/>
  <c r="I1119" i="3" s="1"/>
  <c r="I1107" i="3"/>
  <c r="R1107" i="3"/>
  <c r="R1095" i="3"/>
  <c r="I1095" i="3" s="1"/>
  <c r="I1083" i="3"/>
  <c r="R1083" i="3"/>
  <c r="R1071" i="3"/>
  <c r="I1071" i="3" s="1"/>
  <c r="I1059" i="3"/>
  <c r="R1059" i="3"/>
  <c r="R1047" i="3"/>
  <c r="I1047" i="3" s="1"/>
  <c r="I1035" i="3"/>
  <c r="R1035" i="3"/>
  <c r="R1023" i="3"/>
  <c r="I1023" i="3" s="1"/>
  <c r="I1011" i="3"/>
  <c r="R1011" i="3"/>
  <c r="R999" i="3"/>
  <c r="I999" i="3" s="1"/>
  <c r="I987" i="3"/>
  <c r="R987" i="3"/>
  <c r="R975" i="3"/>
  <c r="I975" i="3" s="1"/>
  <c r="I963" i="3"/>
  <c r="R963" i="3"/>
  <c r="R951" i="3"/>
  <c r="I951" i="3" s="1"/>
  <c r="I939" i="3"/>
  <c r="R939" i="3"/>
  <c r="R927" i="3"/>
  <c r="I927" i="3" s="1"/>
  <c r="I915" i="3"/>
  <c r="R915" i="3"/>
  <c r="R903" i="3"/>
  <c r="I903" i="3" s="1"/>
  <c r="I891" i="3"/>
  <c r="R891" i="3"/>
  <c r="R879" i="3"/>
  <c r="I879" i="3" s="1"/>
  <c r="I867" i="3"/>
  <c r="R867" i="3"/>
  <c r="R855" i="3"/>
  <c r="I855" i="3" s="1"/>
  <c r="I843" i="3"/>
  <c r="R843" i="3"/>
  <c r="R831" i="3"/>
  <c r="I831" i="3" s="1"/>
  <c r="I819" i="3"/>
  <c r="R819" i="3"/>
  <c r="R807" i="3"/>
  <c r="I807" i="3" s="1"/>
  <c r="I795" i="3"/>
  <c r="R795" i="3"/>
  <c r="R783" i="3"/>
  <c r="I783" i="3" s="1"/>
  <c r="I771" i="3"/>
  <c r="R771" i="3"/>
  <c r="R759" i="3"/>
  <c r="I759" i="3" s="1"/>
  <c r="I747" i="3"/>
  <c r="R747" i="3"/>
  <c r="R735" i="3"/>
  <c r="I735" i="3" s="1"/>
  <c r="I723" i="3"/>
  <c r="R723" i="3"/>
  <c r="R711" i="3"/>
  <c r="I711" i="3" s="1"/>
  <c r="I699" i="3"/>
  <c r="R699" i="3"/>
  <c r="R687" i="3"/>
  <c r="I687" i="3" s="1"/>
  <c r="I675" i="3"/>
  <c r="R675" i="3"/>
  <c r="R663" i="3"/>
  <c r="I663" i="3" s="1"/>
  <c r="I651" i="3"/>
  <c r="R651" i="3"/>
  <c r="R639" i="3"/>
  <c r="I639" i="3" s="1"/>
  <c r="I627" i="3"/>
  <c r="R627" i="3"/>
  <c r="R615" i="3"/>
  <c r="I615" i="3" s="1"/>
  <c r="I603" i="3"/>
  <c r="R603" i="3"/>
  <c r="R591" i="3"/>
  <c r="I591" i="3" s="1"/>
  <c r="I579" i="3"/>
  <c r="R579" i="3"/>
  <c r="R567" i="3"/>
  <c r="I567" i="3" s="1"/>
  <c r="I555" i="3"/>
  <c r="R555" i="3"/>
  <c r="R543" i="3"/>
  <c r="I543" i="3" s="1"/>
  <c r="I531" i="3"/>
  <c r="R531" i="3"/>
  <c r="R519" i="3"/>
  <c r="I519" i="3" s="1"/>
  <c r="I507" i="3"/>
  <c r="R507" i="3"/>
  <c r="R495" i="3"/>
  <c r="I495" i="3" s="1"/>
  <c r="I483" i="3"/>
  <c r="R483" i="3"/>
  <c r="R471" i="3"/>
  <c r="I471" i="3" s="1"/>
  <c r="I459" i="3"/>
  <c r="R459" i="3"/>
  <c r="R447" i="3"/>
  <c r="I447" i="3" s="1"/>
  <c r="I435" i="3"/>
  <c r="R435" i="3"/>
  <c r="R423" i="3"/>
  <c r="I423" i="3" s="1"/>
  <c r="I411" i="3"/>
  <c r="R411" i="3"/>
  <c r="R399" i="3"/>
  <c r="I399" i="3" s="1"/>
  <c r="I387" i="3"/>
  <c r="R387" i="3"/>
  <c r="R375" i="3"/>
  <c r="I375" i="3" s="1"/>
  <c r="I363" i="3"/>
  <c r="R363" i="3"/>
  <c r="R351" i="3"/>
  <c r="I351" i="3" s="1"/>
  <c r="I339" i="3"/>
  <c r="R339" i="3"/>
  <c r="R327" i="3"/>
  <c r="I327" i="3" s="1"/>
  <c r="I315" i="3"/>
  <c r="R315" i="3"/>
  <c r="R303" i="3"/>
  <c r="I303" i="3" s="1"/>
  <c r="I291" i="3"/>
  <c r="R291" i="3"/>
  <c r="R279" i="3"/>
  <c r="I279" i="3" s="1"/>
  <c r="I267" i="3"/>
  <c r="R267" i="3"/>
  <c r="R255" i="3"/>
  <c r="I255" i="3" s="1"/>
  <c r="I243" i="3"/>
  <c r="R243" i="3"/>
  <c r="R231" i="3"/>
  <c r="I231" i="3" s="1"/>
  <c r="I219" i="3"/>
  <c r="R219" i="3"/>
  <c r="R207" i="3"/>
  <c r="I207" i="3" s="1"/>
  <c r="I195" i="3"/>
  <c r="R195" i="3"/>
  <c r="R183" i="3"/>
  <c r="I183" i="3" s="1"/>
  <c r="I171" i="3"/>
  <c r="R171" i="3"/>
  <c r="R159" i="3"/>
  <c r="I159" i="3" s="1"/>
  <c r="I147" i="3"/>
  <c r="R147" i="3"/>
  <c r="R135" i="3"/>
  <c r="I135" i="3" s="1"/>
  <c r="I123" i="3"/>
  <c r="R123" i="3"/>
  <c r="R111" i="3"/>
  <c r="I111" i="3" s="1"/>
  <c r="I99" i="3"/>
  <c r="R99" i="3"/>
  <c r="R87" i="3"/>
  <c r="I87" i="3" s="1"/>
  <c r="I75" i="3"/>
  <c r="R75" i="3"/>
  <c r="R63" i="3"/>
  <c r="I63" i="3" s="1"/>
  <c r="I51" i="3"/>
  <c r="R51" i="3"/>
  <c r="R39" i="3"/>
  <c r="I39" i="3" s="1"/>
  <c r="I27" i="3"/>
  <c r="R27" i="3"/>
  <c r="R15" i="3"/>
  <c r="I15" i="3" s="1"/>
  <c r="I3" i="3"/>
  <c r="R7" i="9"/>
  <c r="R3" i="3"/>
  <c r="I2450" i="3"/>
  <c r="R2450" i="3"/>
  <c r="R2438" i="3"/>
  <c r="I2438" i="3" s="1"/>
  <c r="I2426" i="3"/>
  <c r="R2426" i="3"/>
  <c r="I2414" i="3"/>
  <c r="R2414" i="3"/>
  <c r="R2402" i="3"/>
  <c r="I2402" i="3" s="1"/>
  <c r="R2390" i="3"/>
  <c r="I2390" i="3" s="1"/>
  <c r="I2378" i="3"/>
  <c r="R2378" i="3"/>
  <c r="R2366" i="3"/>
  <c r="I2366" i="3" s="1"/>
  <c r="I2354" i="3"/>
  <c r="R2354" i="3"/>
  <c r="I2342" i="3"/>
  <c r="R2342" i="3"/>
  <c r="R2330" i="3"/>
  <c r="I2330" i="3" s="1"/>
  <c r="R2318" i="3"/>
  <c r="I2318" i="3" s="1"/>
  <c r="I2306" i="3"/>
  <c r="R2306" i="3"/>
  <c r="R2294" i="3"/>
  <c r="I2294" i="3" s="1"/>
  <c r="I2282" i="3"/>
  <c r="R2282" i="3"/>
  <c r="I2270" i="3"/>
  <c r="R2270" i="3"/>
  <c r="R2258" i="3"/>
  <c r="I2258" i="3" s="1"/>
  <c r="R2246" i="3"/>
  <c r="I2246" i="3" s="1"/>
  <c r="I2234" i="3"/>
  <c r="R2234" i="3"/>
  <c r="R2222" i="3"/>
  <c r="I2222" i="3" s="1"/>
  <c r="I2210" i="3"/>
  <c r="R2210" i="3"/>
  <c r="I2198" i="3"/>
  <c r="R2198" i="3"/>
  <c r="R2186" i="3"/>
  <c r="I2186" i="3" s="1"/>
  <c r="R2174" i="3"/>
  <c r="I2174" i="3" s="1"/>
  <c r="I2162" i="3"/>
  <c r="R2162" i="3"/>
  <c r="R2150" i="3"/>
  <c r="I2150" i="3" s="1"/>
  <c r="I2138" i="3"/>
  <c r="R2138" i="3"/>
  <c r="I2126" i="3"/>
  <c r="R2126" i="3"/>
  <c r="R2114" i="3"/>
  <c r="I2114" i="3" s="1"/>
  <c r="R2102" i="3"/>
  <c r="I2102" i="3" s="1"/>
  <c r="I2090" i="3"/>
  <c r="R2090" i="3"/>
  <c r="R2078" i="3"/>
  <c r="I2078" i="3" s="1"/>
  <c r="I2066" i="3"/>
  <c r="R2066" i="3"/>
  <c r="I2054" i="3"/>
  <c r="R2054" i="3"/>
  <c r="R2042" i="3"/>
  <c r="I2042" i="3" s="1"/>
  <c r="R2030" i="3"/>
  <c r="I2030" i="3" s="1"/>
  <c r="I2018" i="3"/>
  <c r="R2018" i="3"/>
  <c r="R2006" i="3"/>
  <c r="I2006" i="3" s="1"/>
  <c r="I1994" i="3"/>
  <c r="R1994" i="3"/>
  <c r="I1982" i="3"/>
  <c r="R1982" i="3"/>
  <c r="R1970" i="3"/>
  <c r="I1970" i="3" s="1"/>
  <c r="R1958" i="3"/>
  <c r="I1958" i="3" s="1"/>
  <c r="I1946" i="3"/>
  <c r="R1946" i="3"/>
  <c r="R1934" i="3"/>
  <c r="I1934" i="3" s="1"/>
  <c r="I1922" i="3"/>
  <c r="R1922" i="3"/>
  <c r="I1910" i="3"/>
  <c r="R1910" i="3"/>
  <c r="R1898" i="3"/>
  <c r="I1898" i="3" s="1"/>
  <c r="R1886" i="3"/>
  <c r="I1886" i="3" s="1"/>
  <c r="I1874" i="3"/>
  <c r="R1874" i="3"/>
  <c r="R1862" i="3"/>
  <c r="I1862" i="3" s="1"/>
  <c r="I1850" i="3"/>
  <c r="R1850" i="3"/>
  <c r="I1838" i="3"/>
  <c r="R1838" i="3"/>
  <c r="R1826" i="3"/>
  <c r="I1826" i="3" s="1"/>
  <c r="R1814" i="3"/>
  <c r="I1814" i="3" s="1"/>
  <c r="I1802" i="3"/>
  <c r="R1802" i="3"/>
  <c r="R1790" i="3"/>
  <c r="I1790" i="3" s="1"/>
  <c r="I1778" i="3"/>
  <c r="R1778" i="3"/>
  <c r="I1766" i="3"/>
  <c r="R1766" i="3"/>
  <c r="R1754" i="3"/>
  <c r="I1754" i="3" s="1"/>
  <c r="R1742" i="3"/>
  <c r="I1742" i="3" s="1"/>
  <c r="I1730" i="3"/>
  <c r="R1730" i="3"/>
  <c r="R1718" i="3"/>
  <c r="I1718" i="3" s="1"/>
  <c r="I1706" i="3"/>
  <c r="R1706" i="3"/>
  <c r="I1694" i="3"/>
  <c r="R1694" i="3"/>
  <c r="R1682" i="3"/>
  <c r="I1682" i="3" s="1"/>
  <c r="R1670" i="3"/>
  <c r="I1670" i="3" s="1"/>
  <c r="I1658" i="3"/>
  <c r="R1658" i="3"/>
  <c r="R1646" i="3"/>
  <c r="I1646" i="3" s="1"/>
  <c r="I1634" i="3"/>
  <c r="R1634" i="3"/>
  <c r="I1622" i="3"/>
  <c r="R1622" i="3"/>
  <c r="R1610" i="3"/>
  <c r="I1610" i="3" s="1"/>
  <c r="R1598" i="3"/>
  <c r="I1598" i="3" s="1"/>
  <c r="I1586" i="3"/>
  <c r="R1586" i="3"/>
  <c r="R1574" i="3"/>
  <c r="I1574" i="3" s="1"/>
  <c r="I1562" i="3"/>
  <c r="R1562" i="3"/>
  <c r="I1550" i="3"/>
  <c r="R1550" i="3"/>
  <c r="R1538" i="3"/>
  <c r="I1538" i="3" s="1"/>
  <c r="R1526" i="3"/>
  <c r="I1526" i="3" s="1"/>
  <c r="I1514" i="3"/>
  <c r="R1514" i="3"/>
  <c r="R1502" i="3"/>
  <c r="I1502" i="3" s="1"/>
  <c r="I1490" i="3"/>
  <c r="R1490" i="3"/>
  <c r="I1478" i="3"/>
  <c r="R1478" i="3"/>
  <c r="R1466" i="3"/>
  <c r="I1466" i="3" s="1"/>
  <c r="R1454" i="3"/>
  <c r="I1454" i="3" s="1"/>
  <c r="I1442" i="3"/>
  <c r="R1442" i="3"/>
  <c r="R1430" i="3"/>
  <c r="I1430" i="3" s="1"/>
  <c r="I1418" i="3"/>
  <c r="R1418" i="3"/>
  <c r="I1406" i="3"/>
  <c r="R1406" i="3"/>
  <c r="R1394" i="3"/>
  <c r="I1394" i="3" s="1"/>
  <c r="R1382" i="3"/>
  <c r="I1382" i="3" s="1"/>
  <c r="I1370" i="3"/>
  <c r="R1370" i="3"/>
  <c r="R1358" i="3"/>
  <c r="I1358" i="3" s="1"/>
  <c r="I1346" i="3"/>
  <c r="R1346" i="3"/>
  <c r="I1334" i="3"/>
  <c r="R1334" i="3"/>
  <c r="R1322" i="3"/>
  <c r="I1322" i="3" s="1"/>
  <c r="R1310" i="3"/>
  <c r="I1310" i="3" s="1"/>
  <c r="I1298" i="3"/>
  <c r="R1298" i="3"/>
  <c r="R1286" i="3"/>
  <c r="I1286" i="3" s="1"/>
  <c r="I1274" i="3"/>
  <c r="R1274" i="3"/>
  <c r="I1262" i="3"/>
  <c r="R1262" i="3"/>
  <c r="R1250" i="3"/>
  <c r="I1250" i="3" s="1"/>
  <c r="R1238" i="3"/>
  <c r="I1238" i="3" s="1"/>
  <c r="I1226" i="3"/>
  <c r="R1226" i="3"/>
  <c r="R1214" i="3"/>
  <c r="I1214" i="3" s="1"/>
  <c r="I1202" i="3"/>
  <c r="R1202" i="3"/>
  <c r="I1190" i="3"/>
  <c r="R1190" i="3"/>
  <c r="R1178" i="3"/>
  <c r="I1178" i="3" s="1"/>
  <c r="R1166" i="3"/>
  <c r="I1166" i="3" s="1"/>
  <c r="I1154" i="3"/>
  <c r="R1154" i="3"/>
  <c r="R1142" i="3"/>
  <c r="I1142" i="3" s="1"/>
  <c r="I1130" i="3"/>
  <c r="R1130" i="3"/>
  <c r="I1118" i="3"/>
  <c r="R1118" i="3"/>
  <c r="R1106" i="3"/>
  <c r="I1106" i="3" s="1"/>
  <c r="R1094" i="3"/>
  <c r="I1094" i="3" s="1"/>
  <c r="I1082" i="3"/>
  <c r="R1082" i="3"/>
  <c r="R1070" i="3"/>
  <c r="I1070" i="3" s="1"/>
  <c r="I1058" i="3"/>
  <c r="R1058" i="3"/>
  <c r="I1046" i="3"/>
  <c r="R1046" i="3"/>
  <c r="R1034" i="3"/>
  <c r="I1034" i="3" s="1"/>
  <c r="R1022" i="3"/>
  <c r="I1022" i="3" s="1"/>
  <c r="I1010" i="3"/>
  <c r="R1010" i="3"/>
  <c r="R998" i="3"/>
  <c r="I998" i="3" s="1"/>
  <c r="I986" i="3"/>
  <c r="R986" i="3"/>
  <c r="I974" i="3"/>
  <c r="R974" i="3"/>
  <c r="R962" i="3"/>
  <c r="I962" i="3" s="1"/>
  <c r="R950" i="3"/>
  <c r="I950" i="3" s="1"/>
  <c r="I938" i="3"/>
  <c r="R938" i="3"/>
  <c r="R926" i="3"/>
  <c r="I926" i="3" s="1"/>
  <c r="I914" i="3"/>
  <c r="R914" i="3"/>
  <c r="I902" i="3"/>
  <c r="R902" i="3"/>
  <c r="R890" i="3"/>
  <c r="I890" i="3" s="1"/>
  <c r="R878" i="3"/>
  <c r="I878" i="3" s="1"/>
  <c r="I866" i="3"/>
  <c r="R866" i="3"/>
  <c r="R854" i="3"/>
  <c r="I854" i="3" s="1"/>
  <c r="I842" i="3"/>
  <c r="R842" i="3"/>
  <c r="I830" i="3"/>
  <c r="R830" i="3"/>
  <c r="R818" i="3"/>
  <c r="I818" i="3" s="1"/>
  <c r="R806" i="3"/>
  <c r="I806" i="3" s="1"/>
  <c r="I794" i="3"/>
  <c r="R794" i="3"/>
  <c r="R782" i="3"/>
  <c r="I782" i="3" s="1"/>
  <c r="I770" i="3"/>
  <c r="R770" i="3"/>
  <c r="I758" i="3"/>
  <c r="R758" i="3"/>
  <c r="R746" i="3"/>
  <c r="I746" i="3" s="1"/>
  <c r="R734" i="3"/>
  <c r="I734" i="3" s="1"/>
  <c r="I722" i="3"/>
  <c r="R722" i="3"/>
  <c r="R710" i="3"/>
  <c r="I710" i="3" s="1"/>
  <c r="I698" i="3"/>
  <c r="R698" i="3"/>
  <c r="I686" i="3"/>
  <c r="R686" i="3"/>
  <c r="R674" i="3"/>
  <c r="I674" i="3" s="1"/>
  <c r="R662" i="3"/>
  <c r="I662" i="3" s="1"/>
  <c r="I650" i="3"/>
  <c r="R650" i="3"/>
  <c r="R638" i="3"/>
  <c r="I638" i="3" s="1"/>
  <c r="I626" i="3"/>
  <c r="R626" i="3"/>
  <c r="I614" i="3"/>
  <c r="R614" i="3"/>
  <c r="R602" i="3"/>
  <c r="I602" i="3" s="1"/>
  <c r="R590" i="3"/>
  <c r="I590" i="3" s="1"/>
  <c r="I578" i="3"/>
  <c r="R578" i="3"/>
  <c r="R566" i="3"/>
  <c r="I566" i="3" s="1"/>
  <c r="I554" i="3"/>
  <c r="R554" i="3"/>
  <c r="I542" i="3"/>
  <c r="R542" i="3"/>
  <c r="R530" i="3"/>
  <c r="I530" i="3" s="1"/>
  <c r="R518" i="3"/>
  <c r="I518" i="3" s="1"/>
  <c r="I506" i="3"/>
  <c r="R506" i="3"/>
  <c r="R494" i="3"/>
  <c r="I494" i="3" s="1"/>
  <c r="I482" i="3"/>
  <c r="R482" i="3"/>
  <c r="I470" i="3"/>
  <c r="R470" i="3"/>
  <c r="R458" i="3"/>
  <c r="I458" i="3" s="1"/>
  <c r="R446" i="3"/>
  <c r="I446" i="3" s="1"/>
  <c r="I434" i="3"/>
  <c r="R434" i="3"/>
  <c r="R422" i="3"/>
  <c r="I422" i="3" s="1"/>
  <c r="I410" i="3"/>
  <c r="R410" i="3"/>
  <c r="I398" i="3"/>
  <c r="R398" i="3"/>
  <c r="R386" i="3"/>
  <c r="I386" i="3" s="1"/>
  <c r="R374" i="3"/>
  <c r="I374" i="3" s="1"/>
  <c r="I362" i="3"/>
  <c r="R362" i="3"/>
  <c r="R350" i="3"/>
  <c r="I350" i="3" s="1"/>
  <c r="I338" i="3"/>
  <c r="R338" i="3"/>
  <c r="I326" i="3"/>
  <c r="R326" i="3"/>
  <c r="R314" i="3"/>
  <c r="I314" i="3" s="1"/>
  <c r="R302" i="3"/>
  <c r="I302" i="3" s="1"/>
  <c r="I290" i="3"/>
  <c r="R290" i="3"/>
  <c r="R278" i="3"/>
  <c r="I278" i="3" s="1"/>
  <c r="I266" i="3"/>
  <c r="R266" i="3"/>
  <c r="I254" i="3"/>
  <c r="R254" i="3"/>
  <c r="R242" i="3"/>
  <c r="I242" i="3" s="1"/>
  <c r="R230" i="3"/>
  <c r="I230" i="3" s="1"/>
  <c r="I218" i="3"/>
  <c r="R218" i="3"/>
  <c r="R206" i="3"/>
  <c r="I206" i="3" s="1"/>
  <c r="I194" i="3"/>
  <c r="R194" i="3"/>
  <c r="I182" i="3"/>
  <c r="R182" i="3"/>
  <c r="R170" i="3"/>
  <c r="I170" i="3" s="1"/>
  <c r="R158" i="3"/>
  <c r="I158" i="3" s="1"/>
  <c r="I146" i="3"/>
  <c r="R146" i="3"/>
  <c r="R134" i="3"/>
  <c r="I134" i="3" s="1"/>
  <c r="I122" i="3"/>
  <c r="R122" i="3"/>
  <c r="I110" i="3"/>
  <c r="R110" i="3"/>
  <c r="R98" i="3"/>
  <c r="I98" i="3" s="1"/>
  <c r="R86" i="3"/>
  <c r="I86" i="3" s="1"/>
  <c r="I74" i="3"/>
  <c r="R74" i="3"/>
  <c r="R62" i="3"/>
  <c r="I62" i="3" s="1"/>
  <c r="I50" i="3"/>
  <c r="R50" i="3"/>
  <c r="I38" i="3"/>
  <c r="R38" i="3"/>
  <c r="R26" i="3"/>
  <c r="I26" i="3" s="1"/>
  <c r="R14" i="3"/>
  <c r="I14" i="3" s="1"/>
  <c r="R8" i="9"/>
  <c r="R2" i="3"/>
  <c r="I2" i="3" s="1"/>
  <c r="H8" i="6"/>
  <c r="F6" i="6" l="1"/>
  <c r="I8" i="6"/>
</calcChain>
</file>

<file path=xl/sharedStrings.xml><?xml version="1.0" encoding="utf-8"?>
<sst xmlns="http://schemas.openxmlformats.org/spreadsheetml/2006/main" count="1034" uniqueCount="560">
  <si>
    <t>產品編號</t>
  </si>
  <si>
    <t>品名</t>
  </si>
  <si>
    <t>分類</t>
  </si>
  <si>
    <t>定價</t>
  </si>
  <si>
    <t>進貨成本</t>
  </si>
  <si>
    <r>
      <rPr>
        <sz val="12"/>
        <color theme="1"/>
        <rFont val="PMingLiu"/>
        <family val="1"/>
        <charset val="136"/>
      </rPr>
      <t>黑色長袖運動</t>
    </r>
    <r>
      <rPr>
        <sz val="12"/>
        <color theme="1"/>
        <rFont val="新細明體-ExtB"/>
        <family val="1"/>
        <charset val="136"/>
      </rPr>
      <t>𥘎</t>
    </r>
    <r>
      <rPr>
        <sz val="12"/>
        <color theme="1"/>
        <rFont val="新細明體"/>
        <family val="1"/>
        <charset val="136"/>
      </rPr>
      <t>, S號</t>
    </r>
  </si>
  <si>
    <t>車服</t>
  </si>
  <si>
    <r>
      <rPr>
        <sz val="12"/>
        <color theme="1"/>
        <rFont val="PMingLiu"/>
        <family val="1"/>
        <charset val="136"/>
      </rPr>
      <t>黑色長袖運動</t>
    </r>
    <r>
      <rPr>
        <sz val="12"/>
        <color theme="1"/>
        <rFont val="新細明體-ExtB"/>
        <family val="1"/>
        <charset val="136"/>
      </rPr>
      <t>𥘎</t>
    </r>
    <r>
      <rPr>
        <sz val="12"/>
        <color theme="1"/>
        <rFont val="新細明體"/>
        <family val="1"/>
        <charset val="136"/>
      </rPr>
      <t>, M號</t>
    </r>
  </si>
  <si>
    <r>
      <rPr>
        <sz val="12"/>
        <color theme="1"/>
        <rFont val="PMingLiu"/>
        <family val="1"/>
        <charset val="136"/>
      </rPr>
      <t>黑色長袖運動</t>
    </r>
    <r>
      <rPr>
        <sz val="12"/>
        <color theme="1"/>
        <rFont val="新細明體-ExtB"/>
        <family val="1"/>
        <charset val="136"/>
      </rPr>
      <t>𥘎</t>
    </r>
    <r>
      <rPr>
        <sz val="12"/>
        <color theme="1"/>
        <rFont val="新細明體"/>
        <family val="1"/>
        <charset val="136"/>
      </rPr>
      <t>, L號</t>
    </r>
  </si>
  <si>
    <r>
      <rPr>
        <sz val="12"/>
        <color theme="1"/>
        <rFont val="PMingLiu"/>
        <family val="1"/>
        <charset val="136"/>
      </rPr>
      <t>黑色長袖運動</t>
    </r>
    <r>
      <rPr>
        <sz val="12"/>
        <color theme="1"/>
        <rFont val="新細明體-ExtB"/>
        <family val="1"/>
        <charset val="136"/>
      </rPr>
      <t>𥘎</t>
    </r>
    <r>
      <rPr>
        <sz val="12"/>
        <color theme="1"/>
        <rFont val="新細明體"/>
        <family val="1"/>
        <charset val="136"/>
      </rPr>
      <t>, XL號</t>
    </r>
  </si>
  <si>
    <r>
      <rPr>
        <sz val="12"/>
        <color theme="1"/>
        <rFont val="PMingLiu"/>
        <family val="1"/>
        <charset val="136"/>
      </rPr>
      <t>藍色長袖運動</t>
    </r>
    <r>
      <rPr>
        <sz val="12"/>
        <color theme="1"/>
        <rFont val="新細明體-ExtB"/>
        <family val="1"/>
        <charset val="136"/>
      </rPr>
      <t>𥘎</t>
    </r>
    <r>
      <rPr>
        <sz val="12"/>
        <color theme="1"/>
        <rFont val="新細明體"/>
        <family val="1"/>
        <charset val="136"/>
      </rPr>
      <t>, S號</t>
    </r>
  </si>
  <si>
    <r>
      <rPr>
        <sz val="12"/>
        <color theme="1"/>
        <rFont val="PMingLiu"/>
        <family val="1"/>
        <charset val="136"/>
      </rPr>
      <t>藍色長袖運動</t>
    </r>
    <r>
      <rPr>
        <sz val="12"/>
        <color theme="1"/>
        <rFont val="新細明體-ExtB"/>
        <family val="1"/>
        <charset val="136"/>
      </rPr>
      <t>𥘎</t>
    </r>
    <r>
      <rPr>
        <sz val="12"/>
        <color theme="1"/>
        <rFont val="新細明體"/>
        <family val="1"/>
        <charset val="136"/>
      </rPr>
      <t>, M號</t>
    </r>
  </si>
  <si>
    <r>
      <rPr>
        <sz val="12"/>
        <color theme="1"/>
        <rFont val="PMingLiu"/>
        <family val="1"/>
        <charset val="136"/>
      </rPr>
      <t>藍色長袖運動</t>
    </r>
    <r>
      <rPr>
        <sz val="12"/>
        <color theme="1"/>
        <rFont val="新細明體-ExtB"/>
        <family val="1"/>
        <charset val="136"/>
      </rPr>
      <t>𥘎</t>
    </r>
    <r>
      <rPr>
        <sz val="12"/>
        <color theme="1"/>
        <rFont val="新細明體"/>
        <family val="1"/>
        <charset val="136"/>
      </rPr>
      <t>, L號</t>
    </r>
  </si>
  <si>
    <r>
      <rPr>
        <sz val="12"/>
        <color theme="1"/>
        <rFont val="PMingLiu"/>
        <family val="1"/>
        <charset val="136"/>
      </rPr>
      <t>藍色長袖運動</t>
    </r>
    <r>
      <rPr>
        <sz val="12"/>
        <color theme="1"/>
        <rFont val="新細明體-ExtB"/>
        <family val="1"/>
        <charset val="136"/>
      </rPr>
      <t>𥘎</t>
    </r>
    <r>
      <rPr>
        <sz val="12"/>
        <color theme="1"/>
        <rFont val="新細明體"/>
        <family val="1"/>
        <charset val="136"/>
      </rPr>
      <t>, XL號</t>
    </r>
  </si>
  <si>
    <r>
      <rPr>
        <sz val="12"/>
        <color theme="1"/>
        <rFont val="PMingLiu"/>
        <family val="1"/>
        <charset val="136"/>
      </rPr>
      <t>紅色長袖運動</t>
    </r>
    <r>
      <rPr>
        <sz val="12"/>
        <color theme="1"/>
        <rFont val="新細明體-ExtB"/>
        <family val="1"/>
        <charset val="136"/>
      </rPr>
      <t>𥘎</t>
    </r>
    <r>
      <rPr>
        <sz val="12"/>
        <color theme="1"/>
        <rFont val="新細明體"/>
        <family val="1"/>
        <charset val="136"/>
      </rPr>
      <t>, S號</t>
    </r>
  </si>
  <si>
    <r>
      <rPr>
        <sz val="12"/>
        <color theme="1"/>
        <rFont val="PMingLiu"/>
        <family val="1"/>
        <charset val="136"/>
      </rPr>
      <t>紅色長袖運動</t>
    </r>
    <r>
      <rPr>
        <sz val="12"/>
        <color theme="1"/>
        <rFont val="新細明體-ExtB"/>
        <family val="1"/>
        <charset val="136"/>
      </rPr>
      <t>𥘎</t>
    </r>
    <r>
      <rPr>
        <sz val="12"/>
        <color theme="1"/>
        <rFont val="新細明體"/>
        <family val="1"/>
        <charset val="136"/>
      </rPr>
      <t>, M號</t>
    </r>
  </si>
  <si>
    <r>
      <rPr>
        <sz val="12"/>
        <color theme="1"/>
        <rFont val="PMingLiu"/>
        <family val="1"/>
        <charset val="136"/>
      </rPr>
      <t>紅色長袖運動</t>
    </r>
    <r>
      <rPr>
        <sz val="12"/>
        <color theme="1"/>
        <rFont val="新細明體-ExtB"/>
        <family val="1"/>
        <charset val="136"/>
      </rPr>
      <t>𥘎</t>
    </r>
    <r>
      <rPr>
        <sz val="12"/>
        <color theme="1"/>
        <rFont val="新細明體"/>
        <family val="1"/>
        <charset val="136"/>
      </rPr>
      <t>, L號</t>
    </r>
  </si>
  <si>
    <r>
      <rPr>
        <sz val="12"/>
        <color theme="1"/>
        <rFont val="PMingLiu"/>
        <family val="1"/>
        <charset val="136"/>
      </rPr>
      <t>紅色長袖運動</t>
    </r>
    <r>
      <rPr>
        <sz val="12"/>
        <color theme="1"/>
        <rFont val="新細明體-ExtB"/>
        <family val="1"/>
        <charset val="136"/>
      </rPr>
      <t>𥘎</t>
    </r>
    <r>
      <rPr>
        <sz val="12"/>
        <color theme="1"/>
        <rFont val="新細明體"/>
        <family val="1"/>
        <charset val="136"/>
      </rPr>
      <t>, XL號</t>
    </r>
  </si>
  <si>
    <t>黑色自行車褲, S號</t>
  </si>
  <si>
    <t>車褲</t>
  </si>
  <si>
    <t>黑色自行車褲, M號</t>
  </si>
  <si>
    <t>黑色自行車褲, L號</t>
  </si>
  <si>
    <t>黑色自行車褲, XL號</t>
  </si>
  <si>
    <t>藍色自行車褲, S號</t>
  </si>
  <si>
    <t>藍色自行車褲, M號</t>
  </si>
  <si>
    <t>藍色自行車褲, L號</t>
  </si>
  <si>
    <t>藍色自行車褲, XL號</t>
  </si>
  <si>
    <t>紅色自行車褲, S號</t>
  </si>
  <si>
    <t>紅色自行車褲, M號</t>
  </si>
  <si>
    <t>紅色自行車褲, L號</t>
  </si>
  <si>
    <t>紅色自行車褲, XL號</t>
  </si>
  <si>
    <t>休閒車1000型白色, 46號</t>
  </si>
  <si>
    <t>休閒車</t>
  </si>
  <si>
    <t>休閒車1000型白色, 48號</t>
  </si>
  <si>
    <t>休閒車1000型白色, 50號</t>
  </si>
  <si>
    <t>休閒車1000型白色, 52號</t>
  </si>
  <si>
    <t>休閒車1000型紅色, 46號</t>
  </si>
  <si>
    <t>休閒車1000型紅色, 48號</t>
  </si>
  <si>
    <t>休閒車1000型紅色, 50號</t>
  </si>
  <si>
    <t>休閒車1000型紅色, 52號</t>
  </si>
  <si>
    <t>休閒車1000型碳纖色, 48號</t>
  </si>
  <si>
    <t>休閒車1000型碳纖色, 50號</t>
  </si>
  <si>
    <t>休閒車1000型黑色, 48號</t>
  </si>
  <si>
    <t>休閒車1000型黑色, 50號</t>
  </si>
  <si>
    <t>登山車AT型白色, 46號</t>
  </si>
  <si>
    <t>登山車</t>
  </si>
  <si>
    <t>登山車AT型白色, 48號</t>
  </si>
  <si>
    <t>登山車AT型白色, 50號</t>
  </si>
  <si>
    <t>登山車AT型白色, 52號</t>
  </si>
  <si>
    <t>登山車AT型紅色, 46號</t>
  </si>
  <si>
    <t>登山車AT型紅色, 48號</t>
  </si>
  <si>
    <t>登山車AT型紅色, 50號</t>
  </si>
  <si>
    <t>登山車AT型紅色, 52號</t>
  </si>
  <si>
    <t>登山車AT型碳纖色, 48號</t>
  </si>
  <si>
    <t>登山車AT型碳纖色, 50號</t>
  </si>
  <si>
    <t>登山車AT型黑色, 48號</t>
  </si>
  <si>
    <t>登山車AT型黑色, 50號</t>
  </si>
  <si>
    <t>公路車RX型白色, 46號</t>
  </si>
  <si>
    <t>公路車</t>
  </si>
  <si>
    <t>公路車RX型白色, 48號</t>
  </si>
  <si>
    <t>公路車RX型白色, 50號</t>
  </si>
  <si>
    <t>公路車RX型白色, 52號</t>
  </si>
  <si>
    <t>公路車RX型紅色, 46號</t>
  </si>
  <si>
    <t>公路車RX型紅色, 48號</t>
  </si>
  <si>
    <t>公路車RX型紅色, 50號</t>
  </si>
  <si>
    <t>公路車RX型紅色, 52號</t>
  </si>
  <si>
    <t>公路車RX型碳纖色, 48號</t>
  </si>
  <si>
    <t>公路車RX型碳纖色, 50號</t>
  </si>
  <si>
    <t>公路車RX型黑色, 48號</t>
  </si>
  <si>
    <t>公路車RX型黑色, 50號</t>
  </si>
  <si>
    <t>區域編號</t>
  </si>
  <si>
    <t>縣市</t>
  </si>
  <si>
    <t>行政區</t>
  </si>
  <si>
    <t>經度</t>
  </si>
  <si>
    <t>緯度</t>
  </si>
  <si>
    <t>台北市</t>
  </si>
  <si>
    <t xml:space="preserve"> 中正區</t>
  </si>
  <si>
    <t xml:space="preserve"> 大同區</t>
  </si>
  <si>
    <t xml:space="preserve"> 中山區</t>
  </si>
  <si>
    <t xml:space="preserve"> 松山區</t>
  </si>
  <si>
    <t xml:space="preserve"> 大安區</t>
  </si>
  <si>
    <t xml:space="preserve"> 萬華區</t>
  </si>
  <si>
    <t xml:space="preserve"> 信義區</t>
  </si>
  <si>
    <t xml:space="preserve"> 士林區</t>
  </si>
  <si>
    <t xml:space="preserve"> 北投區</t>
  </si>
  <si>
    <t xml:space="preserve"> 內湖區</t>
  </si>
  <si>
    <t xml:space="preserve"> 南港區</t>
  </si>
  <si>
    <t xml:space="preserve"> 文山區</t>
  </si>
  <si>
    <t>基隆市</t>
  </si>
  <si>
    <t xml:space="preserve"> 仁愛區</t>
  </si>
  <si>
    <t xml:space="preserve"> 安樂區</t>
  </si>
  <si>
    <t xml:space="preserve"> 暖暖區</t>
  </si>
  <si>
    <t xml:space="preserve"> 七堵區</t>
  </si>
  <si>
    <t>新北市</t>
  </si>
  <si>
    <t xml:space="preserve"> 萬里區</t>
  </si>
  <si>
    <t xml:space="preserve"> 金山區</t>
  </si>
  <si>
    <t>連江縣</t>
  </si>
  <si>
    <t xml:space="preserve"> 南竿鄉</t>
  </si>
  <si>
    <t xml:space="preserve"> 北竿鄉</t>
  </si>
  <si>
    <t xml:space="preserve"> 莒光鄉</t>
  </si>
  <si>
    <t xml:space="preserve"> 東引鄉</t>
  </si>
  <si>
    <t xml:space="preserve"> 板橋區</t>
  </si>
  <si>
    <t xml:space="preserve"> 汐止區</t>
  </si>
  <si>
    <t xml:space="preserve"> 深坑區</t>
  </si>
  <si>
    <t xml:space="preserve"> 石碇區</t>
  </si>
  <si>
    <t xml:space="preserve"> 瑞芳區</t>
  </si>
  <si>
    <t xml:space="preserve"> 平溪區</t>
  </si>
  <si>
    <t xml:space="preserve"> 雙溪區</t>
  </si>
  <si>
    <t xml:space="preserve"> 貢寮區</t>
  </si>
  <si>
    <t xml:space="preserve"> 新店區</t>
  </si>
  <si>
    <t xml:space="preserve"> 坪林區</t>
  </si>
  <si>
    <t xml:space="preserve"> 烏來區</t>
  </si>
  <si>
    <t xml:space="preserve"> 永和區</t>
  </si>
  <si>
    <t xml:space="preserve"> 中和區</t>
  </si>
  <si>
    <t xml:space="preserve"> 土城區</t>
  </si>
  <si>
    <t xml:space="preserve"> 三峽區</t>
  </si>
  <si>
    <t xml:space="preserve"> 樹林區</t>
  </si>
  <si>
    <t xml:space="preserve"> 鶯歌區</t>
  </si>
  <si>
    <t xml:space="preserve"> 三重區</t>
  </si>
  <si>
    <t xml:space="preserve"> 新莊區</t>
  </si>
  <si>
    <t xml:space="preserve"> 泰山區</t>
  </si>
  <si>
    <t xml:space="preserve"> 林口區</t>
  </si>
  <si>
    <t xml:space="preserve"> 蘆洲區</t>
  </si>
  <si>
    <t xml:space="preserve"> 五股區</t>
  </si>
  <si>
    <t xml:space="preserve"> 八里區</t>
  </si>
  <si>
    <t xml:space="preserve"> 淡水區</t>
  </si>
  <si>
    <t xml:space="preserve"> 三芝區</t>
  </si>
  <si>
    <t xml:space="preserve"> 石門區</t>
  </si>
  <si>
    <t>宜蘭縣</t>
  </si>
  <si>
    <t xml:space="preserve"> 宜蘭市</t>
  </si>
  <si>
    <t xml:space="preserve"> 頭城鎮</t>
  </si>
  <si>
    <t xml:space="preserve"> 礁溪鄉</t>
  </si>
  <si>
    <t xml:space="preserve"> 壯圍鄉</t>
  </si>
  <si>
    <t xml:space="preserve"> 員山鄉</t>
  </si>
  <si>
    <t xml:space="preserve"> 羅東鎮</t>
  </si>
  <si>
    <t xml:space="preserve"> 三星鄉</t>
  </si>
  <si>
    <t xml:space="preserve"> 大同鄉</t>
  </si>
  <si>
    <t xml:space="preserve"> 五結鄉</t>
  </si>
  <si>
    <t xml:space="preserve"> 冬山鄉</t>
  </si>
  <si>
    <t xml:space="preserve"> 蘇澳鎮</t>
  </si>
  <si>
    <t xml:space="preserve"> 南澳鄉</t>
  </si>
  <si>
    <t>新竹市</t>
  </si>
  <si>
    <t xml:space="preserve"> 北區</t>
  </si>
  <si>
    <t xml:space="preserve"> 東區</t>
  </si>
  <si>
    <t xml:space="preserve"> 香山區</t>
  </si>
  <si>
    <t>新竹縣</t>
  </si>
  <si>
    <t xml:space="preserve"> 竹北市</t>
  </si>
  <si>
    <t xml:space="preserve"> 湖口鄉</t>
  </si>
  <si>
    <t xml:space="preserve"> 新豐鄉</t>
  </si>
  <si>
    <t xml:space="preserve"> 新埔鎮</t>
  </si>
  <si>
    <t xml:space="preserve"> 關西鎮</t>
  </si>
  <si>
    <t xml:space="preserve"> 芎林鄉</t>
  </si>
  <si>
    <t xml:space="preserve"> 寶山鄉</t>
  </si>
  <si>
    <t xml:space="preserve"> 竹東鎮</t>
  </si>
  <si>
    <t xml:space="preserve"> 五峰鄉</t>
  </si>
  <si>
    <t xml:space="preserve"> 橫山鄉</t>
  </si>
  <si>
    <t xml:space="preserve"> 尖石鄉</t>
  </si>
  <si>
    <t xml:space="preserve"> 北埔鄉</t>
  </si>
  <si>
    <t xml:space="preserve"> 峨眉鄉</t>
  </si>
  <si>
    <t>桃園市</t>
  </si>
  <si>
    <t xml:space="preserve"> 中壢區</t>
  </si>
  <si>
    <t xml:space="preserve"> 平鎮區</t>
  </si>
  <si>
    <t xml:space="preserve"> 龍潭區</t>
  </si>
  <si>
    <t xml:space="preserve"> 楊梅區</t>
  </si>
  <si>
    <t xml:space="preserve"> 新屋區</t>
  </si>
  <si>
    <t xml:space="preserve"> 觀音區</t>
  </si>
  <si>
    <t xml:space="preserve"> 桃園區</t>
  </si>
  <si>
    <t xml:space="preserve"> 龜山區</t>
  </si>
  <si>
    <t xml:space="preserve"> 八德區</t>
  </si>
  <si>
    <t xml:space="preserve"> 大溪區</t>
  </si>
  <si>
    <t xml:space="preserve"> 復興區</t>
  </si>
  <si>
    <t xml:space="preserve"> 大園區</t>
  </si>
  <si>
    <t xml:space="preserve"> 蘆竹區</t>
  </si>
  <si>
    <t>苗栗縣</t>
  </si>
  <si>
    <t xml:space="preserve"> 竹南鎮</t>
  </si>
  <si>
    <t xml:space="preserve"> 頭份市</t>
  </si>
  <si>
    <t xml:space="preserve"> 三灣鄉</t>
  </si>
  <si>
    <t xml:space="preserve"> 南庄鄉</t>
  </si>
  <si>
    <t xml:space="preserve"> 獅潭鄉</t>
  </si>
  <si>
    <t xml:space="preserve"> 後龍鎮</t>
  </si>
  <si>
    <t xml:space="preserve"> 通霄鎮</t>
  </si>
  <si>
    <t xml:space="preserve"> 苑裡鎮</t>
  </si>
  <si>
    <t xml:space="preserve"> 苗栗市</t>
  </si>
  <si>
    <t xml:space="preserve"> 造橋鄉</t>
  </si>
  <si>
    <t xml:space="preserve"> 頭屋鄉</t>
  </si>
  <si>
    <t xml:space="preserve"> 公館鄉</t>
  </si>
  <si>
    <t xml:space="preserve"> 大湖鄉</t>
  </si>
  <si>
    <t xml:space="preserve"> 泰安鄉</t>
  </si>
  <si>
    <t xml:space="preserve"> 銅鑼鄉</t>
  </si>
  <si>
    <t xml:space="preserve"> 三義鄉</t>
  </si>
  <si>
    <t xml:space="preserve"> 西湖鄉</t>
  </si>
  <si>
    <t xml:space="preserve"> 卓蘭鎮</t>
  </si>
  <si>
    <t>台中市</t>
  </si>
  <si>
    <t xml:space="preserve"> 中區</t>
  </si>
  <si>
    <t xml:space="preserve"> 南區</t>
  </si>
  <si>
    <t xml:space="preserve"> 西區</t>
  </si>
  <si>
    <t xml:space="preserve"> 北屯區</t>
  </si>
  <si>
    <t xml:space="preserve"> 西屯區</t>
  </si>
  <si>
    <t xml:space="preserve"> 南屯區</t>
  </si>
  <si>
    <t xml:space="preserve"> 太平區</t>
  </si>
  <si>
    <t xml:space="preserve"> 大里區</t>
  </si>
  <si>
    <t xml:space="preserve"> 霧峰區</t>
  </si>
  <si>
    <t xml:space="preserve"> 烏日區</t>
  </si>
  <si>
    <t xml:space="preserve"> 豐原區</t>
  </si>
  <si>
    <t xml:space="preserve"> 后里區</t>
  </si>
  <si>
    <t xml:space="preserve"> 石岡區</t>
  </si>
  <si>
    <t xml:space="preserve"> 東勢區</t>
  </si>
  <si>
    <t xml:space="preserve"> 和平區</t>
  </si>
  <si>
    <t xml:space="preserve"> 新社區</t>
  </si>
  <si>
    <t xml:space="preserve"> 潭子區</t>
  </si>
  <si>
    <t xml:space="preserve"> 大雅區</t>
  </si>
  <si>
    <t xml:space="preserve"> 神岡區</t>
  </si>
  <si>
    <t xml:space="preserve"> 大肚區</t>
  </si>
  <si>
    <t xml:space="preserve"> 沙鹿區</t>
  </si>
  <si>
    <t xml:space="preserve"> 龍井區</t>
  </si>
  <si>
    <t xml:space="preserve"> 梧棲區</t>
  </si>
  <si>
    <t xml:space="preserve"> 清水區</t>
  </si>
  <si>
    <t xml:space="preserve"> 大甲區</t>
  </si>
  <si>
    <t xml:space="preserve"> 外埔區</t>
  </si>
  <si>
    <t>彰化縣</t>
  </si>
  <si>
    <t xml:space="preserve"> 彰化市</t>
  </si>
  <si>
    <t xml:space="preserve"> 芬園鄉</t>
  </si>
  <si>
    <t xml:space="preserve"> 花壇鄉</t>
  </si>
  <si>
    <t xml:space="preserve"> 秀水鄉</t>
  </si>
  <si>
    <t xml:space="preserve"> 鹿港鎮</t>
  </si>
  <si>
    <t xml:space="preserve"> 福興鄉</t>
  </si>
  <si>
    <t xml:space="preserve"> 線西鄉</t>
  </si>
  <si>
    <t xml:space="preserve"> 和美鎮</t>
  </si>
  <si>
    <t xml:space="preserve"> 伸港鄉</t>
  </si>
  <si>
    <t xml:space="preserve"> 員林市</t>
  </si>
  <si>
    <t xml:space="preserve"> 社頭鄉</t>
  </si>
  <si>
    <t xml:space="preserve"> 永靖鄉</t>
  </si>
  <si>
    <t xml:space="preserve"> 埔心鄉</t>
  </si>
  <si>
    <t xml:space="preserve"> 溪湖鎮</t>
  </si>
  <si>
    <t xml:space="preserve"> 大村鄉</t>
  </si>
  <si>
    <t xml:space="preserve"> 埔鹽鄉</t>
  </si>
  <si>
    <t xml:space="preserve"> 田中鎮</t>
  </si>
  <si>
    <t xml:space="preserve"> 北斗鎮</t>
  </si>
  <si>
    <t xml:space="preserve"> 田尾鄉</t>
  </si>
  <si>
    <t xml:space="preserve"> 埤頭鄉</t>
  </si>
  <si>
    <t xml:space="preserve"> 溪州鄉</t>
  </si>
  <si>
    <t xml:space="preserve"> 竹塘鄉</t>
  </si>
  <si>
    <t xml:space="preserve"> 二林鎮</t>
  </si>
  <si>
    <t xml:space="preserve"> 大城鄉</t>
  </si>
  <si>
    <t xml:space="preserve"> 芳苑鄉</t>
  </si>
  <si>
    <t xml:space="preserve"> 二水鄉</t>
  </si>
  <si>
    <t>南投縣</t>
  </si>
  <si>
    <t xml:space="preserve"> 南投市</t>
  </si>
  <si>
    <t xml:space="preserve"> 中寮鄉</t>
  </si>
  <si>
    <t xml:space="preserve"> 草屯鎮</t>
  </si>
  <si>
    <t xml:space="preserve"> 國姓鄉</t>
  </si>
  <si>
    <t xml:space="preserve"> 埔里鎮</t>
  </si>
  <si>
    <t xml:space="preserve"> 仁愛鄉</t>
  </si>
  <si>
    <t xml:space="preserve"> 名間鄉</t>
  </si>
  <si>
    <t xml:space="preserve"> 集集鎮</t>
  </si>
  <si>
    <t xml:space="preserve"> 水里鄉</t>
  </si>
  <si>
    <t xml:space="preserve"> 魚池鄉</t>
  </si>
  <si>
    <t xml:space="preserve"> 信義鄉</t>
  </si>
  <si>
    <t xml:space="preserve"> 竹山鎮</t>
  </si>
  <si>
    <t xml:space="preserve"> 鹿谷鄉</t>
  </si>
  <si>
    <t>嘉義市</t>
  </si>
  <si>
    <t>嘉義縣</t>
  </si>
  <si>
    <t xml:space="preserve"> 番路鄉</t>
  </si>
  <si>
    <t xml:space="preserve"> 梅山鄉</t>
  </si>
  <si>
    <t xml:space="preserve"> 竹崎鄉</t>
  </si>
  <si>
    <t xml:space="preserve"> 阿里山鄉</t>
  </si>
  <si>
    <t xml:space="preserve"> 中埔鄉</t>
  </si>
  <si>
    <t xml:space="preserve"> 大埔鄉</t>
  </si>
  <si>
    <t xml:space="preserve"> 水上鄉</t>
  </si>
  <si>
    <t xml:space="preserve"> 鹿草鄉</t>
  </si>
  <si>
    <t xml:space="preserve"> 太保市</t>
  </si>
  <si>
    <t xml:space="preserve"> 朴子市</t>
  </si>
  <si>
    <t xml:space="preserve"> 東石鄉</t>
  </si>
  <si>
    <t xml:space="preserve"> 六腳鄉</t>
  </si>
  <si>
    <t xml:space="preserve"> 新港鄉</t>
  </si>
  <si>
    <t xml:space="preserve"> 民雄鄉</t>
  </si>
  <si>
    <t xml:space="preserve"> 大林鎮</t>
  </si>
  <si>
    <t xml:space="preserve"> 溪口鄉</t>
  </si>
  <si>
    <t xml:space="preserve"> 義竹鄉</t>
  </si>
  <si>
    <t xml:space="preserve"> 布袋鎮</t>
  </si>
  <si>
    <t>雲林縣</t>
  </si>
  <si>
    <t xml:space="preserve"> 斗南鎮</t>
  </si>
  <si>
    <t xml:space="preserve"> 大埤鄉</t>
  </si>
  <si>
    <t xml:space="preserve"> 虎尾鎮</t>
  </si>
  <si>
    <t xml:space="preserve"> 土庫鎮</t>
  </si>
  <si>
    <t xml:space="preserve"> 褒忠鄉</t>
  </si>
  <si>
    <t xml:space="preserve"> 東勢鄉</t>
  </si>
  <si>
    <t xml:space="preserve"> 台西鄉</t>
  </si>
  <si>
    <t xml:space="preserve"> 崙背鄉</t>
  </si>
  <si>
    <t xml:space="preserve"> 麥寮鄉</t>
  </si>
  <si>
    <t xml:space="preserve"> 斗六市</t>
  </si>
  <si>
    <t xml:space="preserve"> 林內鄉</t>
  </si>
  <si>
    <t xml:space="preserve"> 古坑鄉</t>
  </si>
  <si>
    <t xml:space="preserve"> 莿桐鄉</t>
  </si>
  <si>
    <t xml:space="preserve"> 西螺鎮</t>
  </si>
  <si>
    <t xml:space="preserve"> 二崙鄉</t>
  </si>
  <si>
    <t xml:space="preserve"> 北港鎮</t>
  </si>
  <si>
    <t xml:space="preserve"> 水林鄉</t>
  </si>
  <si>
    <t xml:space="preserve"> 口湖鄉</t>
  </si>
  <si>
    <t xml:space="preserve"> 四湖鄉</t>
  </si>
  <si>
    <t xml:space="preserve"> 元長鄉</t>
  </si>
  <si>
    <t>台南市</t>
  </si>
  <si>
    <t xml:space="preserve"> 中西區</t>
  </si>
  <si>
    <t xml:space="preserve"> 安平區</t>
  </si>
  <si>
    <t xml:space="preserve"> 安南區</t>
  </si>
  <si>
    <t xml:space="preserve"> 永康區</t>
  </si>
  <si>
    <t xml:space="preserve"> 歸仁區</t>
  </si>
  <si>
    <t xml:space="preserve"> 新化區</t>
  </si>
  <si>
    <t xml:space="preserve"> 左鎮區</t>
  </si>
  <si>
    <t xml:space="preserve"> 玉井區</t>
  </si>
  <si>
    <t xml:space="preserve"> 楠西區</t>
  </si>
  <si>
    <t xml:space="preserve"> 南化區</t>
  </si>
  <si>
    <t xml:space="preserve"> 仁德區</t>
  </si>
  <si>
    <t xml:space="preserve"> 關廟區</t>
  </si>
  <si>
    <t xml:space="preserve"> 龍崎區</t>
  </si>
  <si>
    <t xml:space="preserve"> 官田區</t>
  </si>
  <si>
    <t xml:space="preserve"> 麻豆區</t>
  </si>
  <si>
    <t xml:space="preserve"> 佳里區</t>
  </si>
  <si>
    <t xml:space="preserve"> 西港區</t>
  </si>
  <si>
    <t xml:space="preserve"> 七股區</t>
  </si>
  <si>
    <t xml:space="preserve"> 將軍區</t>
  </si>
  <si>
    <t xml:space="preserve"> 學甲區</t>
  </si>
  <si>
    <t xml:space="preserve"> 北門區</t>
  </si>
  <si>
    <t xml:space="preserve"> 新營區</t>
  </si>
  <si>
    <t xml:space="preserve"> 後壁區</t>
  </si>
  <si>
    <t xml:space="preserve"> 白河區</t>
  </si>
  <si>
    <t xml:space="preserve"> 東山區</t>
  </si>
  <si>
    <t xml:space="preserve"> 六甲區</t>
  </si>
  <si>
    <t xml:space="preserve"> 下營區</t>
  </si>
  <si>
    <t xml:space="preserve"> 柳營區</t>
  </si>
  <si>
    <t xml:space="preserve"> 鹽水區</t>
  </si>
  <si>
    <t xml:space="preserve"> 善化區</t>
  </si>
  <si>
    <t xml:space="preserve"> 大內區</t>
  </si>
  <si>
    <t xml:space="preserve"> 山上區</t>
  </si>
  <si>
    <t xml:space="preserve"> 新市區</t>
  </si>
  <si>
    <t xml:space="preserve"> 安定區</t>
  </si>
  <si>
    <t>高雄市</t>
  </si>
  <si>
    <t xml:space="preserve"> 新興區</t>
  </si>
  <si>
    <t xml:space="preserve"> 前金區</t>
  </si>
  <si>
    <t xml:space="preserve"> 苓雅區</t>
  </si>
  <si>
    <t xml:space="preserve"> 鹽埕區</t>
  </si>
  <si>
    <t xml:space="preserve"> 鼓山區</t>
  </si>
  <si>
    <t xml:space="preserve"> 旗津區</t>
  </si>
  <si>
    <t xml:space="preserve"> 前鎮區</t>
  </si>
  <si>
    <t xml:space="preserve"> 三民區</t>
  </si>
  <si>
    <t xml:space="preserve"> 楠梓區</t>
  </si>
  <si>
    <t xml:space="preserve"> 小港區</t>
  </si>
  <si>
    <t xml:space="preserve"> 左營區</t>
  </si>
  <si>
    <t xml:space="preserve"> 仁武區</t>
  </si>
  <si>
    <t xml:space="preserve"> 大社區</t>
  </si>
  <si>
    <t xml:space="preserve"> 岡山區</t>
  </si>
  <si>
    <t xml:space="preserve"> 路竹區</t>
  </si>
  <si>
    <t xml:space="preserve"> 阿蓮區</t>
  </si>
  <si>
    <t xml:space="preserve"> 田寮區</t>
  </si>
  <si>
    <t xml:space="preserve"> 燕巢區</t>
  </si>
  <si>
    <t xml:space="preserve"> 橋頭區</t>
  </si>
  <si>
    <t xml:space="preserve"> 梓官區</t>
  </si>
  <si>
    <t xml:space="preserve"> 彌陀區</t>
  </si>
  <si>
    <t xml:space="preserve"> 永安區</t>
  </si>
  <si>
    <t xml:space="preserve"> 湖內區</t>
  </si>
  <si>
    <t xml:space="preserve"> 鳳山區</t>
  </si>
  <si>
    <t xml:space="preserve"> 大寮區</t>
  </si>
  <si>
    <t xml:space="preserve"> 林園區</t>
  </si>
  <si>
    <t xml:space="preserve"> 鳥松區</t>
  </si>
  <si>
    <t xml:space="preserve"> 大樹區</t>
  </si>
  <si>
    <t xml:space="preserve"> 旗山區</t>
  </si>
  <si>
    <t xml:space="preserve"> 美濃區</t>
  </si>
  <si>
    <t xml:space="preserve"> 六龜區</t>
  </si>
  <si>
    <t xml:space="preserve"> 內門區</t>
  </si>
  <si>
    <t xml:space="preserve"> 杉林區</t>
  </si>
  <si>
    <t xml:space="preserve"> 甲仙區</t>
  </si>
  <si>
    <t xml:space="preserve"> 桃源區</t>
  </si>
  <si>
    <t xml:space="preserve"> 那瑪夏區</t>
  </si>
  <si>
    <t xml:space="preserve"> 茂林區</t>
  </si>
  <si>
    <t xml:space="preserve"> 茄萣區</t>
  </si>
  <si>
    <t>澎湖縣</t>
  </si>
  <si>
    <t xml:space="preserve"> 馬公市</t>
  </si>
  <si>
    <t xml:space="preserve"> 西嶼鄉</t>
  </si>
  <si>
    <t xml:space="preserve"> 望安鄉</t>
  </si>
  <si>
    <t xml:space="preserve"> 七美鄉</t>
  </si>
  <si>
    <t xml:space="preserve"> 白沙鄉</t>
  </si>
  <si>
    <t xml:space="preserve"> 湖西鄉</t>
  </si>
  <si>
    <t>金門縣</t>
  </si>
  <si>
    <t xml:space="preserve"> 金沙鎮</t>
  </si>
  <si>
    <t xml:space="preserve"> 金湖鎮</t>
  </si>
  <si>
    <t xml:space="preserve"> 金寧鄉</t>
  </si>
  <si>
    <t xml:space="preserve"> 金城鎮</t>
  </si>
  <si>
    <t xml:space="preserve"> 烈嶼鄉</t>
  </si>
  <si>
    <t xml:space="preserve"> 烏坵鄉</t>
  </si>
  <si>
    <t>屏東縣</t>
  </si>
  <si>
    <t xml:space="preserve"> 屏東市</t>
  </si>
  <si>
    <t xml:space="preserve"> 三地門鄉</t>
  </si>
  <si>
    <t xml:space="preserve"> 霧台鄉</t>
  </si>
  <si>
    <t xml:space="preserve"> 瑪家鄉</t>
  </si>
  <si>
    <t xml:space="preserve"> 九如鄉</t>
  </si>
  <si>
    <t xml:space="preserve"> 里港鄉</t>
  </si>
  <si>
    <t xml:space="preserve"> 高樹鄉</t>
  </si>
  <si>
    <t xml:space="preserve"> 鹽埔鄉</t>
  </si>
  <si>
    <t xml:space="preserve"> 長治鄉</t>
  </si>
  <si>
    <t xml:space="preserve"> 麟洛鄉</t>
  </si>
  <si>
    <t xml:space="preserve"> 竹田鄉</t>
  </si>
  <si>
    <t xml:space="preserve"> 內埔鄉</t>
  </si>
  <si>
    <t xml:space="preserve"> 萬丹鄉</t>
  </si>
  <si>
    <t xml:space="preserve"> 潮州鎮</t>
  </si>
  <si>
    <t xml:space="preserve"> 泰武鄉</t>
  </si>
  <si>
    <t xml:space="preserve"> 來義鄉</t>
  </si>
  <si>
    <t xml:space="preserve"> 萬巒鄉</t>
  </si>
  <si>
    <t xml:space="preserve"> 崁頂鄉</t>
  </si>
  <si>
    <t xml:space="preserve"> 新埤鄉</t>
  </si>
  <si>
    <t xml:space="preserve"> 南州鄉</t>
  </si>
  <si>
    <t xml:space="preserve"> 林邊鄉</t>
  </si>
  <si>
    <t xml:space="preserve"> 東港鎮</t>
  </si>
  <si>
    <t xml:space="preserve"> 琉球鄉</t>
  </si>
  <si>
    <t xml:space="preserve"> 佳冬鄉</t>
  </si>
  <si>
    <t xml:space="preserve"> 新園鄉</t>
  </si>
  <si>
    <t xml:space="preserve"> 枋寮鄉</t>
  </si>
  <si>
    <t xml:space="preserve"> 枋山鄉</t>
  </si>
  <si>
    <t xml:space="preserve"> 春日鄉</t>
  </si>
  <si>
    <t xml:space="preserve"> 獅子鄉</t>
  </si>
  <si>
    <t xml:space="preserve"> 車城鄉</t>
  </si>
  <si>
    <t xml:space="preserve"> 牡丹鄉</t>
  </si>
  <si>
    <t xml:space="preserve"> 恆春鎮</t>
  </si>
  <si>
    <t xml:space="preserve"> 滿州鄉</t>
  </si>
  <si>
    <t>台東縣</t>
  </si>
  <si>
    <t xml:space="preserve"> 台東市</t>
  </si>
  <si>
    <t xml:space="preserve"> 綠島鄉</t>
  </si>
  <si>
    <t xml:space="preserve"> 蘭嶼鄉</t>
  </si>
  <si>
    <t xml:space="preserve"> 延平鄉</t>
  </si>
  <si>
    <t xml:space="preserve"> 卑南鄉</t>
  </si>
  <si>
    <t xml:space="preserve"> 鹿野鄉</t>
  </si>
  <si>
    <t xml:space="preserve"> 關山鎮</t>
  </si>
  <si>
    <t xml:space="preserve"> 海端鄉</t>
  </si>
  <si>
    <t xml:space="preserve"> 池上鄉</t>
  </si>
  <si>
    <t xml:space="preserve"> 東河鄉</t>
  </si>
  <si>
    <t xml:space="preserve"> 成功鎮</t>
  </si>
  <si>
    <t xml:space="preserve"> 長濱鄉</t>
  </si>
  <si>
    <t xml:space="preserve"> 太麻里鄉</t>
  </si>
  <si>
    <t xml:space="preserve"> 金峰鄉</t>
  </si>
  <si>
    <t xml:space="preserve"> 大武鄉</t>
  </si>
  <si>
    <t xml:space="preserve"> 達仁鄉</t>
  </si>
  <si>
    <t>花蓮縣</t>
  </si>
  <si>
    <t xml:space="preserve"> 花蓮市</t>
  </si>
  <si>
    <t xml:space="preserve"> 新城鄉</t>
  </si>
  <si>
    <t xml:space="preserve"> 秀林鄉</t>
  </si>
  <si>
    <t xml:space="preserve"> 吉安鄉</t>
  </si>
  <si>
    <t xml:space="preserve"> 壽豐鄉</t>
  </si>
  <si>
    <t xml:space="preserve"> 鳳林鎮</t>
  </si>
  <si>
    <t xml:space="preserve"> 光復鄉</t>
  </si>
  <si>
    <t xml:space="preserve"> 豐濱鄉</t>
  </si>
  <si>
    <t xml:space="preserve"> 瑞穗鄉</t>
  </si>
  <si>
    <t xml:space="preserve"> 萬榮鄉</t>
  </si>
  <si>
    <t xml:space="preserve"> 玉里鎮</t>
  </si>
  <si>
    <t xml:space="preserve"> 卓溪鄉</t>
  </si>
  <si>
    <t xml:space="preserve"> 富里鄉</t>
  </si>
  <si>
    <t>訂單編號</t>
  </si>
  <si>
    <t>銷售員編號</t>
  </si>
  <si>
    <t>日期</t>
  </si>
  <si>
    <t>銷售數量</t>
  </si>
  <si>
    <t>折扣數</t>
  </si>
  <si>
    <t>銷售金額</t>
  </si>
  <si>
    <t>獲利</t>
  </si>
  <si>
    <t>銷售金額=定價*(1-折扣數)*銷售數量</t>
  </si>
  <si>
    <t>獲利=銷售金額-進貨成本-銷售員佣金</t>
  </si>
  <si>
    <t>銷售員佣金=銷售員的佣金比例*銷售金額</t>
  </si>
  <si>
    <t>公司目前制定的佣金計算方式如下：</t>
  </si>
  <si>
    <t>職稱</t>
  </si>
  <si>
    <t>佣金</t>
  </si>
  <si>
    <t>專員</t>
  </si>
  <si>
    <t>副理</t>
  </si>
  <si>
    <t>經理</t>
  </si>
  <si>
    <t>協理</t>
  </si>
  <si>
    <t>銷售員/職稱</t>
  </si>
  <si>
    <t>性別</t>
  </si>
  <si>
    <t>學歷</t>
  </si>
  <si>
    <t>到職日期</t>
  </si>
  <si>
    <t>李慶元/專員</t>
  </si>
  <si>
    <t>男生</t>
  </si>
  <si>
    <t>碩士</t>
  </si>
  <si>
    <t>陳治平/經理</t>
  </si>
  <si>
    <t>大學</t>
  </si>
  <si>
    <t>王禹錫/協理</t>
  </si>
  <si>
    <t>張淑娟/副理</t>
  </si>
  <si>
    <t>女生</t>
  </si>
  <si>
    <t>戴晨淵/專員</t>
  </si>
  <si>
    <t>吳宇森/專員</t>
  </si>
  <si>
    <t>孔祥興/副理</t>
  </si>
  <si>
    <t>徐堉仁/專員</t>
  </si>
  <si>
    <t>葉于慧/經理</t>
  </si>
  <si>
    <t>蔡元暄/專員</t>
  </si>
  <si>
    <t>此題５０分</t>
  </si>
  <si>
    <t xml:space="preserve">改檔名: 學號_姓名.xlsx 這是第一個要做的事情 </t>
  </si>
  <si>
    <t>在excel中 記得打入學號與姓名</t>
  </si>
  <si>
    <t>考完試上傳檔案後 把存放在你local的檔案全部刪除</t>
  </si>
  <si>
    <t>考試期間除了繳交檔案外 其餘時間不得上網 也不能使用手機 若要用洗手間 請自行前往即可</t>
  </si>
  <si>
    <t>資料視覺化 期中考 資料夾</t>
  </si>
  <si>
    <t>https://reurl.cc/oRzbd3</t>
  </si>
  <si>
    <t>年度獲利目標成長率　使用者可以自行輸入</t>
  </si>
  <si>
    <t>基礎為2023的數字 若為6% 意思就是2024年度目標訂單數 銷售總額 獲利總額要成長6% 相比於2023</t>
  </si>
  <si>
    <t>目前訂單數 銷售總額 獲利總額為2024的數字   括號內的達成率為  目前訂單數/年度目標訂單數</t>
  </si>
  <si>
    <t>下拉選單可以選 年度 尺寸 車色</t>
  </si>
  <si>
    <t>尺寸分為 46號 48號 50號 52號</t>
  </si>
  <si>
    <t>車色分為 白色 紅色 碳纖色 黑色</t>
  </si>
  <si>
    <t>儲存格為獲利</t>
  </si>
  <si>
    <t>表格中的獲利   若為年度則依據年度來計算因此僅會算到2023年 也就是 休閒車2020 2021 2022 2023  登山車2020 2021 2022…等　但尺寸與車色的獲利則是累積到2024 因為他是全部的資料來計算</t>
  </si>
  <si>
    <t>圖的line為總計 請留意圖中的x y 標題與表的連動關係</t>
  </si>
  <si>
    <t>請作答在儀表板的工作表</t>
  </si>
  <si>
    <t>姓名:</t>
  </si>
  <si>
    <t>請先打上學號姓名  儀錶板從以下開始作答 (50分)</t>
  </si>
  <si>
    <t>哈士奇自行車2024銷售分析儀表板</t>
  </si>
  <si>
    <t>台北要別挑選一個行政區展店，請問你建議要挑選哪裡 (10分)</t>
  </si>
  <si>
    <t>圖表區</t>
  </si>
  <si>
    <t>資料區</t>
  </si>
  <si>
    <t>這是某大學的專業研究機構所做的調查結果，並發佈在各大媒體上，請幫忙重新設計這張圖，讓他更專業，更有說服力（10分）</t>
  </si>
  <si>
    <t>請把成果放在下面的區塊，資料部分請依據上面的圖自行建立</t>
  </si>
  <si>
    <t>有人說老狗玩不了新把戲 年資越老 績效越差 這是真的嗎 (10分)</t>
  </si>
  <si>
    <t>銷售員傭金</t>
    <phoneticPr fontId="16" type="noConversion"/>
  </si>
  <si>
    <t>銷售員的傭金比例</t>
    <phoneticPr fontId="16" type="noConversion"/>
  </si>
  <si>
    <t>職稱</t>
    <phoneticPr fontId="16" type="noConversion"/>
  </si>
  <si>
    <t>學號:</t>
    <phoneticPr fontId="16" type="noConversion"/>
  </si>
  <si>
    <t>陳群翔</t>
    <phoneticPr fontId="16" type="noConversion"/>
  </si>
  <si>
    <t>年度目標成長率</t>
    <phoneticPr fontId="16" type="noConversion"/>
  </si>
  <si>
    <t>年度獲利目標達成率</t>
    <phoneticPr fontId="16" type="noConversion"/>
  </si>
  <si>
    <t>年度目標訂單數</t>
    <phoneticPr fontId="16" type="noConversion"/>
  </si>
  <si>
    <t>年度目標銷售總額</t>
    <phoneticPr fontId="16" type="noConversion"/>
  </si>
  <si>
    <t>老人福利補助</t>
    <phoneticPr fontId="16" type="noConversion"/>
  </si>
  <si>
    <t>提高生育津貼</t>
    <phoneticPr fontId="16" type="noConversion"/>
  </si>
  <si>
    <t>首購房屋補助</t>
    <phoneticPr fontId="16" type="noConversion"/>
  </si>
  <si>
    <t>青年創業貸款補貼</t>
    <phoneticPr fontId="16" type="noConversion"/>
  </si>
  <si>
    <t>各項福利政策平均</t>
    <phoneticPr fontId="16" type="noConversion"/>
  </si>
  <si>
    <t>我是陳群翔我的學號是1114572。我認為：依據圖表所顯示，四項福利政策之滿意度皆差距不大，其中"提高生育津貼"與"青年創業貸款津貼"都超過60%，顯示相比之下這兩個政策較受市民喜愛。</t>
    <phoneticPr fontId="16" type="noConversion"/>
  </si>
  <si>
    <t>銷售金額</t>
    <phoneticPr fontId="16" type="noConversion"/>
  </si>
  <si>
    <t>年度目標獲利總額</t>
    <phoneticPr fontId="16" type="noConversion"/>
  </si>
  <si>
    <t>到職年分</t>
    <phoneticPr fontId="16" type="noConversion"/>
  </si>
  <si>
    <t>年度</t>
  </si>
  <si>
    <t>尺寸</t>
  </si>
  <si>
    <t>尺寸</t>
    <phoneticPr fontId="16" type="noConversion"/>
  </si>
  <si>
    <t>車色</t>
    <phoneticPr fontId="16" type="noConversion"/>
  </si>
  <si>
    <r>
      <rPr>
        <sz val="12"/>
        <color theme="1"/>
        <rFont val="Calibri"/>
        <family val="3"/>
        <charset val="136"/>
        <scheme val="minor"/>
      </rPr>
      <t>年度分為</t>
    </r>
    <r>
      <rPr>
        <sz val="12"/>
        <color theme="1"/>
        <rFont val="Calibri"/>
        <family val="2"/>
        <scheme val="minor"/>
      </rPr>
      <t xml:space="preserve"> 2020 2021 2022 2023</t>
    </r>
    <phoneticPr fontId="16" type="noConversion"/>
  </si>
  <si>
    <r>
      <t>4</t>
    </r>
    <r>
      <rPr>
        <sz val="12"/>
        <color theme="1"/>
        <rFont val="Calibri"/>
        <family val="2"/>
        <scheme val="minor"/>
      </rPr>
      <t>6</t>
    </r>
    <r>
      <rPr>
        <sz val="12"/>
        <color theme="1"/>
        <rFont val="Calibri"/>
        <family val="3"/>
        <charset val="136"/>
        <scheme val="minor"/>
      </rPr>
      <t>號</t>
    </r>
    <phoneticPr fontId="16" type="noConversion"/>
  </si>
  <si>
    <r>
      <t>48</t>
    </r>
    <r>
      <rPr>
        <sz val="12"/>
        <color theme="1"/>
        <rFont val="Calibri"/>
        <family val="3"/>
        <charset val="136"/>
        <scheme val="minor"/>
      </rPr>
      <t>號</t>
    </r>
    <phoneticPr fontId="16" type="noConversion"/>
  </si>
  <si>
    <r>
      <t>50</t>
    </r>
    <r>
      <rPr>
        <sz val="12"/>
        <color theme="1"/>
        <rFont val="Calibri"/>
        <family val="3"/>
        <charset val="136"/>
        <scheme val="minor"/>
      </rPr>
      <t>號</t>
    </r>
    <phoneticPr fontId="16" type="noConversion"/>
  </si>
  <si>
    <r>
      <t>52</t>
    </r>
    <r>
      <rPr>
        <sz val="12"/>
        <color theme="1"/>
        <rFont val="Calibri"/>
        <family val="3"/>
        <charset val="136"/>
        <scheme val="minor"/>
      </rPr>
      <t>號</t>
    </r>
    <phoneticPr fontId="16" type="noConversion"/>
  </si>
  <si>
    <t>白色</t>
    <phoneticPr fontId="16" type="noConversion"/>
  </si>
  <si>
    <t>紅色</t>
    <phoneticPr fontId="16" type="noConversion"/>
  </si>
  <si>
    <t>碳纖色</t>
    <phoneticPr fontId="16" type="noConversion"/>
  </si>
  <si>
    <t>黑色</t>
    <phoneticPr fontId="16" type="noConversion"/>
  </si>
  <si>
    <t>年分</t>
    <phoneticPr fontId="16" type="noConversion"/>
  </si>
  <si>
    <t>目前訂單數</t>
    <phoneticPr fontId="16" type="noConversion"/>
  </si>
  <si>
    <t>我是陳群翔我的學號是1114572。我認為：這邊你講你的意見與想法</t>
    <phoneticPr fontId="16" type="noConversion"/>
  </si>
  <si>
    <t>學號</t>
    <phoneticPr fontId="16" type="noConversion"/>
  </si>
  <si>
    <t>姓名</t>
    <phoneticPr fontId="16" type="noConversion"/>
  </si>
  <si>
    <t>休閒車</t>
    <phoneticPr fontId="16" type="noConversion"/>
  </si>
  <si>
    <r>
      <rPr>
        <b/>
        <sz val="12"/>
        <color rgb="FFFFFF00"/>
        <rFont val="Calibri"/>
        <family val="3"/>
        <charset val="136"/>
        <scheme val="minor"/>
      </rPr>
      <t>登山車</t>
    </r>
    <phoneticPr fontId="16" type="noConversion"/>
  </si>
  <si>
    <r>
      <rPr>
        <b/>
        <sz val="12"/>
        <color rgb="FFFFFF00"/>
        <rFont val="Calibri"/>
        <family val="3"/>
        <charset val="136"/>
        <scheme val="minor"/>
      </rPr>
      <t>公路車</t>
    </r>
    <phoneticPr fontId="16" type="noConversion"/>
  </si>
  <si>
    <t>總計</t>
    <phoneticPr fontId="16" type="noConversion"/>
  </si>
  <si>
    <t>目前銷售總額</t>
    <phoneticPr fontId="16" type="noConversion"/>
  </si>
  <si>
    <t>目前獲利總額</t>
    <phoneticPr fontId="16" type="noConversion"/>
  </si>
  <si>
    <t>我是陳群翔我的學號是1114572。我認為：依據入職年分與該銷售員的銷售總額推論，年資與績效的差異沒有絕對的關係，由圖可知1995年入職的員工相比其他更晚入職的員工為銷售總額最高的，並非題目所說的年資越老，績效越差。</t>
    <phoneticPr fontId="16" type="noConversion"/>
  </si>
  <si>
    <t>銷售總額</t>
    <phoneticPr fontId="16" type="noConversion"/>
  </si>
  <si>
    <t>縣市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</si>
</sst>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&quot;PD&quot;000"/>
    <numFmt numFmtId="177" formatCode="&quot;$&quot;#,##0_);[Red]\(&quot;$&quot;#,##0\)"/>
    <numFmt numFmtId="178" formatCode="&quot;$&quot;#,##0"/>
    <numFmt numFmtId="179" formatCode="&quot;RE&quot;000"/>
    <numFmt numFmtId="180" formatCode="yyyy/mm/dd"/>
    <numFmt numFmtId="181" formatCode="&quot;ID&quot;0000"/>
    <numFmt numFmtId="182" formatCode="&quot;SA&quot;000"/>
    <numFmt numFmtId="183" formatCode="m&quot;月&quot;d&quot;日&quot;"/>
    <numFmt numFmtId="184" formatCode="0.0%"/>
    <numFmt numFmtId="185" formatCode="0.0_ "/>
  </numFmts>
  <fonts count="31">
    <font>
      <sz val="12"/>
      <color theme="1"/>
      <name val="Calibri"/>
      <scheme val="minor"/>
    </font>
    <font>
      <b/>
      <sz val="12"/>
      <color theme="1"/>
      <name val="PMingLiu"/>
      <family val="1"/>
      <charset val="136"/>
    </font>
    <font>
      <sz val="12"/>
      <color theme="1"/>
      <name val="PMingLiu"/>
      <family val="1"/>
      <charset val="136"/>
    </font>
    <font>
      <sz val="12"/>
      <color theme="1"/>
      <name val="Calibri"/>
      <family val="2"/>
      <scheme val="minor"/>
    </font>
    <font>
      <sz val="11"/>
      <color theme="1"/>
      <name val="PMingLiu"/>
      <family val="1"/>
      <charset val="136"/>
    </font>
    <font>
      <sz val="12"/>
      <color theme="1"/>
      <name val="Microsoft JhengHei"/>
      <family val="2"/>
      <charset val="136"/>
    </font>
    <font>
      <b/>
      <sz val="12"/>
      <color rgb="FFFF0000"/>
      <name val="Microsoft JhengHei"/>
      <family val="2"/>
      <charset val="136"/>
    </font>
    <font>
      <sz val="12"/>
      <name val="Calibri"/>
      <family val="2"/>
    </font>
    <font>
      <b/>
      <sz val="12"/>
      <color rgb="FFFF0000"/>
      <name val="PMingLiu"/>
      <family val="1"/>
      <charset val="136"/>
    </font>
    <font>
      <u/>
      <sz val="12"/>
      <color theme="10"/>
      <name val="PMingLiu"/>
      <family val="1"/>
      <charset val="136"/>
    </font>
    <font>
      <b/>
      <sz val="14"/>
      <color rgb="FFFFFF00"/>
      <name val="Microsoft JhengHei"/>
      <family val="2"/>
      <charset val="136"/>
    </font>
    <font>
      <sz val="12"/>
      <color rgb="FF00B0F0"/>
      <name val="PMingLiu"/>
      <family val="1"/>
      <charset val="136"/>
    </font>
    <font>
      <b/>
      <sz val="12"/>
      <color rgb="FFFFFF00"/>
      <name val="PMingLiu"/>
      <family val="1"/>
      <charset val="136"/>
    </font>
    <font>
      <b/>
      <sz val="14"/>
      <color rgb="FFFFFF00"/>
      <name val="PMingLiu"/>
      <family val="1"/>
      <charset val="136"/>
    </font>
    <font>
      <sz val="12"/>
      <color theme="1"/>
      <name val="新細明體-ExtB"/>
      <family val="1"/>
      <charset val="136"/>
    </font>
    <font>
      <sz val="12"/>
      <color theme="1"/>
      <name val="新細明體"/>
      <family val="1"/>
      <charset val="136"/>
    </font>
    <font>
      <sz val="9"/>
      <name val="Calibri"/>
      <family val="3"/>
      <charset val="136"/>
      <scheme val="minor"/>
    </font>
    <font>
      <sz val="12"/>
      <color theme="1"/>
      <name val="Calibri"/>
      <family val="3"/>
      <charset val="136"/>
      <scheme val="minor"/>
    </font>
    <font>
      <sz val="12"/>
      <color theme="1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6"/>
      <color rgb="FFFFFF00"/>
      <name val="Calibri"/>
      <family val="3"/>
      <charset val="136"/>
      <scheme val="minor"/>
    </font>
    <font>
      <sz val="12"/>
      <name val="PMingLiu"/>
      <family val="1"/>
      <charset val="136"/>
    </font>
    <font>
      <b/>
      <sz val="14"/>
      <color rgb="FF7030A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3"/>
      <charset val="136"/>
      <scheme val="minor"/>
    </font>
    <font>
      <b/>
      <sz val="20"/>
      <color theme="1"/>
      <name val="Calibri"/>
      <family val="2"/>
      <scheme val="minor"/>
    </font>
    <font>
      <b/>
      <sz val="12"/>
      <color rgb="FFFFFF00"/>
      <name val="Calibri"/>
      <family val="2"/>
      <scheme val="minor"/>
    </font>
    <font>
      <b/>
      <sz val="12"/>
      <color rgb="FFFFFF00"/>
      <name val="Calibri"/>
      <family val="3"/>
      <charset val="136"/>
      <scheme val="minor"/>
    </font>
    <font>
      <b/>
      <sz val="12"/>
      <color theme="1"/>
      <name val="Calibri"/>
      <family val="3"/>
      <charset val="136"/>
      <scheme val="minor"/>
    </font>
    <font>
      <b/>
      <sz val="16"/>
      <color rgb="FFFFFF00"/>
      <name val="微軟正黑體"/>
      <family val="2"/>
      <charset val="136"/>
    </font>
    <font>
      <sz val="12"/>
      <color theme="1"/>
      <name val="微軟正黑體"/>
      <family val="2"/>
      <charset val="136"/>
    </font>
  </fonts>
  <fills count="17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rgb="FF002060"/>
        <bgColor rgb="FF002060"/>
      </patternFill>
    </fill>
    <fill>
      <patternFill patternType="solid">
        <fgColor rgb="FF7030A0"/>
        <bgColor rgb="FF7030A0"/>
      </patternFill>
    </fill>
    <fill>
      <patternFill patternType="solid">
        <fgColor rgb="FF8496B0"/>
        <bgColor rgb="FF8496B0"/>
      </patternFill>
    </fill>
    <fill>
      <patternFill patternType="solid">
        <fgColor rgb="FFE2EFD9"/>
        <bgColor rgb="FFE2EFD9"/>
      </patternFill>
    </fill>
    <fill>
      <patternFill patternType="solid">
        <fgColor rgb="FF0070C0"/>
        <bgColor rgb="FF0070C0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2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</fills>
  <borders count="37">
    <border>
      <left/>
      <right/>
      <top/>
      <bottom/>
      <diagonal/>
    </border>
    <border>
      <left style="thin">
        <color rgb="FFA8D08D"/>
      </left>
      <right/>
      <top style="thin">
        <color rgb="FFA8D08D"/>
      </top>
      <bottom/>
      <diagonal/>
    </border>
    <border>
      <left/>
      <right/>
      <top style="thin">
        <color rgb="FFA8D08D"/>
      </top>
      <bottom/>
      <diagonal/>
    </border>
    <border>
      <left/>
      <right style="thin">
        <color rgb="FFA8D08D"/>
      </right>
      <top style="thin">
        <color rgb="FFA8D08D"/>
      </top>
      <bottom/>
      <diagonal/>
    </border>
    <border>
      <left/>
      <right/>
      <top style="thin">
        <color rgb="FFA8D08D"/>
      </top>
      <bottom style="thin">
        <color rgb="FFA8D08D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A8D08D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23">
    <xf numFmtId="0" fontId="0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center" vertical="center"/>
    </xf>
    <xf numFmtId="177" fontId="2" fillId="0" borderId="2" xfId="0" applyNumberFormat="1" applyFont="1" applyBorder="1" applyAlignment="1">
      <alignment horizontal="right" vertical="center"/>
    </xf>
    <xf numFmtId="178" fontId="2" fillId="0" borderId="0" xfId="0" applyNumberFormat="1" applyFont="1" applyAlignment="1">
      <alignment horizontal="right" vertical="center"/>
    </xf>
    <xf numFmtId="49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right" vertical="center"/>
    </xf>
    <xf numFmtId="178" fontId="2" fillId="0" borderId="3" xfId="0" applyNumberFormat="1" applyFont="1" applyBorder="1" applyAlignment="1">
      <alignment horizontal="right" vertical="center"/>
    </xf>
    <xf numFmtId="49" fontId="2" fillId="0" borderId="4" xfId="0" applyNumberFormat="1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179" fontId="2" fillId="0" borderId="0" xfId="0" applyNumberFormat="1" applyFont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80" fontId="2" fillId="2" borderId="6" xfId="0" applyNumberFormat="1" applyFont="1" applyFill="1" applyBorder="1" applyAlignment="1">
      <alignment horizontal="center" vertical="center"/>
    </xf>
    <xf numFmtId="181" fontId="2" fillId="0" borderId="0" xfId="0" applyNumberFormat="1" applyFont="1" applyAlignment="1">
      <alignment vertical="center"/>
    </xf>
    <xf numFmtId="176" fontId="2" fillId="0" borderId="8" xfId="0" applyNumberFormat="1" applyFont="1" applyBorder="1" applyAlignment="1">
      <alignment horizontal="center" vertical="center"/>
    </xf>
    <xf numFmtId="182" fontId="2" fillId="0" borderId="0" xfId="0" applyNumberFormat="1" applyFont="1" applyAlignment="1">
      <alignment horizontal="right"/>
    </xf>
    <xf numFmtId="180" fontId="2" fillId="0" borderId="0" xfId="0" applyNumberFormat="1" applyFont="1" applyAlignment="1">
      <alignment horizontal="right"/>
    </xf>
    <xf numFmtId="1" fontId="2" fillId="0" borderId="0" xfId="0" applyNumberFormat="1" applyFont="1" applyAlignment="1"/>
    <xf numFmtId="9" fontId="2" fillId="0" borderId="0" xfId="0" applyNumberFormat="1" applyFont="1" applyAlignment="1"/>
    <xf numFmtId="0" fontId="4" fillId="0" borderId="0" xfId="0" applyFont="1" applyAlignment="1"/>
    <xf numFmtId="0" fontId="2" fillId="0" borderId="0" xfId="0" applyFont="1" applyAlignment="1">
      <alignment horizontal="right"/>
    </xf>
    <xf numFmtId="0" fontId="5" fillId="3" borderId="5" xfId="0" applyFont="1" applyFill="1" applyBorder="1" applyAlignment="1">
      <alignment horizontal="center" vertical="center"/>
    </xf>
    <xf numFmtId="183" fontId="2" fillId="3" borderId="7" xfId="0" applyNumberFormat="1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84" fontId="2" fillId="0" borderId="10" xfId="0" applyNumberFormat="1" applyFont="1" applyBorder="1" applyAlignment="1">
      <alignment vertical="center"/>
    </xf>
    <xf numFmtId="0" fontId="5" fillId="0" borderId="11" xfId="0" applyFont="1" applyBorder="1" applyAlignment="1">
      <alignment horizontal="center" vertical="center"/>
    </xf>
    <xf numFmtId="184" fontId="2" fillId="0" borderId="12" xfId="0" applyNumberFormat="1" applyFont="1" applyBorder="1" applyAlignment="1">
      <alignment vertical="center"/>
    </xf>
    <xf numFmtId="180" fontId="2" fillId="0" borderId="0" xfId="0" applyNumberFormat="1" applyFont="1" applyAlignment="1">
      <alignment horizontal="right" vertical="center"/>
    </xf>
    <xf numFmtId="9" fontId="2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182" fontId="5" fillId="0" borderId="0" xfId="0" applyNumberFormat="1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8" fillId="5" borderId="15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2" fillId="6" borderId="15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8" borderId="17" xfId="0" applyFont="1" applyFill="1" applyBorder="1" applyAlignment="1">
      <alignment vertical="center"/>
    </xf>
    <xf numFmtId="0" fontId="2" fillId="8" borderId="15" xfId="0" applyFont="1" applyFill="1" applyBorder="1" applyAlignment="1">
      <alignment vertical="center"/>
    </xf>
    <xf numFmtId="0" fontId="2" fillId="8" borderId="18" xfId="0" applyFont="1" applyFill="1" applyBorder="1" applyAlignment="1">
      <alignment vertical="center"/>
    </xf>
    <xf numFmtId="0" fontId="11" fillId="9" borderId="17" xfId="0" applyFont="1" applyFill="1" applyBorder="1" applyAlignment="1">
      <alignment vertical="center"/>
    </xf>
    <xf numFmtId="0" fontId="11" fillId="9" borderId="15" xfId="0" applyFont="1" applyFill="1" applyBorder="1" applyAlignment="1">
      <alignment vertical="center"/>
    </xf>
    <xf numFmtId="0" fontId="11" fillId="9" borderId="18" xfId="0" applyFont="1" applyFill="1" applyBorder="1" applyAlignment="1">
      <alignment vertical="center"/>
    </xf>
    <xf numFmtId="0" fontId="2" fillId="8" borderId="19" xfId="0" applyFont="1" applyFill="1" applyBorder="1" applyAlignment="1">
      <alignment vertical="center"/>
    </xf>
    <xf numFmtId="0" fontId="2" fillId="8" borderId="20" xfId="0" applyFont="1" applyFill="1" applyBorder="1" applyAlignment="1">
      <alignment vertical="center"/>
    </xf>
    <xf numFmtId="0" fontId="2" fillId="8" borderId="21" xfId="0" applyFont="1" applyFill="1" applyBorder="1" applyAlignment="1">
      <alignment vertical="center"/>
    </xf>
    <xf numFmtId="0" fontId="11" fillId="9" borderId="19" xfId="0" applyFont="1" applyFill="1" applyBorder="1" applyAlignment="1">
      <alignment vertical="center"/>
    </xf>
    <xf numFmtId="0" fontId="11" fillId="9" borderId="20" xfId="0" applyFont="1" applyFill="1" applyBorder="1" applyAlignment="1">
      <alignment vertical="center"/>
    </xf>
    <xf numFmtId="0" fontId="11" fillId="9" borderId="21" xfId="0" applyFont="1" applyFill="1" applyBorder="1" applyAlignment="1">
      <alignment vertical="center"/>
    </xf>
    <xf numFmtId="0" fontId="13" fillId="6" borderId="15" xfId="0" applyFont="1" applyFill="1" applyBorder="1" applyAlignment="1">
      <alignment vertical="center"/>
    </xf>
    <xf numFmtId="0" fontId="8" fillId="6" borderId="15" xfId="0" applyFont="1" applyFill="1" applyBorder="1" applyAlignment="1">
      <alignment vertical="center"/>
    </xf>
    <xf numFmtId="0" fontId="17" fillId="0" borderId="0" xfId="0" applyFont="1" applyAlignment="1">
      <alignment vertical="center"/>
    </xf>
    <xf numFmtId="185" fontId="0" fillId="0" borderId="0" xfId="0" applyNumberFormat="1" applyFont="1" applyAlignment="1">
      <alignment vertical="center"/>
    </xf>
    <xf numFmtId="0" fontId="2" fillId="9" borderId="27" xfId="0" applyFont="1" applyFill="1" applyBorder="1" applyAlignment="1">
      <alignment vertical="center"/>
    </xf>
    <xf numFmtId="10" fontId="2" fillId="9" borderId="28" xfId="0" applyNumberFormat="1" applyFont="1" applyFill="1" applyBorder="1" applyAlignment="1">
      <alignment vertical="center"/>
    </xf>
    <xf numFmtId="0" fontId="11" fillId="9" borderId="28" xfId="0" applyFont="1" applyFill="1" applyBorder="1" applyAlignment="1">
      <alignment vertical="center"/>
    </xf>
    <xf numFmtId="0" fontId="2" fillId="9" borderId="28" xfId="0" applyFont="1" applyFill="1" applyBorder="1" applyAlignment="1">
      <alignment vertical="center"/>
    </xf>
    <xf numFmtId="10" fontId="2" fillId="9" borderId="29" xfId="0" applyNumberFormat="1" applyFont="1" applyFill="1" applyBorder="1" applyAlignment="1">
      <alignment vertical="center"/>
    </xf>
    <xf numFmtId="10" fontId="2" fillId="9" borderId="26" xfId="0" applyNumberFormat="1" applyFont="1" applyFill="1" applyBorder="1" applyAlignment="1">
      <alignment vertical="center"/>
    </xf>
    <xf numFmtId="10" fontId="2" fillId="9" borderId="30" xfId="0" applyNumberFormat="1" applyFont="1" applyFill="1" applyBorder="1" applyAlignment="1">
      <alignment vertical="center"/>
    </xf>
    <xf numFmtId="0" fontId="2" fillId="9" borderId="29" xfId="0" applyFont="1" applyFill="1" applyBorder="1" applyAlignment="1">
      <alignment vertical="center"/>
    </xf>
    <xf numFmtId="0" fontId="2" fillId="14" borderId="27" xfId="0" applyFont="1" applyFill="1" applyBorder="1" applyAlignment="1">
      <alignment horizontal="center" vertical="center"/>
    </xf>
    <xf numFmtId="14" fontId="2" fillId="14" borderId="28" xfId="0" applyNumberFormat="1" applyFont="1" applyFill="1" applyBorder="1" applyAlignment="1">
      <alignment vertical="center"/>
    </xf>
    <xf numFmtId="14" fontId="2" fillId="14" borderId="29" xfId="0" applyNumberFormat="1" applyFont="1" applyFill="1" applyBorder="1" applyAlignment="1">
      <alignment vertical="center"/>
    </xf>
    <xf numFmtId="0" fontId="2" fillId="9" borderId="26" xfId="0" applyFont="1" applyFill="1" applyBorder="1" applyAlignment="1">
      <alignment vertical="center"/>
    </xf>
    <xf numFmtId="0" fontId="2" fillId="14" borderId="26" xfId="0" applyFont="1" applyFill="1" applyBorder="1" applyAlignment="1">
      <alignment horizontal="center" vertical="center"/>
    </xf>
    <xf numFmtId="14" fontId="2" fillId="14" borderId="26" xfId="0" applyNumberFormat="1" applyFont="1" applyFill="1" applyBorder="1" applyAlignment="1">
      <alignment vertical="center"/>
    </xf>
    <xf numFmtId="182" fontId="5" fillId="14" borderId="26" xfId="0" applyNumberFormat="1" applyFont="1" applyFill="1" applyBorder="1" applyAlignment="1">
      <alignment vertical="center"/>
    </xf>
    <xf numFmtId="0" fontId="18" fillId="0" borderId="0" xfId="0" applyFont="1" applyAlignment="1">
      <alignment vertical="center"/>
    </xf>
    <xf numFmtId="0" fontId="2" fillId="2" borderId="16" xfId="0" applyFont="1" applyFill="1" applyBorder="1" applyAlignment="1">
      <alignment horizontal="center" vertical="center"/>
    </xf>
    <xf numFmtId="0" fontId="17" fillId="15" borderId="26" xfId="0" applyFont="1" applyFill="1" applyBorder="1" applyAlignment="1">
      <alignment vertical="center"/>
    </xf>
    <xf numFmtId="0" fontId="23" fillId="14" borderId="26" xfId="0" applyFont="1" applyFill="1" applyBorder="1" applyAlignment="1">
      <alignment horizontal="center" vertical="center"/>
    </xf>
    <xf numFmtId="0" fontId="20" fillId="12" borderId="26" xfId="0" applyFont="1" applyFill="1" applyBorder="1" applyAlignment="1">
      <alignment vertical="center"/>
    </xf>
    <xf numFmtId="0" fontId="24" fillId="16" borderId="26" xfId="0" applyFont="1" applyFill="1" applyBorder="1" applyAlignment="1">
      <alignment horizontal="center" vertical="center"/>
    </xf>
    <xf numFmtId="0" fontId="25" fillId="16" borderId="26" xfId="0" applyFont="1" applyFill="1" applyBorder="1" applyAlignment="1">
      <alignment horizontal="center" vertical="center"/>
    </xf>
    <xf numFmtId="0" fontId="19" fillId="11" borderId="26" xfId="0" applyFont="1" applyFill="1" applyBorder="1" applyAlignment="1">
      <alignment vertical="center"/>
    </xf>
    <xf numFmtId="0" fontId="0" fillId="0" borderId="31" xfId="0" applyFont="1" applyBorder="1" applyAlignment="1">
      <alignment vertical="center"/>
    </xf>
    <xf numFmtId="0" fontId="0" fillId="0" borderId="32" xfId="0" applyFont="1" applyBorder="1" applyAlignment="1">
      <alignment vertical="center"/>
    </xf>
    <xf numFmtId="0" fontId="0" fillId="0" borderId="30" xfId="0" applyFont="1" applyBorder="1" applyAlignment="1">
      <alignment vertical="center"/>
    </xf>
    <xf numFmtId="0" fontId="22" fillId="14" borderId="33" xfId="0" applyFont="1" applyFill="1" applyBorder="1" applyAlignment="1">
      <alignment vertical="center"/>
    </xf>
    <xf numFmtId="0" fontId="0" fillId="0" borderId="15" xfId="0" applyFont="1" applyBorder="1" applyAlignment="1">
      <alignment vertical="center"/>
    </xf>
    <xf numFmtId="0" fontId="0" fillId="0" borderId="34" xfId="0" applyFont="1" applyBorder="1" applyAlignment="1">
      <alignment vertical="center"/>
    </xf>
    <xf numFmtId="0" fontId="27" fillId="12" borderId="26" xfId="0" applyFont="1" applyFill="1" applyBorder="1" applyAlignment="1">
      <alignment vertical="center"/>
    </xf>
    <xf numFmtId="0" fontId="26" fillId="12" borderId="26" xfId="0" applyFont="1" applyFill="1" applyBorder="1" applyAlignment="1">
      <alignment vertical="center"/>
    </xf>
    <xf numFmtId="0" fontId="26" fillId="12" borderId="31" xfId="0" applyFont="1" applyFill="1" applyBorder="1" applyAlignment="1">
      <alignment vertical="center"/>
    </xf>
    <xf numFmtId="0" fontId="27" fillId="12" borderId="35" xfId="0" applyFont="1" applyFill="1" applyBorder="1" applyAlignment="1">
      <alignment vertical="center"/>
    </xf>
    <xf numFmtId="0" fontId="23" fillId="14" borderId="26" xfId="0" quotePrefix="1" applyFont="1" applyFill="1" applyBorder="1" applyAlignment="1">
      <alignment horizontal="center" vertical="center"/>
    </xf>
    <xf numFmtId="0" fontId="21" fillId="9" borderId="26" xfId="0" applyFont="1" applyFill="1" applyBorder="1" applyAlignment="1">
      <alignment vertical="center"/>
    </xf>
    <xf numFmtId="1" fontId="23" fillId="14" borderId="26" xfId="0" applyNumberFormat="1" applyFont="1" applyFill="1" applyBorder="1" applyAlignment="1">
      <alignment horizontal="center" vertical="center"/>
    </xf>
    <xf numFmtId="0" fontId="28" fillId="14" borderId="26" xfId="0" applyFont="1" applyFill="1" applyBorder="1" applyAlignment="1">
      <alignment vertical="center"/>
    </xf>
    <xf numFmtId="0" fontId="1" fillId="9" borderId="26" xfId="0" applyFont="1" applyFill="1" applyBorder="1" applyAlignment="1">
      <alignment vertical="center"/>
    </xf>
    <xf numFmtId="9" fontId="23" fillId="14" borderId="26" xfId="0" applyNumberFormat="1" applyFont="1" applyFill="1" applyBorder="1" applyAlignment="1">
      <alignment horizontal="center" vertical="center"/>
    </xf>
    <xf numFmtId="0" fontId="29" fillId="12" borderId="26" xfId="0" applyFont="1" applyFill="1" applyBorder="1" applyAlignment="1">
      <alignment vertical="center"/>
    </xf>
    <xf numFmtId="0" fontId="20" fillId="13" borderId="26" xfId="0" applyFont="1" applyFill="1" applyBorder="1" applyAlignment="1">
      <alignment horizontal="center" vertical="center"/>
    </xf>
    <xf numFmtId="0" fontId="23" fillId="14" borderId="26" xfId="0" applyNumberFormat="1" applyFont="1" applyFill="1" applyBorder="1" applyAlignment="1">
      <alignment horizontal="center" vertical="center"/>
    </xf>
    <xf numFmtId="0" fontId="30" fillId="0" borderId="0" xfId="0" applyFont="1" applyAlignment="1">
      <alignment vertical="center"/>
    </xf>
    <xf numFmtId="0" fontId="11" fillId="9" borderId="36" xfId="0" applyFont="1" applyFill="1" applyBorder="1" applyAlignment="1">
      <alignment vertical="center"/>
    </xf>
    <xf numFmtId="0" fontId="6" fillId="4" borderId="13" xfId="0" applyFont="1" applyFill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10" fillId="7" borderId="13" xfId="0" applyFont="1" applyFill="1" applyBorder="1" applyAlignment="1">
      <alignment horizontal="center" vertical="center"/>
    </xf>
    <xf numFmtId="0" fontId="7" fillId="0" borderId="16" xfId="0" applyFont="1" applyBorder="1" applyAlignment="1">
      <alignment vertical="center"/>
    </xf>
    <xf numFmtId="0" fontId="7" fillId="0" borderId="23" xfId="0" applyFont="1" applyBorder="1" applyAlignment="1">
      <alignment vertical="center"/>
    </xf>
    <xf numFmtId="0" fontId="8" fillId="0" borderId="0" xfId="0" applyFont="1" applyAlignment="1">
      <alignment horizontal="left" vertical="center"/>
    </xf>
    <xf numFmtId="0" fontId="0" fillId="0" borderId="0" xfId="0" applyFont="1" applyAlignment="1">
      <alignment vertical="center"/>
    </xf>
    <xf numFmtId="0" fontId="2" fillId="8" borderId="13" xfId="0" applyFont="1" applyFill="1" applyBorder="1" applyAlignment="1">
      <alignment horizontal="center" vertical="center"/>
    </xf>
    <xf numFmtId="0" fontId="11" fillId="9" borderId="31" xfId="0" applyFont="1" applyFill="1" applyBorder="1" applyAlignment="1">
      <alignment horizontal="center" vertical="center"/>
    </xf>
    <xf numFmtId="0" fontId="7" fillId="0" borderId="32" xfId="0" applyFont="1" applyBorder="1" applyAlignment="1">
      <alignment vertical="center"/>
    </xf>
    <xf numFmtId="0" fontId="7" fillId="0" borderId="30" xfId="0" applyFont="1" applyBorder="1" applyAlignment="1">
      <alignment vertical="center"/>
    </xf>
    <xf numFmtId="0" fontId="2" fillId="0" borderId="22" xfId="0" applyFont="1" applyBorder="1" applyAlignment="1">
      <alignment horizontal="left" vertical="top" wrapText="1"/>
    </xf>
    <xf numFmtId="0" fontId="7" fillId="0" borderId="24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7" fillId="0" borderId="25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12" fillId="10" borderId="13" xfId="0" applyFont="1" applyFill="1" applyBorder="1" applyAlignment="1">
      <alignment horizontal="left" vertical="center"/>
    </xf>
    <xf numFmtId="0" fontId="11" fillId="9" borderId="22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各社會福利政策滿意度比較圖</a:t>
            </a:r>
            <a:endParaRPr lang="en-US" alt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題目三!$N$6</c:f>
              <c:strCache>
                <c:ptCount val="1"/>
                <c:pt idx="0">
                  <c:v>老人福利補助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題目三!$N$7</c:f>
              <c:numCache>
                <c:formatCode>0.00%</c:formatCode>
                <c:ptCount val="1"/>
                <c:pt idx="0">
                  <c:v>0.57499999999999996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26-4617-83C8-65D5EAAB65F2}"/>
            </c:ext>
          </c:extLst>
        </c:ser>
        <c:ser>
          <c:idx val="1"/>
          <c:order val="1"/>
          <c:tx>
            <c:strRef>
              <c:f>題目三!$N$9</c:f>
              <c:strCache>
                <c:ptCount val="1"/>
                <c:pt idx="0">
                  <c:v>提高生育津貼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題目三!$N$10</c:f>
              <c:numCache>
                <c:formatCode>0.00%</c:formatCode>
                <c:ptCount val="1"/>
                <c:pt idx="0">
                  <c:v>0.623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26-4617-83C8-65D5EAAB65F2}"/>
            </c:ext>
          </c:extLst>
        </c:ser>
        <c:ser>
          <c:idx val="2"/>
          <c:order val="2"/>
          <c:tx>
            <c:strRef>
              <c:f>題目三!$N$12</c:f>
              <c:strCache>
                <c:ptCount val="1"/>
                <c:pt idx="0">
                  <c:v>首購房屋補助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題目三!$N$13</c:f>
              <c:numCache>
                <c:formatCode>0.00%</c:formatCode>
                <c:ptCount val="1"/>
                <c:pt idx="0">
                  <c:v>0.57299999999999995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26-4617-83C8-65D5EAAB65F2}"/>
            </c:ext>
          </c:extLst>
        </c:ser>
        <c:ser>
          <c:idx val="3"/>
          <c:order val="3"/>
          <c:tx>
            <c:strRef>
              <c:f>題目三!$N$15</c:f>
              <c:strCache>
                <c:ptCount val="1"/>
                <c:pt idx="0">
                  <c:v>青年創業貸款補貼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題目三!$N$16</c:f>
              <c:numCache>
                <c:formatCode>0.00%</c:formatCode>
                <c:ptCount val="1"/>
                <c:pt idx="0">
                  <c:v>0.61099999999999999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226-4617-83C8-65D5EAAB65F2}"/>
            </c:ext>
          </c:extLst>
        </c:ser>
        <c:ser>
          <c:idx val="4"/>
          <c:order val="4"/>
          <c:tx>
            <c:strRef>
              <c:f>題目三!$N$18</c:f>
              <c:strCache>
                <c:ptCount val="1"/>
                <c:pt idx="0">
                  <c:v>各項福利政策平均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題目三!$N$19</c:f>
              <c:numCache>
                <c:formatCode>0.00%</c:formatCode>
                <c:ptCount val="1"/>
                <c:pt idx="0">
                  <c:v>0.59549999999999992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226-4617-83C8-65D5EAAB65F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49859248"/>
        <c:axId val="349856752"/>
      </c:barChart>
      <c:catAx>
        <c:axId val="349859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政策類別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49856752"/>
        <c:crosses val="autoZero"/>
        <c:auto val="1"/>
        <c:lblAlgn val="ctr"/>
        <c:lblOffset val="100"/>
        <c:noMultiLvlLbl val="0"/>
      </c:catAx>
      <c:valAx>
        <c:axId val="349856752"/>
        <c:scaling>
          <c:orientation val="minMax"/>
          <c:max val="0.70000000000000007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滿意度比例</a:t>
                </a:r>
                <a:endParaRPr lang="en-US" altLang="zh-TW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49859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台北市各區銷售總表比較</a:t>
            </a:r>
            <a:endParaRPr lang="en-US" alt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門市!$C$2:$C$13</c:f>
              <c:strCache>
                <c:ptCount val="12"/>
                <c:pt idx="0">
                  <c:v> 中正區</c:v>
                </c:pt>
                <c:pt idx="1">
                  <c:v> 大同區</c:v>
                </c:pt>
                <c:pt idx="2">
                  <c:v> 中山區</c:v>
                </c:pt>
                <c:pt idx="3">
                  <c:v> 松山區</c:v>
                </c:pt>
                <c:pt idx="4">
                  <c:v> 大安區</c:v>
                </c:pt>
                <c:pt idx="5">
                  <c:v> 萬華區</c:v>
                </c:pt>
                <c:pt idx="6">
                  <c:v> 信義區</c:v>
                </c:pt>
                <c:pt idx="7">
                  <c:v> 士林區</c:v>
                </c:pt>
                <c:pt idx="8">
                  <c:v> 北投區</c:v>
                </c:pt>
                <c:pt idx="9">
                  <c:v> 內湖區</c:v>
                </c:pt>
                <c:pt idx="10">
                  <c:v> 南港區</c:v>
                </c:pt>
                <c:pt idx="11">
                  <c:v> 文山區</c:v>
                </c:pt>
              </c:strCache>
            </c:strRef>
          </c:cat>
          <c:val>
            <c:numRef>
              <c:f>題目二!$P$7:$P$18</c:f>
              <c:numCache>
                <c:formatCode>General</c:formatCode>
                <c:ptCount val="12"/>
                <c:pt idx="0">
                  <c:v>10905601</c:v>
                </c:pt>
                <c:pt idx="1">
                  <c:v>13347933</c:v>
                </c:pt>
                <c:pt idx="2">
                  <c:v>13274079</c:v>
                </c:pt>
                <c:pt idx="3">
                  <c:v>17753474</c:v>
                </c:pt>
                <c:pt idx="4">
                  <c:v>23205088</c:v>
                </c:pt>
                <c:pt idx="5">
                  <c:v>12916813</c:v>
                </c:pt>
                <c:pt idx="6">
                  <c:v>19532769</c:v>
                </c:pt>
                <c:pt idx="7">
                  <c:v>13881548</c:v>
                </c:pt>
                <c:pt idx="8">
                  <c:v>20598257</c:v>
                </c:pt>
                <c:pt idx="9">
                  <c:v>18081853</c:v>
                </c:pt>
                <c:pt idx="10">
                  <c:v>13542941</c:v>
                </c:pt>
                <c:pt idx="11">
                  <c:v>16317336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A7-4B40-A40B-0072398030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3124240"/>
        <c:axId val="1604921760"/>
      </c:barChart>
      <c:catAx>
        <c:axId val="11531242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地區</a:t>
                </a:r>
              </a:p>
            </c:rich>
          </c:tx>
          <c:layout>
            <c:manualLayout>
              <c:xMode val="edge"/>
              <c:yMode val="edge"/>
              <c:x val="0.50973244706200338"/>
              <c:y val="0.871551724137931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04921760"/>
        <c:crosses val="autoZero"/>
        <c:auto val="1"/>
        <c:lblAlgn val="ctr"/>
        <c:lblOffset val="100"/>
        <c:noMultiLvlLbl val="0"/>
      </c:catAx>
      <c:valAx>
        <c:axId val="160492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銷售總額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53124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年資與績效關係圖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題目四!$Q$7:$Q$16</c:f>
              <c:numCache>
                <c:formatCode>General</c:formatCode>
                <c:ptCount val="10"/>
                <c:pt idx="0">
                  <c:v>2005</c:v>
                </c:pt>
                <c:pt idx="1">
                  <c:v>1993</c:v>
                </c:pt>
                <c:pt idx="2">
                  <c:v>1989</c:v>
                </c:pt>
                <c:pt idx="3">
                  <c:v>2007</c:v>
                </c:pt>
                <c:pt idx="4">
                  <c:v>1998</c:v>
                </c:pt>
                <c:pt idx="5">
                  <c:v>2001</c:v>
                </c:pt>
                <c:pt idx="6">
                  <c:v>1995</c:v>
                </c:pt>
                <c:pt idx="7">
                  <c:v>1996</c:v>
                </c:pt>
                <c:pt idx="8">
                  <c:v>1993</c:v>
                </c:pt>
                <c:pt idx="9">
                  <c:v>1991</c:v>
                </c:pt>
              </c:numCache>
            </c:numRef>
          </c:cat>
          <c:val>
            <c:numRef>
              <c:f>題目四!$R$7:$R$16</c:f>
              <c:numCache>
                <c:formatCode>General</c:formatCode>
                <c:ptCount val="10"/>
                <c:pt idx="0">
                  <c:v>64276340</c:v>
                </c:pt>
                <c:pt idx="1">
                  <c:v>63244376</c:v>
                </c:pt>
                <c:pt idx="2">
                  <c:v>60553121</c:v>
                </c:pt>
                <c:pt idx="3">
                  <c:v>69583324</c:v>
                </c:pt>
                <c:pt idx="4">
                  <c:v>60695803</c:v>
                </c:pt>
                <c:pt idx="5">
                  <c:v>67641286</c:v>
                </c:pt>
                <c:pt idx="6">
                  <c:v>71249994</c:v>
                </c:pt>
                <c:pt idx="7">
                  <c:v>66211665</c:v>
                </c:pt>
                <c:pt idx="8">
                  <c:v>64362915</c:v>
                </c:pt>
                <c:pt idx="9">
                  <c:v>62878695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FC-4562-B9F7-9C9A8B6ECC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9144592"/>
        <c:axId val="359148752"/>
      </c:barChart>
      <c:catAx>
        <c:axId val="359144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入職年份</a:t>
                </a:r>
              </a:p>
            </c:rich>
          </c:tx>
          <c:layout>
            <c:manualLayout>
              <c:xMode val="edge"/>
              <c:yMode val="edge"/>
              <c:x val="0.49026581719034795"/>
              <c:y val="0.862988529366841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59148752"/>
        <c:crosses val="autoZero"/>
        <c:auto val="1"/>
        <c:lblAlgn val="ctr"/>
        <c:lblOffset val="100"/>
        <c:noMultiLvlLbl val="0"/>
      </c:catAx>
      <c:valAx>
        <c:axId val="35914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銷售總額</a:t>
                </a:r>
                <a:endParaRPr lang="en-US" altLang="zh-TW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59144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38</xdr:row>
      <xdr:rowOff>104775</xdr:rowOff>
    </xdr:from>
    <xdr:ext cx="10315575" cy="4038600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59</xdr:row>
      <xdr:rowOff>104775</xdr:rowOff>
    </xdr:from>
    <xdr:ext cx="10306050" cy="395287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18</xdr:row>
      <xdr:rowOff>76200</xdr:rowOff>
    </xdr:from>
    <xdr:ext cx="10106025" cy="407670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3</xdr:row>
      <xdr:rowOff>257175</xdr:rowOff>
    </xdr:from>
    <xdr:to>
      <xdr:col>3</xdr:col>
      <xdr:colOff>647700</xdr:colOff>
      <xdr:row>8</xdr:row>
      <xdr:rowOff>47625</xdr:rowOff>
    </xdr:to>
    <xdr:pic>
      <xdr:nvPicPr>
        <xdr:cNvPr id="2" name="圖片 1" descr="C:\Users\User\AppData\Local\Packages\Microsoft.Windows.Photos_8wekyb3d8bbwe\TempState\ShareServiceTempFolder\Husky.jpe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857250"/>
          <a:ext cx="2428875" cy="1943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314325</xdr:colOff>
      <xdr:row>14</xdr:row>
      <xdr:rowOff>142875</xdr:rowOff>
    </xdr:from>
    <xdr:ext cx="6296025" cy="3848100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944100" y="2943225"/>
          <a:ext cx="6296025" cy="3848100"/>
        </a:xfrm>
        <a:prstGeom prst="rect">
          <a:avLst/>
        </a:prstGeom>
        <a:noFill/>
      </xdr:spPr>
    </xdr:pic>
    <xdr:clientData fLocksWithSheet="0"/>
  </xdr:oneCellAnchor>
  <xdr:twoCellAnchor>
    <xdr:from>
      <xdr:col>0</xdr:col>
      <xdr:colOff>514349</xdr:colOff>
      <xdr:row>5</xdr:row>
      <xdr:rowOff>14286</xdr:rowOff>
    </xdr:from>
    <xdr:to>
      <xdr:col>12</xdr:col>
      <xdr:colOff>0</xdr:colOff>
      <xdr:row>20</xdr:row>
      <xdr:rowOff>190500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502920</xdr:colOff>
      <xdr:row>5</xdr:row>
      <xdr:rowOff>22860</xdr:rowOff>
    </xdr:from>
    <xdr:to>
      <xdr:col>12</xdr:col>
      <xdr:colOff>0</xdr:colOff>
      <xdr:row>20</xdr:row>
      <xdr:rowOff>144780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AEAE9D10-7334-4A81-81E7-F06D9BE372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485776</xdr:colOff>
      <xdr:row>4</xdr:row>
      <xdr:rowOff>180975</xdr:rowOff>
    </xdr:from>
    <xdr:to>
      <xdr:col>11</xdr:col>
      <xdr:colOff>495300</xdr:colOff>
      <xdr:row>20</xdr:row>
      <xdr:rowOff>190500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ropbox/&#36039;&#26009;&#35222;&#35258;&#21270;&#26399;&#20013;&#32771;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銷售資料總表"/>
      <sheetName val="產品維度表"/>
      <sheetName val="區域維度表"/>
      <sheetName val="銷售員維度表"/>
      <sheetName val="工作表1"/>
      <sheetName val="題目一"/>
    </sheetNames>
    <sheetDataSet>
      <sheetData sheetId="0"/>
      <sheetData sheetId="1"/>
      <sheetData sheetId="2"/>
      <sheetData sheetId="3" refreshError="1"/>
      <sheetData sheetId="4"/>
      <sheetData sheetId="5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reurl.cc/oRzbd3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topLeftCell="A17" workbookViewId="0">
      <selection activeCell="E2" sqref="E2"/>
    </sheetView>
  </sheetViews>
  <sheetFormatPr defaultColWidth="11.19921875" defaultRowHeight="15" customHeight="1"/>
  <cols>
    <col min="1" max="1" width="8.5" customWidth="1"/>
    <col min="2" max="2" width="20.69921875" customWidth="1"/>
    <col min="3" max="3" width="6.59765625" customWidth="1"/>
    <col min="4" max="4" width="8.59765625" bestFit="1" customWidth="1"/>
    <col min="5" max="5" width="8.5" customWidth="1"/>
    <col min="6" max="26" width="6.8984375" customWidth="1"/>
  </cols>
  <sheetData>
    <row r="1" spans="1:5" ht="15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15.75" customHeight="1">
      <c r="A2" s="4">
        <v>1</v>
      </c>
      <c r="B2" s="5" t="s">
        <v>5</v>
      </c>
      <c r="C2" s="6" t="s">
        <v>6</v>
      </c>
      <c r="D2" s="7">
        <v>1000</v>
      </c>
      <c r="E2" s="8">
        <v>400</v>
      </c>
    </row>
    <row r="3" spans="1:5" ht="15.75" customHeight="1">
      <c r="A3" s="4">
        <v>2</v>
      </c>
      <c r="B3" s="5" t="s">
        <v>7</v>
      </c>
      <c r="C3" s="6" t="s">
        <v>6</v>
      </c>
      <c r="D3" s="7">
        <v>1000</v>
      </c>
      <c r="E3" s="8">
        <v>400</v>
      </c>
    </row>
    <row r="4" spans="1:5" ht="15.75" customHeight="1">
      <c r="A4" s="4">
        <v>3</v>
      </c>
      <c r="B4" s="5" t="s">
        <v>8</v>
      </c>
      <c r="C4" s="6" t="s">
        <v>6</v>
      </c>
      <c r="D4" s="7">
        <v>1000</v>
      </c>
      <c r="E4" s="8">
        <v>400</v>
      </c>
    </row>
    <row r="5" spans="1:5" ht="15.75" customHeight="1">
      <c r="A5" s="4">
        <v>4</v>
      </c>
      <c r="B5" s="5" t="s">
        <v>9</v>
      </c>
      <c r="C5" s="6" t="s">
        <v>6</v>
      </c>
      <c r="D5" s="7">
        <v>1000</v>
      </c>
      <c r="E5" s="8">
        <v>400</v>
      </c>
    </row>
    <row r="6" spans="1:5" ht="15.75" customHeight="1">
      <c r="A6" s="4">
        <v>5</v>
      </c>
      <c r="B6" s="5" t="s">
        <v>10</v>
      </c>
      <c r="C6" s="6" t="s">
        <v>6</v>
      </c>
      <c r="D6" s="7">
        <v>1000</v>
      </c>
      <c r="E6" s="8">
        <v>400</v>
      </c>
    </row>
    <row r="7" spans="1:5" ht="15.75" customHeight="1">
      <c r="A7" s="4">
        <v>6</v>
      </c>
      <c r="B7" s="5" t="s">
        <v>11</v>
      </c>
      <c r="C7" s="6" t="s">
        <v>6</v>
      </c>
      <c r="D7" s="7">
        <v>1000</v>
      </c>
      <c r="E7" s="8">
        <v>400</v>
      </c>
    </row>
    <row r="8" spans="1:5" ht="15.75" customHeight="1">
      <c r="A8" s="4">
        <v>7</v>
      </c>
      <c r="B8" s="5" t="s">
        <v>12</v>
      </c>
      <c r="C8" s="6" t="s">
        <v>6</v>
      </c>
      <c r="D8" s="7">
        <v>1000</v>
      </c>
      <c r="E8" s="8">
        <v>400</v>
      </c>
    </row>
    <row r="9" spans="1:5" ht="15.75" customHeight="1">
      <c r="A9" s="4">
        <v>8</v>
      </c>
      <c r="B9" s="5" t="s">
        <v>13</v>
      </c>
      <c r="C9" s="6" t="s">
        <v>6</v>
      </c>
      <c r="D9" s="7">
        <v>1000</v>
      </c>
      <c r="E9" s="8">
        <v>400</v>
      </c>
    </row>
    <row r="10" spans="1:5" ht="15.75" customHeight="1">
      <c r="A10" s="4">
        <v>9</v>
      </c>
      <c r="B10" s="5" t="s">
        <v>14</v>
      </c>
      <c r="C10" s="6" t="s">
        <v>6</v>
      </c>
      <c r="D10" s="7">
        <v>1000</v>
      </c>
      <c r="E10" s="8">
        <v>400</v>
      </c>
    </row>
    <row r="11" spans="1:5" ht="15.75" customHeight="1">
      <c r="A11" s="4">
        <v>10</v>
      </c>
      <c r="B11" s="5" t="s">
        <v>15</v>
      </c>
      <c r="C11" s="6" t="s">
        <v>6</v>
      </c>
      <c r="D11" s="7">
        <v>1000</v>
      </c>
      <c r="E11" s="8">
        <v>400</v>
      </c>
    </row>
    <row r="12" spans="1:5" ht="15.75" customHeight="1">
      <c r="A12" s="4">
        <v>11</v>
      </c>
      <c r="B12" s="5" t="s">
        <v>16</v>
      </c>
      <c r="C12" s="6" t="s">
        <v>6</v>
      </c>
      <c r="D12" s="7">
        <v>1000</v>
      </c>
      <c r="E12" s="8">
        <v>400</v>
      </c>
    </row>
    <row r="13" spans="1:5" ht="15.75" customHeight="1">
      <c r="A13" s="4">
        <v>12</v>
      </c>
      <c r="B13" s="5" t="s">
        <v>17</v>
      </c>
      <c r="C13" s="6" t="s">
        <v>6</v>
      </c>
      <c r="D13" s="7">
        <v>1000</v>
      </c>
      <c r="E13" s="8">
        <v>400</v>
      </c>
    </row>
    <row r="14" spans="1:5" ht="15.75" customHeight="1">
      <c r="A14" s="4">
        <v>13</v>
      </c>
      <c r="B14" s="5" t="s">
        <v>18</v>
      </c>
      <c r="C14" s="9" t="s">
        <v>19</v>
      </c>
      <c r="D14" s="10">
        <v>1800</v>
      </c>
      <c r="E14" s="8">
        <v>720</v>
      </c>
    </row>
    <row r="15" spans="1:5" ht="15.75" customHeight="1">
      <c r="A15" s="4">
        <v>14</v>
      </c>
      <c r="B15" s="5" t="s">
        <v>20</v>
      </c>
      <c r="C15" s="9" t="s">
        <v>19</v>
      </c>
      <c r="D15" s="10">
        <v>1800</v>
      </c>
      <c r="E15" s="8">
        <v>720</v>
      </c>
    </row>
    <row r="16" spans="1:5" ht="15.75" customHeight="1">
      <c r="A16" s="4">
        <v>15</v>
      </c>
      <c r="B16" s="5" t="s">
        <v>21</v>
      </c>
      <c r="C16" s="9" t="s">
        <v>19</v>
      </c>
      <c r="D16" s="10">
        <v>1800</v>
      </c>
      <c r="E16" s="8">
        <v>720</v>
      </c>
    </row>
    <row r="17" spans="1:5" ht="15.75" customHeight="1">
      <c r="A17" s="4">
        <v>16</v>
      </c>
      <c r="B17" s="5" t="s">
        <v>22</v>
      </c>
      <c r="C17" s="9" t="s">
        <v>19</v>
      </c>
      <c r="D17" s="10">
        <v>1800</v>
      </c>
      <c r="E17" s="8">
        <v>720</v>
      </c>
    </row>
    <row r="18" spans="1:5" ht="15.75" customHeight="1">
      <c r="A18" s="4">
        <v>17</v>
      </c>
      <c r="B18" s="5" t="s">
        <v>23</v>
      </c>
      <c r="C18" s="9" t="s">
        <v>19</v>
      </c>
      <c r="D18" s="10">
        <v>1800</v>
      </c>
      <c r="E18" s="8">
        <v>720</v>
      </c>
    </row>
    <row r="19" spans="1:5" ht="15.75" customHeight="1">
      <c r="A19" s="4">
        <v>18</v>
      </c>
      <c r="B19" s="5" t="s">
        <v>24</v>
      </c>
      <c r="C19" s="9" t="s">
        <v>19</v>
      </c>
      <c r="D19" s="10">
        <v>1800</v>
      </c>
      <c r="E19" s="8">
        <v>720</v>
      </c>
    </row>
    <row r="20" spans="1:5" ht="15.75" customHeight="1">
      <c r="A20" s="4">
        <v>19</v>
      </c>
      <c r="B20" s="5" t="s">
        <v>25</v>
      </c>
      <c r="C20" s="9" t="s">
        <v>19</v>
      </c>
      <c r="D20" s="10">
        <v>1800</v>
      </c>
      <c r="E20" s="8">
        <v>720</v>
      </c>
    </row>
    <row r="21" spans="1:5" ht="15.75" customHeight="1">
      <c r="A21" s="4">
        <v>20</v>
      </c>
      <c r="B21" s="5" t="s">
        <v>26</v>
      </c>
      <c r="C21" s="9" t="s">
        <v>19</v>
      </c>
      <c r="D21" s="10">
        <v>1800</v>
      </c>
      <c r="E21" s="8">
        <v>720</v>
      </c>
    </row>
    <row r="22" spans="1:5" ht="15.75" customHeight="1">
      <c r="A22" s="4">
        <v>21</v>
      </c>
      <c r="B22" s="5" t="s">
        <v>27</v>
      </c>
      <c r="C22" s="9" t="s">
        <v>19</v>
      </c>
      <c r="D22" s="10">
        <v>1800</v>
      </c>
      <c r="E22" s="8">
        <v>720</v>
      </c>
    </row>
    <row r="23" spans="1:5" ht="15.75" customHeight="1">
      <c r="A23" s="4">
        <v>22</v>
      </c>
      <c r="B23" s="5" t="s">
        <v>28</v>
      </c>
      <c r="C23" s="9" t="s">
        <v>19</v>
      </c>
      <c r="D23" s="10">
        <v>1800</v>
      </c>
      <c r="E23" s="8">
        <v>720</v>
      </c>
    </row>
    <row r="24" spans="1:5" ht="15.75" customHeight="1">
      <c r="A24" s="4">
        <v>23</v>
      </c>
      <c r="B24" s="5" t="s">
        <v>29</v>
      </c>
      <c r="C24" s="9" t="s">
        <v>19</v>
      </c>
      <c r="D24" s="10">
        <v>1800</v>
      </c>
      <c r="E24" s="8">
        <v>720</v>
      </c>
    </row>
    <row r="25" spans="1:5" ht="15.75" customHeight="1">
      <c r="A25" s="4">
        <v>24</v>
      </c>
      <c r="B25" s="5" t="s">
        <v>30</v>
      </c>
      <c r="C25" s="9" t="s">
        <v>19</v>
      </c>
      <c r="D25" s="10">
        <v>1800</v>
      </c>
      <c r="E25" s="8">
        <v>720</v>
      </c>
    </row>
    <row r="26" spans="1:5" ht="15.75" customHeight="1">
      <c r="A26" s="4">
        <v>25</v>
      </c>
      <c r="B26" s="5" t="s">
        <v>31</v>
      </c>
      <c r="C26" s="6" t="s">
        <v>32</v>
      </c>
      <c r="D26" s="7">
        <v>6000</v>
      </c>
      <c r="E26" s="11">
        <v>3600</v>
      </c>
    </row>
    <row r="27" spans="1:5" ht="15.75" customHeight="1">
      <c r="A27" s="4">
        <v>26</v>
      </c>
      <c r="B27" s="5" t="s">
        <v>33</v>
      </c>
      <c r="C27" s="6" t="s">
        <v>32</v>
      </c>
      <c r="D27" s="7">
        <v>6500</v>
      </c>
      <c r="E27" s="11">
        <v>3900</v>
      </c>
    </row>
    <row r="28" spans="1:5" ht="15.75" customHeight="1">
      <c r="A28" s="4">
        <v>27</v>
      </c>
      <c r="B28" s="5" t="s">
        <v>34</v>
      </c>
      <c r="C28" s="6" t="s">
        <v>32</v>
      </c>
      <c r="D28" s="7">
        <v>7000</v>
      </c>
      <c r="E28" s="11">
        <v>4200</v>
      </c>
    </row>
    <row r="29" spans="1:5" ht="15.75" customHeight="1">
      <c r="A29" s="4">
        <v>28</v>
      </c>
      <c r="B29" s="5" t="s">
        <v>35</v>
      </c>
      <c r="C29" s="6" t="s">
        <v>32</v>
      </c>
      <c r="D29" s="7">
        <v>7500</v>
      </c>
      <c r="E29" s="11">
        <v>4500</v>
      </c>
    </row>
    <row r="30" spans="1:5" ht="15.75" customHeight="1">
      <c r="A30" s="4">
        <v>29</v>
      </c>
      <c r="B30" s="5" t="s">
        <v>36</v>
      </c>
      <c r="C30" s="6" t="s">
        <v>32</v>
      </c>
      <c r="D30" s="7">
        <v>6000</v>
      </c>
      <c r="E30" s="11">
        <v>3600</v>
      </c>
    </row>
    <row r="31" spans="1:5" ht="15.75" customHeight="1">
      <c r="A31" s="4">
        <v>30</v>
      </c>
      <c r="B31" s="5" t="s">
        <v>37</v>
      </c>
      <c r="C31" s="6" t="s">
        <v>32</v>
      </c>
      <c r="D31" s="7">
        <v>6500</v>
      </c>
      <c r="E31" s="11">
        <v>3900</v>
      </c>
    </row>
    <row r="32" spans="1:5" ht="15.75" customHeight="1">
      <c r="A32" s="4">
        <v>31</v>
      </c>
      <c r="B32" s="5" t="s">
        <v>38</v>
      </c>
      <c r="C32" s="6" t="s">
        <v>32</v>
      </c>
      <c r="D32" s="7">
        <v>7000</v>
      </c>
      <c r="E32" s="11">
        <v>4200</v>
      </c>
    </row>
    <row r="33" spans="1:5" ht="15.75" customHeight="1">
      <c r="A33" s="4">
        <v>32</v>
      </c>
      <c r="B33" s="5" t="s">
        <v>39</v>
      </c>
      <c r="C33" s="6" t="s">
        <v>32</v>
      </c>
      <c r="D33" s="7">
        <v>7500</v>
      </c>
      <c r="E33" s="11">
        <v>4500</v>
      </c>
    </row>
    <row r="34" spans="1:5" ht="15.75" customHeight="1">
      <c r="A34" s="4">
        <v>33</v>
      </c>
      <c r="B34" s="5" t="s">
        <v>40</v>
      </c>
      <c r="C34" s="6" t="s">
        <v>32</v>
      </c>
      <c r="D34" s="10">
        <v>7500</v>
      </c>
      <c r="E34" s="11">
        <v>4500</v>
      </c>
    </row>
    <row r="35" spans="1:5" ht="15.75" customHeight="1">
      <c r="A35" s="4">
        <v>34</v>
      </c>
      <c r="B35" s="5" t="s">
        <v>41</v>
      </c>
      <c r="C35" s="6" t="s">
        <v>32</v>
      </c>
      <c r="D35" s="10">
        <v>8000</v>
      </c>
      <c r="E35" s="11">
        <v>4800</v>
      </c>
    </row>
    <row r="36" spans="1:5" ht="15.75" customHeight="1">
      <c r="A36" s="4">
        <v>35</v>
      </c>
      <c r="B36" s="5" t="s">
        <v>42</v>
      </c>
      <c r="C36" s="6" t="s">
        <v>32</v>
      </c>
      <c r="D36" s="10">
        <v>8500</v>
      </c>
      <c r="E36" s="11">
        <v>5100</v>
      </c>
    </row>
    <row r="37" spans="1:5" ht="15.75" customHeight="1">
      <c r="A37" s="4">
        <v>36</v>
      </c>
      <c r="B37" s="5" t="s">
        <v>43</v>
      </c>
      <c r="C37" s="6" t="s">
        <v>32</v>
      </c>
      <c r="D37" s="10">
        <v>9000</v>
      </c>
      <c r="E37" s="11">
        <v>5400</v>
      </c>
    </row>
    <row r="38" spans="1:5" ht="15.75" customHeight="1">
      <c r="A38" s="4">
        <v>37</v>
      </c>
      <c r="B38" s="5" t="s">
        <v>44</v>
      </c>
      <c r="C38" s="6" t="s">
        <v>45</v>
      </c>
      <c r="D38" s="7">
        <v>12000</v>
      </c>
      <c r="E38" s="11">
        <v>7800</v>
      </c>
    </row>
    <row r="39" spans="1:5" ht="15.75" customHeight="1">
      <c r="A39" s="4">
        <v>38</v>
      </c>
      <c r="B39" s="5" t="s">
        <v>46</v>
      </c>
      <c r="C39" s="6" t="s">
        <v>45</v>
      </c>
      <c r="D39" s="7">
        <v>15000</v>
      </c>
      <c r="E39" s="11">
        <v>9750</v>
      </c>
    </row>
    <row r="40" spans="1:5" ht="15.75" customHeight="1">
      <c r="A40" s="4">
        <v>39</v>
      </c>
      <c r="B40" s="5" t="s">
        <v>47</v>
      </c>
      <c r="C40" s="6" t="s">
        <v>45</v>
      </c>
      <c r="D40" s="7">
        <v>18000</v>
      </c>
      <c r="E40" s="11">
        <v>11700</v>
      </c>
    </row>
    <row r="41" spans="1:5" ht="15.75" customHeight="1">
      <c r="A41" s="4">
        <v>40</v>
      </c>
      <c r="B41" s="5" t="s">
        <v>48</v>
      </c>
      <c r="C41" s="6" t="s">
        <v>45</v>
      </c>
      <c r="D41" s="7">
        <v>20000</v>
      </c>
      <c r="E41" s="11">
        <v>13000</v>
      </c>
    </row>
    <row r="42" spans="1:5" ht="15.75" customHeight="1">
      <c r="A42" s="4">
        <v>41</v>
      </c>
      <c r="B42" s="5" t="s">
        <v>49</v>
      </c>
      <c r="C42" s="6" t="s">
        <v>45</v>
      </c>
      <c r="D42" s="7">
        <v>12000</v>
      </c>
      <c r="E42" s="11">
        <v>7800</v>
      </c>
    </row>
    <row r="43" spans="1:5" ht="15.75" customHeight="1">
      <c r="A43" s="4">
        <v>42</v>
      </c>
      <c r="B43" s="5" t="s">
        <v>50</v>
      </c>
      <c r="C43" s="6" t="s">
        <v>45</v>
      </c>
      <c r="D43" s="7">
        <v>15000</v>
      </c>
      <c r="E43" s="11">
        <v>9750</v>
      </c>
    </row>
    <row r="44" spans="1:5" ht="15.75" customHeight="1">
      <c r="A44" s="4">
        <v>43</v>
      </c>
      <c r="B44" s="5" t="s">
        <v>51</v>
      </c>
      <c r="C44" s="6" t="s">
        <v>45</v>
      </c>
      <c r="D44" s="7">
        <v>18000</v>
      </c>
      <c r="E44" s="11">
        <v>11700</v>
      </c>
    </row>
    <row r="45" spans="1:5" ht="15.75" customHeight="1">
      <c r="A45" s="4">
        <v>44</v>
      </c>
      <c r="B45" s="5" t="s">
        <v>52</v>
      </c>
      <c r="C45" s="6" t="s">
        <v>45</v>
      </c>
      <c r="D45" s="7">
        <v>20000</v>
      </c>
      <c r="E45" s="11">
        <v>13000</v>
      </c>
    </row>
    <row r="46" spans="1:5" ht="15.75" customHeight="1">
      <c r="A46" s="4">
        <v>45</v>
      </c>
      <c r="B46" s="5" t="s">
        <v>53</v>
      </c>
      <c r="C46" s="6" t="s">
        <v>45</v>
      </c>
      <c r="D46" s="10">
        <v>14000</v>
      </c>
      <c r="E46" s="11">
        <v>9100</v>
      </c>
    </row>
    <row r="47" spans="1:5" ht="15.75" customHeight="1">
      <c r="A47" s="4">
        <v>46</v>
      </c>
      <c r="B47" s="5" t="s">
        <v>54</v>
      </c>
      <c r="C47" s="6" t="s">
        <v>45</v>
      </c>
      <c r="D47" s="10">
        <v>17000</v>
      </c>
      <c r="E47" s="11">
        <v>11050</v>
      </c>
    </row>
    <row r="48" spans="1:5" ht="15.75" customHeight="1">
      <c r="A48" s="4">
        <v>47</v>
      </c>
      <c r="B48" s="5" t="s">
        <v>55</v>
      </c>
      <c r="C48" s="6" t="s">
        <v>45</v>
      </c>
      <c r="D48" s="10">
        <v>20000</v>
      </c>
      <c r="E48" s="11">
        <v>13000</v>
      </c>
    </row>
    <row r="49" spans="1:5" ht="15.75" customHeight="1">
      <c r="A49" s="4">
        <v>48</v>
      </c>
      <c r="B49" s="5" t="s">
        <v>56</v>
      </c>
      <c r="C49" s="6" t="s">
        <v>45</v>
      </c>
      <c r="D49" s="10">
        <v>22000</v>
      </c>
      <c r="E49" s="11">
        <v>14300</v>
      </c>
    </row>
    <row r="50" spans="1:5" ht="15.75" customHeight="1">
      <c r="A50" s="4">
        <v>49</v>
      </c>
      <c r="B50" s="5" t="s">
        <v>57</v>
      </c>
      <c r="C50" s="6" t="s">
        <v>58</v>
      </c>
      <c r="D50" s="7">
        <v>15000</v>
      </c>
      <c r="E50" s="11">
        <v>10500</v>
      </c>
    </row>
    <row r="51" spans="1:5" ht="15.75" customHeight="1">
      <c r="A51" s="4">
        <v>50</v>
      </c>
      <c r="B51" s="5" t="s">
        <v>59</v>
      </c>
      <c r="C51" s="6" t="s">
        <v>58</v>
      </c>
      <c r="D51" s="7">
        <v>18000</v>
      </c>
      <c r="E51" s="11">
        <v>12600</v>
      </c>
    </row>
    <row r="52" spans="1:5" ht="15.75" customHeight="1">
      <c r="A52" s="4">
        <v>51</v>
      </c>
      <c r="B52" s="5" t="s">
        <v>60</v>
      </c>
      <c r="C52" s="6" t="s">
        <v>58</v>
      </c>
      <c r="D52" s="7">
        <v>20000</v>
      </c>
      <c r="E52" s="11">
        <v>14000</v>
      </c>
    </row>
    <row r="53" spans="1:5" ht="15.75" customHeight="1">
      <c r="A53" s="4">
        <v>52</v>
      </c>
      <c r="B53" s="5" t="s">
        <v>61</v>
      </c>
      <c r="C53" s="6" t="s">
        <v>58</v>
      </c>
      <c r="D53" s="7">
        <v>22000</v>
      </c>
      <c r="E53" s="11">
        <v>15399.999999999998</v>
      </c>
    </row>
    <row r="54" spans="1:5" ht="15.75" customHeight="1">
      <c r="A54" s="4">
        <v>53</v>
      </c>
      <c r="B54" s="5" t="s">
        <v>62</v>
      </c>
      <c r="C54" s="6" t="s">
        <v>58</v>
      </c>
      <c r="D54" s="7">
        <v>15000</v>
      </c>
      <c r="E54" s="11">
        <v>10500</v>
      </c>
    </row>
    <row r="55" spans="1:5" ht="15.75" customHeight="1">
      <c r="A55" s="4">
        <v>54</v>
      </c>
      <c r="B55" s="5" t="s">
        <v>63</v>
      </c>
      <c r="C55" s="6" t="s">
        <v>58</v>
      </c>
      <c r="D55" s="7">
        <v>18000</v>
      </c>
      <c r="E55" s="11">
        <v>12600</v>
      </c>
    </row>
    <row r="56" spans="1:5" ht="15.75" customHeight="1">
      <c r="A56" s="4">
        <v>55</v>
      </c>
      <c r="B56" s="5" t="s">
        <v>64</v>
      </c>
      <c r="C56" s="6" t="s">
        <v>58</v>
      </c>
      <c r="D56" s="7">
        <v>20000</v>
      </c>
      <c r="E56" s="11">
        <v>14000</v>
      </c>
    </row>
    <row r="57" spans="1:5" ht="15.75" customHeight="1">
      <c r="A57" s="4">
        <v>56</v>
      </c>
      <c r="B57" s="5" t="s">
        <v>65</v>
      </c>
      <c r="C57" s="6" t="s">
        <v>58</v>
      </c>
      <c r="D57" s="7">
        <v>22000</v>
      </c>
      <c r="E57" s="11">
        <v>15399.999999999998</v>
      </c>
    </row>
    <row r="58" spans="1:5" ht="15.75" customHeight="1">
      <c r="A58" s="4">
        <v>57</v>
      </c>
      <c r="B58" s="5" t="s">
        <v>66</v>
      </c>
      <c r="C58" s="6" t="s">
        <v>58</v>
      </c>
      <c r="D58" s="7">
        <v>18000</v>
      </c>
      <c r="E58" s="11">
        <v>12600</v>
      </c>
    </row>
    <row r="59" spans="1:5" ht="15.75" customHeight="1">
      <c r="A59" s="4">
        <v>58</v>
      </c>
      <c r="B59" s="5" t="s">
        <v>67</v>
      </c>
      <c r="C59" s="6" t="s">
        <v>58</v>
      </c>
      <c r="D59" s="7">
        <v>21000</v>
      </c>
      <c r="E59" s="11">
        <v>14699.999999999998</v>
      </c>
    </row>
    <row r="60" spans="1:5" ht="15.75" customHeight="1">
      <c r="A60" s="4">
        <v>59</v>
      </c>
      <c r="B60" s="5" t="s">
        <v>68</v>
      </c>
      <c r="C60" s="6" t="s">
        <v>58</v>
      </c>
      <c r="D60" s="7">
        <v>24000</v>
      </c>
      <c r="E60" s="11">
        <v>16800</v>
      </c>
    </row>
    <row r="61" spans="1:5" ht="15.75" customHeight="1">
      <c r="A61" s="4">
        <v>60</v>
      </c>
      <c r="B61" s="12" t="s">
        <v>69</v>
      </c>
      <c r="C61" s="13" t="s">
        <v>58</v>
      </c>
      <c r="D61" s="7">
        <v>25000</v>
      </c>
      <c r="E61" s="11">
        <v>17500</v>
      </c>
    </row>
    <row r="62" spans="1:5" ht="15.75" customHeight="1"/>
    <row r="63" spans="1:5" ht="15.75" customHeight="1"/>
    <row r="64" spans="1:5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16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activeCell="F1" sqref="F1"/>
    </sheetView>
  </sheetViews>
  <sheetFormatPr defaultColWidth="11.19921875" defaultRowHeight="15" customHeight="1"/>
  <cols>
    <col min="1" max="1" width="8.5" customWidth="1"/>
    <col min="2" max="2" width="6.69921875" customWidth="1"/>
    <col min="3" max="3" width="8.59765625" customWidth="1"/>
    <col min="4" max="5" width="6.69921875" customWidth="1"/>
    <col min="6" max="6" width="14.19921875" customWidth="1"/>
    <col min="7" max="7" width="8.8984375" customWidth="1"/>
    <col min="8" max="26" width="6.69921875" customWidth="1"/>
  </cols>
  <sheetData>
    <row r="1" spans="1:5" ht="15.75" customHeight="1">
      <c r="A1" s="14" t="s">
        <v>70</v>
      </c>
      <c r="B1" s="101" t="s">
        <v>559</v>
      </c>
      <c r="C1" s="14" t="s">
        <v>72</v>
      </c>
      <c r="D1" s="14" t="s">
        <v>73</v>
      </c>
      <c r="E1" s="14" t="s">
        <v>74</v>
      </c>
    </row>
    <row r="2" spans="1:5" ht="15.75" customHeight="1">
      <c r="A2" s="15">
        <v>1</v>
      </c>
      <c r="B2" s="14" t="s">
        <v>75</v>
      </c>
      <c r="C2" s="14" t="s">
        <v>76</v>
      </c>
      <c r="D2" s="14">
        <v>121.5198839</v>
      </c>
      <c r="E2" s="14">
        <v>25.032404870000001</v>
      </c>
    </row>
    <row r="3" spans="1:5" ht="15.75" customHeight="1">
      <c r="A3" s="15">
        <v>2</v>
      </c>
      <c r="B3" s="14" t="s">
        <v>75</v>
      </c>
      <c r="C3" s="14" t="s">
        <v>77</v>
      </c>
      <c r="D3" s="14">
        <v>121.5130417</v>
      </c>
      <c r="E3" s="14">
        <v>25.06342433</v>
      </c>
    </row>
    <row r="4" spans="1:5" ht="15.75" customHeight="1">
      <c r="A4" s="15">
        <v>3</v>
      </c>
      <c r="B4" s="14" t="s">
        <v>75</v>
      </c>
      <c r="C4" s="14" t="s">
        <v>78</v>
      </c>
      <c r="D4" s="14">
        <v>121.53815969999999</v>
      </c>
      <c r="E4" s="14">
        <v>25.06969917</v>
      </c>
    </row>
    <row r="5" spans="1:5" ht="15.75" customHeight="1">
      <c r="A5" s="15">
        <v>4</v>
      </c>
      <c r="B5" s="14" t="s">
        <v>75</v>
      </c>
      <c r="C5" s="14" t="s">
        <v>79</v>
      </c>
      <c r="D5" s="14">
        <v>121.55758760000001</v>
      </c>
      <c r="E5" s="14">
        <v>25.059991010000001</v>
      </c>
    </row>
    <row r="6" spans="1:5" ht="15.75" customHeight="1">
      <c r="A6" s="15">
        <v>5</v>
      </c>
      <c r="B6" s="14" t="s">
        <v>75</v>
      </c>
      <c r="C6" s="14" t="s">
        <v>80</v>
      </c>
      <c r="D6" s="14">
        <v>121.5434446</v>
      </c>
      <c r="E6" s="14">
        <v>25.026770119999998</v>
      </c>
    </row>
    <row r="7" spans="1:5" ht="15.75" customHeight="1">
      <c r="A7" s="15">
        <v>6</v>
      </c>
      <c r="B7" s="14" t="s">
        <v>75</v>
      </c>
      <c r="C7" s="14" t="s">
        <v>81</v>
      </c>
      <c r="D7" s="14">
        <v>121.4979858</v>
      </c>
      <c r="E7" s="14">
        <v>25.0285899</v>
      </c>
    </row>
    <row r="8" spans="1:5" ht="15.75" customHeight="1">
      <c r="A8" s="15">
        <v>7</v>
      </c>
      <c r="B8" s="14" t="s">
        <v>75</v>
      </c>
      <c r="C8" s="14" t="s">
        <v>82</v>
      </c>
      <c r="D8" s="14">
        <v>121.5716697</v>
      </c>
      <c r="E8" s="14">
        <v>25.03062083</v>
      </c>
    </row>
    <row r="9" spans="1:5" ht="15.75" customHeight="1">
      <c r="A9" s="15">
        <v>8</v>
      </c>
      <c r="B9" s="14" t="s">
        <v>75</v>
      </c>
      <c r="C9" s="14" t="s">
        <v>83</v>
      </c>
      <c r="D9" s="14">
        <v>121.5508473</v>
      </c>
      <c r="E9" s="14">
        <v>25.12546704</v>
      </c>
    </row>
    <row r="10" spans="1:5" ht="15.75" customHeight="1">
      <c r="A10" s="15">
        <v>9</v>
      </c>
      <c r="B10" s="14" t="s">
        <v>75</v>
      </c>
      <c r="C10" s="14" t="s">
        <v>84</v>
      </c>
      <c r="D10" s="14">
        <v>121.5177992</v>
      </c>
      <c r="E10" s="14">
        <v>25.148068200000001</v>
      </c>
    </row>
    <row r="11" spans="1:5" ht="15.75" customHeight="1">
      <c r="A11" s="15">
        <v>10</v>
      </c>
      <c r="B11" s="14" t="s">
        <v>75</v>
      </c>
      <c r="C11" s="14" t="s">
        <v>85</v>
      </c>
      <c r="D11" s="14">
        <v>121.5923828</v>
      </c>
      <c r="E11" s="14">
        <v>25.083706230000001</v>
      </c>
    </row>
    <row r="12" spans="1:5" ht="15.75" customHeight="1">
      <c r="A12" s="15">
        <v>11</v>
      </c>
      <c r="B12" s="14" t="s">
        <v>75</v>
      </c>
      <c r="C12" s="14" t="s">
        <v>86</v>
      </c>
      <c r="D12" s="14">
        <v>121.6097573</v>
      </c>
      <c r="E12" s="14">
        <v>25.03600934</v>
      </c>
    </row>
    <row r="13" spans="1:5" ht="15.75" customHeight="1">
      <c r="A13" s="15">
        <v>12</v>
      </c>
      <c r="B13" s="14" t="s">
        <v>75</v>
      </c>
      <c r="C13" s="14" t="s">
        <v>87</v>
      </c>
      <c r="D13" s="14">
        <v>121.5736082</v>
      </c>
      <c r="E13" s="14">
        <v>24.988579340000001</v>
      </c>
    </row>
    <row r="14" spans="1:5" ht="15.75" customHeight="1">
      <c r="A14" s="15">
        <v>13</v>
      </c>
      <c r="B14" s="14" t="s">
        <v>88</v>
      </c>
      <c r="C14" s="14" t="s">
        <v>89</v>
      </c>
      <c r="D14" s="14">
        <v>121.7434205</v>
      </c>
      <c r="E14" s="14">
        <v>25.119454210000001</v>
      </c>
    </row>
    <row r="15" spans="1:5" ht="15.75" customHeight="1">
      <c r="A15" s="15">
        <v>14</v>
      </c>
      <c r="B15" s="14" t="s">
        <v>88</v>
      </c>
      <c r="C15" s="14" t="s">
        <v>82</v>
      </c>
      <c r="D15" s="14">
        <v>121.77264599999999</v>
      </c>
      <c r="E15" s="14">
        <v>25.125765789999999</v>
      </c>
    </row>
    <row r="16" spans="1:5" ht="15.75" customHeight="1">
      <c r="A16" s="15">
        <v>15</v>
      </c>
      <c r="B16" s="14" t="s">
        <v>88</v>
      </c>
      <c r="C16" s="14" t="s">
        <v>76</v>
      </c>
      <c r="D16" s="14">
        <v>121.7783549</v>
      </c>
      <c r="E16" s="14">
        <v>25.14365754</v>
      </c>
    </row>
    <row r="17" spans="1:5" ht="15.75" customHeight="1">
      <c r="A17" s="15">
        <v>16</v>
      </c>
      <c r="B17" s="14" t="s">
        <v>88</v>
      </c>
      <c r="C17" s="14" t="s">
        <v>78</v>
      </c>
      <c r="D17" s="14">
        <v>121.7308913</v>
      </c>
      <c r="E17" s="14">
        <v>25.14986365</v>
      </c>
    </row>
    <row r="18" spans="1:5" ht="15.75" customHeight="1">
      <c r="A18" s="15">
        <v>17</v>
      </c>
      <c r="B18" s="14" t="s">
        <v>88</v>
      </c>
      <c r="C18" s="14" t="s">
        <v>90</v>
      </c>
      <c r="D18" s="14">
        <v>121.70783249999999</v>
      </c>
      <c r="E18" s="14">
        <v>25.141395209999999</v>
      </c>
    </row>
    <row r="19" spans="1:5" ht="15.75" customHeight="1">
      <c r="A19" s="15">
        <v>18</v>
      </c>
      <c r="B19" s="14" t="s">
        <v>88</v>
      </c>
      <c r="C19" s="14" t="s">
        <v>91</v>
      </c>
      <c r="D19" s="14">
        <v>121.7447344</v>
      </c>
      <c r="E19" s="14">
        <v>25.08097003</v>
      </c>
    </row>
    <row r="20" spans="1:5" ht="15.75" customHeight="1">
      <c r="A20" s="15">
        <v>19</v>
      </c>
      <c r="B20" s="14" t="s">
        <v>88</v>
      </c>
      <c r="C20" s="14" t="s">
        <v>92</v>
      </c>
      <c r="D20" s="14">
        <v>121.683628</v>
      </c>
      <c r="E20" s="14">
        <v>25.109620280000001</v>
      </c>
    </row>
    <row r="21" spans="1:5" ht="15.75" customHeight="1">
      <c r="A21" s="15">
        <v>20</v>
      </c>
      <c r="B21" s="14" t="s">
        <v>93</v>
      </c>
      <c r="C21" s="14" t="s">
        <v>94</v>
      </c>
      <c r="D21" s="14">
        <v>121.6439307</v>
      </c>
      <c r="E21" s="14">
        <v>25.17572457</v>
      </c>
    </row>
    <row r="22" spans="1:5" ht="15.75" customHeight="1">
      <c r="A22" s="15">
        <v>21</v>
      </c>
      <c r="B22" s="14" t="s">
        <v>93</v>
      </c>
      <c r="C22" s="14" t="s">
        <v>95</v>
      </c>
      <c r="D22" s="14">
        <v>121.6052639</v>
      </c>
      <c r="E22" s="14">
        <v>25.217145940000002</v>
      </c>
    </row>
    <row r="23" spans="1:5" ht="15.75" customHeight="1">
      <c r="A23" s="15">
        <v>22</v>
      </c>
      <c r="B23" s="14" t="s">
        <v>96</v>
      </c>
      <c r="C23" s="14" t="s">
        <v>97</v>
      </c>
      <c r="D23" s="14">
        <v>119.931128</v>
      </c>
      <c r="E23" s="14">
        <v>26.154320999999999</v>
      </c>
    </row>
    <row r="24" spans="1:5" ht="15.75" customHeight="1">
      <c r="A24" s="15">
        <v>23</v>
      </c>
      <c r="B24" s="14" t="s">
        <v>96</v>
      </c>
      <c r="C24" s="14" t="s">
        <v>98</v>
      </c>
      <c r="D24" s="14">
        <v>119.99425100000001</v>
      </c>
      <c r="E24" s="14">
        <v>26.225636999999999</v>
      </c>
    </row>
    <row r="25" spans="1:5" ht="15.75" customHeight="1">
      <c r="A25" s="15">
        <v>24</v>
      </c>
      <c r="B25" s="14" t="s">
        <v>96</v>
      </c>
      <c r="C25" s="14" t="s">
        <v>99</v>
      </c>
      <c r="D25" s="14">
        <v>119.93887700000001</v>
      </c>
      <c r="E25" s="14">
        <v>25.97298</v>
      </c>
    </row>
    <row r="26" spans="1:5" ht="15.75" customHeight="1">
      <c r="A26" s="15">
        <v>25</v>
      </c>
      <c r="B26" s="14" t="s">
        <v>96</v>
      </c>
      <c r="C26" s="14" t="s">
        <v>100</v>
      </c>
      <c r="D26" s="14">
        <v>120.4903</v>
      </c>
      <c r="E26" s="14">
        <v>26.366101</v>
      </c>
    </row>
    <row r="27" spans="1:5" ht="15.75" customHeight="1">
      <c r="A27" s="15">
        <v>26</v>
      </c>
      <c r="B27" s="14" t="s">
        <v>93</v>
      </c>
      <c r="C27" s="14" t="s">
        <v>101</v>
      </c>
      <c r="D27" s="14">
        <v>121.4579675</v>
      </c>
      <c r="E27" s="14">
        <v>25.01186453</v>
      </c>
    </row>
    <row r="28" spans="1:5" ht="15.75" customHeight="1">
      <c r="A28" s="15">
        <v>27</v>
      </c>
      <c r="B28" s="14" t="s">
        <v>93</v>
      </c>
      <c r="C28" s="14" t="s">
        <v>102</v>
      </c>
      <c r="D28" s="14">
        <v>121.6546992</v>
      </c>
      <c r="E28" s="14">
        <v>25.073313219999999</v>
      </c>
    </row>
    <row r="29" spans="1:5" ht="15.75" customHeight="1">
      <c r="A29" s="15">
        <v>28</v>
      </c>
      <c r="B29" s="14" t="s">
        <v>93</v>
      </c>
      <c r="C29" s="14" t="s">
        <v>103</v>
      </c>
      <c r="D29" s="14">
        <v>121.62006239999999</v>
      </c>
      <c r="E29" s="14">
        <v>24.997675059999999</v>
      </c>
    </row>
    <row r="30" spans="1:5" ht="15.75" customHeight="1">
      <c r="A30" s="15">
        <v>29</v>
      </c>
      <c r="B30" s="14" t="s">
        <v>93</v>
      </c>
      <c r="C30" s="14" t="s">
        <v>104</v>
      </c>
      <c r="D30" s="14">
        <v>121.6472277</v>
      </c>
      <c r="E30" s="14">
        <v>24.947141070000001</v>
      </c>
    </row>
    <row r="31" spans="1:5" ht="15.75" customHeight="1">
      <c r="A31" s="15">
        <v>30</v>
      </c>
      <c r="B31" s="14" t="s">
        <v>93</v>
      </c>
      <c r="C31" s="14" t="s">
        <v>105</v>
      </c>
      <c r="D31" s="14">
        <v>121.82320180000001</v>
      </c>
      <c r="E31" s="14">
        <v>25.0981293</v>
      </c>
    </row>
    <row r="32" spans="1:5" ht="15.75" customHeight="1">
      <c r="A32" s="15">
        <v>31</v>
      </c>
      <c r="B32" s="14" t="s">
        <v>93</v>
      </c>
      <c r="C32" s="14" t="s">
        <v>106</v>
      </c>
      <c r="D32" s="14">
        <v>121.7578817</v>
      </c>
      <c r="E32" s="14">
        <v>25.02607068</v>
      </c>
    </row>
    <row r="33" spans="1:5" ht="15.75" customHeight="1">
      <c r="A33" s="15">
        <v>32</v>
      </c>
      <c r="B33" s="14" t="s">
        <v>93</v>
      </c>
      <c r="C33" s="14" t="s">
        <v>107</v>
      </c>
      <c r="D33" s="14">
        <v>121.8329822</v>
      </c>
      <c r="E33" s="14">
        <v>24.99698394</v>
      </c>
    </row>
    <row r="34" spans="1:5" ht="15.75" customHeight="1">
      <c r="A34" s="15">
        <v>33</v>
      </c>
      <c r="B34" s="14" t="s">
        <v>93</v>
      </c>
      <c r="C34" s="14" t="s">
        <v>108</v>
      </c>
      <c r="D34" s="14">
        <v>121.9182466</v>
      </c>
      <c r="E34" s="14">
        <v>25.024856410000002</v>
      </c>
    </row>
    <row r="35" spans="1:5" ht="15.75" customHeight="1">
      <c r="A35" s="15">
        <v>34</v>
      </c>
      <c r="B35" s="14" t="s">
        <v>93</v>
      </c>
      <c r="C35" s="14" t="s">
        <v>109</v>
      </c>
      <c r="D35" s="14">
        <v>121.5316565</v>
      </c>
      <c r="E35" s="14">
        <v>24.930390079999999</v>
      </c>
    </row>
    <row r="36" spans="1:5" ht="15.75" customHeight="1">
      <c r="A36" s="15">
        <v>35</v>
      </c>
      <c r="B36" s="14" t="s">
        <v>93</v>
      </c>
      <c r="C36" s="14" t="s">
        <v>110</v>
      </c>
      <c r="D36" s="14">
        <v>121.72422299999999</v>
      </c>
      <c r="E36" s="14">
        <v>24.910970729999999</v>
      </c>
    </row>
    <row r="37" spans="1:5" ht="15.75" customHeight="1">
      <c r="A37" s="15">
        <v>36</v>
      </c>
      <c r="B37" s="14" t="s">
        <v>93</v>
      </c>
      <c r="C37" s="14" t="s">
        <v>111</v>
      </c>
      <c r="D37" s="14">
        <v>121.5414806</v>
      </c>
      <c r="E37" s="14">
        <v>24.788242950000001</v>
      </c>
    </row>
    <row r="38" spans="1:5" ht="15.75" customHeight="1">
      <c r="A38" s="15">
        <v>37</v>
      </c>
      <c r="B38" s="14" t="s">
        <v>93</v>
      </c>
      <c r="C38" s="14" t="s">
        <v>112</v>
      </c>
      <c r="D38" s="14">
        <v>121.516745</v>
      </c>
      <c r="E38" s="14">
        <v>25.00810199</v>
      </c>
    </row>
    <row r="39" spans="1:5" ht="15.75" customHeight="1">
      <c r="A39" s="15">
        <v>38</v>
      </c>
      <c r="B39" s="14" t="s">
        <v>93</v>
      </c>
      <c r="C39" s="14" t="s">
        <v>113</v>
      </c>
      <c r="D39" s="14">
        <v>121.4936744</v>
      </c>
      <c r="E39" s="14">
        <v>24.990880390000001</v>
      </c>
    </row>
    <row r="40" spans="1:5" ht="15.75" customHeight="1">
      <c r="A40" s="15">
        <v>39</v>
      </c>
      <c r="B40" s="14" t="s">
        <v>93</v>
      </c>
      <c r="C40" s="14" t="s">
        <v>114</v>
      </c>
      <c r="D40" s="14">
        <v>121.44573699999999</v>
      </c>
      <c r="E40" s="14">
        <v>24.964251019999999</v>
      </c>
    </row>
    <row r="41" spans="1:5" ht="15.75" customHeight="1">
      <c r="A41" s="15">
        <v>40</v>
      </c>
      <c r="B41" s="14" t="s">
        <v>93</v>
      </c>
      <c r="C41" s="14" t="s">
        <v>115</v>
      </c>
      <c r="D41" s="14">
        <v>121.4163094</v>
      </c>
      <c r="E41" s="14">
        <v>24.882097659999999</v>
      </c>
    </row>
    <row r="42" spans="1:5" ht="15.75" customHeight="1">
      <c r="A42" s="15">
        <v>41</v>
      </c>
      <c r="B42" s="14" t="s">
        <v>93</v>
      </c>
      <c r="C42" s="14" t="s">
        <v>116</v>
      </c>
      <c r="D42" s="14">
        <v>121.401034</v>
      </c>
      <c r="E42" s="14">
        <v>24.979706090000001</v>
      </c>
    </row>
    <row r="43" spans="1:5" ht="15.75" customHeight="1">
      <c r="A43" s="15">
        <v>42</v>
      </c>
      <c r="B43" s="14" t="s">
        <v>93</v>
      </c>
      <c r="C43" s="14" t="s">
        <v>117</v>
      </c>
      <c r="D43" s="14">
        <v>121.3466269</v>
      </c>
      <c r="E43" s="14">
        <v>24.956625800000001</v>
      </c>
    </row>
    <row r="44" spans="1:5" ht="15.75" customHeight="1">
      <c r="A44" s="15">
        <v>43</v>
      </c>
      <c r="B44" s="14" t="s">
        <v>93</v>
      </c>
      <c r="C44" s="14" t="s">
        <v>118</v>
      </c>
      <c r="D44" s="14">
        <v>121.48709770000001</v>
      </c>
      <c r="E44" s="14">
        <v>25.062816510000001</v>
      </c>
    </row>
    <row r="45" spans="1:5" ht="15.75" customHeight="1">
      <c r="A45" s="15">
        <v>44</v>
      </c>
      <c r="B45" s="14" t="s">
        <v>93</v>
      </c>
      <c r="C45" s="14" t="s">
        <v>119</v>
      </c>
      <c r="D45" s="14">
        <v>121.43675349999999</v>
      </c>
      <c r="E45" s="14">
        <v>25.035830300000001</v>
      </c>
    </row>
    <row r="46" spans="1:5" ht="15.75" customHeight="1">
      <c r="A46" s="15">
        <v>45</v>
      </c>
      <c r="B46" s="14" t="s">
        <v>93</v>
      </c>
      <c r="C46" s="14" t="s">
        <v>120</v>
      </c>
      <c r="D46" s="14">
        <v>121.4162785</v>
      </c>
      <c r="E46" s="14">
        <v>25.05549774</v>
      </c>
    </row>
    <row r="47" spans="1:5" ht="15.75" customHeight="1">
      <c r="A47" s="15">
        <v>46</v>
      </c>
      <c r="B47" s="14" t="s">
        <v>93</v>
      </c>
      <c r="C47" s="14" t="s">
        <v>121</v>
      </c>
      <c r="D47" s="14">
        <v>121.3527235</v>
      </c>
      <c r="E47" s="14">
        <v>25.1000868</v>
      </c>
    </row>
    <row r="48" spans="1:5" ht="15.75" customHeight="1">
      <c r="A48" s="15">
        <v>47</v>
      </c>
      <c r="B48" s="14" t="s">
        <v>93</v>
      </c>
      <c r="C48" s="14" t="s">
        <v>122</v>
      </c>
      <c r="D48" s="14">
        <v>121.4712461</v>
      </c>
      <c r="E48" s="14">
        <v>25.08927173</v>
      </c>
    </row>
    <row r="49" spans="1:5" ht="15.75" customHeight="1">
      <c r="A49" s="15">
        <v>48</v>
      </c>
      <c r="B49" s="14" t="s">
        <v>93</v>
      </c>
      <c r="C49" s="14" t="s">
        <v>123</v>
      </c>
      <c r="D49" s="14">
        <v>121.4332139</v>
      </c>
      <c r="E49" s="14">
        <v>25.096147460000001</v>
      </c>
    </row>
    <row r="50" spans="1:5" ht="15.75" customHeight="1">
      <c r="A50" s="15">
        <v>49</v>
      </c>
      <c r="B50" s="14" t="s">
        <v>93</v>
      </c>
      <c r="C50" s="14" t="s">
        <v>124</v>
      </c>
      <c r="D50" s="14">
        <v>121.4138359</v>
      </c>
      <c r="E50" s="14">
        <v>25.13812763</v>
      </c>
    </row>
    <row r="51" spans="1:5" ht="15.75" customHeight="1">
      <c r="A51" s="15">
        <v>50</v>
      </c>
      <c r="B51" s="14" t="s">
        <v>93</v>
      </c>
      <c r="C51" s="14" t="s">
        <v>125</v>
      </c>
      <c r="D51" s="14">
        <v>121.463904</v>
      </c>
      <c r="E51" s="14">
        <v>25.189076360000001</v>
      </c>
    </row>
    <row r="52" spans="1:5" ht="15.75" customHeight="1">
      <c r="A52" s="15">
        <v>51</v>
      </c>
      <c r="B52" s="14" t="s">
        <v>93</v>
      </c>
      <c r="C52" s="14" t="s">
        <v>126</v>
      </c>
      <c r="D52" s="14">
        <v>121.515558</v>
      </c>
      <c r="E52" s="14">
        <v>25.231598909999999</v>
      </c>
    </row>
    <row r="53" spans="1:5" ht="15.75" customHeight="1">
      <c r="A53" s="15">
        <v>52</v>
      </c>
      <c r="B53" s="14" t="s">
        <v>93</v>
      </c>
      <c r="C53" s="14" t="s">
        <v>127</v>
      </c>
      <c r="D53" s="14">
        <v>121.5692761</v>
      </c>
      <c r="E53" s="14">
        <v>25.265180789999999</v>
      </c>
    </row>
    <row r="54" spans="1:5" ht="15.75" customHeight="1">
      <c r="A54" s="15">
        <v>53</v>
      </c>
      <c r="B54" s="14" t="s">
        <v>128</v>
      </c>
      <c r="C54" s="14" t="s">
        <v>129</v>
      </c>
      <c r="D54" s="14">
        <v>121.75693579999999</v>
      </c>
      <c r="E54" s="14">
        <v>24.750211839999999</v>
      </c>
    </row>
    <row r="55" spans="1:5" ht="15.75" customHeight="1">
      <c r="A55" s="15">
        <v>54</v>
      </c>
      <c r="B55" s="14" t="s">
        <v>128</v>
      </c>
      <c r="C55" s="14" t="s">
        <v>130</v>
      </c>
      <c r="D55" s="14">
        <v>121.845797</v>
      </c>
      <c r="E55" s="14">
        <v>24.90075882</v>
      </c>
    </row>
    <row r="56" spans="1:5" ht="15.75" customHeight="1">
      <c r="A56" s="15">
        <v>55</v>
      </c>
      <c r="B56" s="14" t="s">
        <v>128</v>
      </c>
      <c r="C56" s="14" t="s">
        <v>131</v>
      </c>
      <c r="D56" s="14">
        <v>121.7346606</v>
      </c>
      <c r="E56" s="14">
        <v>24.81144192</v>
      </c>
    </row>
    <row r="57" spans="1:5" ht="15.75" customHeight="1">
      <c r="A57" s="15">
        <v>56</v>
      </c>
      <c r="B57" s="14" t="s">
        <v>128</v>
      </c>
      <c r="C57" s="14" t="s">
        <v>132</v>
      </c>
      <c r="D57" s="14">
        <v>121.8017622</v>
      </c>
      <c r="E57" s="14">
        <v>24.751830420000001</v>
      </c>
    </row>
    <row r="58" spans="1:5" ht="15.75" customHeight="1">
      <c r="A58" s="15">
        <v>57</v>
      </c>
      <c r="B58" s="14" t="s">
        <v>128</v>
      </c>
      <c r="C58" s="14" t="s">
        <v>133</v>
      </c>
      <c r="D58" s="14">
        <v>121.6612282</v>
      </c>
      <c r="E58" s="14">
        <v>24.741992369999998</v>
      </c>
    </row>
    <row r="59" spans="1:5" ht="15.75" customHeight="1">
      <c r="A59" s="15">
        <v>58</v>
      </c>
      <c r="B59" s="14" t="s">
        <v>128</v>
      </c>
      <c r="C59" s="14" t="s">
        <v>134</v>
      </c>
      <c r="D59" s="14">
        <v>121.7701782</v>
      </c>
      <c r="E59" s="14">
        <v>24.678848240000001</v>
      </c>
    </row>
    <row r="60" spans="1:5" ht="15.75" customHeight="1">
      <c r="A60" s="15">
        <v>59</v>
      </c>
      <c r="B60" s="14" t="s">
        <v>128</v>
      </c>
      <c r="C60" s="14" t="s">
        <v>135</v>
      </c>
      <c r="D60" s="14">
        <v>121.6642714</v>
      </c>
      <c r="E60" s="14">
        <v>24.667719720000001</v>
      </c>
    </row>
    <row r="61" spans="1:5" ht="15.75" customHeight="1">
      <c r="A61" s="15">
        <v>60</v>
      </c>
      <c r="B61" s="14" t="s">
        <v>128</v>
      </c>
      <c r="C61" s="14" t="s">
        <v>136</v>
      </c>
      <c r="D61" s="14">
        <v>121.5040369</v>
      </c>
      <c r="E61" s="14">
        <v>24.55152082</v>
      </c>
    </row>
    <row r="62" spans="1:5" ht="15.75" customHeight="1">
      <c r="A62" s="15">
        <v>61</v>
      </c>
      <c r="B62" s="14" t="s">
        <v>128</v>
      </c>
      <c r="C62" s="14" t="s">
        <v>137</v>
      </c>
      <c r="D62" s="14">
        <v>121.80583420000001</v>
      </c>
      <c r="E62" s="14">
        <v>24.688873430000001</v>
      </c>
    </row>
    <row r="63" spans="1:5" ht="15.75" customHeight="1">
      <c r="A63" s="15">
        <v>62</v>
      </c>
      <c r="B63" s="14" t="s">
        <v>128</v>
      </c>
      <c r="C63" s="14" t="s">
        <v>138</v>
      </c>
      <c r="D63" s="14">
        <v>121.760255</v>
      </c>
      <c r="E63" s="14">
        <v>24.64214986</v>
      </c>
    </row>
    <row r="64" spans="1:5" ht="15.75" customHeight="1">
      <c r="A64" s="15">
        <v>63</v>
      </c>
      <c r="B64" s="14" t="s">
        <v>128</v>
      </c>
      <c r="C64" s="14" t="s">
        <v>139</v>
      </c>
      <c r="D64" s="14">
        <v>121.8346892</v>
      </c>
      <c r="E64" s="14">
        <v>24.55467058</v>
      </c>
    </row>
    <row r="65" spans="1:5" ht="15.75" customHeight="1">
      <c r="A65" s="15">
        <v>64</v>
      </c>
      <c r="B65" s="14" t="s">
        <v>128</v>
      </c>
      <c r="C65" s="14" t="s">
        <v>140</v>
      </c>
      <c r="D65" s="14">
        <v>121.6560593</v>
      </c>
      <c r="E65" s="14">
        <v>24.448640579999999</v>
      </c>
    </row>
    <row r="66" spans="1:5" ht="15.75" customHeight="1">
      <c r="A66" s="15">
        <v>65</v>
      </c>
      <c r="B66" s="14" t="s">
        <v>141</v>
      </c>
      <c r="C66" s="14" t="s">
        <v>142</v>
      </c>
      <c r="D66" s="14">
        <v>120.9491233</v>
      </c>
      <c r="E66" s="14">
        <v>24.822695419999999</v>
      </c>
    </row>
    <row r="67" spans="1:5" ht="15.75" customHeight="1">
      <c r="A67" s="15">
        <v>66</v>
      </c>
      <c r="B67" s="14" t="s">
        <v>141</v>
      </c>
      <c r="C67" s="14" t="s">
        <v>143</v>
      </c>
      <c r="D67" s="14">
        <v>120.9927505</v>
      </c>
      <c r="E67" s="14">
        <v>24.790281740000001</v>
      </c>
    </row>
    <row r="68" spans="1:5" ht="15.75" customHeight="1">
      <c r="A68" s="15">
        <v>67</v>
      </c>
      <c r="B68" s="14" t="s">
        <v>141</v>
      </c>
      <c r="C68" s="14" t="s">
        <v>144</v>
      </c>
      <c r="D68" s="14">
        <v>120.9236727</v>
      </c>
      <c r="E68" s="14">
        <v>24.771043420000002</v>
      </c>
    </row>
    <row r="69" spans="1:5" ht="15.75" customHeight="1">
      <c r="A69" s="15">
        <v>68</v>
      </c>
      <c r="B69" s="14" t="s">
        <v>145</v>
      </c>
      <c r="C69" s="14" t="s">
        <v>146</v>
      </c>
      <c r="D69" s="14">
        <v>120.9948704</v>
      </c>
      <c r="E69" s="14">
        <v>24.838162090000001</v>
      </c>
    </row>
    <row r="70" spans="1:5" ht="15.75" customHeight="1">
      <c r="A70" s="15">
        <v>69</v>
      </c>
      <c r="B70" s="14" t="s">
        <v>145</v>
      </c>
      <c r="C70" s="14" t="s">
        <v>147</v>
      </c>
      <c r="D70" s="14">
        <v>121.0517242</v>
      </c>
      <c r="E70" s="14">
        <v>24.885663409999999</v>
      </c>
    </row>
    <row r="71" spans="1:5" ht="15.75" customHeight="1">
      <c r="A71" s="15">
        <v>70</v>
      </c>
      <c r="B71" s="14" t="s">
        <v>145</v>
      </c>
      <c r="C71" s="14" t="s">
        <v>148</v>
      </c>
      <c r="D71" s="14">
        <v>120.9956033</v>
      </c>
      <c r="E71" s="14">
        <v>24.90731298</v>
      </c>
    </row>
    <row r="72" spans="1:5" ht="15.75" customHeight="1">
      <c r="A72" s="15">
        <v>71</v>
      </c>
      <c r="B72" s="14" t="s">
        <v>145</v>
      </c>
      <c r="C72" s="14" t="s">
        <v>149</v>
      </c>
      <c r="D72" s="14">
        <v>121.0939886</v>
      </c>
      <c r="E72" s="14">
        <v>24.84133959</v>
      </c>
    </row>
    <row r="73" spans="1:5" ht="15.75" customHeight="1">
      <c r="A73" s="15">
        <v>72</v>
      </c>
      <c r="B73" s="14" t="s">
        <v>145</v>
      </c>
      <c r="C73" s="14" t="s">
        <v>150</v>
      </c>
      <c r="D73" s="14">
        <v>121.18662209999999</v>
      </c>
      <c r="E73" s="14">
        <v>24.785146810000001</v>
      </c>
    </row>
    <row r="74" spans="1:5" ht="15.75" customHeight="1">
      <c r="A74" s="15">
        <v>73</v>
      </c>
      <c r="B74" s="14" t="s">
        <v>145</v>
      </c>
      <c r="C74" s="14" t="s">
        <v>151</v>
      </c>
      <c r="D74" s="14">
        <v>121.1046394</v>
      </c>
      <c r="E74" s="14">
        <v>24.765711599999999</v>
      </c>
    </row>
    <row r="75" spans="1:5" ht="15.75" customHeight="1">
      <c r="A75" s="15">
        <v>74</v>
      </c>
      <c r="B75" s="14" t="s">
        <v>145</v>
      </c>
      <c r="C75" s="14" t="s">
        <v>152</v>
      </c>
      <c r="D75" s="14">
        <v>120.9991605</v>
      </c>
      <c r="E75" s="14">
        <v>24.736973509999999</v>
      </c>
    </row>
    <row r="76" spans="1:5" ht="15.75" customHeight="1">
      <c r="A76" s="15">
        <v>75</v>
      </c>
      <c r="B76" s="14" t="s">
        <v>145</v>
      </c>
      <c r="C76" s="14" t="s">
        <v>153</v>
      </c>
      <c r="D76" s="14">
        <v>121.0753632</v>
      </c>
      <c r="E76" s="14">
        <v>24.73075802</v>
      </c>
    </row>
    <row r="77" spans="1:5" ht="15.75" customHeight="1">
      <c r="A77" s="15">
        <v>76</v>
      </c>
      <c r="B77" s="14" t="s">
        <v>145</v>
      </c>
      <c r="C77" s="14" t="s">
        <v>154</v>
      </c>
      <c r="D77" s="14">
        <v>121.1389495</v>
      </c>
      <c r="E77" s="14">
        <v>24.578054000000002</v>
      </c>
    </row>
    <row r="78" spans="1:5" ht="15.75" customHeight="1">
      <c r="A78" s="15">
        <v>77</v>
      </c>
      <c r="B78" s="14" t="s">
        <v>145</v>
      </c>
      <c r="C78" s="14" t="s">
        <v>155</v>
      </c>
      <c r="D78" s="14">
        <v>121.14697320000001</v>
      </c>
      <c r="E78" s="14">
        <v>24.7078092</v>
      </c>
    </row>
    <row r="79" spans="1:5" ht="15.75" customHeight="1">
      <c r="A79" s="15">
        <v>78</v>
      </c>
      <c r="B79" s="14" t="s">
        <v>145</v>
      </c>
      <c r="C79" s="14" t="s">
        <v>156</v>
      </c>
      <c r="D79" s="14">
        <v>121.2819341</v>
      </c>
      <c r="E79" s="14">
        <v>24.594932350000001</v>
      </c>
    </row>
    <row r="80" spans="1:5" ht="15.75" customHeight="1">
      <c r="A80" s="15">
        <v>79</v>
      </c>
      <c r="B80" s="14" t="s">
        <v>145</v>
      </c>
      <c r="C80" s="14" t="s">
        <v>157</v>
      </c>
      <c r="D80" s="14">
        <v>121.0642745</v>
      </c>
      <c r="E80" s="14">
        <v>24.672074049999999</v>
      </c>
    </row>
    <row r="81" spans="1:5" ht="15.75" customHeight="1">
      <c r="A81" s="15">
        <v>80</v>
      </c>
      <c r="B81" s="14" t="s">
        <v>145</v>
      </c>
      <c r="C81" s="14" t="s">
        <v>158</v>
      </c>
      <c r="D81" s="14">
        <v>121.0110809</v>
      </c>
      <c r="E81" s="14">
        <v>24.67811197</v>
      </c>
    </row>
    <row r="82" spans="1:5" ht="15.75" customHeight="1">
      <c r="A82" s="15">
        <v>81</v>
      </c>
      <c r="B82" s="14" t="s">
        <v>159</v>
      </c>
      <c r="C82" s="14" t="s">
        <v>160</v>
      </c>
      <c r="D82" s="14">
        <v>121.2147243</v>
      </c>
      <c r="E82" s="14">
        <v>24.97993803</v>
      </c>
    </row>
    <row r="83" spans="1:5" ht="15.75" customHeight="1">
      <c r="A83" s="15">
        <v>82</v>
      </c>
      <c r="B83" s="14" t="s">
        <v>159</v>
      </c>
      <c r="C83" s="14" t="s">
        <v>161</v>
      </c>
      <c r="D83" s="14">
        <v>121.21400509999999</v>
      </c>
      <c r="E83" s="14">
        <v>24.92117923</v>
      </c>
    </row>
    <row r="84" spans="1:5" ht="15.75" customHeight="1">
      <c r="A84" s="15">
        <v>83</v>
      </c>
      <c r="B84" s="14" t="s">
        <v>159</v>
      </c>
      <c r="C84" s="14" t="s">
        <v>162</v>
      </c>
      <c r="D84" s="14">
        <v>121.2117877</v>
      </c>
      <c r="E84" s="14">
        <v>24.850649539999999</v>
      </c>
    </row>
    <row r="85" spans="1:5" ht="15.75" customHeight="1">
      <c r="A85" s="15">
        <v>84</v>
      </c>
      <c r="B85" s="14" t="s">
        <v>159</v>
      </c>
      <c r="C85" s="14" t="s">
        <v>163</v>
      </c>
      <c r="D85" s="14">
        <v>121.12916970000001</v>
      </c>
      <c r="E85" s="14">
        <v>24.91820989</v>
      </c>
    </row>
    <row r="86" spans="1:5" ht="15.75" customHeight="1">
      <c r="A86" s="15">
        <v>85</v>
      </c>
      <c r="B86" s="14" t="s">
        <v>159</v>
      </c>
      <c r="C86" s="14" t="s">
        <v>164</v>
      </c>
      <c r="D86" s="14">
        <v>121.067758</v>
      </c>
      <c r="E86" s="14">
        <v>24.972803519999999</v>
      </c>
    </row>
    <row r="87" spans="1:5" ht="15.75" customHeight="1">
      <c r="A87" s="15">
        <v>86</v>
      </c>
      <c r="B87" s="14" t="s">
        <v>159</v>
      </c>
      <c r="C87" s="14" t="s">
        <v>165</v>
      </c>
      <c r="D87" s="14">
        <v>121.1155021</v>
      </c>
      <c r="E87" s="14">
        <v>25.026716109999999</v>
      </c>
    </row>
    <row r="88" spans="1:5" ht="15.75" customHeight="1">
      <c r="A88" s="15">
        <v>87</v>
      </c>
      <c r="B88" s="14" t="s">
        <v>159</v>
      </c>
      <c r="C88" s="14" t="s">
        <v>166</v>
      </c>
      <c r="D88" s="14">
        <v>121.2996612</v>
      </c>
      <c r="E88" s="14">
        <v>25.000400240000001</v>
      </c>
    </row>
    <row r="89" spans="1:5" ht="15.75" customHeight="1">
      <c r="A89" s="15">
        <v>88</v>
      </c>
      <c r="B89" s="14" t="s">
        <v>159</v>
      </c>
      <c r="C89" s="14" t="s">
        <v>167</v>
      </c>
      <c r="D89" s="14">
        <v>121.3569265</v>
      </c>
      <c r="E89" s="14">
        <v>25.024174720000001</v>
      </c>
    </row>
    <row r="90" spans="1:5" ht="15.75" customHeight="1">
      <c r="A90" s="15">
        <v>89</v>
      </c>
      <c r="B90" s="14" t="s">
        <v>159</v>
      </c>
      <c r="C90" s="14" t="s">
        <v>168</v>
      </c>
      <c r="D90" s="14">
        <v>121.2913102</v>
      </c>
      <c r="E90" s="14">
        <v>24.949689029999998</v>
      </c>
    </row>
    <row r="91" spans="1:5" ht="15.75" customHeight="1">
      <c r="A91" s="15">
        <v>90</v>
      </c>
      <c r="B91" s="14" t="s">
        <v>159</v>
      </c>
      <c r="C91" s="14" t="s">
        <v>169</v>
      </c>
      <c r="D91" s="14">
        <v>121.296342</v>
      </c>
      <c r="E91" s="14">
        <v>24.86797026</v>
      </c>
    </row>
    <row r="92" spans="1:5" ht="15.75" customHeight="1">
      <c r="A92" s="15">
        <v>91</v>
      </c>
      <c r="B92" s="14" t="s">
        <v>159</v>
      </c>
      <c r="C92" s="14" t="s">
        <v>170</v>
      </c>
      <c r="D92" s="14">
        <v>121.3754588</v>
      </c>
      <c r="E92" s="14">
        <v>24.729498840000002</v>
      </c>
    </row>
    <row r="93" spans="1:5" ht="15.75" customHeight="1">
      <c r="A93" s="15">
        <v>92</v>
      </c>
      <c r="B93" s="14" t="s">
        <v>159</v>
      </c>
      <c r="C93" s="14" t="s">
        <v>171</v>
      </c>
      <c r="D93" s="14">
        <v>121.21177</v>
      </c>
      <c r="E93" s="14">
        <v>25.063847089999999</v>
      </c>
    </row>
    <row r="94" spans="1:5" ht="15.75" customHeight="1">
      <c r="A94" s="15">
        <v>93</v>
      </c>
      <c r="B94" s="14" t="s">
        <v>159</v>
      </c>
      <c r="C94" s="14" t="s">
        <v>172</v>
      </c>
      <c r="D94" s="14">
        <v>121.2831266</v>
      </c>
      <c r="E94" s="14">
        <v>25.060733370000001</v>
      </c>
    </row>
    <row r="95" spans="1:5" ht="15.75" customHeight="1">
      <c r="A95" s="15">
        <v>94</v>
      </c>
      <c r="B95" s="14" t="s">
        <v>173</v>
      </c>
      <c r="C95" s="14" t="s">
        <v>174</v>
      </c>
      <c r="D95" s="14">
        <v>120.8777316</v>
      </c>
      <c r="E95" s="14">
        <v>24.698624590000001</v>
      </c>
    </row>
    <row r="96" spans="1:5" ht="15.75" customHeight="1">
      <c r="A96" s="15">
        <v>95</v>
      </c>
      <c r="B96" s="14" t="s">
        <v>173</v>
      </c>
      <c r="C96" s="14" t="s">
        <v>175</v>
      </c>
      <c r="D96" s="14">
        <v>120.9189437</v>
      </c>
      <c r="E96" s="14">
        <v>24.676282430000001</v>
      </c>
    </row>
    <row r="97" spans="1:5" ht="15.75" customHeight="1">
      <c r="A97" s="15">
        <v>96</v>
      </c>
      <c r="B97" s="14" t="s">
        <v>173</v>
      </c>
      <c r="C97" s="14" t="s">
        <v>176</v>
      </c>
      <c r="D97" s="14">
        <v>120.9525745</v>
      </c>
      <c r="E97" s="14">
        <v>24.635994050000001</v>
      </c>
    </row>
    <row r="98" spans="1:5" ht="15.75" customHeight="1">
      <c r="A98" s="15">
        <v>97</v>
      </c>
      <c r="B98" s="14" t="s">
        <v>173</v>
      </c>
      <c r="C98" s="14" t="s">
        <v>177</v>
      </c>
      <c r="D98" s="14">
        <v>121.017471</v>
      </c>
      <c r="E98" s="14">
        <v>24.566084320000002</v>
      </c>
    </row>
    <row r="99" spans="1:5" ht="15.75" customHeight="1">
      <c r="A99" s="15">
        <v>98</v>
      </c>
      <c r="B99" s="14" t="s">
        <v>173</v>
      </c>
      <c r="C99" s="14" t="s">
        <v>178</v>
      </c>
      <c r="D99" s="14">
        <v>120.9206688</v>
      </c>
      <c r="E99" s="14">
        <v>24.519786140000001</v>
      </c>
    </row>
    <row r="100" spans="1:5" ht="15.75" customHeight="1">
      <c r="A100" s="15">
        <v>99</v>
      </c>
      <c r="B100" s="14" t="s">
        <v>173</v>
      </c>
      <c r="C100" s="14" t="s">
        <v>179</v>
      </c>
      <c r="D100" s="14">
        <v>120.781205</v>
      </c>
      <c r="E100" s="14">
        <v>24.615626500000001</v>
      </c>
    </row>
    <row r="101" spans="1:5" ht="15.75" customHeight="1">
      <c r="A101" s="15">
        <v>100</v>
      </c>
      <c r="B101" s="14" t="s">
        <v>173</v>
      </c>
      <c r="C101" s="14" t="s">
        <v>180</v>
      </c>
      <c r="D101" s="14">
        <v>120.71463780000001</v>
      </c>
      <c r="E101" s="14">
        <v>24.485046400000002</v>
      </c>
    </row>
    <row r="102" spans="1:5" ht="15.75" customHeight="1">
      <c r="A102" s="15">
        <v>101</v>
      </c>
      <c r="B102" s="14" t="s">
        <v>173</v>
      </c>
      <c r="C102" s="14" t="s">
        <v>181</v>
      </c>
      <c r="D102" s="14">
        <v>120.6882195</v>
      </c>
      <c r="E102" s="14">
        <v>24.411023199999999</v>
      </c>
    </row>
    <row r="103" spans="1:5" ht="15.75" customHeight="1">
      <c r="A103" s="15">
        <v>102</v>
      </c>
      <c r="B103" s="14" t="s">
        <v>173</v>
      </c>
      <c r="C103" s="14" t="s">
        <v>182</v>
      </c>
      <c r="D103" s="14">
        <v>120.8112299</v>
      </c>
      <c r="E103" s="14">
        <v>24.563821409999999</v>
      </c>
    </row>
    <row r="104" spans="1:5" ht="15.75" customHeight="1">
      <c r="A104" s="15">
        <v>103</v>
      </c>
      <c r="B104" s="14" t="s">
        <v>173</v>
      </c>
      <c r="C104" s="14" t="s">
        <v>183</v>
      </c>
      <c r="D104" s="14">
        <v>120.8695663</v>
      </c>
      <c r="E104" s="14">
        <v>24.624813140000001</v>
      </c>
    </row>
    <row r="105" spans="1:5" ht="15.75" customHeight="1">
      <c r="A105" s="15">
        <v>104</v>
      </c>
      <c r="B105" s="14" t="s">
        <v>173</v>
      </c>
      <c r="C105" s="14" t="s">
        <v>184</v>
      </c>
      <c r="D105" s="14">
        <v>120.8826631</v>
      </c>
      <c r="E105" s="14">
        <v>24.57345497</v>
      </c>
    </row>
    <row r="106" spans="1:5" ht="15.75" customHeight="1">
      <c r="A106" s="15">
        <v>105</v>
      </c>
      <c r="B106" s="14" t="s">
        <v>173</v>
      </c>
      <c r="C106" s="14" t="s">
        <v>185</v>
      </c>
      <c r="D106" s="14">
        <v>120.8505904</v>
      </c>
      <c r="E106" s="14">
        <v>24.502496860000001</v>
      </c>
    </row>
    <row r="107" spans="1:5" ht="15.75" customHeight="1">
      <c r="A107" s="15">
        <v>106</v>
      </c>
      <c r="B107" s="14" t="s">
        <v>173</v>
      </c>
      <c r="C107" s="14" t="s">
        <v>186</v>
      </c>
      <c r="D107" s="14">
        <v>120.8631192</v>
      </c>
      <c r="E107" s="14">
        <v>24.393596410000001</v>
      </c>
    </row>
    <row r="108" spans="1:5" ht="15.75" customHeight="1">
      <c r="A108" s="15">
        <v>107</v>
      </c>
      <c r="B108" s="14" t="s">
        <v>173</v>
      </c>
      <c r="C108" s="14" t="s">
        <v>187</v>
      </c>
      <c r="D108" s="14">
        <v>121.06815709999999</v>
      </c>
      <c r="E108" s="14">
        <v>24.419258190000001</v>
      </c>
    </row>
    <row r="109" spans="1:5" ht="15.75" customHeight="1">
      <c r="A109" s="15">
        <v>108</v>
      </c>
      <c r="B109" s="14" t="s">
        <v>173</v>
      </c>
      <c r="C109" s="14" t="s">
        <v>188</v>
      </c>
      <c r="D109" s="14">
        <v>120.7992043</v>
      </c>
      <c r="E109" s="14">
        <v>24.455918319999999</v>
      </c>
    </row>
    <row r="110" spans="1:5" ht="15.75" customHeight="1">
      <c r="A110" s="15">
        <v>109</v>
      </c>
      <c r="B110" s="14" t="s">
        <v>173</v>
      </c>
      <c r="C110" s="14" t="s">
        <v>189</v>
      </c>
      <c r="D110" s="14">
        <v>120.7701929</v>
      </c>
      <c r="E110" s="14">
        <v>24.380816589999998</v>
      </c>
    </row>
    <row r="111" spans="1:5" ht="15.75" customHeight="1">
      <c r="A111" s="15">
        <v>110</v>
      </c>
      <c r="B111" s="14" t="s">
        <v>173</v>
      </c>
      <c r="C111" s="14" t="s">
        <v>190</v>
      </c>
      <c r="D111" s="14">
        <v>120.76141440000001</v>
      </c>
      <c r="E111" s="14">
        <v>24.541532180000001</v>
      </c>
    </row>
    <row r="112" spans="1:5" ht="15.75" customHeight="1">
      <c r="A112" s="15">
        <v>111</v>
      </c>
      <c r="B112" s="14" t="s">
        <v>173</v>
      </c>
      <c r="C112" s="14" t="s">
        <v>191</v>
      </c>
      <c r="D112" s="14">
        <v>120.8561966</v>
      </c>
      <c r="E112" s="14">
        <v>24.325101669999999</v>
      </c>
    </row>
    <row r="113" spans="1:5" ht="15.75" customHeight="1">
      <c r="A113" s="15">
        <v>112</v>
      </c>
      <c r="B113" s="14" t="s">
        <v>192</v>
      </c>
      <c r="C113" s="14" t="s">
        <v>193</v>
      </c>
      <c r="D113" s="14">
        <v>120.680598</v>
      </c>
      <c r="E113" s="14">
        <v>24.14168566</v>
      </c>
    </row>
    <row r="114" spans="1:5" ht="15.75" customHeight="1">
      <c r="A114" s="15">
        <v>113</v>
      </c>
      <c r="B114" s="14" t="s">
        <v>192</v>
      </c>
      <c r="C114" s="14" t="s">
        <v>143</v>
      </c>
      <c r="D114" s="14">
        <v>120.6970865</v>
      </c>
      <c r="E114" s="14">
        <v>24.137332090000001</v>
      </c>
    </row>
    <row r="115" spans="1:5" ht="15.75" customHeight="1">
      <c r="A115" s="15">
        <v>114</v>
      </c>
      <c r="B115" s="14" t="s">
        <v>192</v>
      </c>
      <c r="C115" s="14" t="s">
        <v>194</v>
      </c>
      <c r="D115" s="14">
        <v>120.6646178</v>
      </c>
      <c r="E115" s="14">
        <v>24.12114107</v>
      </c>
    </row>
    <row r="116" spans="1:5" ht="15.75" customHeight="1">
      <c r="A116" s="15">
        <v>115</v>
      </c>
      <c r="B116" s="14" t="s">
        <v>192</v>
      </c>
      <c r="C116" s="14" t="s">
        <v>195</v>
      </c>
      <c r="D116" s="14">
        <v>120.6647579</v>
      </c>
      <c r="E116" s="14">
        <v>24.143910819999999</v>
      </c>
    </row>
    <row r="117" spans="1:5" ht="15.75" customHeight="1">
      <c r="A117" s="15">
        <v>116</v>
      </c>
      <c r="B117" s="14" t="s">
        <v>192</v>
      </c>
      <c r="C117" s="14" t="s">
        <v>142</v>
      </c>
      <c r="D117" s="14">
        <v>120.6809521</v>
      </c>
      <c r="E117" s="14">
        <v>24.15863985</v>
      </c>
    </row>
    <row r="118" spans="1:5" ht="15.75" customHeight="1">
      <c r="A118" s="15">
        <v>117</v>
      </c>
      <c r="B118" s="14" t="s">
        <v>192</v>
      </c>
      <c r="C118" s="14" t="s">
        <v>196</v>
      </c>
      <c r="D118" s="14">
        <v>120.73623190000001</v>
      </c>
      <c r="E118" s="14">
        <v>24.184002979999999</v>
      </c>
    </row>
    <row r="119" spans="1:5" ht="15.75" customHeight="1">
      <c r="A119" s="15">
        <v>118</v>
      </c>
      <c r="B119" s="14" t="s">
        <v>192</v>
      </c>
      <c r="C119" s="14" t="s">
        <v>197</v>
      </c>
      <c r="D119" s="14">
        <v>120.6270131</v>
      </c>
      <c r="E119" s="14">
        <v>24.183088949999998</v>
      </c>
    </row>
    <row r="120" spans="1:5" ht="15.75" customHeight="1">
      <c r="A120" s="15">
        <v>119</v>
      </c>
      <c r="B120" s="14" t="s">
        <v>192</v>
      </c>
      <c r="C120" s="14" t="s">
        <v>198</v>
      </c>
      <c r="D120" s="14">
        <v>120.61773789999999</v>
      </c>
      <c r="E120" s="14">
        <v>24.141655239999999</v>
      </c>
    </row>
    <row r="121" spans="1:5" ht="15.75" customHeight="1">
      <c r="A121" s="15">
        <v>120</v>
      </c>
      <c r="B121" s="14" t="s">
        <v>192</v>
      </c>
      <c r="C121" s="14" t="s">
        <v>199</v>
      </c>
      <c r="D121" s="14">
        <v>120.7734217</v>
      </c>
      <c r="E121" s="14">
        <v>24.114773750000001</v>
      </c>
    </row>
    <row r="122" spans="1:5" ht="15.75" customHeight="1">
      <c r="A122" s="15">
        <v>121</v>
      </c>
      <c r="B122" s="14" t="s">
        <v>192</v>
      </c>
      <c r="C122" s="14" t="s">
        <v>200</v>
      </c>
      <c r="D122" s="14">
        <v>120.6926261</v>
      </c>
      <c r="E122" s="14">
        <v>24.095757420000002</v>
      </c>
    </row>
    <row r="123" spans="1:5" ht="15.75" customHeight="1">
      <c r="A123" s="15">
        <v>122</v>
      </c>
      <c r="B123" s="14" t="s">
        <v>192</v>
      </c>
      <c r="C123" s="14" t="s">
        <v>201</v>
      </c>
      <c r="D123" s="14">
        <v>120.7201989</v>
      </c>
      <c r="E123" s="14">
        <v>24.043327850000001</v>
      </c>
    </row>
    <row r="124" spans="1:5" ht="15.75" customHeight="1">
      <c r="A124" s="15">
        <v>123</v>
      </c>
      <c r="B124" s="14" t="s">
        <v>192</v>
      </c>
      <c r="C124" s="14" t="s">
        <v>202</v>
      </c>
      <c r="D124" s="14">
        <v>120.62933049999999</v>
      </c>
      <c r="E124" s="14">
        <v>24.0839271</v>
      </c>
    </row>
    <row r="125" spans="1:5" ht="15.75" customHeight="1">
      <c r="A125" s="15">
        <v>124</v>
      </c>
      <c r="B125" s="14" t="s">
        <v>192</v>
      </c>
      <c r="C125" s="14" t="s">
        <v>203</v>
      </c>
      <c r="D125" s="14">
        <v>120.7375715</v>
      </c>
      <c r="E125" s="14">
        <v>24.249902980000002</v>
      </c>
    </row>
    <row r="126" spans="1:5" ht="15.75" customHeight="1">
      <c r="A126" s="15">
        <v>125</v>
      </c>
      <c r="B126" s="14" t="s">
        <v>192</v>
      </c>
      <c r="C126" s="14" t="s">
        <v>204</v>
      </c>
      <c r="D126" s="14">
        <v>120.7146127</v>
      </c>
      <c r="E126" s="14">
        <v>24.309624830000001</v>
      </c>
    </row>
    <row r="127" spans="1:5" ht="15.75" customHeight="1">
      <c r="A127" s="15">
        <v>126</v>
      </c>
      <c r="B127" s="14" t="s">
        <v>192</v>
      </c>
      <c r="C127" s="14" t="s">
        <v>205</v>
      </c>
      <c r="D127" s="14">
        <v>120.7903822</v>
      </c>
      <c r="E127" s="14">
        <v>24.264932989999998</v>
      </c>
    </row>
    <row r="128" spans="1:5" ht="15.75" customHeight="1">
      <c r="A128" s="15">
        <v>127</v>
      </c>
      <c r="B128" s="14" t="s">
        <v>192</v>
      </c>
      <c r="C128" s="14" t="s">
        <v>206</v>
      </c>
      <c r="D128" s="14">
        <v>120.8401401</v>
      </c>
      <c r="E128" s="14">
        <v>24.249526370000002</v>
      </c>
    </row>
    <row r="129" spans="1:5" ht="15.75" customHeight="1">
      <c r="A129" s="15">
        <v>128</v>
      </c>
      <c r="B129" s="14" t="s">
        <v>192</v>
      </c>
      <c r="C129" s="14" t="s">
        <v>207</v>
      </c>
      <c r="D129" s="14">
        <v>121.140185</v>
      </c>
      <c r="E129" s="14">
        <v>24.276202770000001</v>
      </c>
    </row>
    <row r="130" spans="1:5" ht="15.75" customHeight="1">
      <c r="A130" s="15">
        <v>129</v>
      </c>
      <c r="B130" s="14" t="s">
        <v>192</v>
      </c>
      <c r="C130" s="14" t="s">
        <v>208</v>
      </c>
      <c r="D130" s="14">
        <v>120.8313228</v>
      </c>
      <c r="E130" s="14">
        <v>24.177692889999999</v>
      </c>
    </row>
    <row r="131" spans="1:5" ht="15.75" customHeight="1">
      <c r="A131" s="15">
        <v>130</v>
      </c>
      <c r="B131" s="14" t="s">
        <v>192</v>
      </c>
      <c r="C131" s="14" t="s">
        <v>209</v>
      </c>
      <c r="D131" s="14">
        <v>120.71099700000001</v>
      </c>
      <c r="E131" s="14">
        <v>24.211711210000001</v>
      </c>
    </row>
    <row r="132" spans="1:5" ht="15.75" customHeight="1">
      <c r="A132" s="15">
        <v>131</v>
      </c>
      <c r="B132" s="14" t="s">
        <v>192</v>
      </c>
      <c r="C132" s="14" t="s">
        <v>210</v>
      </c>
      <c r="D132" s="14">
        <v>120.6411818</v>
      </c>
      <c r="E132" s="14">
        <v>24.227041809999999</v>
      </c>
    </row>
    <row r="133" spans="1:5" ht="15.75" customHeight="1">
      <c r="A133" s="15">
        <v>132</v>
      </c>
      <c r="B133" s="14" t="s">
        <v>192</v>
      </c>
      <c r="C133" s="14" t="s">
        <v>211</v>
      </c>
      <c r="D133" s="14">
        <v>120.6733321</v>
      </c>
      <c r="E133" s="14">
        <v>24.265680079999999</v>
      </c>
    </row>
    <row r="134" spans="1:5" ht="15.75" customHeight="1">
      <c r="A134" s="15">
        <v>133</v>
      </c>
      <c r="B134" s="14" t="s">
        <v>192</v>
      </c>
      <c r="C134" s="14" t="s">
        <v>212</v>
      </c>
      <c r="D134" s="14">
        <v>120.5543243</v>
      </c>
      <c r="E134" s="14">
        <v>24.144675039999999</v>
      </c>
    </row>
    <row r="135" spans="1:5" ht="15.75" customHeight="1">
      <c r="A135" s="15">
        <v>134</v>
      </c>
      <c r="B135" s="14" t="s">
        <v>192</v>
      </c>
      <c r="C135" s="14" t="s">
        <v>213</v>
      </c>
      <c r="D135" s="14">
        <v>120.58386280000001</v>
      </c>
      <c r="E135" s="14">
        <v>24.234252120000001</v>
      </c>
    </row>
    <row r="136" spans="1:5" ht="15.75" customHeight="1">
      <c r="A136" s="15">
        <v>135</v>
      </c>
      <c r="B136" s="14" t="s">
        <v>192</v>
      </c>
      <c r="C136" s="14" t="s">
        <v>214</v>
      </c>
      <c r="D136" s="14">
        <v>120.5283728</v>
      </c>
      <c r="E136" s="14">
        <v>24.20062892</v>
      </c>
    </row>
    <row r="137" spans="1:5" ht="15.75" customHeight="1">
      <c r="A137" s="15">
        <v>136</v>
      </c>
      <c r="B137" s="14" t="s">
        <v>192</v>
      </c>
      <c r="C137" s="14" t="s">
        <v>215</v>
      </c>
      <c r="D137" s="14">
        <v>120.5301259</v>
      </c>
      <c r="E137" s="14">
        <v>24.24552431</v>
      </c>
    </row>
    <row r="138" spans="1:5" ht="15.75" customHeight="1">
      <c r="A138" s="15">
        <v>137</v>
      </c>
      <c r="B138" s="14" t="s">
        <v>192</v>
      </c>
      <c r="C138" s="14" t="s">
        <v>216</v>
      </c>
      <c r="D138" s="14">
        <v>120.5809094</v>
      </c>
      <c r="E138" s="14">
        <v>24.29205743</v>
      </c>
    </row>
    <row r="139" spans="1:5" ht="15.75" customHeight="1">
      <c r="A139" s="15">
        <v>138</v>
      </c>
      <c r="B139" s="14" t="s">
        <v>192</v>
      </c>
      <c r="C139" s="14" t="s">
        <v>217</v>
      </c>
      <c r="D139" s="14">
        <v>120.63579009999999</v>
      </c>
      <c r="E139" s="14">
        <v>24.378271609999999</v>
      </c>
    </row>
    <row r="140" spans="1:5" ht="15.75" customHeight="1">
      <c r="A140" s="15">
        <v>139</v>
      </c>
      <c r="B140" s="14" t="s">
        <v>192</v>
      </c>
      <c r="C140" s="14" t="s">
        <v>218</v>
      </c>
      <c r="D140" s="14">
        <v>120.66506390000001</v>
      </c>
      <c r="E140" s="14">
        <v>24.335510710000001</v>
      </c>
    </row>
    <row r="141" spans="1:5" ht="15.75" customHeight="1">
      <c r="A141" s="15">
        <v>140</v>
      </c>
      <c r="B141" s="14" t="s">
        <v>192</v>
      </c>
      <c r="C141" s="14" t="s">
        <v>80</v>
      </c>
      <c r="D141" s="14">
        <v>120.59144070000001</v>
      </c>
      <c r="E141" s="14">
        <v>24.365095549999999</v>
      </c>
    </row>
    <row r="142" spans="1:5" ht="15.75" customHeight="1">
      <c r="A142" s="15">
        <v>141</v>
      </c>
      <c r="B142" s="14" t="s">
        <v>219</v>
      </c>
      <c r="C142" s="14" t="s">
        <v>220</v>
      </c>
      <c r="D142" s="14">
        <v>120.5694208</v>
      </c>
      <c r="E142" s="14">
        <v>24.07532909</v>
      </c>
    </row>
    <row r="143" spans="1:5" ht="15.75" customHeight="1">
      <c r="A143" s="15">
        <v>142</v>
      </c>
      <c r="B143" s="14" t="s">
        <v>219</v>
      </c>
      <c r="C143" s="14" t="s">
        <v>221</v>
      </c>
      <c r="D143" s="14">
        <v>120.6294414</v>
      </c>
      <c r="E143" s="14">
        <v>24.00628794</v>
      </c>
    </row>
    <row r="144" spans="1:5" ht="15.75" customHeight="1">
      <c r="A144" s="15">
        <v>143</v>
      </c>
      <c r="B144" s="14" t="s">
        <v>219</v>
      </c>
      <c r="C144" s="14" t="s">
        <v>222</v>
      </c>
      <c r="D144" s="14">
        <v>120.5597655</v>
      </c>
      <c r="E144" s="14">
        <v>24.030068750000002</v>
      </c>
    </row>
    <row r="145" spans="1:5" ht="15.75" customHeight="1">
      <c r="A145" s="15">
        <v>144</v>
      </c>
      <c r="B145" s="14" t="s">
        <v>219</v>
      </c>
      <c r="C145" s="14" t="s">
        <v>223</v>
      </c>
      <c r="D145" s="14">
        <v>120.5041184</v>
      </c>
      <c r="E145" s="14">
        <v>24.03249405</v>
      </c>
    </row>
    <row r="146" spans="1:5" ht="15.75" customHeight="1">
      <c r="A146" s="15">
        <v>145</v>
      </c>
      <c r="B146" s="14" t="s">
        <v>219</v>
      </c>
      <c r="C146" s="14" t="s">
        <v>224</v>
      </c>
      <c r="D146" s="14">
        <v>120.4385491</v>
      </c>
      <c r="E146" s="14">
        <v>24.082866849999998</v>
      </c>
    </row>
    <row r="147" spans="1:5" ht="15.75" customHeight="1">
      <c r="A147" s="15">
        <v>146</v>
      </c>
      <c r="B147" s="14" t="s">
        <v>219</v>
      </c>
      <c r="C147" s="14" t="s">
        <v>225</v>
      </c>
      <c r="D147" s="14">
        <v>120.4310511</v>
      </c>
      <c r="E147" s="14">
        <v>24.03021674</v>
      </c>
    </row>
    <row r="148" spans="1:5" ht="15.75" customHeight="1">
      <c r="A148" s="15">
        <v>147</v>
      </c>
      <c r="B148" s="14" t="s">
        <v>219</v>
      </c>
      <c r="C148" s="14" t="s">
        <v>226</v>
      </c>
      <c r="D148" s="14">
        <v>120.452157</v>
      </c>
      <c r="E148" s="14">
        <v>24.131581270000002</v>
      </c>
    </row>
    <row r="149" spans="1:5" ht="15.75" customHeight="1">
      <c r="A149" s="15">
        <v>148</v>
      </c>
      <c r="B149" s="14" t="s">
        <v>219</v>
      </c>
      <c r="C149" s="14" t="s">
        <v>227</v>
      </c>
      <c r="D149" s="14">
        <v>120.51120450000001</v>
      </c>
      <c r="E149" s="14">
        <v>24.11379535</v>
      </c>
    </row>
    <row r="150" spans="1:5" ht="15.75" customHeight="1">
      <c r="A150" s="15">
        <v>149</v>
      </c>
      <c r="B150" s="14" t="s">
        <v>219</v>
      </c>
      <c r="C150" s="14" t="s">
        <v>228</v>
      </c>
      <c r="D150" s="14">
        <v>120.48644899999999</v>
      </c>
      <c r="E150" s="14">
        <v>24.163671069999999</v>
      </c>
    </row>
    <row r="151" spans="1:5" ht="15.75" customHeight="1">
      <c r="A151" s="15">
        <v>150</v>
      </c>
      <c r="B151" s="14" t="s">
        <v>219</v>
      </c>
      <c r="C151" s="14" t="s">
        <v>229</v>
      </c>
      <c r="D151" s="14">
        <v>120.593073</v>
      </c>
      <c r="E151" s="14">
        <v>23.95650448</v>
      </c>
    </row>
    <row r="152" spans="1:5" ht="15.75" customHeight="1">
      <c r="A152" s="15">
        <v>151</v>
      </c>
      <c r="B152" s="14" t="s">
        <v>219</v>
      </c>
      <c r="C152" s="14" t="s">
        <v>230</v>
      </c>
      <c r="D152" s="14">
        <v>120.60216610000001</v>
      </c>
      <c r="E152" s="14">
        <v>23.905364129999999</v>
      </c>
    </row>
    <row r="153" spans="1:5" ht="15.75" customHeight="1">
      <c r="A153" s="15">
        <v>152</v>
      </c>
      <c r="B153" s="14" t="s">
        <v>219</v>
      </c>
      <c r="C153" s="14" t="s">
        <v>231</v>
      </c>
      <c r="D153" s="14">
        <v>120.5416032</v>
      </c>
      <c r="E153" s="14">
        <v>23.921395069999999</v>
      </c>
    </row>
    <row r="154" spans="1:5" ht="15.75" customHeight="1">
      <c r="A154" s="15">
        <v>153</v>
      </c>
      <c r="B154" s="14" t="s">
        <v>219</v>
      </c>
      <c r="C154" s="14" t="s">
        <v>232</v>
      </c>
      <c r="D154" s="14">
        <v>120.5342802</v>
      </c>
      <c r="E154" s="14">
        <v>23.952775209999999</v>
      </c>
    </row>
    <row r="155" spans="1:5" ht="15.75" customHeight="1">
      <c r="A155" s="15">
        <v>154</v>
      </c>
      <c r="B155" s="14" t="s">
        <v>219</v>
      </c>
      <c r="C155" s="14" t="s">
        <v>233</v>
      </c>
      <c r="D155" s="14">
        <v>120.4831739</v>
      </c>
      <c r="E155" s="14">
        <v>23.951714559999999</v>
      </c>
    </row>
    <row r="156" spans="1:5" ht="15.75" customHeight="1">
      <c r="A156" s="15">
        <v>155</v>
      </c>
      <c r="B156" s="14" t="s">
        <v>219</v>
      </c>
      <c r="C156" s="14" t="s">
        <v>234</v>
      </c>
      <c r="D156" s="14">
        <v>120.5586866</v>
      </c>
      <c r="E156" s="14">
        <v>23.992092060000001</v>
      </c>
    </row>
    <row r="157" spans="1:5" ht="15.75" customHeight="1">
      <c r="A157" s="15">
        <v>156</v>
      </c>
      <c r="B157" s="14" t="s">
        <v>219</v>
      </c>
      <c r="C157" s="14" t="s">
        <v>235</v>
      </c>
      <c r="D157" s="14">
        <v>120.45946259999999</v>
      </c>
      <c r="E157" s="14">
        <v>23.99204417</v>
      </c>
    </row>
    <row r="158" spans="1:5" ht="15.75" customHeight="1">
      <c r="A158" s="15">
        <v>157</v>
      </c>
      <c r="B158" s="14" t="s">
        <v>219</v>
      </c>
      <c r="C158" s="14" t="s">
        <v>236</v>
      </c>
      <c r="D158" s="14">
        <v>120.5903471</v>
      </c>
      <c r="E158" s="14">
        <v>23.857238720000002</v>
      </c>
    </row>
    <row r="159" spans="1:5" ht="15.75" customHeight="1">
      <c r="A159" s="15">
        <v>158</v>
      </c>
      <c r="B159" s="14" t="s">
        <v>219</v>
      </c>
      <c r="C159" s="14" t="s">
        <v>237</v>
      </c>
      <c r="D159" s="14">
        <v>120.5331566</v>
      </c>
      <c r="E159" s="14">
        <v>23.867574000000001</v>
      </c>
    </row>
    <row r="160" spans="1:5" ht="15.75" customHeight="1">
      <c r="A160" s="15">
        <v>159</v>
      </c>
      <c r="B160" s="14" t="s">
        <v>219</v>
      </c>
      <c r="C160" s="14" t="s">
        <v>238</v>
      </c>
      <c r="D160" s="14">
        <v>120.5223244</v>
      </c>
      <c r="E160" s="14">
        <v>23.900560649999999</v>
      </c>
    </row>
    <row r="161" spans="1:5" ht="15.75" customHeight="1">
      <c r="A161" s="15">
        <v>160</v>
      </c>
      <c r="B161" s="14" t="s">
        <v>219</v>
      </c>
      <c r="C161" s="14" t="s">
        <v>239</v>
      </c>
      <c r="D161" s="14">
        <v>120.4675642</v>
      </c>
      <c r="E161" s="14">
        <v>23.882341180000001</v>
      </c>
    </row>
    <row r="162" spans="1:5" ht="15.75" customHeight="1">
      <c r="A162" s="15">
        <v>161</v>
      </c>
      <c r="B162" s="14" t="s">
        <v>219</v>
      </c>
      <c r="C162" s="14" t="s">
        <v>240</v>
      </c>
      <c r="D162" s="14">
        <v>120.5224904</v>
      </c>
      <c r="E162" s="14">
        <v>23.82725185</v>
      </c>
    </row>
    <row r="163" spans="1:5" ht="15.75" customHeight="1">
      <c r="A163" s="15">
        <v>162</v>
      </c>
      <c r="B163" s="14" t="s">
        <v>219</v>
      </c>
      <c r="C163" s="14" t="s">
        <v>241</v>
      </c>
      <c r="D163" s="14">
        <v>120.4136645</v>
      </c>
      <c r="E163" s="14">
        <v>23.8505872</v>
      </c>
    </row>
    <row r="164" spans="1:5" ht="15.75" customHeight="1">
      <c r="A164" s="15">
        <v>163</v>
      </c>
      <c r="B164" s="14" t="s">
        <v>219</v>
      </c>
      <c r="C164" s="14" t="s">
        <v>242</v>
      </c>
      <c r="D164" s="14">
        <v>120.404225</v>
      </c>
      <c r="E164" s="14">
        <v>23.916214050000001</v>
      </c>
    </row>
    <row r="165" spans="1:5" ht="15.75" customHeight="1">
      <c r="A165" s="15">
        <v>164</v>
      </c>
      <c r="B165" s="14" t="s">
        <v>219</v>
      </c>
      <c r="C165" s="14" t="s">
        <v>243</v>
      </c>
      <c r="D165" s="14">
        <v>120.31132839999999</v>
      </c>
      <c r="E165" s="14">
        <v>23.850692760000001</v>
      </c>
    </row>
    <row r="166" spans="1:5" ht="15.75" customHeight="1">
      <c r="A166" s="15">
        <v>165</v>
      </c>
      <c r="B166" s="14" t="s">
        <v>219</v>
      </c>
      <c r="C166" s="14" t="s">
        <v>244</v>
      </c>
      <c r="D166" s="14">
        <v>120.3539226</v>
      </c>
      <c r="E166" s="14">
        <v>23.953790600000001</v>
      </c>
    </row>
    <row r="167" spans="1:5" ht="15.75" customHeight="1">
      <c r="A167" s="15">
        <v>166</v>
      </c>
      <c r="B167" s="14" t="s">
        <v>219</v>
      </c>
      <c r="C167" s="14" t="s">
        <v>245</v>
      </c>
      <c r="D167" s="14">
        <v>120.62858900000001</v>
      </c>
      <c r="E167" s="14">
        <v>23.809240200000001</v>
      </c>
    </row>
    <row r="168" spans="1:5" ht="15.75" customHeight="1">
      <c r="A168" s="15">
        <v>167</v>
      </c>
      <c r="B168" s="14" t="s">
        <v>246</v>
      </c>
      <c r="C168" s="14" t="s">
        <v>247</v>
      </c>
      <c r="D168" s="14">
        <v>120.67876579999999</v>
      </c>
      <c r="E168" s="14">
        <v>23.92173537</v>
      </c>
    </row>
    <row r="169" spans="1:5" ht="15.75" customHeight="1">
      <c r="A169" s="15">
        <v>168</v>
      </c>
      <c r="B169" s="14" t="s">
        <v>246</v>
      </c>
      <c r="C169" s="14" t="s">
        <v>248</v>
      </c>
      <c r="D169" s="14">
        <v>120.78591590000001</v>
      </c>
      <c r="E169" s="14">
        <v>23.905892139999999</v>
      </c>
    </row>
    <row r="170" spans="1:5" ht="15.75" customHeight="1">
      <c r="A170" s="15">
        <v>169</v>
      </c>
      <c r="B170" s="14" t="s">
        <v>246</v>
      </c>
      <c r="C170" s="14" t="s">
        <v>249</v>
      </c>
      <c r="D170" s="14">
        <v>120.7326182</v>
      </c>
      <c r="E170" s="14">
        <v>23.983210809999999</v>
      </c>
    </row>
    <row r="171" spans="1:5" ht="15.75" customHeight="1">
      <c r="A171" s="15">
        <v>170</v>
      </c>
      <c r="B171" s="14" t="s">
        <v>246</v>
      </c>
      <c r="C171" s="14" t="s">
        <v>250</v>
      </c>
      <c r="D171" s="14">
        <v>120.8676052</v>
      </c>
      <c r="E171" s="14">
        <v>24.03135413</v>
      </c>
    </row>
    <row r="172" spans="1:5" ht="15.75" customHeight="1">
      <c r="A172" s="15">
        <v>171</v>
      </c>
      <c r="B172" s="14" t="s">
        <v>246</v>
      </c>
      <c r="C172" s="14" t="s">
        <v>251</v>
      </c>
      <c r="D172" s="14">
        <v>120.9625259</v>
      </c>
      <c r="E172" s="14">
        <v>23.978925910000001</v>
      </c>
    </row>
    <row r="173" spans="1:5" ht="15.75" customHeight="1">
      <c r="A173" s="15">
        <v>172</v>
      </c>
      <c r="B173" s="14" t="s">
        <v>246</v>
      </c>
      <c r="C173" s="14" t="s">
        <v>252</v>
      </c>
      <c r="D173" s="14">
        <v>121.1443879</v>
      </c>
      <c r="E173" s="14">
        <v>24.02886513</v>
      </c>
    </row>
    <row r="174" spans="1:5" ht="15.75" customHeight="1">
      <c r="A174" s="15">
        <v>173</v>
      </c>
      <c r="B174" s="14" t="s">
        <v>246</v>
      </c>
      <c r="C174" s="14" t="s">
        <v>253</v>
      </c>
      <c r="D174" s="14">
        <v>120.67744020000001</v>
      </c>
      <c r="E174" s="14">
        <v>23.851077100000001</v>
      </c>
    </row>
    <row r="175" spans="1:5" ht="15.75" customHeight="1">
      <c r="A175" s="15">
        <v>174</v>
      </c>
      <c r="B175" s="14" t="s">
        <v>246</v>
      </c>
      <c r="C175" s="14" t="s">
        <v>254</v>
      </c>
      <c r="D175" s="14">
        <v>120.78541920000001</v>
      </c>
      <c r="E175" s="14">
        <v>23.837016869999999</v>
      </c>
    </row>
    <row r="176" spans="1:5" ht="15.75" customHeight="1">
      <c r="A176" s="15">
        <v>175</v>
      </c>
      <c r="B176" s="14" t="s">
        <v>246</v>
      </c>
      <c r="C176" s="14" t="s">
        <v>255</v>
      </c>
      <c r="D176" s="14">
        <v>120.8622721</v>
      </c>
      <c r="E176" s="14">
        <v>23.796129069999999</v>
      </c>
    </row>
    <row r="177" spans="1:5" ht="15.75" customHeight="1">
      <c r="A177" s="15">
        <v>176</v>
      </c>
      <c r="B177" s="14" t="s">
        <v>246</v>
      </c>
      <c r="C177" s="14" t="s">
        <v>256</v>
      </c>
      <c r="D177" s="14">
        <v>120.9256736</v>
      </c>
      <c r="E177" s="14">
        <v>23.876012129999999</v>
      </c>
    </row>
    <row r="178" spans="1:5" ht="15.75" customHeight="1">
      <c r="A178" s="15">
        <v>177</v>
      </c>
      <c r="B178" s="14" t="s">
        <v>246</v>
      </c>
      <c r="C178" s="14" t="s">
        <v>257</v>
      </c>
      <c r="D178" s="14">
        <v>121.0212867</v>
      </c>
      <c r="E178" s="14">
        <v>23.6554647</v>
      </c>
    </row>
    <row r="179" spans="1:5" ht="15.75" customHeight="1">
      <c r="A179" s="15">
        <v>178</v>
      </c>
      <c r="B179" s="14" t="s">
        <v>246</v>
      </c>
      <c r="C179" s="14" t="s">
        <v>258</v>
      </c>
      <c r="D179" s="14">
        <v>120.71007969999999</v>
      </c>
      <c r="E179" s="14">
        <v>23.698055180000001</v>
      </c>
    </row>
    <row r="180" spans="1:5" ht="15.75" customHeight="1">
      <c r="A180" s="15">
        <v>179</v>
      </c>
      <c r="B180" s="14" t="s">
        <v>246</v>
      </c>
      <c r="C180" s="14" t="s">
        <v>259</v>
      </c>
      <c r="D180" s="14">
        <v>120.78150650000001</v>
      </c>
      <c r="E180" s="14">
        <v>23.737760290000001</v>
      </c>
    </row>
    <row r="181" spans="1:5" ht="15.75" customHeight="1">
      <c r="A181" s="15">
        <v>180</v>
      </c>
      <c r="B181" s="14" t="s">
        <v>260</v>
      </c>
      <c r="C181" s="14" t="s">
        <v>195</v>
      </c>
      <c r="D181" s="14">
        <v>120.4248724</v>
      </c>
      <c r="E181" s="14">
        <v>23.479155290000001</v>
      </c>
    </row>
    <row r="182" spans="1:5" ht="15.75" customHeight="1">
      <c r="A182" s="15">
        <v>181</v>
      </c>
      <c r="B182" s="14" t="s">
        <v>260</v>
      </c>
      <c r="C182" s="14" t="s">
        <v>143</v>
      </c>
      <c r="D182" s="14">
        <v>120.47062440000001</v>
      </c>
      <c r="E182" s="14">
        <v>23.481703339999999</v>
      </c>
    </row>
    <row r="183" spans="1:5" ht="15.75" customHeight="1">
      <c r="A183" s="15">
        <v>182</v>
      </c>
      <c r="B183" s="14" t="s">
        <v>261</v>
      </c>
      <c r="C183" s="14" t="s">
        <v>262</v>
      </c>
      <c r="D183" s="14">
        <v>120.6075335</v>
      </c>
      <c r="E183" s="14">
        <v>23.427656689999999</v>
      </c>
    </row>
    <row r="184" spans="1:5" ht="15.75" customHeight="1">
      <c r="A184" s="15">
        <v>183</v>
      </c>
      <c r="B184" s="14" t="s">
        <v>261</v>
      </c>
      <c r="C184" s="14" t="s">
        <v>263</v>
      </c>
      <c r="D184" s="14">
        <v>120.6387459</v>
      </c>
      <c r="E184" s="14">
        <v>23.555354650000002</v>
      </c>
    </row>
    <row r="185" spans="1:5" ht="15.75" customHeight="1">
      <c r="A185" s="15">
        <v>184</v>
      </c>
      <c r="B185" s="14" t="s">
        <v>261</v>
      </c>
      <c r="C185" s="14" t="s">
        <v>264</v>
      </c>
      <c r="D185" s="14">
        <v>120.5965771</v>
      </c>
      <c r="E185" s="14">
        <v>23.503765269999999</v>
      </c>
    </row>
    <row r="186" spans="1:5" ht="15.75" customHeight="1">
      <c r="A186" s="15">
        <v>185</v>
      </c>
      <c r="B186" s="14" t="s">
        <v>261</v>
      </c>
      <c r="C186" s="14" t="s">
        <v>265</v>
      </c>
      <c r="D186" s="14">
        <v>120.7596173</v>
      </c>
      <c r="E186" s="14">
        <v>23.440776190000001</v>
      </c>
    </row>
    <row r="187" spans="1:5" ht="15.75" customHeight="1">
      <c r="A187" s="15">
        <v>186</v>
      </c>
      <c r="B187" s="14" t="s">
        <v>261</v>
      </c>
      <c r="C187" s="14" t="s">
        <v>266</v>
      </c>
      <c r="D187" s="14">
        <v>120.5365312</v>
      </c>
      <c r="E187" s="14">
        <v>23.404089979999998</v>
      </c>
    </row>
    <row r="188" spans="1:5" ht="15.75" customHeight="1">
      <c r="A188" s="15">
        <v>187</v>
      </c>
      <c r="B188" s="14" t="s">
        <v>261</v>
      </c>
      <c r="C188" s="14" t="s">
        <v>267</v>
      </c>
      <c r="D188" s="14">
        <v>120.58964659999999</v>
      </c>
      <c r="E188" s="14">
        <v>23.288484260000001</v>
      </c>
    </row>
    <row r="189" spans="1:5" ht="15.75" customHeight="1">
      <c r="A189" s="15">
        <v>188</v>
      </c>
      <c r="B189" s="14" t="s">
        <v>261</v>
      </c>
      <c r="C189" s="14" t="s">
        <v>268</v>
      </c>
      <c r="D189" s="14">
        <v>120.41473569999999</v>
      </c>
      <c r="E189" s="14">
        <v>23.429112870000001</v>
      </c>
    </row>
    <row r="190" spans="1:5" ht="15.75" customHeight="1">
      <c r="A190" s="15">
        <v>189</v>
      </c>
      <c r="B190" s="14" t="s">
        <v>261</v>
      </c>
      <c r="C190" s="14" t="s">
        <v>269</v>
      </c>
      <c r="D190" s="14">
        <v>120.3045468</v>
      </c>
      <c r="E190" s="14">
        <v>23.408117359999999</v>
      </c>
    </row>
    <row r="191" spans="1:5" ht="15.75" customHeight="1">
      <c r="A191" s="15">
        <v>190</v>
      </c>
      <c r="B191" s="14" t="s">
        <v>261</v>
      </c>
      <c r="C191" s="14" t="s">
        <v>270</v>
      </c>
      <c r="D191" s="14">
        <v>120.3440009</v>
      </c>
      <c r="E191" s="14">
        <v>23.472919099999999</v>
      </c>
    </row>
    <row r="192" spans="1:5" ht="15.75" customHeight="1">
      <c r="A192" s="15">
        <v>191</v>
      </c>
      <c r="B192" s="14" t="s">
        <v>261</v>
      </c>
      <c r="C192" s="14" t="s">
        <v>271</v>
      </c>
      <c r="D192" s="14">
        <v>120.2538977</v>
      </c>
      <c r="E192" s="14">
        <v>23.446106050000001</v>
      </c>
    </row>
    <row r="193" spans="1:5" ht="15.75" customHeight="1">
      <c r="A193" s="15">
        <v>192</v>
      </c>
      <c r="B193" s="14" t="s">
        <v>261</v>
      </c>
      <c r="C193" s="14" t="s">
        <v>272</v>
      </c>
      <c r="D193" s="14">
        <v>120.1738682</v>
      </c>
      <c r="E193" s="14">
        <v>23.468660589999999</v>
      </c>
    </row>
    <row r="194" spans="1:5" ht="15.75" customHeight="1">
      <c r="A194" s="15">
        <v>193</v>
      </c>
      <c r="B194" s="14" t="s">
        <v>261</v>
      </c>
      <c r="C194" s="14" t="s">
        <v>273</v>
      </c>
      <c r="D194" s="14">
        <v>120.2714728</v>
      </c>
      <c r="E194" s="14">
        <v>23.510209840000002</v>
      </c>
    </row>
    <row r="195" spans="1:5" ht="15.75" customHeight="1">
      <c r="A195" s="15">
        <v>194</v>
      </c>
      <c r="B195" s="14" t="s">
        <v>261</v>
      </c>
      <c r="C195" s="14" t="s">
        <v>274</v>
      </c>
      <c r="D195" s="14">
        <v>120.3482873</v>
      </c>
      <c r="E195" s="14">
        <v>23.545812949999998</v>
      </c>
    </row>
    <row r="196" spans="1:5" ht="15.75" customHeight="1">
      <c r="A196" s="15">
        <v>195</v>
      </c>
      <c r="B196" s="14" t="s">
        <v>261</v>
      </c>
      <c r="C196" s="14" t="s">
        <v>275</v>
      </c>
      <c r="D196" s="14">
        <v>120.4442798</v>
      </c>
      <c r="E196" s="14">
        <v>23.542553470000001</v>
      </c>
    </row>
    <row r="197" spans="1:5" ht="15.75" customHeight="1">
      <c r="A197" s="15">
        <v>196</v>
      </c>
      <c r="B197" s="14" t="s">
        <v>261</v>
      </c>
      <c r="C197" s="14" t="s">
        <v>276</v>
      </c>
      <c r="D197" s="14">
        <v>120.48078649999999</v>
      </c>
      <c r="E197" s="14">
        <v>23.598908269999999</v>
      </c>
    </row>
    <row r="198" spans="1:5" ht="15.75" customHeight="1">
      <c r="A198" s="15">
        <v>197</v>
      </c>
      <c r="B198" s="14" t="s">
        <v>261</v>
      </c>
      <c r="C198" s="14" t="s">
        <v>277</v>
      </c>
      <c r="D198" s="14">
        <v>120.4010282</v>
      </c>
      <c r="E198" s="14">
        <v>23.59353089</v>
      </c>
    </row>
    <row r="199" spans="1:5" ht="15.75" customHeight="1">
      <c r="A199" s="15">
        <v>198</v>
      </c>
      <c r="B199" s="14" t="s">
        <v>261</v>
      </c>
      <c r="C199" s="14" t="s">
        <v>278</v>
      </c>
      <c r="D199" s="14">
        <v>120.2239433</v>
      </c>
      <c r="E199" s="14">
        <v>23.345758719999999</v>
      </c>
    </row>
    <row r="200" spans="1:5" ht="15.75" customHeight="1">
      <c r="A200" s="15">
        <v>199</v>
      </c>
      <c r="B200" s="14" t="s">
        <v>261</v>
      </c>
      <c r="C200" s="14" t="s">
        <v>279</v>
      </c>
      <c r="D200" s="14">
        <v>120.1777498</v>
      </c>
      <c r="E200" s="14">
        <v>23.37494276</v>
      </c>
    </row>
    <row r="201" spans="1:5" ht="15.75" customHeight="1">
      <c r="A201" s="15">
        <v>200</v>
      </c>
      <c r="B201" s="14" t="s">
        <v>280</v>
      </c>
      <c r="C201" s="14" t="s">
        <v>281</v>
      </c>
      <c r="D201" s="14">
        <v>120.48263559999999</v>
      </c>
      <c r="E201" s="14">
        <v>23.67066393</v>
      </c>
    </row>
    <row r="202" spans="1:5" ht="15.75" customHeight="1">
      <c r="A202" s="15">
        <v>201</v>
      </c>
      <c r="B202" s="14" t="s">
        <v>280</v>
      </c>
      <c r="C202" s="14" t="s">
        <v>282</v>
      </c>
      <c r="D202" s="14">
        <v>120.4255592</v>
      </c>
      <c r="E202" s="14">
        <v>23.6455971</v>
      </c>
    </row>
    <row r="203" spans="1:5" ht="15.75" customHeight="1">
      <c r="A203" s="15">
        <v>202</v>
      </c>
      <c r="B203" s="14" t="s">
        <v>280</v>
      </c>
      <c r="C203" s="14" t="s">
        <v>283</v>
      </c>
      <c r="D203" s="14">
        <v>120.42930610000001</v>
      </c>
      <c r="E203" s="14">
        <v>23.716615449999999</v>
      </c>
    </row>
    <row r="204" spans="1:5" ht="15.75" customHeight="1">
      <c r="A204" s="15">
        <v>203</v>
      </c>
      <c r="B204" s="14" t="s">
        <v>280</v>
      </c>
      <c r="C204" s="14" t="s">
        <v>284</v>
      </c>
      <c r="D204" s="14">
        <v>120.3647252</v>
      </c>
      <c r="E204" s="14">
        <v>23.691106649999998</v>
      </c>
    </row>
    <row r="205" spans="1:5" ht="15.75" customHeight="1">
      <c r="A205" s="15">
        <v>204</v>
      </c>
      <c r="B205" s="14" t="s">
        <v>280</v>
      </c>
      <c r="C205" s="14" t="s">
        <v>285</v>
      </c>
      <c r="D205" s="14">
        <v>120.3116122</v>
      </c>
      <c r="E205" s="14">
        <v>23.716132040000002</v>
      </c>
    </row>
    <row r="206" spans="1:5" ht="15.75" customHeight="1">
      <c r="A206" s="15">
        <v>205</v>
      </c>
      <c r="B206" s="14" t="s">
        <v>280</v>
      </c>
      <c r="C206" s="14" t="s">
        <v>286</v>
      </c>
      <c r="D206" s="14">
        <v>120.2564173</v>
      </c>
      <c r="E206" s="14">
        <v>23.696123239999999</v>
      </c>
    </row>
    <row r="207" spans="1:5" ht="15.75" customHeight="1">
      <c r="A207" s="15">
        <v>206</v>
      </c>
      <c r="B207" s="14" t="s">
        <v>280</v>
      </c>
      <c r="C207" s="14" t="s">
        <v>287</v>
      </c>
      <c r="D207" s="14">
        <v>120.2054952</v>
      </c>
      <c r="E207" s="14">
        <v>23.71600815</v>
      </c>
    </row>
    <row r="208" spans="1:5" ht="15.75" customHeight="1">
      <c r="A208" s="15">
        <v>207</v>
      </c>
      <c r="B208" s="14" t="s">
        <v>280</v>
      </c>
      <c r="C208" s="14" t="s">
        <v>288</v>
      </c>
      <c r="D208" s="14">
        <v>120.3339769</v>
      </c>
      <c r="E208" s="14">
        <v>23.778497909999999</v>
      </c>
    </row>
    <row r="209" spans="1:5" ht="15.75" customHeight="1">
      <c r="A209" s="15">
        <v>208</v>
      </c>
      <c r="B209" s="14" t="s">
        <v>280</v>
      </c>
      <c r="C209" s="14" t="s">
        <v>289</v>
      </c>
      <c r="D209" s="14">
        <v>120.243533</v>
      </c>
      <c r="E209" s="14">
        <v>23.788170560000001</v>
      </c>
    </row>
    <row r="210" spans="1:5" ht="15.75" customHeight="1">
      <c r="A210" s="15">
        <v>209</v>
      </c>
      <c r="B210" s="14" t="s">
        <v>280</v>
      </c>
      <c r="C210" s="14" t="s">
        <v>290</v>
      </c>
      <c r="D210" s="14">
        <v>120.5600044</v>
      </c>
      <c r="E210" s="14">
        <v>23.70651883</v>
      </c>
    </row>
    <row r="211" spans="1:5" ht="15.75" customHeight="1">
      <c r="A211" s="15">
        <v>210</v>
      </c>
      <c r="B211" s="14" t="s">
        <v>280</v>
      </c>
      <c r="C211" s="14" t="s">
        <v>291</v>
      </c>
      <c r="D211" s="14">
        <v>120.6155018</v>
      </c>
      <c r="E211" s="14">
        <v>23.7557209</v>
      </c>
    </row>
    <row r="212" spans="1:5" ht="15.75" customHeight="1">
      <c r="A212" s="15">
        <v>211</v>
      </c>
      <c r="B212" s="14" t="s">
        <v>280</v>
      </c>
      <c r="C212" s="14" t="s">
        <v>292</v>
      </c>
      <c r="D212" s="14">
        <v>120.6117351</v>
      </c>
      <c r="E212" s="14">
        <v>23.625454690000002</v>
      </c>
    </row>
    <row r="213" spans="1:5" ht="15.75" customHeight="1">
      <c r="A213" s="15">
        <v>212</v>
      </c>
      <c r="B213" s="14" t="s">
        <v>280</v>
      </c>
      <c r="C213" s="14" t="s">
        <v>293</v>
      </c>
      <c r="D213" s="14">
        <v>120.5290419</v>
      </c>
      <c r="E213" s="14">
        <v>23.76973894</v>
      </c>
    </row>
    <row r="214" spans="1:5" ht="15.75" customHeight="1">
      <c r="A214" s="15">
        <v>213</v>
      </c>
      <c r="B214" s="14" t="s">
        <v>280</v>
      </c>
      <c r="C214" s="14" t="s">
        <v>294</v>
      </c>
      <c r="D214" s="14">
        <v>120.4580795</v>
      </c>
      <c r="E214" s="14">
        <v>23.77942109</v>
      </c>
    </row>
    <row r="215" spans="1:5" ht="15.75" customHeight="1">
      <c r="A215" s="15">
        <v>214</v>
      </c>
      <c r="B215" s="14" t="s">
        <v>280</v>
      </c>
      <c r="C215" s="14" t="s">
        <v>295</v>
      </c>
      <c r="D215" s="14">
        <v>120.3964598</v>
      </c>
      <c r="E215" s="14">
        <v>23.792552100000002</v>
      </c>
    </row>
    <row r="216" spans="1:5" ht="15.75" customHeight="1">
      <c r="A216" s="15">
        <v>215</v>
      </c>
      <c r="B216" s="14" t="s">
        <v>280</v>
      </c>
      <c r="C216" s="14" t="s">
        <v>296</v>
      </c>
      <c r="D216" s="14">
        <v>120.2940164</v>
      </c>
      <c r="E216" s="14">
        <v>23.592195279999999</v>
      </c>
    </row>
    <row r="217" spans="1:5" ht="15.75" customHeight="1">
      <c r="A217" s="15">
        <v>216</v>
      </c>
      <c r="B217" s="14" t="s">
        <v>280</v>
      </c>
      <c r="C217" s="14" t="s">
        <v>297</v>
      </c>
      <c r="D217" s="14">
        <v>120.2352734</v>
      </c>
      <c r="E217" s="14">
        <v>23.56162849</v>
      </c>
    </row>
    <row r="218" spans="1:5" ht="15.75" customHeight="1">
      <c r="A218" s="15">
        <v>217</v>
      </c>
      <c r="B218" s="14" t="s">
        <v>280</v>
      </c>
      <c r="C218" s="14" t="s">
        <v>298</v>
      </c>
      <c r="D218" s="14">
        <v>120.1413711</v>
      </c>
      <c r="E218" s="14">
        <v>23.553653950000001</v>
      </c>
    </row>
    <row r="219" spans="1:5" ht="15.75" customHeight="1">
      <c r="A219" s="15">
        <v>218</v>
      </c>
      <c r="B219" s="14" t="s">
        <v>280</v>
      </c>
      <c r="C219" s="14" t="s">
        <v>299</v>
      </c>
      <c r="D219" s="14">
        <v>120.2064699</v>
      </c>
      <c r="E219" s="14">
        <v>23.64206875</v>
      </c>
    </row>
    <row r="220" spans="1:5" ht="15.75" customHeight="1">
      <c r="A220" s="15">
        <v>219</v>
      </c>
      <c r="B220" s="14" t="s">
        <v>280</v>
      </c>
      <c r="C220" s="14" t="s">
        <v>300</v>
      </c>
      <c r="D220" s="14">
        <v>120.3279617</v>
      </c>
      <c r="E220" s="14">
        <v>23.642430950000001</v>
      </c>
    </row>
    <row r="221" spans="1:5" ht="15.75" customHeight="1">
      <c r="A221" s="15">
        <v>220</v>
      </c>
      <c r="B221" s="14" t="s">
        <v>301</v>
      </c>
      <c r="C221" s="14" t="s">
        <v>302</v>
      </c>
      <c r="D221" s="14">
        <v>120.192874</v>
      </c>
      <c r="E221" s="14">
        <v>22.99594458</v>
      </c>
    </row>
    <row r="222" spans="1:5" ht="15.75" customHeight="1">
      <c r="A222" s="15">
        <v>221</v>
      </c>
      <c r="B222" s="14" t="s">
        <v>301</v>
      </c>
      <c r="C222" s="14" t="s">
        <v>143</v>
      </c>
      <c r="D222" s="14">
        <v>120.22818580000001</v>
      </c>
      <c r="E222" s="14">
        <v>22.981782020000001</v>
      </c>
    </row>
    <row r="223" spans="1:5" ht="15.75" customHeight="1">
      <c r="A223" s="15">
        <v>222</v>
      </c>
      <c r="B223" s="14" t="s">
        <v>301</v>
      </c>
      <c r="C223" s="14" t="s">
        <v>194</v>
      </c>
      <c r="D223" s="14">
        <v>120.1903743</v>
      </c>
      <c r="E223" s="14">
        <v>22.95561863</v>
      </c>
    </row>
    <row r="224" spans="1:5" ht="15.75" customHeight="1">
      <c r="A224" s="15">
        <v>223</v>
      </c>
      <c r="B224" s="14" t="s">
        <v>301</v>
      </c>
      <c r="C224" s="14" t="s">
        <v>142</v>
      </c>
      <c r="D224" s="14">
        <v>120.2068735</v>
      </c>
      <c r="E224" s="14">
        <v>23.010121789999999</v>
      </c>
    </row>
    <row r="225" spans="1:5" ht="15.75" customHeight="1">
      <c r="A225" s="15">
        <v>224</v>
      </c>
      <c r="B225" s="14" t="s">
        <v>301</v>
      </c>
      <c r="C225" s="14" t="s">
        <v>303</v>
      </c>
      <c r="D225" s="14">
        <v>120.1649949</v>
      </c>
      <c r="E225" s="14">
        <v>22.990084370000002</v>
      </c>
    </row>
    <row r="226" spans="1:5" ht="15.75" customHeight="1">
      <c r="A226" s="15">
        <v>225</v>
      </c>
      <c r="B226" s="14" t="s">
        <v>301</v>
      </c>
      <c r="C226" s="14" t="s">
        <v>304</v>
      </c>
      <c r="D226" s="14">
        <v>120.15261889999999</v>
      </c>
      <c r="E226" s="14">
        <v>23.048696809999999</v>
      </c>
    </row>
    <row r="227" spans="1:5" ht="15.75" customHeight="1">
      <c r="A227" s="15">
        <v>226</v>
      </c>
      <c r="B227" s="14" t="s">
        <v>301</v>
      </c>
      <c r="C227" s="14" t="s">
        <v>305</v>
      </c>
      <c r="D227" s="14">
        <v>120.2542795</v>
      </c>
      <c r="E227" s="14">
        <v>23.02729532</v>
      </c>
    </row>
    <row r="228" spans="1:5" ht="15.75" customHeight="1">
      <c r="A228" s="15">
        <v>227</v>
      </c>
      <c r="B228" s="14" t="s">
        <v>301</v>
      </c>
      <c r="C228" s="14" t="s">
        <v>306</v>
      </c>
      <c r="D228" s="14">
        <v>120.29306269999999</v>
      </c>
      <c r="E228" s="14">
        <v>22.946794690000001</v>
      </c>
    </row>
    <row r="229" spans="1:5" ht="15.75" customHeight="1">
      <c r="A229" s="15">
        <v>228</v>
      </c>
      <c r="B229" s="14" t="s">
        <v>301</v>
      </c>
      <c r="C229" s="14" t="s">
        <v>307</v>
      </c>
      <c r="D229" s="14">
        <v>120.33579640000001</v>
      </c>
      <c r="E229" s="14">
        <v>23.033945450000001</v>
      </c>
    </row>
    <row r="230" spans="1:5" ht="15.75" customHeight="1">
      <c r="A230" s="15">
        <v>229</v>
      </c>
      <c r="B230" s="14" t="s">
        <v>301</v>
      </c>
      <c r="C230" s="14" t="s">
        <v>308</v>
      </c>
      <c r="D230" s="14">
        <v>120.4123917</v>
      </c>
      <c r="E230" s="14">
        <v>23.026046109999999</v>
      </c>
    </row>
    <row r="231" spans="1:5" ht="15.75" customHeight="1">
      <c r="A231" s="15">
        <v>230</v>
      </c>
      <c r="B231" s="14" t="s">
        <v>301</v>
      </c>
      <c r="C231" s="14" t="s">
        <v>309</v>
      </c>
      <c r="D231" s="14">
        <v>120.4609622</v>
      </c>
      <c r="E231" s="14">
        <v>23.114809260000001</v>
      </c>
    </row>
    <row r="232" spans="1:5" ht="15.75" customHeight="1">
      <c r="A232" s="15">
        <v>231</v>
      </c>
      <c r="B232" s="14" t="s">
        <v>301</v>
      </c>
      <c r="C232" s="14" t="s">
        <v>310</v>
      </c>
      <c r="D232" s="14">
        <v>120.5170304</v>
      </c>
      <c r="E232" s="14">
        <v>23.17885854</v>
      </c>
    </row>
    <row r="233" spans="1:5" ht="15.75" customHeight="1">
      <c r="A233" s="15">
        <v>232</v>
      </c>
      <c r="B233" s="14" t="s">
        <v>301</v>
      </c>
      <c r="C233" s="14" t="s">
        <v>311</v>
      </c>
      <c r="D233" s="14">
        <v>120.5441223</v>
      </c>
      <c r="E233" s="14">
        <v>23.1151111</v>
      </c>
    </row>
    <row r="234" spans="1:5" ht="15.75" customHeight="1">
      <c r="A234" s="15">
        <v>233</v>
      </c>
      <c r="B234" s="14" t="s">
        <v>301</v>
      </c>
      <c r="C234" s="14" t="s">
        <v>312</v>
      </c>
      <c r="D234" s="14">
        <v>120.24187879999999</v>
      </c>
      <c r="E234" s="14">
        <v>22.941309310000001</v>
      </c>
    </row>
    <row r="235" spans="1:5" ht="15.75" customHeight="1">
      <c r="A235" s="15">
        <v>234</v>
      </c>
      <c r="B235" s="14" t="s">
        <v>301</v>
      </c>
      <c r="C235" s="14" t="s">
        <v>313</v>
      </c>
      <c r="D235" s="14">
        <v>120.3342821</v>
      </c>
      <c r="E235" s="14">
        <v>22.95577909</v>
      </c>
    </row>
    <row r="236" spans="1:5" ht="15.75" customHeight="1">
      <c r="A236" s="15">
        <v>235</v>
      </c>
      <c r="B236" s="14" t="s">
        <v>301</v>
      </c>
      <c r="C236" s="14" t="s">
        <v>314</v>
      </c>
      <c r="D236" s="14">
        <v>120.3869373</v>
      </c>
      <c r="E236" s="14">
        <v>22.954822759999999</v>
      </c>
    </row>
    <row r="237" spans="1:5" ht="15.75" customHeight="1">
      <c r="A237" s="15">
        <v>236</v>
      </c>
      <c r="B237" s="14" t="s">
        <v>301</v>
      </c>
      <c r="C237" s="14" t="s">
        <v>315</v>
      </c>
      <c r="D237" s="14">
        <v>120.3479918</v>
      </c>
      <c r="E237" s="14">
        <v>23.190985479999998</v>
      </c>
    </row>
    <row r="238" spans="1:5" ht="15.75" customHeight="1">
      <c r="A238" s="15">
        <v>237</v>
      </c>
      <c r="B238" s="14" t="s">
        <v>301</v>
      </c>
      <c r="C238" s="14" t="s">
        <v>316</v>
      </c>
      <c r="D238" s="14">
        <v>120.241308</v>
      </c>
      <c r="E238" s="14">
        <v>23.182480330000001</v>
      </c>
    </row>
    <row r="239" spans="1:5" ht="15.75" customHeight="1">
      <c r="A239" s="15">
        <v>238</v>
      </c>
      <c r="B239" s="14" t="s">
        <v>301</v>
      </c>
      <c r="C239" s="14" t="s">
        <v>317</v>
      </c>
      <c r="D239" s="14">
        <v>120.17859300000001</v>
      </c>
      <c r="E239" s="14">
        <v>23.1669941</v>
      </c>
    </row>
    <row r="240" spans="1:5" ht="15.75" customHeight="1">
      <c r="A240" s="15">
        <v>239</v>
      </c>
      <c r="B240" s="14" t="s">
        <v>301</v>
      </c>
      <c r="C240" s="14" t="s">
        <v>318</v>
      </c>
      <c r="D240" s="14">
        <v>120.20023089999999</v>
      </c>
      <c r="E240" s="14">
        <v>23.12491893</v>
      </c>
    </row>
    <row r="241" spans="1:5" ht="15.75" customHeight="1">
      <c r="A241" s="15">
        <v>240</v>
      </c>
      <c r="B241" s="14" t="s">
        <v>301</v>
      </c>
      <c r="C241" s="14" t="s">
        <v>319</v>
      </c>
      <c r="D241" s="14">
        <v>120.1005854</v>
      </c>
      <c r="E241" s="14">
        <v>23.123265780000001</v>
      </c>
    </row>
    <row r="242" spans="1:5" ht="15.75" customHeight="1">
      <c r="A242" s="15">
        <v>241</v>
      </c>
      <c r="B242" s="14" t="s">
        <v>301</v>
      </c>
      <c r="C242" s="14" t="s">
        <v>320</v>
      </c>
      <c r="D242" s="14">
        <v>120.1276958</v>
      </c>
      <c r="E242" s="14">
        <v>23.20834413</v>
      </c>
    </row>
    <row r="243" spans="1:5" ht="15.75" customHeight="1">
      <c r="A243" s="15">
        <v>242</v>
      </c>
      <c r="B243" s="14" t="s">
        <v>301</v>
      </c>
      <c r="C243" s="14" t="s">
        <v>321</v>
      </c>
      <c r="D243" s="14">
        <v>120.1841865</v>
      </c>
      <c r="E243" s="14">
        <v>23.252198050000001</v>
      </c>
    </row>
    <row r="244" spans="1:5" ht="15.75" customHeight="1">
      <c r="A244" s="15">
        <v>243</v>
      </c>
      <c r="B244" s="14" t="s">
        <v>301</v>
      </c>
      <c r="C244" s="14" t="s">
        <v>322</v>
      </c>
      <c r="D244" s="14">
        <v>120.1262357</v>
      </c>
      <c r="E244" s="14">
        <v>23.277770799999999</v>
      </c>
    </row>
    <row r="245" spans="1:5" ht="15.75" customHeight="1">
      <c r="A245" s="15">
        <v>244</v>
      </c>
      <c r="B245" s="14" t="s">
        <v>301</v>
      </c>
      <c r="C245" s="14" t="s">
        <v>323</v>
      </c>
      <c r="D245" s="14">
        <v>120.2954067</v>
      </c>
      <c r="E245" s="14">
        <v>23.301524879999999</v>
      </c>
    </row>
    <row r="246" spans="1:5" ht="15.75" customHeight="1">
      <c r="A246" s="15">
        <v>245</v>
      </c>
      <c r="B246" s="14" t="s">
        <v>301</v>
      </c>
      <c r="C246" s="14" t="s">
        <v>324</v>
      </c>
      <c r="D246" s="14">
        <v>120.3485081</v>
      </c>
      <c r="E246" s="14">
        <v>23.362014779999999</v>
      </c>
    </row>
    <row r="247" spans="1:5" ht="15.75" customHeight="1">
      <c r="A247" s="15">
        <v>246</v>
      </c>
      <c r="B247" s="14" t="s">
        <v>301</v>
      </c>
      <c r="C247" s="14" t="s">
        <v>325</v>
      </c>
      <c r="D247" s="14">
        <v>120.45785650000001</v>
      </c>
      <c r="E247" s="14">
        <v>23.351320680000001</v>
      </c>
    </row>
    <row r="248" spans="1:5" ht="15.75" customHeight="1">
      <c r="A248" s="15">
        <v>247</v>
      </c>
      <c r="B248" s="14" t="s">
        <v>301</v>
      </c>
      <c r="C248" s="14" t="s">
        <v>326</v>
      </c>
      <c r="D248" s="14">
        <v>120.4441211</v>
      </c>
      <c r="E248" s="14">
        <v>23.2783187</v>
      </c>
    </row>
    <row r="249" spans="1:5" ht="15.75" customHeight="1">
      <c r="A249" s="15">
        <v>248</v>
      </c>
      <c r="B249" s="14" t="s">
        <v>301</v>
      </c>
      <c r="C249" s="14" t="s">
        <v>327</v>
      </c>
      <c r="D249" s="14">
        <v>120.38002590000001</v>
      </c>
      <c r="E249" s="14">
        <v>23.2272672</v>
      </c>
    </row>
    <row r="250" spans="1:5" ht="15.75" customHeight="1">
      <c r="A250" s="15">
        <v>249</v>
      </c>
      <c r="B250" s="14" t="s">
        <v>301</v>
      </c>
      <c r="C250" s="14" t="s">
        <v>328</v>
      </c>
      <c r="D250" s="14">
        <v>120.26484000000001</v>
      </c>
      <c r="E250" s="14">
        <v>23.23103978</v>
      </c>
    </row>
    <row r="251" spans="1:5" ht="15.75" customHeight="1">
      <c r="A251" s="15">
        <v>250</v>
      </c>
      <c r="B251" s="14" t="s">
        <v>301</v>
      </c>
      <c r="C251" s="14" t="s">
        <v>329</v>
      </c>
      <c r="D251" s="14">
        <v>120.35492050000001</v>
      </c>
      <c r="E251" s="14">
        <v>23.268870010000001</v>
      </c>
    </row>
    <row r="252" spans="1:5" ht="15.75" customHeight="1">
      <c r="A252" s="15">
        <v>251</v>
      </c>
      <c r="B252" s="14" t="s">
        <v>301</v>
      </c>
      <c r="C252" s="14" t="s">
        <v>330</v>
      </c>
      <c r="D252" s="14">
        <v>120.24829769999999</v>
      </c>
      <c r="E252" s="14">
        <v>23.297986219999999</v>
      </c>
    </row>
    <row r="253" spans="1:5" ht="15.75" customHeight="1">
      <c r="A253" s="15">
        <v>252</v>
      </c>
      <c r="B253" s="14" t="s">
        <v>301</v>
      </c>
      <c r="C253" s="14" t="s">
        <v>331</v>
      </c>
      <c r="D253" s="14">
        <v>120.29882739999999</v>
      </c>
      <c r="E253" s="14">
        <v>23.140310719999999</v>
      </c>
    </row>
    <row r="254" spans="1:5" ht="15.75" customHeight="1">
      <c r="A254" s="15">
        <v>253</v>
      </c>
      <c r="B254" s="14" t="s">
        <v>301</v>
      </c>
      <c r="C254" s="14" t="s">
        <v>332</v>
      </c>
      <c r="D254" s="14">
        <v>120.3988147</v>
      </c>
      <c r="E254" s="14">
        <v>23.144821520000001</v>
      </c>
    </row>
    <row r="255" spans="1:5" ht="15.75" customHeight="1">
      <c r="A255" s="15">
        <v>254</v>
      </c>
      <c r="B255" s="14" t="s">
        <v>301</v>
      </c>
      <c r="C255" s="14" t="s">
        <v>333</v>
      </c>
      <c r="D255" s="14">
        <v>120.370977</v>
      </c>
      <c r="E255" s="14">
        <v>23.096893290000001</v>
      </c>
    </row>
    <row r="256" spans="1:5" ht="15.75" customHeight="1">
      <c r="A256" s="15">
        <v>255</v>
      </c>
      <c r="B256" s="14" t="s">
        <v>301</v>
      </c>
      <c r="C256" s="14" t="s">
        <v>334</v>
      </c>
      <c r="D256" s="14">
        <v>120.2923941</v>
      </c>
      <c r="E256" s="14">
        <v>23.08319496</v>
      </c>
    </row>
    <row r="257" spans="1:5" ht="15.75" customHeight="1">
      <c r="A257" s="15">
        <v>256</v>
      </c>
      <c r="B257" s="14" t="s">
        <v>301</v>
      </c>
      <c r="C257" s="14" t="s">
        <v>335</v>
      </c>
      <c r="D257" s="14">
        <v>120.2296235</v>
      </c>
      <c r="E257" s="14">
        <v>23.09974927</v>
      </c>
    </row>
    <row r="258" spans="1:5" ht="15.75" customHeight="1">
      <c r="A258" s="15">
        <v>257</v>
      </c>
      <c r="B258" s="14" t="s">
        <v>336</v>
      </c>
      <c r="C258" s="14" t="s">
        <v>337</v>
      </c>
      <c r="D258" s="14">
        <v>120.3067337</v>
      </c>
      <c r="E258" s="14">
        <v>22.629929059999998</v>
      </c>
    </row>
    <row r="259" spans="1:5" ht="15.75" customHeight="1">
      <c r="A259" s="15">
        <v>258</v>
      </c>
      <c r="B259" s="14" t="s">
        <v>336</v>
      </c>
      <c r="C259" s="14" t="s">
        <v>338</v>
      </c>
      <c r="D259" s="14">
        <v>120.2944217</v>
      </c>
      <c r="E259" s="14">
        <v>22.626990500000002</v>
      </c>
    </row>
    <row r="260" spans="1:5" ht="15.75" customHeight="1">
      <c r="A260" s="15">
        <v>259</v>
      </c>
      <c r="B260" s="14" t="s">
        <v>336</v>
      </c>
      <c r="C260" s="14" t="s">
        <v>339</v>
      </c>
      <c r="D260" s="14">
        <v>120.32091029999999</v>
      </c>
      <c r="E260" s="14">
        <v>22.623594480000001</v>
      </c>
    </row>
    <row r="261" spans="1:5" ht="15.75" customHeight="1">
      <c r="A261" s="15">
        <v>260</v>
      </c>
      <c r="B261" s="14" t="s">
        <v>336</v>
      </c>
      <c r="C261" s="14" t="s">
        <v>340</v>
      </c>
      <c r="D261" s="14">
        <v>120.28423309999999</v>
      </c>
      <c r="E261" s="14">
        <v>22.624245850000001</v>
      </c>
    </row>
    <row r="262" spans="1:5" ht="15.75" customHeight="1">
      <c r="A262" s="15">
        <v>261</v>
      </c>
      <c r="B262" s="14" t="s">
        <v>336</v>
      </c>
      <c r="C262" s="14" t="s">
        <v>341</v>
      </c>
      <c r="D262" s="14">
        <v>120.274163</v>
      </c>
      <c r="E262" s="14">
        <v>22.650195249999999</v>
      </c>
    </row>
    <row r="263" spans="1:5" ht="15.75" customHeight="1">
      <c r="A263" s="15">
        <v>262</v>
      </c>
      <c r="B263" s="14" t="s">
        <v>336</v>
      </c>
      <c r="C263" s="14" t="s">
        <v>342</v>
      </c>
      <c r="D263" s="14">
        <v>120.2891539</v>
      </c>
      <c r="E263" s="14">
        <v>22.58565583</v>
      </c>
    </row>
    <row r="264" spans="1:5" ht="15.75" customHeight="1">
      <c r="A264" s="15">
        <v>263</v>
      </c>
      <c r="B264" s="14" t="s">
        <v>336</v>
      </c>
      <c r="C264" s="14" t="s">
        <v>343</v>
      </c>
      <c r="D264" s="14">
        <v>120.3146749</v>
      </c>
      <c r="E264" s="14">
        <v>22.59269724</v>
      </c>
    </row>
    <row r="265" spans="1:5" ht="15.75" customHeight="1">
      <c r="A265" s="15">
        <v>264</v>
      </c>
      <c r="B265" s="14" t="s">
        <v>336</v>
      </c>
      <c r="C265" s="14" t="s">
        <v>344</v>
      </c>
      <c r="D265" s="14">
        <v>120.31791870000001</v>
      </c>
      <c r="E265" s="14">
        <v>22.649898830000001</v>
      </c>
    </row>
    <row r="266" spans="1:5" ht="15.75" customHeight="1">
      <c r="A266" s="15">
        <v>265</v>
      </c>
      <c r="B266" s="14" t="s">
        <v>336</v>
      </c>
      <c r="C266" s="14" t="s">
        <v>345</v>
      </c>
      <c r="D266" s="14">
        <v>120.300758</v>
      </c>
      <c r="E266" s="14">
        <v>22.72109961</v>
      </c>
    </row>
    <row r="267" spans="1:5" ht="15.75" customHeight="1">
      <c r="A267" s="15">
        <v>266</v>
      </c>
      <c r="B267" s="14" t="s">
        <v>336</v>
      </c>
      <c r="C267" s="14" t="s">
        <v>346</v>
      </c>
      <c r="D267" s="14">
        <v>120.3592605</v>
      </c>
      <c r="E267" s="14">
        <v>22.551402070000002</v>
      </c>
    </row>
    <row r="268" spans="1:5" ht="15.75" customHeight="1">
      <c r="A268" s="15">
        <v>267</v>
      </c>
      <c r="B268" s="14" t="s">
        <v>336</v>
      </c>
      <c r="C268" s="14" t="s">
        <v>347</v>
      </c>
      <c r="D268" s="14">
        <v>120.2951588</v>
      </c>
      <c r="E268" s="14">
        <v>22.683956989999999</v>
      </c>
    </row>
    <row r="269" spans="1:5" ht="15.75" customHeight="1">
      <c r="A269" s="15">
        <v>268</v>
      </c>
      <c r="B269" s="14" t="s">
        <v>336</v>
      </c>
      <c r="C269" s="14" t="s">
        <v>348</v>
      </c>
      <c r="D269" s="14">
        <v>120.36052650000001</v>
      </c>
      <c r="E269" s="14">
        <v>22.70120782</v>
      </c>
    </row>
    <row r="270" spans="1:5" ht="15.75" customHeight="1">
      <c r="A270" s="15">
        <v>269</v>
      </c>
      <c r="B270" s="14" t="s">
        <v>336</v>
      </c>
      <c r="C270" s="14" t="s">
        <v>349</v>
      </c>
      <c r="D270" s="14">
        <v>120.3707994</v>
      </c>
      <c r="E270" s="14">
        <v>22.73983479</v>
      </c>
    </row>
    <row r="271" spans="1:5" ht="15.75" customHeight="1">
      <c r="A271" s="15">
        <v>270</v>
      </c>
      <c r="B271" s="14" t="s">
        <v>336</v>
      </c>
      <c r="C271" s="14" t="s">
        <v>350</v>
      </c>
      <c r="D271" s="14">
        <v>120.2978906</v>
      </c>
      <c r="E271" s="14">
        <v>22.805058859999999</v>
      </c>
    </row>
    <row r="272" spans="1:5" ht="15.75" customHeight="1">
      <c r="A272" s="15">
        <v>271</v>
      </c>
      <c r="B272" s="14" t="s">
        <v>336</v>
      </c>
      <c r="C272" s="14" t="s">
        <v>351</v>
      </c>
      <c r="D272" s="14">
        <v>120.2659871</v>
      </c>
      <c r="E272" s="14">
        <v>22.85724171</v>
      </c>
    </row>
    <row r="273" spans="1:5" ht="15.75" customHeight="1">
      <c r="A273" s="15">
        <v>272</v>
      </c>
      <c r="B273" s="14" t="s">
        <v>336</v>
      </c>
      <c r="C273" s="14" t="s">
        <v>352</v>
      </c>
      <c r="D273" s="14">
        <v>120.3210967</v>
      </c>
      <c r="E273" s="14">
        <v>22.870228829999999</v>
      </c>
    </row>
    <row r="274" spans="1:5" ht="15.75" customHeight="1">
      <c r="A274" s="15">
        <v>273</v>
      </c>
      <c r="B274" s="14" t="s">
        <v>336</v>
      </c>
      <c r="C274" s="14" t="s">
        <v>353</v>
      </c>
      <c r="D274" s="14">
        <v>120.3959842</v>
      </c>
      <c r="E274" s="14">
        <v>22.863943070000001</v>
      </c>
    </row>
    <row r="275" spans="1:5" ht="15.75" customHeight="1">
      <c r="A275" s="15">
        <v>274</v>
      </c>
      <c r="B275" s="14" t="s">
        <v>336</v>
      </c>
      <c r="C275" s="14" t="s">
        <v>354</v>
      </c>
      <c r="D275" s="14">
        <v>120.37079900000001</v>
      </c>
      <c r="E275" s="14">
        <v>22.787696260000001</v>
      </c>
    </row>
    <row r="276" spans="1:5" ht="15.75" customHeight="1">
      <c r="A276" s="15">
        <v>275</v>
      </c>
      <c r="B276" s="14" t="s">
        <v>336</v>
      </c>
      <c r="C276" s="14" t="s">
        <v>355</v>
      </c>
      <c r="D276" s="14">
        <v>120.3006534</v>
      </c>
      <c r="E276" s="14">
        <v>22.752523979999999</v>
      </c>
    </row>
    <row r="277" spans="1:5" ht="15.75" customHeight="1">
      <c r="A277" s="15">
        <v>276</v>
      </c>
      <c r="B277" s="14" t="s">
        <v>336</v>
      </c>
      <c r="C277" s="14" t="s">
        <v>356</v>
      </c>
      <c r="D277" s="14">
        <v>120.25939889999999</v>
      </c>
      <c r="E277" s="14">
        <v>22.748208999999999</v>
      </c>
    </row>
    <row r="278" spans="1:5" ht="15.75" customHeight="1">
      <c r="A278" s="15">
        <v>277</v>
      </c>
      <c r="B278" s="14" t="s">
        <v>336</v>
      </c>
      <c r="C278" s="14" t="s">
        <v>357</v>
      </c>
      <c r="D278" s="14">
        <v>120.2394571</v>
      </c>
      <c r="E278" s="14">
        <v>22.779445280000001</v>
      </c>
    </row>
    <row r="279" spans="1:5" ht="15.75" customHeight="1">
      <c r="A279" s="15">
        <v>278</v>
      </c>
      <c r="B279" s="14" t="s">
        <v>336</v>
      </c>
      <c r="C279" s="14" t="s">
        <v>358</v>
      </c>
      <c r="D279" s="14">
        <v>120.22805099999999</v>
      </c>
      <c r="E279" s="14">
        <v>22.822245850000002</v>
      </c>
    </row>
    <row r="280" spans="1:5" ht="15.75" customHeight="1">
      <c r="A280" s="15">
        <v>279</v>
      </c>
      <c r="B280" s="14" t="s">
        <v>336</v>
      </c>
      <c r="C280" s="14" t="s">
        <v>359</v>
      </c>
      <c r="D280" s="14">
        <v>120.2259375</v>
      </c>
      <c r="E280" s="14">
        <v>22.893249520000001</v>
      </c>
    </row>
    <row r="281" spans="1:5" ht="15.75" customHeight="1">
      <c r="A281" s="15">
        <v>280</v>
      </c>
      <c r="B281" s="14" t="s">
        <v>336</v>
      </c>
      <c r="C281" s="14" t="s">
        <v>360</v>
      </c>
      <c r="D281" s="14">
        <v>120.3554359</v>
      </c>
      <c r="E281" s="14">
        <v>22.61379251</v>
      </c>
    </row>
    <row r="282" spans="1:5" ht="15.75" customHeight="1">
      <c r="A282" s="15">
        <v>281</v>
      </c>
      <c r="B282" s="14" t="s">
        <v>336</v>
      </c>
      <c r="C282" s="14" t="s">
        <v>361</v>
      </c>
      <c r="D282" s="14">
        <v>120.4111468</v>
      </c>
      <c r="E282" s="14">
        <v>22.59283576</v>
      </c>
    </row>
    <row r="283" spans="1:5" ht="15.75" customHeight="1">
      <c r="A283" s="15">
        <v>282</v>
      </c>
      <c r="B283" s="14" t="s">
        <v>336</v>
      </c>
      <c r="C283" s="14" t="s">
        <v>362</v>
      </c>
      <c r="D283" s="14">
        <v>120.399052</v>
      </c>
      <c r="E283" s="14">
        <v>22.508137430000001</v>
      </c>
    </row>
    <row r="284" spans="1:5" ht="15.75" customHeight="1">
      <c r="A284" s="15">
        <v>283</v>
      </c>
      <c r="B284" s="14" t="s">
        <v>336</v>
      </c>
      <c r="C284" s="14" t="s">
        <v>363</v>
      </c>
      <c r="D284" s="14">
        <v>120.37277829999999</v>
      </c>
      <c r="E284" s="14">
        <v>22.662493019999999</v>
      </c>
    </row>
    <row r="285" spans="1:5" ht="15.75" customHeight="1">
      <c r="A285" s="15">
        <v>284</v>
      </c>
      <c r="B285" s="14" t="s">
        <v>336</v>
      </c>
      <c r="C285" s="14" t="s">
        <v>364</v>
      </c>
      <c r="D285" s="14">
        <v>120.42540700000001</v>
      </c>
      <c r="E285" s="14">
        <v>22.711003640000001</v>
      </c>
    </row>
    <row r="286" spans="1:5" ht="15.75" customHeight="1">
      <c r="A286" s="15">
        <v>285</v>
      </c>
      <c r="B286" s="14" t="s">
        <v>336</v>
      </c>
      <c r="C286" s="14" t="s">
        <v>365</v>
      </c>
      <c r="D286" s="14">
        <v>120.4754554</v>
      </c>
      <c r="E286" s="14">
        <v>22.864970329999998</v>
      </c>
    </row>
    <row r="287" spans="1:5" ht="15.75" customHeight="1">
      <c r="A287" s="15">
        <v>286</v>
      </c>
      <c r="B287" s="14" t="s">
        <v>336</v>
      </c>
      <c r="C287" s="14" t="s">
        <v>366</v>
      </c>
      <c r="D287" s="14">
        <v>120.5634635</v>
      </c>
      <c r="E287" s="14">
        <v>22.900055290000001</v>
      </c>
    </row>
    <row r="288" spans="1:5" ht="15.75" customHeight="1">
      <c r="A288" s="15">
        <v>287</v>
      </c>
      <c r="B288" s="14" t="s">
        <v>336</v>
      </c>
      <c r="C288" s="14" t="s">
        <v>367</v>
      </c>
      <c r="D288" s="14">
        <v>120.6585635</v>
      </c>
      <c r="E288" s="14">
        <v>23.01195426</v>
      </c>
    </row>
    <row r="289" spans="1:5" ht="15.75" customHeight="1">
      <c r="A289" s="15">
        <v>288</v>
      </c>
      <c r="B289" s="14" t="s">
        <v>336</v>
      </c>
      <c r="C289" s="14" t="s">
        <v>368</v>
      </c>
      <c r="D289" s="14">
        <v>120.4719272</v>
      </c>
      <c r="E289" s="14">
        <v>22.95668817</v>
      </c>
    </row>
    <row r="290" spans="1:5" ht="15.75" customHeight="1">
      <c r="A290" s="15">
        <v>289</v>
      </c>
      <c r="B290" s="14" t="s">
        <v>336</v>
      </c>
      <c r="C290" s="14" t="s">
        <v>369</v>
      </c>
      <c r="D290" s="14">
        <v>120.56219710000001</v>
      </c>
      <c r="E290" s="14">
        <v>22.996946810000001</v>
      </c>
    </row>
    <row r="291" spans="1:5" ht="15.75" customHeight="1">
      <c r="A291" s="15">
        <v>290</v>
      </c>
      <c r="B291" s="14" t="s">
        <v>336</v>
      </c>
      <c r="C291" s="14" t="s">
        <v>370</v>
      </c>
      <c r="D291" s="14">
        <v>120.6232895</v>
      </c>
      <c r="E291" s="14">
        <v>23.11654995</v>
      </c>
    </row>
    <row r="292" spans="1:5" ht="15.75" customHeight="1">
      <c r="A292" s="15">
        <v>291</v>
      </c>
      <c r="B292" s="14" t="s">
        <v>336</v>
      </c>
      <c r="C292" s="14" t="s">
        <v>371</v>
      </c>
      <c r="D292" s="14">
        <v>120.8523383</v>
      </c>
      <c r="E292" s="14">
        <v>23.224945900000002</v>
      </c>
    </row>
    <row r="293" spans="1:5" ht="15.75" customHeight="1">
      <c r="A293" s="15">
        <v>292</v>
      </c>
      <c r="B293" s="14" t="s">
        <v>336</v>
      </c>
      <c r="C293" s="14" t="s">
        <v>372</v>
      </c>
      <c r="D293" s="14">
        <v>120.741944</v>
      </c>
      <c r="E293" s="14">
        <v>23.275008</v>
      </c>
    </row>
    <row r="294" spans="1:5" ht="15.75" customHeight="1">
      <c r="A294" s="15">
        <v>293</v>
      </c>
      <c r="B294" s="14" t="s">
        <v>336</v>
      </c>
      <c r="C294" s="14" t="s">
        <v>373</v>
      </c>
      <c r="D294" s="14">
        <v>120.75238400000001</v>
      </c>
      <c r="E294" s="14">
        <v>22.919932559999999</v>
      </c>
    </row>
    <row r="295" spans="1:5" ht="15.75" customHeight="1">
      <c r="A295" s="15">
        <v>294</v>
      </c>
      <c r="B295" s="14" t="s">
        <v>336</v>
      </c>
      <c r="C295" s="14" t="s">
        <v>374</v>
      </c>
      <c r="D295" s="14">
        <v>120.1980519</v>
      </c>
      <c r="E295" s="14">
        <v>22.88241399</v>
      </c>
    </row>
    <row r="296" spans="1:5" ht="15.75" customHeight="1">
      <c r="A296" s="15">
        <v>295</v>
      </c>
      <c r="B296" s="14" t="s">
        <v>375</v>
      </c>
      <c r="C296" s="14" t="s">
        <v>376</v>
      </c>
      <c r="D296" s="14">
        <v>119.59233999999999</v>
      </c>
      <c r="E296" s="14">
        <v>23.555340000000001</v>
      </c>
    </row>
    <row r="297" spans="1:5" ht="15.75" customHeight="1">
      <c r="A297" s="15">
        <v>296</v>
      </c>
      <c r="B297" s="14" t="s">
        <v>375</v>
      </c>
      <c r="C297" s="14" t="s">
        <v>377</v>
      </c>
      <c r="D297" s="14">
        <v>119.50783</v>
      </c>
      <c r="E297" s="14">
        <v>23.59975</v>
      </c>
    </row>
    <row r="298" spans="1:5" ht="15.75" customHeight="1">
      <c r="A298" s="15">
        <v>297</v>
      </c>
      <c r="B298" s="14" t="s">
        <v>375</v>
      </c>
      <c r="C298" s="14" t="s">
        <v>378</v>
      </c>
      <c r="D298" s="14">
        <v>119.50406</v>
      </c>
      <c r="E298" s="14">
        <v>23.369039999999998</v>
      </c>
    </row>
    <row r="299" spans="1:5" ht="15.75" customHeight="1">
      <c r="A299" s="15">
        <v>298</v>
      </c>
      <c r="B299" s="14" t="s">
        <v>375</v>
      </c>
      <c r="C299" s="14" t="s">
        <v>379</v>
      </c>
      <c r="D299" s="14">
        <v>119.43393</v>
      </c>
      <c r="E299" s="14">
        <v>23.201080000000001</v>
      </c>
    </row>
    <row r="300" spans="1:5" ht="15.75" customHeight="1">
      <c r="A300" s="15">
        <v>299</v>
      </c>
      <c r="B300" s="14" t="s">
        <v>375</v>
      </c>
      <c r="C300" s="14" t="s">
        <v>380</v>
      </c>
      <c r="D300" s="14">
        <v>119.59251</v>
      </c>
      <c r="E300" s="14">
        <v>23.641780000000001</v>
      </c>
    </row>
    <row r="301" spans="1:5" ht="15.75" customHeight="1">
      <c r="A301" s="15">
        <v>300</v>
      </c>
      <c r="B301" s="14" t="s">
        <v>375</v>
      </c>
      <c r="C301" s="14" t="s">
        <v>381</v>
      </c>
      <c r="D301" s="14">
        <v>119.64462</v>
      </c>
      <c r="E301" s="14">
        <v>23.573640000000001</v>
      </c>
    </row>
    <row r="302" spans="1:5" ht="15.75" customHeight="1">
      <c r="A302" s="15">
        <v>301</v>
      </c>
      <c r="B302" s="14" t="s">
        <v>382</v>
      </c>
      <c r="C302" s="14" t="s">
        <v>383</v>
      </c>
      <c r="D302" s="14">
        <v>118.40841</v>
      </c>
      <c r="E302" s="14">
        <v>24.458649999999999</v>
      </c>
    </row>
    <row r="303" spans="1:5" ht="15.75" customHeight="1">
      <c r="A303" s="15">
        <v>302</v>
      </c>
      <c r="B303" s="14" t="s">
        <v>382</v>
      </c>
      <c r="C303" s="14" t="s">
        <v>384</v>
      </c>
      <c r="D303" s="14">
        <v>118.40373</v>
      </c>
      <c r="E303" s="14">
        <v>24.414960000000001</v>
      </c>
    </row>
    <row r="304" spans="1:5" ht="15.75" customHeight="1">
      <c r="A304" s="15">
        <v>303</v>
      </c>
      <c r="B304" s="14" t="s">
        <v>382</v>
      </c>
      <c r="C304" s="14" t="s">
        <v>385</v>
      </c>
      <c r="D304" s="14">
        <v>118.31704999999999</v>
      </c>
      <c r="E304" s="14">
        <v>24.42482</v>
      </c>
    </row>
    <row r="305" spans="1:5" ht="15.75" customHeight="1">
      <c r="A305" s="15">
        <v>304</v>
      </c>
      <c r="B305" s="14" t="s">
        <v>382</v>
      </c>
      <c r="C305" s="14" t="s">
        <v>386</v>
      </c>
      <c r="D305" s="14">
        <v>118.30128000000001</v>
      </c>
      <c r="E305" s="14">
        <v>24.38402</v>
      </c>
    </row>
    <row r="306" spans="1:5" ht="15.75" customHeight="1">
      <c r="A306" s="15">
        <v>305</v>
      </c>
      <c r="B306" s="14" t="s">
        <v>382</v>
      </c>
      <c r="C306" s="14" t="s">
        <v>387</v>
      </c>
      <c r="D306" s="14">
        <v>118.22789</v>
      </c>
      <c r="E306" s="14">
        <v>24.40166</v>
      </c>
    </row>
    <row r="307" spans="1:5" ht="15.75" customHeight="1">
      <c r="A307" s="15">
        <v>306</v>
      </c>
      <c r="B307" s="14" t="s">
        <v>382</v>
      </c>
      <c r="C307" s="14" t="s">
        <v>388</v>
      </c>
      <c r="D307" s="14">
        <v>119.452738</v>
      </c>
      <c r="E307" s="14">
        <v>24.992338</v>
      </c>
    </row>
    <row r="308" spans="1:5" ht="15.75" customHeight="1">
      <c r="A308" s="15">
        <v>307</v>
      </c>
      <c r="B308" s="14" t="s">
        <v>389</v>
      </c>
      <c r="C308" s="14" t="s">
        <v>390</v>
      </c>
      <c r="D308" s="14">
        <v>120.4799948</v>
      </c>
      <c r="E308" s="14">
        <v>22.664737500000001</v>
      </c>
    </row>
    <row r="309" spans="1:5" ht="15.75" customHeight="1">
      <c r="A309" s="15">
        <v>308</v>
      </c>
      <c r="B309" s="14" t="s">
        <v>389</v>
      </c>
      <c r="C309" s="14" t="s">
        <v>391</v>
      </c>
      <c r="D309" s="14">
        <v>120.6865219</v>
      </c>
      <c r="E309" s="14">
        <v>22.797868470000001</v>
      </c>
    </row>
    <row r="310" spans="1:5" ht="15.75" customHeight="1">
      <c r="A310" s="15">
        <v>309</v>
      </c>
      <c r="B310" s="14" t="s">
        <v>389</v>
      </c>
      <c r="C310" s="14" t="s">
        <v>392</v>
      </c>
      <c r="D310" s="14">
        <v>120.8008099</v>
      </c>
      <c r="E310" s="14">
        <v>22.759904779999999</v>
      </c>
    </row>
    <row r="311" spans="1:5" ht="15.75" customHeight="1">
      <c r="A311" s="15">
        <v>310</v>
      </c>
      <c r="B311" s="14" t="s">
        <v>389</v>
      </c>
      <c r="C311" s="14" t="s">
        <v>393</v>
      </c>
      <c r="D311" s="14">
        <v>120.67992390000001</v>
      </c>
      <c r="E311" s="14">
        <v>22.67107764</v>
      </c>
    </row>
    <row r="312" spans="1:5" ht="15.75" customHeight="1">
      <c r="A312" s="15">
        <v>311</v>
      </c>
      <c r="B312" s="14" t="s">
        <v>389</v>
      </c>
      <c r="C312" s="14" t="s">
        <v>394</v>
      </c>
      <c r="D312" s="14">
        <v>120.48450440000001</v>
      </c>
      <c r="E312" s="14">
        <v>22.731667699999999</v>
      </c>
    </row>
    <row r="313" spans="1:5" ht="15.75" customHeight="1">
      <c r="A313" s="15">
        <v>312</v>
      </c>
      <c r="B313" s="14" t="s">
        <v>389</v>
      </c>
      <c r="C313" s="14" t="s">
        <v>395</v>
      </c>
      <c r="D313" s="14">
        <v>120.5061276</v>
      </c>
      <c r="E313" s="14">
        <v>22.798548310000001</v>
      </c>
    </row>
    <row r="314" spans="1:5" ht="15.75" customHeight="1">
      <c r="A314" s="15">
        <v>313</v>
      </c>
      <c r="B314" s="14" t="s">
        <v>389</v>
      </c>
      <c r="C314" s="14" t="s">
        <v>396</v>
      </c>
      <c r="D314" s="14">
        <v>120.6017678</v>
      </c>
      <c r="E314" s="14">
        <v>22.809920219999999</v>
      </c>
    </row>
    <row r="315" spans="1:5" ht="15.75" customHeight="1">
      <c r="A315" s="15">
        <v>314</v>
      </c>
      <c r="B315" s="14" t="s">
        <v>389</v>
      </c>
      <c r="C315" s="14" t="s">
        <v>397</v>
      </c>
      <c r="D315" s="14">
        <v>120.5693941</v>
      </c>
      <c r="E315" s="14">
        <v>22.742536359999999</v>
      </c>
    </row>
    <row r="316" spans="1:5" ht="15.75" customHeight="1">
      <c r="A316" s="15">
        <v>315</v>
      </c>
      <c r="B316" s="14" t="s">
        <v>389</v>
      </c>
      <c r="C316" s="14" t="s">
        <v>398</v>
      </c>
      <c r="D316" s="14">
        <v>120.55597899999999</v>
      </c>
      <c r="E316" s="14">
        <v>22.694549519999999</v>
      </c>
    </row>
    <row r="317" spans="1:5" ht="15.75" customHeight="1">
      <c r="A317" s="15">
        <v>316</v>
      </c>
      <c r="B317" s="14" t="s">
        <v>389</v>
      </c>
      <c r="C317" s="14" t="s">
        <v>399</v>
      </c>
      <c r="D317" s="14">
        <v>120.5299693</v>
      </c>
      <c r="E317" s="14">
        <v>22.648763670000001</v>
      </c>
    </row>
    <row r="318" spans="1:5" ht="15.75" customHeight="1">
      <c r="A318" s="15">
        <v>317</v>
      </c>
      <c r="B318" s="14" t="s">
        <v>389</v>
      </c>
      <c r="C318" s="14" t="s">
        <v>400</v>
      </c>
      <c r="D318" s="14">
        <v>120.5266379</v>
      </c>
      <c r="E318" s="14">
        <v>22.588556359999998</v>
      </c>
    </row>
    <row r="319" spans="1:5" ht="15.75" customHeight="1">
      <c r="A319" s="15">
        <v>318</v>
      </c>
      <c r="B319" s="14" t="s">
        <v>389</v>
      </c>
      <c r="C319" s="14" t="s">
        <v>401</v>
      </c>
      <c r="D319" s="14">
        <v>120.5888222</v>
      </c>
      <c r="E319" s="14">
        <v>22.651169329999998</v>
      </c>
    </row>
    <row r="320" spans="1:5" ht="15.75" customHeight="1">
      <c r="A320" s="15">
        <v>319</v>
      </c>
      <c r="B320" s="14" t="s">
        <v>389</v>
      </c>
      <c r="C320" s="14" t="s">
        <v>402</v>
      </c>
      <c r="D320" s="14">
        <v>120.4766188</v>
      </c>
      <c r="E320" s="14">
        <v>22.588495470000002</v>
      </c>
    </row>
    <row r="321" spans="1:5" ht="15.75" customHeight="1">
      <c r="A321" s="15">
        <v>320</v>
      </c>
      <c r="B321" s="14" t="s">
        <v>389</v>
      </c>
      <c r="C321" s="14" t="s">
        <v>403</v>
      </c>
      <c r="D321" s="14">
        <v>120.55680630000001</v>
      </c>
      <c r="E321" s="14">
        <v>22.536429470000002</v>
      </c>
    </row>
    <row r="322" spans="1:5" ht="15.75" customHeight="1">
      <c r="A322" s="15">
        <v>321</v>
      </c>
      <c r="B322" s="14" t="s">
        <v>389</v>
      </c>
      <c r="C322" s="14" t="s">
        <v>404</v>
      </c>
      <c r="D322" s="14">
        <v>120.6917929</v>
      </c>
      <c r="E322" s="14">
        <v>22.60408477</v>
      </c>
    </row>
    <row r="323" spans="1:5" ht="15.75" customHeight="1">
      <c r="A323" s="15">
        <v>322</v>
      </c>
      <c r="B323" s="14" t="s">
        <v>389</v>
      </c>
      <c r="C323" s="14" t="s">
        <v>405</v>
      </c>
      <c r="D323" s="14">
        <v>120.6857232</v>
      </c>
      <c r="E323" s="14">
        <v>22.501572060000001</v>
      </c>
    </row>
    <row r="324" spans="1:5" ht="15.75" customHeight="1">
      <c r="A324" s="15">
        <v>323</v>
      </c>
      <c r="B324" s="14" t="s">
        <v>389</v>
      </c>
      <c r="C324" s="14" t="s">
        <v>406</v>
      </c>
      <c r="D324" s="14">
        <v>120.601817</v>
      </c>
      <c r="E324" s="14">
        <v>22.582334589999999</v>
      </c>
    </row>
    <row r="325" spans="1:5" ht="15.75" customHeight="1">
      <c r="A325" s="15">
        <v>324</v>
      </c>
      <c r="B325" s="14" t="s">
        <v>389</v>
      </c>
      <c r="C325" s="14" t="s">
        <v>407</v>
      </c>
      <c r="D325" s="14">
        <v>120.50065979999999</v>
      </c>
      <c r="E325" s="14">
        <v>22.515281510000001</v>
      </c>
    </row>
    <row r="326" spans="1:5" ht="15.75" customHeight="1">
      <c r="A326" s="15">
        <v>325</v>
      </c>
      <c r="B326" s="14" t="s">
        <v>389</v>
      </c>
      <c r="C326" s="14" t="s">
        <v>408</v>
      </c>
      <c r="D326" s="14">
        <v>120.5846257</v>
      </c>
      <c r="E326" s="14">
        <v>22.48676279</v>
      </c>
    </row>
    <row r="327" spans="1:5" ht="15.75" customHeight="1">
      <c r="A327" s="15">
        <v>326</v>
      </c>
      <c r="B327" s="14" t="s">
        <v>389</v>
      </c>
      <c r="C327" s="14" t="s">
        <v>409</v>
      </c>
      <c r="D327" s="14">
        <v>120.5180561</v>
      </c>
      <c r="E327" s="14">
        <v>22.479807040000001</v>
      </c>
    </row>
    <row r="328" spans="1:5" ht="15.75" customHeight="1">
      <c r="A328" s="15">
        <v>327</v>
      </c>
      <c r="B328" s="14" t="s">
        <v>389</v>
      </c>
      <c r="C328" s="14" t="s">
        <v>410</v>
      </c>
      <c r="D328" s="14">
        <v>120.51250949999999</v>
      </c>
      <c r="E328" s="14">
        <v>22.441421009999999</v>
      </c>
    </row>
    <row r="329" spans="1:5" ht="15.75" customHeight="1">
      <c r="A329" s="15">
        <v>328</v>
      </c>
      <c r="B329" s="14" t="s">
        <v>389</v>
      </c>
      <c r="C329" s="14" t="s">
        <v>411</v>
      </c>
      <c r="D329" s="14">
        <v>120.4751333</v>
      </c>
      <c r="E329" s="14">
        <v>22.46265635</v>
      </c>
    </row>
    <row r="330" spans="1:5" ht="15.75" customHeight="1">
      <c r="A330" s="15">
        <v>329</v>
      </c>
      <c r="B330" s="14" t="s">
        <v>389</v>
      </c>
      <c r="C330" s="14" t="s">
        <v>412</v>
      </c>
      <c r="D330" s="14">
        <v>120.3710466</v>
      </c>
      <c r="E330" s="14">
        <v>22.340002779999999</v>
      </c>
    </row>
    <row r="331" spans="1:5" ht="15.75" customHeight="1">
      <c r="A331" s="15">
        <v>330</v>
      </c>
      <c r="B331" s="14" t="s">
        <v>389</v>
      </c>
      <c r="C331" s="14" t="s">
        <v>413</v>
      </c>
      <c r="D331" s="14">
        <v>120.54761240000001</v>
      </c>
      <c r="E331" s="14">
        <v>22.429806240000001</v>
      </c>
    </row>
    <row r="332" spans="1:5" ht="15.75" customHeight="1">
      <c r="A332" s="15">
        <v>331</v>
      </c>
      <c r="B332" s="14" t="s">
        <v>389</v>
      </c>
      <c r="C332" s="14" t="s">
        <v>414</v>
      </c>
      <c r="D332" s="14">
        <v>120.4501429</v>
      </c>
      <c r="E332" s="14">
        <v>22.517190299999999</v>
      </c>
    </row>
    <row r="333" spans="1:5" ht="15.75" customHeight="1">
      <c r="A333" s="15">
        <v>332</v>
      </c>
      <c r="B333" s="14" t="s">
        <v>389</v>
      </c>
      <c r="C333" s="14" t="s">
        <v>415</v>
      </c>
      <c r="D333" s="14">
        <v>120.5975845</v>
      </c>
      <c r="E333" s="14">
        <v>22.403341990000001</v>
      </c>
    </row>
    <row r="334" spans="1:5" ht="15.75" customHeight="1">
      <c r="A334" s="15">
        <v>333</v>
      </c>
      <c r="B334" s="14" t="s">
        <v>389</v>
      </c>
      <c r="C334" s="14" t="s">
        <v>416</v>
      </c>
      <c r="D334" s="14">
        <v>120.6567673</v>
      </c>
      <c r="E334" s="14">
        <v>22.270869619999999</v>
      </c>
    </row>
    <row r="335" spans="1:5" ht="15.75" customHeight="1">
      <c r="A335" s="15">
        <v>334</v>
      </c>
      <c r="B335" s="14" t="s">
        <v>389</v>
      </c>
      <c r="C335" s="14" t="s">
        <v>417</v>
      </c>
      <c r="D335" s="14">
        <v>120.69757989999999</v>
      </c>
      <c r="E335" s="14">
        <v>22.403997539999999</v>
      </c>
    </row>
    <row r="336" spans="1:5" ht="15.75" customHeight="1">
      <c r="A336" s="15">
        <v>335</v>
      </c>
      <c r="B336" s="14" t="s">
        <v>389</v>
      </c>
      <c r="C336" s="14" t="s">
        <v>418</v>
      </c>
      <c r="D336" s="14">
        <v>120.7356454</v>
      </c>
      <c r="E336" s="14">
        <v>22.26084921</v>
      </c>
    </row>
    <row r="337" spans="1:5" ht="15.75" customHeight="1">
      <c r="A337" s="15">
        <v>336</v>
      </c>
      <c r="B337" s="14" t="s">
        <v>389</v>
      </c>
      <c r="C337" s="14" t="s">
        <v>419</v>
      </c>
      <c r="D337" s="14">
        <v>120.7432633</v>
      </c>
      <c r="E337" s="14">
        <v>22.079156170000001</v>
      </c>
    </row>
    <row r="338" spans="1:5" ht="15.75" customHeight="1">
      <c r="A338" s="15">
        <v>337</v>
      </c>
      <c r="B338" s="14" t="s">
        <v>389</v>
      </c>
      <c r="C338" s="14" t="s">
        <v>420</v>
      </c>
      <c r="D338" s="14">
        <v>120.8173609</v>
      </c>
      <c r="E338" s="14">
        <v>22.155528589999999</v>
      </c>
    </row>
    <row r="339" spans="1:5" ht="15.75" customHeight="1">
      <c r="A339" s="15">
        <v>338</v>
      </c>
      <c r="B339" s="14" t="s">
        <v>389</v>
      </c>
      <c r="C339" s="14" t="s">
        <v>421</v>
      </c>
      <c r="D339" s="14">
        <v>120.76325370000001</v>
      </c>
      <c r="E339" s="14">
        <v>21.985316449999999</v>
      </c>
    </row>
    <row r="340" spans="1:5" ht="15.75" customHeight="1">
      <c r="A340" s="15">
        <v>339</v>
      </c>
      <c r="B340" s="14" t="s">
        <v>389</v>
      </c>
      <c r="C340" s="14" t="s">
        <v>422</v>
      </c>
      <c r="D340" s="14">
        <v>120.84356750000001</v>
      </c>
      <c r="E340" s="14">
        <v>22.049300150000001</v>
      </c>
    </row>
    <row r="341" spans="1:5" ht="15.75" customHeight="1">
      <c r="A341" s="15">
        <v>340</v>
      </c>
      <c r="B341" s="14" t="s">
        <v>423</v>
      </c>
      <c r="C341" s="14" t="s">
        <v>424</v>
      </c>
      <c r="D341" s="14">
        <v>121.11036470000001</v>
      </c>
      <c r="E341" s="14">
        <v>22.751657210000001</v>
      </c>
    </row>
    <row r="342" spans="1:5" ht="15.75" customHeight="1">
      <c r="A342" s="15">
        <v>341</v>
      </c>
      <c r="B342" s="14" t="s">
        <v>423</v>
      </c>
      <c r="C342" s="14" t="s">
        <v>425</v>
      </c>
      <c r="D342" s="14">
        <v>121.49019509999999</v>
      </c>
      <c r="E342" s="14">
        <v>22.660175370000001</v>
      </c>
    </row>
    <row r="343" spans="1:5" ht="15.75" customHeight="1">
      <c r="A343" s="15">
        <v>342</v>
      </c>
      <c r="B343" s="14" t="s">
        <v>423</v>
      </c>
      <c r="C343" s="14" t="s">
        <v>426</v>
      </c>
      <c r="D343" s="14">
        <v>121.55083279999999</v>
      </c>
      <c r="E343" s="14">
        <v>22.046168349999999</v>
      </c>
    </row>
    <row r="344" spans="1:5" ht="15.75" customHeight="1">
      <c r="A344" s="15">
        <v>343</v>
      </c>
      <c r="B344" s="14" t="s">
        <v>423</v>
      </c>
      <c r="C344" s="14" t="s">
        <v>427</v>
      </c>
      <c r="D344" s="14">
        <v>120.9831902</v>
      </c>
      <c r="E344" s="14">
        <v>22.903431739999998</v>
      </c>
    </row>
    <row r="345" spans="1:5" ht="15.75" customHeight="1">
      <c r="A345" s="15">
        <v>344</v>
      </c>
      <c r="B345" s="14" t="s">
        <v>423</v>
      </c>
      <c r="C345" s="14" t="s">
        <v>428</v>
      </c>
      <c r="D345" s="14">
        <v>121.0015521</v>
      </c>
      <c r="E345" s="14">
        <v>22.764944530000001</v>
      </c>
    </row>
    <row r="346" spans="1:5" ht="15.75" customHeight="1">
      <c r="A346" s="15">
        <v>345</v>
      </c>
      <c r="B346" s="14" t="s">
        <v>423</v>
      </c>
      <c r="C346" s="14" t="s">
        <v>429</v>
      </c>
      <c r="D346" s="14">
        <v>121.1560376</v>
      </c>
      <c r="E346" s="14">
        <v>22.951256659999999</v>
      </c>
    </row>
    <row r="347" spans="1:5" ht="15.75" customHeight="1">
      <c r="A347" s="15">
        <v>346</v>
      </c>
      <c r="B347" s="14" t="s">
        <v>423</v>
      </c>
      <c r="C347" s="14" t="s">
        <v>430</v>
      </c>
      <c r="D347" s="14">
        <v>121.1766197</v>
      </c>
      <c r="E347" s="14">
        <v>23.037806839999998</v>
      </c>
    </row>
    <row r="348" spans="1:5" ht="15.75" customHeight="1">
      <c r="A348" s="15">
        <v>347</v>
      </c>
      <c r="B348" s="14" t="s">
        <v>423</v>
      </c>
      <c r="C348" s="14" t="s">
        <v>431</v>
      </c>
      <c r="D348" s="14">
        <v>121.0175672</v>
      </c>
      <c r="E348" s="14">
        <v>23.11478528</v>
      </c>
    </row>
    <row r="349" spans="1:5" ht="15.75" customHeight="1">
      <c r="A349" s="15">
        <v>348</v>
      </c>
      <c r="B349" s="14" t="s">
        <v>423</v>
      </c>
      <c r="C349" s="14" t="s">
        <v>432</v>
      </c>
      <c r="D349" s="14">
        <v>121.2184501</v>
      </c>
      <c r="E349" s="14">
        <v>23.092487139999999</v>
      </c>
    </row>
    <row r="350" spans="1:5" ht="15.75" customHeight="1">
      <c r="A350" s="15">
        <v>349</v>
      </c>
      <c r="B350" s="14" t="s">
        <v>423</v>
      </c>
      <c r="C350" s="14" t="s">
        <v>433</v>
      </c>
      <c r="D350" s="14">
        <v>121.2517917</v>
      </c>
      <c r="E350" s="14">
        <v>22.98006921</v>
      </c>
    </row>
    <row r="351" spans="1:5" ht="15.75" customHeight="1">
      <c r="A351" s="15">
        <v>350</v>
      </c>
      <c r="B351" s="14" t="s">
        <v>423</v>
      </c>
      <c r="C351" s="14" t="s">
        <v>434</v>
      </c>
      <c r="D351" s="14">
        <v>121.35379829999999</v>
      </c>
      <c r="E351" s="14">
        <v>23.126637160000001</v>
      </c>
    </row>
    <row r="352" spans="1:5" ht="15.75" customHeight="1">
      <c r="A352" s="15">
        <v>351</v>
      </c>
      <c r="B352" s="14" t="s">
        <v>423</v>
      </c>
      <c r="C352" s="14" t="s">
        <v>435</v>
      </c>
      <c r="D352" s="14">
        <v>121.42617250000001</v>
      </c>
      <c r="E352" s="14">
        <v>23.334768990000001</v>
      </c>
    </row>
    <row r="353" spans="1:5" ht="15.75" customHeight="1">
      <c r="A353" s="15">
        <v>352</v>
      </c>
      <c r="B353" s="14" t="s">
        <v>423</v>
      </c>
      <c r="C353" s="14" t="s">
        <v>436</v>
      </c>
      <c r="D353" s="14">
        <v>120.9797643</v>
      </c>
      <c r="E353" s="14">
        <v>22.590980819999999</v>
      </c>
    </row>
    <row r="354" spans="1:5" ht="15.75" customHeight="1">
      <c r="A354" s="15">
        <v>353</v>
      </c>
      <c r="B354" s="14" t="s">
        <v>423</v>
      </c>
      <c r="C354" s="14" t="s">
        <v>437</v>
      </c>
      <c r="D354" s="14">
        <v>120.85703839999999</v>
      </c>
      <c r="E354" s="14">
        <v>22.581616870000001</v>
      </c>
    </row>
    <row r="355" spans="1:5" ht="15.75" customHeight="1">
      <c r="A355" s="15">
        <v>354</v>
      </c>
      <c r="B355" s="14" t="s">
        <v>423</v>
      </c>
      <c r="C355" s="14" t="s">
        <v>438</v>
      </c>
      <c r="D355" s="14">
        <v>120.89917029999999</v>
      </c>
      <c r="E355" s="14">
        <v>22.38359522</v>
      </c>
    </row>
    <row r="356" spans="1:5" ht="15.75" customHeight="1">
      <c r="A356" s="15">
        <v>355</v>
      </c>
      <c r="B356" s="14" t="s">
        <v>423</v>
      </c>
      <c r="C356" s="14" t="s">
        <v>439</v>
      </c>
      <c r="D356" s="14">
        <v>120.8355239</v>
      </c>
      <c r="E356" s="14">
        <v>22.38430718</v>
      </c>
    </row>
    <row r="357" spans="1:5" ht="15.75" customHeight="1">
      <c r="A357" s="15">
        <v>356</v>
      </c>
      <c r="B357" s="14" t="s">
        <v>440</v>
      </c>
      <c r="C357" s="14" t="s">
        <v>441</v>
      </c>
      <c r="D357" s="14">
        <v>121.6071463</v>
      </c>
      <c r="E357" s="14">
        <v>23.99700271</v>
      </c>
    </row>
    <row r="358" spans="1:5" ht="15.75" customHeight="1">
      <c r="A358" s="15">
        <v>357</v>
      </c>
      <c r="B358" s="14" t="s">
        <v>440</v>
      </c>
      <c r="C358" s="14" t="s">
        <v>442</v>
      </c>
      <c r="D358" s="14">
        <v>121.6137969</v>
      </c>
      <c r="E358" s="14">
        <v>24.055799520000001</v>
      </c>
    </row>
    <row r="359" spans="1:5" ht="15.75" customHeight="1">
      <c r="A359" s="15">
        <v>358</v>
      </c>
      <c r="B359" s="14" t="s">
        <v>440</v>
      </c>
      <c r="C359" s="14" t="s">
        <v>443</v>
      </c>
      <c r="D359" s="14">
        <v>121.4807194</v>
      </c>
      <c r="E359" s="14">
        <v>24.123744139999999</v>
      </c>
    </row>
    <row r="360" spans="1:5" ht="15.75" customHeight="1">
      <c r="A360" s="15">
        <v>359</v>
      </c>
      <c r="B360" s="14" t="s">
        <v>440</v>
      </c>
      <c r="C360" s="14" t="s">
        <v>444</v>
      </c>
      <c r="D360" s="14">
        <v>121.56467379999999</v>
      </c>
      <c r="E360" s="14">
        <v>23.95546585</v>
      </c>
    </row>
    <row r="361" spans="1:5" ht="15.75" customHeight="1">
      <c r="A361" s="15">
        <v>360</v>
      </c>
      <c r="B361" s="14" t="s">
        <v>440</v>
      </c>
      <c r="C361" s="14" t="s">
        <v>445</v>
      </c>
      <c r="D361" s="14">
        <v>121.5341569</v>
      </c>
      <c r="E361" s="14">
        <v>23.844597140000001</v>
      </c>
    </row>
    <row r="362" spans="1:5" ht="15.75" customHeight="1">
      <c r="A362" s="15">
        <v>361</v>
      </c>
      <c r="B362" s="14" t="s">
        <v>440</v>
      </c>
      <c r="C362" s="14" t="s">
        <v>446</v>
      </c>
      <c r="D362" s="14">
        <v>121.4698848</v>
      </c>
      <c r="E362" s="14">
        <v>23.743244619999999</v>
      </c>
    </row>
    <row r="363" spans="1:5" ht="15.75" customHeight="1">
      <c r="A363" s="15">
        <v>362</v>
      </c>
      <c r="B363" s="14" t="s">
        <v>440</v>
      </c>
      <c r="C363" s="14" t="s">
        <v>447</v>
      </c>
      <c r="D363" s="14">
        <v>121.4351231</v>
      </c>
      <c r="E363" s="14">
        <v>23.646587419999999</v>
      </c>
    </row>
    <row r="364" spans="1:5" ht="15.75" customHeight="1">
      <c r="A364" s="15">
        <v>363</v>
      </c>
      <c r="B364" s="14" t="s">
        <v>440</v>
      </c>
      <c r="C364" s="14" t="s">
        <v>448</v>
      </c>
      <c r="D364" s="14">
        <v>121.4942331</v>
      </c>
      <c r="E364" s="14">
        <v>23.58519428</v>
      </c>
    </row>
    <row r="365" spans="1:5" ht="15.75" customHeight="1">
      <c r="A365" s="15">
        <v>364</v>
      </c>
      <c r="B365" s="14" t="s">
        <v>440</v>
      </c>
      <c r="C365" s="14" t="s">
        <v>449</v>
      </c>
      <c r="D365" s="14">
        <v>121.4073472</v>
      </c>
      <c r="E365" s="14">
        <v>23.515612399999998</v>
      </c>
    </row>
    <row r="366" spans="1:5" ht="15.75" customHeight="1">
      <c r="A366" s="15">
        <v>365</v>
      </c>
      <c r="B366" s="14" t="s">
        <v>440</v>
      </c>
      <c r="C366" s="14" t="s">
        <v>450</v>
      </c>
      <c r="D366" s="14">
        <v>121.3189531</v>
      </c>
      <c r="E366" s="14">
        <v>23.72772629</v>
      </c>
    </row>
    <row r="367" spans="1:5" ht="15.75" customHeight="1">
      <c r="A367" s="15">
        <v>366</v>
      </c>
      <c r="B367" s="14" t="s">
        <v>440</v>
      </c>
      <c r="C367" s="14" t="s">
        <v>451</v>
      </c>
      <c r="D367" s="14">
        <v>121.3604476</v>
      </c>
      <c r="E367" s="14">
        <v>23.37143588</v>
      </c>
    </row>
    <row r="368" spans="1:5" ht="15.75" customHeight="1">
      <c r="A368" s="15">
        <v>367</v>
      </c>
      <c r="B368" s="14" t="s">
        <v>440</v>
      </c>
      <c r="C368" s="14" t="s">
        <v>452</v>
      </c>
      <c r="D368" s="14">
        <v>121.1804222</v>
      </c>
      <c r="E368" s="14">
        <v>23.390628750000001</v>
      </c>
    </row>
    <row r="369" spans="1:5" ht="15.75" customHeight="1">
      <c r="A369" s="15">
        <v>368</v>
      </c>
      <c r="B369" s="14" t="s">
        <v>440</v>
      </c>
      <c r="C369" s="14" t="s">
        <v>453</v>
      </c>
      <c r="D369" s="14">
        <v>121.2980494</v>
      </c>
      <c r="E369" s="14">
        <v>23.196720920000001</v>
      </c>
    </row>
    <row r="370" spans="1:5" ht="15.75" customHeight="1"/>
    <row r="371" spans="1:5" ht="15.75" customHeight="1"/>
    <row r="372" spans="1:5" ht="15.75" customHeight="1"/>
    <row r="373" spans="1:5" ht="15.75" customHeight="1"/>
    <row r="374" spans="1:5" ht="15.75" customHeight="1"/>
    <row r="375" spans="1:5" ht="15.75" customHeight="1"/>
    <row r="376" spans="1:5" ht="15.75" customHeight="1"/>
    <row r="377" spans="1:5" ht="15.75" customHeight="1"/>
    <row r="378" spans="1:5" ht="15.75" customHeight="1"/>
    <row r="379" spans="1:5" ht="15.75" customHeight="1"/>
    <row r="380" spans="1:5" ht="15.75" customHeight="1"/>
    <row r="381" spans="1:5" ht="15.75" customHeight="1"/>
    <row r="382" spans="1:5" ht="15.75" customHeight="1"/>
    <row r="383" spans="1:5" ht="15.75" customHeight="1"/>
    <row r="384" spans="1:5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16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7389"/>
  <sheetViews>
    <sheetView workbookViewId="0">
      <selection activeCell="M29" sqref="M29"/>
    </sheetView>
  </sheetViews>
  <sheetFormatPr defaultColWidth="11.19921875" defaultRowHeight="15" customHeight="1"/>
  <cols>
    <col min="1" max="1" width="8.8984375" customWidth="1"/>
    <col min="2" max="3" width="8.09765625" customWidth="1"/>
    <col min="4" max="4" width="10" customWidth="1"/>
    <col min="5" max="5" width="11.09765625" customWidth="1"/>
    <col min="6" max="6" width="9.5" customWidth="1"/>
    <col min="7" max="7" width="8" customWidth="1"/>
    <col min="8" max="8" width="9.19921875" customWidth="1"/>
    <col min="9" max="9" width="10.3984375" customWidth="1"/>
    <col min="10" max="10" width="8.8984375" customWidth="1"/>
    <col min="11" max="11" width="6.69921875" customWidth="1"/>
    <col min="12" max="12" width="7.59765625" customWidth="1"/>
    <col min="13" max="13" width="6.69921875" customWidth="1"/>
    <col min="17" max="17" width="18.09765625" customWidth="1"/>
    <col min="18" max="18" width="12.59765625" customWidth="1"/>
  </cols>
  <sheetData>
    <row r="1" spans="1:21" ht="15.75" customHeight="1" thickBot="1">
      <c r="A1" s="16" t="s">
        <v>454</v>
      </c>
      <c r="B1" s="17" t="s">
        <v>0</v>
      </c>
      <c r="C1" s="17" t="s">
        <v>70</v>
      </c>
      <c r="D1" s="17" t="s">
        <v>455</v>
      </c>
      <c r="E1" s="18" t="s">
        <v>456</v>
      </c>
      <c r="F1" s="17" t="s">
        <v>457</v>
      </c>
      <c r="G1" s="17" t="s">
        <v>458</v>
      </c>
      <c r="H1" s="17" t="s">
        <v>459</v>
      </c>
      <c r="I1" s="75" t="s">
        <v>460</v>
      </c>
      <c r="J1" s="76" t="s">
        <v>546</v>
      </c>
      <c r="P1" s="57" t="s">
        <v>517</v>
      </c>
      <c r="Q1" s="57" t="s">
        <v>516</v>
      </c>
      <c r="R1" s="57" t="s">
        <v>515</v>
      </c>
      <c r="S1" s="57" t="s">
        <v>533</v>
      </c>
      <c r="T1" s="57" t="s">
        <v>535</v>
      </c>
      <c r="U1" s="57" t="s">
        <v>536</v>
      </c>
    </row>
    <row r="2" spans="1:21" ht="15.75" customHeight="1">
      <c r="A2" s="19">
        <v>1</v>
      </c>
      <c r="B2" s="20">
        <v>2</v>
      </c>
      <c r="C2" s="15">
        <v>3</v>
      </c>
      <c r="D2" s="21">
        <v>2</v>
      </c>
      <c r="E2" s="22">
        <v>43831</v>
      </c>
      <c r="F2" s="23">
        <v>10</v>
      </c>
      <c r="G2" s="24">
        <v>7.0000000000000007E-2</v>
      </c>
      <c r="H2">
        <f>VLOOKUP($B2,產品!$A$1:$E$61,4,FALSE)*(1-$G2)*$F2</f>
        <v>9299.9999999999982</v>
      </c>
      <c r="I2" s="58">
        <f>$H2-VLOOKUP($B2,產品!$A$2:$E$61,5,FALSE)*F2-$R2</f>
        <v>5160.4999999999982</v>
      </c>
      <c r="J2">
        <f>YEAR(E2)</f>
        <v>2020</v>
      </c>
      <c r="L2" s="25" t="s">
        <v>461</v>
      </c>
      <c r="P2" t="str">
        <f>MID(VLOOKUP($D2,業務!$A$1:$E$11,2,FALSE),FIND("/",VLOOKUP($D2,業務!$A$1:$E$11,2,FALSE))+1,2)</f>
        <v>經理</v>
      </c>
      <c r="Q2">
        <f>IF($P2="專員",1%,IF($P2="副理",1.2%,IF($P2="經理",1.5%,IF($P2="協理",1.6%,0))))</f>
        <v>1.4999999999999999E-2</v>
      </c>
      <c r="R2">
        <f>$H2*$Q2</f>
        <v>139.49999999999997</v>
      </c>
      <c r="S2">
        <v>2019</v>
      </c>
      <c r="T2" s="74" t="s">
        <v>538</v>
      </c>
      <c r="U2" s="57" t="s">
        <v>542</v>
      </c>
    </row>
    <row r="3" spans="1:21" ht="15.75" customHeight="1">
      <c r="A3" s="19">
        <v>2</v>
      </c>
      <c r="B3" s="4">
        <v>60</v>
      </c>
      <c r="C3" s="15">
        <v>11</v>
      </c>
      <c r="D3" s="21">
        <v>1</v>
      </c>
      <c r="E3" s="22">
        <v>43832</v>
      </c>
      <c r="F3" s="23">
        <v>3</v>
      </c>
      <c r="G3" s="24">
        <v>7.0000000000000007E-2</v>
      </c>
      <c r="H3">
        <f>VLOOKUP($B3,產品!$A$1:$E$61,4,FALSE)*(1-$G3)*$F3</f>
        <v>69750</v>
      </c>
      <c r="I3" s="58">
        <f>$H3-VLOOKUP($B3,產品!$A$2:$E$61,5,FALSE)*F3-$R3</f>
        <v>16552.5</v>
      </c>
      <c r="J3">
        <f t="shared" ref="J3:J66" si="0">YEAR(E3)</f>
        <v>2020</v>
      </c>
      <c r="L3" s="25" t="s">
        <v>462</v>
      </c>
      <c r="P3" t="str">
        <f>MID(VLOOKUP($D3,業務!$A$1:$E$11,2,FALSE),FIND("/",VLOOKUP($D3,業務!$A$1:$E$11,2,FALSE))+1,2)</f>
        <v>專員</v>
      </c>
      <c r="Q3">
        <f t="shared" ref="Q3:Q66" si="1">IF($P3="專員",1%,IF($P3="副理",1.2%,IF($P3="經理",1.5%,IF($P3="協理",1.6%,0))))</f>
        <v>0.01</v>
      </c>
      <c r="R3">
        <f t="shared" ref="R3:R66" si="2">$H3*$Q3</f>
        <v>697.5</v>
      </c>
      <c r="S3">
        <v>2020</v>
      </c>
      <c r="T3" s="74" t="s">
        <v>539</v>
      </c>
      <c r="U3" s="57" t="s">
        <v>543</v>
      </c>
    </row>
    <row r="4" spans="1:21" ht="15.75" customHeight="1">
      <c r="A4" s="19">
        <v>3</v>
      </c>
      <c r="B4" s="4">
        <v>3</v>
      </c>
      <c r="C4" s="15">
        <v>6</v>
      </c>
      <c r="D4" s="21">
        <v>4</v>
      </c>
      <c r="E4" s="22">
        <v>43832</v>
      </c>
      <c r="F4" s="26">
        <v>40</v>
      </c>
      <c r="G4" s="24">
        <v>0.18</v>
      </c>
      <c r="H4">
        <f>VLOOKUP($B4,產品!$A$1:$E$61,4,FALSE)*(1-$G4)*$F4</f>
        <v>32800.000000000007</v>
      </c>
      <c r="I4" s="58">
        <f>$H4-VLOOKUP($B4,產品!$A$2:$E$61,5,FALSE)*F4-$R4</f>
        <v>16406.400000000009</v>
      </c>
      <c r="J4">
        <f t="shared" si="0"/>
        <v>2020</v>
      </c>
      <c r="L4" s="25" t="s">
        <v>463</v>
      </c>
      <c r="P4" t="str">
        <f>MID(VLOOKUP($D4,業務!$A$1:$E$11,2,FALSE),FIND("/",VLOOKUP($D4,業務!$A$1:$E$11,2,FALSE))+1,2)</f>
        <v>副理</v>
      </c>
      <c r="Q4">
        <f t="shared" si="1"/>
        <v>1.2E-2</v>
      </c>
      <c r="R4">
        <f t="shared" si="2"/>
        <v>393.60000000000008</v>
      </c>
      <c r="S4">
        <v>2021</v>
      </c>
      <c r="T4" s="74" t="s">
        <v>540</v>
      </c>
      <c r="U4" s="57" t="s">
        <v>544</v>
      </c>
    </row>
    <row r="5" spans="1:21" ht="15.75" customHeight="1">
      <c r="A5" s="19">
        <v>4</v>
      </c>
      <c r="B5" s="4">
        <v>56</v>
      </c>
      <c r="C5" s="15">
        <v>294</v>
      </c>
      <c r="D5" s="21">
        <v>6</v>
      </c>
      <c r="E5" s="22">
        <v>43833</v>
      </c>
      <c r="F5" s="23">
        <v>15</v>
      </c>
      <c r="G5" s="24">
        <v>0.15</v>
      </c>
      <c r="H5">
        <f>VLOOKUP($B5,產品!$A$1:$E$61,4,FALSE)*(1-$G5)*$F5</f>
        <v>280500</v>
      </c>
      <c r="I5" s="58">
        <f>$H5-VLOOKUP($B5,產品!$A$2:$E$61,5,FALSE)*F5-$R5</f>
        <v>46695.000000000029</v>
      </c>
      <c r="J5">
        <f t="shared" si="0"/>
        <v>2020</v>
      </c>
      <c r="P5" t="str">
        <f>MID(VLOOKUP($D5,業務!$A$1:$E$11,2,FALSE),FIND("/",VLOOKUP($D5,業務!$A$1:$E$11,2,FALSE))+1,2)</f>
        <v>專員</v>
      </c>
      <c r="Q5">
        <f t="shared" si="1"/>
        <v>0.01</v>
      </c>
      <c r="R5">
        <f t="shared" si="2"/>
        <v>2805</v>
      </c>
      <c r="S5">
        <v>2022</v>
      </c>
      <c r="T5" s="74" t="s">
        <v>541</v>
      </c>
      <c r="U5" s="57" t="s">
        <v>545</v>
      </c>
    </row>
    <row r="6" spans="1:21" ht="15.75" customHeight="1">
      <c r="A6" s="19">
        <v>5</v>
      </c>
      <c r="B6" s="4">
        <v>16</v>
      </c>
      <c r="C6" s="15">
        <v>285</v>
      </c>
      <c r="D6" s="21">
        <v>7</v>
      </c>
      <c r="E6" s="22">
        <v>43833</v>
      </c>
      <c r="F6" s="23">
        <v>30</v>
      </c>
      <c r="G6" s="24">
        <v>0.13</v>
      </c>
      <c r="H6">
        <f>VLOOKUP($B6,產品!$A$1:$E$61,4,FALSE)*(1-$G6)*$F6</f>
        <v>46980</v>
      </c>
      <c r="I6" s="58">
        <f>$H6-VLOOKUP($B6,產品!$A$2:$E$61,5,FALSE)*F6-$R6</f>
        <v>24816.240000000002</v>
      </c>
      <c r="J6">
        <f t="shared" si="0"/>
        <v>2020</v>
      </c>
      <c r="P6" t="str">
        <f>MID(VLOOKUP($D6,業務!$A$1:$E$11,2,FALSE),FIND("/",VLOOKUP($D6,業務!$A$1:$E$11,2,FALSE))+1,2)</f>
        <v>副理</v>
      </c>
      <c r="Q6">
        <f t="shared" si="1"/>
        <v>1.2E-2</v>
      </c>
      <c r="R6">
        <f t="shared" si="2"/>
        <v>563.76</v>
      </c>
    </row>
    <row r="7" spans="1:21" ht="15.75" customHeight="1">
      <c r="A7" s="19">
        <v>6</v>
      </c>
      <c r="B7" s="4">
        <v>26</v>
      </c>
      <c r="C7" s="15">
        <v>283</v>
      </c>
      <c r="D7" s="21">
        <v>6</v>
      </c>
      <c r="E7" s="22">
        <v>43833</v>
      </c>
      <c r="F7" s="26">
        <v>8</v>
      </c>
      <c r="G7" s="24">
        <v>0.14000000000000001</v>
      </c>
      <c r="H7">
        <f>VLOOKUP($B7,產品!$A$1:$E$61,4,FALSE)*(1-$G7)*$F7</f>
        <v>44720</v>
      </c>
      <c r="I7" s="58">
        <f>$H7-VLOOKUP($B7,產品!$A$2:$E$61,5,FALSE)*F7-$R7</f>
        <v>13072.8</v>
      </c>
      <c r="J7">
        <f t="shared" si="0"/>
        <v>2020</v>
      </c>
      <c r="L7" s="25" t="s">
        <v>464</v>
      </c>
      <c r="P7" t="str">
        <f>MID(VLOOKUP($D7,業務!$A$1:$E$11,2,FALSE),FIND("/",VLOOKUP($D7,業務!$A$1:$E$11,2,FALSE))+1,2)</f>
        <v>專員</v>
      </c>
      <c r="Q7">
        <f t="shared" si="1"/>
        <v>0.01</v>
      </c>
      <c r="R7">
        <f t="shared" si="2"/>
        <v>447.2</v>
      </c>
    </row>
    <row r="8" spans="1:21" ht="15.75" customHeight="1">
      <c r="A8" s="19">
        <v>7</v>
      </c>
      <c r="B8" s="4">
        <v>45</v>
      </c>
      <c r="C8" s="15">
        <v>9</v>
      </c>
      <c r="D8" s="21">
        <v>5</v>
      </c>
      <c r="E8" s="22">
        <v>43833</v>
      </c>
      <c r="F8" s="23">
        <v>6</v>
      </c>
      <c r="G8" s="24">
        <v>0.19</v>
      </c>
      <c r="H8">
        <f>VLOOKUP($B8,產品!$A$1:$E$61,4,FALSE)*(1-$G8)*$F8</f>
        <v>68040</v>
      </c>
      <c r="I8" s="58">
        <f>$H8-VLOOKUP($B8,產品!$A$2:$E$61,5,FALSE)*F8-$R8</f>
        <v>12759.6</v>
      </c>
      <c r="J8">
        <f t="shared" si="0"/>
        <v>2020</v>
      </c>
      <c r="P8" t="str">
        <f>MID(VLOOKUP($D8,業務!$A$1:$E$11,2,FALSE),FIND("/",VLOOKUP($D8,業務!$A$1:$E$11,2,FALSE))+1,2)</f>
        <v>專員</v>
      </c>
      <c r="Q8">
        <f t="shared" si="1"/>
        <v>0.01</v>
      </c>
      <c r="R8">
        <f t="shared" si="2"/>
        <v>680.4</v>
      </c>
    </row>
    <row r="9" spans="1:21" ht="15.75" customHeight="1">
      <c r="A9" s="19">
        <v>8</v>
      </c>
      <c r="B9" s="4">
        <v>49</v>
      </c>
      <c r="C9" s="15">
        <v>259</v>
      </c>
      <c r="D9" s="21">
        <v>9</v>
      </c>
      <c r="E9" s="22">
        <v>43833</v>
      </c>
      <c r="F9" s="23">
        <v>2</v>
      </c>
      <c r="G9" s="24">
        <v>7.0000000000000007E-2</v>
      </c>
      <c r="H9">
        <f>VLOOKUP($B9,產品!$A$1:$E$61,4,FALSE)*(1-$G9)*$F9</f>
        <v>27899.999999999996</v>
      </c>
      <c r="I9" s="58">
        <f>$H9-VLOOKUP($B9,產品!$A$2:$E$61,5,FALSE)*F9-$R9</f>
        <v>6481.4999999999964</v>
      </c>
      <c r="J9">
        <f t="shared" si="0"/>
        <v>2020</v>
      </c>
      <c r="L9" s="27" t="s">
        <v>465</v>
      </c>
      <c r="M9" s="28" t="s">
        <v>466</v>
      </c>
      <c r="P9" t="str">
        <f>MID(VLOOKUP($D9,業務!$A$1:$E$11,2,FALSE),FIND("/",VLOOKUP($D9,業務!$A$1:$E$11,2,FALSE))+1,2)</f>
        <v>經理</v>
      </c>
      <c r="Q9">
        <f t="shared" si="1"/>
        <v>1.4999999999999999E-2</v>
      </c>
      <c r="R9">
        <f t="shared" si="2"/>
        <v>418.49999999999994</v>
      </c>
    </row>
    <row r="10" spans="1:21" ht="15.75" customHeight="1">
      <c r="A10" s="19">
        <v>9</v>
      </c>
      <c r="B10" s="4">
        <v>28</v>
      </c>
      <c r="C10" s="15">
        <v>262</v>
      </c>
      <c r="D10" s="21">
        <v>6</v>
      </c>
      <c r="E10" s="22">
        <v>43833</v>
      </c>
      <c r="F10" s="23">
        <v>3</v>
      </c>
      <c r="G10" s="24">
        <v>0.2</v>
      </c>
      <c r="H10">
        <f>VLOOKUP($B10,產品!$A$1:$E$61,4,FALSE)*(1-$G10)*$F10</f>
        <v>18000</v>
      </c>
      <c r="I10" s="58">
        <f>$H10-VLOOKUP($B10,產品!$A$2:$E$61,5,FALSE)*F10-$R10</f>
        <v>4320</v>
      </c>
      <c r="J10">
        <f t="shared" si="0"/>
        <v>2020</v>
      </c>
      <c r="L10" s="29" t="s">
        <v>467</v>
      </c>
      <c r="M10" s="30">
        <v>0.01</v>
      </c>
      <c r="P10" t="str">
        <f>MID(VLOOKUP($D10,業務!$A$1:$E$11,2,FALSE),FIND("/",VLOOKUP($D10,業務!$A$1:$E$11,2,FALSE))+1,2)</f>
        <v>專員</v>
      </c>
      <c r="Q10">
        <f t="shared" si="1"/>
        <v>0.01</v>
      </c>
      <c r="R10">
        <f t="shared" si="2"/>
        <v>180</v>
      </c>
    </row>
    <row r="11" spans="1:21" ht="15.75" customHeight="1">
      <c r="A11" s="19">
        <v>10</v>
      </c>
      <c r="B11" s="4">
        <v>33</v>
      </c>
      <c r="C11" s="15">
        <v>2</v>
      </c>
      <c r="D11" s="21">
        <v>7</v>
      </c>
      <c r="E11" s="22">
        <v>43834</v>
      </c>
      <c r="F11" s="23">
        <v>10</v>
      </c>
      <c r="G11" s="24">
        <v>0.17</v>
      </c>
      <c r="H11">
        <f>VLOOKUP($B11,產品!$A$1:$E$61,4,FALSE)*(1-$G11)*$F11</f>
        <v>62250</v>
      </c>
      <c r="I11" s="58">
        <f>$H11-VLOOKUP($B11,產品!$A$2:$E$61,5,FALSE)*F11-$R11</f>
        <v>16503</v>
      </c>
      <c r="J11">
        <f t="shared" si="0"/>
        <v>2020</v>
      </c>
      <c r="L11" s="29" t="s">
        <v>468</v>
      </c>
      <c r="M11" s="30">
        <v>1.2E-2</v>
      </c>
      <c r="P11" t="str">
        <f>MID(VLOOKUP($D11,業務!$A$1:$E$11,2,FALSE),FIND("/",VLOOKUP($D11,業務!$A$1:$E$11,2,FALSE))+1,2)</f>
        <v>副理</v>
      </c>
      <c r="Q11">
        <f t="shared" si="1"/>
        <v>1.2E-2</v>
      </c>
      <c r="R11">
        <f t="shared" si="2"/>
        <v>747</v>
      </c>
    </row>
    <row r="12" spans="1:21" ht="15.75" customHeight="1">
      <c r="A12" s="19">
        <v>11</v>
      </c>
      <c r="B12" s="4">
        <v>56</v>
      </c>
      <c r="C12" s="15">
        <v>112</v>
      </c>
      <c r="D12" s="21">
        <v>9</v>
      </c>
      <c r="E12" s="22">
        <v>43835</v>
      </c>
      <c r="F12" s="26">
        <v>8</v>
      </c>
      <c r="G12" s="24">
        <v>0.14000000000000001</v>
      </c>
      <c r="H12">
        <f>VLOOKUP($B12,產品!$A$1:$E$61,4,FALSE)*(1-$G12)*$F12</f>
        <v>151360</v>
      </c>
      <c r="I12" s="58">
        <f>$H12-VLOOKUP($B12,產品!$A$2:$E$61,5,FALSE)*F12-$R12</f>
        <v>25889.600000000013</v>
      </c>
      <c r="J12">
        <f t="shared" si="0"/>
        <v>2020</v>
      </c>
      <c r="L12" s="29" t="s">
        <v>469</v>
      </c>
      <c r="M12" s="30">
        <v>1.4999999999999999E-2</v>
      </c>
      <c r="P12" t="str">
        <f>MID(VLOOKUP($D12,業務!$A$1:$E$11,2,FALSE),FIND("/",VLOOKUP($D12,業務!$A$1:$E$11,2,FALSE))+1,2)</f>
        <v>經理</v>
      </c>
      <c r="Q12">
        <f t="shared" si="1"/>
        <v>1.4999999999999999E-2</v>
      </c>
      <c r="R12">
        <f t="shared" si="2"/>
        <v>2270.4</v>
      </c>
    </row>
    <row r="13" spans="1:21" ht="15.75" customHeight="1">
      <c r="A13" s="19">
        <v>12</v>
      </c>
      <c r="B13" s="4">
        <v>28</v>
      </c>
      <c r="C13" s="15">
        <v>291</v>
      </c>
      <c r="D13" s="21">
        <v>10</v>
      </c>
      <c r="E13" s="22">
        <v>43835</v>
      </c>
      <c r="F13" s="23">
        <v>12</v>
      </c>
      <c r="G13" s="24">
        <v>0.13</v>
      </c>
      <c r="H13">
        <f>VLOOKUP($B13,產品!$A$1:$E$61,4,FALSE)*(1-$G13)*$F13</f>
        <v>78300</v>
      </c>
      <c r="I13" s="58">
        <f>$H13-VLOOKUP($B13,產品!$A$2:$E$61,5,FALSE)*F13-$R13</f>
        <v>23517</v>
      </c>
      <c r="J13">
        <f t="shared" si="0"/>
        <v>2020</v>
      </c>
      <c r="L13" s="31" t="s">
        <v>470</v>
      </c>
      <c r="M13" s="32">
        <v>1.6E-2</v>
      </c>
      <c r="P13" t="str">
        <f>MID(VLOOKUP($D13,業務!$A$1:$E$11,2,FALSE),FIND("/",VLOOKUP($D13,業務!$A$1:$E$11,2,FALSE))+1,2)</f>
        <v>專員</v>
      </c>
      <c r="Q13">
        <f t="shared" si="1"/>
        <v>0.01</v>
      </c>
      <c r="R13">
        <f t="shared" si="2"/>
        <v>783</v>
      </c>
    </row>
    <row r="14" spans="1:21" ht="15.75" customHeight="1">
      <c r="A14" s="19">
        <v>13</v>
      </c>
      <c r="B14" s="4">
        <v>59</v>
      </c>
      <c r="C14" s="15">
        <v>8</v>
      </c>
      <c r="D14" s="21">
        <v>1</v>
      </c>
      <c r="E14" s="22">
        <v>43835</v>
      </c>
      <c r="F14" s="23">
        <v>3</v>
      </c>
      <c r="G14" s="24">
        <v>7.0000000000000007E-2</v>
      </c>
      <c r="H14">
        <f>VLOOKUP($B14,產品!$A$1:$E$61,4,FALSE)*(1-$G14)*$F14</f>
        <v>66960</v>
      </c>
      <c r="I14" s="58">
        <f>$H14-VLOOKUP($B14,產品!$A$2:$E$61,5,FALSE)*F14-$R14</f>
        <v>15890.4</v>
      </c>
      <c r="J14">
        <f t="shared" si="0"/>
        <v>2020</v>
      </c>
      <c r="P14" t="str">
        <f>MID(VLOOKUP($D14,業務!$A$1:$E$11,2,FALSE),FIND("/",VLOOKUP($D14,業務!$A$1:$E$11,2,FALSE))+1,2)</f>
        <v>專員</v>
      </c>
      <c r="Q14">
        <f t="shared" si="1"/>
        <v>0.01</v>
      </c>
      <c r="R14">
        <f t="shared" si="2"/>
        <v>669.6</v>
      </c>
    </row>
    <row r="15" spans="1:21" ht="15.75" customHeight="1">
      <c r="A15" s="19">
        <v>14</v>
      </c>
      <c r="B15" s="4">
        <v>27</v>
      </c>
      <c r="C15" s="15">
        <v>294</v>
      </c>
      <c r="D15" s="21">
        <v>4</v>
      </c>
      <c r="E15" s="22">
        <v>43835</v>
      </c>
      <c r="F15" s="23">
        <v>3</v>
      </c>
      <c r="G15" s="24">
        <v>0.19</v>
      </c>
      <c r="H15">
        <f>VLOOKUP($B15,產品!$A$1:$E$61,4,FALSE)*(1-$G15)*$F15</f>
        <v>17010</v>
      </c>
      <c r="I15" s="58">
        <f>$H15-VLOOKUP($B15,產品!$A$2:$E$61,5,FALSE)*F15-$R15</f>
        <v>4205.88</v>
      </c>
      <c r="J15">
        <f t="shared" si="0"/>
        <v>2020</v>
      </c>
      <c r="P15" t="str">
        <f>MID(VLOOKUP($D15,業務!$A$1:$E$11,2,FALSE),FIND("/",VLOOKUP($D15,業務!$A$1:$E$11,2,FALSE))+1,2)</f>
        <v>副理</v>
      </c>
      <c r="Q15">
        <f t="shared" si="1"/>
        <v>1.2E-2</v>
      </c>
      <c r="R15">
        <f t="shared" si="2"/>
        <v>204.12</v>
      </c>
    </row>
    <row r="16" spans="1:21" ht="15.75" customHeight="1">
      <c r="A16" s="19">
        <v>15</v>
      </c>
      <c r="B16" s="4">
        <v>19</v>
      </c>
      <c r="C16" s="15">
        <v>5</v>
      </c>
      <c r="D16" s="21">
        <v>7</v>
      </c>
      <c r="E16" s="22">
        <v>43836</v>
      </c>
      <c r="F16" s="23">
        <v>100</v>
      </c>
      <c r="G16" s="24">
        <v>0.16</v>
      </c>
      <c r="H16">
        <f>VLOOKUP($B16,產品!$A$1:$E$61,4,FALSE)*(1-$G16)*$F16</f>
        <v>151200</v>
      </c>
      <c r="I16" s="58">
        <f>$H16-VLOOKUP($B16,產品!$A$2:$E$61,5,FALSE)*F16-$R16</f>
        <v>77385.600000000006</v>
      </c>
      <c r="J16">
        <f t="shared" si="0"/>
        <v>2020</v>
      </c>
      <c r="P16" t="str">
        <f>MID(VLOOKUP($D16,業務!$A$1:$E$11,2,FALSE),FIND("/",VLOOKUP($D16,業務!$A$1:$E$11,2,FALSE))+1,2)</f>
        <v>副理</v>
      </c>
      <c r="Q16">
        <f t="shared" si="1"/>
        <v>1.2E-2</v>
      </c>
      <c r="R16">
        <f t="shared" si="2"/>
        <v>1814.4</v>
      </c>
    </row>
    <row r="17" spans="1:18" ht="15.75" customHeight="1">
      <c r="A17" s="19">
        <v>16</v>
      </c>
      <c r="B17" s="4">
        <v>48</v>
      </c>
      <c r="C17" s="15">
        <v>285</v>
      </c>
      <c r="D17" s="21">
        <v>7</v>
      </c>
      <c r="E17" s="22">
        <v>43837</v>
      </c>
      <c r="F17" s="23">
        <v>9</v>
      </c>
      <c r="G17" s="24">
        <v>0.16</v>
      </c>
      <c r="H17">
        <f>VLOOKUP($B17,產品!$A$1:$E$61,4,FALSE)*(1-$G17)*$F17</f>
        <v>166320</v>
      </c>
      <c r="I17" s="58">
        <f>$H17-VLOOKUP($B17,產品!$A$2:$E$61,5,FALSE)*F17-$R17</f>
        <v>35624.160000000003</v>
      </c>
      <c r="J17">
        <f t="shared" si="0"/>
        <v>2020</v>
      </c>
      <c r="P17" t="str">
        <f>MID(VLOOKUP($D17,業務!$A$1:$E$11,2,FALSE),FIND("/",VLOOKUP($D17,業務!$A$1:$E$11,2,FALSE))+1,2)</f>
        <v>副理</v>
      </c>
      <c r="Q17">
        <f t="shared" si="1"/>
        <v>1.2E-2</v>
      </c>
      <c r="R17">
        <f t="shared" si="2"/>
        <v>1995.8400000000001</v>
      </c>
    </row>
    <row r="18" spans="1:18" ht="15.75" customHeight="1">
      <c r="A18" s="19">
        <v>17</v>
      </c>
      <c r="B18" s="4">
        <v>35</v>
      </c>
      <c r="C18" s="15">
        <v>138</v>
      </c>
      <c r="D18" s="21">
        <v>9</v>
      </c>
      <c r="E18" s="22">
        <v>43837</v>
      </c>
      <c r="F18" s="23">
        <v>12</v>
      </c>
      <c r="G18" s="24">
        <v>0.19</v>
      </c>
      <c r="H18">
        <f>VLOOKUP($B18,產品!$A$1:$E$61,4,FALSE)*(1-$G18)*$F18</f>
        <v>82620</v>
      </c>
      <c r="I18" s="58">
        <f>$H18-VLOOKUP($B18,產品!$A$2:$E$61,5,FALSE)*F18-$R18</f>
        <v>20180.7</v>
      </c>
      <c r="J18">
        <f t="shared" si="0"/>
        <v>2020</v>
      </c>
      <c r="P18" t="str">
        <f>MID(VLOOKUP($D18,業務!$A$1:$E$11,2,FALSE),FIND("/",VLOOKUP($D18,業務!$A$1:$E$11,2,FALSE))+1,2)</f>
        <v>經理</v>
      </c>
      <c r="Q18">
        <f t="shared" si="1"/>
        <v>1.4999999999999999E-2</v>
      </c>
      <c r="R18">
        <f t="shared" si="2"/>
        <v>1239.3</v>
      </c>
    </row>
    <row r="19" spans="1:18" ht="15.75" customHeight="1">
      <c r="A19" s="19">
        <v>18</v>
      </c>
      <c r="B19" s="4">
        <v>34</v>
      </c>
      <c r="C19" s="15">
        <v>117</v>
      </c>
      <c r="D19" s="21">
        <v>3</v>
      </c>
      <c r="E19" s="22">
        <v>43837</v>
      </c>
      <c r="F19" s="23">
        <v>3</v>
      </c>
      <c r="G19" s="24">
        <v>0.17</v>
      </c>
      <c r="H19">
        <f>VLOOKUP($B19,產品!$A$1:$E$61,4,FALSE)*(1-$G19)*$F19</f>
        <v>19920</v>
      </c>
      <c r="I19" s="58">
        <f>$H19-VLOOKUP($B19,產品!$A$2:$E$61,5,FALSE)*F19-$R19</f>
        <v>5201.28</v>
      </c>
      <c r="J19">
        <f t="shared" si="0"/>
        <v>2020</v>
      </c>
      <c r="P19" t="str">
        <f>MID(VLOOKUP($D19,業務!$A$1:$E$11,2,FALSE),FIND("/",VLOOKUP($D19,業務!$A$1:$E$11,2,FALSE))+1,2)</f>
        <v>協理</v>
      </c>
      <c r="Q19">
        <f t="shared" si="1"/>
        <v>1.6E-2</v>
      </c>
      <c r="R19">
        <f t="shared" si="2"/>
        <v>318.72000000000003</v>
      </c>
    </row>
    <row r="20" spans="1:18" ht="15.75" customHeight="1">
      <c r="A20" s="19">
        <v>19</v>
      </c>
      <c r="B20" s="4">
        <v>7</v>
      </c>
      <c r="C20" s="15">
        <v>259</v>
      </c>
      <c r="D20" s="21">
        <v>10</v>
      </c>
      <c r="E20" s="22">
        <v>43838</v>
      </c>
      <c r="F20" s="23">
        <v>150</v>
      </c>
      <c r="G20" s="24">
        <v>0.14000000000000001</v>
      </c>
      <c r="H20">
        <f>VLOOKUP($B20,產品!$A$1:$E$61,4,FALSE)*(1-$G20)*$F20</f>
        <v>129000</v>
      </c>
      <c r="I20" s="58">
        <f>$H20-VLOOKUP($B20,產品!$A$2:$E$61,5,FALSE)*F20-$R20</f>
        <v>67710</v>
      </c>
      <c r="J20">
        <f t="shared" si="0"/>
        <v>2020</v>
      </c>
      <c r="P20" t="str">
        <f>MID(VLOOKUP($D20,業務!$A$1:$E$11,2,FALSE),FIND("/",VLOOKUP($D20,業務!$A$1:$E$11,2,FALSE))+1,2)</f>
        <v>專員</v>
      </c>
      <c r="Q20">
        <f t="shared" si="1"/>
        <v>0.01</v>
      </c>
      <c r="R20">
        <f t="shared" si="2"/>
        <v>1290</v>
      </c>
    </row>
    <row r="21" spans="1:18" ht="15.75" customHeight="1">
      <c r="A21" s="19">
        <v>20</v>
      </c>
      <c r="B21" s="4">
        <v>41</v>
      </c>
      <c r="C21" s="15">
        <v>1</v>
      </c>
      <c r="D21" s="21">
        <v>2</v>
      </c>
      <c r="E21" s="22">
        <v>43838</v>
      </c>
      <c r="F21" s="23">
        <v>15</v>
      </c>
      <c r="G21" s="24">
        <v>0.09</v>
      </c>
      <c r="H21">
        <f>VLOOKUP($B21,產品!$A$1:$E$61,4,FALSE)*(1-$G21)*$F21</f>
        <v>163800</v>
      </c>
      <c r="I21" s="58">
        <f>$H21-VLOOKUP($B21,產品!$A$2:$E$61,5,FALSE)*F21-$R21</f>
        <v>44343</v>
      </c>
      <c r="J21">
        <f t="shared" si="0"/>
        <v>2020</v>
      </c>
      <c r="P21" t="str">
        <f>MID(VLOOKUP($D21,業務!$A$1:$E$11,2,FALSE),FIND("/",VLOOKUP($D21,業務!$A$1:$E$11,2,FALSE))+1,2)</f>
        <v>經理</v>
      </c>
      <c r="Q21">
        <f t="shared" si="1"/>
        <v>1.4999999999999999E-2</v>
      </c>
      <c r="R21">
        <f t="shared" si="2"/>
        <v>2457</v>
      </c>
    </row>
    <row r="22" spans="1:18" ht="15.75" customHeight="1">
      <c r="A22" s="19">
        <v>21</v>
      </c>
      <c r="B22" s="4">
        <v>39</v>
      </c>
      <c r="C22" s="15">
        <v>267</v>
      </c>
      <c r="D22" s="21">
        <v>3</v>
      </c>
      <c r="E22" s="22">
        <v>43838</v>
      </c>
      <c r="F22" s="23">
        <v>3</v>
      </c>
      <c r="G22" s="24">
        <v>0.13</v>
      </c>
      <c r="H22">
        <f>VLOOKUP($B22,產品!$A$1:$E$61,4,FALSE)*(1-$G22)*$F22</f>
        <v>46980</v>
      </c>
      <c r="I22" s="58">
        <f>$H22-VLOOKUP($B22,產品!$A$2:$E$61,5,FALSE)*F22-$R22</f>
        <v>11128.32</v>
      </c>
      <c r="J22">
        <f t="shared" si="0"/>
        <v>2020</v>
      </c>
      <c r="P22" t="str">
        <f>MID(VLOOKUP($D22,業務!$A$1:$E$11,2,FALSE),FIND("/",VLOOKUP($D22,業務!$A$1:$E$11,2,FALSE))+1,2)</f>
        <v>協理</v>
      </c>
      <c r="Q22">
        <f t="shared" si="1"/>
        <v>1.6E-2</v>
      </c>
      <c r="R22">
        <f t="shared" si="2"/>
        <v>751.68000000000006</v>
      </c>
    </row>
    <row r="23" spans="1:18" ht="15.75" customHeight="1">
      <c r="A23" s="19">
        <v>22</v>
      </c>
      <c r="B23" s="4">
        <v>28</v>
      </c>
      <c r="C23" s="15">
        <v>275</v>
      </c>
      <c r="D23" s="21">
        <v>9</v>
      </c>
      <c r="E23" s="22">
        <v>43838</v>
      </c>
      <c r="F23" s="23">
        <v>5</v>
      </c>
      <c r="G23" s="24">
        <v>0.11</v>
      </c>
      <c r="H23">
        <f>VLOOKUP($B23,產品!$A$1:$E$61,4,FALSE)*(1-$G23)*$F23</f>
        <v>33375</v>
      </c>
      <c r="I23" s="58">
        <f>$H23-VLOOKUP($B23,產品!$A$2:$E$61,5,FALSE)*F23-$R23</f>
        <v>10374.375</v>
      </c>
      <c r="J23">
        <f t="shared" si="0"/>
        <v>2020</v>
      </c>
      <c r="P23" t="str">
        <f>MID(VLOOKUP($D23,業務!$A$1:$E$11,2,FALSE),FIND("/",VLOOKUP($D23,業務!$A$1:$E$11,2,FALSE))+1,2)</f>
        <v>經理</v>
      </c>
      <c r="Q23">
        <f t="shared" si="1"/>
        <v>1.4999999999999999E-2</v>
      </c>
      <c r="R23">
        <f t="shared" si="2"/>
        <v>500.625</v>
      </c>
    </row>
    <row r="24" spans="1:18" ht="15.75" customHeight="1">
      <c r="A24" s="19">
        <v>23</v>
      </c>
      <c r="B24" s="4">
        <v>41</v>
      </c>
      <c r="C24" s="15">
        <v>283</v>
      </c>
      <c r="D24" s="21">
        <v>7</v>
      </c>
      <c r="E24" s="22">
        <v>43839</v>
      </c>
      <c r="F24" s="23">
        <v>20</v>
      </c>
      <c r="G24" s="24">
        <v>7.0000000000000007E-2</v>
      </c>
      <c r="H24">
        <f>VLOOKUP($B24,產品!$A$1:$E$61,4,FALSE)*(1-$G24)*$F24</f>
        <v>223200</v>
      </c>
      <c r="I24" s="58">
        <f>$H24-VLOOKUP($B24,產品!$A$2:$E$61,5,FALSE)*F24-$R24</f>
        <v>64521.599999999999</v>
      </c>
      <c r="J24">
        <f t="shared" si="0"/>
        <v>2020</v>
      </c>
      <c r="P24" t="str">
        <f>MID(VLOOKUP($D24,業務!$A$1:$E$11,2,FALSE),FIND("/",VLOOKUP($D24,業務!$A$1:$E$11,2,FALSE))+1,2)</f>
        <v>副理</v>
      </c>
      <c r="Q24">
        <f t="shared" si="1"/>
        <v>1.2E-2</v>
      </c>
      <c r="R24">
        <f t="shared" si="2"/>
        <v>2678.4</v>
      </c>
    </row>
    <row r="25" spans="1:18" ht="15.75" customHeight="1">
      <c r="A25" s="19">
        <v>24</v>
      </c>
      <c r="B25" s="4">
        <v>45</v>
      </c>
      <c r="C25" s="15">
        <v>264</v>
      </c>
      <c r="D25" s="21">
        <v>10</v>
      </c>
      <c r="E25" s="22">
        <v>43839</v>
      </c>
      <c r="F25" s="23">
        <v>16</v>
      </c>
      <c r="G25" s="24">
        <v>0.09</v>
      </c>
      <c r="H25">
        <f>VLOOKUP($B25,產品!$A$1:$E$61,4,FALSE)*(1-$G25)*$F25</f>
        <v>203840</v>
      </c>
      <c r="I25" s="58">
        <f>$H25-VLOOKUP($B25,產品!$A$2:$E$61,5,FALSE)*F25-$R25</f>
        <v>56201.599999999999</v>
      </c>
      <c r="J25">
        <f t="shared" si="0"/>
        <v>2020</v>
      </c>
      <c r="P25" t="str">
        <f>MID(VLOOKUP($D25,業務!$A$1:$E$11,2,FALSE),FIND("/",VLOOKUP($D25,業務!$A$1:$E$11,2,FALSE))+1,2)</f>
        <v>專員</v>
      </c>
      <c r="Q25">
        <f t="shared" si="1"/>
        <v>0.01</v>
      </c>
      <c r="R25">
        <f t="shared" si="2"/>
        <v>2038.4</v>
      </c>
    </row>
    <row r="26" spans="1:18" ht="15.75" customHeight="1">
      <c r="A26" s="19">
        <v>25</v>
      </c>
      <c r="B26" s="4">
        <v>10</v>
      </c>
      <c r="C26" s="15">
        <v>5</v>
      </c>
      <c r="D26" s="21">
        <v>5</v>
      </c>
      <c r="E26" s="22">
        <v>43839</v>
      </c>
      <c r="F26" s="23">
        <v>80</v>
      </c>
      <c r="G26" s="24">
        <v>0.05</v>
      </c>
      <c r="H26">
        <f>VLOOKUP($B26,產品!$A$1:$E$61,4,FALSE)*(1-$G26)*$F26</f>
        <v>76000</v>
      </c>
      <c r="I26" s="58">
        <f>$H26-VLOOKUP($B26,產品!$A$2:$E$61,5,FALSE)*F26-$R26</f>
        <v>43240</v>
      </c>
      <c r="J26">
        <f t="shared" si="0"/>
        <v>2020</v>
      </c>
      <c r="P26" t="str">
        <f>MID(VLOOKUP($D26,業務!$A$1:$E$11,2,FALSE),FIND("/",VLOOKUP($D26,業務!$A$1:$E$11,2,FALSE))+1,2)</f>
        <v>專員</v>
      </c>
      <c r="Q26">
        <f t="shared" si="1"/>
        <v>0.01</v>
      </c>
      <c r="R26">
        <f t="shared" si="2"/>
        <v>760</v>
      </c>
    </row>
    <row r="27" spans="1:18" ht="15.75" customHeight="1">
      <c r="A27" s="19">
        <v>26</v>
      </c>
      <c r="B27" s="4">
        <v>8</v>
      </c>
      <c r="C27" s="15">
        <v>261</v>
      </c>
      <c r="D27" s="21">
        <v>2</v>
      </c>
      <c r="E27" s="22">
        <v>43839</v>
      </c>
      <c r="F27" s="23">
        <v>60</v>
      </c>
      <c r="G27" s="24">
        <v>0.05</v>
      </c>
      <c r="H27">
        <f>VLOOKUP($B27,產品!$A$1:$E$61,4,FALSE)*(1-$G27)*$F27</f>
        <v>57000</v>
      </c>
      <c r="I27" s="58">
        <f>$H27-VLOOKUP($B27,產品!$A$2:$E$61,5,FALSE)*F27-$R27</f>
        <v>32145</v>
      </c>
      <c r="J27">
        <f t="shared" si="0"/>
        <v>2020</v>
      </c>
      <c r="P27" t="str">
        <f>MID(VLOOKUP($D27,業務!$A$1:$E$11,2,FALSE),FIND("/",VLOOKUP($D27,業務!$A$1:$E$11,2,FALSE))+1,2)</f>
        <v>經理</v>
      </c>
      <c r="Q27">
        <f t="shared" si="1"/>
        <v>1.4999999999999999E-2</v>
      </c>
      <c r="R27">
        <f t="shared" si="2"/>
        <v>855</v>
      </c>
    </row>
    <row r="28" spans="1:18" ht="15.75" customHeight="1">
      <c r="A28" s="19">
        <v>27</v>
      </c>
      <c r="B28" s="4">
        <v>20</v>
      </c>
      <c r="C28" s="15">
        <v>5</v>
      </c>
      <c r="D28" s="21">
        <v>1</v>
      </c>
      <c r="E28" s="22">
        <v>43839</v>
      </c>
      <c r="F28" s="23">
        <v>20</v>
      </c>
      <c r="G28" s="24">
        <v>0.13</v>
      </c>
      <c r="H28">
        <f>VLOOKUP($B28,產品!$A$1:$E$61,4,FALSE)*(1-$G28)*$F28</f>
        <v>31320</v>
      </c>
      <c r="I28" s="58">
        <f>$H28-VLOOKUP($B28,產品!$A$2:$E$61,5,FALSE)*F28-$R28</f>
        <v>16606.8</v>
      </c>
      <c r="J28">
        <f t="shared" si="0"/>
        <v>2020</v>
      </c>
      <c r="P28" t="str">
        <f>MID(VLOOKUP($D28,業務!$A$1:$E$11,2,FALSE),FIND("/",VLOOKUP($D28,業務!$A$1:$E$11,2,FALSE))+1,2)</f>
        <v>專員</v>
      </c>
      <c r="Q28">
        <f t="shared" si="1"/>
        <v>0.01</v>
      </c>
      <c r="R28">
        <f t="shared" si="2"/>
        <v>313.2</v>
      </c>
    </row>
    <row r="29" spans="1:18" ht="15.75" customHeight="1">
      <c r="A29" s="19">
        <v>28</v>
      </c>
      <c r="B29" s="4">
        <v>23</v>
      </c>
      <c r="C29" s="15">
        <v>284</v>
      </c>
      <c r="D29" s="21">
        <v>6</v>
      </c>
      <c r="E29" s="22">
        <v>43839</v>
      </c>
      <c r="F29" s="23">
        <v>20</v>
      </c>
      <c r="G29" s="24">
        <v>0.15</v>
      </c>
      <c r="H29">
        <f>VLOOKUP($B29,產品!$A$1:$E$61,4,FALSE)*(1-$G29)*$F29</f>
        <v>30600</v>
      </c>
      <c r="I29" s="58">
        <f>$H29-VLOOKUP($B29,產品!$A$2:$E$61,5,FALSE)*F29-$R29</f>
        <v>15894</v>
      </c>
      <c r="J29">
        <f t="shared" si="0"/>
        <v>2020</v>
      </c>
      <c r="P29" t="str">
        <f>MID(VLOOKUP($D29,業務!$A$1:$E$11,2,FALSE),FIND("/",VLOOKUP($D29,業務!$A$1:$E$11,2,FALSE))+1,2)</f>
        <v>專員</v>
      </c>
      <c r="Q29">
        <f t="shared" si="1"/>
        <v>0.01</v>
      </c>
      <c r="R29">
        <f t="shared" si="2"/>
        <v>306</v>
      </c>
    </row>
    <row r="30" spans="1:18" ht="15.75" customHeight="1">
      <c r="A30" s="19">
        <v>29</v>
      </c>
      <c r="B30" s="4">
        <v>36</v>
      </c>
      <c r="C30" s="15">
        <v>258</v>
      </c>
      <c r="D30" s="21">
        <v>1</v>
      </c>
      <c r="E30" s="22">
        <v>43839</v>
      </c>
      <c r="F30" s="23">
        <v>3</v>
      </c>
      <c r="G30" s="24">
        <v>0.18</v>
      </c>
      <c r="H30">
        <f>VLOOKUP($B30,產品!$A$1:$E$61,4,FALSE)*(1-$G30)*$F30</f>
        <v>22140.000000000004</v>
      </c>
      <c r="I30" s="58">
        <f>$H30-VLOOKUP($B30,產品!$A$2:$E$61,5,FALSE)*F30-$R30</f>
        <v>5718.600000000004</v>
      </c>
      <c r="J30">
        <f t="shared" si="0"/>
        <v>2020</v>
      </c>
      <c r="P30" t="str">
        <f>MID(VLOOKUP($D30,業務!$A$1:$E$11,2,FALSE),FIND("/",VLOOKUP($D30,業務!$A$1:$E$11,2,FALSE))+1,2)</f>
        <v>專員</v>
      </c>
      <c r="Q30">
        <f t="shared" si="1"/>
        <v>0.01</v>
      </c>
      <c r="R30">
        <f t="shared" si="2"/>
        <v>221.40000000000003</v>
      </c>
    </row>
    <row r="31" spans="1:18" ht="15.75" customHeight="1">
      <c r="A31" s="19">
        <v>30</v>
      </c>
      <c r="B31" s="4">
        <v>37</v>
      </c>
      <c r="C31" s="15">
        <v>121</v>
      </c>
      <c r="D31" s="21">
        <v>9</v>
      </c>
      <c r="E31" s="22">
        <v>43839</v>
      </c>
      <c r="F31" s="26">
        <v>1</v>
      </c>
      <c r="G31" s="24">
        <v>0.09</v>
      </c>
      <c r="H31">
        <f>VLOOKUP($B31,產品!$A$1:$E$61,4,FALSE)*(1-$G31)*$F31</f>
        <v>10920</v>
      </c>
      <c r="I31" s="58">
        <f>$H31-VLOOKUP($B31,產品!$A$2:$E$61,5,FALSE)*F31-$R31</f>
        <v>2956.2</v>
      </c>
      <c r="J31">
        <f t="shared" si="0"/>
        <v>2020</v>
      </c>
      <c r="P31" t="str">
        <f>MID(VLOOKUP($D31,業務!$A$1:$E$11,2,FALSE),FIND("/",VLOOKUP($D31,業務!$A$1:$E$11,2,FALSE))+1,2)</f>
        <v>經理</v>
      </c>
      <c r="Q31">
        <f t="shared" si="1"/>
        <v>1.4999999999999999E-2</v>
      </c>
      <c r="R31">
        <f t="shared" si="2"/>
        <v>163.79999999999998</v>
      </c>
    </row>
    <row r="32" spans="1:18" ht="15.75" customHeight="1">
      <c r="A32" s="19">
        <v>31</v>
      </c>
      <c r="B32" s="4">
        <v>37</v>
      </c>
      <c r="C32" s="15">
        <v>10</v>
      </c>
      <c r="D32" s="21">
        <v>9</v>
      </c>
      <c r="E32" s="22">
        <v>43840</v>
      </c>
      <c r="F32" s="23">
        <v>10</v>
      </c>
      <c r="G32" s="24">
        <v>0.14000000000000001</v>
      </c>
      <c r="H32">
        <f>VLOOKUP($B32,產品!$A$1:$E$61,4,FALSE)*(1-$G32)*$F32</f>
        <v>103200</v>
      </c>
      <c r="I32" s="58">
        <f>$H32-VLOOKUP($B32,產品!$A$2:$E$61,5,FALSE)*F32-$R32</f>
        <v>23652</v>
      </c>
      <c r="J32">
        <f t="shared" si="0"/>
        <v>2020</v>
      </c>
      <c r="P32" t="str">
        <f>MID(VLOOKUP($D32,業務!$A$1:$E$11,2,FALSE),FIND("/",VLOOKUP($D32,業務!$A$1:$E$11,2,FALSE))+1,2)</f>
        <v>經理</v>
      </c>
      <c r="Q32">
        <f t="shared" si="1"/>
        <v>1.4999999999999999E-2</v>
      </c>
      <c r="R32">
        <f t="shared" si="2"/>
        <v>1548</v>
      </c>
    </row>
    <row r="33" spans="1:18" ht="15.75" customHeight="1">
      <c r="A33" s="19">
        <v>32</v>
      </c>
      <c r="B33" s="4">
        <v>16</v>
      </c>
      <c r="C33" s="15">
        <v>4</v>
      </c>
      <c r="D33" s="21">
        <v>8</v>
      </c>
      <c r="E33" s="22">
        <v>43840</v>
      </c>
      <c r="F33" s="23">
        <v>10</v>
      </c>
      <c r="G33" s="24">
        <v>0.19</v>
      </c>
      <c r="H33">
        <f>VLOOKUP($B33,產品!$A$1:$E$61,4,FALSE)*(1-$G33)*$F33</f>
        <v>14580</v>
      </c>
      <c r="I33" s="58">
        <f>$H33-VLOOKUP($B33,產品!$A$2:$E$61,5,FALSE)*F33-$R33</f>
        <v>7234.2</v>
      </c>
      <c r="J33">
        <f t="shared" si="0"/>
        <v>2020</v>
      </c>
      <c r="P33" t="str">
        <f>MID(VLOOKUP($D33,業務!$A$1:$E$11,2,FALSE),FIND("/",VLOOKUP($D33,業務!$A$1:$E$11,2,FALSE))+1,2)</f>
        <v>專員</v>
      </c>
      <c r="Q33">
        <f t="shared" si="1"/>
        <v>0.01</v>
      </c>
      <c r="R33">
        <f t="shared" si="2"/>
        <v>145.80000000000001</v>
      </c>
    </row>
    <row r="34" spans="1:18" ht="15.75" customHeight="1">
      <c r="A34" s="19">
        <v>33</v>
      </c>
      <c r="B34" s="4">
        <v>52</v>
      </c>
      <c r="C34" s="15">
        <v>140</v>
      </c>
      <c r="D34" s="21">
        <v>9</v>
      </c>
      <c r="E34" s="22">
        <v>43841</v>
      </c>
      <c r="F34" s="23">
        <v>2</v>
      </c>
      <c r="G34" s="24">
        <v>0.16</v>
      </c>
      <c r="H34">
        <f>VLOOKUP($B34,產品!$A$1:$E$61,4,FALSE)*(1-$G34)*$F34</f>
        <v>36960</v>
      </c>
      <c r="I34" s="58">
        <f>$H34-VLOOKUP($B34,產品!$A$2:$E$61,5,FALSE)*F34-$R34</f>
        <v>5605.600000000004</v>
      </c>
      <c r="J34">
        <f t="shared" si="0"/>
        <v>2020</v>
      </c>
      <c r="P34" t="str">
        <f>MID(VLOOKUP($D34,業務!$A$1:$E$11,2,FALSE),FIND("/",VLOOKUP($D34,業務!$A$1:$E$11,2,FALSE))+1,2)</f>
        <v>經理</v>
      </c>
      <c r="Q34">
        <f t="shared" si="1"/>
        <v>1.4999999999999999E-2</v>
      </c>
      <c r="R34">
        <f t="shared" si="2"/>
        <v>554.4</v>
      </c>
    </row>
    <row r="35" spans="1:18" ht="15.75" customHeight="1">
      <c r="A35" s="19">
        <v>34</v>
      </c>
      <c r="B35" s="4">
        <v>48</v>
      </c>
      <c r="C35" s="15">
        <v>6</v>
      </c>
      <c r="D35" s="21">
        <v>10</v>
      </c>
      <c r="E35" s="22">
        <v>43841</v>
      </c>
      <c r="F35" s="23">
        <v>1</v>
      </c>
      <c r="G35" s="24">
        <v>0.15</v>
      </c>
      <c r="H35">
        <f>VLOOKUP($B35,產品!$A$1:$E$61,4,FALSE)*(1-$G35)*$F35</f>
        <v>18700</v>
      </c>
      <c r="I35" s="58">
        <f>$H35-VLOOKUP($B35,產品!$A$2:$E$61,5,FALSE)*F35-$R35</f>
        <v>4213</v>
      </c>
      <c r="J35">
        <f t="shared" si="0"/>
        <v>2020</v>
      </c>
      <c r="P35" t="str">
        <f>MID(VLOOKUP($D35,業務!$A$1:$E$11,2,FALSE),FIND("/",VLOOKUP($D35,業務!$A$1:$E$11,2,FALSE))+1,2)</f>
        <v>專員</v>
      </c>
      <c r="Q35">
        <f t="shared" si="1"/>
        <v>0.01</v>
      </c>
      <c r="R35">
        <f t="shared" si="2"/>
        <v>187</v>
      </c>
    </row>
    <row r="36" spans="1:18" ht="15.75" customHeight="1">
      <c r="A36" s="19">
        <v>35</v>
      </c>
      <c r="B36" s="4">
        <v>58</v>
      </c>
      <c r="C36" s="15">
        <v>134</v>
      </c>
      <c r="D36" s="21">
        <v>4</v>
      </c>
      <c r="E36" s="22">
        <v>43842</v>
      </c>
      <c r="F36" s="23">
        <v>10</v>
      </c>
      <c r="G36" s="24">
        <v>7.0000000000000007E-2</v>
      </c>
      <c r="H36">
        <f>VLOOKUP($B36,產品!$A$1:$E$61,4,FALSE)*(1-$G36)*$F36</f>
        <v>195300</v>
      </c>
      <c r="I36" s="58">
        <f>$H36-VLOOKUP($B36,產品!$A$2:$E$61,5,FALSE)*F36-$R36</f>
        <v>45956.400000000031</v>
      </c>
      <c r="J36">
        <f t="shared" si="0"/>
        <v>2020</v>
      </c>
      <c r="P36" t="str">
        <f>MID(VLOOKUP($D36,業務!$A$1:$E$11,2,FALSE),FIND("/",VLOOKUP($D36,業務!$A$1:$E$11,2,FALSE))+1,2)</f>
        <v>副理</v>
      </c>
      <c r="Q36">
        <f t="shared" si="1"/>
        <v>1.2E-2</v>
      </c>
      <c r="R36">
        <f t="shared" si="2"/>
        <v>2343.6</v>
      </c>
    </row>
    <row r="37" spans="1:18" ht="15.75" customHeight="1">
      <c r="A37" s="19">
        <v>36</v>
      </c>
      <c r="B37" s="4">
        <v>29</v>
      </c>
      <c r="C37" s="15">
        <v>283</v>
      </c>
      <c r="D37" s="21">
        <v>6</v>
      </c>
      <c r="E37" s="22">
        <v>43842</v>
      </c>
      <c r="F37" s="23">
        <v>14</v>
      </c>
      <c r="G37" s="24">
        <v>0.18</v>
      </c>
      <c r="H37">
        <f>VLOOKUP($B37,產品!$A$1:$E$61,4,FALSE)*(1-$G37)*$F37</f>
        <v>68880</v>
      </c>
      <c r="I37" s="58">
        <f>$H37-VLOOKUP($B37,產品!$A$2:$E$61,5,FALSE)*F37-$R37</f>
        <v>17791.2</v>
      </c>
      <c r="J37">
        <f t="shared" si="0"/>
        <v>2020</v>
      </c>
      <c r="P37" t="str">
        <f>MID(VLOOKUP($D37,業務!$A$1:$E$11,2,FALSE),FIND("/",VLOOKUP($D37,業務!$A$1:$E$11,2,FALSE))+1,2)</f>
        <v>專員</v>
      </c>
      <c r="Q37">
        <f t="shared" si="1"/>
        <v>0.01</v>
      </c>
      <c r="R37">
        <f t="shared" si="2"/>
        <v>688.80000000000007</v>
      </c>
    </row>
    <row r="38" spans="1:18" ht="15.75" customHeight="1">
      <c r="A38" s="19">
        <v>37</v>
      </c>
      <c r="B38" s="4">
        <v>1</v>
      </c>
      <c r="C38" s="15">
        <v>272</v>
      </c>
      <c r="D38" s="21">
        <v>8</v>
      </c>
      <c r="E38" s="22">
        <v>43842</v>
      </c>
      <c r="F38" s="23">
        <v>30</v>
      </c>
      <c r="G38" s="24">
        <v>0.11</v>
      </c>
      <c r="H38">
        <f>VLOOKUP($B38,產品!$A$1:$E$61,4,FALSE)*(1-$G38)*$F38</f>
        <v>26700</v>
      </c>
      <c r="I38" s="58">
        <f>$H38-VLOOKUP($B38,產品!$A$2:$E$61,5,FALSE)*F38-$R38</f>
        <v>14433</v>
      </c>
      <c r="J38">
        <f t="shared" si="0"/>
        <v>2020</v>
      </c>
      <c r="P38" t="str">
        <f>MID(VLOOKUP($D38,業務!$A$1:$E$11,2,FALSE),FIND("/",VLOOKUP($D38,業務!$A$1:$E$11,2,FALSE))+1,2)</f>
        <v>專員</v>
      </c>
      <c r="Q38">
        <f t="shared" si="1"/>
        <v>0.01</v>
      </c>
      <c r="R38">
        <f t="shared" si="2"/>
        <v>267</v>
      </c>
    </row>
    <row r="39" spans="1:18" ht="15.75" customHeight="1">
      <c r="A39" s="19">
        <v>38</v>
      </c>
      <c r="B39" s="4">
        <v>37</v>
      </c>
      <c r="C39" s="15">
        <v>6</v>
      </c>
      <c r="D39" s="21">
        <v>3</v>
      </c>
      <c r="E39" s="22">
        <v>43844</v>
      </c>
      <c r="F39" s="23">
        <v>3</v>
      </c>
      <c r="G39" s="24">
        <v>0.08</v>
      </c>
      <c r="H39">
        <f>VLOOKUP($B39,產品!$A$1:$E$61,4,FALSE)*(1-$G39)*$F39</f>
        <v>33120</v>
      </c>
      <c r="I39" s="58">
        <f>$H39-VLOOKUP($B39,產品!$A$2:$E$61,5,FALSE)*F39-$R39</f>
        <v>9190.08</v>
      </c>
      <c r="J39">
        <f t="shared" si="0"/>
        <v>2020</v>
      </c>
      <c r="P39" t="str">
        <f>MID(VLOOKUP($D39,業務!$A$1:$E$11,2,FALSE),FIND("/",VLOOKUP($D39,業務!$A$1:$E$11,2,FALSE))+1,2)</f>
        <v>協理</v>
      </c>
      <c r="Q39">
        <f t="shared" si="1"/>
        <v>1.6E-2</v>
      </c>
      <c r="R39">
        <f t="shared" si="2"/>
        <v>529.91999999999996</v>
      </c>
    </row>
    <row r="40" spans="1:18" ht="15.75" customHeight="1">
      <c r="A40" s="19">
        <v>39</v>
      </c>
      <c r="B40" s="4">
        <v>28</v>
      </c>
      <c r="C40" s="15">
        <v>275</v>
      </c>
      <c r="D40" s="21">
        <v>10</v>
      </c>
      <c r="E40" s="22">
        <v>43844</v>
      </c>
      <c r="F40" s="23">
        <v>3</v>
      </c>
      <c r="G40" s="24">
        <v>0.2</v>
      </c>
      <c r="H40">
        <f>VLOOKUP($B40,產品!$A$1:$E$61,4,FALSE)*(1-$G40)*$F40</f>
        <v>18000</v>
      </c>
      <c r="I40" s="58">
        <f>$H40-VLOOKUP($B40,產品!$A$2:$E$61,5,FALSE)*F40-$R40</f>
        <v>4320</v>
      </c>
      <c r="J40">
        <f t="shared" si="0"/>
        <v>2020</v>
      </c>
      <c r="P40" t="str">
        <f>MID(VLOOKUP($D40,業務!$A$1:$E$11,2,FALSE),FIND("/",VLOOKUP($D40,業務!$A$1:$E$11,2,FALSE))+1,2)</f>
        <v>專員</v>
      </c>
      <c r="Q40">
        <f t="shared" si="1"/>
        <v>0.01</v>
      </c>
      <c r="R40">
        <f t="shared" si="2"/>
        <v>180</v>
      </c>
    </row>
    <row r="41" spans="1:18" ht="15.75" customHeight="1">
      <c r="A41" s="19">
        <v>40</v>
      </c>
      <c r="B41" s="4">
        <v>46</v>
      </c>
      <c r="C41" s="15">
        <v>285</v>
      </c>
      <c r="D41" s="21">
        <v>10</v>
      </c>
      <c r="E41" s="22">
        <v>43844</v>
      </c>
      <c r="F41" s="23">
        <v>1</v>
      </c>
      <c r="G41" s="24">
        <v>0.2</v>
      </c>
      <c r="H41">
        <f>VLOOKUP($B41,產品!$A$1:$E$61,4,FALSE)*(1-$G41)*$F41</f>
        <v>13600</v>
      </c>
      <c r="I41" s="58">
        <f>$H41-VLOOKUP($B41,產品!$A$2:$E$61,5,FALSE)*F41-$R41</f>
        <v>2414</v>
      </c>
      <c r="J41">
        <f t="shared" si="0"/>
        <v>2020</v>
      </c>
      <c r="P41" t="str">
        <f>MID(VLOOKUP($D41,業務!$A$1:$E$11,2,FALSE),FIND("/",VLOOKUP($D41,業務!$A$1:$E$11,2,FALSE))+1,2)</f>
        <v>專員</v>
      </c>
      <c r="Q41">
        <f t="shared" si="1"/>
        <v>0.01</v>
      </c>
      <c r="R41">
        <f t="shared" si="2"/>
        <v>136</v>
      </c>
    </row>
    <row r="42" spans="1:18" ht="15.75" customHeight="1">
      <c r="A42" s="19">
        <v>41</v>
      </c>
      <c r="B42" s="4">
        <v>27</v>
      </c>
      <c r="C42" s="15">
        <v>125</v>
      </c>
      <c r="D42" s="21">
        <v>7</v>
      </c>
      <c r="E42" s="22">
        <v>43845</v>
      </c>
      <c r="F42" s="23">
        <v>15</v>
      </c>
      <c r="G42" s="24">
        <v>0.12</v>
      </c>
      <c r="H42">
        <f>VLOOKUP($B42,產品!$A$1:$E$61,4,FALSE)*(1-$G42)*$F42</f>
        <v>92400</v>
      </c>
      <c r="I42" s="58">
        <f>$H42-VLOOKUP($B42,產品!$A$2:$E$61,5,FALSE)*F42-$R42</f>
        <v>28291.200000000001</v>
      </c>
      <c r="J42">
        <f t="shared" si="0"/>
        <v>2020</v>
      </c>
      <c r="P42" t="str">
        <f>MID(VLOOKUP($D42,業務!$A$1:$E$11,2,FALSE),FIND("/",VLOOKUP($D42,業務!$A$1:$E$11,2,FALSE))+1,2)</f>
        <v>副理</v>
      </c>
      <c r="Q42">
        <f t="shared" si="1"/>
        <v>1.2E-2</v>
      </c>
      <c r="R42">
        <f t="shared" si="2"/>
        <v>1108.8</v>
      </c>
    </row>
    <row r="43" spans="1:18" ht="15.75" customHeight="1">
      <c r="A43" s="19">
        <v>42</v>
      </c>
      <c r="B43" s="4">
        <v>9</v>
      </c>
      <c r="C43" s="15">
        <v>112</v>
      </c>
      <c r="D43" s="21">
        <v>6</v>
      </c>
      <c r="E43" s="22">
        <v>43845</v>
      </c>
      <c r="F43" s="23">
        <v>30</v>
      </c>
      <c r="G43" s="24">
        <v>0.13</v>
      </c>
      <c r="H43">
        <f>VLOOKUP($B43,產品!$A$1:$E$61,4,FALSE)*(1-$G43)*$F43</f>
        <v>26100</v>
      </c>
      <c r="I43" s="58">
        <f>$H43-VLOOKUP($B43,產品!$A$2:$E$61,5,FALSE)*F43-$R43</f>
        <v>13839</v>
      </c>
      <c r="J43">
        <f t="shared" si="0"/>
        <v>2020</v>
      </c>
      <c r="P43" t="str">
        <f>MID(VLOOKUP($D43,業務!$A$1:$E$11,2,FALSE),FIND("/",VLOOKUP($D43,業務!$A$1:$E$11,2,FALSE))+1,2)</f>
        <v>專員</v>
      </c>
      <c r="Q43">
        <f t="shared" si="1"/>
        <v>0.01</v>
      </c>
      <c r="R43">
        <f t="shared" si="2"/>
        <v>261</v>
      </c>
    </row>
    <row r="44" spans="1:18" ht="15.75" customHeight="1">
      <c r="A44" s="19">
        <v>43</v>
      </c>
      <c r="B44" s="4">
        <v>38</v>
      </c>
      <c r="C44" s="15">
        <v>263</v>
      </c>
      <c r="D44" s="21">
        <v>4</v>
      </c>
      <c r="E44" s="22">
        <v>43845</v>
      </c>
      <c r="F44" s="23">
        <v>3</v>
      </c>
      <c r="G44" s="24">
        <v>0.13</v>
      </c>
      <c r="H44">
        <f>VLOOKUP($B44,產品!$A$1:$E$61,4,FALSE)*(1-$G44)*$F44</f>
        <v>39150</v>
      </c>
      <c r="I44" s="58">
        <f>$H44-VLOOKUP($B44,產品!$A$2:$E$61,5,FALSE)*F44-$R44</f>
        <v>9430.2000000000007</v>
      </c>
      <c r="J44">
        <f t="shared" si="0"/>
        <v>2020</v>
      </c>
      <c r="P44" t="str">
        <f>MID(VLOOKUP($D44,業務!$A$1:$E$11,2,FALSE),FIND("/",VLOOKUP($D44,業務!$A$1:$E$11,2,FALSE))+1,2)</f>
        <v>副理</v>
      </c>
      <c r="Q44">
        <f t="shared" si="1"/>
        <v>1.2E-2</v>
      </c>
      <c r="R44">
        <f t="shared" si="2"/>
        <v>469.8</v>
      </c>
    </row>
    <row r="45" spans="1:18" ht="15.75" customHeight="1">
      <c r="A45" s="19">
        <v>44</v>
      </c>
      <c r="B45" s="4">
        <v>39</v>
      </c>
      <c r="C45" s="15">
        <v>6</v>
      </c>
      <c r="D45" s="21">
        <v>6</v>
      </c>
      <c r="E45" s="22">
        <v>43845</v>
      </c>
      <c r="F45" s="23">
        <v>1</v>
      </c>
      <c r="G45" s="24">
        <v>0.19</v>
      </c>
      <c r="H45">
        <f>VLOOKUP($B45,產品!$A$1:$E$61,4,FALSE)*(1-$G45)*$F45</f>
        <v>14580.000000000002</v>
      </c>
      <c r="I45" s="58">
        <f>$H45-VLOOKUP($B45,產品!$A$2:$E$61,5,FALSE)*F45-$R45</f>
        <v>2734.2000000000016</v>
      </c>
      <c r="J45">
        <f t="shared" si="0"/>
        <v>2020</v>
      </c>
      <c r="P45" t="str">
        <f>MID(VLOOKUP($D45,業務!$A$1:$E$11,2,FALSE),FIND("/",VLOOKUP($D45,業務!$A$1:$E$11,2,FALSE))+1,2)</f>
        <v>專員</v>
      </c>
      <c r="Q45">
        <f t="shared" si="1"/>
        <v>0.01</v>
      </c>
      <c r="R45">
        <f t="shared" si="2"/>
        <v>145.80000000000001</v>
      </c>
    </row>
    <row r="46" spans="1:18" ht="15.75" customHeight="1">
      <c r="A46" s="19">
        <v>45</v>
      </c>
      <c r="B46" s="4">
        <v>9</v>
      </c>
      <c r="C46" s="15">
        <v>264</v>
      </c>
      <c r="D46" s="21">
        <v>5</v>
      </c>
      <c r="E46" s="22">
        <v>43846</v>
      </c>
      <c r="F46" s="23">
        <v>30</v>
      </c>
      <c r="G46" s="24">
        <v>0.14000000000000001</v>
      </c>
      <c r="H46">
        <f>VLOOKUP($B46,產品!$A$1:$E$61,4,FALSE)*(1-$G46)*$F46</f>
        <v>25800</v>
      </c>
      <c r="I46" s="58">
        <f>$H46-VLOOKUP($B46,產品!$A$2:$E$61,5,FALSE)*F46-$R46</f>
        <v>13542</v>
      </c>
      <c r="J46">
        <f t="shared" si="0"/>
        <v>2020</v>
      </c>
      <c r="P46" t="str">
        <f>MID(VLOOKUP($D46,業務!$A$1:$E$11,2,FALSE),FIND("/",VLOOKUP($D46,業務!$A$1:$E$11,2,FALSE))+1,2)</f>
        <v>專員</v>
      </c>
      <c r="Q46">
        <f t="shared" si="1"/>
        <v>0.01</v>
      </c>
      <c r="R46">
        <f t="shared" si="2"/>
        <v>258</v>
      </c>
    </row>
    <row r="47" spans="1:18" ht="15.75" customHeight="1">
      <c r="A47" s="19">
        <v>46</v>
      </c>
      <c r="B47" s="4">
        <v>45</v>
      </c>
      <c r="C47" s="15">
        <v>122</v>
      </c>
      <c r="D47" s="21">
        <v>1</v>
      </c>
      <c r="E47" s="22">
        <v>43847</v>
      </c>
      <c r="F47" s="23">
        <v>18</v>
      </c>
      <c r="G47" s="24">
        <v>7.0000000000000007E-2</v>
      </c>
      <c r="H47">
        <f>VLOOKUP($B47,產品!$A$1:$E$61,4,FALSE)*(1-$G47)*$F47</f>
        <v>234360</v>
      </c>
      <c r="I47" s="58">
        <f>$H47-VLOOKUP($B47,產品!$A$2:$E$61,5,FALSE)*F47-$R47</f>
        <v>68216.399999999994</v>
      </c>
      <c r="J47">
        <f t="shared" si="0"/>
        <v>2020</v>
      </c>
      <c r="P47" t="str">
        <f>MID(VLOOKUP($D47,業務!$A$1:$E$11,2,FALSE),FIND("/",VLOOKUP($D47,業務!$A$1:$E$11,2,FALSE))+1,2)</f>
        <v>專員</v>
      </c>
      <c r="Q47">
        <f t="shared" si="1"/>
        <v>0.01</v>
      </c>
      <c r="R47">
        <f t="shared" si="2"/>
        <v>2343.6</v>
      </c>
    </row>
    <row r="48" spans="1:18" ht="15.75" customHeight="1">
      <c r="A48" s="19">
        <v>47</v>
      </c>
      <c r="B48" s="4">
        <v>20</v>
      </c>
      <c r="C48" s="15">
        <v>116</v>
      </c>
      <c r="D48" s="21">
        <v>5</v>
      </c>
      <c r="E48" s="22">
        <v>43847</v>
      </c>
      <c r="F48" s="23">
        <v>60</v>
      </c>
      <c r="G48" s="24">
        <v>0.06</v>
      </c>
      <c r="H48">
        <f>VLOOKUP($B48,產品!$A$1:$E$61,4,FALSE)*(1-$G48)*$F48</f>
        <v>101520</v>
      </c>
      <c r="I48" s="58">
        <f>$H48-VLOOKUP($B48,產品!$A$2:$E$61,5,FALSE)*F48-$R48</f>
        <v>57304.800000000003</v>
      </c>
      <c r="J48">
        <f t="shared" si="0"/>
        <v>2020</v>
      </c>
      <c r="P48" t="str">
        <f>MID(VLOOKUP($D48,業務!$A$1:$E$11,2,FALSE),FIND("/",VLOOKUP($D48,業務!$A$1:$E$11,2,FALSE))+1,2)</f>
        <v>專員</v>
      </c>
      <c r="Q48">
        <f t="shared" si="1"/>
        <v>0.01</v>
      </c>
      <c r="R48">
        <f t="shared" si="2"/>
        <v>1015.2</v>
      </c>
    </row>
    <row r="49" spans="1:18" ht="15.75" customHeight="1">
      <c r="A49" s="19">
        <v>48</v>
      </c>
      <c r="B49" s="4">
        <v>18</v>
      </c>
      <c r="C49" s="15">
        <v>290</v>
      </c>
      <c r="D49" s="21">
        <v>6</v>
      </c>
      <c r="E49" s="22">
        <v>43847</v>
      </c>
      <c r="F49" s="23">
        <v>20</v>
      </c>
      <c r="G49" s="24">
        <v>0.14000000000000001</v>
      </c>
      <c r="H49">
        <f>VLOOKUP($B49,產品!$A$1:$E$61,4,FALSE)*(1-$G49)*$F49</f>
        <v>30960</v>
      </c>
      <c r="I49" s="58">
        <f>$H49-VLOOKUP($B49,產品!$A$2:$E$61,5,FALSE)*F49-$R49</f>
        <v>16250.4</v>
      </c>
      <c r="J49">
        <f t="shared" si="0"/>
        <v>2020</v>
      </c>
      <c r="P49" t="str">
        <f>MID(VLOOKUP($D49,業務!$A$1:$E$11,2,FALSE),FIND("/",VLOOKUP($D49,業務!$A$1:$E$11,2,FALSE))+1,2)</f>
        <v>專員</v>
      </c>
      <c r="Q49">
        <f t="shared" si="1"/>
        <v>0.01</v>
      </c>
      <c r="R49">
        <f t="shared" si="2"/>
        <v>309.60000000000002</v>
      </c>
    </row>
    <row r="50" spans="1:18" ht="15.75" customHeight="1">
      <c r="A50" s="19">
        <v>49</v>
      </c>
      <c r="B50" s="4">
        <v>52</v>
      </c>
      <c r="C50" s="15">
        <v>284</v>
      </c>
      <c r="D50" s="21">
        <v>1</v>
      </c>
      <c r="E50" s="22">
        <v>43847</v>
      </c>
      <c r="F50" s="23">
        <v>5</v>
      </c>
      <c r="G50" s="24">
        <v>0.17</v>
      </c>
      <c r="H50">
        <f>VLOOKUP($B50,產品!$A$1:$E$61,4,FALSE)*(1-$G50)*$F50</f>
        <v>91300</v>
      </c>
      <c r="I50" s="58">
        <f>$H50-VLOOKUP($B50,產品!$A$2:$E$61,5,FALSE)*F50-$R50</f>
        <v>13387.000000000015</v>
      </c>
      <c r="J50">
        <f t="shared" si="0"/>
        <v>2020</v>
      </c>
      <c r="P50" t="str">
        <f>MID(VLOOKUP($D50,業務!$A$1:$E$11,2,FALSE),FIND("/",VLOOKUP($D50,業務!$A$1:$E$11,2,FALSE))+1,2)</f>
        <v>專員</v>
      </c>
      <c r="Q50">
        <f t="shared" si="1"/>
        <v>0.01</v>
      </c>
      <c r="R50">
        <f t="shared" si="2"/>
        <v>913</v>
      </c>
    </row>
    <row r="51" spans="1:18" ht="15.75" customHeight="1">
      <c r="A51" s="19">
        <v>50</v>
      </c>
      <c r="B51" s="4">
        <v>58</v>
      </c>
      <c r="C51" s="15">
        <v>268</v>
      </c>
      <c r="D51" s="21">
        <v>10</v>
      </c>
      <c r="E51" s="22">
        <v>43847</v>
      </c>
      <c r="F51" s="23">
        <v>3</v>
      </c>
      <c r="G51" s="24">
        <v>0.14000000000000001</v>
      </c>
      <c r="H51">
        <f>VLOOKUP($B51,產品!$A$1:$E$61,4,FALSE)*(1-$G51)*$F51</f>
        <v>54180</v>
      </c>
      <c r="I51" s="58">
        <f>$H51-VLOOKUP($B51,產品!$A$2:$E$61,5,FALSE)*F51-$R51</f>
        <v>9538.200000000008</v>
      </c>
      <c r="J51">
        <f t="shared" si="0"/>
        <v>2020</v>
      </c>
      <c r="P51" t="str">
        <f>MID(VLOOKUP($D51,業務!$A$1:$E$11,2,FALSE),FIND("/",VLOOKUP($D51,業務!$A$1:$E$11,2,FALSE))+1,2)</f>
        <v>專員</v>
      </c>
      <c r="Q51">
        <f t="shared" si="1"/>
        <v>0.01</v>
      </c>
      <c r="R51">
        <f t="shared" si="2"/>
        <v>541.79999999999995</v>
      </c>
    </row>
    <row r="52" spans="1:18" ht="15.75" customHeight="1">
      <c r="A52" s="19">
        <v>51</v>
      </c>
      <c r="B52" s="4">
        <v>3</v>
      </c>
      <c r="C52" s="15">
        <v>283</v>
      </c>
      <c r="D52" s="21">
        <v>4</v>
      </c>
      <c r="E52" s="22">
        <v>43847</v>
      </c>
      <c r="F52" s="23">
        <v>15</v>
      </c>
      <c r="G52" s="24">
        <v>7.0000000000000007E-2</v>
      </c>
      <c r="H52">
        <f>VLOOKUP($B52,產品!$A$1:$E$61,4,FALSE)*(1-$G52)*$F52</f>
        <v>13949.999999999998</v>
      </c>
      <c r="I52" s="58">
        <f>$H52-VLOOKUP($B52,產品!$A$2:$E$61,5,FALSE)*F52-$R52</f>
        <v>7782.5999999999985</v>
      </c>
      <c r="J52">
        <f t="shared" si="0"/>
        <v>2020</v>
      </c>
      <c r="P52" t="str">
        <f>MID(VLOOKUP($D52,業務!$A$1:$E$11,2,FALSE),FIND("/",VLOOKUP($D52,業務!$A$1:$E$11,2,FALSE))+1,2)</f>
        <v>副理</v>
      </c>
      <c r="Q52">
        <f t="shared" si="1"/>
        <v>1.2E-2</v>
      </c>
      <c r="R52">
        <f t="shared" si="2"/>
        <v>167.39999999999998</v>
      </c>
    </row>
    <row r="53" spans="1:18" ht="15.75" customHeight="1">
      <c r="A53" s="19">
        <v>52</v>
      </c>
      <c r="B53" s="4">
        <v>44</v>
      </c>
      <c r="C53" s="15">
        <v>279</v>
      </c>
      <c r="D53" s="21">
        <v>10</v>
      </c>
      <c r="E53" s="22">
        <v>43847</v>
      </c>
      <c r="F53" s="26">
        <v>2</v>
      </c>
      <c r="G53" s="24">
        <v>0.16</v>
      </c>
      <c r="H53">
        <f>VLOOKUP($B53,產品!$A$1:$E$61,4,FALSE)*(1-$G53)*$F53</f>
        <v>33600</v>
      </c>
      <c r="I53" s="58">
        <f>$H53-VLOOKUP($B53,產品!$A$2:$E$61,5,FALSE)*F53-$R53</f>
        <v>7264</v>
      </c>
      <c r="J53">
        <f t="shared" si="0"/>
        <v>2020</v>
      </c>
      <c r="P53" t="str">
        <f>MID(VLOOKUP($D53,業務!$A$1:$E$11,2,FALSE),FIND("/",VLOOKUP($D53,業務!$A$1:$E$11,2,FALSE))+1,2)</f>
        <v>專員</v>
      </c>
      <c r="Q53">
        <f t="shared" si="1"/>
        <v>0.01</v>
      </c>
      <c r="R53">
        <f t="shared" si="2"/>
        <v>336</v>
      </c>
    </row>
    <row r="54" spans="1:18" ht="15.75" customHeight="1">
      <c r="A54" s="19">
        <v>53</v>
      </c>
      <c r="B54" s="4">
        <v>47</v>
      </c>
      <c r="C54" s="15">
        <v>268</v>
      </c>
      <c r="D54" s="21">
        <v>3</v>
      </c>
      <c r="E54" s="22">
        <v>43848</v>
      </c>
      <c r="F54" s="23">
        <v>13</v>
      </c>
      <c r="G54" s="24">
        <v>0.14000000000000001</v>
      </c>
      <c r="H54">
        <f>VLOOKUP($B54,產品!$A$1:$E$61,4,FALSE)*(1-$G54)*$F54</f>
        <v>223600</v>
      </c>
      <c r="I54" s="58">
        <f>$H54-VLOOKUP($B54,產品!$A$2:$E$61,5,FALSE)*F54-$R54</f>
        <v>51022.400000000001</v>
      </c>
      <c r="J54">
        <f t="shared" si="0"/>
        <v>2020</v>
      </c>
      <c r="P54" t="str">
        <f>MID(VLOOKUP($D54,業務!$A$1:$E$11,2,FALSE),FIND("/",VLOOKUP($D54,業務!$A$1:$E$11,2,FALSE))+1,2)</f>
        <v>協理</v>
      </c>
      <c r="Q54">
        <f t="shared" si="1"/>
        <v>1.6E-2</v>
      </c>
      <c r="R54">
        <f t="shared" si="2"/>
        <v>3577.6</v>
      </c>
    </row>
    <row r="55" spans="1:18" ht="15.75" customHeight="1">
      <c r="A55" s="19">
        <v>54</v>
      </c>
      <c r="B55" s="4">
        <v>24</v>
      </c>
      <c r="C55" s="15">
        <v>6</v>
      </c>
      <c r="D55" s="21">
        <v>4</v>
      </c>
      <c r="E55" s="22">
        <v>43848</v>
      </c>
      <c r="F55" s="23">
        <v>15</v>
      </c>
      <c r="G55" s="24">
        <v>0.17</v>
      </c>
      <c r="H55">
        <f>VLOOKUP($B55,產品!$A$1:$E$61,4,FALSE)*(1-$G55)*$F55</f>
        <v>22410</v>
      </c>
      <c r="I55" s="58">
        <f>$H55-VLOOKUP($B55,產品!$A$2:$E$61,5,FALSE)*F55-$R55</f>
        <v>11341.08</v>
      </c>
      <c r="J55">
        <f t="shared" si="0"/>
        <v>2020</v>
      </c>
      <c r="P55" t="str">
        <f>MID(VLOOKUP($D55,業務!$A$1:$E$11,2,FALSE),FIND("/",VLOOKUP($D55,業務!$A$1:$E$11,2,FALSE))+1,2)</f>
        <v>副理</v>
      </c>
      <c r="Q55">
        <f t="shared" si="1"/>
        <v>1.2E-2</v>
      </c>
      <c r="R55">
        <f t="shared" si="2"/>
        <v>268.92</v>
      </c>
    </row>
    <row r="56" spans="1:18" ht="15.75" customHeight="1">
      <c r="A56" s="19">
        <v>55</v>
      </c>
      <c r="B56" s="4">
        <v>2</v>
      </c>
      <c r="C56" s="15">
        <v>123</v>
      </c>
      <c r="D56" s="21">
        <v>5</v>
      </c>
      <c r="E56" s="22">
        <v>43849</v>
      </c>
      <c r="F56" s="23">
        <v>40</v>
      </c>
      <c r="G56" s="24">
        <v>0.18</v>
      </c>
      <c r="H56">
        <f>VLOOKUP($B56,產品!$A$1:$E$61,4,FALSE)*(1-$G56)*$F56</f>
        <v>32800.000000000007</v>
      </c>
      <c r="I56" s="58">
        <f>$H56-VLOOKUP($B56,產品!$A$2:$E$61,5,FALSE)*F56-$R56</f>
        <v>16472.000000000007</v>
      </c>
      <c r="J56">
        <f t="shared" si="0"/>
        <v>2020</v>
      </c>
      <c r="P56" t="str">
        <f>MID(VLOOKUP($D56,業務!$A$1:$E$11,2,FALSE),FIND("/",VLOOKUP($D56,業務!$A$1:$E$11,2,FALSE))+1,2)</f>
        <v>專員</v>
      </c>
      <c r="Q56">
        <f t="shared" si="1"/>
        <v>0.01</v>
      </c>
      <c r="R56">
        <f t="shared" si="2"/>
        <v>328.00000000000006</v>
      </c>
    </row>
    <row r="57" spans="1:18" ht="15.75" customHeight="1">
      <c r="A57" s="19">
        <v>56</v>
      </c>
      <c r="B57" s="4">
        <v>26</v>
      </c>
      <c r="C57" s="15">
        <v>3</v>
      </c>
      <c r="D57" s="21">
        <v>10</v>
      </c>
      <c r="E57" s="22">
        <v>43850</v>
      </c>
      <c r="F57" s="23">
        <v>5</v>
      </c>
      <c r="G57" s="24">
        <v>0.18</v>
      </c>
      <c r="H57">
        <f>VLOOKUP($B57,產品!$A$1:$E$61,4,FALSE)*(1-$G57)*$F57</f>
        <v>26650</v>
      </c>
      <c r="I57" s="58">
        <f>$H57-VLOOKUP($B57,產品!$A$2:$E$61,5,FALSE)*F57-$R57</f>
        <v>6883.5</v>
      </c>
      <c r="J57">
        <f t="shared" si="0"/>
        <v>2020</v>
      </c>
      <c r="P57" t="str">
        <f>MID(VLOOKUP($D57,業務!$A$1:$E$11,2,FALSE),FIND("/",VLOOKUP($D57,業務!$A$1:$E$11,2,FALSE))+1,2)</f>
        <v>專員</v>
      </c>
      <c r="Q57">
        <f t="shared" si="1"/>
        <v>0.01</v>
      </c>
      <c r="R57">
        <f t="shared" si="2"/>
        <v>266.5</v>
      </c>
    </row>
    <row r="58" spans="1:18" ht="15.75" customHeight="1">
      <c r="A58" s="19">
        <v>57</v>
      </c>
      <c r="B58" s="4">
        <v>31</v>
      </c>
      <c r="C58" s="15">
        <v>258</v>
      </c>
      <c r="D58" s="21">
        <v>3</v>
      </c>
      <c r="E58" s="22">
        <v>43851</v>
      </c>
      <c r="F58" s="23">
        <v>15</v>
      </c>
      <c r="G58" s="24">
        <v>0.19</v>
      </c>
      <c r="H58">
        <f>VLOOKUP($B58,產品!$A$1:$E$61,4,FALSE)*(1-$G58)*$F58</f>
        <v>85050</v>
      </c>
      <c r="I58" s="58">
        <f>$H58-VLOOKUP($B58,產品!$A$2:$E$61,5,FALSE)*F58-$R58</f>
        <v>20689.2</v>
      </c>
      <c r="J58">
        <f t="shared" si="0"/>
        <v>2020</v>
      </c>
      <c r="P58" t="str">
        <f>MID(VLOOKUP($D58,業務!$A$1:$E$11,2,FALSE),FIND("/",VLOOKUP($D58,業務!$A$1:$E$11,2,FALSE))+1,2)</f>
        <v>協理</v>
      </c>
      <c r="Q58">
        <f t="shared" si="1"/>
        <v>1.6E-2</v>
      </c>
      <c r="R58">
        <f t="shared" si="2"/>
        <v>1360.8</v>
      </c>
    </row>
    <row r="59" spans="1:18" ht="15.75" customHeight="1">
      <c r="A59" s="19">
        <v>58</v>
      </c>
      <c r="B59" s="4">
        <v>43</v>
      </c>
      <c r="C59" s="15">
        <v>122</v>
      </c>
      <c r="D59" s="21">
        <v>4</v>
      </c>
      <c r="E59" s="22">
        <v>43851</v>
      </c>
      <c r="F59" s="23">
        <v>1</v>
      </c>
      <c r="G59" s="24">
        <v>0.19</v>
      </c>
      <c r="H59">
        <f>VLOOKUP($B59,產品!$A$1:$E$61,4,FALSE)*(1-$G59)*$F59</f>
        <v>14580.000000000002</v>
      </c>
      <c r="I59" s="58">
        <f>$H59-VLOOKUP($B59,產品!$A$2:$E$61,5,FALSE)*F59-$R59</f>
        <v>2705.0400000000018</v>
      </c>
      <c r="J59">
        <f t="shared" si="0"/>
        <v>2020</v>
      </c>
      <c r="P59" t="str">
        <f>MID(VLOOKUP($D59,業務!$A$1:$E$11,2,FALSE),FIND("/",VLOOKUP($D59,業務!$A$1:$E$11,2,FALSE))+1,2)</f>
        <v>副理</v>
      </c>
      <c r="Q59">
        <f t="shared" si="1"/>
        <v>1.2E-2</v>
      </c>
      <c r="R59">
        <f t="shared" si="2"/>
        <v>174.96000000000004</v>
      </c>
    </row>
    <row r="60" spans="1:18" ht="15.75" customHeight="1">
      <c r="A60" s="19">
        <v>59</v>
      </c>
      <c r="B60" s="4">
        <v>39</v>
      </c>
      <c r="C60" s="15">
        <v>116</v>
      </c>
      <c r="D60" s="21">
        <v>8</v>
      </c>
      <c r="E60" s="22">
        <v>43852</v>
      </c>
      <c r="F60" s="23">
        <v>15</v>
      </c>
      <c r="G60" s="24">
        <v>0.12</v>
      </c>
      <c r="H60">
        <f>VLOOKUP($B60,產品!$A$1:$E$61,4,FALSE)*(1-$G60)*$F60</f>
        <v>237600</v>
      </c>
      <c r="I60" s="58">
        <f>$H60-VLOOKUP($B60,產品!$A$2:$E$61,5,FALSE)*F60-$R60</f>
        <v>59724</v>
      </c>
      <c r="J60">
        <f t="shared" si="0"/>
        <v>2020</v>
      </c>
      <c r="P60" t="str">
        <f>MID(VLOOKUP($D60,業務!$A$1:$E$11,2,FALSE),FIND("/",VLOOKUP($D60,業務!$A$1:$E$11,2,FALSE))+1,2)</f>
        <v>專員</v>
      </c>
      <c r="Q60">
        <f t="shared" si="1"/>
        <v>0.01</v>
      </c>
      <c r="R60">
        <f t="shared" si="2"/>
        <v>2376</v>
      </c>
    </row>
    <row r="61" spans="1:18" ht="15.75" customHeight="1">
      <c r="A61" s="19">
        <v>60</v>
      </c>
      <c r="B61" s="4">
        <v>19</v>
      </c>
      <c r="C61" s="15">
        <v>271</v>
      </c>
      <c r="D61" s="21">
        <v>6</v>
      </c>
      <c r="E61" s="22">
        <v>43852</v>
      </c>
      <c r="F61" s="23">
        <v>30</v>
      </c>
      <c r="G61" s="24">
        <v>0.2</v>
      </c>
      <c r="H61">
        <f>VLOOKUP($B61,產品!$A$1:$E$61,4,FALSE)*(1-$G61)*$F61</f>
        <v>43200</v>
      </c>
      <c r="I61" s="58">
        <f>$H61-VLOOKUP($B61,產品!$A$2:$E$61,5,FALSE)*F61-$R61</f>
        <v>21168</v>
      </c>
      <c r="J61">
        <f t="shared" si="0"/>
        <v>2020</v>
      </c>
      <c r="P61" t="str">
        <f>MID(VLOOKUP($D61,業務!$A$1:$E$11,2,FALSE),FIND("/",VLOOKUP($D61,業務!$A$1:$E$11,2,FALSE))+1,2)</f>
        <v>專員</v>
      </c>
      <c r="Q61">
        <f t="shared" si="1"/>
        <v>0.01</v>
      </c>
      <c r="R61">
        <f t="shared" si="2"/>
        <v>432</v>
      </c>
    </row>
    <row r="62" spans="1:18" ht="15.75" customHeight="1">
      <c r="A62" s="19">
        <v>61</v>
      </c>
      <c r="B62" s="4">
        <v>31</v>
      </c>
      <c r="C62" s="15">
        <v>6</v>
      </c>
      <c r="D62" s="21">
        <v>4</v>
      </c>
      <c r="E62" s="22">
        <v>43852</v>
      </c>
      <c r="F62" s="23">
        <v>6</v>
      </c>
      <c r="G62" s="24">
        <v>0.13</v>
      </c>
      <c r="H62">
        <f>VLOOKUP($B62,產品!$A$1:$E$61,4,FALSE)*(1-$G62)*$F62</f>
        <v>36540</v>
      </c>
      <c r="I62" s="58">
        <f>$H62-VLOOKUP($B62,產品!$A$2:$E$61,5,FALSE)*F62-$R62</f>
        <v>10901.52</v>
      </c>
      <c r="J62">
        <f t="shared" si="0"/>
        <v>2020</v>
      </c>
      <c r="P62" t="str">
        <f>MID(VLOOKUP($D62,業務!$A$1:$E$11,2,FALSE),FIND("/",VLOOKUP($D62,業務!$A$1:$E$11,2,FALSE))+1,2)</f>
        <v>副理</v>
      </c>
      <c r="Q62">
        <f t="shared" si="1"/>
        <v>1.2E-2</v>
      </c>
      <c r="R62">
        <f t="shared" si="2"/>
        <v>438.48</v>
      </c>
    </row>
    <row r="63" spans="1:18" ht="15.75" customHeight="1">
      <c r="A63" s="19">
        <v>62</v>
      </c>
      <c r="B63" s="4">
        <v>23</v>
      </c>
      <c r="C63" s="15">
        <v>121</v>
      </c>
      <c r="D63" s="21">
        <v>8</v>
      </c>
      <c r="E63" s="22">
        <v>43853</v>
      </c>
      <c r="F63" s="23">
        <v>135</v>
      </c>
      <c r="G63" s="24">
        <v>0.05</v>
      </c>
      <c r="H63">
        <f>VLOOKUP($B63,產品!$A$1:$E$61,4,FALSE)*(1-$G63)*$F63</f>
        <v>230850</v>
      </c>
      <c r="I63" s="58">
        <f>$H63-VLOOKUP($B63,產品!$A$2:$E$61,5,FALSE)*F63-$R63</f>
        <v>131341.5</v>
      </c>
      <c r="J63">
        <f t="shared" si="0"/>
        <v>2020</v>
      </c>
      <c r="P63" t="str">
        <f>MID(VLOOKUP($D63,業務!$A$1:$E$11,2,FALSE),FIND("/",VLOOKUP($D63,業務!$A$1:$E$11,2,FALSE))+1,2)</f>
        <v>專員</v>
      </c>
      <c r="Q63">
        <f t="shared" si="1"/>
        <v>0.01</v>
      </c>
      <c r="R63">
        <f t="shared" si="2"/>
        <v>2308.5</v>
      </c>
    </row>
    <row r="64" spans="1:18" ht="15.75" customHeight="1">
      <c r="A64" s="19">
        <v>63</v>
      </c>
      <c r="B64" s="4">
        <v>53</v>
      </c>
      <c r="C64" s="15">
        <v>125</v>
      </c>
      <c r="D64" s="21">
        <v>2</v>
      </c>
      <c r="E64" s="22">
        <v>43853</v>
      </c>
      <c r="F64" s="23">
        <v>14</v>
      </c>
      <c r="G64" s="24">
        <v>0.09</v>
      </c>
      <c r="H64">
        <f>VLOOKUP($B64,產品!$A$1:$E$61,4,FALSE)*(1-$G64)*$F64</f>
        <v>191100</v>
      </c>
      <c r="I64" s="58">
        <f>$H64-VLOOKUP($B64,產品!$A$2:$E$61,5,FALSE)*F64-$R64</f>
        <v>41233.5</v>
      </c>
      <c r="J64">
        <f t="shared" si="0"/>
        <v>2020</v>
      </c>
      <c r="P64" t="str">
        <f>MID(VLOOKUP($D64,業務!$A$1:$E$11,2,FALSE),FIND("/",VLOOKUP($D64,業務!$A$1:$E$11,2,FALSE))+1,2)</f>
        <v>經理</v>
      </c>
      <c r="Q64">
        <f t="shared" si="1"/>
        <v>1.4999999999999999E-2</v>
      </c>
      <c r="R64">
        <f t="shared" si="2"/>
        <v>2866.5</v>
      </c>
    </row>
    <row r="65" spans="1:18" ht="15.75" customHeight="1">
      <c r="A65" s="19">
        <v>64</v>
      </c>
      <c r="B65" s="4">
        <v>24</v>
      </c>
      <c r="C65" s="15">
        <v>140</v>
      </c>
      <c r="D65" s="21">
        <v>7</v>
      </c>
      <c r="E65" s="22">
        <v>43853</v>
      </c>
      <c r="F65" s="23">
        <v>11</v>
      </c>
      <c r="G65" s="24">
        <v>7.0000000000000007E-2</v>
      </c>
      <c r="H65">
        <f>VLOOKUP($B65,產品!$A$1:$E$61,4,FALSE)*(1-$G65)*$F65</f>
        <v>18414</v>
      </c>
      <c r="I65" s="58">
        <f>$H65-VLOOKUP($B65,產品!$A$2:$E$61,5,FALSE)*F65-$R65</f>
        <v>10273.031999999999</v>
      </c>
      <c r="J65">
        <f t="shared" si="0"/>
        <v>2020</v>
      </c>
      <c r="P65" t="str">
        <f>MID(VLOOKUP($D65,業務!$A$1:$E$11,2,FALSE),FIND("/",VLOOKUP($D65,業務!$A$1:$E$11,2,FALSE))+1,2)</f>
        <v>副理</v>
      </c>
      <c r="Q65">
        <f t="shared" si="1"/>
        <v>1.2E-2</v>
      </c>
      <c r="R65">
        <f t="shared" si="2"/>
        <v>220.96800000000002</v>
      </c>
    </row>
    <row r="66" spans="1:18" ht="15.75" customHeight="1">
      <c r="A66" s="19">
        <v>65</v>
      </c>
      <c r="B66" s="4">
        <v>11</v>
      </c>
      <c r="C66" s="15">
        <v>261</v>
      </c>
      <c r="D66" s="21">
        <v>1</v>
      </c>
      <c r="E66" s="22">
        <v>43853</v>
      </c>
      <c r="F66" s="23">
        <v>15</v>
      </c>
      <c r="G66" s="24">
        <v>0.1</v>
      </c>
      <c r="H66">
        <f>VLOOKUP($B66,產品!$A$1:$E$61,4,FALSE)*(1-$G66)*$F66</f>
        <v>13500</v>
      </c>
      <c r="I66" s="58">
        <f>$H66-VLOOKUP($B66,產品!$A$2:$E$61,5,FALSE)*F66-$R66</f>
        <v>7365</v>
      </c>
      <c r="J66">
        <f t="shared" si="0"/>
        <v>2020</v>
      </c>
      <c r="P66" t="str">
        <f>MID(VLOOKUP($D66,業務!$A$1:$E$11,2,FALSE),FIND("/",VLOOKUP($D66,業務!$A$1:$E$11,2,FALSE))+1,2)</f>
        <v>專員</v>
      </c>
      <c r="Q66">
        <f t="shared" si="1"/>
        <v>0.01</v>
      </c>
      <c r="R66">
        <f t="shared" si="2"/>
        <v>135</v>
      </c>
    </row>
    <row r="67" spans="1:18" ht="15.75" customHeight="1">
      <c r="A67" s="19">
        <v>66</v>
      </c>
      <c r="B67" s="4">
        <v>18</v>
      </c>
      <c r="C67" s="15">
        <v>277</v>
      </c>
      <c r="D67" s="21">
        <v>1</v>
      </c>
      <c r="E67" s="22">
        <v>43854</v>
      </c>
      <c r="F67" s="23">
        <v>60</v>
      </c>
      <c r="G67" s="24">
        <v>0.05</v>
      </c>
      <c r="H67">
        <f>VLOOKUP($B67,產品!$A$1:$E$61,4,FALSE)*(1-$G67)*$F67</f>
        <v>102600</v>
      </c>
      <c r="I67" s="58">
        <f>$H67-VLOOKUP($B67,產品!$A$2:$E$61,5,FALSE)*F67-$R67</f>
        <v>58374</v>
      </c>
      <c r="J67">
        <f t="shared" ref="J67:J130" si="3">YEAR(E67)</f>
        <v>2020</v>
      </c>
      <c r="P67" t="str">
        <f>MID(VLOOKUP($D67,業務!$A$1:$E$11,2,FALSE),FIND("/",VLOOKUP($D67,業務!$A$1:$E$11,2,FALSE))+1,2)</f>
        <v>專員</v>
      </c>
      <c r="Q67">
        <f t="shared" ref="Q67:Q130" si="4">IF($P67="專員",1%,IF($P67="副理",1.2%,IF($P67="經理",1.5%,IF($P67="協理",1.6%,0))))</f>
        <v>0.01</v>
      </c>
      <c r="R67">
        <f t="shared" ref="R67:R130" si="5">$H67*$Q67</f>
        <v>1026</v>
      </c>
    </row>
    <row r="68" spans="1:18" ht="15.75" customHeight="1">
      <c r="A68" s="19">
        <v>67</v>
      </c>
      <c r="B68" s="4">
        <v>53</v>
      </c>
      <c r="C68" s="15">
        <v>273</v>
      </c>
      <c r="D68" s="21">
        <v>7</v>
      </c>
      <c r="E68" s="22">
        <v>43854</v>
      </c>
      <c r="F68" s="23">
        <v>14</v>
      </c>
      <c r="G68" s="24">
        <v>0.06</v>
      </c>
      <c r="H68">
        <f>VLOOKUP($B68,產品!$A$1:$E$61,4,FALSE)*(1-$G68)*$F68</f>
        <v>197400</v>
      </c>
      <c r="I68" s="58">
        <f>$H68-VLOOKUP($B68,產品!$A$2:$E$61,5,FALSE)*F68-$R68</f>
        <v>48031.199999999997</v>
      </c>
      <c r="J68">
        <f t="shared" si="3"/>
        <v>2020</v>
      </c>
      <c r="P68" t="str">
        <f>MID(VLOOKUP($D68,業務!$A$1:$E$11,2,FALSE),FIND("/",VLOOKUP($D68,業務!$A$1:$E$11,2,FALSE))+1,2)</f>
        <v>副理</v>
      </c>
      <c r="Q68">
        <f t="shared" si="4"/>
        <v>1.2E-2</v>
      </c>
      <c r="R68">
        <f t="shared" si="5"/>
        <v>2368.8000000000002</v>
      </c>
    </row>
    <row r="69" spans="1:18" ht="15.75" customHeight="1">
      <c r="A69" s="19">
        <v>68</v>
      </c>
      <c r="B69" s="4">
        <v>40</v>
      </c>
      <c r="C69" s="15">
        <v>9</v>
      </c>
      <c r="D69" s="21">
        <v>1</v>
      </c>
      <c r="E69" s="22">
        <v>43854</v>
      </c>
      <c r="F69" s="23">
        <v>10</v>
      </c>
      <c r="G69" s="24">
        <v>0.11</v>
      </c>
      <c r="H69">
        <f>VLOOKUP($B69,產品!$A$1:$E$61,4,FALSE)*(1-$G69)*$F69</f>
        <v>178000</v>
      </c>
      <c r="I69" s="58">
        <f>$H69-VLOOKUP($B69,產品!$A$2:$E$61,5,FALSE)*F69-$R69</f>
        <v>46220</v>
      </c>
      <c r="J69">
        <f t="shared" si="3"/>
        <v>2020</v>
      </c>
      <c r="P69" t="str">
        <f>MID(VLOOKUP($D69,業務!$A$1:$E$11,2,FALSE),FIND("/",VLOOKUP($D69,業務!$A$1:$E$11,2,FALSE))+1,2)</f>
        <v>專員</v>
      </c>
      <c r="Q69">
        <f t="shared" si="4"/>
        <v>0.01</v>
      </c>
      <c r="R69">
        <f t="shared" si="5"/>
        <v>1780</v>
      </c>
    </row>
    <row r="70" spans="1:18" ht="15.75" customHeight="1">
      <c r="A70" s="19">
        <v>69</v>
      </c>
      <c r="B70" s="4">
        <v>1</v>
      </c>
      <c r="C70" s="15">
        <v>271</v>
      </c>
      <c r="D70" s="21">
        <v>2</v>
      </c>
      <c r="E70" s="22">
        <v>43854</v>
      </c>
      <c r="F70" s="23">
        <v>75</v>
      </c>
      <c r="G70" s="24">
        <v>0.13</v>
      </c>
      <c r="H70">
        <f>VLOOKUP($B70,產品!$A$1:$E$61,4,FALSE)*(1-$G70)*$F70</f>
        <v>65250</v>
      </c>
      <c r="I70" s="58">
        <f>$H70-VLOOKUP($B70,產品!$A$2:$E$61,5,FALSE)*F70-$R70</f>
        <v>34271.25</v>
      </c>
      <c r="J70">
        <f t="shared" si="3"/>
        <v>2020</v>
      </c>
      <c r="P70" t="str">
        <f>MID(VLOOKUP($D70,業務!$A$1:$E$11,2,FALSE),FIND("/",VLOOKUP($D70,業務!$A$1:$E$11,2,FALSE))+1,2)</f>
        <v>經理</v>
      </c>
      <c r="Q70">
        <f t="shared" si="4"/>
        <v>1.4999999999999999E-2</v>
      </c>
      <c r="R70">
        <f t="shared" si="5"/>
        <v>978.75</v>
      </c>
    </row>
    <row r="71" spans="1:18" ht="15.75" customHeight="1">
      <c r="A71" s="19">
        <v>70</v>
      </c>
      <c r="B71" s="4">
        <v>47</v>
      </c>
      <c r="C71" s="15">
        <v>4</v>
      </c>
      <c r="D71" s="21">
        <v>4</v>
      </c>
      <c r="E71" s="22">
        <v>43854</v>
      </c>
      <c r="F71" s="23">
        <v>4</v>
      </c>
      <c r="G71" s="24">
        <v>0.05</v>
      </c>
      <c r="H71">
        <f>VLOOKUP($B71,產品!$A$1:$E$61,4,FALSE)*(1-$G71)*$F71</f>
        <v>76000</v>
      </c>
      <c r="I71" s="58">
        <f>$H71-VLOOKUP($B71,產品!$A$2:$E$61,5,FALSE)*F71-$R71</f>
        <v>23088</v>
      </c>
      <c r="J71">
        <f t="shared" si="3"/>
        <v>2020</v>
      </c>
      <c r="P71" t="str">
        <f>MID(VLOOKUP($D71,業務!$A$1:$E$11,2,FALSE),FIND("/",VLOOKUP($D71,業務!$A$1:$E$11,2,FALSE))+1,2)</f>
        <v>副理</v>
      </c>
      <c r="Q71">
        <f t="shared" si="4"/>
        <v>1.2E-2</v>
      </c>
      <c r="R71">
        <f t="shared" si="5"/>
        <v>912</v>
      </c>
    </row>
    <row r="72" spans="1:18" ht="15.75" customHeight="1">
      <c r="A72" s="19">
        <v>71</v>
      </c>
      <c r="B72" s="4">
        <v>56</v>
      </c>
      <c r="C72" s="15">
        <v>9</v>
      </c>
      <c r="D72" s="21">
        <v>1</v>
      </c>
      <c r="E72" s="22">
        <v>43854</v>
      </c>
      <c r="F72" s="23">
        <v>4</v>
      </c>
      <c r="G72" s="24">
        <v>0.11</v>
      </c>
      <c r="H72">
        <f>VLOOKUP($B72,產品!$A$1:$E$61,4,FALSE)*(1-$G72)*$F72</f>
        <v>78320</v>
      </c>
      <c r="I72" s="58">
        <f>$H72-VLOOKUP($B72,產品!$A$2:$E$61,5,FALSE)*F72-$R72</f>
        <v>15936.800000000007</v>
      </c>
      <c r="J72">
        <f t="shared" si="3"/>
        <v>2020</v>
      </c>
      <c r="P72" t="str">
        <f>MID(VLOOKUP($D72,業務!$A$1:$E$11,2,FALSE),FIND("/",VLOOKUP($D72,業務!$A$1:$E$11,2,FALSE))+1,2)</f>
        <v>專員</v>
      </c>
      <c r="Q72">
        <f t="shared" si="4"/>
        <v>0.01</v>
      </c>
      <c r="R72">
        <f t="shared" si="5"/>
        <v>783.2</v>
      </c>
    </row>
    <row r="73" spans="1:18" ht="15.75" customHeight="1">
      <c r="A73" s="19">
        <v>72</v>
      </c>
      <c r="B73" s="4">
        <v>37</v>
      </c>
      <c r="C73" s="15">
        <v>261</v>
      </c>
      <c r="D73" s="21">
        <v>7</v>
      </c>
      <c r="E73" s="22">
        <v>43854</v>
      </c>
      <c r="F73" s="23">
        <v>4</v>
      </c>
      <c r="G73" s="24">
        <v>0.1</v>
      </c>
      <c r="H73">
        <f>VLOOKUP($B73,產品!$A$1:$E$61,4,FALSE)*(1-$G73)*$F73</f>
        <v>43200</v>
      </c>
      <c r="I73" s="58">
        <f>$H73-VLOOKUP($B73,產品!$A$2:$E$61,5,FALSE)*F73-$R73</f>
        <v>11481.6</v>
      </c>
      <c r="J73">
        <f t="shared" si="3"/>
        <v>2020</v>
      </c>
      <c r="P73" t="str">
        <f>MID(VLOOKUP($D73,業務!$A$1:$E$11,2,FALSE),FIND("/",VLOOKUP($D73,業務!$A$1:$E$11,2,FALSE))+1,2)</f>
        <v>副理</v>
      </c>
      <c r="Q73">
        <f t="shared" si="4"/>
        <v>1.2E-2</v>
      </c>
      <c r="R73">
        <f t="shared" si="5"/>
        <v>518.4</v>
      </c>
    </row>
    <row r="74" spans="1:18" ht="15.75" customHeight="1">
      <c r="A74" s="19">
        <v>73</v>
      </c>
      <c r="B74" s="4">
        <v>47</v>
      </c>
      <c r="C74" s="15">
        <v>10</v>
      </c>
      <c r="D74" s="21">
        <v>4</v>
      </c>
      <c r="E74" s="22">
        <v>43854</v>
      </c>
      <c r="F74" s="26">
        <v>2</v>
      </c>
      <c r="G74" s="24">
        <v>0.05</v>
      </c>
      <c r="H74">
        <f>VLOOKUP($B74,產品!$A$1:$E$61,4,FALSE)*(1-$G74)*$F74</f>
        <v>38000</v>
      </c>
      <c r="I74" s="58">
        <f>$H74-VLOOKUP($B74,產品!$A$2:$E$61,5,FALSE)*F74-$R74</f>
        <v>11544</v>
      </c>
      <c r="J74">
        <f t="shared" si="3"/>
        <v>2020</v>
      </c>
      <c r="P74" t="str">
        <f>MID(VLOOKUP($D74,業務!$A$1:$E$11,2,FALSE),FIND("/",VLOOKUP($D74,業務!$A$1:$E$11,2,FALSE))+1,2)</f>
        <v>副理</v>
      </c>
      <c r="Q74">
        <f t="shared" si="4"/>
        <v>1.2E-2</v>
      </c>
      <c r="R74">
        <f t="shared" si="5"/>
        <v>456</v>
      </c>
    </row>
    <row r="75" spans="1:18" ht="15.75" customHeight="1">
      <c r="A75" s="19">
        <v>74</v>
      </c>
      <c r="B75" s="4">
        <v>36</v>
      </c>
      <c r="C75" s="15">
        <v>1</v>
      </c>
      <c r="D75" s="21">
        <v>6</v>
      </c>
      <c r="E75" s="22">
        <v>43855</v>
      </c>
      <c r="F75" s="23">
        <v>15</v>
      </c>
      <c r="G75" s="24">
        <v>0.2</v>
      </c>
      <c r="H75">
        <f>VLOOKUP($B75,產品!$A$1:$E$61,4,FALSE)*(1-$G75)*$F75</f>
        <v>108000</v>
      </c>
      <c r="I75" s="58">
        <f>$H75-VLOOKUP($B75,產品!$A$2:$E$61,5,FALSE)*F75-$R75</f>
        <v>25920</v>
      </c>
      <c r="J75">
        <f t="shared" si="3"/>
        <v>2020</v>
      </c>
      <c r="P75" t="str">
        <f>MID(VLOOKUP($D75,業務!$A$1:$E$11,2,FALSE),FIND("/",VLOOKUP($D75,業務!$A$1:$E$11,2,FALSE))+1,2)</f>
        <v>專員</v>
      </c>
      <c r="Q75">
        <f t="shared" si="4"/>
        <v>0.01</v>
      </c>
      <c r="R75">
        <f t="shared" si="5"/>
        <v>1080</v>
      </c>
    </row>
    <row r="76" spans="1:18" ht="15.75" customHeight="1">
      <c r="A76" s="19">
        <v>75</v>
      </c>
      <c r="B76" s="4">
        <v>30</v>
      </c>
      <c r="C76" s="15">
        <v>264</v>
      </c>
      <c r="D76" s="21">
        <v>1</v>
      </c>
      <c r="E76" s="22">
        <v>43855</v>
      </c>
      <c r="F76" s="23">
        <v>15</v>
      </c>
      <c r="G76" s="24">
        <v>0.18</v>
      </c>
      <c r="H76">
        <f>VLOOKUP($B76,產品!$A$1:$E$61,4,FALSE)*(1-$G76)*$F76</f>
        <v>79950</v>
      </c>
      <c r="I76" s="58">
        <f>$H76-VLOOKUP($B76,產品!$A$2:$E$61,5,FALSE)*F76-$R76</f>
        <v>20650.5</v>
      </c>
      <c r="J76">
        <f t="shared" si="3"/>
        <v>2020</v>
      </c>
      <c r="P76" t="str">
        <f>MID(VLOOKUP($D76,業務!$A$1:$E$11,2,FALSE),FIND("/",VLOOKUP($D76,業務!$A$1:$E$11,2,FALSE))+1,2)</f>
        <v>專員</v>
      </c>
      <c r="Q76">
        <f t="shared" si="4"/>
        <v>0.01</v>
      </c>
      <c r="R76">
        <f t="shared" si="5"/>
        <v>799.5</v>
      </c>
    </row>
    <row r="77" spans="1:18" ht="15.75" customHeight="1">
      <c r="A77" s="19">
        <v>76</v>
      </c>
      <c r="B77" s="4">
        <v>5</v>
      </c>
      <c r="C77" s="15">
        <v>10</v>
      </c>
      <c r="D77" s="21">
        <v>10</v>
      </c>
      <c r="E77" s="22">
        <v>43855</v>
      </c>
      <c r="F77" s="23">
        <v>40</v>
      </c>
      <c r="G77" s="24">
        <v>0.11</v>
      </c>
      <c r="H77">
        <f>VLOOKUP($B77,產品!$A$1:$E$61,4,FALSE)*(1-$G77)*$F77</f>
        <v>35600</v>
      </c>
      <c r="I77" s="58">
        <f>$H77-VLOOKUP($B77,產品!$A$2:$E$61,5,FALSE)*F77-$R77</f>
        <v>19244</v>
      </c>
      <c r="J77">
        <f t="shared" si="3"/>
        <v>2020</v>
      </c>
      <c r="P77" t="str">
        <f>MID(VLOOKUP($D77,業務!$A$1:$E$11,2,FALSE),FIND("/",VLOOKUP($D77,業務!$A$1:$E$11,2,FALSE))+1,2)</f>
        <v>專員</v>
      </c>
      <c r="Q77">
        <f t="shared" si="4"/>
        <v>0.01</v>
      </c>
      <c r="R77">
        <f t="shared" si="5"/>
        <v>356</v>
      </c>
    </row>
    <row r="78" spans="1:18" ht="15.75" customHeight="1">
      <c r="A78" s="19">
        <v>77</v>
      </c>
      <c r="B78" s="4">
        <v>24</v>
      </c>
      <c r="C78" s="15">
        <v>266</v>
      </c>
      <c r="D78" s="21">
        <v>10</v>
      </c>
      <c r="E78" s="22">
        <v>43855</v>
      </c>
      <c r="F78" s="23">
        <v>10</v>
      </c>
      <c r="G78" s="24">
        <v>0.13</v>
      </c>
      <c r="H78">
        <f>VLOOKUP($B78,產品!$A$1:$E$61,4,FALSE)*(1-$G78)*$F78</f>
        <v>15660</v>
      </c>
      <c r="I78" s="58">
        <f>$H78-VLOOKUP($B78,產品!$A$2:$E$61,5,FALSE)*F78-$R78</f>
        <v>8303.4</v>
      </c>
      <c r="J78">
        <f t="shared" si="3"/>
        <v>2020</v>
      </c>
      <c r="P78" t="str">
        <f>MID(VLOOKUP($D78,業務!$A$1:$E$11,2,FALSE),FIND("/",VLOOKUP($D78,業務!$A$1:$E$11,2,FALSE))+1,2)</f>
        <v>專員</v>
      </c>
      <c r="Q78">
        <f t="shared" si="4"/>
        <v>0.01</v>
      </c>
      <c r="R78">
        <f t="shared" si="5"/>
        <v>156.6</v>
      </c>
    </row>
    <row r="79" spans="1:18" ht="15.75" customHeight="1">
      <c r="A79" s="19">
        <v>78</v>
      </c>
      <c r="B79" s="4">
        <v>40</v>
      </c>
      <c r="C79" s="15">
        <v>258</v>
      </c>
      <c r="D79" s="21">
        <v>5</v>
      </c>
      <c r="E79" s="22">
        <v>43855</v>
      </c>
      <c r="F79" s="23">
        <v>2</v>
      </c>
      <c r="G79" s="24">
        <v>0.18</v>
      </c>
      <c r="H79">
        <f>VLOOKUP($B79,產品!$A$1:$E$61,4,FALSE)*(1-$G79)*$F79</f>
        <v>32800</v>
      </c>
      <c r="I79" s="58">
        <f>$H79-VLOOKUP($B79,產品!$A$2:$E$61,5,FALSE)*F79-$R79</f>
        <v>6472</v>
      </c>
      <c r="J79">
        <f t="shared" si="3"/>
        <v>2020</v>
      </c>
      <c r="P79" t="str">
        <f>MID(VLOOKUP($D79,業務!$A$1:$E$11,2,FALSE),FIND("/",VLOOKUP($D79,業務!$A$1:$E$11,2,FALSE))+1,2)</f>
        <v>專員</v>
      </c>
      <c r="Q79">
        <f t="shared" si="4"/>
        <v>0.01</v>
      </c>
      <c r="R79">
        <f t="shared" si="5"/>
        <v>328</v>
      </c>
    </row>
    <row r="80" spans="1:18" ht="15.75" customHeight="1">
      <c r="A80" s="19">
        <v>79</v>
      </c>
      <c r="B80" s="4">
        <v>18</v>
      </c>
      <c r="C80" s="15">
        <v>8</v>
      </c>
      <c r="D80" s="21">
        <v>6</v>
      </c>
      <c r="E80" s="22">
        <v>43856</v>
      </c>
      <c r="F80" s="23">
        <v>120</v>
      </c>
      <c r="G80" s="24">
        <v>0.08</v>
      </c>
      <c r="H80">
        <f>VLOOKUP($B80,產品!$A$1:$E$61,4,FALSE)*(1-$G80)*$F80</f>
        <v>198720</v>
      </c>
      <c r="I80" s="58">
        <f>$H80-VLOOKUP($B80,產品!$A$2:$E$61,5,FALSE)*F80-$R80</f>
        <v>110332.8</v>
      </c>
      <c r="J80">
        <f t="shared" si="3"/>
        <v>2020</v>
      </c>
      <c r="P80" t="str">
        <f>MID(VLOOKUP($D80,業務!$A$1:$E$11,2,FALSE),FIND("/",VLOOKUP($D80,業務!$A$1:$E$11,2,FALSE))+1,2)</f>
        <v>專員</v>
      </c>
      <c r="Q80">
        <f t="shared" si="4"/>
        <v>0.01</v>
      </c>
      <c r="R80">
        <f t="shared" si="5"/>
        <v>1987.2</v>
      </c>
    </row>
    <row r="81" spans="1:18" ht="15.75" customHeight="1">
      <c r="A81" s="19">
        <v>80</v>
      </c>
      <c r="B81" s="4">
        <v>16</v>
      </c>
      <c r="C81" s="15">
        <v>7</v>
      </c>
      <c r="D81" s="21">
        <v>8</v>
      </c>
      <c r="E81" s="22">
        <v>43856</v>
      </c>
      <c r="F81" s="23">
        <v>90</v>
      </c>
      <c r="G81" s="24">
        <v>0.06</v>
      </c>
      <c r="H81">
        <f>VLOOKUP($B81,產品!$A$1:$E$61,4,FALSE)*(1-$G81)*$F81</f>
        <v>152280</v>
      </c>
      <c r="I81" s="58">
        <f>$H81-VLOOKUP($B81,產品!$A$2:$E$61,5,FALSE)*F81-$R81</f>
        <v>85957.2</v>
      </c>
      <c r="J81">
        <f t="shared" si="3"/>
        <v>2020</v>
      </c>
      <c r="P81" t="str">
        <f>MID(VLOOKUP($D81,業務!$A$1:$E$11,2,FALSE),FIND("/",VLOOKUP($D81,業務!$A$1:$E$11,2,FALSE))+1,2)</f>
        <v>專員</v>
      </c>
      <c r="Q81">
        <f t="shared" si="4"/>
        <v>0.01</v>
      </c>
      <c r="R81">
        <f t="shared" si="5"/>
        <v>1522.8</v>
      </c>
    </row>
    <row r="82" spans="1:18" ht="15.75" customHeight="1">
      <c r="A82" s="19">
        <v>81</v>
      </c>
      <c r="B82" s="4">
        <v>16</v>
      </c>
      <c r="C82" s="15">
        <v>12</v>
      </c>
      <c r="D82" s="21">
        <v>5</v>
      </c>
      <c r="E82" s="22">
        <v>43856</v>
      </c>
      <c r="F82" s="23">
        <v>30</v>
      </c>
      <c r="G82" s="24">
        <v>0.12</v>
      </c>
      <c r="H82">
        <f>VLOOKUP($B82,產品!$A$1:$E$61,4,FALSE)*(1-$G82)*$F82</f>
        <v>47520</v>
      </c>
      <c r="I82" s="58">
        <f>$H82-VLOOKUP($B82,產品!$A$2:$E$61,5,FALSE)*F82-$R82</f>
        <v>25444.799999999999</v>
      </c>
      <c r="J82">
        <f t="shared" si="3"/>
        <v>2020</v>
      </c>
      <c r="P82" t="str">
        <f>MID(VLOOKUP($D82,業務!$A$1:$E$11,2,FALSE),FIND("/",VLOOKUP($D82,業務!$A$1:$E$11,2,FALSE))+1,2)</f>
        <v>專員</v>
      </c>
      <c r="Q82">
        <f t="shared" si="4"/>
        <v>0.01</v>
      </c>
      <c r="R82">
        <f t="shared" si="5"/>
        <v>475.2</v>
      </c>
    </row>
    <row r="83" spans="1:18" ht="15.75" customHeight="1">
      <c r="A83" s="19">
        <v>82</v>
      </c>
      <c r="B83" s="4">
        <v>23</v>
      </c>
      <c r="C83" s="15">
        <v>5</v>
      </c>
      <c r="D83" s="21">
        <v>8</v>
      </c>
      <c r="E83" s="22">
        <v>43856</v>
      </c>
      <c r="F83" s="23">
        <v>18</v>
      </c>
      <c r="G83" s="24">
        <v>0.14000000000000001</v>
      </c>
      <c r="H83">
        <f>VLOOKUP($B83,產品!$A$1:$E$61,4,FALSE)*(1-$G83)*$F83</f>
        <v>27864</v>
      </c>
      <c r="I83" s="58">
        <f>$H83-VLOOKUP($B83,產品!$A$2:$E$61,5,FALSE)*F83-$R83</f>
        <v>14625.36</v>
      </c>
      <c r="J83">
        <f t="shared" si="3"/>
        <v>2020</v>
      </c>
      <c r="P83" t="str">
        <f>MID(VLOOKUP($D83,業務!$A$1:$E$11,2,FALSE),FIND("/",VLOOKUP($D83,業務!$A$1:$E$11,2,FALSE))+1,2)</f>
        <v>專員</v>
      </c>
      <c r="Q83">
        <f t="shared" si="4"/>
        <v>0.01</v>
      </c>
      <c r="R83">
        <f t="shared" si="5"/>
        <v>278.64</v>
      </c>
    </row>
    <row r="84" spans="1:18" ht="15.75" customHeight="1">
      <c r="A84" s="19">
        <v>83</v>
      </c>
      <c r="B84" s="4">
        <v>1</v>
      </c>
      <c r="C84" s="15">
        <v>263</v>
      </c>
      <c r="D84" s="21">
        <v>7</v>
      </c>
      <c r="E84" s="22">
        <v>43856</v>
      </c>
      <c r="F84" s="23">
        <v>20</v>
      </c>
      <c r="G84" s="24">
        <v>0.17</v>
      </c>
      <c r="H84">
        <f>VLOOKUP($B84,產品!$A$1:$E$61,4,FALSE)*(1-$G84)*$F84</f>
        <v>16600</v>
      </c>
      <c r="I84" s="58">
        <f>$H84-VLOOKUP($B84,產品!$A$2:$E$61,5,FALSE)*F84-$R84</f>
        <v>8400.7999999999993</v>
      </c>
      <c r="J84">
        <f t="shared" si="3"/>
        <v>2020</v>
      </c>
      <c r="P84" t="str">
        <f>MID(VLOOKUP($D84,業務!$A$1:$E$11,2,FALSE),FIND("/",VLOOKUP($D84,業務!$A$1:$E$11,2,FALSE))+1,2)</f>
        <v>副理</v>
      </c>
      <c r="Q84">
        <f t="shared" si="4"/>
        <v>1.2E-2</v>
      </c>
      <c r="R84">
        <f t="shared" si="5"/>
        <v>199.20000000000002</v>
      </c>
    </row>
    <row r="85" spans="1:18" ht="15.75" customHeight="1">
      <c r="A85" s="19">
        <v>84</v>
      </c>
      <c r="B85" s="4">
        <v>35</v>
      </c>
      <c r="C85" s="15">
        <v>112</v>
      </c>
      <c r="D85" s="21">
        <v>6</v>
      </c>
      <c r="E85" s="22">
        <v>43856</v>
      </c>
      <c r="F85" s="23">
        <v>4</v>
      </c>
      <c r="G85" s="24">
        <v>0.18</v>
      </c>
      <c r="H85">
        <f>VLOOKUP($B85,產品!$A$1:$E$61,4,FALSE)*(1-$G85)*$F85</f>
        <v>27880.000000000004</v>
      </c>
      <c r="I85" s="58">
        <f>$H85-VLOOKUP($B85,產品!$A$2:$E$61,5,FALSE)*F85-$R85</f>
        <v>7201.2000000000035</v>
      </c>
      <c r="J85">
        <f t="shared" si="3"/>
        <v>2020</v>
      </c>
      <c r="P85" t="str">
        <f>MID(VLOOKUP($D85,業務!$A$1:$E$11,2,FALSE),FIND("/",VLOOKUP($D85,業務!$A$1:$E$11,2,FALSE))+1,2)</f>
        <v>專員</v>
      </c>
      <c r="Q85">
        <f t="shared" si="4"/>
        <v>0.01</v>
      </c>
      <c r="R85">
        <f t="shared" si="5"/>
        <v>278.80000000000007</v>
      </c>
    </row>
    <row r="86" spans="1:18" ht="15.75" customHeight="1">
      <c r="A86" s="19">
        <v>85</v>
      </c>
      <c r="B86" s="4">
        <v>27</v>
      </c>
      <c r="C86" s="15">
        <v>274</v>
      </c>
      <c r="D86" s="21">
        <v>1</v>
      </c>
      <c r="E86" s="22">
        <v>43856</v>
      </c>
      <c r="F86" s="23">
        <v>2</v>
      </c>
      <c r="G86" s="24">
        <v>7.0000000000000007E-2</v>
      </c>
      <c r="H86">
        <f>VLOOKUP($B86,產品!$A$1:$E$61,4,FALSE)*(1-$G86)*$F86</f>
        <v>13020</v>
      </c>
      <c r="I86" s="58">
        <f>$H86-VLOOKUP($B86,產品!$A$2:$E$61,5,FALSE)*F86-$R86</f>
        <v>4489.8</v>
      </c>
      <c r="J86">
        <f t="shared" si="3"/>
        <v>2020</v>
      </c>
      <c r="P86" t="str">
        <f>MID(VLOOKUP($D86,業務!$A$1:$E$11,2,FALSE),FIND("/",VLOOKUP($D86,業務!$A$1:$E$11,2,FALSE))+1,2)</f>
        <v>專員</v>
      </c>
      <c r="Q86">
        <f t="shared" si="4"/>
        <v>0.01</v>
      </c>
      <c r="R86">
        <f t="shared" si="5"/>
        <v>130.19999999999999</v>
      </c>
    </row>
    <row r="87" spans="1:18" ht="15.75" customHeight="1">
      <c r="A87" s="19">
        <v>86</v>
      </c>
      <c r="B87" s="4">
        <v>11</v>
      </c>
      <c r="C87" s="15">
        <v>271</v>
      </c>
      <c r="D87" s="21">
        <v>3</v>
      </c>
      <c r="E87" s="22">
        <v>43857</v>
      </c>
      <c r="F87" s="23">
        <v>250</v>
      </c>
      <c r="G87" s="24">
        <v>0.12</v>
      </c>
      <c r="H87">
        <f>VLOOKUP($B87,產品!$A$1:$E$61,4,FALSE)*(1-$G87)*$F87</f>
        <v>220000</v>
      </c>
      <c r="I87" s="58">
        <f>$H87-VLOOKUP($B87,產品!$A$2:$E$61,5,FALSE)*F87-$R87</f>
        <v>116480</v>
      </c>
      <c r="J87">
        <f t="shared" si="3"/>
        <v>2020</v>
      </c>
      <c r="P87" t="str">
        <f>MID(VLOOKUP($D87,業務!$A$1:$E$11,2,FALSE),FIND("/",VLOOKUP($D87,業務!$A$1:$E$11,2,FALSE))+1,2)</f>
        <v>協理</v>
      </c>
      <c r="Q87">
        <f t="shared" si="4"/>
        <v>1.6E-2</v>
      </c>
      <c r="R87">
        <f t="shared" si="5"/>
        <v>3520</v>
      </c>
    </row>
    <row r="88" spans="1:18" ht="15.75" customHeight="1">
      <c r="A88" s="19">
        <v>87</v>
      </c>
      <c r="B88" s="4">
        <v>16</v>
      </c>
      <c r="C88" s="15">
        <v>258</v>
      </c>
      <c r="D88" s="21">
        <v>10</v>
      </c>
      <c r="E88" s="22">
        <v>43857</v>
      </c>
      <c r="F88" s="23">
        <v>50</v>
      </c>
      <c r="G88" s="24">
        <v>0.11</v>
      </c>
      <c r="H88">
        <f>VLOOKUP($B88,產品!$A$1:$E$61,4,FALSE)*(1-$G88)*$F88</f>
        <v>80100</v>
      </c>
      <c r="I88" s="58">
        <f>$H88-VLOOKUP($B88,產品!$A$2:$E$61,5,FALSE)*F88-$R88</f>
        <v>43299</v>
      </c>
      <c r="J88">
        <f t="shared" si="3"/>
        <v>2020</v>
      </c>
      <c r="P88" t="str">
        <f>MID(VLOOKUP($D88,業務!$A$1:$E$11,2,FALSE),FIND("/",VLOOKUP($D88,業務!$A$1:$E$11,2,FALSE))+1,2)</f>
        <v>專員</v>
      </c>
      <c r="Q88">
        <f t="shared" si="4"/>
        <v>0.01</v>
      </c>
      <c r="R88">
        <f t="shared" si="5"/>
        <v>801</v>
      </c>
    </row>
    <row r="89" spans="1:18" ht="15.75" customHeight="1">
      <c r="A89" s="19">
        <v>88</v>
      </c>
      <c r="B89" s="4">
        <v>48</v>
      </c>
      <c r="C89" s="15">
        <v>6</v>
      </c>
      <c r="D89" s="21">
        <v>10</v>
      </c>
      <c r="E89" s="22">
        <v>43857</v>
      </c>
      <c r="F89" s="23">
        <v>5</v>
      </c>
      <c r="G89" s="24">
        <v>0.05</v>
      </c>
      <c r="H89">
        <f>VLOOKUP($B89,產品!$A$1:$E$61,4,FALSE)*(1-$G89)*$F89</f>
        <v>104500</v>
      </c>
      <c r="I89" s="58">
        <f>$H89-VLOOKUP($B89,產品!$A$2:$E$61,5,FALSE)*F89-$R89</f>
        <v>31955</v>
      </c>
      <c r="J89">
        <f t="shared" si="3"/>
        <v>2020</v>
      </c>
      <c r="P89" t="str">
        <f>MID(VLOOKUP($D89,業務!$A$1:$E$11,2,FALSE),FIND("/",VLOOKUP($D89,業務!$A$1:$E$11,2,FALSE))+1,2)</f>
        <v>專員</v>
      </c>
      <c r="Q89">
        <f t="shared" si="4"/>
        <v>0.01</v>
      </c>
      <c r="R89">
        <f t="shared" si="5"/>
        <v>1045</v>
      </c>
    </row>
    <row r="90" spans="1:18" ht="15.75" customHeight="1">
      <c r="A90" s="19">
        <v>89</v>
      </c>
      <c r="B90" s="4">
        <v>55</v>
      </c>
      <c r="C90" s="15">
        <v>116</v>
      </c>
      <c r="D90" s="21">
        <v>9</v>
      </c>
      <c r="E90" s="22">
        <v>43857</v>
      </c>
      <c r="F90" s="23">
        <v>2</v>
      </c>
      <c r="G90" s="24">
        <v>0.08</v>
      </c>
      <c r="H90">
        <f>VLOOKUP($B90,產品!$A$1:$E$61,4,FALSE)*(1-$G90)*$F90</f>
        <v>36800</v>
      </c>
      <c r="I90" s="58">
        <f>$H90-VLOOKUP($B90,產品!$A$2:$E$61,5,FALSE)*F90-$R90</f>
        <v>8248</v>
      </c>
      <c r="J90">
        <f t="shared" si="3"/>
        <v>2020</v>
      </c>
      <c r="P90" t="str">
        <f>MID(VLOOKUP($D90,業務!$A$1:$E$11,2,FALSE),FIND("/",VLOOKUP($D90,業務!$A$1:$E$11,2,FALSE))+1,2)</f>
        <v>經理</v>
      </c>
      <c r="Q90">
        <f t="shared" si="4"/>
        <v>1.4999999999999999E-2</v>
      </c>
      <c r="R90">
        <f t="shared" si="5"/>
        <v>552</v>
      </c>
    </row>
    <row r="91" spans="1:18" ht="15.75" customHeight="1">
      <c r="A91" s="19">
        <v>90</v>
      </c>
      <c r="B91" s="4">
        <v>30</v>
      </c>
      <c r="C91" s="15">
        <v>6</v>
      </c>
      <c r="D91" s="21">
        <v>4</v>
      </c>
      <c r="E91" s="22">
        <v>43857</v>
      </c>
      <c r="F91" s="23">
        <v>2</v>
      </c>
      <c r="G91" s="24">
        <v>0.08</v>
      </c>
      <c r="H91">
        <f>VLOOKUP($B91,產品!$A$1:$E$61,4,FALSE)*(1-$G91)*$F91</f>
        <v>11960</v>
      </c>
      <c r="I91" s="58">
        <f>$H91-VLOOKUP($B91,產品!$A$2:$E$61,5,FALSE)*F91-$R91</f>
        <v>4016.48</v>
      </c>
      <c r="J91">
        <f t="shared" si="3"/>
        <v>2020</v>
      </c>
      <c r="P91" t="str">
        <f>MID(VLOOKUP($D91,業務!$A$1:$E$11,2,FALSE),FIND("/",VLOOKUP($D91,業務!$A$1:$E$11,2,FALSE))+1,2)</f>
        <v>副理</v>
      </c>
      <c r="Q91">
        <f t="shared" si="4"/>
        <v>1.2E-2</v>
      </c>
      <c r="R91">
        <f t="shared" si="5"/>
        <v>143.52000000000001</v>
      </c>
    </row>
    <row r="92" spans="1:18" ht="15.75" customHeight="1">
      <c r="A92" s="19">
        <v>91</v>
      </c>
      <c r="B92" s="4">
        <v>27</v>
      </c>
      <c r="C92" s="15">
        <v>121</v>
      </c>
      <c r="D92" s="21">
        <v>1</v>
      </c>
      <c r="E92" s="22">
        <v>43858</v>
      </c>
      <c r="F92" s="23">
        <v>11</v>
      </c>
      <c r="G92" s="24">
        <v>0.14000000000000001</v>
      </c>
      <c r="H92">
        <f>VLOOKUP($B92,產品!$A$1:$E$61,4,FALSE)*(1-$G92)*$F92</f>
        <v>66220</v>
      </c>
      <c r="I92" s="58">
        <f>$H92-VLOOKUP($B92,產品!$A$2:$E$61,5,FALSE)*F92-$R92</f>
        <v>19357.8</v>
      </c>
      <c r="J92">
        <f t="shared" si="3"/>
        <v>2020</v>
      </c>
      <c r="P92" t="str">
        <f>MID(VLOOKUP($D92,業務!$A$1:$E$11,2,FALSE),FIND("/",VLOOKUP($D92,業務!$A$1:$E$11,2,FALSE))+1,2)</f>
        <v>專員</v>
      </c>
      <c r="Q92">
        <f t="shared" si="4"/>
        <v>0.01</v>
      </c>
      <c r="R92">
        <f t="shared" si="5"/>
        <v>662.2</v>
      </c>
    </row>
    <row r="93" spans="1:18" ht="15.75" customHeight="1">
      <c r="A93" s="19">
        <v>92</v>
      </c>
      <c r="B93" s="4">
        <v>29</v>
      </c>
      <c r="C93" s="15">
        <v>10</v>
      </c>
      <c r="D93" s="21">
        <v>1</v>
      </c>
      <c r="E93" s="22">
        <v>43858</v>
      </c>
      <c r="F93" s="23">
        <v>9</v>
      </c>
      <c r="G93" s="24">
        <v>0.16</v>
      </c>
      <c r="H93">
        <f>VLOOKUP($B93,產品!$A$1:$E$61,4,FALSE)*(1-$G93)*$F93</f>
        <v>45360</v>
      </c>
      <c r="I93" s="58">
        <f>$H93-VLOOKUP($B93,產品!$A$2:$E$61,5,FALSE)*F93-$R93</f>
        <v>12506.4</v>
      </c>
      <c r="J93">
        <f t="shared" si="3"/>
        <v>2020</v>
      </c>
      <c r="P93" t="str">
        <f>MID(VLOOKUP($D93,業務!$A$1:$E$11,2,FALSE),FIND("/",VLOOKUP($D93,業務!$A$1:$E$11,2,FALSE))+1,2)</f>
        <v>專員</v>
      </c>
      <c r="Q93">
        <f t="shared" si="4"/>
        <v>0.01</v>
      </c>
      <c r="R93">
        <f t="shared" si="5"/>
        <v>453.6</v>
      </c>
    </row>
    <row r="94" spans="1:18" ht="15.75" customHeight="1">
      <c r="A94" s="19">
        <v>93</v>
      </c>
      <c r="B94" s="4">
        <v>42</v>
      </c>
      <c r="C94" s="15">
        <v>126</v>
      </c>
      <c r="D94" s="21">
        <v>7</v>
      </c>
      <c r="E94" s="22">
        <v>43859</v>
      </c>
      <c r="F94" s="23">
        <v>20</v>
      </c>
      <c r="G94" s="24">
        <v>0.09</v>
      </c>
      <c r="H94">
        <f>VLOOKUP($B94,產品!$A$1:$E$61,4,FALSE)*(1-$G94)*$F94</f>
        <v>273000</v>
      </c>
      <c r="I94" s="58">
        <f>$H94-VLOOKUP($B94,產品!$A$2:$E$61,5,FALSE)*F94-$R94</f>
        <v>74724</v>
      </c>
      <c r="J94">
        <f t="shared" si="3"/>
        <v>2020</v>
      </c>
      <c r="P94" t="str">
        <f>MID(VLOOKUP($D94,業務!$A$1:$E$11,2,FALSE),FIND("/",VLOOKUP($D94,業務!$A$1:$E$11,2,FALSE))+1,2)</f>
        <v>副理</v>
      </c>
      <c r="Q94">
        <f t="shared" si="4"/>
        <v>1.2E-2</v>
      </c>
      <c r="R94">
        <f t="shared" si="5"/>
        <v>3276</v>
      </c>
    </row>
    <row r="95" spans="1:18" ht="15.75" customHeight="1">
      <c r="A95" s="19">
        <v>94</v>
      </c>
      <c r="B95" s="4">
        <v>19</v>
      </c>
      <c r="C95" s="15">
        <v>9</v>
      </c>
      <c r="D95" s="21">
        <v>10</v>
      </c>
      <c r="E95" s="22">
        <v>43859</v>
      </c>
      <c r="F95" s="23">
        <v>90</v>
      </c>
      <c r="G95" s="24">
        <v>0.19</v>
      </c>
      <c r="H95">
        <f>VLOOKUP($B95,產品!$A$1:$E$61,4,FALSE)*(1-$G95)*$F95</f>
        <v>131220</v>
      </c>
      <c r="I95" s="58">
        <f>$H95-VLOOKUP($B95,產品!$A$2:$E$61,5,FALSE)*F95-$R95</f>
        <v>65107.8</v>
      </c>
      <c r="J95">
        <f t="shared" si="3"/>
        <v>2020</v>
      </c>
      <c r="P95" t="str">
        <f>MID(VLOOKUP($D95,業務!$A$1:$E$11,2,FALSE),FIND("/",VLOOKUP($D95,業務!$A$1:$E$11,2,FALSE))+1,2)</f>
        <v>專員</v>
      </c>
      <c r="Q95">
        <f t="shared" si="4"/>
        <v>0.01</v>
      </c>
      <c r="R95">
        <f t="shared" si="5"/>
        <v>1312.2</v>
      </c>
    </row>
    <row r="96" spans="1:18" ht="15.75" customHeight="1">
      <c r="A96" s="19">
        <v>95</v>
      </c>
      <c r="B96" s="4">
        <v>28</v>
      </c>
      <c r="C96" s="15">
        <v>112</v>
      </c>
      <c r="D96" s="21">
        <v>7</v>
      </c>
      <c r="E96" s="22">
        <v>43859</v>
      </c>
      <c r="F96" s="23">
        <v>15</v>
      </c>
      <c r="G96" s="24">
        <v>0.2</v>
      </c>
      <c r="H96">
        <f>VLOOKUP($B96,產品!$A$1:$E$61,4,FALSE)*(1-$G96)*$F96</f>
        <v>90000</v>
      </c>
      <c r="I96" s="58">
        <f>$H96-VLOOKUP($B96,產品!$A$2:$E$61,5,FALSE)*F96-$R96</f>
        <v>21420</v>
      </c>
      <c r="J96">
        <f t="shared" si="3"/>
        <v>2020</v>
      </c>
      <c r="P96" t="str">
        <f>MID(VLOOKUP($D96,業務!$A$1:$E$11,2,FALSE),FIND("/",VLOOKUP($D96,業務!$A$1:$E$11,2,FALSE))+1,2)</f>
        <v>副理</v>
      </c>
      <c r="Q96">
        <f t="shared" si="4"/>
        <v>1.2E-2</v>
      </c>
      <c r="R96">
        <f t="shared" si="5"/>
        <v>1080</v>
      </c>
    </row>
    <row r="97" spans="1:18" ht="15.75" customHeight="1">
      <c r="A97" s="19">
        <v>96</v>
      </c>
      <c r="B97" s="4">
        <v>50</v>
      </c>
      <c r="C97" s="15">
        <v>283</v>
      </c>
      <c r="D97" s="21">
        <v>6</v>
      </c>
      <c r="E97" s="22">
        <v>43859</v>
      </c>
      <c r="F97" s="23">
        <v>4</v>
      </c>
      <c r="G97" s="24">
        <v>0.05</v>
      </c>
      <c r="H97">
        <f>VLOOKUP($B97,產品!$A$1:$E$61,4,FALSE)*(1-$G97)*$F97</f>
        <v>68400</v>
      </c>
      <c r="I97" s="58">
        <f>$H97-VLOOKUP($B97,產品!$A$2:$E$61,5,FALSE)*F97-$R97</f>
        <v>17316</v>
      </c>
      <c r="J97">
        <f t="shared" si="3"/>
        <v>2020</v>
      </c>
      <c r="P97" t="str">
        <f>MID(VLOOKUP($D97,業務!$A$1:$E$11,2,FALSE),FIND("/",VLOOKUP($D97,業務!$A$1:$E$11,2,FALSE))+1,2)</f>
        <v>專員</v>
      </c>
      <c r="Q97">
        <f t="shared" si="4"/>
        <v>0.01</v>
      </c>
      <c r="R97">
        <f t="shared" si="5"/>
        <v>684</v>
      </c>
    </row>
    <row r="98" spans="1:18" ht="15.75" customHeight="1">
      <c r="A98" s="19">
        <v>97</v>
      </c>
      <c r="B98" s="4">
        <v>20</v>
      </c>
      <c r="C98" s="15">
        <v>4</v>
      </c>
      <c r="D98" s="21">
        <v>2</v>
      </c>
      <c r="E98" s="22">
        <v>43860</v>
      </c>
      <c r="F98" s="23">
        <v>60</v>
      </c>
      <c r="G98" s="24">
        <v>0.15</v>
      </c>
      <c r="H98">
        <f>VLOOKUP($B98,產品!$A$1:$E$61,4,FALSE)*(1-$G98)*$F98</f>
        <v>91800</v>
      </c>
      <c r="I98" s="58">
        <f>$H98-VLOOKUP($B98,產品!$A$2:$E$61,5,FALSE)*F98-$R98</f>
        <v>47223</v>
      </c>
      <c r="J98">
        <f t="shared" si="3"/>
        <v>2020</v>
      </c>
      <c r="P98" t="str">
        <f>MID(VLOOKUP($D98,業務!$A$1:$E$11,2,FALSE),FIND("/",VLOOKUP($D98,業務!$A$1:$E$11,2,FALSE))+1,2)</f>
        <v>經理</v>
      </c>
      <c r="Q98">
        <f t="shared" si="4"/>
        <v>1.4999999999999999E-2</v>
      </c>
      <c r="R98">
        <f t="shared" si="5"/>
        <v>1377</v>
      </c>
    </row>
    <row r="99" spans="1:18" ht="15.75" customHeight="1">
      <c r="A99" s="19">
        <v>98</v>
      </c>
      <c r="B99" s="4">
        <v>57</v>
      </c>
      <c r="C99" s="15">
        <v>275</v>
      </c>
      <c r="D99" s="21">
        <v>9</v>
      </c>
      <c r="E99" s="22">
        <v>43860</v>
      </c>
      <c r="F99" s="23">
        <v>7</v>
      </c>
      <c r="G99" s="24">
        <v>0.1</v>
      </c>
      <c r="H99">
        <f>VLOOKUP($B99,產品!$A$1:$E$61,4,FALSE)*(1-$G99)*$F99</f>
        <v>113400</v>
      </c>
      <c r="I99" s="58">
        <f>$H99-VLOOKUP($B99,產品!$A$2:$E$61,5,FALSE)*F99-$R99</f>
        <v>23499</v>
      </c>
      <c r="J99">
        <f t="shared" si="3"/>
        <v>2020</v>
      </c>
      <c r="P99" t="str">
        <f>MID(VLOOKUP($D99,業務!$A$1:$E$11,2,FALSE),FIND("/",VLOOKUP($D99,業務!$A$1:$E$11,2,FALSE))+1,2)</f>
        <v>經理</v>
      </c>
      <c r="Q99">
        <f t="shared" si="4"/>
        <v>1.4999999999999999E-2</v>
      </c>
      <c r="R99">
        <f t="shared" si="5"/>
        <v>1701</v>
      </c>
    </row>
    <row r="100" spans="1:18" ht="15.75" customHeight="1">
      <c r="A100" s="19">
        <v>99</v>
      </c>
      <c r="B100" s="4">
        <v>53</v>
      </c>
      <c r="C100" s="15">
        <v>3</v>
      </c>
      <c r="D100" s="21">
        <v>9</v>
      </c>
      <c r="E100" s="22">
        <v>43860</v>
      </c>
      <c r="F100" s="23">
        <v>10</v>
      </c>
      <c r="G100" s="24">
        <v>0.17</v>
      </c>
      <c r="H100">
        <f>VLOOKUP($B100,產品!$A$1:$E$61,4,FALSE)*(1-$G100)*$F100</f>
        <v>124500</v>
      </c>
      <c r="I100" s="58">
        <f>$H100-VLOOKUP($B100,產品!$A$2:$E$61,5,FALSE)*F100-$R100</f>
        <v>17632.5</v>
      </c>
      <c r="J100">
        <f t="shared" si="3"/>
        <v>2020</v>
      </c>
      <c r="P100" t="str">
        <f>MID(VLOOKUP($D100,業務!$A$1:$E$11,2,FALSE),FIND("/",VLOOKUP($D100,業務!$A$1:$E$11,2,FALSE))+1,2)</f>
        <v>經理</v>
      </c>
      <c r="Q100">
        <f t="shared" si="4"/>
        <v>1.4999999999999999E-2</v>
      </c>
      <c r="R100">
        <f t="shared" si="5"/>
        <v>1867.5</v>
      </c>
    </row>
    <row r="101" spans="1:18" ht="15.75" customHeight="1">
      <c r="A101" s="19">
        <v>100</v>
      </c>
      <c r="B101" s="4">
        <v>6</v>
      </c>
      <c r="C101" s="15">
        <v>12</v>
      </c>
      <c r="D101" s="21">
        <v>10</v>
      </c>
      <c r="E101" s="22">
        <v>43860</v>
      </c>
      <c r="F101" s="23">
        <v>40</v>
      </c>
      <c r="G101" s="24">
        <v>0.18</v>
      </c>
      <c r="H101">
        <f>VLOOKUP($B101,產品!$A$1:$E$61,4,FALSE)*(1-$G101)*$F101</f>
        <v>32800.000000000007</v>
      </c>
      <c r="I101" s="58">
        <f>$H101-VLOOKUP($B101,產品!$A$2:$E$61,5,FALSE)*F101-$R101</f>
        <v>16472.000000000007</v>
      </c>
      <c r="J101">
        <f t="shared" si="3"/>
        <v>2020</v>
      </c>
      <c r="P101" t="str">
        <f>MID(VLOOKUP($D101,業務!$A$1:$E$11,2,FALSE),FIND("/",VLOOKUP($D101,業務!$A$1:$E$11,2,FALSE))+1,2)</f>
        <v>專員</v>
      </c>
      <c r="Q101">
        <f t="shared" si="4"/>
        <v>0.01</v>
      </c>
      <c r="R101">
        <f t="shared" si="5"/>
        <v>328.00000000000006</v>
      </c>
    </row>
    <row r="102" spans="1:18" ht="15.75" customHeight="1">
      <c r="A102" s="19">
        <v>101</v>
      </c>
      <c r="B102" s="4">
        <v>3</v>
      </c>
      <c r="C102" s="15">
        <v>283</v>
      </c>
      <c r="D102" s="21">
        <v>2</v>
      </c>
      <c r="E102" s="22">
        <v>43860</v>
      </c>
      <c r="F102" s="23">
        <v>20</v>
      </c>
      <c r="G102" s="24">
        <v>0.19</v>
      </c>
      <c r="H102">
        <f>VLOOKUP($B102,產品!$A$1:$E$61,4,FALSE)*(1-$G102)*$F102</f>
        <v>16200</v>
      </c>
      <c r="I102" s="58">
        <f>$H102-VLOOKUP($B102,產品!$A$2:$E$61,5,FALSE)*F102-$R102</f>
        <v>7957</v>
      </c>
      <c r="J102">
        <f t="shared" si="3"/>
        <v>2020</v>
      </c>
      <c r="P102" t="str">
        <f>MID(VLOOKUP($D102,業務!$A$1:$E$11,2,FALSE),FIND("/",VLOOKUP($D102,業務!$A$1:$E$11,2,FALSE))+1,2)</f>
        <v>經理</v>
      </c>
      <c r="Q102">
        <f t="shared" si="4"/>
        <v>1.4999999999999999E-2</v>
      </c>
      <c r="R102">
        <f t="shared" si="5"/>
        <v>243</v>
      </c>
    </row>
    <row r="103" spans="1:18" ht="15.75" customHeight="1">
      <c r="A103" s="19">
        <v>102</v>
      </c>
      <c r="B103" s="4">
        <v>56</v>
      </c>
      <c r="C103" s="15">
        <v>5</v>
      </c>
      <c r="D103" s="21">
        <v>4</v>
      </c>
      <c r="E103" s="22">
        <v>43861</v>
      </c>
      <c r="F103" s="23">
        <v>8</v>
      </c>
      <c r="G103" s="24">
        <v>7.0000000000000007E-2</v>
      </c>
      <c r="H103">
        <f>VLOOKUP($B103,產品!$A$1:$E$61,4,FALSE)*(1-$G103)*$F103</f>
        <v>163680</v>
      </c>
      <c r="I103" s="58">
        <f>$H103-VLOOKUP($B103,產品!$A$2:$E$61,5,FALSE)*F103-$R103</f>
        <v>38515.840000000011</v>
      </c>
      <c r="J103">
        <f t="shared" si="3"/>
        <v>2020</v>
      </c>
      <c r="P103" t="str">
        <f>MID(VLOOKUP($D103,業務!$A$1:$E$11,2,FALSE),FIND("/",VLOOKUP($D103,業務!$A$1:$E$11,2,FALSE))+1,2)</f>
        <v>副理</v>
      </c>
      <c r="Q103">
        <f t="shared" si="4"/>
        <v>1.2E-2</v>
      </c>
      <c r="R103">
        <f t="shared" si="5"/>
        <v>1964.16</v>
      </c>
    </row>
    <row r="104" spans="1:18" ht="15.75" customHeight="1">
      <c r="A104" s="19">
        <v>103</v>
      </c>
      <c r="B104" s="4">
        <v>3</v>
      </c>
      <c r="C104" s="15">
        <v>3</v>
      </c>
      <c r="D104" s="21">
        <v>4</v>
      </c>
      <c r="E104" s="22">
        <v>43861</v>
      </c>
      <c r="F104" s="23">
        <v>30</v>
      </c>
      <c r="G104" s="24">
        <v>0.13</v>
      </c>
      <c r="H104">
        <f>VLOOKUP($B104,產品!$A$1:$E$61,4,FALSE)*(1-$G104)*$F104</f>
        <v>26100</v>
      </c>
      <c r="I104" s="58">
        <f>$H104-VLOOKUP($B104,產品!$A$2:$E$61,5,FALSE)*F104-$R104</f>
        <v>13786.8</v>
      </c>
      <c r="J104">
        <f t="shared" si="3"/>
        <v>2020</v>
      </c>
      <c r="P104" t="str">
        <f>MID(VLOOKUP($D104,業務!$A$1:$E$11,2,FALSE),FIND("/",VLOOKUP($D104,業務!$A$1:$E$11,2,FALSE))+1,2)</f>
        <v>副理</v>
      </c>
      <c r="Q104">
        <f t="shared" si="4"/>
        <v>1.2E-2</v>
      </c>
      <c r="R104">
        <f t="shared" si="5"/>
        <v>313.2</v>
      </c>
    </row>
    <row r="105" spans="1:18" ht="15.75" customHeight="1">
      <c r="A105" s="19">
        <v>104</v>
      </c>
      <c r="B105" s="4">
        <v>34</v>
      </c>
      <c r="C105" s="15">
        <v>121</v>
      </c>
      <c r="D105" s="21">
        <v>6</v>
      </c>
      <c r="E105" s="22">
        <v>43861</v>
      </c>
      <c r="F105" s="26">
        <v>5</v>
      </c>
      <c r="G105" s="24">
        <v>0.17</v>
      </c>
      <c r="H105">
        <f>VLOOKUP($B105,產品!$A$1:$E$61,4,FALSE)*(1-$G105)*$F105</f>
        <v>33200</v>
      </c>
      <c r="I105" s="58">
        <f>$H105-VLOOKUP($B105,產品!$A$2:$E$61,5,FALSE)*F105-$R105</f>
        <v>8868</v>
      </c>
      <c r="J105">
        <f t="shared" si="3"/>
        <v>2020</v>
      </c>
      <c r="P105" t="str">
        <f>MID(VLOOKUP($D105,業務!$A$1:$E$11,2,FALSE),FIND("/",VLOOKUP($D105,業務!$A$1:$E$11,2,FALSE))+1,2)</f>
        <v>專員</v>
      </c>
      <c r="Q105">
        <f t="shared" si="4"/>
        <v>0.01</v>
      </c>
      <c r="R105">
        <f t="shared" si="5"/>
        <v>332</v>
      </c>
    </row>
    <row r="106" spans="1:18" ht="15.75" customHeight="1">
      <c r="A106" s="19">
        <v>105</v>
      </c>
      <c r="B106" s="4">
        <v>26</v>
      </c>
      <c r="C106" s="15">
        <v>3</v>
      </c>
      <c r="D106" s="21">
        <v>5</v>
      </c>
      <c r="E106" s="22">
        <v>43861</v>
      </c>
      <c r="F106" s="23">
        <v>3</v>
      </c>
      <c r="G106" s="24">
        <v>7.0000000000000007E-2</v>
      </c>
      <c r="H106">
        <f>VLOOKUP($B106,產品!$A$1:$E$61,4,FALSE)*(1-$G106)*$F106</f>
        <v>18135</v>
      </c>
      <c r="I106" s="58">
        <f>$H106-VLOOKUP($B106,產品!$A$2:$E$61,5,FALSE)*F106-$R106</f>
        <v>6253.65</v>
      </c>
      <c r="J106">
        <f t="shared" si="3"/>
        <v>2020</v>
      </c>
      <c r="P106" t="str">
        <f>MID(VLOOKUP($D106,業務!$A$1:$E$11,2,FALSE),FIND("/",VLOOKUP($D106,業務!$A$1:$E$11,2,FALSE))+1,2)</f>
        <v>專員</v>
      </c>
      <c r="Q106">
        <f t="shared" si="4"/>
        <v>0.01</v>
      </c>
      <c r="R106">
        <f t="shared" si="5"/>
        <v>181.35</v>
      </c>
    </row>
    <row r="107" spans="1:18" ht="15.75" customHeight="1">
      <c r="A107" s="19">
        <v>106</v>
      </c>
      <c r="B107" s="4">
        <v>34</v>
      </c>
      <c r="C107" s="15">
        <v>121</v>
      </c>
      <c r="D107" s="21">
        <v>10</v>
      </c>
      <c r="E107" s="22">
        <v>43861</v>
      </c>
      <c r="F107" s="23">
        <v>3</v>
      </c>
      <c r="G107" s="24">
        <v>0.14000000000000001</v>
      </c>
      <c r="H107">
        <f>VLOOKUP($B107,產品!$A$1:$E$61,4,FALSE)*(1-$G107)*$F107</f>
        <v>20640</v>
      </c>
      <c r="I107" s="58">
        <f>$H107-VLOOKUP($B107,產品!$A$2:$E$61,5,FALSE)*F107-$R107</f>
        <v>6033.6</v>
      </c>
      <c r="J107">
        <f t="shared" si="3"/>
        <v>2020</v>
      </c>
      <c r="P107" t="str">
        <f>MID(VLOOKUP($D107,業務!$A$1:$E$11,2,FALSE),FIND("/",VLOOKUP($D107,業務!$A$1:$E$11,2,FALSE))+1,2)</f>
        <v>專員</v>
      </c>
      <c r="Q107">
        <f t="shared" si="4"/>
        <v>0.01</v>
      </c>
      <c r="R107">
        <f t="shared" si="5"/>
        <v>206.4</v>
      </c>
    </row>
    <row r="108" spans="1:18" ht="15.75" customHeight="1">
      <c r="A108" s="19">
        <v>107</v>
      </c>
      <c r="B108" s="4">
        <v>31</v>
      </c>
      <c r="C108" s="15">
        <v>280</v>
      </c>
      <c r="D108" s="21">
        <v>1</v>
      </c>
      <c r="E108" s="22">
        <v>43861</v>
      </c>
      <c r="F108" s="23">
        <v>3</v>
      </c>
      <c r="G108" s="24">
        <v>0.11</v>
      </c>
      <c r="H108">
        <f>VLOOKUP($B108,產品!$A$1:$E$61,4,FALSE)*(1-$G108)*$F108</f>
        <v>18690</v>
      </c>
      <c r="I108" s="58">
        <f>$H108-VLOOKUP($B108,產品!$A$2:$E$61,5,FALSE)*F108-$R108</f>
        <v>5903.1</v>
      </c>
      <c r="J108">
        <f t="shared" si="3"/>
        <v>2020</v>
      </c>
      <c r="P108" t="str">
        <f>MID(VLOOKUP($D108,業務!$A$1:$E$11,2,FALSE),FIND("/",VLOOKUP($D108,業務!$A$1:$E$11,2,FALSE))+1,2)</f>
        <v>專員</v>
      </c>
      <c r="Q108">
        <f t="shared" si="4"/>
        <v>0.01</v>
      </c>
      <c r="R108">
        <f t="shared" si="5"/>
        <v>186.9</v>
      </c>
    </row>
    <row r="109" spans="1:18" ht="15.75" customHeight="1">
      <c r="A109" s="19">
        <v>108</v>
      </c>
      <c r="B109" s="4">
        <v>59</v>
      </c>
      <c r="C109" s="15">
        <v>1</v>
      </c>
      <c r="D109" s="21">
        <v>3</v>
      </c>
      <c r="E109" s="22">
        <v>43861</v>
      </c>
      <c r="F109" s="23">
        <v>1</v>
      </c>
      <c r="G109" s="24">
        <v>0.09</v>
      </c>
      <c r="H109">
        <f>VLOOKUP($B109,產品!$A$1:$E$61,4,FALSE)*(1-$G109)*$F109</f>
        <v>21840</v>
      </c>
      <c r="I109" s="58">
        <f>$H109-VLOOKUP($B109,產品!$A$2:$E$61,5,FALSE)*F109-$R109</f>
        <v>4690.5600000000004</v>
      </c>
      <c r="J109">
        <f t="shared" si="3"/>
        <v>2020</v>
      </c>
      <c r="P109" t="str">
        <f>MID(VLOOKUP($D109,業務!$A$1:$E$11,2,FALSE),FIND("/",VLOOKUP($D109,業務!$A$1:$E$11,2,FALSE))+1,2)</f>
        <v>協理</v>
      </c>
      <c r="Q109">
        <f t="shared" si="4"/>
        <v>1.6E-2</v>
      </c>
      <c r="R109">
        <f t="shared" si="5"/>
        <v>349.44</v>
      </c>
    </row>
    <row r="110" spans="1:18" ht="15.75" customHeight="1">
      <c r="A110" s="19">
        <v>109</v>
      </c>
      <c r="B110" s="4">
        <v>13</v>
      </c>
      <c r="C110" s="15">
        <v>282</v>
      </c>
      <c r="D110" s="21">
        <v>6</v>
      </c>
      <c r="E110" s="22">
        <v>43862</v>
      </c>
      <c r="F110" s="23">
        <v>70</v>
      </c>
      <c r="G110" s="24">
        <v>0.16</v>
      </c>
      <c r="H110">
        <f>VLOOKUP($B110,產品!$A$1:$E$61,4,FALSE)*(1-$G110)*$F110</f>
        <v>105840</v>
      </c>
      <c r="I110" s="58">
        <f>$H110-VLOOKUP($B110,產品!$A$2:$E$61,5,FALSE)*F110-$R110</f>
        <v>54381.599999999999</v>
      </c>
      <c r="J110">
        <f t="shared" si="3"/>
        <v>2020</v>
      </c>
      <c r="P110" t="str">
        <f>MID(VLOOKUP($D110,業務!$A$1:$E$11,2,FALSE),FIND("/",VLOOKUP($D110,業務!$A$1:$E$11,2,FALSE))+1,2)</f>
        <v>專員</v>
      </c>
      <c r="Q110">
        <f t="shared" si="4"/>
        <v>0.01</v>
      </c>
      <c r="R110">
        <f t="shared" si="5"/>
        <v>1058.4000000000001</v>
      </c>
    </row>
    <row r="111" spans="1:18" ht="15.75" customHeight="1">
      <c r="A111" s="19">
        <v>110</v>
      </c>
      <c r="B111" s="4">
        <v>49</v>
      </c>
      <c r="C111" s="15">
        <v>3</v>
      </c>
      <c r="D111" s="21">
        <v>6</v>
      </c>
      <c r="E111" s="22">
        <v>43862</v>
      </c>
      <c r="F111" s="23">
        <v>13</v>
      </c>
      <c r="G111" s="24">
        <v>0.06</v>
      </c>
      <c r="H111">
        <f>VLOOKUP($B111,產品!$A$1:$E$61,4,FALSE)*(1-$G111)*$F111</f>
        <v>183300</v>
      </c>
      <c r="I111" s="58">
        <f>$H111-VLOOKUP($B111,產品!$A$2:$E$61,5,FALSE)*F111-$R111</f>
        <v>44967</v>
      </c>
      <c r="J111">
        <f t="shared" si="3"/>
        <v>2020</v>
      </c>
      <c r="P111" t="str">
        <f>MID(VLOOKUP($D111,業務!$A$1:$E$11,2,FALSE),FIND("/",VLOOKUP($D111,業務!$A$1:$E$11,2,FALSE))+1,2)</f>
        <v>專員</v>
      </c>
      <c r="Q111">
        <f t="shared" si="4"/>
        <v>0.01</v>
      </c>
      <c r="R111">
        <f t="shared" si="5"/>
        <v>1833</v>
      </c>
    </row>
    <row r="112" spans="1:18" ht="15.75" customHeight="1">
      <c r="A112" s="19">
        <v>111</v>
      </c>
      <c r="B112" s="4">
        <v>23</v>
      </c>
      <c r="C112" s="15">
        <v>275</v>
      </c>
      <c r="D112" s="21">
        <v>10</v>
      </c>
      <c r="E112" s="22">
        <v>43862</v>
      </c>
      <c r="F112" s="23">
        <v>40</v>
      </c>
      <c r="G112" s="24">
        <v>0.08</v>
      </c>
      <c r="H112">
        <f>VLOOKUP($B112,產品!$A$1:$E$61,4,FALSE)*(1-$G112)*$F112</f>
        <v>66240</v>
      </c>
      <c r="I112" s="58">
        <f>$H112-VLOOKUP($B112,產品!$A$2:$E$61,5,FALSE)*F112-$R112</f>
        <v>36777.599999999999</v>
      </c>
      <c r="J112">
        <f t="shared" si="3"/>
        <v>2020</v>
      </c>
      <c r="P112" t="str">
        <f>MID(VLOOKUP($D112,業務!$A$1:$E$11,2,FALSE),FIND("/",VLOOKUP($D112,業務!$A$1:$E$11,2,FALSE))+1,2)</f>
        <v>專員</v>
      </c>
      <c r="Q112">
        <f t="shared" si="4"/>
        <v>0.01</v>
      </c>
      <c r="R112">
        <f t="shared" si="5"/>
        <v>662.4</v>
      </c>
    </row>
    <row r="113" spans="1:18" ht="15.75" customHeight="1">
      <c r="A113" s="19">
        <v>112</v>
      </c>
      <c r="B113" s="4">
        <v>16</v>
      </c>
      <c r="C113" s="15">
        <v>280</v>
      </c>
      <c r="D113" s="21">
        <v>8</v>
      </c>
      <c r="E113" s="22">
        <v>43862</v>
      </c>
      <c r="F113" s="23">
        <v>20</v>
      </c>
      <c r="G113" s="24">
        <v>0.19</v>
      </c>
      <c r="H113">
        <f>VLOOKUP($B113,產品!$A$1:$E$61,4,FALSE)*(1-$G113)*$F113</f>
        <v>29160</v>
      </c>
      <c r="I113" s="58">
        <f>$H113-VLOOKUP($B113,產品!$A$2:$E$61,5,FALSE)*F113-$R113</f>
        <v>14468.4</v>
      </c>
      <c r="J113">
        <f t="shared" si="3"/>
        <v>2020</v>
      </c>
      <c r="P113" t="str">
        <f>MID(VLOOKUP($D113,業務!$A$1:$E$11,2,FALSE),FIND("/",VLOOKUP($D113,業務!$A$1:$E$11,2,FALSE))+1,2)</f>
        <v>專員</v>
      </c>
      <c r="Q113">
        <f t="shared" si="4"/>
        <v>0.01</v>
      </c>
      <c r="R113">
        <f t="shared" si="5"/>
        <v>291.60000000000002</v>
      </c>
    </row>
    <row r="114" spans="1:18" ht="15.75" customHeight="1">
      <c r="A114" s="19">
        <v>113</v>
      </c>
      <c r="B114" s="4">
        <v>28</v>
      </c>
      <c r="C114" s="15">
        <v>140</v>
      </c>
      <c r="D114" s="21">
        <v>4</v>
      </c>
      <c r="E114" s="22">
        <v>43862</v>
      </c>
      <c r="F114" s="23">
        <v>5</v>
      </c>
      <c r="G114" s="24">
        <v>0.18</v>
      </c>
      <c r="H114">
        <f>VLOOKUP($B114,產品!$A$1:$E$61,4,FALSE)*(1-$G114)*$F114</f>
        <v>30750.000000000004</v>
      </c>
      <c r="I114" s="58">
        <f>$H114-VLOOKUP($B114,產品!$A$2:$E$61,5,FALSE)*F114-$R114</f>
        <v>7881.0000000000036</v>
      </c>
      <c r="J114">
        <f t="shared" si="3"/>
        <v>2020</v>
      </c>
      <c r="P114" t="str">
        <f>MID(VLOOKUP($D114,業務!$A$1:$E$11,2,FALSE),FIND("/",VLOOKUP($D114,業務!$A$1:$E$11,2,FALSE))+1,2)</f>
        <v>副理</v>
      </c>
      <c r="Q114">
        <f t="shared" si="4"/>
        <v>1.2E-2</v>
      </c>
      <c r="R114">
        <f t="shared" si="5"/>
        <v>369.00000000000006</v>
      </c>
    </row>
    <row r="115" spans="1:18" ht="15.75" customHeight="1">
      <c r="A115" s="19">
        <v>114</v>
      </c>
      <c r="B115" s="4">
        <v>57</v>
      </c>
      <c r="C115" s="15">
        <v>289</v>
      </c>
      <c r="D115" s="21">
        <v>3</v>
      </c>
      <c r="E115" s="22">
        <v>43862</v>
      </c>
      <c r="F115" s="23">
        <v>1</v>
      </c>
      <c r="G115" s="24">
        <v>0.05</v>
      </c>
      <c r="H115">
        <f>VLOOKUP($B115,產品!$A$1:$E$61,4,FALSE)*(1-$G115)*$F115</f>
        <v>17100</v>
      </c>
      <c r="I115" s="58">
        <f>$H115-VLOOKUP($B115,產品!$A$2:$E$61,5,FALSE)*F115-$R115</f>
        <v>4226.3999999999996</v>
      </c>
      <c r="J115">
        <f t="shared" si="3"/>
        <v>2020</v>
      </c>
      <c r="P115" t="str">
        <f>MID(VLOOKUP($D115,業務!$A$1:$E$11,2,FALSE),FIND("/",VLOOKUP($D115,業務!$A$1:$E$11,2,FALSE))+1,2)</f>
        <v>協理</v>
      </c>
      <c r="Q115">
        <f t="shared" si="4"/>
        <v>1.6E-2</v>
      </c>
      <c r="R115">
        <f t="shared" si="5"/>
        <v>273.60000000000002</v>
      </c>
    </row>
    <row r="116" spans="1:18" ht="15.75" customHeight="1">
      <c r="A116" s="19">
        <v>115</v>
      </c>
      <c r="B116" s="4">
        <v>14</v>
      </c>
      <c r="C116" s="15">
        <v>258</v>
      </c>
      <c r="D116" s="21">
        <v>4</v>
      </c>
      <c r="E116" s="22">
        <v>43863</v>
      </c>
      <c r="F116" s="26">
        <v>150</v>
      </c>
      <c r="G116" s="24">
        <v>0.16</v>
      </c>
      <c r="H116">
        <f>VLOOKUP($B116,產品!$A$1:$E$61,4,FALSE)*(1-$G116)*$F116</f>
        <v>226800</v>
      </c>
      <c r="I116" s="58">
        <f>$H116-VLOOKUP($B116,產品!$A$2:$E$61,5,FALSE)*F116-$R116</f>
        <v>116078.39999999999</v>
      </c>
      <c r="J116">
        <f t="shared" si="3"/>
        <v>2020</v>
      </c>
      <c r="P116" t="str">
        <f>MID(VLOOKUP($D116,業務!$A$1:$E$11,2,FALSE),FIND("/",VLOOKUP($D116,業務!$A$1:$E$11,2,FALSE))+1,2)</f>
        <v>副理</v>
      </c>
      <c r="Q116">
        <f t="shared" si="4"/>
        <v>1.2E-2</v>
      </c>
      <c r="R116">
        <f t="shared" si="5"/>
        <v>2721.6</v>
      </c>
    </row>
    <row r="117" spans="1:18" ht="15.75" customHeight="1">
      <c r="A117" s="19">
        <v>116</v>
      </c>
      <c r="B117" s="4">
        <v>43</v>
      </c>
      <c r="C117" s="15">
        <v>11</v>
      </c>
      <c r="D117" s="21">
        <v>4</v>
      </c>
      <c r="E117" s="22">
        <v>43863</v>
      </c>
      <c r="F117" s="23">
        <v>10</v>
      </c>
      <c r="G117" s="24">
        <v>0.09</v>
      </c>
      <c r="H117">
        <f>VLOOKUP($B117,產品!$A$1:$E$61,4,FALSE)*(1-$G117)*$F117</f>
        <v>163800</v>
      </c>
      <c r="I117" s="58">
        <f>$H117-VLOOKUP($B117,產品!$A$2:$E$61,5,FALSE)*F117-$R117</f>
        <v>44834.400000000001</v>
      </c>
      <c r="J117">
        <f t="shared" si="3"/>
        <v>2020</v>
      </c>
      <c r="P117" t="str">
        <f>MID(VLOOKUP($D117,業務!$A$1:$E$11,2,FALSE),FIND("/",VLOOKUP($D117,業務!$A$1:$E$11,2,FALSE))+1,2)</f>
        <v>副理</v>
      </c>
      <c r="Q117">
        <f t="shared" si="4"/>
        <v>1.2E-2</v>
      </c>
      <c r="R117">
        <f t="shared" si="5"/>
        <v>1965.6000000000001</v>
      </c>
    </row>
    <row r="118" spans="1:18" ht="15.75" customHeight="1">
      <c r="A118" s="19">
        <v>117</v>
      </c>
      <c r="B118" s="4">
        <v>8</v>
      </c>
      <c r="C118" s="15">
        <v>4</v>
      </c>
      <c r="D118" s="21">
        <v>4</v>
      </c>
      <c r="E118" s="22">
        <v>43863</v>
      </c>
      <c r="F118" s="23">
        <v>30</v>
      </c>
      <c r="G118" s="24">
        <v>0.11</v>
      </c>
      <c r="H118">
        <f>VLOOKUP($B118,產品!$A$1:$E$61,4,FALSE)*(1-$G118)*$F118</f>
        <v>26700</v>
      </c>
      <c r="I118" s="58">
        <f>$H118-VLOOKUP($B118,產品!$A$2:$E$61,5,FALSE)*F118-$R118</f>
        <v>14379.6</v>
      </c>
      <c r="J118">
        <f t="shared" si="3"/>
        <v>2020</v>
      </c>
      <c r="P118" t="str">
        <f>MID(VLOOKUP($D118,業務!$A$1:$E$11,2,FALSE),FIND("/",VLOOKUP($D118,業務!$A$1:$E$11,2,FALSE))+1,2)</f>
        <v>副理</v>
      </c>
      <c r="Q118">
        <f t="shared" si="4"/>
        <v>1.2E-2</v>
      </c>
      <c r="R118">
        <f t="shared" si="5"/>
        <v>320.40000000000003</v>
      </c>
    </row>
    <row r="119" spans="1:18" ht="15.75" customHeight="1">
      <c r="A119" s="19">
        <v>118</v>
      </c>
      <c r="B119" s="4">
        <v>39</v>
      </c>
      <c r="C119" s="15">
        <v>291</v>
      </c>
      <c r="D119" s="21">
        <v>9</v>
      </c>
      <c r="E119" s="22">
        <v>43863</v>
      </c>
      <c r="F119" s="23">
        <v>2</v>
      </c>
      <c r="G119" s="24">
        <v>0.06</v>
      </c>
      <c r="H119">
        <f>VLOOKUP($B119,產品!$A$1:$E$61,4,FALSE)*(1-$G119)*$F119</f>
        <v>33840</v>
      </c>
      <c r="I119" s="58">
        <f>$H119-VLOOKUP($B119,產品!$A$2:$E$61,5,FALSE)*F119-$R119</f>
        <v>9932.4</v>
      </c>
      <c r="J119">
        <f t="shared" si="3"/>
        <v>2020</v>
      </c>
      <c r="P119" t="str">
        <f>MID(VLOOKUP($D119,業務!$A$1:$E$11,2,FALSE),FIND("/",VLOOKUP($D119,業務!$A$1:$E$11,2,FALSE))+1,2)</f>
        <v>經理</v>
      </c>
      <c r="Q119">
        <f t="shared" si="4"/>
        <v>1.4999999999999999E-2</v>
      </c>
      <c r="R119">
        <f t="shared" si="5"/>
        <v>507.59999999999997</v>
      </c>
    </row>
    <row r="120" spans="1:18" ht="15.75" customHeight="1">
      <c r="A120" s="19">
        <v>119</v>
      </c>
      <c r="B120" s="4">
        <v>10</v>
      </c>
      <c r="C120" s="15">
        <v>272</v>
      </c>
      <c r="D120" s="21">
        <v>6</v>
      </c>
      <c r="E120" s="22">
        <v>43863</v>
      </c>
      <c r="F120" s="23">
        <v>20</v>
      </c>
      <c r="G120" s="24">
        <v>0.15</v>
      </c>
      <c r="H120">
        <f>VLOOKUP($B120,產品!$A$1:$E$61,4,FALSE)*(1-$G120)*$F120</f>
        <v>17000</v>
      </c>
      <c r="I120" s="58">
        <f>$H120-VLOOKUP($B120,產品!$A$2:$E$61,5,FALSE)*F120-$R120</f>
        <v>8830</v>
      </c>
      <c r="J120">
        <f t="shared" si="3"/>
        <v>2020</v>
      </c>
      <c r="P120" t="str">
        <f>MID(VLOOKUP($D120,業務!$A$1:$E$11,2,FALSE),FIND("/",VLOOKUP($D120,業務!$A$1:$E$11,2,FALSE))+1,2)</f>
        <v>專員</v>
      </c>
      <c r="Q120">
        <f t="shared" si="4"/>
        <v>0.01</v>
      </c>
      <c r="R120">
        <f t="shared" si="5"/>
        <v>170</v>
      </c>
    </row>
    <row r="121" spans="1:18" ht="15.75" customHeight="1">
      <c r="A121" s="19">
        <v>120</v>
      </c>
      <c r="B121" s="4">
        <v>60</v>
      </c>
      <c r="C121" s="15">
        <v>122</v>
      </c>
      <c r="D121" s="21">
        <v>4</v>
      </c>
      <c r="E121" s="22">
        <v>43864</v>
      </c>
      <c r="F121" s="23">
        <v>10</v>
      </c>
      <c r="G121" s="24">
        <v>0.19</v>
      </c>
      <c r="H121">
        <f>VLOOKUP($B121,產品!$A$1:$E$61,4,FALSE)*(1-$G121)*$F121</f>
        <v>202500</v>
      </c>
      <c r="I121" s="58">
        <f>$H121-VLOOKUP($B121,產品!$A$2:$E$61,5,FALSE)*F121-$R121</f>
        <v>25070</v>
      </c>
      <c r="J121">
        <f t="shared" si="3"/>
        <v>2020</v>
      </c>
      <c r="P121" t="str">
        <f>MID(VLOOKUP($D121,業務!$A$1:$E$11,2,FALSE),FIND("/",VLOOKUP($D121,業務!$A$1:$E$11,2,FALSE))+1,2)</f>
        <v>副理</v>
      </c>
      <c r="Q121">
        <f t="shared" si="4"/>
        <v>1.2E-2</v>
      </c>
      <c r="R121">
        <f t="shared" si="5"/>
        <v>2430</v>
      </c>
    </row>
    <row r="122" spans="1:18" ht="15.75" customHeight="1">
      <c r="A122" s="19">
        <v>121</v>
      </c>
      <c r="B122" s="4">
        <v>45</v>
      </c>
      <c r="C122" s="15">
        <v>124</v>
      </c>
      <c r="D122" s="21">
        <v>4</v>
      </c>
      <c r="E122" s="22">
        <v>43864</v>
      </c>
      <c r="F122" s="23">
        <v>7</v>
      </c>
      <c r="G122" s="24">
        <v>0.16</v>
      </c>
      <c r="H122">
        <f>VLOOKUP($B122,產品!$A$1:$E$61,4,FALSE)*(1-$G122)*$F122</f>
        <v>82320</v>
      </c>
      <c r="I122" s="58">
        <f>$H122-VLOOKUP($B122,產品!$A$2:$E$61,5,FALSE)*F122-$R122</f>
        <v>17632.16</v>
      </c>
      <c r="J122">
        <f t="shared" si="3"/>
        <v>2020</v>
      </c>
      <c r="P122" t="str">
        <f>MID(VLOOKUP($D122,業務!$A$1:$E$11,2,FALSE),FIND("/",VLOOKUP($D122,業務!$A$1:$E$11,2,FALSE))+1,2)</f>
        <v>副理</v>
      </c>
      <c r="Q122">
        <f t="shared" si="4"/>
        <v>1.2E-2</v>
      </c>
      <c r="R122">
        <f t="shared" si="5"/>
        <v>987.84</v>
      </c>
    </row>
    <row r="123" spans="1:18" ht="15.75" customHeight="1">
      <c r="A123" s="19">
        <v>122</v>
      </c>
      <c r="B123" s="4">
        <v>59</v>
      </c>
      <c r="C123" s="15">
        <v>7</v>
      </c>
      <c r="D123" s="21">
        <v>5</v>
      </c>
      <c r="E123" s="22">
        <v>43865</v>
      </c>
      <c r="F123" s="23">
        <v>10</v>
      </c>
      <c r="G123" s="24">
        <v>0.08</v>
      </c>
      <c r="H123">
        <f>VLOOKUP($B123,產品!$A$1:$E$61,4,FALSE)*(1-$G123)*$F123</f>
        <v>220800</v>
      </c>
      <c r="I123" s="58">
        <f>$H123-VLOOKUP($B123,產品!$A$2:$E$61,5,FALSE)*F123-$R123</f>
        <v>50592</v>
      </c>
      <c r="J123">
        <f t="shared" si="3"/>
        <v>2020</v>
      </c>
      <c r="P123" t="str">
        <f>MID(VLOOKUP($D123,業務!$A$1:$E$11,2,FALSE),FIND("/",VLOOKUP($D123,業務!$A$1:$E$11,2,FALSE))+1,2)</f>
        <v>專員</v>
      </c>
      <c r="Q123">
        <f t="shared" si="4"/>
        <v>0.01</v>
      </c>
      <c r="R123">
        <f t="shared" si="5"/>
        <v>2208</v>
      </c>
    </row>
    <row r="124" spans="1:18" ht="15.75" customHeight="1">
      <c r="A124" s="19">
        <v>123</v>
      </c>
      <c r="B124" s="4">
        <v>19</v>
      </c>
      <c r="C124" s="15">
        <v>283</v>
      </c>
      <c r="D124" s="21">
        <v>7</v>
      </c>
      <c r="E124" s="22">
        <v>43865</v>
      </c>
      <c r="F124" s="23">
        <v>50</v>
      </c>
      <c r="G124" s="24">
        <v>0.05</v>
      </c>
      <c r="H124">
        <f>VLOOKUP($B124,產品!$A$1:$E$61,4,FALSE)*(1-$G124)*$F124</f>
        <v>85500</v>
      </c>
      <c r="I124" s="58">
        <f>$H124-VLOOKUP($B124,產品!$A$2:$E$61,5,FALSE)*F124-$R124</f>
        <v>48474</v>
      </c>
      <c r="J124">
        <f t="shared" si="3"/>
        <v>2020</v>
      </c>
      <c r="P124" t="str">
        <f>MID(VLOOKUP($D124,業務!$A$1:$E$11,2,FALSE),FIND("/",VLOOKUP($D124,業務!$A$1:$E$11,2,FALSE))+1,2)</f>
        <v>副理</v>
      </c>
      <c r="Q124">
        <f t="shared" si="4"/>
        <v>1.2E-2</v>
      </c>
      <c r="R124">
        <f t="shared" si="5"/>
        <v>1026</v>
      </c>
    </row>
    <row r="125" spans="1:18" ht="15.75" customHeight="1">
      <c r="A125" s="19">
        <v>124</v>
      </c>
      <c r="B125" s="4">
        <v>25</v>
      </c>
      <c r="C125" s="15">
        <v>3</v>
      </c>
      <c r="D125" s="21">
        <v>10</v>
      </c>
      <c r="E125" s="22">
        <v>43865</v>
      </c>
      <c r="F125" s="23">
        <v>3</v>
      </c>
      <c r="G125" s="24">
        <v>0.14000000000000001</v>
      </c>
      <c r="H125">
        <f>VLOOKUP($B125,產品!$A$1:$E$61,4,FALSE)*(1-$G125)*$F125</f>
        <v>15480</v>
      </c>
      <c r="I125" s="58">
        <f>$H125-VLOOKUP($B125,產品!$A$2:$E$61,5,FALSE)*F125-$R125</f>
        <v>4525.2</v>
      </c>
      <c r="J125">
        <f t="shared" si="3"/>
        <v>2020</v>
      </c>
      <c r="P125" t="str">
        <f>MID(VLOOKUP($D125,業務!$A$1:$E$11,2,FALSE),FIND("/",VLOOKUP($D125,業務!$A$1:$E$11,2,FALSE))+1,2)</f>
        <v>專員</v>
      </c>
      <c r="Q125">
        <f t="shared" si="4"/>
        <v>0.01</v>
      </c>
      <c r="R125">
        <f t="shared" si="5"/>
        <v>154.80000000000001</v>
      </c>
    </row>
    <row r="126" spans="1:18" ht="15.75" customHeight="1">
      <c r="A126" s="19">
        <v>125</v>
      </c>
      <c r="B126" s="4">
        <v>7</v>
      </c>
      <c r="C126" s="15">
        <v>267</v>
      </c>
      <c r="D126" s="21">
        <v>7</v>
      </c>
      <c r="E126" s="22">
        <v>43866</v>
      </c>
      <c r="F126" s="23">
        <v>180</v>
      </c>
      <c r="G126" s="24">
        <v>0.13</v>
      </c>
      <c r="H126">
        <f>VLOOKUP($B126,產品!$A$1:$E$61,4,FALSE)*(1-$G126)*$F126</f>
        <v>156600</v>
      </c>
      <c r="I126" s="58">
        <f>$H126-VLOOKUP($B126,產品!$A$2:$E$61,5,FALSE)*F126-$R126</f>
        <v>82720.800000000003</v>
      </c>
      <c r="J126">
        <f t="shared" si="3"/>
        <v>2020</v>
      </c>
      <c r="P126" t="str">
        <f>MID(VLOOKUP($D126,業務!$A$1:$E$11,2,FALSE),FIND("/",VLOOKUP($D126,業務!$A$1:$E$11,2,FALSE))+1,2)</f>
        <v>副理</v>
      </c>
      <c r="Q126">
        <f t="shared" si="4"/>
        <v>1.2E-2</v>
      </c>
      <c r="R126">
        <f t="shared" si="5"/>
        <v>1879.2</v>
      </c>
    </row>
    <row r="127" spans="1:18" ht="15.75" customHeight="1">
      <c r="A127" s="19">
        <v>126</v>
      </c>
      <c r="B127" s="4">
        <v>4</v>
      </c>
      <c r="C127" s="15">
        <v>273</v>
      </c>
      <c r="D127" s="21">
        <v>8</v>
      </c>
      <c r="E127" s="22">
        <v>43866</v>
      </c>
      <c r="F127" s="23">
        <v>105</v>
      </c>
      <c r="G127" s="24">
        <v>0.18</v>
      </c>
      <c r="H127">
        <f>VLOOKUP($B127,產品!$A$1:$E$61,4,FALSE)*(1-$G127)*$F127</f>
        <v>86100.000000000015</v>
      </c>
      <c r="I127" s="58">
        <f>$H127-VLOOKUP($B127,產品!$A$2:$E$61,5,FALSE)*F127-$R127</f>
        <v>43239.000000000015</v>
      </c>
      <c r="J127">
        <f t="shared" si="3"/>
        <v>2020</v>
      </c>
      <c r="P127" t="str">
        <f>MID(VLOOKUP($D127,業務!$A$1:$E$11,2,FALSE),FIND("/",VLOOKUP($D127,業務!$A$1:$E$11,2,FALSE))+1,2)</f>
        <v>專員</v>
      </c>
      <c r="Q127">
        <f t="shared" si="4"/>
        <v>0.01</v>
      </c>
      <c r="R127">
        <f t="shared" si="5"/>
        <v>861.00000000000011</v>
      </c>
    </row>
    <row r="128" spans="1:18" ht="15.75" customHeight="1">
      <c r="A128" s="19">
        <v>127</v>
      </c>
      <c r="B128" s="4">
        <v>28</v>
      </c>
      <c r="C128" s="15">
        <v>1</v>
      </c>
      <c r="D128" s="21">
        <v>6</v>
      </c>
      <c r="E128" s="22">
        <v>43866</v>
      </c>
      <c r="F128" s="23">
        <v>11</v>
      </c>
      <c r="G128" s="24">
        <v>0.05</v>
      </c>
      <c r="H128">
        <f>VLOOKUP($B128,產品!$A$1:$E$61,4,FALSE)*(1-$G128)*$F128</f>
        <v>78375</v>
      </c>
      <c r="I128" s="58">
        <f>$H128-VLOOKUP($B128,產品!$A$2:$E$61,5,FALSE)*F128-$R128</f>
        <v>28091.25</v>
      </c>
      <c r="J128">
        <f t="shared" si="3"/>
        <v>2020</v>
      </c>
      <c r="P128" t="str">
        <f>MID(VLOOKUP($D128,業務!$A$1:$E$11,2,FALSE),FIND("/",VLOOKUP($D128,業務!$A$1:$E$11,2,FALSE))+1,2)</f>
        <v>專員</v>
      </c>
      <c r="Q128">
        <f t="shared" si="4"/>
        <v>0.01</v>
      </c>
      <c r="R128">
        <f t="shared" si="5"/>
        <v>783.75</v>
      </c>
    </row>
    <row r="129" spans="1:18" ht="15.75" customHeight="1">
      <c r="A129" s="19">
        <v>128</v>
      </c>
      <c r="B129" s="4">
        <v>18</v>
      </c>
      <c r="C129" s="15">
        <v>1</v>
      </c>
      <c r="D129" s="21">
        <v>2</v>
      </c>
      <c r="E129" s="22">
        <v>43867</v>
      </c>
      <c r="F129" s="23">
        <v>60</v>
      </c>
      <c r="G129" s="24">
        <v>0.06</v>
      </c>
      <c r="H129">
        <f>VLOOKUP($B129,產品!$A$1:$E$61,4,FALSE)*(1-$G129)*$F129</f>
        <v>101520</v>
      </c>
      <c r="I129" s="58">
        <f>$H129-VLOOKUP($B129,產品!$A$2:$E$61,5,FALSE)*F129-$R129</f>
        <v>56797.2</v>
      </c>
      <c r="J129">
        <f t="shared" si="3"/>
        <v>2020</v>
      </c>
      <c r="P129" t="str">
        <f>MID(VLOOKUP($D129,業務!$A$1:$E$11,2,FALSE),FIND("/",VLOOKUP($D129,業務!$A$1:$E$11,2,FALSE))+1,2)</f>
        <v>經理</v>
      </c>
      <c r="Q129">
        <f t="shared" si="4"/>
        <v>1.4999999999999999E-2</v>
      </c>
      <c r="R129">
        <f t="shared" si="5"/>
        <v>1522.8</v>
      </c>
    </row>
    <row r="130" spans="1:18" ht="15.75" customHeight="1">
      <c r="A130" s="19">
        <v>129</v>
      </c>
      <c r="B130" s="4">
        <v>44</v>
      </c>
      <c r="C130" s="15">
        <v>8</v>
      </c>
      <c r="D130" s="21">
        <v>10</v>
      </c>
      <c r="E130" s="22">
        <v>43867</v>
      </c>
      <c r="F130" s="23">
        <v>6</v>
      </c>
      <c r="G130" s="24">
        <v>0.11</v>
      </c>
      <c r="H130">
        <f>VLOOKUP($B130,產品!$A$1:$E$61,4,FALSE)*(1-$G130)*$F130</f>
        <v>106800</v>
      </c>
      <c r="I130" s="58">
        <f>$H130-VLOOKUP($B130,產品!$A$2:$E$61,5,FALSE)*F130-$R130</f>
        <v>27732</v>
      </c>
      <c r="J130">
        <f t="shared" si="3"/>
        <v>2020</v>
      </c>
      <c r="P130" t="str">
        <f>MID(VLOOKUP($D130,業務!$A$1:$E$11,2,FALSE),FIND("/",VLOOKUP($D130,業務!$A$1:$E$11,2,FALSE))+1,2)</f>
        <v>專員</v>
      </c>
      <c r="Q130">
        <f t="shared" si="4"/>
        <v>0.01</v>
      </c>
      <c r="R130">
        <f t="shared" si="5"/>
        <v>1068</v>
      </c>
    </row>
    <row r="131" spans="1:18" ht="15.75" customHeight="1">
      <c r="A131" s="19">
        <v>130</v>
      </c>
      <c r="B131" s="4">
        <v>23</v>
      </c>
      <c r="C131" s="15">
        <v>5</v>
      </c>
      <c r="D131" s="21">
        <v>3</v>
      </c>
      <c r="E131" s="22">
        <v>43867</v>
      </c>
      <c r="F131" s="23">
        <v>15</v>
      </c>
      <c r="G131" s="24">
        <v>0.09</v>
      </c>
      <c r="H131">
        <f>VLOOKUP($B131,產品!$A$1:$E$61,4,FALSE)*(1-$G131)*$F131</f>
        <v>24570</v>
      </c>
      <c r="I131" s="58">
        <f>$H131-VLOOKUP($B131,產品!$A$2:$E$61,5,FALSE)*F131-$R131</f>
        <v>13376.88</v>
      </c>
      <c r="J131">
        <f t="shared" ref="J131:J194" si="6">YEAR(E131)</f>
        <v>2020</v>
      </c>
      <c r="P131" t="str">
        <f>MID(VLOOKUP($D131,業務!$A$1:$E$11,2,FALSE),FIND("/",VLOOKUP($D131,業務!$A$1:$E$11,2,FALSE))+1,2)</f>
        <v>協理</v>
      </c>
      <c r="Q131">
        <f t="shared" ref="Q131:Q194" si="7">IF($P131="專員",1%,IF($P131="副理",1.2%,IF($P131="經理",1.5%,IF($P131="協理",1.6%,0))))</f>
        <v>1.6E-2</v>
      </c>
      <c r="R131">
        <f t="shared" ref="R131:R194" si="8">$H131*$Q131</f>
        <v>393.12</v>
      </c>
    </row>
    <row r="132" spans="1:18" ht="15.75" customHeight="1">
      <c r="A132" s="19">
        <v>131</v>
      </c>
      <c r="B132" s="4">
        <v>25</v>
      </c>
      <c r="C132" s="15">
        <v>10</v>
      </c>
      <c r="D132" s="21">
        <v>1</v>
      </c>
      <c r="E132" s="22">
        <v>43868</v>
      </c>
      <c r="F132" s="23">
        <v>13</v>
      </c>
      <c r="G132" s="24">
        <v>0.08</v>
      </c>
      <c r="H132">
        <f>VLOOKUP($B132,產品!$A$1:$E$61,4,FALSE)*(1-$G132)*$F132</f>
        <v>71760</v>
      </c>
      <c r="I132" s="58">
        <f>$H132-VLOOKUP($B132,產品!$A$2:$E$61,5,FALSE)*F132-$R132</f>
        <v>24242.400000000001</v>
      </c>
      <c r="J132">
        <f t="shared" si="6"/>
        <v>2020</v>
      </c>
      <c r="P132" t="str">
        <f>MID(VLOOKUP($D132,業務!$A$1:$E$11,2,FALSE),FIND("/",VLOOKUP($D132,業務!$A$1:$E$11,2,FALSE))+1,2)</f>
        <v>專員</v>
      </c>
      <c r="Q132">
        <f t="shared" si="7"/>
        <v>0.01</v>
      </c>
      <c r="R132">
        <f t="shared" si="8"/>
        <v>717.6</v>
      </c>
    </row>
    <row r="133" spans="1:18" ht="15.75" customHeight="1">
      <c r="A133" s="19">
        <v>132</v>
      </c>
      <c r="B133" s="4">
        <v>37</v>
      </c>
      <c r="C133" s="15">
        <v>4</v>
      </c>
      <c r="D133" s="21">
        <v>7</v>
      </c>
      <c r="E133" s="22">
        <v>43868</v>
      </c>
      <c r="F133" s="23">
        <v>6</v>
      </c>
      <c r="G133" s="24">
        <v>0.08</v>
      </c>
      <c r="H133">
        <f>VLOOKUP($B133,產品!$A$1:$E$61,4,FALSE)*(1-$G133)*$F133</f>
        <v>66240</v>
      </c>
      <c r="I133" s="58">
        <f>$H133-VLOOKUP($B133,產品!$A$2:$E$61,5,FALSE)*F133-$R133</f>
        <v>18645.12</v>
      </c>
      <c r="J133">
        <f t="shared" si="6"/>
        <v>2020</v>
      </c>
      <c r="P133" t="str">
        <f>MID(VLOOKUP($D133,業務!$A$1:$E$11,2,FALSE),FIND("/",VLOOKUP($D133,業務!$A$1:$E$11,2,FALSE))+1,2)</f>
        <v>副理</v>
      </c>
      <c r="Q133">
        <f t="shared" si="7"/>
        <v>1.2E-2</v>
      </c>
      <c r="R133">
        <f t="shared" si="8"/>
        <v>794.88</v>
      </c>
    </row>
    <row r="134" spans="1:18" ht="15.75" customHeight="1">
      <c r="A134" s="19">
        <v>133</v>
      </c>
      <c r="B134" s="4">
        <v>46</v>
      </c>
      <c r="C134" s="15">
        <v>287</v>
      </c>
      <c r="D134" s="21">
        <v>5</v>
      </c>
      <c r="E134" s="22">
        <v>43868</v>
      </c>
      <c r="F134" s="23">
        <v>5</v>
      </c>
      <c r="G134" s="24">
        <v>0.17</v>
      </c>
      <c r="H134">
        <f>VLOOKUP($B134,產品!$A$1:$E$61,4,FALSE)*(1-$G134)*$F134</f>
        <v>70550</v>
      </c>
      <c r="I134" s="58">
        <f>$H134-VLOOKUP($B134,產品!$A$2:$E$61,5,FALSE)*F134-$R134</f>
        <v>14594.5</v>
      </c>
      <c r="J134">
        <f t="shared" si="6"/>
        <v>2020</v>
      </c>
      <c r="P134" t="str">
        <f>MID(VLOOKUP($D134,業務!$A$1:$E$11,2,FALSE),FIND("/",VLOOKUP($D134,業務!$A$1:$E$11,2,FALSE))+1,2)</f>
        <v>專員</v>
      </c>
      <c r="Q134">
        <f t="shared" si="7"/>
        <v>0.01</v>
      </c>
      <c r="R134">
        <f t="shared" si="8"/>
        <v>705.5</v>
      </c>
    </row>
    <row r="135" spans="1:18" ht="15.75" customHeight="1">
      <c r="A135" s="19">
        <v>134</v>
      </c>
      <c r="B135" s="4">
        <v>36</v>
      </c>
      <c r="C135" s="15">
        <v>288</v>
      </c>
      <c r="D135" s="21">
        <v>10</v>
      </c>
      <c r="E135" s="22">
        <v>43868</v>
      </c>
      <c r="F135" s="23">
        <v>6</v>
      </c>
      <c r="G135" s="24">
        <v>0.2</v>
      </c>
      <c r="H135">
        <f>VLOOKUP($B135,產品!$A$1:$E$61,4,FALSE)*(1-$G135)*$F135</f>
        <v>43200</v>
      </c>
      <c r="I135" s="58">
        <f>$H135-VLOOKUP($B135,產品!$A$2:$E$61,5,FALSE)*F135-$R135</f>
        <v>10368</v>
      </c>
      <c r="J135">
        <f t="shared" si="6"/>
        <v>2020</v>
      </c>
      <c r="P135" t="str">
        <f>MID(VLOOKUP($D135,業務!$A$1:$E$11,2,FALSE),FIND("/",VLOOKUP($D135,業務!$A$1:$E$11,2,FALSE))+1,2)</f>
        <v>專員</v>
      </c>
      <c r="Q135">
        <f t="shared" si="7"/>
        <v>0.01</v>
      </c>
      <c r="R135">
        <f t="shared" si="8"/>
        <v>432</v>
      </c>
    </row>
    <row r="136" spans="1:18" ht="15.75" customHeight="1">
      <c r="A136" s="19">
        <v>135</v>
      </c>
      <c r="B136" s="4">
        <v>52</v>
      </c>
      <c r="C136" s="15">
        <v>2</v>
      </c>
      <c r="D136" s="21">
        <v>10</v>
      </c>
      <c r="E136" s="22">
        <v>43869</v>
      </c>
      <c r="F136" s="23">
        <v>15</v>
      </c>
      <c r="G136" s="24">
        <v>0.18</v>
      </c>
      <c r="H136">
        <f>VLOOKUP($B136,產品!$A$1:$E$61,4,FALSE)*(1-$G136)*$F136</f>
        <v>270600</v>
      </c>
      <c r="I136" s="58">
        <f>$H136-VLOOKUP($B136,產品!$A$2:$E$61,5,FALSE)*F136-$R136</f>
        <v>36894.000000000029</v>
      </c>
      <c r="J136">
        <f t="shared" si="6"/>
        <v>2020</v>
      </c>
      <c r="P136" t="str">
        <f>MID(VLOOKUP($D136,業務!$A$1:$E$11,2,FALSE),FIND("/",VLOOKUP($D136,業務!$A$1:$E$11,2,FALSE))+1,2)</f>
        <v>專員</v>
      </c>
      <c r="Q136">
        <f t="shared" si="7"/>
        <v>0.01</v>
      </c>
      <c r="R136">
        <f t="shared" si="8"/>
        <v>2706</v>
      </c>
    </row>
    <row r="137" spans="1:18" ht="15.75" customHeight="1">
      <c r="A137" s="19">
        <v>136</v>
      </c>
      <c r="B137" s="4">
        <v>13</v>
      </c>
      <c r="C137" s="15">
        <v>10</v>
      </c>
      <c r="D137" s="21">
        <v>10</v>
      </c>
      <c r="E137" s="22">
        <v>43869</v>
      </c>
      <c r="F137" s="23">
        <v>20</v>
      </c>
      <c r="G137" s="24">
        <v>0.08</v>
      </c>
      <c r="H137">
        <f>VLOOKUP($B137,產品!$A$1:$E$61,4,FALSE)*(1-$G137)*$F137</f>
        <v>33120</v>
      </c>
      <c r="I137" s="58">
        <f>$H137-VLOOKUP($B137,產品!$A$2:$E$61,5,FALSE)*F137-$R137</f>
        <v>18388.8</v>
      </c>
      <c r="J137">
        <f t="shared" si="6"/>
        <v>2020</v>
      </c>
      <c r="P137" t="str">
        <f>MID(VLOOKUP($D137,業務!$A$1:$E$11,2,FALSE),FIND("/",VLOOKUP($D137,業務!$A$1:$E$11,2,FALSE))+1,2)</f>
        <v>專員</v>
      </c>
      <c r="Q137">
        <f t="shared" si="7"/>
        <v>0.01</v>
      </c>
      <c r="R137">
        <f t="shared" si="8"/>
        <v>331.2</v>
      </c>
    </row>
    <row r="138" spans="1:18" ht="15.75" customHeight="1">
      <c r="A138" s="19">
        <v>137</v>
      </c>
      <c r="B138" s="4">
        <v>57</v>
      </c>
      <c r="C138" s="15">
        <v>2</v>
      </c>
      <c r="D138" s="21">
        <v>5</v>
      </c>
      <c r="E138" s="22">
        <v>43869</v>
      </c>
      <c r="F138" s="23">
        <v>3</v>
      </c>
      <c r="G138" s="24">
        <v>0.13</v>
      </c>
      <c r="H138">
        <f>VLOOKUP($B138,產品!$A$1:$E$61,4,FALSE)*(1-$G138)*$F138</f>
        <v>46980</v>
      </c>
      <c r="I138" s="58">
        <f>$H138-VLOOKUP($B138,產品!$A$2:$E$61,5,FALSE)*F138-$R138</f>
        <v>8710.2000000000007</v>
      </c>
      <c r="J138">
        <f t="shared" si="6"/>
        <v>2020</v>
      </c>
      <c r="P138" t="str">
        <f>MID(VLOOKUP($D138,業務!$A$1:$E$11,2,FALSE),FIND("/",VLOOKUP($D138,業務!$A$1:$E$11,2,FALSE))+1,2)</f>
        <v>專員</v>
      </c>
      <c r="Q138">
        <f t="shared" si="7"/>
        <v>0.01</v>
      </c>
      <c r="R138">
        <f t="shared" si="8"/>
        <v>469.8</v>
      </c>
    </row>
    <row r="139" spans="1:18" ht="15.75" customHeight="1">
      <c r="A139" s="19">
        <v>138</v>
      </c>
      <c r="B139" s="4">
        <v>33</v>
      </c>
      <c r="C139" s="15">
        <v>134</v>
      </c>
      <c r="D139" s="21">
        <v>3</v>
      </c>
      <c r="E139" s="22">
        <v>43869</v>
      </c>
      <c r="F139" s="23">
        <v>2</v>
      </c>
      <c r="G139" s="24">
        <v>0.05</v>
      </c>
      <c r="H139">
        <f>VLOOKUP($B139,產品!$A$1:$E$61,4,FALSE)*(1-$G139)*$F139</f>
        <v>14250</v>
      </c>
      <c r="I139" s="58">
        <f>$H139-VLOOKUP($B139,產品!$A$2:$E$61,5,FALSE)*F139-$R139</f>
        <v>5022</v>
      </c>
      <c r="J139">
        <f t="shared" si="6"/>
        <v>2020</v>
      </c>
      <c r="P139" t="str">
        <f>MID(VLOOKUP($D139,業務!$A$1:$E$11,2,FALSE),FIND("/",VLOOKUP($D139,業務!$A$1:$E$11,2,FALSE))+1,2)</f>
        <v>協理</v>
      </c>
      <c r="Q139">
        <f t="shared" si="7"/>
        <v>1.6E-2</v>
      </c>
      <c r="R139">
        <f t="shared" si="8"/>
        <v>228</v>
      </c>
    </row>
    <row r="140" spans="1:18" ht="15.75" customHeight="1">
      <c r="A140" s="19">
        <v>139</v>
      </c>
      <c r="B140" s="4">
        <v>19</v>
      </c>
      <c r="C140" s="15">
        <v>120</v>
      </c>
      <c r="D140" s="21">
        <v>6</v>
      </c>
      <c r="E140" s="22">
        <v>43870</v>
      </c>
      <c r="F140" s="23">
        <v>90</v>
      </c>
      <c r="G140" s="24">
        <v>0.08</v>
      </c>
      <c r="H140">
        <f>VLOOKUP($B140,產品!$A$1:$E$61,4,FALSE)*(1-$G140)*$F140</f>
        <v>149040</v>
      </c>
      <c r="I140" s="58">
        <f>$H140-VLOOKUP($B140,產品!$A$2:$E$61,5,FALSE)*F140-$R140</f>
        <v>82749.600000000006</v>
      </c>
      <c r="J140">
        <f t="shared" si="6"/>
        <v>2020</v>
      </c>
      <c r="P140" t="str">
        <f>MID(VLOOKUP($D140,業務!$A$1:$E$11,2,FALSE),FIND("/",VLOOKUP($D140,業務!$A$1:$E$11,2,FALSE))+1,2)</f>
        <v>專員</v>
      </c>
      <c r="Q140">
        <f t="shared" si="7"/>
        <v>0.01</v>
      </c>
      <c r="R140">
        <f t="shared" si="8"/>
        <v>1490.4</v>
      </c>
    </row>
    <row r="141" spans="1:18" ht="15.75" customHeight="1">
      <c r="A141" s="19">
        <v>140</v>
      </c>
      <c r="B141" s="4">
        <v>48</v>
      </c>
      <c r="C141" s="15">
        <v>263</v>
      </c>
      <c r="D141" s="21">
        <v>10</v>
      </c>
      <c r="E141" s="22">
        <v>43870</v>
      </c>
      <c r="F141" s="23">
        <v>3</v>
      </c>
      <c r="G141" s="24">
        <v>0.14000000000000001</v>
      </c>
      <c r="H141">
        <f>VLOOKUP($B141,產品!$A$1:$E$61,4,FALSE)*(1-$G141)*$F141</f>
        <v>56760</v>
      </c>
      <c r="I141" s="58">
        <f>$H141-VLOOKUP($B141,產品!$A$2:$E$61,5,FALSE)*F141-$R141</f>
        <v>13292.4</v>
      </c>
      <c r="J141">
        <f t="shared" si="6"/>
        <v>2020</v>
      </c>
      <c r="P141" t="str">
        <f>MID(VLOOKUP($D141,業務!$A$1:$E$11,2,FALSE),FIND("/",VLOOKUP($D141,業務!$A$1:$E$11,2,FALSE))+1,2)</f>
        <v>專員</v>
      </c>
      <c r="Q141">
        <f t="shared" si="7"/>
        <v>0.01</v>
      </c>
      <c r="R141">
        <f t="shared" si="8"/>
        <v>567.6</v>
      </c>
    </row>
    <row r="142" spans="1:18" ht="15.75" customHeight="1">
      <c r="A142" s="19">
        <v>141</v>
      </c>
      <c r="B142" s="4">
        <v>14</v>
      </c>
      <c r="C142" s="15">
        <v>119</v>
      </c>
      <c r="D142" s="21">
        <v>7</v>
      </c>
      <c r="E142" s="22">
        <v>43870</v>
      </c>
      <c r="F142" s="23">
        <v>15</v>
      </c>
      <c r="G142" s="24">
        <v>0.09</v>
      </c>
      <c r="H142">
        <f>VLOOKUP($B142,產品!$A$1:$E$61,4,FALSE)*(1-$G142)*$F142</f>
        <v>24570</v>
      </c>
      <c r="I142" s="58">
        <f>$H142-VLOOKUP($B142,產品!$A$2:$E$61,5,FALSE)*F142-$R142</f>
        <v>13475.16</v>
      </c>
      <c r="J142">
        <f t="shared" si="6"/>
        <v>2020</v>
      </c>
      <c r="P142" t="str">
        <f>MID(VLOOKUP($D142,業務!$A$1:$E$11,2,FALSE),FIND("/",VLOOKUP($D142,業務!$A$1:$E$11,2,FALSE))+1,2)</f>
        <v>副理</v>
      </c>
      <c r="Q142">
        <f t="shared" si="7"/>
        <v>1.2E-2</v>
      </c>
      <c r="R142">
        <f t="shared" si="8"/>
        <v>294.84000000000003</v>
      </c>
    </row>
    <row r="143" spans="1:18" ht="15.75" customHeight="1">
      <c r="A143" s="19">
        <v>142</v>
      </c>
      <c r="B143" s="4">
        <v>44</v>
      </c>
      <c r="C143" s="15">
        <v>258</v>
      </c>
      <c r="D143" s="21">
        <v>1</v>
      </c>
      <c r="E143" s="22">
        <v>43871</v>
      </c>
      <c r="F143" s="23">
        <v>13</v>
      </c>
      <c r="G143" s="24">
        <v>0.18</v>
      </c>
      <c r="H143">
        <f>VLOOKUP($B143,產品!$A$1:$E$61,4,FALSE)*(1-$G143)*$F143</f>
        <v>213200</v>
      </c>
      <c r="I143" s="58">
        <f>$H143-VLOOKUP($B143,產品!$A$2:$E$61,5,FALSE)*F143-$R143</f>
        <v>42068</v>
      </c>
      <c r="J143">
        <f t="shared" si="6"/>
        <v>2020</v>
      </c>
      <c r="P143" t="str">
        <f>MID(VLOOKUP($D143,業務!$A$1:$E$11,2,FALSE),FIND("/",VLOOKUP($D143,業務!$A$1:$E$11,2,FALSE))+1,2)</f>
        <v>專員</v>
      </c>
      <c r="Q143">
        <f t="shared" si="7"/>
        <v>0.01</v>
      </c>
      <c r="R143">
        <f t="shared" si="8"/>
        <v>2132</v>
      </c>
    </row>
    <row r="144" spans="1:18" ht="15.75" customHeight="1">
      <c r="A144" s="19">
        <v>143</v>
      </c>
      <c r="B144" s="4">
        <v>9</v>
      </c>
      <c r="C144" s="15">
        <v>4</v>
      </c>
      <c r="D144" s="21">
        <v>5</v>
      </c>
      <c r="E144" s="22">
        <v>43871</v>
      </c>
      <c r="F144" s="26">
        <v>30</v>
      </c>
      <c r="G144" s="24">
        <v>0.11</v>
      </c>
      <c r="H144">
        <f>VLOOKUP($B144,產品!$A$1:$E$61,4,FALSE)*(1-$G144)*$F144</f>
        <v>26700</v>
      </c>
      <c r="I144" s="58">
        <f>$H144-VLOOKUP($B144,產品!$A$2:$E$61,5,FALSE)*F144-$R144</f>
        <v>14433</v>
      </c>
      <c r="J144">
        <f t="shared" si="6"/>
        <v>2020</v>
      </c>
      <c r="P144" t="str">
        <f>MID(VLOOKUP($D144,業務!$A$1:$E$11,2,FALSE),FIND("/",VLOOKUP($D144,業務!$A$1:$E$11,2,FALSE))+1,2)</f>
        <v>專員</v>
      </c>
      <c r="Q144">
        <f t="shared" si="7"/>
        <v>0.01</v>
      </c>
      <c r="R144">
        <f t="shared" si="8"/>
        <v>267</v>
      </c>
    </row>
    <row r="145" spans="1:18" ht="15.75" customHeight="1">
      <c r="A145" s="19">
        <v>144</v>
      </c>
      <c r="B145" s="4">
        <v>7</v>
      </c>
      <c r="C145" s="15">
        <v>291</v>
      </c>
      <c r="D145" s="21">
        <v>4</v>
      </c>
      <c r="E145" s="22">
        <v>43872</v>
      </c>
      <c r="F145" s="23">
        <v>200</v>
      </c>
      <c r="G145" s="24">
        <v>0.16</v>
      </c>
      <c r="H145">
        <f>VLOOKUP($B145,產品!$A$1:$E$61,4,FALSE)*(1-$G145)*$F145</f>
        <v>168000</v>
      </c>
      <c r="I145" s="58">
        <f>$H145-VLOOKUP($B145,產品!$A$2:$E$61,5,FALSE)*F145-$R145</f>
        <v>85984</v>
      </c>
      <c r="J145">
        <f t="shared" si="6"/>
        <v>2020</v>
      </c>
      <c r="P145" t="str">
        <f>MID(VLOOKUP($D145,業務!$A$1:$E$11,2,FALSE),FIND("/",VLOOKUP($D145,業務!$A$1:$E$11,2,FALSE))+1,2)</f>
        <v>副理</v>
      </c>
      <c r="Q145">
        <f t="shared" si="7"/>
        <v>1.2E-2</v>
      </c>
      <c r="R145">
        <f t="shared" si="8"/>
        <v>2016</v>
      </c>
    </row>
    <row r="146" spans="1:18" ht="15.75" customHeight="1">
      <c r="A146" s="19">
        <v>145</v>
      </c>
      <c r="B146" s="4">
        <v>30</v>
      </c>
      <c r="C146" s="15">
        <v>11</v>
      </c>
      <c r="D146" s="21">
        <v>3</v>
      </c>
      <c r="E146" s="22">
        <v>43872</v>
      </c>
      <c r="F146" s="23">
        <v>20</v>
      </c>
      <c r="G146" s="24">
        <v>0.17</v>
      </c>
      <c r="H146">
        <f>VLOOKUP($B146,產品!$A$1:$E$61,4,FALSE)*(1-$G146)*$F146</f>
        <v>107900</v>
      </c>
      <c r="I146" s="58">
        <f>$H146-VLOOKUP($B146,產品!$A$2:$E$61,5,FALSE)*F146-$R146</f>
        <v>28173.599999999999</v>
      </c>
      <c r="J146">
        <f t="shared" si="6"/>
        <v>2020</v>
      </c>
      <c r="P146" t="str">
        <f>MID(VLOOKUP($D146,業務!$A$1:$E$11,2,FALSE),FIND("/",VLOOKUP($D146,業務!$A$1:$E$11,2,FALSE))+1,2)</f>
        <v>協理</v>
      </c>
      <c r="Q146">
        <f t="shared" si="7"/>
        <v>1.6E-2</v>
      </c>
      <c r="R146">
        <f t="shared" si="8"/>
        <v>1726.4</v>
      </c>
    </row>
    <row r="147" spans="1:18" ht="15.75" customHeight="1">
      <c r="A147" s="19">
        <v>146</v>
      </c>
      <c r="B147" s="4">
        <v>52</v>
      </c>
      <c r="C147" s="15">
        <v>121</v>
      </c>
      <c r="D147" s="21">
        <v>1</v>
      </c>
      <c r="E147" s="22">
        <v>43872</v>
      </c>
      <c r="F147" s="26">
        <v>5</v>
      </c>
      <c r="G147" s="24">
        <v>0.08</v>
      </c>
      <c r="H147">
        <f>VLOOKUP($B147,產品!$A$1:$E$61,4,FALSE)*(1-$G147)*$F147</f>
        <v>101200</v>
      </c>
      <c r="I147" s="58">
        <f>$H147-VLOOKUP($B147,產品!$A$2:$E$61,5,FALSE)*F147-$R147</f>
        <v>23188.000000000015</v>
      </c>
      <c r="J147">
        <f t="shared" si="6"/>
        <v>2020</v>
      </c>
      <c r="P147" t="str">
        <f>MID(VLOOKUP($D147,業務!$A$1:$E$11,2,FALSE),FIND("/",VLOOKUP($D147,業務!$A$1:$E$11,2,FALSE))+1,2)</f>
        <v>專員</v>
      </c>
      <c r="Q147">
        <f t="shared" si="7"/>
        <v>0.01</v>
      </c>
      <c r="R147">
        <f t="shared" si="8"/>
        <v>1012</v>
      </c>
    </row>
    <row r="148" spans="1:18" ht="15.75" customHeight="1">
      <c r="A148" s="19">
        <v>147</v>
      </c>
      <c r="B148" s="4">
        <v>41</v>
      </c>
      <c r="C148" s="15">
        <v>282</v>
      </c>
      <c r="D148" s="21">
        <v>6</v>
      </c>
      <c r="E148" s="22">
        <v>43872</v>
      </c>
      <c r="F148" s="23">
        <v>4</v>
      </c>
      <c r="G148" s="24">
        <v>0.17</v>
      </c>
      <c r="H148">
        <f>VLOOKUP($B148,產品!$A$1:$E$61,4,FALSE)*(1-$G148)*$F148</f>
        <v>39840</v>
      </c>
      <c r="I148" s="58">
        <f>$H148-VLOOKUP($B148,產品!$A$2:$E$61,5,FALSE)*F148-$R148</f>
        <v>8241.6</v>
      </c>
      <c r="J148">
        <f t="shared" si="6"/>
        <v>2020</v>
      </c>
      <c r="P148" t="str">
        <f>MID(VLOOKUP($D148,業務!$A$1:$E$11,2,FALSE),FIND("/",VLOOKUP($D148,業務!$A$1:$E$11,2,FALSE))+1,2)</f>
        <v>專員</v>
      </c>
      <c r="Q148">
        <f t="shared" si="7"/>
        <v>0.01</v>
      </c>
      <c r="R148">
        <f t="shared" si="8"/>
        <v>398.40000000000003</v>
      </c>
    </row>
    <row r="149" spans="1:18" ht="15.75" customHeight="1">
      <c r="A149" s="19">
        <v>148</v>
      </c>
      <c r="B149" s="4">
        <v>46</v>
      </c>
      <c r="C149" s="15">
        <v>294</v>
      </c>
      <c r="D149" s="21">
        <v>1</v>
      </c>
      <c r="E149" s="22">
        <v>43872</v>
      </c>
      <c r="F149" s="23">
        <v>2</v>
      </c>
      <c r="G149" s="24">
        <v>0.1</v>
      </c>
      <c r="H149">
        <f>VLOOKUP($B149,產品!$A$1:$E$61,4,FALSE)*(1-$G149)*$F149</f>
        <v>30600</v>
      </c>
      <c r="I149" s="58">
        <f>$H149-VLOOKUP($B149,產品!$A$2:$E$61,5,FALSE)*F149-$R149</f>
        <v>8194</v>
      </c>
      <c r="J149">
        <f t="shared" si="6"/>
        <v>2020</v>
      </c>
      <c r="P149" t="str">
        <f>MID(VLOOKUP($D149,業務!$A$1:$E$11,2,FALSE),FIND("/",VLOOKUP($D149,業務!$A$1:$E$11,2,FALSE))+1,2)</f>
        <v>專員</v>
      </c>
      <c r="Q149">
        <f t="shared" si="7"/>
        <v>0.01</v>
      </c>
      <c r="R149">
        <f t="shared" si="8"/>
        <v>306</v>
      </c>
    </row>
    <row r="150" spans="1:18" ht="15.75" customHeight="1">
      <c r="A150" s="19">
        <v>149</v>
      </c>
      <c r="B150" s="4">
        <v>54</v>
      </c>
      <c r="C150" s="15">
        <v>257</v>
      </c>
      <c r="D150" s="21">
        <v>7</v>
      </c>
      <c r="E150" s="22">
        <v>43873</v>
      </c>
      <c r="F150" s="23">
        <v>15</v>
      </c>
      <c r="G150" s="24">
        <v>7.0000000000000007E-2</v>
      </c>
      <c r="H150">
        <f>VLOOKUP($B150,產品!$A$1:$E$61,4,FALSE)*(1-$G150)*$F150</f>
        <v>251100</v>
      </c>
      <c r="I150" s="58">
        <f>$H150-VLOOKUP($B150,產品!$A$2:$E$61,5,FALSE)*F150-$R150</f>
        <v>59086.8</v>
      </c>
      <c r="J150">
        <f t="shared" si="6"/>
        <v>2020</v>
      </c>
      <c r="P150" t="str">
        <f>MID(VLOOKUP($D150,業務!$A$1:$E$11,2,FALSE),FIND("/",VLOOKUP($D150,業務!$A$1:$E$11,2,FALSE))+1,2)</f>
        <v>副理</v>
      </c>
      <c r="Q150">
        <f t="shared" si="7"/>
        <v>1.2E-2</v>
      </c>
      <c r="R150">
        <f t="shared" si="8"/>
        <v>3013.2000000000003</v>
      </c>
    </row>
    <row r="151" spans="1:18" ht="15.75" customHeight="1">
      <c r="A151" s="19">
        <v>150</v>
      </c>
      <c r="B151" s="4">
        <v>35</v>
      </c>
      <c r="C151" s="15">
        <v>140</v>
      </c>
      <c r="D151" s="21">
        <v>9</v>
      </c>
      <c r="E151" s="22">
        <v>43873</v>
      </c>
      <c r="F151" s="23">
        <v>8</v>
      </c>
      <c r="G151" s="24">
        <v>0.16</v>
      </c>
      <c r="H151">
        <f>VLOOKUP($B151,產品!$A$1:$E$61,4,FALSE)*(1-$G151)*$F151</f>
        <v>57120</v>
      </c>
      <c r="I151" s="58">
        <f>$H151-VLOOKUP($B151,產品!$A$2:$E$61,5,FALSE)*F151-$R151</f>
        <v>15463.2</v>
      </c>
      <c r="J151">
        <f t="shared" si="6"/>
        <v>2020</v>
      </c>
      <c r="P151" t="str">
        <f>MID(VLOOKUP($D151,業務!$A$1:$E$11,2,FALSE),FIND("/",VLOOKUP($D151,業務!$A$1:$E$11,2,FALSE))+1,2)</f>
        <v>經理</v>
      </c>
      <c r="Q151">
        <f t="shared" si="7"/>
        <v>1.4999999999999999E-2</v>
      </c>
      <c r="R151">
        <f t="shared" si="8"/>
        <v>856.8</v>
      </c>
    </row>
    <row r="152" spans="1:18" ht="15.75" customHeight="1">
      <c r="A152" s="19">
        <v>151</v>
      </c>
      <c r="B152" s="4">
        <v>4</v>
      </c>
      <c r="C152" s="15">
        <v>6</v>
      </c>
      <c r="D152" s="21">
        <v>4</v>
      </c>
      <c r="E152" s="22">
        <v>43873</v>
      </c>
      <c r="F152" s="23">
        <v>20</v>
      </c>
      <c r="G152" s="24">
        <v>0.13</v>
      </c>
      <c r="H152">
        <f>VLOOKUP($B152,產品!$A$1:$E$61,4,FALSE)*(1-$G152)*$F152</f>
        <v>17400</v>
      </c>
      <c r="I152" s="58">
        <f>$H152-VLOOKUP($B152,產品!$A$2:$E$61,5,FALSE)*F152-$R152</f>
        <v>9191.2000000000007</v>
      </c>
      <c r="J152">
        <f t="shared" si="6"/>
        <v>2020</v>
      </c>
      <c r="P152" t="str">
        <f>MID(VLOOKUP($D152,業務!$A$1:$E$11,2,FALSE),FIND("/",VLOOKUP($D152,業務!$A$1:$E$11,2,FALSE))+1,2)</f>
        <v>副理</v>
      </c>
      <c r="Q152">
        <f t="shared" si="7"/>
        <v>1.2E-2</v>
      </c>
      <c r="R152">
        <f t="shared" si="8"/>
        <v>208.8</v>
      </c>
    </row>
    <row r="153" spans="1:18" ht="15.75" customHeight="1">
      <c r="A153" s="19">
        <v>152</v>
      </c>
      <c r="B153" s="4">
        <v>57</v>
      </c>
      <c r="C153" s="15">
        <v>270</v>
      </c>
      <c r="D153" s="21">
        <v>10</v>
      </c>
      <c r="E153" s="22">
        <v>43873</v>
      </c>
      <c r="F153" s="23">
        <v>3</v>
      </c>
      <c r="G153" s="24">
        <v>0.14000000000000001</v>
      </c>
      <c r="H153">
        <f>VLOOKUP($B153,產品!$A$1:$E$61,4,FALSE)*(1-$G153)*$F153</f>
        <v>46440</v>
      </c>
      <c r="I153" s="58">
        <f>$H153-VLOOKUP($B153,產品!$A$2:$E$61,5,FALSE)*F153-$R153</f>
        <v>8175.6</v>
      </c>
      <c r="J153">
        <f t="shared" si="6"/>
        <v>2020</v>
      </c>
      <c r="P153" t="str">
        <f>MID(VLOOKUP($D153,業務!$A$1:$E$11,2,FALSE),FIND("/",VLOOKUP($D153,業務!$A$1:$E$11,2,FALSE))+1,2)</f>
        <v>專員</v>
      </c>
      <c r="Q153">
        <f t="shared" si="7"/>
        <v>0.01</v>
      </c>
      <c r="R153">
        <f t="shared" si="8"/>
        <v>464.40000000000003</v>
      </c>
    </row>
    <row r="154" spans="1:18" ht="15.75" customHeight="1">
      <c r="A154" s="19">
        <v>153</v>
      </c>
      <c r="B154" s="4">
        <v>12</v>
      </c>
      <c r="C154" s="15">
        <v>268</v>
      </c>
      <c r="D154" s="21">
        <v>6</v>
      </c>
      <c r="E154" s="22">
        <v>43873</v>
      </c>
      <c r="F154" s="23">
        <v>10</v>
      </c>
      <c r="G154" s="24">
        <v>0.18</v>
      </c>
      <c r="H154">
        <f>VLOOKUP($B154,產品!$A$1:$E$61,4,FALSE)*(1-$G154)*$F154</f>
        <v>8200.0000000000018</v>
      </c>
      <c r="I154" s="58">
        <f>$H154-VLOOKUP($B154,產品!$A$2:$E$61,5,FALSE)*F154-$R154</f>
        <v>4118.0000000000018</v>
      </c>
      <c r="J154">
        <f t="shared" si="6"/>
        <v>2020</v>
      </c>
      <c r="P154" t="str">
        <f>MID(VLOOKUP($D154,業務!$A$1:$E$11,2,FALSE),FIND("/",VLOOKUP($D154,業務!$A$1:$E$11,2,FALSE))+1,2)</f>
        <v>專員</v>
      </c>
      <c r="Q154">
        <f t="shared" si="7"/>
        <v>0.01</v>
      </c>
      <c r="R154">
        <f t="shared" si="8"/>
        <v>82.000000000000014</v>
      </c>
    </row>
    <row r="155" spans="1:18" ht="15.75" customHeight="1">
      <c r="A155" s="19">
        <v>154</v>
      </c>
      <c r="B155" s="4">
        <v>11</v>
      </c>
      <c r="C155" s="15">
        <v>10</v>
      </c>
      <c r="D155" s="21">
        <v>9</v>
      </c>
      <c r="E155" s="22">
        <v>43874</v>
      </c>
      <c r="F155" s="23">
        <v>250</v>
      </c>
      <c r="G155" s="24">
        <v>0.14000000000000001</v>
      </c>
      <c r="H155">
        <f>VLOOKUP($B155,產品!$A$1:$E$61,4,FALSE)*(1-$G155)*$F155</f>
        <v>215000</v>
      </c>
      <c r="I155" s="58">
        <f>$H155-VLOOKUP($B155,產品!$A$2:$E$61,5,FALSE)*F155-$R155</f>
        <v>111775</v>
      </c>
      <c r="J155">
        <f t="shared" si="6"/>
        <v>2020</v>
      </c>
      <c r="P155" t="str">
        <f>MID(VLOOKUP($D155,業務!$A$1:$E$11,2,FALSE),FIND("/",VLOOKUP($D155,業務!$A$1:$E$11,2,FALSE))+1,2)</f>
        <v>經理</v>
      </c>
      <c r="Q155">
        <f t="shared" si="7"/>
        <v>1.4999999999999999E-2</v>
      </c>
      <c r="R155">
        <f t="shared" si="8"/>
        <v>3225</v>
      </c>
    </row>
    <row r="156" spans="1:18" ht="15.75" customHeight="1">
      <c r="A156" s="19">
        <v>155</v>
      </c>
      <c r="B156" s="4">
        <v>22</v>
      </c>
      <c r="C156" s="15">
        <v>115</v>
      </c>
      <c r="D156" s="21">
        <v>8</v>
      </c>
      <c r="E156" s="22">
        <v>43874</v>
      </c>
      <c r="F156" s="23">
        <v>10</v>
      </c>
      <c r="G156" s="24">
        <v>7.0000000000000007E-2</v>
      </c>
      <c r="H156">
        <f>VLOOKUP($B156,產品!$A$1:$E$61,4,FALSE)*(1-$G156)*$F156</f>
        <v>16740</v>
      </c>
      <c r="I156" s="58">
        <f>$H156-VLOOKUP($B156,產品!$A$2:$E$61,5,FALSE)*F156-$R156</f>
        <v>9372.6</v>
      </c>
      <c r="J156">
        <f t="shared" si="6"/>
        <v>2020</v>
      </c>
      <c r="P156" t="str">
        <f>MID(VLOOKUP($D156,業務!$A$1:$E$11,2,FALSE),FIND("/",VLOOKUP($D156,業務!$A$1:$E$11,2,FALSE))+1,2)</f>
        <v>專員</v>
      </c>
      <c r="Q156">
        <f t="shared" si="7"/>
        <v>0.01</v>
      </c>
      <c r="R156">
        <f t="shared" si="8"/>
        <v>167.4</v>
      </c>
    </row>
    <row r="157" spans="1:18" ht="15.75" customHeight="1">
      <c r="A157" s="19">
        <v>156</v>
      </c>
      <c r="B157" s="4">
        <v>1</v>
      </c>
      <c r="C157" s="15">
        <v>258</v>
      </c>
      <c r="D157" s="21">
        <v>6</v>
      </c>
      <c r="E157" s="22">
        <v>43875</v>
      </c>
      <c r="F157" s="23">
        <v>250</v>
      </c>
      <c r="G157" s="24">
        <v>0.18</v>
      </c>
      <c r="H157">
        <f>VLOOKUP($B157,產品!$A$1:$E$61,4,FALSE)*(1-$G157)*$F157</f>
        <v>205000.00000000003</v>
      </c>
      <c r="I157" s="58">
        <f>$H157-VLOOKUP($B157,產品!$A$2:$E$61,5,FALSE)*F157-$R157</f>
        <v>102950.00000000003</v>
      </c>
      <c r="J157">
        <f t="shared" si="6"/>
        <v>2020</v>
      </c>
      <c r="P157" t="str">
        <f>MID(VLOOKUP($D157,業務!$A$1:$E$11,2,FALSE),FIND("/",VLOOKUP($D157,業務!$A$1:$E$11,2,FALSE))+1,2)</f>
        <v>專員</v>
      </c>
      <c r="Q157">
        <f t="shared" si="7"/>
        <v>0.01</v>
      </c>
      <c r="R157">
        <f t="shared" si="8"/>
        <v>2050.0000000000005</v>
      </c>
    </row>
    <row r="158" spans="1:18" ht="15.75" customHeight="1">
      <c r="A158" s="19">
        <v>157</v>
      </c>
      <c r="B158" s="4">
        <v>54</v>
      </c>
      <c r="C158" s="15">
        <v>116</v>
      </c>
      <c r="D158" s="21">
        <v>10</v>
      </c>
      <c r="E158" s="22">
        <v>43875</v>
      </c>
      <c r="F158" s="23">
        <v>15</v>
      </c>
      <c r="G158" s="24">
        <v>0.09</v>
      </c>
      <c r="H158">
        <f>VLOOKUP($B158,產品!$A$1:$E$61,4,FALSE)*(1-$G158)*$F158</f>
        <v>245700</v>
      </c>
      <c r="I158" s="58">
        <f>$H158-VLOOKUP($B158,產品!$A$2:$E$61,5,FALSE)*F158-$R158</f>
        <v>54243</v>
      </c>
      <c r="J158">
        <f t="shared" si="6"/>
        <v>2020</v>
      </c>
      <c r="P158" t="str">
        <f>MID(VLOOKUP($D158,業務!$A$1:$E$11,2,FALSE),FIND("/",VLOOKUP($D158,業務!$A$1:$E$11,2,FALSE))+1,2)</f>
        <v>專員</v>
      </c>
      <c r="Q158">
        <f t="shared" si="7"/>
        <v>0.01</v>
      </c>
      <c r="R158">
        <f t="shared" si="8"/>
        <v>2457</v>
      </c>
    </row>
    <row r="159" spans="1:18" ht="15.75" customHeight="1">
      <c r="A159" s="19">
        <v>158</v>
      </c>
      <c r="B159" s="4">
        <v>30</v>
      </c>
      <c r="C159" s="15">
        <v>257</v>
      </c>
      <c r="D159" s="21">
        <v>9</v>
      </c>
      <c r="E159" s="22">
        <v>43875</v>
      </c>
      <c r="F159" s="26">
        <v>20</v>
      </c>
      <c r="G159" s="24">
        <v>0.17</v>
      </c>
      <c r="H159">
        <f>VLOOKUP($B159,產品!$A$1:$E$61,4,FALSE)*(1-$G159)*$F159</f>
        <v>107900</v>
      </c>
      <c r="I159" s="58">
        <f>$H159-VLOOKUP($B159,產品!$A$2:$E$61,5,FALSE)*F159-$R159</f>
        <v>28281.5</v>
      </c>
      <c r="J159">
        <f t="shared" si="6"/>
        <v>2020</v>
      </c>
      <c r="P159" t="str">
        <f>MID(VLOOKUP($D159,業務!$A$1:$E$11,2,FALSE),FIND("/",VLOOKUP($D159,業務!$A$1:$E$11,2,FALSE))+1,2)</f>
        <v>經理</v>
      </c>
      <c r="Q159">
        <f t="shared" si="7"/>
        <v>1.4999999999999999E-2</v>
      </c>
      <c r="R159">
        <f t="shared" si="8"/>
        <v>1618.5</v>
      </c>
    </row>
    <row r="160" spans="1:18" ht="15.75" customHeight="1">
      <c r="A160" s="19">
        <v>159</v>
      </c>
      <c r="B160" s="4">
        <v>27</v>
      </c>
      <c r="C160" s="15">
        <v>4</v>
      </c>
      <c r="D160" s="21">
        <v>6</v>
      </c>
      <c r="E160" s="22">
        <v>43875</v>
      </c>
      <c r="F160" s="23">
        <v>9</v>
      </c>
      <c r="G160" s="24">
        <v>0.14000000000000001</v>
      </c>
      <c r="H160">
        <f>VLOOKUP($B160,產品!$A$1:$E$61,4,FALSE)*(1-$G160)*$F160</f>
        <v>54180</v>
      </c>
      <c r="I160" s="58">
        <f>$H160-VLOOKUP($B160,產品!$A$2:$E$61,5,FALSE)*F160-$R160</f>
        <v>15838.2</v>
      </c>
      <c r="J160">
        <f t="shared" si="6"/>
        <v>2020</v>
      </c>
      <c r="P160" t="str">
        <f>MID(VLOOKUP($D160,業務!$A$1:$E$11,2,FALSE),FIND("/",VLOOKUP($D160,業務!$A$1:$E$11,2,FALSE))+1,2)</f>
        <v>專員</v>
      </c>
      <c r="Q160">
        <f t="shared" si="7"/>
        <v>0.01</v>
      </c>
      <c r="R160">
        <f t="shared" si="8"/>
        <v>541.79999999999995</v>
      </c>
    </row>
    <row r="161" spans="1:18" ht="15.75" customHeight="1">
      <c r="A161" s="19">
        <v>160</v>
      </c>
      <c r="B161" s="4">
        <v>45</v>
      </c>
      <c r="C161" s="15">
        <v>126</v>
      </c>
      <c r="D161" s="21">
        <v>3</v>
      </c>
      <c r="E161" s="22">
        <v>43875</v>
      </c>
      <c r="F161" s="23">
        <v>1</v>
      </c>
      <c r="G161" s="24">
        <v>0.14000000000000001</v>
      </c>
      <c r="H161">
        <f>VLOOKUP($B161,產品!$A$1:$E$61,4,FALSE)*(1-$G161)*$F161</f>
        <v>12040</v>
      </c>
      <c r="I161" s="58">
        <f>$H161-VLOOKUP($B161,產品!$A$2:$E$61,5,FALSE)*F161-$R161</f>
        <v>2747.36</v>
      </c>
      <c r="J161">
        <f t="shared" si="6"/>
        <v>2020</v>
      </c>
      <c r="P161" t="str">
        <f>MID(VLOOKUP($D161,業務!$A$1:$E$11,2,FALSE),FIND("/",VLOOKUP($D161,業務!$A$1:$E$11,2,FALSE))+1,2)</f>
        <v>協理</v>
      </c>
      <c r="Q161">
        <f t="shared" si="7"/>
        <v>1.6E-2</v>
      </c>
      <c r="R161">
        <f t="shared" si="8"/>
        <v>192.64000000000001</v>
      </c>
    </row>
    <row r="162" spans="1:18" ht="15.75" customHeight="1">
      <c r="A162" s="19">
        <v>161</v>
      </c>
      <c r="B162" s="4">
        <v>56</v>
      </c>
      <c r="C162" s="15">
        <v>276</v>
      </c>
      <c r="D162" s="21">
        <v>8</v>
      </c>
      <c r="E162" s="22">
        <v>43875</v>
      </c>
      <c r="F162" s="23">
        <v>1</v>
      </c>
      <c r="G162" s="24">
        <v>0.2</v>
      </c>
      <c r="H162">
        <f>VLOOKUP($B162,產品!$A$1:$E$61,4,FALSE)*(1-$G162)*$F162</f>
        <v>17600</v>
      </c>
      <c r="I162" s="58">
        <f>$H162-VLOOKUP($B162,產品!$A$2:$E$61,5,FALSE)*F162-$R162</f>
        <v>2024.0000000000018</v>
      </c>
      <c r="J162">
        <f t="shared" si="6"/>
        <v>2020</v>
      </c>
      <c r="P162" t="str">
        <f>MID(VLOOKUP($D162,業務!$A$1:$E$11,2,FALSE),FIND("/",VLOOKUP($D162,業務!$A$1:$E$11,2,FALSE))+1,2)</f>
        <v>專員</v>
      </c>
      <c r="Q162">
        <f t="shared" si="7"/>
        <v>0.01</v>
      </c>
      <c r="R162">
        <f t="shared" si="8"/>
        <v>176</v>
      </c>
    </row>
    <row r="163" spans="1:18" ht="15.75" customHeight="1">
      <c r="A163" s="19">
        <v>162</v>
      </c>
      <c r="B163" s="4">
        <v>23</v>
      </c>
      <c r="C163" s="15">
        <v>3</v>
      </c>
      <c r="D163" s="21">
        <v>4</v>
      </c>
      <c r="E163" s="22">
        <v>43876</v>
      </c>
      <c r="F163" s="23">
        <v>100</v>
      </c>
      <c r="G163" s="24">
        <v>0.12</v>
      </c>
      <c r="H163">
        <f>VLOOKUP($B163,產品!$A$1:$E$61,4,FALSE)*(1-$G163)*$F163</f>
        <v>158400</v>
      </c>
      <c r="I163" s="58">
        <f>$H163-VLOOKUP($B163,產品!$A$2:$E$61,5,FALSE)*F163-$R163</f>
        <v>84499.199999999997</v>
      </c>
      <c r="J163">
        <f t="shared" si="6"/>
        <v>2020</v>
      </c>
      <c r="P163" t="str">
        <f>MID(VLOOKUP($D163,業務!$A$1:$E$11,2,FALSE),FIND("/",VLOOKUP($D163,業務!$A$1:$E$11,2,FALSE))+1,2)</f>
        <v>副理</v>
      </c>
      <c r="Q163">
        <f t="shared" si="7"/>
        <v>1.2E-2</v>
      </c>
      <c r="R163">
        <f t="shared" si="8"/>
        <v>1900.8</v>
      </c>
    </row>
    <row r="164" spans="1:18" ht="15.75" customHeight="1">
      <c r="A164" s="19">
        <v>163</v>
      </c>
      <c r="B164" s="4">
        <v>7</v>
      </c>
      <c r="C164" s="15">
        <v>5</v>
      </c>
      <c r="D164" s="21">
        <v>3</v>
      </c>
      <c r="E164" s="22">
        <v>43876</v>
      </c>
      <c r="F164" s="23">
        <v>45</v>
      </c>
      <c r="G164" s="24">
        <v>0.09</v>
      </c>
      <c r="H164">
        <f>VLOOKUP($B164,產品!$A$1:$E$61,4,FALSE)*(1-$G164)*$F164</f>
        <v>40950</v>
      </c>
      <c r="I164" s="58">
        <f>$H164-VLOOKUP($B164,產品!$A$2:$E$61,5,FALSE)*F164-$R164</f>
        <v>22294.799999999999</v>
      </c>
      <c r="J164">
        <f t="shared" si="6"/>
        <v>2020</v>
      </c>
      <c r="P164" t="str">
        <f>MID(VLOOKUP($D164,業務!$A$1:$E$11,2,FALSE),FIND("/",VLOOKUP($D164,業務!$A$1:$E$11,2,FALSE))+1,2)</f>
        <v>協理</v>
      </c>
      <c r="Q164">
        <f t="shared" si="7"/>
        <v>1.6E-2</v>
      </c>
      <c r="R164">
        <f t="shared" si="8"/>
        <v>655.20000000000005</v>
      </c>
    </row>
    <row r="165" spans="1:18" ht="15.75" customHeight="1">
      <c r="A165" s="19">
        <v>164</v>
      </c>
      <c r="B165" s="4">
        <v>48</v>
      </c>
      <c r="C165" s="15">
        <v>290</v>
      </c>
      <c r="D165" s="21">
        <v>10</v>
      </c>
      <c r="E165" s="22">
        <v>43876</v>
      </c>
      <c r="F165" s="23">
        <v>4</v>
      </c>
      <c r="G165" s="24">
        <v>0.11</v>
      </c>
      <c r="H165">
        <f>VLOOKUP($B165,產品!$A$1:$E$61,4,FALSE)*(1-$G165)*$F165</f>
        <v>78320</v>
      </c>
      <c r="I165" s="58">
        <f>$H165-VLOOKUP($B165,產品!$A$2:$E$61,5,FALSE)*F165-$R165</f>
        <v>20336.8</v>
      </c>
      <c r="J165">
        <f t="shared" si="6"/>
        <v>2020</v>
      </c>
      <c r="P165" t="str">
        <f>MID(VLOOKUP($D165,業務!$A$1:$E$11,2,FALSE),FIND("/",VLOOKUP($D165,業務!$A$1:$E$11,2,FALSE))+1,2)</f>
        <v>專員</v>
      </c>
      <c r="Q165">
        <f t="shared" si="7"/>
        <v>0.01</v>
      </c>
      <c r="R165">
        <f t="shared" si="8"/>
        <v>783.2</v>
      </c>
    </row>
    <row r="166" spans="1:18" ht="15.75" customHeight="1">
      <c r="A166" s="19">
        <v>165</v>
      </c>
      <c r="B166" s="4">
        <v>25</v>
      </c>
      <c r="C166" s="15">
        <v>7</v>
      </c>
      <c r="D166" s="21">
        <v>8</v>
      </c>
      <c r="E166" s="22">
        <v>43876</v>
      </c>
      <c r="F166" s="23">
        <v>10</v>
      </c>
      <c r="G166" s="24">
        <v>0.2</v>
      </c>
      <c r="H166">
        <f>VLOOKUP($B166,產品!$A$1:$E$61,4,FALSE)*(1-$G166)*$F166</f>
        <v>48000</v>
      </c>
      <c r="I166" s="58">
        <f>$H166-VLOOKUP($B166,產品!$A$2:$E$61,5,FALSE)*F166-$R166</f>
        <v>11520</v>
      </c>
      <c r="J166">
        <f t="shared" si="6"/>
        <v>2020</v>
      </c>
      <c r="P166" t="str">
        <f>MID(VLOOKUP($D166,業務!$A$1:$E$11,2,FALSE),FIND("/",VLOOKUP($D166,業務!$A$1:$E$11,2,FALSE))+1,2)</f>
        <v>專員</v>
      </c>
      <c r="Q166">
        <f t="shared" si="7"/>
        <v>0.01</v>
      </c>
      <c r="R166">
        <f t="shared" si="8"/>
        <v>480</v>
      </c>
    </row>
    <row r="167" spans="1:18" ht="15.75" customHeight="1">
      <c r="A167" s="19">
        <v>166</v>
      </c>
      <c r="B167" s="4">
        <v>43</v>
      </c>
      <c r="C167" s="15">
        <v>262</v>
      </c>
      <c r="D167" s="21">
        <v>6</v>
      </c>
      <c r="E167" s="22">
        <v>43877</v>
      </c>
      <c r="F167" s="23">
        <v>12</v>
      </c>
      <c r="G167" s="24">
        <v>0.16</v>
      </c>
      <c r="H167">
        <f>VLOOKUP($B167,產品!$A$1:$E$61,4,FALSE)*(1-$G167)*$F167</f>
        <v>181440</v>
      </c>
      <c r="I167" s="58">
        <f>$H167-VLOOKUP($B167,產品!$A$2:$E$61,5,FALSE)*F167-$R167</f>
        <v>39225.599999999999</v>
      </c>
      <c r="J167">
        <f t="shared" si="6"/>
        <v>2020</v>
      </c>
      <c r="P167" t="str">
        <f>MID(VLOOKUP($D167,業務!$A$1:$E$11,2,FALSE),FIND("/",VLOOKUP($D167,業務!$A$1:$E$11,2,FALSE))+1,2)</f>
        <v>專員</v>
      </c>
      <c r="Q167">
        <f t="shared" si="7"/>
        <v>0.01</v>
      </c>
      <c r="R167">
        <f t="shared" si="8"/>
        <v>1814.4</v>
      </c>
    </row>
    <row r="168" spans="1:18" ht="15.75" customHeight="1">
      <c r="A168" s="19">
        <v>167</v>
      </c>
      <c r="B168" s="4">
        <v>38</v>
      </c>
      <c r="C168" s="15">
        <v>3</v>
      </c>
      <c r="D168" s="21">
        <v>5</v>
      </c>
      <c r="E168" s="22">
        <v>43877</v>
      </c>
      <c r="F168" s="23">
        <v>2</v>
      </c>
      <c r="G168" s="24">
        <v>0.2</v>
      </c>
      <c r="H168">
        <f>VLOOKUP($B168,產品!$A$1:$E$61,4,FALSE)*(1-$G168)*$F168</f>
        <v>24000</v>
      </c>
      <c r="I168" s="58">
        <f>$H168-VLOOKUP($B168,產品!$A$2:$E$61,5,FALSE)*F168-$R168</f>
        <v>4260</v>
      </c>
      <c r="J168">
        <f t="shared" si="6"/>
        <v>2020</v>
      </c>
      <c r="P168" t="str">
        <f>MID(VLOOKUP($D168,業務!$A$1:$E$11,2,FALSE),FIND("/",VLOOKUP($D168,業務!$A$1:$E$11,2,FALSE))+1,2)</f>
        <v>專員</v>
      </c>
      <c r="Q168">
        <f t="shared" si="7"/>
        <v>0.01</v>
      </c>
      <c r="R168">
        <f t="shared" si="8"/>
        <v>240</v>
      </c>
    </row>
    <row r="169" spans="1:18" ht="15.75" customHeight="1">
      <c r="A169" s="19">
        <v>168</v>
      </c>
      <c r="B169" s="4">
        <v>3</v>
      </c>
      <c r="C169" s="15">
        <v>280</v>
      </c>
      <c r="D169" s="21">
        <v>7</v>
      </c>
      <c r="E169" s="22">
        <v>43878</v>
      </c>
      <c r="F169" s="26">
        <v>120</v>
      </c>
      <c r="G169" s="24">
        <v>0.06</v>
      </c>
      <c r="H169">
        <f>VLOOKUP($B169,產品!$A$1:$E$61,4,FALSE)*(1-$G169)*$F169</f>
        <v>112800</v>
      </c>
      <c r="I169" s="58">
        <f>$H169-VLOOKUP($B169,產品!$A$2:$E$61,5,FALSE)*F169-$R169</f>
        <v>63446.400000000001</v>
      </c>
      <c r="J169">
        <f t="shared" si="6"/>
        <v>2020</v>
      </c>
      <c r="P169" t="str">
        <f>MID(VLOOKUP($D169,業務!$A$1:$E$11,2,FALSE),FIND("/",VLOOKUP($D169,業務!$A$1:$E$11,2,FALSE))+1,2)</f>
        <v>副理</v>
      </c>
      <c r="Q169">
        <f t="shared" si="7"/>
        <v>1.2E-2</v>
      </c>
      <c r="R169">
        <f t="shared" si="8"/>
        <v>1353.6000000000001</v>
      </c>
    </row>
    <row r="170" spans="1:18" ht="15.75" customHeight="1">
      <c r="A170" s="19">
        <v>169</v>
      </c>
      <c r="B170" s="4">
        <v>58</v>
      </c>
      <c r="C170" s="15">
        <v>258</v>
      </c>
      <c r="D170" s="21">
        <v>5</v>
      </c>
      <c r="E170" s="22">
        <v>43878</v>
      </c>
      <c r="F170" s="23">
        <v>5</v>
      </c>
      <c r="G170" s="24">
        <v>0.08</v>
      </c>
      <c r="H170">
        <f>VLOOKUP($B170,產品!$A$1:$E$61,4,FALSE)*(1-$G170)*$F170</f>
        <v>96600</v>
      </c>
      <c r="I170" s="58">
        <f>$H170-VLOOKUP($B170,產品!$A$2:$E$61,5,FALSE)*F170-$R170</f>
        <v>22134.000000000015</v>
      </c>
      <c r="J170">
        <f t="shared" si="6"/>
        <v>2020</v>
      </c>
      <c r="P170" t="str">
        <f>MID(VLOOKUP($D170,業務!$A$1:$E$11,2,FALSE),FIND("/",VLOOKUP($D170,業務!$A$1:$E$11,2,FALSE))+1,2)</f>
        <v>專員</v>
      </c>
      <c r="Q170">
        <f t="shared" si="7"/>
        <v>0.01</v>
      </c>
      <c r="R170">
        <f t="shared" si="8"/>
        <v>966</v>
      </c>
    </row>
    <row r="171" spans="1:18" ht="15.75" customHeight="1">
      <c r="A171" s="19">
        <v>170</v>
      </c>
      <c r="B171" s="4">
        <v>25</v>
      </c>
      <c r="C171" s="15">
        <v>12</v>
      </c>
      <c r="D171" s="21">
        <v>2</v>
      </c>
      <c r="E171" s="22">
        <v>43878</v>
      </c>
      <c r="F171" s="23">
        <v>6</v>
      </c>
      <c r="G171" s="24">
        <v>0.17</v>
      </c>
      <c r="H171">
        <f>VLOOKUP($B171,產品!$A$1:$E$61,4,FALSE)*(1-$G171)*$F171</f>
        <v>29880</v>
      </c>
      <c r="I171" s="58">
        <f>$H171-VLOOKUP($B171,產品!$A$2:$E$61,5,FALSE)*F171-$R171</f>
        <v>7831.8</v>
      </c>
      <c r="J171">
        <f t="shared" si="6"/>
        <v>2020</v>
      </c>
      <c r="P171" t="str">
        <f>MID(VLOOKUP($D171,業務!$A$1:$E$11,2,FALSE),FIND("/",VLOOKUP($D171,業務!$A$1:$E$11,2,FALSE))+1,2)</f>
        <v>經理</v>
      </c>
      <c r="Q171">
        <f t="shared" si="7"/>
        <v>1.4999999999999999E-2</v>
      </c>
      <c r="R171">
        <f t="shared" si="8"/>
        <v>448.2</v>
      </c>
    </row>
    <row r="172" spans="1:18" ht="15.75" customHeight="1">
      <c r="A172" s="19">
        <v>171</v>
      </c>
      <c r="B172" s="4">
        <v>4</v>
      </c>
      <c r="C172" s="15">
        <v>257</v>
      </c>
      <c r="D172" s="21">
        <v>8</v>
      </c>
      <c r="E172" s="22">
        <v>43878</v>
      </c>
      <c r="F172" s="23">
        <v>10</v>
      </c>
      <c r="G172" s="24">
        <v>0.08</v>
      </c>
      <c r="H172">
        <f>VLOOKUP($B172,產品!$A$1:$E$61,4,FALSE)*(1-$G172)*$F172</f>
        <v>9200</v>
      </c>
      <c r="I172" s="58">
        <f>$H172-VLOOKUP($B172,產品!$A$2:$E$61,5,FALSE)*F172-$R172</f>
        <v>5108</v>
      </c>
      <c r="J172">
        <f t="shared" si="6"/>
        <v>2020</v>
      </c>
      <c r="P172" t="str">
        <f>MID(VLOOKUP($D172,業務!$A$1:$E$11,2,FALSE),FIND("/",VLOOKUP($D172,業務!$A$1:$E$11,2,FALSE))+1,2)</f>
        <v>專員</v>
      </c>
      <c r="Q172">
        <f t="shared" si="7"/>
        <v>0.01</v>
      </c>
      <c r="R172">
        <f t="shared" si="8"/>
        <v>92</v>
      </c>
    </row>
    <row r="173" spans="1:18" ht="15.75" customHeight="1">
      <c r="A173" s="19">
        <v>172</v>
      </c>
      <c r="B173" s="4">
        <v>28</v>
      </c>
      <c r="C173" s="15">
        <v>289</v>
      </c>
      <c r="D173" s="21">
        <v>8</v>
      </c>
      <c r="E173" s="22">
        <v>43878</v>
      </c>
      <c r="F173" s="23">
        <v>1</v>
      </c>
      <c r="G173" s="24">
        <v>7.0000000000000007E-2</v>
      </c>
      <c r="H173">
        <f>VLOOKUP($B173,產品!$A$1:$E$61,4,FALSE)*(1-$G173)*$F173</f>
        <v>6974.9999999999991</v>
      </c>
      <c r="I173" s="58">
        <f>$H173-VLOOKUP($B173,產品!$A$2:$E$61,5,FALSE)*F173-$R173</f>
        <v>2405.2499999999991</v>
      </c>
      <c r="J173">
        <f t="shared" si="6"/>
        <v>2020</v>
      </c>
      <c r="P173" t="str">
        <f>MID(VLOOKUP($D173,業務!$A$1:$E$11,2,FALSE),FIND("/",VLOOKUP($D173,業務!$A$1:$E$11,2,FALSE))+1,2)</f>
        <v>專員</v>
      </c>
      <c r="Q173">
        <f t="shared" si="7"/>
        <v>0.01</v>
      </c>
      <c r="R173">
        <f t="shared" si="8"/>
        <v>69.749999999999986</v>
      </c>
    </row>
    <row r="174" spans="1:18" ht="15.75" customHeight="1">
      <c r="A174" s="19">
        <v>173</v>
      </c>
      <c r="B174" s="4">
        <v>30</v>
      </c>
      <c r="C174" s="15">
        <v>261</v>
      </c>
      <c r="D174" s="21">
        <v>2</v>
      </c>
      <c r="E174" s="22">
        <v>43879</v>
      </c>
      <c r="F174" s="23">
        <v>20</v>
      </c>
      <c r="G174" s="24">
        <v>0.15</v>
      </c>
      <c r="H174">
        <f>VLOOKUP($B174,產品!$A$1:$E$61,4,FALSE)*(1-$G174)*$F174</f>
        <v>110500</v>
      </c>
      <c r="I174" s="58">
        <f>$H174-VLOOKUP($B174,產品!$A$2:$E$61,5,FALSE)*F174-$R174</f>
        <v>30842.5</v>
      </c>
      <c r="J174">
        <f t="shared" si="6"/>
        <v>2020</v>
      </c>
      <c r="P174" t="str">
        <f>MID(VLOOKUP($D174,業務!$A$1:$E$11,2,FALSE),FIND("/",VLOOKUP($D174,業務!$A$1:$E$11,2,FALSE))+1,2)</f>
        <v>經理</v>
      </c>
      <c r="Q174">
        <f t="shared" si="7"/>
        <v>1.4999999999999999E-2</v>
      </c>
      <c r="R174">
        <f t="shared" si="8"/>
        <v>1657.5</v>
      </c>
    </row>
    <row r="175" spans="1:18" ht="15.75" customHeight="1">
      <c r="A175" s="19">
        <v>174</v>
      </c>
      <c r="B175" s="4">
        <v>21</v>
      </c>
      <c r="C175" s="15">
        <v>258</v>
      </c>
      <c r="D175" s="21">
        <v>10</v>
      </c>
      <c r="E175" s="22">
        <v>43879</v>
      </c>
      <c r="F175" s="23">
        <v>30</v>
      </c>
      <c r="G175" s="24">
        <v>0.17</v>
      </c>
      <c r="H175">
        <f>VLOOKUP($B175,產品!$A$1:$E$61,4,FALSE)*(1-$G175)*$F175</f>
        <v>44820</v>
      </c>
      <c r="I175" s="58">
        <f>$H175-VLOOKUP($B175,產品!$A$2:$E$61,5,FALSE)*F175-$R175</f>
        <v>22771.8</v>
      </c>
      <c r="J175">
        <f t="shared" si="6"/>
        <v>2020</v>
      </c>
      <c r="P175" t="str">
        <f>MID(VLOOKUP($D175,業務!$A$1:$E$11,2,FALSE),FIND("/",VLOOKUP($D175,業務!$A$1:$E$11,2,FALSE))+1,2)</f>
        <v>專員</v>
      </c>
      <c r="Q175">
        <f t="shared" si="7"/>
        <v>0.01</v>
      </c>
      <c r="R175">
        <f t="shared" si="8"/>
        <v>448.2</v>
      </c>
    </row>
    <row r="176" spans="1:18" ht="15.75" customHeight="1">
      <c r="A176" s="19">
        <v>175</v>
      </c>
      <c r="B176" s="4">
        <v>15</v>
      </c>
      <c r="C176" s="15">
        <v>262</v>
      </c>
      <c r="D176" s="21">
        <v>4</v>
      </c>
      <c r="E176" s="22">
        <v>43879</v>
      </c>
      <c r="F176" s="26">
        <v>30</v>
      </c>
      <c r="G176" s="24">
        <v>0.2</v>
      </c>
      <c r="H176">
        <f>VLOOKUP($B176,產品!$A$1:$E$61,4,FALSE)*(1-$G176)*$F176</f>
        <v>43200</v>
      </c>
      <c r="I176" s="58">
        <f>$H176-VLOOKUP($B176,產品!$A$2:$E$61,5,FALSE)*F176-$R176</f>
        <v>21081.599999999999</v>
      </c>
      <c r="J176">
        <f t="shared" si="6"/>
        <v>2020</v>
      </c>
      <c r="P176" t="str">
        <f>MID(VLOOKUP($D176,業務!$A$1:$E$11,2,FALSE),FIND("/",VLOOKUP($D176,業務!$A$1:$E$11,2,FALSE))+1,2)</f>
        <v>副理</v>
      </c>
      <c r="Q176">
        <f t="shared" si="7"/>
        <v>1.2E-2</v>
      </c>
      <c r="R176">
        <f t="shared" si="8"/>
        <v>518.4</v>
      </c>
    </row>
    <row r="177" spans="1:18" ht="15.75" customHeight="1">
      <c r="A177" s="19">
        <v>176</v>
      </c>
      <c r="B177" s="4">
        <v>6</v>
      </c>
      <c r="C177" s="15">
        <v>3</v>
      </c>
      <c r="D177" s="21">
        <v>3</v>
      </c>
      <c r="E177" s="22">
        <v>43879</v>
      </c>
      <c r="F177" s="23">
        <v>40</v>
      </c>
      <c r="G177" s="24">
        <v>0.17</v>
      </c>
      <c r="H177">
        <f>VLOOKUP($B177,產品!$A$1:$E$61,4,FALSE)*(1-$G177)*$F177</f>
        <v>33200</v>
      </c>
      <c r="I177" s="58">
        <f>$H177-VLOOKUP($B177,產品!$A$2:$E$61,5,FALSE)*F177-$R177</f>
        <v>16668.8</v>
      </c>
      <c r="J177">
        <f t="shared" si="6"/>
        <v>2020</v>
      </c>
      <c r="P177" t="str">
        <f>MID(VLOOKUP($D177,業務!$A$1:$E$11,2,FALSE),FIND("/",VLOOKUP($D177,業務!$A$1:$E$11,2,FALSE))+1,2)</f>
        <v>協理</v>
      </c>
      <c r="Q177">
        <f t="shared" si="7"/>
        <v>1.6E-2</v>
      </c>
      <c r="R177">
        <f t="shared" si="8"/>
        <v>531.20000000000005</v>
      </c>
    </row>
    <row r="178" spans="1:18" ht="15.75" customHeight="1">
      <c r="A178" s="19">
        <v>177</v>
      </c>
      <c r="B178" s="4">
        <v>59</v>
      </c>
      <c r="C178" s="15">
        <v>8</v>
      </c>
      <c r="D178" s="21">
        <v>10</v>
      </c>
      <c r="E178" s="22">
        <v>43879</v>
      </c>
      <c r="F178" s="23">
        <v>3</v>
      </c>
      <c r="G178" s="24">
        <v>7.0000000000000007E-2</v>
      </c>
      <c r="H178">
        <f>VLOOKUP($B178,產品!$A$1:$E$61,4,FALSE)*(1-$G178)*$F178</f>
        <v>66960</v>
      </c>
      <c r="I178" s="58">
        <f>$H178-VLOOKUP($B178,產品!$A$2:$E$61,5,FALSE)*F178-$R178</f>
        <v>15890.4</v>
      </c>
      <c r="J178">
        <f t="shared" si="6"/>
        <v>2020</v>
      </c>
      <c r="P178" t="str">
        <f>MID(VLOOKUP($D178,業務!$A$1:$E$11,2,FALSE),FIND("/",VLOOKUP($D178,業務!$A$1:$E$11,2,FALSE))+1,2)</f>
        <v>專員</v>
      </c>
      <c r="Q178">
        <f t="shared" si="7"/>
        <v>0.01</v>
      </c>
      <c r="R178">
        <f t="shared" si="8"/>
        <v>669.6</v>
      </c>
    </row>
    <row r="179" spans="1:18" ht="15.75" customHeight="1">
      <c r="A179" s="19">
        <v>178</v>
      </c>
      <c r="B179" s="4">
        <v>19</v>
      </c>
      <c r="C179" s="15">
        <v>2</v>
      </c>
      <c r="D179" s="21">
        <v>3</v>
      </c>
      <c r="E179" s="22">
        <v>43879</v>
      </c>
      <c r="F179" s="23">
        <v>20</v>
      </c>
      <c r="G179" s="24">
        <v>0.15</v>
      </c>
      <c r="H179">
        <f>VLOOKUP($B179,產品!$A$1:$E$61,4,FALSE)*(1-$G179)*$F179</f>
        <v>30600</v>
      </c>
      <c r="I179" s="58">
        <f>$H179-VLOOKUP($B179,產品!$A$2:$E$61,5,FALSE)*F179-$R179</f>
        <v>15710.4</v>
      </c>
      <c r="J179">
        <f t="shared" si="6"/>
        <v>2020</v>
      </c>
      <c r="P179" t="str">
        <f>MID(VLOOKUP($D179,業務!$A$1:$E$11,2,FALSE),FIND("/",VLOOKUP($D179,業務!$A$1:$E$11,2,FALSE))+1,2)</f>
        <v>協理</v>
      </c>
      <c r="Q179">
        <f t="shared" si="7"/>
        <v>1.6E-2</v>
      </c>
      <c r="R179">
        <f t="shared" si="8"/>
        <v>489.6</v>
      </c>
    </row>
    <row r="180" spans="1:18" ht="15.75" customHeight="1">
      <c r="A180" s="19">
        <v>179</v>
      </c>
      <c r="B180" s="4">
        <v>43</v>
      </c>
      <c r="C180" s="15">
        <v>1</v>
      </c>
      <c r="D180" s="21">
        <v>7</v>
      </c>
      <c r="E180" s="22">
        <v>43879</v>
      </c>
      <c r="F180" s="23">
        <v>3</v>
      </c>
      <c r="G180" s="24">
        <v>0.12</v>
      </c>
      <c r="H180">
        <f>VLOOKUP($B180,產品!$A$1:$E$61,4,FALSE)*(1-$G180)*$F180</f>
        <v>47520</v>
      </c>
      <c r="I180" s="58">
        <f>$H180-VLOOKUP($B180,產品!$A$2:$E$61,5,FALSE)*F180-$R180</f>
        <v>11849.76</v>
      </c>
      <c r="J180">
        <f t="shared" si="6"/>
        <v>2020</v>
      </c>
      <c r="P180" t="str">
        <f>MID(VLOOKUP($D180,業務!$A$1:$E$11,2,FALSE),FIND("/",VLOOKUP($D180,業務!$A$1:$E$11,2,FALSE))+1,2)</f>
        <v>副理</v>
      </c>
      <c r="Q180">
        <f t="shared" si="7"/>
        <v>1.2E-2</v>
      </c>
      <c r="R180">
        <f t="shared" si="8"/>
        <v>570.24</v>
      </c>
    </row>
    <row r="181" spans="1:18" ht="15.75" customHeight="1">
      <c r="A181" s="19">
        <v>180</v>
      </c>
      <c r="B181" s="4">
        <v>36</v>
      </c>
      <c r="C181" s="15">
        <v>126</v>
      </c>
      <c r="D181" s="21">
        <v>9</v>
      </c>
      <c r="E181" s="22">
        <v>43879</v>
      </c>
      <c r="F181" s="23">
        <v>3</v>
      </c>
      <c r="G181" s="24">
        <v>0.1</v>
      </c>
      <c r="H181">
        <f>VLOOKUP($B181,產品!$A$1:$E$61,4,FALSE)*(1-$G181)*$F181</f>
        <v>24300</v>
      </c>
      <c r="I181" s="58">
        <f>$H181-VLOOKUP($B181,產品!$A$2:$E$61,5,FALSE)*F181-$R181</f>
        <v>7735.5</v>
      </c>
      <c r="J181">
        <f t="shared" si="6"/>
        <v>2020</v>
      </c>
      <c r="P181" t="str">
        <f>MID(VLOOKUP($D181,業務!$A$1:$E$11,2,FALSE),FIND("/",VLOOKUP($D181,業務!$A$1:$E$11,2,FALSE))+1,2)</f>
        <v>經理</v>
      </c>
      <c r="Q181">
        <f t="shared" si="7"/>
        <v>1.4999999999999999E-2</v>
      </c>
      <c r="R181">
        <f t="shared" si="8"/>
        <v>364.5</v>
      </c>
    </row>
    <row r="182" spans="1:18" ht="15.75" customHeight="1">
      <c r="A182" s="19">
        <v>181</v>
      </c>
      <c r="B182" s="4">
        <v>35</v>
      </c>
      <c r="C182" s="15">
        <v>285</v>
      </c>
      <c r="D182" s="21">
        <v>6</v>
      </c>
      <c r="E182" s="22">
        <v>43879</v>
      </c>
      <c r="F182" s="26">
        <v>3</v>
      </c>
      <c r="G182" s="24">
        <v>0.18</v>
      </c>
      <c r="H182">
        <f>VLOOKUP($B182,產品!$A$1:$E$61,4,FALSE)*(1-$G182)*$F182</f>
        <v>20910.000000000004</v>
      </c>
      <c r="I182" s="58">
        <f>$H182-VLOOKUP($B182,產品!$A$2:$E$61,5,FALSE)*F182-$R182</f>
        <v>5400.9000000000033</v>
      </c>
      <c r="J182">
        <f t="shared" si="6"/>
        <v>2020</v>
      </c>
      <c r="P182" t="str">
        <f>MID(VLOOKUP($D182,業務!$A$1:$E$11,2,FALSE),FIND("/",VLOOKUP($D182,業務!$A$1:$E$11,2,FALSE))+1,2)</f>
        <v>專員</v>
      </c>
      <c r="Q182">
        <f t="shared" si="7"/>
        <v>0.01</v>
      </c>
      <c r="R182">
        <f t="shared" si="8"/>
        <v>209.10000000000005</v>
      </c>
    </row>
    <row r="183" spans="1:18" ht="15.75" customHeight="1">
      <c r="A183" s="19">
        <v>182</v>
      </c>
      <c r="B183" s="4">
        <v>57</v>
      </c>
      <c r="C183" s="15">
        <v>3</v>
      </c>
      <c r="D183" s="21">
        <v>5</v>
      </c>
      <c r="E183" s="22">
        <v>43879</v>
      </c>
      <c r="F183" s="23">
        <v>2</v>
      </c>
      <c r="G183" s="24">
        <v>0.18</v>
      </c>
      <c r="H183">
        <f>VLOOKUP($B183,產品!$A$1:$E$61,4,FALSE)*(1-$G183)*$F183</f>
        <v>29520.000000000004</v>
      </c>
      <c r="I183" s="58">
        <f>$H183-VLOOKUP($B183,產品!$A$2:$E$61,5,FALSE)*F183-$R183</f>
        <v>4024.8000000000038</v>
      </c>
      <c r="J183">
        <f t="shared" si="6"/>
        <v>2020</v>
      </c>
      <c r="P183" t="str">
        <f>MID(VLOOKUP($D183,業務!$A$1:$E$11,2,FALSE),FIND("/",VLOOKUP($D183,業務!$A$1:$E$11,2,FALSE))+1,2)</f>
        <v>專員</v>
      </c>
      <c r="Q183">
        <f t="shared" si="7"/>
        <v>0.01</v>
      </c>
      <c r="R183">
        <f t="shared" si="8"/>
        <v>295.20000000000005</v>
      </c>
    </row>
    <row r="184" spans="1:18" ht="15.75" customHeight="1">
      <c r="A184" s="19">
        <v>183</v>
      </c>
      <c r="B184" s="4">
        <v>22</v>
      </c>
      <c r="C184" s="15">
        <v>116</v>
      </c>
      <c r="D184" s="21">
        <v>3</v>
      </c>
      <c r="E184" s="22">
        <v>43880</v>
      </c>
      <c r="F184" s="23">
        <v>70</v>
      </c>
      <c r="G184" s="24">
        <v>0.16</v>
      </c>
      <c r="H184">
        <f>VLOOKUP($B184,產品!$A$1:$E$61,4,FALSE)*(1-$G184)*$F184</f>
        <v>105840</v>
      </c>
      <c r="I184" s="58">
        <f>$H184-VLOOKUP($B184,產品!$A$2:$E$61,5,FALSE)*F184-$R184</f>
        <v>53746.559999999998</v>
      </c>
      <c r="J184">
        <f t="shared" si="6"/>
        <v>2020</v>
      </c>
      <c r="P184" t="str">
        <f>MID(VLOOKUP($D184,業務!$A$1:$E$11,2,FALSE),FIND("/",VLOOKUP($D184,業務!$A$1:$E$11,2,FALSE))+1,2)</f>
        <v>協理</v>
      </c>
      <c r="Q184">
        <f t="shared" si="7"/>
        <v>1.6E-2</v>
      </c>
      <c r="R184">
        <f t="shared" si="8"/>
        <v>1693.44</v>
      </c>
    </row>
    <row r="185" spans="1:18" ht="15.75" customHeight="1">
      <c r="A185" s="19">
        <v>184</v>
      </c>
      <c r="B185" s="4">
        <v>41</v>
      </c>
      <c r="C185" s="15">
        <v>135</v>
      </c>
      <c r="D185" s="21">
        <v>10</v>
      </c>
      <c r="E185" s="22">
        <v>43880</v>
      </c>
      <c r="F185" s="23">
        <v>15</v>
      </c>
      <c r="G185" s="24">
        <v>0.14000000000000001</v>
      </c>
      <c r="H185">
        <f>VLOOKUP($B185,產品!$A$1:$E$61,4,FALSE)*(1-$G185)*$F185</f>
        <v>154800</v>
      </c>
      <c r="I185" s="58">
        <f>$H185-VLOOKUP($B185,產品!$A$2:$E$61,5,FALSE)*F185-$R185</f>
        <v>36252</v>
      </c>
      <c r="J185">
        <f t="shared" si="6"/>
        <v>2020</v>
      </c>
      <c r="P185" t="str">
        <f>MID(VLOOKUP($D185,業務!$A$1:$E$11,2,FALSE),FIND("/",VLOOKUP($D185,業務!$A$1:$E$11,2,FALSE))+1,2)</f>
        <v>專員</v>
      </c>
      <c r="Q185">
        <f t="shared" si="7"/>
        <v>0.01</v>
      </c>
      <c r="R185">
        <f t="shared" si="8"/>
        <v>1548</v>
      </c>
    </row>
    <row r="186" spans="1:18" ht="15.75" customHeight="1">
      <c r="A186" s="19">
        <v>185</v>
      </c>
      <c r="B186" s="4">
        <v>31</v>
      </c>
      <c r="C186" s="15">
        <v>257</v>
      </c>
      <c r="D186" s="21">
        <v>9</v>
      </c>
      <c r="E186" s="22">
        <v>43880</v>
      </c>
      <c r="F186" s="23">
        <v>10</v>
      </c>
      <c r="G186" s="24">
        <v>0.1</v>
      </c>
      <c r="H186">
        <f>VLOOKUP($B186,產品!$A$1:$E$61,4,FALSE)*(1-$G186)*$F186</f>
        <v>63000</v>
      </c>
      <c r="I186" s="58">
        <f>$H186-VLOOKUP($B186,產品!$A$2:$E$61,5,FALSE)*F186-$R186</f>
        <v>20055</v>
      </c>
      <c r="J186">
        <f t="shared" si="6"/>
        <v>2020</v>
      </c>
      <c r="P186" t="str">
        <f>MID(VLOOKUP($D186,業務!$A$1:$E$11,2,FALSE),FIND("/",VLOOKUP($D186,業務!$A$1:$E$11,2,FALSE))+1,2)</f>
        <v>經理</v>
      </c>
      <c r="Q186">
        <f t="shared" si="7"/>
        <v>1.4999999999999999E-2</v>
      </c>
      <c r="R186">
        <f t="shared" si="8"/>
        <v>945</v>
      </c>
    </row>
    <row r="187" spans="1:18" ht="15.75" customHeight="1">
      <c r="A187" s="19">
        <v>186</v>
      </c>
      <c r="B187" s="4">
        <v>2</v>
      </c>
      <c r="C187" s="15">
        <v>285</v>
      </c>
      <c r="D187" s="21">
        <v>7</v>
      </c>
      <c r="E187" s="22">
        <v>43881</v>
      </c>
      <c r="F187" s="23">
        <v>200</v>
      </c>
      <c r="G187" s="24">
        <v>0.17</v>
      </c>
      <c r="H187">
        <f>VLOOKUP($B187,產品!$A$1:$E$61,4,FALSE)*(1-$G187)*$F187</f>
        <v>166000</v>
      </c>
      <c r="I187" s="58">
        <f>$H187-VLOOKUP($B187,產品!$A$2:$E$61,5,FALSE)*F187-$R187</f>
        <v>84008</v>
      </c>
      <c r="J187">
        <f t="shared" si="6"/>
        <v>2020</v>
      </c>
      <c r="P187" t="str">
        <f>MID(VLOOKUP($D187,業務!$A$1:$E$11,2,FALSE),FIND("/",VLOOKUP($D187,業務!$A$1:$E$11,2,FALSE))+1,2)</f>
        <v>副理</v>
      </c>
      <c r="Q187">
        <f t="shared" si="7"/>
        <v>1.2E-2</v>
      </c>
      <c r="R187">
        <f t="shared" si="8"/>
        <v>1992</v>
      </c>
    </row>
    <row r="188" spans="1:18" ht="15.75" customHeight="1">
      <c r="A188" s="19">
        <v>187</v>
      </c>
      <c r="B188" s="4">
        <v>1</v>
      </c>
      <c r="C188" s="15">
        <v>294</v>
      </c>
      <c r="D188" s="21">
        <v>6</v>
      </c>
      <c r="E188" s="22">
        <v>43881</v>
      </c>
      <c r="F188" s="23">
        <v>60</v>
      </c>
      <c r="G188" s="24">
        <v>0.11</v>
      </c>
      <c r="H188">
        <f>VLOOKUP($B188,產品!$A$1:$E$61,4,FALSE)*(1-$G188)*$F188</f>
        <v>53400</v>
      </c>
      <c r="I188" s="58">
        <f>$H188-VLOOKUP($B188,產品!$A$2:$E$61,5,FALSE)*F188-$R188</f>
        <v>28866</v>
      </c>
      <c r="J188">
        <f t="shared" si="6"/>
        <v>2020</v>
      </c>
      <c r="P188" t="str">
        <f>MID(VLOOKUP($D188,業務!$A$1:$E$11,2,FALSE),FIND("/",VLOOKUP($D188,業務!$A$1:$E$11,2,FALSE))+1,2)</f>
        <v>專員</v>
      </c>
      <c r="Q188">
        <f t="shared" si="7"/>
        <v>0.01</v>
      </c>
      <c r="R188">
        <f t="shared" si="8"/>
        <v>534</v>
      </c>
    </row>
    <row r="189" spans="1:18" ht="15.75" customHeight="1">
      <c r="A189" s="19">
        <v>188</v>
      </c>
      <c r="B189" s="4">
        <v>27</v>
      </c>
      <c r="C189" s="15">
        <v>292</v>
      </c>
      <c r="D189" s="21">
        <v>3</v>
      </c>
      <c r="E189" s="22">
        <v>43881</v>
      </c>
      <c r="F189" s="23">
        <v>5</v>
      </c>
      <c r="G189" s="24">
        <v>0.1</v>
      </c>
      <c r="H189">
        <f>VLOOKUP($B189,產品!$A$1:$E$61,4,FALSE)*(1-$G189)*$F189</f>
        <v>31500</v>
      </c>
      <c r="I189" s="58">
        <f>$H189-VLOOKUP($B189,產品!$A$2:$E$61,5,FALSE)*F189-$R189</f>
        <v>9996</v>
      </c>
      <c r="J189">
        <f t="shared" si="6"/>
        <v>2020</v>
      </c>
      <c r="P189" t="str">
        <f>MID(VLOOKUP($D189,業務!$A$1:$E$11,2,FALSE),FIND("/",VLOOKUP($D189,業務!$A$1:$E$11,2,FALSE))+1,2)</f>
        <v>協理</v>
      </c>
      <c r="Q189">
        <f t="shared" si="7"/>
        <v>1.6E-2</v>
      </c>
      <c r="R189">
        <f t="shared" si="8"/>
        <v>504</v>
      </c>
    </row>
    <row r="190" spans="1:18" ht="15.75" customHeight="1">
      <c r="A190" s="19">
        <v>189</v>
      </c>
      <c r="B190" s="4">
        <v>33</v>
      </c>
      <c r="C190" s="15">
        <v>287</v>
      </c>
      <c r="D190" s="21">
        <v>1</v>
      </c>
      <c r="E190" s="22">
        <v>43881</v>
      </c>
      <c r="F190" s="23">
        <v>4</v>
      </c>
      <c r="G190" s="24">
        <v>0.13</v>
      </c>
      <c r="H190">
        <f>VLOOKUP($B190,產品!$A$1:$E$61,4,FALSE)*(1-$G190)*$F190</f>
        <v>26100</v>
      </c>
      <c r="I190" s="58">
        <f>$H190-VLOOKUP($B190,產品!$A$2:$E$61,5,FALSE)*F190-$R190</f>
        <v>7839</v>
      </c>
      <c r="J190">
        <f t="shared" si="6"/>
        <v>2020</v>
      </c>
      <c r="P190" t="str">
        <f>MID(VLOOKUP($D190,業務!$A$1:$E$11,2,FALSE),FIND("/",VLOOKUP($D190,業務!$A$1:$E$11,2,FALSE))+1,2)</f>
        <v>專員</v>
      </c>
      <c r="Q190">
        <f t="shared" si="7"/>
        <v>0.01</v>
      </c>
      <c r="R190">
        <f t="shared" si="8"/>
        <v>261</v>
      </c>
    </row>
    <row r="191" spans="1:18" ht="15.75" customHeight="1">
      <c r="A191" s="19">
        <v>190</v>
      </c>
      <c r="B191" s="4">
        <v>28</v>
      </c>
      <c r="C191" s="15">
        <v>277</v>
      </c>
      <c r="D191" s="21">
        <v>6</v>
      </c>
      <c r="E191" s="22">
        <v>43881</v>
      </c>
      <c r="F191" s="23">
        <v>2</v>
      </c>
      <c r="G191" s="24">
        <v>0.08</v>
      </c>
      <c r="H191">
        <f>VLOOKUP($B191,產品!$A$1:$E$61,4,FALSE)*(1-$G191)*$F191</f>
        <v>13800</v>
      </c>
      <c r="I191" s="58">
        <f>$H191-VLOOKUP($B191,產品!$A$2:$E$61,5,FALSE)*F191-$R191</f>
        <v>4662</v>
      </c>
      <c r="J191">
        <f t="shared" si="6"/>
        <v>2020</v>
      </c>
      <c r="P191" t="str">
        <f>MID(VLOOKUP($D191,業務!$A$1:$E$11,2,FALSE),FIND("/",VLOOKUP($D191,業務!$A$1:$E$11,2,FALSE))+1,2)</f>
        <v>專員</v>
      </c>
      <c r="Q191">
        <f t="shared" si="7"/>
        <v>0.01</v>
      </c>
      <c r="R191">
        <f t="shared" si="8"/>
        <v>138</v>
      </c>
    </row>
    <row r="192" spans="1:18" ht="15.75" customHeight="1">
      <c r="A192" s="19">
        <v>191</v>
      </c>
      <c r="B192" s="4">
        <v>8</v>
      </c>
      <c r="C192" s="15">
        <v>291</v>
      </c>
      <c r="D192" s="21">
        <v>6</v>
      </c>
      <c r="E192" s="22">
        <v>43881</v>
      </c>
      <c r="F192" s="23">
        <v>10</v>
      </c>
      <c r="G192" s="24">
        <v>0.19</v>
      </c>
      <c r="H192">
        <f>VLOOKUP($B192,產品!$A$1:$E$61,4,FALSE)*(1-$G192)*$F192</f>
        <v>8100</v>
      </c>
      <c r="I192" s="58">
        <f>$H192-VLOOKUP($B192,產品!$A$2:$E$61,5,FALSE)*F192-$R192</f>
        <v>4019</v>
      </c>
      <c r="J192">
        <f t="shared" si="6"/>
        <v>2020</v>
      </c>
      <c r="P192" t="str">
        <f>MID(VLOOKUP($D192,業務!$A$1:$E$11,2,FALSE),FIND("/",VLOOKUP($D192,業務!$A$1:$E$11,2,FALSE))+1,2)</f>
        <v>專員</v>
      </c>
      <c r="Q192">
        <f t="shared" si="7"/>
        <v>0.01</v>
      </c>
      <c r="R192">
        <f t="shared" si="8"/>
        <v>81</v>
      </c>
    </row>
    <row r="193" spans="1:18" ht="15.75" customHeight="1">
      <c r="A193" s="19">
        <v>192</v>
      </c>
      <c r="B193" s="4">
        <v>16</v>
      </c>
      <c r="C193" s="15">
        <v>11</v>
      </c>
      <c r="D193" s="21">
        <v>6</v>
      </c>
      <c r="E193" s="22">
        <v>43882</v>
      </c>
      <c r="F193" s="23">
        <v>150</v>
      </c>
      <c r="G193" s="24">
        <v>0.15</v>
      </c>
      <c r="H193">
        <f>VLOOKUP($B193,產品!$A$1:$E$61,4,FALSE)*(1-$G193)*$F193</f>
        <v>229500</v>
      </c>
      <c r="I193" s="58">
        <f>$H193-VLOOKUP($B193,產品!$A$2:$E$61,5,FALSE)*F193-$R193</f>
        <v>119205</v>
      </c>
      <c r="J193">
        <f t="shared" si="6"/>
        <v>2020</v>
      </c>
      <c r="P193" t="str">
        <f>MID(VLOOKUP($D193,業務!$A$1:$E$11,2,FALSE),FIND("/",VLOOKUP($D193,業務!$A$1:$E$11,2,FALSE))+1,2)</f>
        <v>專員</v>
      </c>
      <c r="Q193">
        <f t="shared" si="7"/>
        <v>0.01</v>
      </c>
      <c r="R193">
        <f t="shared" si="8"/>
        <v>2295</v>
      </c>
    </row>
    <row r="194" spans="1:18" ht="15.75" customHeight="1">
      <c r="A194" s="19">
        <v>193</v>
      </c>
      <c r="B194" s="4">
        <v>36</v>
      </c>
      <c r="C194" s="15">
        <v>123</v>
      </c>
      <c r="D194" s="21">
        <v>6</v>
      </c>
      <c r="E194" s="22">
        <v>43882</v>
      </c>
      <c r="F194" s="23">
        <v>35</v>
      </c>
      <c r="G194" s="24">
        <v>0.06</v>
      </c>
      <c r="H194">
        <f>VLOOKUP($B194,產品!$A$1:$E$61,4,FALSE)*(1-$G194)*$F194</f>
        <v>296100</v>
      </c>
      <c r="I194" s="58">
        <f>$H194-VLOOKUP($B194,產品!$A$2:$E$61,5,FALSE)*F194-$R194</f>
        <v>104139</v>
      </c>
      <c r="J194">
        <f t="shared" si="6"/>
        <v>2020</v>
      </c>
      <c r="P194" t="str">
        <f>MID(VLOOKUP($D194,業務!$A$1:$E$11,2,FALSE),FIND("/",VLOOKUP($D194,業務!$A$1:$E$11,2,FALSE))+1,2)</f>
        <v>專員</v>
      </c>
      <c r="Q194">
        <f t="shared" si="7"/>
        <v>0.01</v>
      </c>
      <c r="R194">
        <f t="shared" si="8"/>
        <v>2961</v>
      </c>
    </row>
    <row r="195" spans="1:18" ht="15.75" customHeight="1">
      <c r="A195" s="19">
        <v>194</v>
      </c>
      <c r="B195" s="4">
        <v>21</v>
      </c>
      <c r="C195" s="15">
        <v>7</v>
      </c>
      <c r="D195" s="21">
        <v>5</v>
      </c>
      <c r="E195" s="22">
        <v>43882</v>
      </c>
      <c r="F195" s="23">
        <v>100</v>
      </c>
      <c r="G195" s="24">
        <v>0.09</v>
      </c>
      <c r="H195">
        <f>VLOOKUP($B195,產品!$A$1:$E$61,4,FALSE)*(1-$G195)*$F195</f>
        <v>163800</v>
      </c>
      <c r="I195" s="58">
        <f>$H195-VLOOKUP($B195,產品!$A$2:$E$61,5,FALSE)*F195-$R195</f>
        <v>90162</v>
      </c>
      <c r="J195">
        <f t="shared" ref="J195:J258" si="9">YEAR(E195)</f>
        <v>2020</v>
      </c>
      <c r="P195" t="str">
        <f>MID(VLOOKUP($D195,業務!$A$1:$E$11,2,FALSE),FIND("/",VLOOKUP($D195,業務!$A$1:$E$11,2,FALSE))+1,2)</f>
        <v>專員</v>
      </c>
      <c r="Q195">
        <f t="shared" ref="Q195:Q258" si="10">IF($P195="專員",1%,IF($P195="副理",1.2%,IF($P195="經理",1.5%,IF($P195="協理",1.6%,0))))</f>
        <v>0.01</v>
      </c>
      <c r="R195">
        <f t="shared" ref="R195:R258" si="11">$H195*$Q195</f>
        <v>1638</v>
      </c>
    </row>
    <row r="196" spans="1:18" ht="15.75" customHeight="1">
      <c r="A196" s="19">
        <v>195</v>
      </c>
      <c r="B196" s="4">
        <v>31</v>
      </c>
      <c r="C196" s="15">
        <v>126</v>
      </c>
      <c r="D196" s="21">
        <v>9</v>
      </c>
      <c r="E196" s="22">
        <v>43882</v>
      </c>
      <c r="F196" s="23">
        <v>4</v>
      </c>
      <c r="G196" s="24">
        <v>7.0000000000000007E-2</v>
      </c>
      <c r="H196">
        <f>VLOOKUP($B196,產品!$A$1:$E$61,4,FALSE)*(1-$G196)*$F196</f>
        <v>26040</v>
      </c>
      <c r="I196" s="58">
        <f>$H196-VLOOKUP($B196,產品!$A$2:$E$61,5,FALSE)*F196-$R196</f>
        <v>8849.4</v>
      </c>
      <c r="J196">
        <f t="shared" si="9"/>
        <v>2020</v>
      </c>
      <c r="P196" t="str">
        <f>MID(VLOOKUP($D196,業務!$A$1:$E$11,2,FALSE),FIND("/",VLOOKUP($D196,業務!$A$1:$E$11,2,FALSE))+1,2)</f>
        <v>經理</v>
      </c>
      <c r="Q196">
        <f t="shared" si="10"/>
        <v>1.4999999999999999E-2</v>
      </c>
      <c r="R196">
        <f t="shared" si="11"/>
        <v>390.59999999999997</v>
      </c>
    </row>
    <row r="197" spans="1:18" ht="15.75" customHeight="1">
      <c r="A197" s="19">
        <v>196</v>
      </c>
      <c r="B197" s="4">
        <v>47</v>
      </c>
      <c r="C197" s="15">
        <v>276</v>
      </c>
      <c r="D197" s="21">
        <v>1</v>
      </c>
      <c r="E197" s="22">
        <v>43882</v>
      </c>
      <c r="F197" s="23">
        <v>2</v>
      </c>
      <c r="G197" s="24">
        <v>0.2</v>
      </c>
      <c r="H197">
        <f>VLOOKUP($B197,產品!$A$1:$E$61,4,FALSE)*(1-$G197)*$F197</f>
        <v>32000</v>
      </c>
      <c r="I197" s="58">
        <f>$H197-VLOOKUP($B197,產品!$A$2:$E$61,5,FALSE)*F197-$R197</f>
        <v>5680</v>
      </c>
      <c r="J197">
        <f t="shared" si="9"/>
        <v>2020</v>
      </c>
      <c r="P197" t="str">
        <f>MID(VLOOKUP($D197,業務!$A$1:$E$11,2,FALSE),FIND("/",VLOOKUP($D197,業務!$A$1:$E$11,2,FALSE))+1,2)</f>
        <v>專員</v>
      </c>
      <c r="Q197">
        <f t="shared" si="10"/>
        <v>0.01</v>
      </c>
      <c r="R197">
        <f t="shared" si="11"/>
        <v>320</v>
      </c>
    </row>
    <row r="198" spans="1:18" ht="15.75" customHeight="1">
      <c r="A198" s="19">
        <v>197</v>
      </c>
      <c r="B198" s="4">
        <v>52</v>
      </c>
      <c r="C198" s="15">
        <v>6</v>
      </c>
      <c r="D198" s="21">
        <v>3</v>
      </c>
      <c r="E198" s="22">
        <v>43882</v>
      </c>
      <c r="F198" s="23">
        <v>1</v>
      </c>
      <c r="G198" s="24">
        <v>0.18</v>
      </c>
      <c r="H198">
        <f>VLOOKUP($B198,產品!$A$1:$E$61,4,FALSE)*(1-$G198)*$F198</f>
        <v>18040</v>
      </c>
      <c r="I198" s="58">
        <f>$H198-VLOOKUP($B198,產品!$A$2:$E$61,5,FALSE)*F198-$R198</f>
        <v>2351.3600000000019</v>
      </c>
      <c r="J198">
        <f t="shared" si="9"/>
        <v>2020</v>
      </c>
      <c r="P198" t="str">
        <f>MID(VLOOKUP($D198,業務!$A$1:$E$11,2,FALSE),FIND("/",VLOOKUP($D198,業務!$A$1:$E$11,2,FALSE))+1,2)</f>
        <v>協理</v>
      </c>
      <c r="Q198">
        <f t="shared" si="10"/>
        <v>1.6E-2</v>
      </c>
      <c r="R198">
        <f t="shared" si="11"/>
        <v>288.64</v>
      </c>
    </row>
    <row r="199" spans="1:18" ht="15.75" customHeight="1">
      <c r="A199" s="19">
        <v>198</v>
      </c>
      <c r="B199" s="4">
        <v>16</v>
      </c>
      <c r="C199" s="15">
        <v>259</v>
      </c>
      <c r="D199" s="21">
        <v>4</v>
      </c>
      <c r="E199" s="22">
        <v>43883</v>
      </c>
      <c r="F199" s="23">
        <v>100</v>
      </c>
      <c r="G199" s="24">
        <v>0.08</v>
      </c>
      <c r="H199">
        <f>VLOOKUP($B199,產品!$A$1:$E$61,4,FALSE)*(1-$G199)*$F199</f>
        <v>165600</v>
      </c>
      <c r="I199" s="58">
        <f>$H199-VLOOKUP($B199,產品!$A$2:$E$61,5,FALSE)*F199-$R199</f>
        <v>91612.800000000003</v>
      </c>
      <c r="J199">
        <f t="shared" si="9"/>
        <v>2020</v>
      </c>
      <c r="P199" t="str">
        <f>MID(VLOOKUP($D199,業務!$A$1:$E$11,2,FALSE),FIND("/",VLOOKUP($D199,業務!$A$1:$E$11,2,FALSE))+1,2)</f>
        <v>副理</v>
      </c>
      <c r="Q199">
        <f t="shared" si="10"/>
        <v>1.2E-2</v>
      </c>
      <c r="R199">
        <f t="shared" si="11"/>
        <v>1987.2</v>
      </c>
    </row>
    <row r="200" spans="1:18" ht="15.75" customHeight="1">
      <c r="A200" s="19">
        <v>199</v>
      </c>
      <c r="B200" s="4">
        <v>56</v>
      </c>
      <c r="C200" s="15">
        <v>114</v>
      </c>
      <c r="D200" s="21">
        <v>9</v>
      </c>
      <c r="E200" s="22">
        <v>43883</v>
      </c>
      <c r="F200" s="26">
        <v>10</v>
      </c>
      <c r="G200" s="24">
        <v>0.09</v>
      </c>
      <c r="H200">
        <f>VLOOKUP($B200,產品!$A$1:$E$61,4,FALSE)*(1-$G200)*$F200</f>
        <v>200200</v>
      </c>
      <c r="I200" s="58">
        <f>$H200-VLOOKUP($B200,產品!$A$2:$E$61,5,FALSE)*F200-$R200</f>
        <v>43197.000000000029</v>
      </c>
      <c r="J200">
        <f t="shared" si="9"/>
        <v>2020</v>
      </c>
      <c r="P200" t="str">
        <f>MID(VLOOKUP($D200,業務!$A$1:$E$11,2,FALSE),FIND("/",VLOOKUP($D200,業務!$A$1:$E$11,2,FALSE))+1,2)</f>
        <v>經理</v>
      </c>
      <c r="Q200">
        <f t="shared" si="10"/>
        <v>1.4999999999999999E-2</v>
      </c>
      <c r="R200">
        <f t="shared" si="11"/>
        <v>3003</v>
      </c>
    </row>
    <row r="201" spans="1:18" ht="15.75" customHeight="1">
      <c r="A201" s="19">
        <v>200</v>
      </c>
      <c r="B201" s="4">
        <v>47</v>
      </c>
      <c r="C201" s="15">
        <v>292</v>
      </c>
      <c r="D201" s="21">
        <v>7</v>
      </c>
      <c r="E201" s="22">
        <v>43883</v>
      </c>
      <c r="F201" s="23">
        <v>10</v>
      </c>
      <c r="G201" s="24">
        <v>0.17</v>
      </c>
      <c r="H201">
        <f>VLOOKUP($B201,產品!$A$1:$E$61,4,FALSE)*(1-$G201)*$F201</f>
        <v>166000</v>
      </c>
      <c r="I201" s="58">
        <f>$H201-VLOOKUP($B201,產品!$A$2:$E$61,5,FALSE)*F201-$R201</f>
        <v>34008</v>
      </c>
      <c r="J201">
        <f t="shared" si="9"/>
        <v>2020</v>
      </c>
      <c r="P201" t="str">
        <f>MID(VLOOKUP($D201,業務!$A$1:$E$11,2,FALSE),FIND("/",VLOOKUP($D201,業務!$A$1:$E$11,2,FALSE))+1,2)</f>
        <v>副理</v>
      </c>
      <c r="Q201">
        <f t="shared" si="10"/>
        <v>1.2E-2</v>
      </c>
      <c r="R201">
        <f t="shared" si="11"/>
        <v>1992</v>
      </c>
    </row>
    <row r="202" spans="1:18" ht="15.75" customHeight="1">
      <c r="A202" s="19">
        <v>201</v>
      </c>
      <c r="B202" s="4">
        <v>25</v>
      </c>
      <c r="C202" s="15">
        <v>264</v>
      </c>
      <c r="D202" s="21">
        <v>6</v>
      </c>
      <c r="E202" s="22">
        <v>43883</v>
      </c>
      <c r="F202" s="23">
        <v>13</v>
      </c>
      <c r="G202" s="24">
        <v>0.11</v>
      </c>
      <c r="H202">
        <f>VLOOKUP($B202,產品!$A$1:$E$61,4,FALSE)*(1-$G202)*$F202</f>
        <v>69420</v>
      </c>
      <c r="I202" s="58">
        <f>$H202-VLOOKUP($B202,產品!$A$2:$E$61,5,FALSE)*F202-$R202</f>
        <v>21925.8</v>
      </c>
      <c r="J202">
        <f t="shared" si="9"/>
        <v>2020</v>
      </c>
      <c r="P202" t="str">
        <f>MID(VLOOKUP($D202,業務!$A$1:$E$11,2,FALSE),FIND("/",VLOOKUP($D202,業務!$A$1:$E$11,2,FALSE))+1,2)</f>
        <v>專員</v>
      </c>
      <c r="Q202">
        <f t="shared" si="10"/>
        <v>0.01</v>
      </c>
      <c r="R202">
        <f t="shared" si="11"/>
        <v>694.2</v>
      </c>
    </row>
    <row r="203" spans="1:18" ht="15.75" customHeight="1">
      <c r="A203" s="19">
        <v>202</v>
      </c>
      <c r="B203" s="4">
        <v>37</v>
      </c>
      <c r="C203" s="15">
        <v>11</v>
      </c>
      <c r="D203" s="21">
        <v>3</v>
      </c>
      <c r="E203" s="22">
        <v>43883</v>
      </c>
      <c r="F203" s="23">
        <v>4</v>
      </c>
      <c r="G203" s="24">
        <v>0.12</v>
      </c>
      <c r="H203">
        <f>VLOOKUP($B203,產品!$A$1:$E$61,4,FALSE)*(1-$G203)*$F203</f>
        <v>42240</v>
      </c>
      <c r="I203" s="58">
        <f>$H203-VLOOKUP($B203,產品!$A$2:$E$61,5,FALSE)*F203-$R203</f>
        <v>10364.16</v>
      </c>
      <c r="J203">
        <f t="shared" si="9"/>
        <v>2020</v>
      </c>
      <c r="P203" t="str">
        <f>MID(VLOOKUP($D203,業務!$A$1:$E$11,2,FALSE),FIND("/",VLOOKUP($D203,業務!$A$1:$E$11,2,FALSE))+1,2)</f>
        <v>協理</v>
      </c>
      <c r="Q203">
        <f t="shared" si="10"/>
        <v>1.6E-2</v>
      </c>
      <c r="R203">
        <f t="shared" si="11"/>
        <v>675.84</v>
      </c>
    </row>
    <row r="204" spans="1:18" ht="15.75" customHeight="1">
      <c r="A204" s="19">
        <v>203</v>
      </c>
      <c r="B204" s="4">
        <v>7</v>
      </c>
      <c r="C204" s="15">
        <v>7</v>
      </c>
      <c r="D204" s="21">
        <v>8</v>
      </c>
      <c r="E204" s="22">
        <v>43883</v>
      </c>
      <c r="F204" s="23">
        <v>13</v>
      </c>
      <c r="G204" s="24">
        <v>0.1</v>
      </c>
      <c r="H204">
        <f>VLOOKUP($B204,產品!$A$1:$E$61,4,FALSE)*(1-$G204)*$F204</f>
        <v>11700</v>
      </c>
      <c r="I204" s="58">
        <f>$H204-VLOOKUP($B204,產品!$A$2:$E$61,5,FALSE)*F204-$R204</f>
        <v>6383</v>
      </c>
      <c r="J204">
        <f t="shared" si="9"/>
        <v>2020</v>
      </c>
      <c r="P204" t="str">
        <f>MID(VLOOKUP($D204,業務!$A$1:$E$11,2,FALSE),FIND("/",VLOOKUP($D204,業務!$A$1:$E$11,2,FALSE))+1,2)</f>
        <v>專員</v>
      </c>
      <c r="Q204">
        <f t="shared" si="10"/>
        <v>0.01</v>
      </c>
      <c r="R204">
        <f t="shared" si="11"/>
        <v>117</v>
      </c>
    </row>
    <row r="205" spans="1:18" ht="15.75" customHeight="1">
      <c r="A205" s="19">
        <v>204</v>
      </c>
      <c r="B205" s="4">
        <v>23</v>
      </c>
      <c r="C205" s="15">
        <v>287</v>
      </c>
      <c r="D205" s="21">
        <v>9</v>
      </c>
      <c r="E205" s="22">
        <v>43884</v>
      </c>
      <c r="F205" s="23">
        <v>150</v>
      </c>
      <c r="G205" s="24">
        <v>0.16</v>
      </c>
      <c r="H205">
        <f>VLOOKUP($B205,產品!$A$1:$E$61,4,FALSE)*(1-$G205)*$F205</f>
        <v>226800</v>
      </c>
      <c r="I205" s="58">
        <f>$H205-VLOOKUP($B205,產品!$A$2:$E$61,5,FALSE)*F205-$R205</f>
        <v>115398</v>
      </c>
      <c r="J205">
        <f t="shared" si="9"/>
        <v>2020</v>
      </c>
      <c r="P205" t="str">
        <f>MID(VLOOKUP($D205,業務!$A$1:$E$11,2,FALSE),FIND("/",VLOOKUP($D205,業務!$A$1:$E$11,2,FALSE))+1,2)</f>
        <v>經理</v>
      </c>
      <c r="Q205">
        <f t="shared" si="10"/>
        <v>1.4999999999999999E-2</v>
      </c>
      <c r="R205">
        <f t="shared" si="11"/>
        <v>3402</v>
      </c>
    </row>
    <row r="206" spans="1:18" ht="15.75" customHeight="1">
      <c r="A206" s="19">
        <v>205</v>
      </c>
      <c r="B206" s="4">
        <v>58</v>
      </c>
      <c r="C206" s="15">
        <v>121</v>
      </c>
      <c r="D206" s="21">
        <v>3</v>
      </c>
      <c r="E206" s="22">
        <v>43884</v>
      </c>
      <c r="F206" s="23">
        <v>10</v>
      </c>
      <c r="G206" s="24">
        <v>0.16</v>
      </c>
      <c r="H206">
        <f>VLOOKUP($B206,產品!$A$1:$E$61,4,FALSE)*(1-$G206)*$F206</f>
        <v>176400</v>
      </c>
      <c r="I206" s="58">
        <f>$H206-VLOOKUP($B206,產品!$A$2:$E$61,5,FALSE)*F206-$R206</f>
        <v>26577.600000000028</v>
      </c>
      <c r="J206">
        <f t="shared" si="9"/>
        <v>2020</v>
      </c>
      <c r="P206" t="str">
        <f>MID(VLOOKUP($D206,業務!$A$1:$E$11,2,FALSE),FIND("/",VLOOKUP($D206,業務!$A$1:$E$11,2,FALSE))+1,2)</f>
        <v>協理</v>
      </c>
      <c r="Q206">
        <f t="shared" si="10"/>
        <v>1.6E-2</v>
      </c>
      <c r="R206">
        <f t="shared" si="11"/>
        <v>2822.4</v>
      </c>
    </row>
    <row r="207" spans="1:18" ht="15.75" customHeight="1">
      <c r="A207" s="19">
        <v>206</v>
      </c>
      <c r="B207" s="4">
        <v>54</v>
      </c>
      <c r="C207" s="15">
        <v>116</v>
      </c>
      <c r="D207" s="21">
        <v>5</v>
      </c>
      <c r="E207" s="22">
        <v>43884</v>
      </c>
      <c r="F207" s="26">
        <v>10</v>
      </c>
      <c r="G207" s="24">
        <v>0.16</v>
      </c>
      <c r="H207">
        <f>VLOOKUP($B207,產品!$A$1:$E$61,4,FALSE)*(1-$G207)*$F207</f>
        <v>151200</v>
      </c>
      <c r="I207" s="58">
        <f>$H207-VLOOKUP($B207,產品!$A$2:$E$61,5,FALSE)*F207-$R207</f>
        <v>23688</v>
      </c>
      <c r="J207">
        <f t="shared" si="9"/>
        <v>2020</v>
      </c>
      <c r="P207" t="str">
        <f>MID(VLOOKUP($D207,業務!$A$1:$E$11,2,FALSE),FIND("/",VLOOKUP($D207,業務!$A$1:$E$11,2,FALSE))+1,2)</f>
        <v>專員</v>
      </c>
      <c r="Q207">
        <f t="shared" si="10"/>
        <v>0.01</v>
      </c>
      <c r="R207">
        <f t="shared" si="11"/>
        <v>1512</v>
      </c>
    </row>
    <row r="208" spans="1:18" ht="15.75" customHeight="1">
      <c r="A208" s="19">
        <v>207</v>
      </c>
      <c r="B208" s="4">
        <v>48</v>
      </c>
      <c r="C208" s="15">
        <v>285</v>
      </c>
      <c r="D208" s="21">
        <v>6</v>
      </c>
      <c r="E208" s="22">
        <v>43884</v>
      </c>
      <c r="F208" s="23">
        <v>2</v>
      </c>
      <c r="G208" s="24">
        <v>0.15</v>
      </c>
      <c r="H208">
        <f>VLOOKUP($B208,產品!$A$1:$E$61,4,FALSE)*(1-$G208)*$F208</f>
        <v>37400</v>
      </c>
      <c r="I208" s="58">
        <f>$H208-VLOOKUP($B208,產品!$A$2:$E$61,5,FALSE)*F208-$R208</f>
        <v>8426</v>
      </c>
      <c r="J208">
        <f t="shared" si="9"/>
        <v>2020</v>
      </c>
      <c r="P208" t="str">
        <f>MID(VLOOKUP($D208,業務!$A$1:$E$11,2,FALSE),FIND("/",VLOOKUP($D208,業務!$A$1:$E$11,2,FALSE))+1,2)</f>
        <v>專員</v>
      </c>
      <c r="Q208">
        <f t="shared" si="10"/>
        <v>0.01</v>
      </c>
      <c r="R208">
        <f t="shared" si="11"/>
        <v>374</v>
      </c>
    </row>
    <row r="209" spans="1:18" ht="15.75" customHeight="1">
      <c r="A209" s="19">
        <v>208</v>
      </c>
      <c r="B209" s="4">
        <v>42</v>
      </c>
      <c r="C209" s="15">
        <v>8</v>
      </c>
      <c r="D209" s="21">
        <v>5</v>
      </c>
      <c r="E209" s="22">
        <v>43884</v>
      </c>
      <c r="F209" s="23">
        <v>1</v>
      </c>
      <c r="G209" s="24">
        <v>0.18</v>
      </c>
      <c r="H209">
        <f>VLOOKUP($B209,產品!$A$1:$E$61,4,FALSE)*(1-$G209)*$F209</f>
        <v>12300.000000000002</v>
      </c>
      <c r="I209" s="58">
        <f>$H209-VLOOKUP($B209,產品!$A$2:$E$61,5,FALSE)*F209-$R209</f>
        <v>2427.0000000000018</v>
      </c>
      <c r="J209">
        <f t="shared" si="9"/>
        <v>2020</v>
      </c>
      <c r="P209" t="str">
        <f>MID(VLOOKUP($D209,業務!$A$1:$E$11,2,FALSE),FIND("/",VLOOKUP($D209,業務!$A$1:$E$11,2,FALSE))+1,2)</f>
        <v>專員</v>
      </c>
      <c r="Q209">
        <f t="shared" si="10"/>
        <v>0.01</v>
      </c>
      <c r="R209">
        <f t="shared" si="11"/>
        <v>123.00000000000001</v>
      </c>
    </row>
    <row r="210" spans="1:18" ht="15.75" customHeight="1">
      <c r="A210" s="19">
        <v>209</v>
      </c>
      <c r="B210" s="4">
        <v>19</v>
      </c>
      <c r="C210" s="15">
        <v>258</v>
      </c>
      <c r="D210" s="21">
        <v>5</v>
      </c>
      <c r="E210" s="22">
        <v>43885</v>
      </c>
      <c r="F210" s="23">
        <v>45</v>
      </c>
      <c r="G210" s="24">
        <v>0.17</v>
      </c>
      <c r="H210">
        <f>VLOOKUP($B210,產品!$A$1:$E$61,4,FALSE)*(1-$G210)*$F210</f>
        <v>67230</v>
      </c>
      <c r="I210" s="58">
        <f>$H210-VLOOKUP($B210,產品!$A$2:$E$61,5,FALSE)*F210-$R210</f>
        <v>34157.699999999997</v>
      </c>
      <c r="J210">
        <f t="shared" si="9"/>
        <v>2020</v>
      </c>
      <c r="P210" t="str">
        <f>MID(VLOOKUP($D210,業務!$A$1:$E$11,2,FALSE),FIND("/",VLOOKUP($D210,業務!$A$1:$E$11,2,FALSE))+1,2)</f>
        <v>專員</v>
      </c>
      <c r="Q210">
        <f t="shared" si="10"/>
        <v>0.01</v>
      </c>
      <c r="R210">
        <f t="shared" si="11"/>
        <v>672.30000000000007</v>
      </c>
    </row>
    <row r="211" spans="1:18" ht="15.75" customHeight="1">
      <c r="A211" s="19">
        <v>210</v>
      </c>
      <c r="B211" s="4">
        <v>21</v>
      </c>
      <c r="C211" s="15">
        <v>8</v>
      </c>
      <c r="D211" s="21">
        <v>9</v>
      </c>
      <c r="E211" s="22">
        <v>43885</v>
      </c>
      <c r="F211" s="23">
        <v>20</v>
      </c>
      <c r="G211" s="24">
        <v>0.2</v>
      </c>
      <c r="H211">
        <f>VLOOKUP($B211,產品!$A$1:$E$61,4,FALSE)*(1-$G211)*$F211</f>
        <v>28800</v>
      </c>
      <c r="I211" s="58">
        <f>$H211-VLOOKUP($B211,產品!$A$2:$E$61,5,FALSE)*F211-$R211</f>
        <v>13968</v>
      </c>
      <c r="J211">
        <f t="shared" si="9"/>
        <v>2020</v>
      </c>
      <c r="P211" t="str">
        <f>MID(VLOOKUP($D211,業務!$A$1:$E$11,2,FALSE),FIND("/",VLOOKUP($D211,業務!$A$1:$E$11,2,FALSE))+1,2)</f>
        <v>經理</v>
      </c>
      <c r="Q211">
        <f t="shared" si="10"/>
        <v>1.4999999999999999E-2</v>
      </c>
      <c r="R211">
        <f t="shared" si="11"/>
        <v>432</v>
      </c>
    </row>
    <row r="212" spans="1:18" ht="15.75" customHeight="1">
      <c r="A212" s="19">
        <v>211</v>
      </c>
      <c r="B212" s="4">
        <v>36</v>
      </c>
      <c r="C212" s="15">
        <v>282</v>
      </c>
      <c r="D212" s="21">
        <v>8</v>
      </c>
      <c r="E212" s="22">
        <v>43885</v>
      </c>
      <c r="F212" s="23">
        <v>2</v>
      </c>
      <c r="G212" s="24">
        <v>0.19</v>
      </c>
      <c r="H212">
        <f>VLOOKUP($B212,產品!$A$1:$E$61,4,FALSE)*(1-$G212)*$F212</f>
        <v>14580.000000000002</v>
      </c>
      <c r="I212" s="58">
        <f>$H212-VLOOKUP($B212,產品!$A$2:$E$61,5,FALSE)*F212-$R212</f>
        <v>3634.2000000000016</v>
      </c>
      <c r="J212">
        <f t="shared" si="9"/>
        <v>2020</v>
      </c>
      <c r="P212" t="str">
        <f>MID(VLOOKUP($D212,業務!$A$1:$E$11,2,FALSE),FIND("/",VLOOKUP($D212,業務!$A$1:$E$11,2,FALSE))+1,2)</f>
        <v>專員</v>
      </c>
      <c r="Q212">
        <f t="shared" si="10"/>
        <v>0.01</v>
      </c>
      <c r="R212">
        <f t="shared" si="11"/>
        <v>145.80000000000001</v>
      </c>
    </row>
    <row r="213" spans="1:18" ht="15.75" customHeight="1">
      <c r="A213" s="19">
        <v>212</v>
      </c>
      <c r="B213" s="4">
        <v>16</v>
      </c>
      <c r="C213" s="15">
        <v>6</v>
      </c>
      <c r="D213" s="21">
        <v>2</v>
      </c>
      <c r="E213" s="22">
        <v>43886</v>
      </c>
      <c r="F213" s="23">
        <v>30</v>
      </c>
      <c r="G213" s="24">
        <v>0.13</v>
      </c>
      <c r="H213">
        <f>VLOOKUP($B213,產品!$A$1:$E$61,4,FALSE)*(1-$G213)*$F213</f>
        <v>46980</v>
      </c>
      <c r="I213" s="58">
        <f>$H213-VLOOKUP($B213,產品!$A$2:$E$61,5,FALSE)*F213-$R213</f>
        <v>24675.3</v>
      </c>
      <c r="J213">
        <f t="shared" si="9"/>
        <v>2020</v>
      </c>
      <c r="P213" t="str">
        <f>MID(VLOOKUP($D213,業務!$A$1:$E$11,2,FALSE),FIND("/",VLOOKUP($D213,業務!$A$1:$E$11,2,FALSE))+1,2)</f>
        <v>經理</v>
      </c>
      <c r="Q213">
        <f t="shared" si="10"/>
        <v>1.4999999999999999E-2</v>
      </c>
      <c r="R213">
        <f t="shared" si="11"/>
        <v>704.69999999999993</v>
      </c>
    </row>
    <row r="214" spans="1:18" ht="15.75" customHeight="1">
      <c r="A214" s="19">
        <v>213</v>
      </c>
      <c r="B214" s="4">
        <v>23</v>
      </c>
      <c r="C214" s="15">
        <v>265</v>
      </c>
      <c r="D214" s="21">
        <v>1</v>
      </c>
      <c r="E214" s="22">
        <v>43886</v>
      </c>
      <c r="F214" s="26">
        <v>10</v>
      </c>
      <c r="G214" s="24">
        <v>0.13</v>
      </c>
      <c r="H214">
        <f>VLOOKUP($B214,產品!$A$1:$E$61,4,FALSE)*(1-$G214)*$F214</f>
        <v>15660</v>
      </c>
      <c r="I214" s="58">
        <f>$H214-VLOOKUP($B214,產品!$A$2:$E$61,5,FALSE)*F214-$R214</f>
        <v>8303.4</v>
      </c>
      <c r="J214">
        <f t="shared" si="9"/>
        <v>2020</v>
      </c>
      <c r="P214" t="str">
        <f>MID(VLOOKUP($D214,業務!$A$1:$E$11,2,FALSE),FIND("/",VLOOKUP($D214,業務!$A$1:$E$11,2,FALSE))+1,2)</f>
        <v>專員</v>
      </c>
      <c r="Q214">
        <f t="shared" si="10"/>
        <v>0.01</v>
      </c>
      <c r="R214">
        <f t="shared" si="11"/>
        <v>156.6</v>
      </c>
    </row>
    <row r="215" spans="1:18" ht="15.75" customHeight="1">
      <c r="A215" s="19">
        <v>214</v>
      </c>
      <c r="B215" s="4">
        <v>55</v>
      </c>
      <c r="C215" s="15">
        <v>112</v>
      </c>
      <c r="D215" s="21">
        <v>3</v>
      </c>
      <c r="E215" s="22">
        <v>43886</v>
      </c>
      <c r="F215" s="26">
        <v>3</v>
      </c>
      <c r="G215" s="24">
        <v>0.17</v>
      </c>
      <c r="H215">
        <f>VLOOKUP($B215,產品!$A$1:$E$61,4,FALSE)*(1-$G215)*$F215</f>
        <v>49800</v>
      </c>
      <c r="I215" s="58">
        <f>$H215-VLOOKUP($B215,產品!$A$2:$E$61,5,FALSE)*F215-$R215</f>
        <v>7003.2</v>
      </c>
      <c r="J215">
        <f t="shared" si="9"/>
        <v>2020</v>
      </c>
      <c r="P215" t="str">
        <f>MID(VLOOKUP($D215,業務!$A$1:$E$11,2,FALSE),FIND("/",VLOOKUP($D215,業務!$A$1:$E$11,2,FALSE))+1,2)</f>
        <v>協理</v>
      </c>
      <c r="Q215">
        <f t="shared" si="10"/>
        <v>1.6E-2</v>
      </c>
      <c r="R215">
        <f t="shared" si="11"/>
        <v>796.80000000000007</v>
      </c>
    </row>
    <row r="216" spans="1:18" ht="15.75" customHeight="1">
      <c r="A216" s="19">
        <v>215</v>
      </c>
      <c r="B216" s="4">
        <v>53</v>
      </c>
      <c r="C216" s="15">
        <v>292</v>
      </c>
      <c r="D216" s="21">
        <v>4</v>
      </c>
      <c r="E216" s="22">
        <v>43887</v>
      </c>
      <c r="F216" s="23">
        <v>10</v>
      </c>
      <c r="G216" s="24">
        <v>0.1</v>
      </c>
      <c r="H216">
        <f>VLOOKUP($B216,產品!$A$1:$E$61,4,FALSE)*(1-$G216)*$F216</f>
        <v>135000</v>
      </c>
      <c r="I216" s="58">
        <f>$H216-VLOOKUP($B216,產品!$A$2:$E$61,5,FALSE)*F216-$R216</f>
        <v>28380</v>
      </c>
      <c r="J216">
        <f t="shared" si="9"/>
        <v>2020</v>
      </c>
      <c r="P216" t="str">
        <f>MID(VLOOKUP($D216,業務!$A$1:$E$11,2,FALSE),FIND("/",VLOOKUP($D216,業務!$A$1:$E$11,2,FALSE))+1,2)</f>
        <v>副理</v>
      </c>
      <c r="Q216">
        <f t="shared" si="10"/>
        <v>1.2E-2</v>
      </c>
      <c r="R216">
        <f t="shared" si="11"/>
        <v>1620</v>
      </c>
    </row>
    <row r="217" spans="1:18" ht="15.75" customHeight="1">
      <c r="A217" s="19">
        <v>216</v>
      </c>
      <c r="B217" s="4">
        <v>9</v>
      </c>
      <c r="C217" s="15">
        <v>282</v>
      </c>
      <c r="D217" s="21">
        <v>9</v>
      </c>
      <c r="E217" s="22">
        <v>43887</v>
      </c>
      <c r="F217" s="23">
        <v>25</v>
      </c>
      <c r="G217" s="24">
        <v>0.06</v>
      </c>
      <c r="H217">
        <f>VLOOKUP($B217,產品!$A$1:$E$61,4,FALSE)*(1-$G217)*$F217</f>
        <v>23500</v>
      </c>
      <c r="I217" s="58">
        <f>$H217-VLOOKUP($B217,產品!$A$2:$E$61,5,FALSE)*F217-$R217</f>
        <v>13147.5</v>
      </c>
      <c r="J217">
        <f t="shared" si="9"/>
        <v>2020</v>
      </c>
      <c r="P217" t="str">
        <f>MID(VLOOKUP($D217,業務!$A$1:$E$11,2,FALSE),FIND("/",VLOOKUP($D217,業務!$A$1:$E$11,2,FALSE))+1,2)</f>
        <v>經理</v>
      </c>
      <c r="Q217">
        <f t="shared" si="10"/>
        <v>1.4999999999999999E-2</v>
      </c>
      <c r="R217">
        <f t="shared" si="11"/>
        <v>352.5</v>
      </c>
    </row>
    <row r="218" spans="1:18" ht="15.75" customHeight="1">
      <c r="A218" s="19">
        <v>217</v>
      </c>
      <c r="B218" s="4">
        <v>31</v>
      </c>
      <c r="C218" s="15">
        <v>124</v>
      </c>
      <c r="D218" s="21">
        <v>10</v>
      </c>
      <c r="E218" s="22">
        <v>43887</v>
      </c>
      <c r="F218" s="23">
        <v>5</v>
      </c>
      <c r="G218" s="24">
        <v>0.09</v>
      </c>
      <c r="H218">
        <f>VLOOKUP($B218,產品!$A$1:$E$61,4,FALSE)*(1-$G218)*$F218</f>
        <v>31850</v>
      </c>
      <c r="I218" s="58">
        <f>$H218-VLOOKUP($B218,產品!$A$2:$E$61,5,FALSE)*F218-$R218</f>
        <v>10531.5</v>
      </c>
      <c r="J218">
        <f t="shared" si="9"/>
        <v>2020</v>
      </c>
      <c r="P218" t="str">
        <f>MID(VLOOKUP($D218,業務!$A$1:$E$11,2,FALSE),FIND("/",VLOOKUP($D218,業務!$A$1:$E$11,2,FALSE))+1,2)</f>
        <v>專員</v>
      </c>
      <c r="Q218">
        <f t="shared" si="10"/>
        <v>0.01</v>
      </c>
      <c r="R218">
        <f t="shared" si="11"/>
        <v>318.5</v>
      </c>
    </row>
    <row r="219" spans="1:18" ht="15.75" customHeight="1">
      <c r="A219" s="19">
        <v>218</v>
      </c>
      <c r="B219" s="4">
        <v>4</v>
      </c>
      <c r="C219" s="15">
        <v>8</v>
      </c>
      <c r="D219" s="21">
        <v>4</v>
      </c>
      <c r="E219" s="22">
        <v>43887</v>
      </c>
      <c r="F219" s="23">
        <v>10</v>
      </c>
      <c r="G219" s="24">
        <v>0.14000000000000001</v>
      </c>
      <c r="H219">
        <f>VLOOKUP($B219,產品!$A$1:$E$61,4,FALSE)*(1-$G219)*$F219</f>
        <v>8600</v>
      </c>
      <c r="I219" s="58">
        <f>$H219-VLOOKUP($B219,產品!$A$2:$E$61,5,FALSE)*F219-$R219</f>
        <v>4496.8</v>
      </c>
      <c r="J219">
        <f t="shared" si="9"/>
        <v>2020</v>
      </c>
      <c r="P219" t="str">
        <f>MID(VLOOKUP($D219,業務!$A$1:$E$11,2,FALSE),FIND("/",VLOOKUP($D219,業務!$A$1:$E$11,2,FALSE))+1,2)</f>
        <v>副理</v>
      </c>
      <c r="Q219">
        <f t="shared" si="10"/>
        <v>1.2E-2</v>
      </c>
      <c r="R219">
        <f t="shared" si="11"/>
        <v>103.2</v>
      </c>
    </row>
    <row r="220" spans="1:18" ht="15.75" customHeight="1">
      <c r="A220" s="19">
        <v>219</v>
      </c>
      <c r="B220" s="4">
        <v>11</v>
      </c>
      <c r="C220" s="15">
        <v>118</v>
      </c>
      <c r="D220" s="21">
        <v>5</v>
      </c>
      <c r="E220" s="22">
        <v>43888</v>
      </c>
      <c r="F220" s="26">
        <v>100</v>
      </c>
      <c r="G220" s="24">
        <v>0.16</v>
      </c>
      <c r="H220">
        <f>VLOOKUP($B220,產品!$A$1:$E$61,4,FALSE)*(1-$G220)*$F220</f>
        <v>84000</v>
      </c>
      <c r="I220" s="58">
        <f>$H220-VLOOKUP($B220,產品!$A$2:$E$61,5,FALSE)*F220-$R220</f>
        <v>43160</v>
      </c>
      <c r="J220">
        <f t="shared" si="9"/>
        <v>2020</v>
      </c>
      <c r="P220" t="str">
        <f>MID(VLOOKUP($D220,業務!$A$1:$E$11,2,FALSE),FIND("/",VLOOKUP($D220,業務!$A$1:$E$11,2,FALSE))+1,2)</f>
        <v>專員</v>
      </c>
      <c r="Q220">
        <f t="shared" si="10"/>
        <v>0.01</v>
      </c>
      <c r="R220">
        <f t="shared" si="11"/>
        <v>840</v>
      </c>
    </row>
    <row r="221" spans="1:18" ht="15.75" customHeight="1">
      <c r="A221" s="19">
        <v>220</v>
      </c>
      <c r="B221" s="4">
        <v>35</v>
      </c>
      <c r="C221" s="15">
        <v>10</v>
      </c>
      <c r="D221" s="21">
        <v>8</v>
      </c>
      <c r="E221" s="22">
        <v>43888</v>
      </c>
      <c r="F221" s="23">
        <v>20</v>
      </c>
      <c r="G221" s="24">
        <v>0.15</v>
      </c>
      <c r="H221">
        <f>VLOOKUP($B221,產品!$A$1:$E$61,4,FALSE)*(1-$G221)*$F221</f>
        <v>144500</v>
      </c>
      <c r="I221" s="58">
        <f>$H221-VLOOKUP($B221,產品!$A$2:$E$61,5,FALSE)*F221-$R221</f>
        <v>41055</v>
      </c>
      <c r="J221">
        <f t="shared" si="9"/>
        <v>2020</v>
      </c>
      <c r="P221" t="str">
        <f>MID(VLOOKUP($D221,業務!$A$1:$E$11,2,FALSE),FIND("/",VLOOKUP($D221,業務!$A$1:$E$11,2,FALSE))+1,2)</f>
        <v>專員</v>
      </c>
      <c r="Q221">
        <f t="shared" si="10"/>
        <v>0.01</v>
      </c>
      <c r="R221">
        <f t="shared" si="11"/>
        <v>1445</v>
      </c>
    </row>
    <row r="222" spans="1:18" ht="15.75" customHeight="1">
      <c r="A222" s="19">
        <v>221</v>
      </c>
      <c r="B222" s="4">
        <v>18</v>
      </c>
      <c r="C222" s="15">
        <v>113</v>
      </c>
      <c r="D222" s="21">
        <v>6</v>
      </c>
      <c r="E222" s="22">
        <v>43888</v>
      </c>
      <c r="F222" s="23">
        <v>30</v>
      </c>
      <c r="G222" s="24">
        <v>7.0000000000000007E-2</v>
      </c>
      <c r="H222">
        <f>VLOOKUP($B222,產品!$A$1:$E$61,4,FALSE)*(1-$G222)*$F222</f>
        <v>50220</v>
      </c>
      <c r="I222" s="58">
        <f>$H222-VLOOKUP($B222,產品!$A$2:$E$61,5,FALSE)*F222-$R222</f>
        <v>28117.8</v>
      </c>
      <c r="J222">
        <f t="shared" si="9"/>
        <v>2020</v>
      </c>
      <c r="P222" t="str">
        <f>MID(VLOOKUP($D222,業務!$A$1:$E$11,2,FALSE),FIND("/",VLOOKUP($D222,業務!$A$1:$E$11,2,FALSE))+1,2)</f>
        <v>專員</v>
      </c>
      <c r="Q222">
        <f t="shared" si="10"/>
        <v>0.01</v>
      </c>
      <c r="R222">
        <f t="shared" si="11"/>
        <v>502.2</v>
      </c>
    </row>
    <row r="223" spans="1:18" ht="15.75" customHeight="1">
      <c r="A223" s="19">
        <v>222</v>
      </c>
      <c r="B223" s="4">
        <v>3</v>
      </c>
      <c r="C223" s="15">
        <v>276</v>
      </c>
      <c r="D223" s="21">
        <v>5</v>
      </c>
      <c r="E223" s="22">
        <v>43888</v>
      </c>
      <c r="F223" s="23">
        <v>30</v>
      </c>
      <c r="G223" s="24">
        <v>0.09</v>
      </c>
      <c r="H223">
        <f>VLOOKUP($B223,產品!$A$1:$E$61,4,FALSE)*(1-$G223)*$F223</f>
        <v>27300</v>
      </c>
      <c r="I223" s="58">
        <f>$H223-VLOOKUP($B223,產品!$A$2:$E$61,5,FALSE)*F223-$R223</f>
        <v>15027</v>
      </c>
      <c r="J223">
        <f t="shared" si="9"/>
        <v>2020</v>
      </c>
      <c r="P223" t="str">
        <f>MID(VLOOKUP($D223,業務!$A$1:$E$11,2,FALSE),FIND("/",VLOOKUP($D223,業務!$A$1:$E$11,2,FALSE))+1,2)</f>
        <v>專員</v>
      </c>
      <c r="Q223">
        <f t="shared" si="10"/>
        <v>0.01</v>
      </c>
      <c r="R223">
        <f t="shared" si="11"/>
        <v>273</v>
      </c>
    </row>
    <row r="224" spans="1:18" ht="15.75" customHeight="1">
      <c r="A224" s="19">
        <v>223</v>
      </c>
      <c r="B224" s="4">
        <v>32</v>
      </c>
      <c r="C224" s="15">
        <v>4</v>
      </c>
      <c r="D224" s="21">
        <v>8</v>
      </c>
      <c r="E224" s="22">
        <v>43888</v>
      </c>
      <c r="F224" s="23">
        <v>10</v>
      </c>
      <c r="G224" s="24">
        <v>0.2</v>
      </c>
      <c r="H224">
        <f>VLOOKUP($B224,產品!$A$1:$E$61,4,FALSE)*(1-$G224)*$F224</f>
        <v>60000</v>
      </c>
      <c r="I224" s="58">
        <f>$H224-VLOOKUP($B224,產品!$A$2:$E$61,5,FALSE)*F224-$R224</f>
        <v>14400</v>
      </c>
      <c r="J224">
        <f t="shared" si="9"/>
        <v>2020</v>
      </c>
      <c r="P224" t="str">
        <f>MID(VLOOKUP($D224,業務!$A$1:$E$11,2,FALSE),FIND("/",VLOOKUP($D224,業務!$A$1:$E$11,2,FALSE))+1,2)</f>
        <v>專員</v>
      </c>
      <c r="Q224">
        <f t="shared" si="10"/>
        <v>0.01</v>
      </c>
      <c r="R224">
        <f t="shared" si="11"/>
        <v>600</v>
      </c>
    </row>
    <row r="225" spans="1:18" ht="15.75" customHeight="1">
      <c r="A225" s="19">
        <v>224</v>
      </c>
      <c r="B225" s="4">
        <v>36</v>
      </c>
      <c r="C225" s="15">
        <v>264</v>
      </c>
      <c r="D225" s="21">
        <v>10</v>
      </c>
      <c r="E225" s="22">
        <v>43888</v>
      </c>
      <c r="F225" s="23">
        <v>4</v>
      </c>
      <c r="G225" s="24">
        <v>0.16</v>
      </c>
      <c r="H225">
        <f>VLOOKUP($B225,產品!$A$1:$E$61,4,FALSE)*(1-$G225)*$F225</f>
        <v>30240</v>
      </c>
      <c r="I225" s="58">
        <f>$H225-VLOOKUP($B225,產品!$A$2:$E$61,5,FALSE)*F225-$R225</f>
        <v>8337.6</v>
      </c>
      <c r="J225">
        <f t="shared" si="9"/>
        <v>2020</v>
      </c>
      <c r="P225" t="str">
        <f>MID(VLOOKUP($D225,業務!$A$1:$E$11,2,FALSE),FIND("/",VLOOKUP($D225,業務!$A$1:$E$11,2,FALSE))+1,2)</f>
        <v>專員</v>
      </c>
      <c r="Q225">
        <f t="shared" si="10"/>
        <v>0.01</v>
      </c>
      <c r="R225">
        <f t="shared" si="11"/>
        <v>302.40000000000003</v>
      </c>
    </row>
    <row r="226" spans="1:18" ht="15.75" customHeight="1">
      <c r="A226" s="19">
        <v>225</v>
      </c>
      <c r="B226" s="4">
        <v>13</v>
      </c>
      <c r="C226" s="15">
        <v>120</v>
      </c>
      <c r="D226" s="21">
        <v>2</v>
      </c>
      <c r="E226" s="22">
        <v>43889</v>
      </c>
      <c r="F226" s="23">
        <v>60</v>
      </c>
      <c r="G226" s="24">
        <v>0.13</v>
      </c>
      <c r="H226">
        <f>VLOOKUP($B226,產品!$A$1:$E$61,4,FALSE)*(1-$G226)*$F226</f>
        <v>93960</v>
      </c>
      <c r="I226" s="58">
        <f>$H226-VLOOKUP($B226,產品!$A$2:$E$61,5,FALSE)*F226-$R226</f>
        <v>49350.6</v>
      </c>
      <c r="J226">
        <f t="shared" si="9"/>
        <v>2020</v>
      </c>
      <c r="P226" t="str">
        <f>MID(VLOOKUP($D226,業務!$A$1:$E$11,2,FALSE),FIND("/",VLOOKUP($D226,業務!$A$1:$E$11,2,FALSE))+1,2)</f>
        <v>經理</v>
      </c>
      <c r="Q226">
        <f t="shared" si="10"/>
        <v>1.4999999999999999E-2</v>
      </c>
      <c r="R226">
        <f t="shared" si="11"/>
        <v>1409.3999999999999</v>
      </c>
    </row>
    <row r="227" spans="1:18" ht="15.75" customHeight="1">
      <c r="A227" s="19">
        <v>226</v>
      </c>
      <c r="B227" s="4">
        <v>40</v>
      </c>
      <c r="C227" s="15">
        <v>289</v>
      </c>
      <c r="D227" s="21">
        <v>10</v>
      </c>
      <c r="E227" s="22">
        <v>43889</v>
      </c>
      <c r="F227" s="23">
        <v>6</v>
      </c>
      <c r="G227" s="24">
        <v>0.13</v>
      </c>
      <c r="H227">
        <f>VLOOKUP($B227,產品!$A$1:$E$61,4,FALSE)*(1-$G227)*$F227</f>
        <v>104400</v>
      </c>
      <c r="I227" s="58">
        <f>$H227-VLOOKUP($B227,產品!$A$2:$E$61,5,FALSE)*F227-$R227</f>
        <v>25356</v>
      </c>
      <c r="J227">
        <f t="shared" si="9"/>
        <v>2020</v>
      </c>
      <c r="P227" t="str">
        <f>MID(VLOOKUP($D227,業務!$A$1:$E$11,2,FALSE),FIND("/",VLOOKUP($D227,業務!$A$1:$E$11,2,FALSE))+1,2)</f>
        <v>專員</v>
      </c>
      <c r="Q227">
        <f t="shared" si="10"/>
        <v>0.01</v>
      </c>
      <c r="R227">
        <f t="shared" si="11"/>
        <v>1044</v>
      </c>
    </row>
    <row r="228" spans="1:18" ht="15.75" customHeight="1">
      <c r="A228" s="19">
        <v>227</v>
      </c>
      <c r="B228" s="4">
        <v>50</v>
      </c>
      <c r="C228" s="15">
        <v>124</v>
      </c>
      <c r="D228" s="21">
        <v>10</v>
      </c>
      <c r="E228" s="22">
        <v>43889</v>
      </c>
      <c r="F228" s="23">
        <v>10</v>
      </c>
      <c r="G228" s="24">
        <v>0.2</v>
      </c>
      <c r="H228">
        <f>VLOOKUP($B228,產品!$A$1:$E$61,4,FALSE)*(1-$G228)*$F228</f>
        <v>144000</v>
      </c>
      <c r="I228" s="58">
        <f>$H228-VLOOKUP($B228,產品!$A$2:$E$61,5,FALSE)*F228-$R228</f>
        <v>16560</v>
      </c>
      <c r="J228">
        <f t="shared" si="9"/>
        <v>2020</v>
      </c>
      <c r="P228" t="str">
        <f>MID(VLOOKUP($D228,業務!$A$1:$E$11,2,FALSE),FIND("/",VLOOKUP($D228,業務!$A$1:$E$11,2,FALSE))+1,2)</f>
        <v>專員</v>
      </c>
      <c r="Q228">
        <f t="shared" si="10"/>
        <v>0.01</v>
      </c>
      <c r="R228">
        <f t="shared" si="11"/>
        <v>1440</v>
      </c>
    </row>
    <row r="229" spans="1:18" ht="15.75" customHeight="1">
      <c r="A229" s="19">
        <v>228</v>
      </c>
      <c r="B229" s="4">
        <v>35</v>
      </c>
      <c r="C229" s="15">
        <v>7</v>
      </c>
      <c r="D229" s="21">
        <v>1</v>
      </c>
      <c r="E229" s="22">
        <v>43889</v>
      </c>
      <c r="F229" s="23">
        <v>5</v>
      </c>
      <c r="G229" s="24">
        <v>0.09</v>
      </c>
      <c r="H229">
        <f>VLOOKUP($B229,產品!$A$1:$E$61,4,FALSE)*(1-$G229)*$F229</f>
        <v>38675</v>
      </c>
      <c r="I229" s="58">
        <f>$H229-VLOOKUP($B229,產品!$A$2:$E$61,5,FALSE)*F229-$R229</f>
        <v>12788.25</v>
      </c>
      <c r="J229">
        <f t="shared" si="9"/>
        <v>2020</v>
      </c>
      <c r="P229" t="str">
        <f>MID(VLOOKUP($D229,業務!$A$1:$E$11,2,FALSE),FIND("/",VLOOKUP($D229,業務!$A$1:$E$11,2,FALSE))+1,2)</f>
        <v>專員</v>
      </c>
      <c r="Q229">
        <f t="shared" si="10"/>
        <v>0.01</v>
      </c>
      <c r="R229">
        <f t="shared" si="11"/>
        <v>386.75</v>
      </c>
    </row>
    <row r="230" spans="1:18" ht="15.75" customHeight="1">
      <c r="A230" s="19">
        <v>229</v>
      </c>
      <c r="B230" s="4">
        <v>51</v>
      </c>
      <c r="C230" s="15">
        <v>4</v>
      </c>
      <c r="D230" s="21">
        <v>8</v>
      </c>
      <c r="E230" s="22">
        <v>43889</v>
      </c>
      <c r="F230" s="23">
        <v>4</v>
      </c>
      <c r="G230" s="24">
        <v>0.15</v>
      </c>
      <c r="H230">
        <f>VLOOKUP($B230,產品!$A$1:$E$61,4,FALSE)*(1-$G230)*$F230</f>
        <v>68000</v>
      </c>
      <c r="I230" s="58">
        <f>$H230-VLOOKUP($B230,產品!$A$2:$E$61,5,FALSE)*F230-$R230</f>
        <v>11320</v>
      </c>
      <c r="J230">
        <f t="shared" si="9"/>
        <v>2020</v>
      </c>
      <c r="P230" t="str">
        <f>MID(VLOOKUP($D230,業務!$A$1:$E$11,2,FALSE),FIND("/",VLOOKUP($D230,業務!$A$1:$E$11,2,FALSE))+1,2)</f>
        <v>專員</v>
      </c>
      <c r="Q230">
        <f t="shared" si="10"/>
        <v>0.01</v>
      </c>
      <c r="R230">
        <f t="shared" si="11"/>
        <v>680</v>
      </c>
    </row>
    <row r="231" spans="1:18" ht="15.75" customHeight="1">
      <c r="A231" s="19">
        <v>230</v>
      </c>
      <c r="B231" s="4">
        <v>11</v>
      </c>
      <c r="C231" s="15">
        <v>6</v>
      </c>
      <c r="D231" s="21">
        <v>3</v>
      </c>
      <c r="E231" s="22">
        <v>43889</v>
      </c>
      <c r="F231" s="23">
        <v>20</v>
      </c>
      <c r="G231" s="24">
        <v>0.08</v>
      </c>
      <c r="H231">
        <f>VLOOKUP($B231,產品!$A$1:$E$61,4,FALSE)*(1-$G231)*$F231</f>
        <v>18400</v>
      </c>
      <c r="I231" s="58">
        <f>$H231-VLOOKUP($B231,產品!$A$2:$E$61,5,FALSE)*F231-$R231</f>
        <v>10105.6</v>
      </c>
      <c r="J231">
        <f t="shared" si="9"/>
        <v>2020</v>
      </c>
      <c r="P231" t="str">
        <f>MID(VLOOKUP($D231,業務!$A$1:$E$11,2,FALSE),FIND("/",VLOOKUP($D231,業務!$A$1:$E$11,2,FALSE))+1,2)</f>
        <v>協理</v>
      </c>
      <c r="Q231">
        <f t="shared" si="10"/>
        <v>1.6E-2</v>
      </c>
      <c r="R231">
        <f t="shared" si="11"/>
        <v>294.40000000000003</v>
      </c>
    </row>
    <row r="232" spans="1:18" ht="15.75" customHeight="1">
      <c r="A232" s="19">
        <v>231</v>
      </c>
      <c r="B232" s="4">
        <v>21</v>
      </c>
      <c r="C232" s="15">
        <v>258</v>
      </c>
      <c r="D232" s="21">
        <v>4</v>
      </c>
      <c r="E232" s="22">
        <v>43890</v>
      </c>
      <c r="F232" s="23">
        <v>125</v>
      </c>
      <c r="G232" s="24">
        <v>0.05</v>
      </c>
      <c r="H232">
        <f>VLOOKUP($B232,產品!$A$1:$E$61,4,FALSE)*(1-$G232)*$F232</f>
        <v>213750</v>
      </c>
      <c r="I232" s="58">
        <f>$H232-VLOOKUP($B232,產品!$A$2:$E$61,5,FALSE)*F232-$R232</f>
        <v>121185</v>
      </c>
      <c r="J232">
        <f t="shared" si="9"/>
        <v>2020</v>
      </c>
      <c r="P232" t="str">
        <f>MID(VLOOKUP($D232,業務!$A$1:$E$11,2,FALSE),FIND("/",VLOOKUP($D232,業務!$A$1:$E$11,2,FALSE))+1,2)</f>
        <v>副理</v>
      </c>
      <c r="Q232">
        <f t="shared" si="10"/>
        <v>1.2E-2</v>
      </c>
      <c r="R232">
        <f t="shared" si="11"/>
        <v>2565</v>
      </c>
    </row>
    <row r="233" spans="1:18" ht="15.75" customHeight="1">
      <c r="A233" s="19">
        <v>232</v>
      </c>
      <c r="B233" s="4">
        <v>16</v>
      </c>
      <c r="C233" s="15">
        <v>271</v>
      </c>
      <c r="D233" s="21">
        <v>3</v>
      </c>
      <c r="E233" s="22">
        <v>43890</v>
      </c>
      <c r="F233" s="23">
        <v>60</v>
      </c>
      <c r="G233" s="24">
        <v>7.0000000000000007E-2</v>
      </c>
      <c r="H233">
        <f>VLOOKUP($B233,產品!$A$1:$E$61,4,FALSE)*(1-$G233)*$F233</f>
        <v>100440</v>
      </c>
      <c r="I233" s="58">
        <f>$H233-VLOOKUP($B233,產品!$A$2:$E$61,5,FALSE)*F233-$R233</f>
        <v>55632.959999999999</v>
      </c>
      <c r="J233">
        <f t="shared" si="9"/>
        <v>2020</v>
      </c>
      <c r="P233" t="str">
        <f>MID(VLOOKUP($D233,業務!$A$1:$E$11,2,FALSE),FIND("/",VLOOKUP($D233,業務!$A$1:$E$11,2,FALSE))+1,2)</f>
        <v>協理</v>
      </c>
      <c r="Q233">
        <f t="shared" si="10"/>
        <v>1.6E-2</v>
      </c>
      <c r="R233">
        <f t="shared" si="11"/>
        <v>1607.04</v>
      </c>
    </row>
    <row r="234" spans="1:18" ht="15.75" customHeight="1">
      <c r="A234" s="19">
        <v>233</v>
      </c>
      <c r="B234" s="4">
        <v>39</v>
      </c>
      <c r="C234" s="15">
        <v>287</v>
      </c>
      <c r="D234" s="21">
        <v>2</v>
      </c>
      <c r="E234" s="22">
        <v>43890</v>
      </c>
      <c r="F234" s="26">
        <v>10</v>
      </c>
      <c r="G234" s="24">
        <v>0.09</v>
      </c>
      <c r="H234">
        <f>VLOOKUP($B234,產品!$A$1:$E$61,4,FALSE)*(1-$G234)*$F234</f>
        <v>163800</v>
      </c>
      <c r="I234" s="58">
        <f>$H234-VLOOKUP($B234,產品!$A$2:$E$61,5,FALSE)*F234-$R234</f>
        <v>44343</v>
      </c>
      <c r="J234">
        <f t="shared" si="9"/>
        <v>2020</v>
      </c>
      <c r="P234" t="str">
        <f>MID(VLOOKUP($D234,業務!$A$1:$E$11,2,FALSE),FIND("/",VLOOKUP($D234,業務!$A$1:$E$11,2,FALSE))+1,2)</f>
        <v>經理</v>
      </c>
      <c r="Q234">
        <f t="shared" si="10"/>
        <v>1.4999999999999999E-2</v>
      </c>
      <c r="R234">
        <f t="shared" si="11"/>
        <v>2457</v>
      </c>
    </row>
    <row r="235" spans="1:18" ht="15.75" customHeight="1">
      <c r="A235" s="19">
        <v>234</v>
      </c>
      <c r="B235" s="4">
        <v>33</v>
      </c>
      <c r="C235" s="15">
        <v>10</v>
      </c>
      <c r="D235" s="21">
        <v>10</v>
      </c>
      <c r="E235" s="22">
        <v>43890</v>
      </c>
      <c r="F235" s="23">
        <v>10</v>
      </c>
      <c r="G235" s="24">
        <v>0.19</v>
      </c>
      <c r="H235">
        <f>VLOOKUP($B235,產品!$A$1:$E$61,4,FALSE)*(1-$G235)*$F235</f>
        <v>60750</v>
      </c>
      <c r="I235" s="58">
        <f>$H235-VLOOKUP($B235,產品!$A$2:$E$61,5,FALSE)*F235-$R235</f>
        <v>15142.5</v>
      </c>
      <c r="J235">
        <f t="shared" si="9"/>
        <v>2020</v>
      </c>
      <c r="P235" t="str">
        <f>MID(VLOOKUP($D235,業務!$A$1:$E$11,2,FALSE),FIND("/",VLOOKUP($D235,業務!$A$1:$E$11,2,FALSE))+1,2)</f>
        <v>專員</v>
      </c>
      <c r="Q235">
        <f t="shared" si="10"/>
        <v>0.01</v>
      </c>
      <c r="R235">
        <f t="shared" si="11"/>
        <v>607.5</v>
      </c>
    </row>
    <row r="236" spans="1:18" ht="15.75" customHeight="1">
      <c r="A236" s="19">
        <v>235</v>
      </c>
      <c r="B236" s="4">
        <v>14</v>
      </c>
      <c r="C236" s="15">
        <v>273</v>
      </c>
      <c r="D236" s="21">
        <v>2</v>
      </c>
      <c r="E236" s="22">
        <v>43891</v>
      </c>
      <c r="F236" s="23">
        <v>100</v>
      </c>
      <c r="G236" s="24">
        <v>0.1</v>
      </c>
      <c r="H236">
        <f>VLOOKUP($B236,產品!$A$1:$E$61,4,FALSE)*(1-$G236)*$F236</f>
        <v>162000</v>
      </c>
      <c r="I236" s="58">
        <f>$H236-VLOOKUP($B236,產品!$A$2:$E$61,5,FALSE)*F236-$R236</f>
        <v>87570</v>
      </c>
      <c r="J236">
        <f t="shared" si="9"/>
        <v>2020</v>
      </c>
      <c r="P236" t="str">
        <f>MID(VLOOKUP($D236,業務!$A$1:$E$11,2,FALSE),FIND("/",VLOOKUP($D236,業務!$A$1:$E$11,2,FALSE))+1,2)</f>
        <v>經理</v>
      </c>
      <c r="Q236">
        <f t="shared" si="10"/>
        <v>1.4999999999999999E-2</v>
      </c>
      <c r="R236">
        <f t="shared" si="11"/>
        <v>2430</v>
      </c>
    </row>
    <row r="237" spans="1:18" ht="15.75" customHeight="1">
      <c r="A237" s="19">
        <v>236</v>
      </c>
      <c r="B237" s="4">
        <v>42</v>
      </c>
      <c r="C237" s="15">
        <v>290</v>
      </c>
      <c r="D237" s="21">
        <v>10</v>
      </c>
      <c r="E237" s="22">
        <v>43891</v>
      </c>
      <c r="F237" s="23">
        <v>4</v>
      </c>
      <c r="G237" s="24">
        <v>0.05</v>
      </c>
      <c r="H237">
        <f>VLOOKUP($B237,產品!$A$1:$E$61,4,FALSE)*(1-$G237)*$F237</f>
        <v>57000</v>
      </c>
      <c r="I237" s="58">
        <f>$H237-VLOOKUP($B237,產品!$A$2:$E$61,5,FALSE)*F237-$R237</f>
        <v>17430</v>
      </c>
      <c r="J237">
        <f t="shared" si="9"/>
        <v>2020</v>
      </c>
      <c r="P237" t="str">
        <f>MID(VLOOKUP($D237,業務!$A$1:$E$11,2,FALSE),FIND("/",VLOOKUP($D237,業務!$A$1:$E$11,2,FALSE))+1,2)</f>
        <v>專員</v>
      </c>
      <c r="Q237">
        <f t="shared" si="10"/>
        <v>0.01</v>
      </c>
      <c r="R237">
        <f t="shared" si="11"/>
        <v>570</v>
      </c>
    </row>
    <row r="238" spans="1:18" ht="15.75" customHeight="1">
      <c r="A238" s="19">
        <v>237</v>
      </c>
      <c r="B238" s="4">
        <v>13</v>
      </c>
      <c r="C238" s="15">
        <v>121</v>
      </c>
      <c r="D238" s="21">
        <v>7</v>
      </c>
      <c r="E238" s="22">
        <v>43891</v>
      </c>
      <c r="F238" s="23">
        <v>20</v>
      </c>
      <c r="G238" s="24">
        <v>0.2</v>
      </c>
      <c r="H238">
        <f>VLOOKUP($B238,產品!$A$1:$E$61,4,FALSE)*(1-$G238)*$F238</f>
        <v>28800</v>
      </c>
      <c r="I238" s="58">
        <f>$H238-VLOOKUP($B238,產品!$A$2:$E$61,5,FALSE)*F238-$R238</f>
        <v>14054.4</v>
      </c>
      <c r="J238">
        <f t="shared" si="9"/>
        <v>2020</v>
      </c>
      <c r="P238" t="str">
        <f>MID(VLOOKUP($D238,業務!$A$1:$E$11,2,FALSE),FIND("/",VLOOKUP($D238,業務!$A$1:$E$11,2,FALSE))+1,2)</f>
        <v>副理</v>
      </c>
      <c r="Q238">
        <f t="shared" si="10"/>
        <v>1.2E-2</v>
      </c>
      <c r="R238">
        <f t="shared" si="11"/>
        <v>345.6</v>
      </c>
    </row>
    <row r="239" spans="1:18" ht="15.75" customHeight="1">
      <c r="A239" s="19">
        <v>238</v>
      </c>
      <c r="B239" s="4">
        <v>49</v>
      </c>
      <c r="C239" s="15">
        <v>263</v>
      </c>
      <c r="D239" s="21">
        <v>7</v>
      </c>
      <c r="E239" s="22">
        <v>43891</v>
      </c>
      <c r="F239" s="23">
        <v>4</v>
      </c>
      <c r="G239" s="24">
        <v>7.0000000000000007E-2</v>
      </c>
      <c r="H239">
        <f>VLOOKUP($B239,產品!$A$1:$E$61,4,FALSE)*(1-$G239)*$F239</f>
        <v>55799.999999999993</v>
      </c>
      <c r="I239" s="58">
        <f>$H239-VLOOKUP($B239,產品!$A$2:$E$61,5,FALSE)*F239-$R239</f>
        <v>13130.399999999992</v>
      </c>
      <c r="J239">
        <f t="shared" si="9"/>
        <v>2020</v>
      </c>
      <c r="P239" t="str">
        <f>MID(VLOOKUP($D239,業務!$A$1:$E$11,2,FALSE),FIND("/",VLOOKUP($D239,業務!$A$1:$E$11,2,FALSE))+1,2)</f>
        <v>副理</v>
      </c>
      <c r="Q239">
        <f t="shared" si="10"/>
        <v>1.2E-2</v>
      </c>
      <c r="R239">
        <f t="shared" si="11"/>
        <v>669.59999999999991</v>
      </c>
    </row>
    <row r="240" spans="1:18" ht="15.75" customHeight="1">
      <c r="A240" s="19">
        <v>239</v>
      </c>
      <c r="B240" s="4">
        <v>18</v>
      </c>
      <c r="C240" s="15">
        <v>124</v>
      </c>
      <c r="D240" s="21">
        <v>2</v>
      </c>
      <c r="E240" s="22">
        <v>43892</v>
      </c>
      <c r="F240" s="23">
        <v>100</v>
      </c>
      <c r="G240" s="24">
        <v>0.16</v>
      </c>
      <c r="H240">
        <f>VLOOKUP($B240,產品!$A$1:$E$61,4,FALSE)*(1-$G240)*$F240</f>
        <v>151200</v>
      </c>
      <c r="I240" s="58">
        <f>$H240-VLOOKUP($B240,產品!$A$2:$E$61,5,FALSE)*F240-$R240</f>
        <v>76932</v>
      </c>
      <c r="J240">
        <f t="shared" si="9"/>
        <v>2020</v>
      </c>
      <c r="P240" t="str">
        <f>MID(VLOOKUP($D240,業務!$A$1:$E$11,2,FALSE),FIND("/",VLOOKUP($D240,業務!$A$1:$E$11,2,FALSE))+1,2)</f>
        <v>經理</v>
      </c>
      <c r="Q240">
        <f t="shared" si="10"/>
        <v>1.4999999999999999E-2</v>
      </c>
      <c r="R240">
        <f t="shared" si="11"/>
        <v>2268</v>
      </c>
    </row>
    <row r="241" spans="1:18" ht="15.75" customHeight="1">
      <c r="A241" s="19">
        <v>240</v>
      </c>
      <c r="B241" s="4">
        <v>33</v>
      </c>
      <c r="C241" s="15">
        <v>123</v>
      </c>
      <c r="D241" s="21">
        <v>2</v>
      </c>
      <c r="E241" s="22">
        <v>43892</v>
      </c>
      <c r="F241" s="26">
        <v>25</v>
      </c>
      <c r="G241" s="24">
        <v>0.06</v>
      </c>
      <c r="H241">
        <f>VLOOKUP($B241,產品!$A$1:$E$61,4,FALSE)*(1-$G241)*$F241</f>
        <v>176250</v>
      </c>
      <c r="I241" s="58">
        <f>$H241-VLOOKUP($B241,產品!$A$2:$E$61,5,FALSE)*F241-$R241</f>
        <v>61106.25</v>
      </c>
      <c r="J241">
        <f t="shared" si="9"/>
        <v>2020</v>
      </c>
      <c r="P241" t="str">
        <f>MID(VLOOKUP($D241,業務!$A$1:$E$11,2,FALSE),FIND("/",VLOOKUP($D241,業務!$A$1:$E$11,2,FALSE))+1,2)</f>
        <v>經理</v>
      </c>
      <c r="Q241">
        <f t="shared" si="10"/>
        <v>1.4999999999999999E-2</v>
      </c>
      <c r="R241">
        <f t="shared" si="11"/>
        <v>2643.75</v>
      </c>
    </row>
    <row r="242" spans="1:18" ht="15.75" customHeight="1">
      <c r="A242" s="19">
        <v>241</v>
      </c>
      <c r="B242" s="4">
        <v>60</v>
      </c>
      <c r="C242" s="15">
        <v>258</v>
      </c>
      <c r="D242" s="21">
        <v>6</v>
      </c>
      <c r="E242" s="22">
        <v>43892</v>
      </c>
      <c r="F242" s="23">
        <v>10</v>
      </c>
      <c r="G242" s="24">
        <v>0.06</v>
      </c>
      <c r="H242">
        <f>VLOOKUP($B242,產品!$A$1:$E$61,4,FALSE)*(1-$G242)*$F242</f>
        <v>235000</v>
      </c>
      <c r="I242" s="58">
        <f>$H242-VLOOKUP($B242,產品!$A$2:$E$61,5,FALSE)*F242-$R242</f>
        <v>57650</v>
      </c>
      <c r="J242">
        <f t="shared" si="9"/>
        <v>2020</v>
      </c>
      <c r="P242" t="str">
        <f>MID(VLOOKUP($D242,業務!$A$1:$E$11,2,FALSE),FIND("/",VLOOKUP($D242,業務!$A$1:$E$11,2,FALSE))+1,2)</f>
        <v>專員</v>
      </c>
      <c r="Q242">
        <f t="shared" si="10"/>
        <v>0.01</v>
      </c>
      <c r="R242">
        <f t="shared" si="11"/>
        <v>2350</v>
      </c>
    </row>
    <row r="243" spans="1:18" ht="15.75" customHeight="1">
      <c r="A243" s="19">
        <v>242</v>
      </c>
      <c r="B243" s="4">
        <v>12</v>
      </c>
      <c r="C243" s="15">
        <v>263</v>
      </c>
      <c r="D243" s="21">
        <v>3</v>
      </c>
      <c r="E243" s="22">
        <v>43892</v>
      </c>
      <c r="F243" s="23">
        <v>40</v>
      </c>
      <c r="G243" s="24">
        <v>0.18</v>
      </c>
      <c r="H243">
        <f>VLOOKUP($B243,產品!$A$1:$E$61,4,FALSE)*(1-$G243)*$F243</f>
        <v>32800.000000000007</v>
      </c>
      <c r="I243" s="58">
        <f>$H243-VLOOKUP($B243,產品!$A$2:$E$61,5,FALSE)*F243-$R243</f>
        <v>16275.200000000008</v>
      </c>
      <c r="J243">
        <f t="shared" si="9"/>
        <v>2020</v>
      </c>
      <c r="P243" t="str">
        <f>MID(VLOOKUP($D243,業務!$A$1:$E$11,2,FALSE),FIND("/",VLOOKUP($D243,業務!$A$1:$E$11,2,FALSE))+1,2)</f>
        <v>協理</v>
      </c>
      <c r="Q243">
        <f t="shared" si="10"/>
        <v>1.6E-2</v>
      </c>
      <c r="R243">
        <f t="shared" si="11"/>
        <v>524.80000000000018</v>
      </c>
    </row>
    <row r="244" spans="1:18" ht="15.75" customHeight="1">
      <c r="A244" s="19">
        <v>243</v>
      </c>
      <c r="B244" s="4">
        <v>49</v>
      </c>
      <c r="C244" s="15">
        <v>139</v>
      </c>
      <c r="D244" s="21">
        <v>9</v>
      </c>
      <c r="E244" s="22">
        <v>43892</v>
      </c>
      <c r="F244" s="23">
        <v>2</v>
      </c>
      <c r="G244" s="24">
        <v>0.17</v>
      </c>
      <c r="H244">
        <f>VLOOKUP($B244,產品!$A$1:$E$61,4,FALSE)*(1-$G244)*$F244</f>
        <v>24900</v>
      </c>
      <c r="I244" s="58">
        <f>$H244-VLOOKUP($B244,產品!$A$2:$E$61,5,FALSE)*F244-$R244</f>
        <v>3526.5</v>
      </c>
      <c r="J244">
        <f t="shared" si="9"/>
        <v>2020</v>
      </c>
      <c r="P244" t="str">
        <f>MID(VLOOKUP($D244,業務!$A$1:$E$11,2,FALSE),FIND("/",VLOOKUP($D244,業務!$A$1:$E$11,2,FALSE))+1,2)</f>
        <v>經理</v>
      </c>
      <c r="Q244">
        <f t="shared" si="10"/>
        <v>1.4999999999999999E-2</v>
      </c>
      <c r="R244">
        <f t="shared" si="11"/>
        <v>373.5</v>
      </c>
    </row>
    <row r="245" spans="1:18" ht="15.75" customHeight="1">
      <c r="A245" s="19">
        <v>244</v>
      </c>
      <c r="B245" s="4">
        <v>19</v>
      </c>
      <c r="C245" s="15">
        <v>5</v>
      </c>
      <c r="D245" s="21">
        <v>4</v>
      </c>
      <c r="E245" s="22">
        <v>43893</v>
      </c>
      <c r="F245" s="23">
        <v>100</v>
      </c>
      <c r="G245" s="24">
        <v>0.05</v>
      </c>
      <c r="H245">
        <f>VLOOKUP($B245,產品!$A$1:$E$61,4,FALSE)*(1-$G245)*$F245</f>
        <v>171000</v>
      </c>
      <c r="I245" s="58">
        <f>$H245-VLOOKUP($B245,產品!$A$2:$E$61,5,FALSE)*F245-$R245</f>
        <v>96948</v>
      </c>
      <c r="J245">
        <f t="shared" si="9"/>
        <v>2020</v>
      </c>
      <c r="P245" t="str">
        <f>MID(VLOOKUP($D245,業務!$A$1:$E$11,2,FALSE),FIND("/",VLOOKUP($D245,業務!$A$1:$E$11,2,FALSE))+1,2)</f>
        <v>副理</v>
      </c>
      <c r="Q245">
        <f t="shared" si="10"/>
        <v>1.2E-2</v>
      </c>
      <c r="R245">
        <f t="shared" si="11"/>
        <v>2052</v>
      </c>
    </row>
    <row r="246" spans="1:18" ht="15.75" customHeight="1">
      <c r="A246" s="19">
        <v>245</v>
      </c>
      <c r="B246" s="4">
        <v>41</v>
      </c>
      <c r="C246" s="15">
        <v>112</v>
      </c>
      <c r="D246" s="21">
        <v>2</v>
      </c>
      <c r="E246" s="22">
        <v>43893</v>
      </c>
      <c r="F246" s="23">
        <v>15</v>
      </c>
      <c r="G246" s="24">
        <v>0.12</v>
      </c>
      <c r="H246">
        <f>VLOOKUP($B246,產品!$A$1:$E$61,4,FALSE)*(1-$G246)*$F246</f>
        <v>158400</v>
      </c>
      <c r="I246" s="58">
        <f>$H246-VLOOKUP($B246,產品!$A$2:$E$61,5,FALSE)*F246-$R246</f>
        <v>39024</v>
      </c>
      <c r="J246">
        <f t="shared" si="9"/>
        <v>2020</v>
      </c>
      <c r="P246" t="str">
        <f>MID(VLOOKUP($D246,業務!$A$1:$E$11,2,FALSE),FIND("/",VLOOKUP($D246,業務!$A$1:$E$11,2,FALSE))+1,2)</f>
        <v>經理</v>
      </c>
      <c r="Q246">
        <f t="shared" si="10"/>
        <v>1.4999999999999999E-2</v>
      </c>
      <c r="R246">
        <f t="shared" si="11"/>
        <v>2376</v>
      </c>
    </row>
    <row r="247" spans="1:18" ht="15.75" customHeight="1">
      <c r="A247" s="19">
        <v>246</v>
      </c>
      <c r="B247" s="4">
        <v>35</v>
      </c>
      <c r="C247" s="15">
        <v>280</v>
      </c>
      <c r="D247" s="21">
        <v>3</v>
      </c>
      <c r="E247" s="22">
        <v>43893</v>
      </c>
      <c r="F247" s="23">
        <v>2</v>
      </c>
      <c r="G247" s="24">
        <v>0.14000000000000001</v>
      </c>
      <c r="H247">
        <f>VLOOKUP($B247,產品!$A$1:$E$61,4,FALSE)*(1-$G247)*$F247</f>
        <v>14620</v>
      </c>
      <c r="I247" s="58">
        <f>$H247-VLOOKUP($B247,產品!$A$2:$E$61,5,FALSE)*F247-$R247</f>
        <v>4186.08</v>
      </c>
      <c r="J247">
        <f t="shared" si="9"/>
        <v>2020</v>
      </c>
      <c r="P247" t="str">
        <f>MID(VLOOKUP($D247,業務!$A$1:$E$11,2,FALSE),FIND("/",VLOOKUP($D247,業務!$A$1:$E$11,2,FALSE))+1,2)</f>
        <v>協理</v>
      </c>
      <c r="Q247">
        <f t="shared" si="10"/>
        <v>1.6E-2</v>
      </c>
      <c r="R247">
        <f t="shared" si="11"/>
        <v>233.92000000000002</v>
      </c>
    </row>
    <row r="248" spans="1:18" ht="15.75" customHeight="1">
      <c r="A248" s="19">
        <v>247</v>
      </c>
      <c r="B248" s="4">
        <v>34</v>
      </c>
      <c r="C248" s="15">
        <v>112</v>
      </c>
      <c r="D248" s="21">
        <v>3</v>
      </c>
      <c r="E248" s="22">
        <v>43893</v>
      </c>
      <c r="F248" s="23">
        <v>1</v>
      </c>
      <c r="G248" s="24">
        <v>0.1</v>
      </c>
      <c r="H248">
        <f>VLOOKUP($B248,產品!$A$1:$E$61,4,FALSE)*(1-$G248)*$F248</f>
        <v>7200</v>
      </c>
      <c r="I248" s="58">
        <f>$H248-VLOOKUP($B248,產品!$A$2:$E$61,5,FALSE)*F248-$R248</f>
        <v>2284.8000000000002</v>
      </c>
      <c r="J248">
        <f t="shared" si="9"/>
        <v>2020</v>
      </c>
      <c r="P248" t="str">
        <f>MID(VLOOKUP($D248,業務!$A$1:$E$11,2,FALSE),FIND("/",VLOOKUP($D248,業務!$A$1:$E$11,2,FALSE))+1,2)</f>
        <v>協理</v>
      </c>
      <c r="Q248">
        <f t="shared" si="10"/>
        <v>1.6E-2</v>
      </c>
      <c r="R248">
        <f t="shared" si="11"/>
        <v>115.2</v>
      </c>
    </row>
    <row r="249" spans="1:18" ht="15.75" customHeight="1">
      <c r="A249" s="19">
        <v>248</v>
      </c>
      <c r="B249" s="4">
        <v>24</v>
      </c>
      <c r="C249" s="15">
        <v>5</v>
      </c>
      <c r="D249" s="21">
        <v>8</v>
      </c>
      <c r="E249" s="22">
        <v>43894</v>
      </c>
      <c r="F249" s="23">
        <v>150</v>
      </c>
      <c r="G249" s="24">
        <v>0.11</v>
      </c>
      <c r="H249">
        <f>VLOOKUP($B249,產品!$A$1:$E$61,4,FALSE)*(1-$G249)*$F249</f>
        <v>240300</v>
      </c>
      <c r="I249" s="58">
        <f>$H249-VLOOKUP($B249,產品!$A$2:$E$61,5,FALSE)*F249-$R249</f>
        <v>129897</v>
      </c>
      <c r="J249">
        <f t="shared" si="9"/>
        <v>2020</v>
      </c>
      <c r="P249" t="str">
        <f>MID(VLOOKUP($D249,業務!$A$1:$E$11,2,FALSE),FIND("/",VLOOKUP($D249,業務!$A$1:$E$11,2,FALSE))+1,2)</f>
        <v>專員</v>
      </c>
      <c r="Q249">
        <f t="shared" si="10"/>
        <v>0.01</v>
      </c>
      <c r="R249">
        <f t="shared" si="11"/>
        <v>2403</v>
      </c>
    </row>
    <row r="250" spans="1:18" ht="15.75" customHeight="1">
      <c r="A250" s="19">
        <v>249</v>
      </c>
      <c r="B250" s="4">
        <v>22</v>
      </c>
      <c r="C250" s="15">
        <v>11</v>
      </c>
      <c r="D250" s="21">
        <v>10</v>
      </c>
      <c r="E250" s="22">
        <v>43894</v>
      </c>
      <c r="F250" s="23">
        <v>30</v>
      </c>
      <c r="G250" s="24">
        <v>0.12</v>
      </c>
      <c r="H250">
        <f>VLOOKUP($B250,產品!$A$1:$E$61,4,FALSE)*(1-$G250)*$F250</f>
        <v>47520</v>
      </c>
      <c r="I250" s="58">
        <f>$H250-VLOOKUP($B250,產品!$A$2:$E$61,5,FALSE)*F250-$R250</f>
        <v>25444.799999999999</v>
      </c>
      <c r="J250">
        <f t="shared" si="9"/>
        <v>2020</v>
      </c>
      <c r="P250" t="str">
        <f>MID(VLOOKUP($D250,業務!$A$1:$E$11,2,FALSE),FIND("/",VLOOKUP($D250,業務!$A$1:$E$11,2,FALSE))+1,2)</f>
        <v>專員</v>
      </c>
      <c r="Q250">
        <f t="shared" si="10"/>
        <v>0.01</v>
      </c>
      <c r="R250">
        <f t="shared" si="11"/>
        <v>475.2</v>
      </c>
    </row>
    <row r="251" spans="1:18" ht="15.75" customHeight="1">
      <c r="A251" s="19">
        <v>250</v>
      </c>
      <c r="B251" s="4">
        <v>45</v>
      </c>
      <c r="C251" s="15">
        <v>8</v>
      </c>
      <c r="D251" s="21">
        <v>2</v>
      </c>
      <c r="E251" s="22">
        <v>43894</v>
      </c>
      <c r="F251" s="23">
        <v>3</v>
      </c>
      <c r="G251" s="24">
        <v>0.06</v>
      </c>
      <c r="H251">
        <f>VLOOKUP($B251,產品!$A$1:$E$61,4,FALSE)*(1-$G251)*$F251</f>
        <v>39480</v>
      </c>
      <c r="I251" s="58">
        <f>$H251-VLOOKUP($B251,產品!$A$2:$E$61,5,FALSE)*F251-$R251</f>
        <v>11587.8</v>
      </c>
      <c r="J251">
        <f t="shared" si="9"/>
        <v>2020</v>
      </c>
      <c r="P251" t="str">
        <f>MID(VLOOKUP($D251,業務!$A$1:$E$11,2,FALSE),FIND("/",VLOOKUP($D251,業務!$A$1:$E$11,2,FALSE))+1,2)</f>
        <v>經理</v>
      </c>
      <c r="Q251">
        <f t="shared" si="10"/>
        <v>1.4999999999999999E-2</v>
      </c>
      <c r="R251">
        <f t="shared" si="11"/>
        <v>592.19999999999993</v>
      </c>
    </row>
    <row r="252" spans="1:18" ht="15.75" customHeight="1">
      <c r="A252" s="19">
        <v>251</v>
      </c>
      <c r="B252" s="4">
        <v>26</v>
      </c>
      <c r="C252" s="15">
        <v>284</v>
      </c>
      <c r="D252" s="21">
        <v>7</v>
      </c>
      <c r="E252" s="22">
        <v>43894</v>
      </c>
      <c r="F252" s="23">
        <v>3</v>
      </c>
      <c r="G252" s="24">
        <v>0.11</v>
      </c>
      <c r="H252">
        <f>VLOOKUP($B252,產品!$A$1:$E$61,4,FALSE)*(1-$G252)*$F252</f>
        <v>17355</v>
      </c>
      <c r="I252" s="58">
        <f>$H252-VLOOKUP($B252,產品!$A$2:$E$61,5,FALSE)*F252-$R252</f>
        <v>5446.74</v>
      </c>
      <c r="J252">
        <f t="shared" si="9"/>
        <v>2020</v>
      </c>
      <c r="P252" t="str">
        <f>MID(VLOOKUP($D252,業務!$A$1:$E$11,2,FALSE),FIND("/",VLOOKUP($D252,業務!$A$1:$E$11,2,FALSE))+1,2)</f>
        <v>副理</v>
      </c>
      <c r="Q252">
        <f t="shared" si="10"/>
        <v>1.2E-2</v>
      </c>
      <c r="R252">
        <f t="shared" si="11"/>
        <v>208.26</v>
      </c>
    </row>
    <row r="253" spans="1:18" ht="15.75" customHeight="1">
      <c r="A253" s="19">
        <v>252</v>
      </c>
      <c r="B253" s="4">
        <v>52</v>
      </c>
      <c r="C253" s="15">
        <v>10</v>
      </c>
      <c r="D253" s="21">
        <v>7</v>
      </c>
      <c r="E253" s="22">
        <v>43895</v>
      </c>
      <c r="F253" s="23">
        <v>12</v>
      </c>
      <c r="G253" s="24">
        <v>0.1</v>
      </c>
      <c r="H253">
        <f>VLOOKUP($B253,產品!$A$1:$E$61,4,FALSE)*(1-$G253)*$F253</f>
        <v>237600</v>
      </c>
      <c r="I253" s="58">
        <f>$H253-VLOOKUP($B253,產品!$A$2:$E$61,5,FALSE)*F253-$R253</f>
        <v>49948.800000000032</v>
      </c>
      <c r="J253">
        <f t="shared" si="9"/>
        <v>2020</v>
      </c>
      <c r="P253" t="str">
        <f>MID(VLOOKUP($D253,業務!$A$1:$E$11,2,FALSE),FIND("/",VLOOKUP($D253,業務!$A$1:$E$11,2,FALSE))+1,2)</f>
        <v>副理</v>
      </c>
      <c r="Q253">
        <f t="shared" si="10"/>
        <v>1.2E-2</v>
      </c>
      <c r="R253">
        <f t="shared" si="11"/>
        <v>2851.2000000000003</v>
      </c>
    </row>
    <row r="254" spans="1:18" ht="15.75" customHeight="1">
      <c r="A254" s="19">
        <v>253</v>
      </c>
      <c r="B254" s="4">
        <v>16</v>
      </c>
      <c r="C254" s="15">
        <v>294</v>
      </c>
      <c r="D254" s="21">
        <v>7</v>
      </c>
      <c r="E254" s="22">
        <v>43895</v>
      </c>
      <c r="F254" s="23">
        <v>30</v>
      </c>
      <c r="G254" s="24">
        <v>0.19</v>
      </c>
      <c r="H254">
        <f>VLOOKUP($B254,產品!$A$1:$E$61,4,FALSE)*(1-$G254)*$F254</f>
        <v>43740</v>
      </c>
      <c r="I254" s="58">
        <f>$H254-VLOOKUP($B254,產品!$A$2:$E$61,5,FALSE)*F254-$R254</f>
        <v>21615.119999999999</v>
      </c>
      <c r="J254">
        <f t="shared" si="9"/>
        <v>2020</v>
      </c>
      <c r="P254" t="str">
        <f>MID(VLOOKUP($D254,業務!$A$1:$E$11,2,FALSE),FIND("/",VLOOKUP($D254,業務!$A$1:$E$11,2,FALSE))+1,2)</f>
        <v>副理</v>
      </c>
      <c r="Q254">
        <f t="shared" si="10"/>
        <v>1.2E-2</v>
      </c>
      <c r="R254">
        <f t="shared" si="11"/>
        <v>524.88</v>
      </c>
    </row>
    <row r="255" spans="1:18" ht="15.75" customHeight="1">
      <c r="A255" s="19">
        <v>254</v>
      </c>
      <c r="B255" s="4">
        <v>54</v>
      </c>
      <c r="C255" s="15">
        <v>116</v>
      </c>
      <c r="D255" s="21">
        <v>1</v>
      </c>
      <c r="E255" s="22">
        <v>43895</v>
      </c>
      <c r="F255" s="23">
        <v>3</v>
      </c>
      <c r="G255" s="24">
        <v>0.09</v>
      </c>
      <c r="H255">
        <f>VLOOKUP($B255,產品!$A$1:$E$61,4,FALSE)*(1-$G255)*$F255</f>
        <v>49140</v>
      </c>
      <c r="I255" s="58">
        <f>$H255-VLOOKUP($B255,產品!$A$2:$E$61,5,FALSE)*F255-$R255</f>
        <v>10848.6</v>
      </c>
      <c r="J255">
        <f t="shared" si="9"/>
        <v>2020</v>
      </c>
      <c r="P255" t="str">
        <f>MID(VLOOKUP($D255,業務!$A$1:$E$11,2,FALSE),FIND("/",VLOOKUP($D255,業務!$A$1:$E$11,2,FALSE))+1,2)</f>
        <v>專員</v>
      </c>
      <c r="Q255">
        <f t="shared" si="10"/>
        <v>0.01</v>
      </c>
      <c r="R255">
        <f t="shared" si="11"/>
        <v>491.40000000000003</v>
      </c>
    </row>
    <row r="256" spans="1:18" ht="15.75" customHeight="1">
      <c r="A256" s="19">
        <v>255</v>
      </c>
      <c r="B256" s="4">
        <v>35</v>
      </c>
      <c r="C256" s="15">
        <v>280</v>
      </c>
      <c r="D256" s="21">
        <v>10</v>
      </c>
      <c r="E256" s="22">
        <v>43895</v>
      </c>
      <c r="F256" s="23">
        <v>6</v>
      </c>
      <c r="G256" s="24">
        <v>0.18</v>
      </c>
      <c r="H256">
        <f>VLOOKUP($B256,產品!$A$1:$E$61,4,FALSE)*(1-$G256)*$F256</f>
        <v>41820.000000000007</v>
      </c>
      <c r="I256" s="58">
        <f>$H256-VLOOKUP($B256,產品!$A$2:$E$61,5,FALSE)*F256-$R256</f>
        <v>10801.800000000007</v>
      </c>
      <c r="J256">
        <f t="shared" si="9"/>
        <v>2020</v>
      </c>
      <c r="P256" t="str">
        <f>MID(VLOOKUP($D256,業務!$A$1:$E$11,2,FALSE),FIND("/",VLOOKUP($D256,業務!$A$1:$E$11,2,FALSE))+1,2)</f>
        <v>專員</v>
      </c>
      <c r="Q256">
        <f t="shared" si="10"/>
        <v>0.01</v>
      </c>
      <c r="R256">
        <f t="shared" si="11"/>
        <v>418.2000000000001</v>
      </c>
    </row>
    <row r="257" spans="1:18" ht="15.75" customHeight="1">
      <c r="A257" s="19">
        <v>256</v>
      </c>
      <c r="B257" s="4">
        <v>17</v>
      </c>
      <c r="C257" s="15">
        <v>280</v>
      </c>
      <c r="D257" s="21">
        <v>5</v>
      </c>
      <c r="E257" s="22">
        <v>43896</v>
      </c>
      <c r="F257" s="23">
        <v>60</v>
      </c>
      <c r="G257" s="24">
        <v>0.05</v>
      </c>
      <c r="H257">
        <f>VLOOKUP($B257,產品!$A$1:$E$61,4,FALSE)*(1-$G257)*$F257</f>
        <v>102600</v>
      </c>
      <c r="I257" s="58">
        <f>$H257-VLOOKUP($B257,產品!$A$2:$E$61,5,FALSE)*F257-$R257</f>
        <v>58374</v>
      </c>
      <c r="J257">
        <f t="shared" si="9"/>
        <v>2020</v>
      </c>
      <c r="P257" t="str">
        <f>MID(VLOOKUP($D257,業務!$A$1:$E$11,2,FALSE),FIND("/",VLOOKUP($D257,業務!$A$1:$E$11,2,FALSE))+1,2)</f>
        <v>專員</v>
      </c>
      <c r="Q257">
        <f t="shared" si="10"/>
        <v>0.01</v>
      </c>
      <c r="R257">
        <f t="shared" si="11"/>
        <v>1026</v>
      </c>
    </row>
    <row r="258" spans="1:18" ht="15.75" customHeight="1">
      <c r="A258" s="19">
        <v>257</v>
      </c>
      <c r="B258" s="4">
        <v>24</v>
      </c>
      <c r="C258" s="15">
        <v>12</v>
      </c>
      <c r="D258" s="21">
        <v>2</v>
      </c>
      <c r="E258" s="22">
        <v>43896</v>
      </c>
      <c r="F258" s="23">
        <v>45</v>
      </c>
      <c r="G258" s="24">
        <v>0.09</v>
      </c>
      <c r="H258">
        <f>VLOOKUP($B258,產品!$A$1:$E$61,4,FALSE)*(1-$G258)*$F258</f>
        <v>73710</v>
      </c>
      <c r="I258" s="58">
        <f>$H258-VLOOKUP($B258,產品!$A$2:$E$61,5,FALSE)*F258-$R258</f>
        <v>40204.35</v>
      </c>
      <c r="J258">
        <f t="shared" si="9"/>
        <v>2020</v>
      </c>
      <c r="P258" t="str">
        <f>MID(VLOOKUP($D258,業務!$A$1:$E$11,2,FALSE),FIND("/",VLOOKUP($D258,業務!$A$1:$E$11,2,FALSE))+1,2)</f>
        <v>經理</v>
      </c>
      <c r="Q258">
        <f t="shared" si="10"/>
        <v>1.4999999999999999E-2</v>
      </c>
      <c r="R258">
        <f t="shared" si="11"/>
        <v>1105.6499999999999</v>
      </c>
    </row>
    <row r="259" spans="1:18" ht="15.75" customHeight="1">
      <c r="A259" s="19">
        <v>258</v>
      </c>
      <c r="B259" s="4">
        <v>49</v>
      </c>
      <c r="C259" s="15">
        <v>4</v>
      </c>
      <c r="D259" s="21">
        <v>10</v>
      </c>
      <c r="E259" s="22">
        <v>43896</v>
      </c>
      <c r="F259" s="23">
        <v>19</v>
      </c>
      <c r="G259" s="24">
        <v>0.16</v>
      </c>
      <c r="H259">
        <f>VLOOKUP($B259,產品!$A$1:$E$61,4,FALSE)*(1-$G259)*$F259</f>
        <v>239400</v>
      </c>
      <c r="I259" s="58">
        <f>$H259-VLOOKUP($B259,產品!$A$2:$E$61,5,FALSE)*F259-$R259</f>
        <v>37506</v>
      </c>
      <c r="J259">
        <f t="shared" ref="J259:J322" si="12">YEAR(E259)</f>
        <v>2020</v>
      </c>
      <c r="P259" t="str">
        <f>MID(VLOOKUP($D259,業務!$A$1:$E$11,2,FALSE),FIND("/",VLOOKUP($D259,業務!$A$1:$E$11,2,FALSE))+1,2)</f>
        <v>專員</v>
      </c>
      <c r="Q259">
        <f t="shared" ref="Q259:Q322" si="13">IF($P259="專員",1%,IF($P259="副理",1.2%,IF($P259="經理",1.5%,IF($P259="協理",1.6%,0))))</f>
        <v>0.01</v>
      </c>
      <c r="R259">
        <f t="shared" ref="R259:R322" si="14">$H259*$Q259</f>
        <v>2394</v>
      </c>
    </row>
    <row r="260" spans="1:18" ht="15.75" customHeight="1">
      <c r="A260" s="19">
        <v>259</v>
      </c>
      <c r="B260" s="4">
        <v>52</v>
      </c>
      <c r="C260" s="15">
        <v>285</v>
      </c>
      <c r="D260" s="21">
        <v>6</v>
      </c>
      <c r="E260" s="22">
        <v>43896</v>
      </c>
      <c r="F260" s="23">
        <v>9</v>
      </c>
      <c r="G260" s="24">
        <v>0.11</v>
      </c>
      <c r="H260">
        <f>VLOOKUP($B260,產品!$A$1:$E$61,4,FALSE)*(1-$G260)*$F260</f>
        <v>176220</v>
      </c>
      <c r="I260" s="58">
        <f>$H260-VLOOKUP($B260,產品!$A$2:$E$61,5,FALSE)*F260-$R260</f>
        <v>35857.800000000032</v>
      </c>
      <c r="J260">
        <f t="shared" si="12"/>
        <v>2020</v>
      </c>
      <c r="P260" t="str">
        <f>MID(VLOOKUP($D260,業務!$A$1:$E$11,2,FALSE),FIND("/",VLOOKUP($D260,業務!$A$1:$E$11,2,FALSE))+1,2)</f>
        <v>專員</v>
      </c>
      <c r="Q260">
        <f t="shared" si="13"/>
        <v>0.01</v>
      </c>
      <c r="R260">
        <f t="shared" si="14"/>
        <v>1762.2</v>
      </c>
    </row>
    <row r="261" spans="1:18" ht="15.75" customHeight="1">
      <c r="A261" s="19">
        <v>260</v>
      </c>
      <c r="B261" s="4">
        <v>58</v>
      </c>
      <c r="C261" s="15">
        <v>12</v>
      </c>
      <c r="D261" s="21">
        <v>10</v>
      </c>
      <c r="E261" s="22">
        <v>43896</v>
      </c>
      <c r="F261" s="23">
        <v>10</v>
      </c>
      <c r="G261" s="24">
        <v>0.15</v>
      </c>
      <c r="H261">
        <f>VLOOKUP($B261,產品!$A$1:$E$61,4,FALSE)*(1-$G261)*$F261</f>
        <v>178500</v>
      </c>
      <c r="I261" s="58">
        <f>$H261-VLOOKUP($B261,產品!$A$2:$E$61,5,FALSE)*F261-$R261</f>
        <v>29715.000000000029</v>
      </c>
      <c r="J261">
        <f t="shared" si="12"/>
        <v>2020</v>
      </c>
      <c r="P261" t="str">
        <f>MID(VLOOKUP($D261,業務!$A$1:$E$11,2,FALSE),FIND("/",VLOOKUP($D261,業務!$A$1:$E$11,2,FALSE))+1,2)</f>
        <v>專員</v>
      </c>
      <c r="Q261">
        <f t="shared" si="13"/>
        <v>0.01</v>
      </c>
      <c r="R261">
        <f t="shared" si="14"/>
        <v>1785</v>
      </c>
    </row>
    <row r="262" spans="1:18" ht="15.75" customHeight="1">
      <c r="A262" s="19">
        <v>261</v>
      </c>
      <c r="B262" s="4">
        <v>10</v>
      </c>
      <c r="C262" s="15">
        <v>280</v>
      </c>
      <c r="D262" s="21">
        <v>8</v>
      </c>
      <c r="E262" s="22">
        <v>43896</v>
      </c>
      <c r="F262" s="23">
        <v>60</v>
      </c>
      <c r="G262" s="24">
        <v>0.16</v>
      </c>
      <c r="H262">
        <f>VLOOKUP($B262,產品!$A$1:$E$61,4,FALSE)*(1-$G262)*$F262</f>
        <v>50400</v>
      </c>
      <c r="I262" s="58">
        <f>$H262-VLOOKUP($B262,產品!$A$2:$E$61,5,FALSE)*F262-$R262</f>
        <v>25896</v>
      </c>
      <c r="J262">
        <f t="shared" si="12"/>
        <v>2020</v>
      </c>
      <c r="P262" t="str">
        <f>MID(VLOOKUP($D262,業務!$A$1:$E$11,2,FALSE),FIND("/",VLOOKUP($D262,業務!$A$1:$E$11,2,FALSE))+1,2)</f>
        <v>專員</v>
      </c>
      <c r="Q262">
        <f t="shared" si="13"/>
        <v>0.01</v>
      </c>
      <c r="R262">
        <f t="shared" si="14"/>
        <v>504</v>
      </c>
    </row>
    <row r="263" spans="1:18" ht="15.75" customHeight="1">
      <c r="A263" s="19">
        <v>262</v>
      </c>
      <c r="B263" s="4">
        <v>28</v>
      </c>
      <c r="C263" s="15">
        <v>271</v>
      </c>
      <c r="D263" s="21">
        <v>3</v>
      </c>
      <c r="E263" s="22">
        <v>43896</v>
      </c>
      <c r="F263" s="23">
        <v>8</v>
      </c>
      <c r="G263" s="24">
        <v>0.11</v>
      </c>
      <c r="H263">
        <f>VLOOKUP($B263,產品!$A$1:$E$61,4,FALSE)*(1-$G263)*$F263</f>
        <v>53400</v>
      </c>
      <c r="I263" s="58">
        <f>$H263-VLOOKUP($B263,產品!$A$2:$E$61,5,FALSE)*F263-$R263</f>
        <v>16545.599999999999</v>
      </c>
      <c r="J263">
        <f t="shared" si="12"/>
        <v>2020</v>
      </c>
      <c r="P263" t="str">
        <f>MID(VLOOKUP($D263,業務!$A$1:$E$11,2,FALSE),FIND("/",VLOOKUP($D263,業務!$A$1:$E$11,2,FALSE))+1,2)</f>
        <v>協理</v>
      </c>
      <c r="Q263">
        <f t="shared" si="13"/>
        <v>1.6E-2</v>
      </c>
      <c r="R263">
        <f t="shared" si="14"/>
        <v>854.4</v>
      </c>
    </row>
    <row r="264" spans="1:18" ht="15.75" customHeight="1">
      <c r="A264" s="19">
        <v>263</v>
      </c>
      <c r="B264" s="4">
        <v>3</v>
      </c>
      <c r="C264" s="15">
        <v>124</v>
      </c>
      <c r="D264" s="21">
        <v>4</v>
      </c>
      <c r="E264" s="22">
        <v>43896</v>
      </c>
      <c r="F264" s="23">
        <v>15</v>
      </c>
      <c r="G264" s="24">
        <v>0.09</v>
      </c>
      <c r="H264">
        <f>VLOOKUP($B264,產品!$A$1:$E$61,4,FALSE)*(1-$G264)*$F264</f>
        <v>13650</v>
      </c>
      <c r="I264" s="58">
        <f>$H264-VLOOKUP($B264,產品!$A$2:$E$61,5,FALSE)*F264-$R264</f>
        <v>7486.2</v>
      </c>
      <c r="J264">
        <f t="shared" si="12"/>
        <v>2020</v>
      </c>
      <c r="P264" t="str">
        <f>MID(VLOOKUP($D264,業務!$A$1:$E$11,2,FALSE),FIND("/",VLOOKUP($D264,業務!$A$1:$E$11,2,FALSE))+1,2)</f>
        <v>副理</v>
      </c>
      <c r="Q264">
        <f t="shared" si="13"/>
        <v>1.2E-2</v>
      </c>
      <c r="R264">
        <f t="shared" si="14"/>
        <v>163.80000000000001</v>
      </c>
    </row>
    <row r="265" spans="1:18" ht="15.75" customHeight="1">
      <c r="A265" s="19">
        <v>264</v>
      </c>
      <c r="B265" s="4">
        <v>49</v>
      </c>
      <c r="C265" s="15">
        <v>5</v>
      </c>
      <c r="D265" s="21">
        <v>5</v>
      </c>
      <c r="E265" s="22">
        <v>43896</v>
      </c>
      <c r="F265" s="23">
        <v>2</v>
      </c>
      <c r="G265" s="24">
        <v>0.13</v>
      </c>
      <c r="H265">
        <f>VLOOKUP($B265,產品!$A$1:$E$61,4,FALSE)*(1-$G265)*$F265</f>
        <v>26100</v>
      </c>
      <c r="I265" s="58">
        <f>$H265-VLOOKUP($B265,產品!$A$2:$E$61,5,FALSE)*F265-$R265</f>
        <v>4839</v>
      </c>
      <c r="J265">
        <f t="shared" si="12"/>
        <v>2020</v>
      </c>
      <c r="P265" t="str">
        <f>MID(VLOOKUP($D265,業務!$A$1:$E$11,2,FALSE),FIND("/",VLOOKUP($D265,業務!$A$1:$E$11,2,FALSE))+1,2)</f>
        <v>專員</v>
      </c>
      <c r="Q265">
        <f t="shared" si="13"/>
        <v>0.01</v>
      </c>
      <c r="R265">
        <f t="shared" si="14"/>
        <v>261</v>
      </c>
    </row>
    <row r="266" spans="1:18" ht="15.75" customHeight="1">
      <c r="A266" s="19">
        <v>265</v>
      </c>
      <c r="B266" s="4">
        <v>47</v>
      </c>
      <c r="C266" s="15">
        <v>12</v>
      </c>
      <c r="D266" s="21">
        <v>8</v>
      </c>
      <c r="E266" s="22">
        <v>43896</v>
      </c>
      <c r="F266" s="23">
        <v>1</v>
      </c>
      <c r="G266" s="24">
        <v>0.1</v>
      </c>
      <c r="H266">
        <f>VLOOKUP($B266,產品!$A$1:$E$61,4,FALSE)*(1-$G266)*$F266</f>
        <v>18000</v>
      </c>
      <c r="I266" s="58">
        <f>$H266-VLOOKUP($B266,產品!$A$2:$E$61,5,FALSE)*F266-$R266</f>
        <v>4820</v>
      </c>
      <c r="J266">
        <f t="shared" si="12"/>
        <v>2020</v>
      </c>
      <c r="P266" t="str">
        <f>MID(VLOOKUP($D266,業務!$A$1:$E$11,2,FALSE),FIND("/",VLOOKUP($D266,業務!$A$1:$E$11,2,FALSE))+1,2)</f>
        <v>專員</v>
      </c>
      <c r="Q266">
        <f t="shared" si="13"/>
        <v>0.01</v>
      </c>
      <c r="R266">
        <f t="shared" si="14"/>
        <v>180</v>
      </c>
    </row>
    <row r="267" spans="1:18" ht="15.75" customHeight="1">
      <c r="A267" s="19">
        <v>266</v>
      </c>
      <c r="B267" s="4">
        <v>4</v>
      </c>
      <c r="C267" s="15">
        <v>11</v>
      </c>
      <c r="D267" s="21">
        <v>9</v>
      </c>
      <c r="E267" s="22">
        <v>43896</v>
      </c>
      <c r="F267" s="23">
        <v>10</v>
      </c>
      <c r="G267" s="24">
        <v>0.16</v>
      </c>
      <c r="H267">
        <f>VLOOKUP($B267,產品!$A$1:$E$61,4,FALSE)*(1-$G267)*$F267</f>
        <v>8400</v>
      </c>
      <c r="I267" s="58">
        <f>$H267-VLOOKUP($B267,產品!$A$2:$E$61,5,FALSE)*F267-$R267</f>
        <v>4274</v>
      </c>
      <c r="J267">
        <f t="shared" si="12"/>
        <v>2020</v>
      </c>
      <c r="P267" t="str">
        <f>MID(VLOOKUP($D267,業務!$A$1:$E$11,2,FALSE),FIND("/",VLOOKUP($D267,業務!$A$1:$E$11,2,FALSE))+1,2)</f>
        <v>經理</v>
      </c>
      <c r="Q267">
        <f t="shared" si="13"/>
        <v>1.4999999999999999E-2</v>
      </c>
      <c r="R267">
        <f t="shared" si="14"/>
        <v>126</v>
      </c>
    </row>
    <row r="268" spans="1:18" ht="15.75" customHeight="1">
      <c r="A268" s="19">
        <v>267</v>
      </c>
      <c r="B268" s="4">
        <v>30</v>
      </c>
      <c r="C268" s="15">
        <v>267</v>
      </c>
      <c r="D268" s="21">
        <v>1</v>
      </c>
      <c r="E268" s="22">
        <v>43897</v>
      </c>
      <c r="F268" s="23">
        <v>3</v>
      </c>
      <c r="G268" s="24">
        <v>0.11</v>
      </c>
      <c r="H268">
        <f>VLOOKUP($B268,產品!$A$1:$E$61,4,FALSE)*(1-$G268)*$F268</f>
        <v>17355</v>
      </c>
      <c r="I268" s="58">
        <f>$H268-VLOOKUP($B268,產品!$A$2:$E$61,5,FALSE)*F268-$R268</f>
        <v>5481.45</v>
      </c>
      <c r="J268">
        <f t="shared" si="12"/>
        <v>2020</v>
      </c>
      <c r="P268" t="str">
        <f>MID(VLOOKUP($D268,業務!$A$1:$E$11,2,FALSE),FIND("/",VLOOKUP($D268,業務!$A$1:$E$11,2,FALSE))+1,2)</f>
        <v>專員</v>
      </c>
      <c r="Q268">
        <f t="shared" si="13"/>
        <v>0.01</v>
      </c>
      <c r="R268">
        <f t="shared" si="14"/>
        <v>173.55</v>
      </c>
    </row>
    <row r="269" spans="1:18" ht="15.75" customHeight="1">
      <c r="A269" s="19">
        <v>268</v>
      </c>
      <c r="B269" s="4">
        <v>41</v>
      </c>
      <c r="C269" s="15">
        <v>8</v>
      </c>
      <c r="D269" s="21">
        <v>3</v>
      </c>
      <c r="E269" s="22">
        <v>43897</v>
      </c>
      <c r="F269" s="26">
        <v>1</v>
      </c>
      <c r="G269" s="24">
        <v>0.05</v>
      </c>
      <c r="H269">
        <f>VLOOKUP($B269,產品!$A$1:$E$61,4,FALSE)*(1-$G269)*$F269</f>
        <v>11400</v>
      </c>
      <c r="I269" s="58">
        <f>$H269-VLOOKUP($B269,產品!$A$2:$E$61,5,FALSE)*F269-$R269</f>
        <v>3417.6</v>
      </c>
      <c r="J269">
        <f t="shared" si="12"/>
        <v>2020</v>
      </c>
      <c r="P269" t="str">
        <f>MID(VLOOKUP($D269,業務!$A$1:$E$11,2,FALSE),FIND("/",VLOOKUP($D269,業務!$A$1:$E$11,2,FALSE))+1,2)</f>
        <v>協理</v>
      </c>
      <c r="Q269">
        <f t="shared" si="13"/>
        <v>1.6E-2</v>
      </c>
      <c r="R269">
        <f t="shared" si="14"/>
        <v>182.4</v>
      </c>
    </row>
    <row r="270" spans="1:18" ht="15.75" customHeight="1">
      <c r="A270" s="19">
        <v>269</v>
      </c>
      <c r="B270" s="4">
        <v>22</v>
      </c>
      <c r="C270" s="15">
        <v>10</v>
      </c>
      <c r="D270" s="21">
        <v>10</v>
      </c>
      <c r="E270" s="22">
        <v>43898</v>
      </c>
      <c r="F270" s="23">
        <v>100</v>
      </c>
      <c r="G270" s="24">
        <v>0.15</v>
      </c>
      <c r="H270">
        <f>VLOOKUP($B270,產品!$A$1:$E$61,4,FALSE)*(1-$G270)*$F270</f>
        <v>153000</v>
      </c>
      <c r="I270" s="58">
        <f>$H270-VLOOKUP($B270,產品!$A$2:$E$61,5,FALSE)*F270-$R270</f>
        <v>79470</v>
      </c>
      <c r="J270">
        <f t="shared" si="12"/>
        <v>2020</v>
      </c>
      <c r="P270" t="str">
        <f>MID(VLOOKUP($D270,業務!$A$1:$E$11,2,FALSE),FIND("/",VLOOKUP($D270,業務!$A$1:$E$11,2,FALSE))+1,2)</f>
        <v>專員</v>
      </c>
      <c r="Q270">
        <f t="shared" si="13"/>
        <v>0.01</v>
      </c>
      <c r="R270">
        <f t="shared" si="14"/>
        <v>1530</v>
      </c>
    </row>
    <row r="271" spans="1:18" ht="15.75" customHeight="1">
      <c r="A271" s="19">
        <v>270</v>
      </c>
      <c r="B271" s="4">
        <v>14</v>
      </c>
      <c r="C271" s="15">
        <v>288</v>
      </c>
      <c r="D271" s="21">
        <v>4</v>
      </c>
      <c r="E271" s="22">
        <v>43898</v>
      </c>
      <c r="F271" s="26">
        <v>60</v>
      </c>
      <c r="G271" s="24">
        <v>0.12</v>
      </c>
      <c r="H271">
        <f>VLOOKUP($B271,產品!$A$1:$E$61,4,FALSE)*(1-$G271)*$F271</f>
        <v>95040</v>
      </c>
      <c r="I271" s="58">
        <f>$H271-VLOOKUP($B271,產品!$A$2:$E$61,5,FALSE)*F271-$R271</f>
        <v>50699.519999999997</v>
      </c>
      <c r="J271">
        <f t="shared" si="12"/>
        <v>2020</v>
      </c>
      <c r="P271" t="str">
        <f>MID(VLOOKUP($D271,業務!$A$1:$E$11,2,FALSE),FIND("/",VLOOKUP($D271,業務!$A$1:$E$11,2,FALSE))+1,2)</f>
        <v>副理</v>
      </c>
      <c r="Q271">
        <f t="shared" si="13"/>
        <v>1.2E-2</v>
      </c>
      <c r="R271">
        <f t="shared" si="14"/>
        <v>1140.48</v>
      </c>
    </row>
    <row r="272" spans="1:18" ht="15.75" customHeight="1">
      <c r="A272" s="19">
        <v>271</v>
      </c>
      <c r="B272" s="4">
        <v>41</v>
      </c>
      <c r="C272" s="15">
        <v>4</v>
      </c>
      <c r="D272" s="21">
        <v>10</v>
      </c>
      <c r="E272" s="22">
        <v>43898</v>
      </c>
      <c r="F272" s="23">
        <v>15</v>
      </c>
      <c r="G272" s="24">
        <v>0.17</v>
      </c>
      <c r="H272">
        <f>VLOOKUP($B272,產品!$A$1:$E$61,4,FALSE)*(1-$G272)*$F272</f>
        <v>149400</v>
      </c>
      <c r="I272" s="58">
        <f>$H272-VLOOKUP($B272,產品!$A$2:$E$61,5,FALSE)*F272-$R272</f>
        <v>30906</v>
      </c>
      <c r="J272">
        <f t="shared" si="12"/>
        <v>2020</v>
      </c>
      <c r="P272" t="str">
        <f>MID(VLOOKUP($D272,業務!$A$1:$E$11,2,FALSE),FIND("/",VLOOKUP($D272,業務!$A$1:$E$11,2,FALSE))+1,2)</f>
        <v>專員</v>
      </c>
      <c r="Q272">
        <f t="shared" si="13"/>
        <v>0.01</v>
      </c>
      <c r="R272">
        <f t="shared" si="14"/>
        <v>1494</v>
      </c>
    </row>
    <row r="273" spans="1:18" ht="15.75" customHeight="1">
      <c r="A273" s="19">
        <v>272</v>
      </c>
      <c r="B273" s="4">
        <v>56</v>
      </c>
      <c r="C273" s="15">
        <v>140</v>
      </c>
      <c r="D273" s="21">
        <v>7</v>
      </c>
      <c r="E273" s="22">
        <v>43898</v>
      </c>
      <c r="F273" s="26">
        <v>6</v>
      </c>
      <c r="G273" s="24">
        <v>0.19</v>
      </c>
      <c r="H273">
        <f>VLOOKUP($B273,產品!$A$1:$E$61,4,FALSE)*(1-$G273)*$F273</f>
        <v>106920</v>
      </c>
      <c r="I273" s="58">
        <f>$H273-VLOOKUP($B273,產品!$A$2:$E$61,5,FALSE)*F273-$R273</f>
        <v>13236.960000000014</v>
      </c>
      <c r="J273">
        <f t="shared" si="12"/>
        <v>2020</v>
      </c>
      <c r="P273" t="str">
        <f>MID(VLOOKUP($D273,業務!$A$1:$E$11,2,FALSE),FIND("/",VLOOKUP($D273,業務!$A$1:$E$11,2,FALSE))+1,2)</f>
        <v>副理</v>
      </c>
      <c r="Q273">
        <f t="shared" si="13"/>
        <v>1.2E-2</v>
      </c>
      <c r="R273">
        <f t="shared" si="14"/>
        <v>1283.04</v>
      </c>
    </row>
    <row r="274" spans="1:18" ht="15.75" customHeight="1">
      <c r="A274" s="19">
        <v>273</v>
      </c>
      <c r="B274" s="4">
        <v>33</v>
      </c>
      <c r="C274" s="15">
        <v>140</v>
      </c>
      <c r="D274" s="21">
        <v>3</v>
      </c>
      <c r="E274" s="22">
        <v>43898</v>
      </c>
      <c r="F274" s="23">
        <v>5</v>
      </c>
      <c r="G274" s="24">
        <v>0.19</v>
      </c>
      <c r="H274">
        <f>VLOOKUP($B274,產品!$A$1:$E$61,4,FALSE)*(1-$G274)*$F274</f>
        <v>30375</v>
      </c>
      <c r="I274" s="58">
        <f>$H274-VLOOKUP($B274,產品!$A$2:$E$61,5,FALSE)*F274-$R274</f>
        <v>7389</v>
      </c>
      <c r="J274">
        <f t="shared" si="12"/>
        <v>2020</v>
      </c>
      <c r="P274" t="str">
        <f>MID(VLOOKUP($D274,業務!$A$1:$E$11,2,FALSE),FIND("/",VLOOKUP($D274,業務!$A$1:$E$11,2,FALSE))+1,2)</f>
        <v>協理</v>
      </c>
      <c r="Q274">
        <f t="shared" si="13"/>
        <v>1.6E-2</v>
      </c>
      <c r="R274">
        <f t="shared" si="14"/>
        <v>486</v>
      </c>
    </row>
    <row r="275" spans="1:18" ht="15.75" customHeight="1">
      <c r="A275" s="19">
        <v>274</v>
      </c>
      <c r="B275" s="4">
        <v>24</v>
      </c>
      <c r="C275" s="15">
        <v>281</v>
      </c>
      <c r="D275" s="21">
        <v>10</v>
      </c>
      <c r="E275" s="22">
        <v>43899</v>
      </c>
      <c r="F275" s="23">
        <v>100</v>
      </c>
      <c r="G275" s="24">
        <v>0.09</v>
      </c>
      <c r="H275">
        <f>VLOOKUP($B275,產品!$A$1:$E$61,4,FALSE)*(1-$G275)*$F275</f>
        <v>163800</v>
      </c>
      <c r="I275" s="58">
        <f>$H275-VLOOKUP($B275,產品!$A$2:$E$61,5,FALSE)*F275-$R275</f>
        <v>90162</v>
      </c>
      <c r="J275">
        <f t="shared" si="12"/>
        <v>2020</v>
      </c>
      <c r="P275" t="str">
        <f>MID(VLOOKUP($D275,業務!$A$1:$E$11,2,FALSE),FIND("/",VLOOKUP($D275,業務!$A$1:$E$11,2,FALSE))+1,2)</f>
        <v>專員</v>
      </c>
      <c r="Q275">
        <f t="shared" si="13"/>
        <v>0.01</v>
      </c>
      <c r="R275">
        <f t="shared" si="14"/>
        <v>1638</v>
      </c>
    </row>
    <row r="276" spans="1:18" ht="15.75" customHeight="1">
      <c r="A276" s="19">
        <v>275</v>
      </c>
      <c r="B276" s="4">
        <v>44</v>
      </c>
      <c r="C276" s="15">
        <v>5</v>
      </c>
      <c r="D276" s="21">
        <v>6</v>
      </c>
      <c r="E276" s="22">
        <v>43899</v>
      </c>
      <c r="F276" s="23">
        <v>15</v>
      </c>
      <c r="G276" s="24">
        <v>0.11</v>
      </c>
      <c r="H276">
        <f>VLOOKUP($B276,產品!$A$1:$E$61,4,FALSE)*(1-$G276)*$F276</f>
        <v>267000</v>
      </c>
      <c r="I276" s="58">
        <f>$H276-VLOOKUP($B276,產品!$A$2:$E$61,5,FALSE)*F276-$R276</f>
        <v>69330</v>
      </c>
      <c r="J276">
        <f t="shared" si="12"/>
        <v>2020</v>
      </c>
      <c r="P276" t="str">
        <f>MID(VLOOKUP($D276,業務!$A$1:$E$11,2,FALSE),FIND("/",VLOOKUP($D276,業務!$A$1:$E$11,2,FALSE))+1,2)</f>
        <v>專員</v>
      </c>
      <c r="Q276">
        <f t="shared" si="13"/>
        <v>0.01</v>
      </c>
      <c r="R276">
        <f t="shared" si="14"/>
        <v>2670</v>
      </c>
    </row>
    <row r="277" spans="1:18" ht="15.75" customHeight="1">
      <c r="A277" s="19">
        <v>276</v>
      </c>
      <c r="B277" s="4">
        <v>19</v>
      </c>
      <c r="C277" s="15">
        <v>278</v>
      </c>
      <c r="D277" s="21">
        <v>4</v>
      </c>
      <c r="E277" s="22">
        <v>43899</v>
      </c>
      <c r="F277" s="23">
        <v>80</v>
      </c>
      <c r="G277" s="24">
        <v>0.15</v>
      </c>
      <c r="H277">
        <f>VLOOKUP($B277,產品!$A$1:$E$61,4,FALSE)*(1-$G277)*$F277</f>
        <v>122400</v>
      </c>
      <c r="I277" s="58">
        <f>$H277-VLOOKUP($B277,產品!$A$2:$E$61,5,FALSE)*F277-$R277</f>
        <v>63331.199999999997</v>
      </c>
      <c r="J277">
        <f t="shared" si="12"/>
        <v>2020</v>
      </c>
      <c r="P277" t="str">
        <f>MID(VLOOKUP($D277,業務!$A$1:$E$11,2,FALSE),FIND("/",VLOOKUP($D277,業務!$A$1:$E$11,2,FALSE))+1,2)</f>
        <v>副理</v>
      </c>
      <c r="Q277">
        <f t="shared" si="13"/>
        <v>1.2E-2</v>
      </c>
      <c r="R277">
        <f t="shared" si="14"/>
        <v>1468.8</v>
      </c>
    </row>
    <row r="278" spans="1:18" ht="15.75" customHeight="1">
      <c r="A278" s="19">
        <v>277</v>
      </c>
      <c r="B278" s="4">
        <v>52</v>
      </c>
      <c r="C278" s="15">
        <v>116</v>
      </c>
      <c r="D278" s="21">
        <v>2</v>
      </c>
      <c r="E278" s="22">
        <v>43899</v>
      </c>
      <c r="F278" s="23">
        <v>10</v>
      </c>
      <c r="G278" s="24">
        <v>0.06</v>
      </c>
      <c r="H278">
        <f>VLOOKUP($B278,產品!$A$1:$E$61,4,FALSE)*(1-$G278)*$F278</f>
        <v>206800</v>
      </c>
      <c r="I278" s="58">
        <f>$H278-VLOOKUP($B278,產品!$A$2:$E$61,5,FALSE)*F278-$R278</f>
        <v>49698.000000000029</v>
      </c>
      <c r="J278">
        <f t="shared" si="12"/>
        <v>2020</v>
      </c>
      <c r="P278" t="str">
        <f>MID(VLOOKUP($D278,業務!$A$1:$E$11,2,FALSE),FIND("/",VLOOKUP($D278,業務!$A$1:$E$11,2,FALSE))+1,2)</f>
        <v>經理</v>
      </c>
      <c r="Q278">
        <f t="shared" si="13"/>
        <v>1.4999999999999999E-2</v>
      </c>
      <c r="R278">
        <f t="shared" si="14"/>
        <v>3102</v>
      </c>
    </row>
    <row r="279" spans="1:18" ht="15.75" customHeight="1">
      <c r="A279" s="19">
        <v>278</v>
      </c>
      <c r="B279" s="4">
        <v>59</v>
      </c>
      <c r="C279" s="15">
        <v>5</v>
      </c>
      <c r="D279" s="21">
        <v>5</v>
      </c>
      <c r="E279" s="22">
        <v>43899</v>
      </c>
      <c r="F279" s="23">
        <v>8</v>
      </c>
      <c r="G279" s="24">
        <v>7.0000000000000007E-2</v>
      </c>
      <c r="H279">
        <f>VLOOKUP($B279,產品!$A$1:$E$61,4,FALSE)*(1-$G279)*$F279</f>
        <v>178560</v>
      </c>
      <c r="I279" s="58">
        <f>$H279-VLOOKUP($B279,產品!$A$2:$E$61,5,FALSE)*F279-$R279</f>
        <v>42374.400000000001</v>
      </c>
      <c r="J279">
        <f t="shared" si="12"/>
        <v>2020</v>
      </c>
      <c r="P279" t="str">
        <f>MID(VLOOKUP($D279,業務!$A$1:$E$11,2,FALSE),FIND("/",VLOOKUP($D279,業務!$A$1:$E$11,2,FALSE))+1,2)</f>
        <v>專員</v>
      </c>
      <c r="Q279">
        <f t="shared" si="13"/>
        <v>0.01</v>
      </c>
      <c r="R279">
        <f t="shared" si="14"/>
        <v>1785.6000000000001</v>
      </c>
    </row>
    <row r="280" spans="1:18" ht="15.75" customHeight="1">
      <c r="A280" s="19">
        <v>279</v>
      </c>
      <c r="B280" s="4">
        <v>6</v>
      </c>
      <c r="C280" s="15">
        <v>112</v>
      </c>
      <c r="D280" s="21">
        <v>10</v>
      </c>
      <c r="E280" s="22">
        <v>43899</v>
      </c>
      <c r="F280" s="23">
        <v>70</v>
      </c>
      <c r="G280" s="24">
        <v>0.11</v>
      </c>
      <c r="H280">
        <f>VLOOKUP($B280,產品!$A$1:$E$61,4,FALSE)*(1-$G280)*$F280</f>
        <v>62300</v>
      </c>
      <c r="I280" s="58">
        <f>$H280-VLOOKUP($B280,產品!$A$2:$E$61,5,FALSE)*F280-$R280</f>
        <v>33677</v>
      </c>
      <c r="J280">
        <f t="shared" si="12"/>
        <v>2020</v>
      </c>
      <c r="P280" t="str">
        <f>MID(VLOOKUP($D280,業務!$A$1:$E$11,2,FALSE),FIND("/",VLOOKUP($D280,業務!$A$1:$E$11,2,FALSE))+1,2)</f>
        <v>專員</v>
      </c>
      <c r="Q280">
        <f t="shared" si="13"/>
        <v>0.01</v>
      </c>
      <c r="R280">
        <f t="shared" si="14"/>
        <v>623</v>
      </c>
    </row>
    <row r="281" spans="1:18" ht="15.75" customHeight="1">
      <c r="A281" s="19">
        <v>280</v>
      </c>
      <c r="B281" s="4">
        <v>58</v>
      </c>
      <c r="C281" s="15">
        <v>286</v>
      </c>
      <c r="D281" s="21">
        <v>5</v>
      </c>
      <c r="E281" s="22">
        <v>43899</v>
      </c>
      <c r="F281" s="23">
        <v>10</v>
      </c>
      <c r="G281" s="24">
        <v>0.18</v>
      </c>
      <c r="H281">
        <f>VLOOKUP($B281,產品!$A$1:$E$61,4,FALSE)*(1-$G281)*$F281</f>
        <v>172200</v>
      </c>
      <c r="I281" s="58">
        <f>$H281-VLOOKUP($B281,產品!$A$2:$E$61,5,FALSE)*F281-$R281</f>
        <v>23478.000000000029</v>
      </c>
      <c r="J281">
        <f t="shared" si="12"/>
        <v>2020</v>
      </c>
      <c r="P281" t="str">
        <f>MID(VLOOKUP($D281,業務!$A$1:$E$11,2,FALSE),FIND("/",VLOOKUP($D281,業務!$A$1:$E$11,2,FALSE))+1,2)</f>
        <v>專員</v>
      </c>
      <c r="Q281">
        <f t="shared" si="13"/>
        <v>0.01</v>
      </c>
      <c r="R281">
        <f t="shared" si="14"/>
        <v>1722</v>
      </c>
    </row>
    <row r="282" spans="1:18" ht="15.75" customHeight="1">
      <c r="A282" s="19">
        <v>281</v>
      </c>
      <c r="B282" s="4">
        <v>56</v>
      </c>
      <c r="C282" s="15">
        <v>3</v>
      </c>
      <c r="D282" s="21">
        <v>6</v>
      </c>
      <c r="E282" s="22">
        <v>43899</v>
      </c>
      <c r="F282" s="23">
        <v>3</v>
      </c>
      <c r="G282" s="24">
        <v>0.16</v>
      </c>
      <c r="H282">
        <f>VLOOKUP($B282,產品!$A$1:$E$61,4,FALSE)*(1-$G282)*$F282</f>
        <v>55440</v>
      </c>
      <c r="I282" s="58">
        <f>$H282-VLOOKUP($B282,產品!$A$2:$E$61,5,FALSE)*F282-$R282</f>
        <v>8685.6000000000076</v>
      </c>
      <c r="J282">
        <f t="shared" si="12"/>
        <v>2020</v>
      </c>
      <c r="P282" t="str">
        <f>MID(VLOOKUP($D282,業務!$A$1:$E$11,2,FALSE),FIND("/",VLOOKUP($D282,業務!$A$1:$E$11,2,FALSE))+1,2)</f>
        <v>專員</v>
      </c>
      <c r="Q282">
        <f t="shared" si="13"/>
        <v>0.01</v>
      </c>
      <c r="R282">
        <f t="shared" si="14"/>
        <v>554.4</v>
      </c>
    </row>
    <row r="283" spans="1:18" ht="15.75" customHeight="1">
      <c r="A283" s="19">
        <v>282</v>
      </c>
      <c r="B283" s="4">
        <v>27</v>
      </c>
      <c r="C283" s="15">
        <v>259</v>
      </c>
      <c r="D283" s="21">
        <v>6</v>
      </c>
      <c r="E283" s="22">
        <v>43899</v>
      </c>
      <c r="F283" s="23">
        <v>2</v>
      </c>
      <c r="G283" s="24">
        <v>0.1</v>
      </c>
      <c r="H283">
        <f>VLOOKUP($B283,產品!$A$1:$E$61,4,FALSE)*(1-$G283)*$F283</f>
        <v>12600</v>
      </c>
      <c r="I283" s="58">
        <f>$H283-VLOOKUP($B283,產品!$A$2:$E$61,5,FALSE)*F283-$R283</f>
        <v>4074</v>
      </c>
      <c r="J283">
        <f t="shared" si="12"/>
        <v>2020</v>
      </c>
      <c r="P283" t="str">
        <f>MID(VLOOKUP($D283,業務!$A$1:$E$11,2,FALSE),FIND("/",VLOOKUP($D283,業務!$A$1:$E$11,2,FALSE))+1,2)</f>
        <v>專員</v>
      </c>
      <c r="Q283">
        <f t="shared" si="13"/>
        <v>0.01</v>
      </c>
      <c r="R283">
        <f t="shared" si="14"/>
        <v>126</v>
      </c>
    </row>
    <row r="284" spans="1:18" ht="15.75" customHeight="1">
      <c r="A284" s="19">
        <v>283</v>
      </c>
      <c r="B284" s="4">
        <v>21</v>
      </c>
      <c r="C284" s="15">
        <v>290</v>
      </c>
      <c r="D284" s="21">
        <v>4</v>
      </c>
      <c r="E284" s="22">
        <v>43900</v>
      </c>
      <c r="F284" s="23">
        <v>125</v>
      </c>
      <c r="G284" s="24">
        <v>0.05</v>
      </c>
      <c r="H284">
        <f>VLOOKUP($B284,產品!$A$1:$E$61,4,FALSE)*(1-$G284)*$F284</f>
        <v>213750</v>
      </c>
      <c r="I284" s="58">
        <f>$H284-VLOOKUP($B284,產品!$A$2:$E$61,5,FALSE)*F284-$R284</f>
        <v>121185</v>
      </c>
      <c r="J284">
        <f t="shared" si="12"/>
        <v>2020</v>
      </c>
      <c r="P284" t="str">
        <f>MID(VLOOKUP($D284,業務!$A$1:$E$11,2,FALSE),FIND("/",VLOOKUP($D284,業務!$A$1:$E$11,2,FALSE))+1,2)</f>
        <v>副理</v>
      </c>
      <c r="Q284">
        <f t="shared" si="13"/>
        <v>1.2E-2</v>
      </c>
      <c r="R284">
        <f t="shared" si="14"/>
        <v>2565</v>
      </c>
    </row>
    <row r="285" spans="1:18" ht="15.75" customHeight="1">
      <c r="A285" s="19">
        <v>284</v>
      </c>
      <c r="B285" s="4">
        <v>57</v>
      </c>
      <c r="C285" s="15">
        <v>7</v>
      </c>
      <c r="D285" s="21">
        <v>4</v>
      </c>
      <c r="E285" s="22">
        <v>43900</v>
      </c>
      <c r="F285" s="23">
        <v>15</v>
      </c>
      <c r="G285" s="24">
        <v>0.15</v>
      </c>
      <c r="H285">
        <f>VLOOKUP($B285,產品!$A$1:$E$61,4,FALSE)*(1-$G285)*$F285</f>
        <v>229500</v>
      </c>
      <c r="I285" s="58">
        <f>$H285-VLOOKUP($B285,產品!$A$2:$E$61,5,FALSE)*F285-$R285</f>
        <v>37746</v>
      </c>
      <c r="J285">
        <f t="shared" si="12"/>
        <v>2020</v>
      </c>
      <c r="P285" t="str">
        <f>MID(VLOOKUP($D285,業務!$A$1:$E$11,2,FALSE),FIND("/",VLOOKUP($D285,業務!$A$1:$E$11,2,FALSE))+1,2)</f>
        <v>副理</v>
      </c>
      <c r="Q285">
        <f t="shared" si="13"/>
        <v>1.2E-2</v>
      </c>
      <c r="R285">
        <f t="shared" si="14"/>
        <v>2754</v>
      </c>
    </row>
    <row r="286" spans="1:18" ht="15.75" customHeight="1">
      <c r="A286" s="19">
        <v>285</v>
      </c>
      <c r="B286" s="4">
        <v>16</v>
      </c>
      <c r="C286" s="15">
        <v>281</v>
      </c>
      <c r="D286" s="21">
        <v>4</v>
      </c>
      <c r="E286" s="22">
        <v>43900</v>
      </c>
      <c r="F286" s="23">
        <v>30</v>
      </c>
      <c r="G286" s="24">
        <v>0.17</v>
      </c>
      <c r="H286">
        <f>VLOOKUP($B286,產品!$A$1:$E$61,4,FALSE)*(1-$G286)*$F286</f>
        <v>44820</v>
      </c>
      <c r="I286" s="58">
        <f>$H286-VLOOKUP($B286,產品!$A$2:$E$61,5,FALSE)*F286-$R286</f>
        <v>22682.16</v>
      </c>
      <c r="J286">
        <f t="shared" si="12"/>
        <v>2020</v>
      </c>
      <c r="P286" t="str">
        <f>MID(VLOOKUP($D286,業務!$A$1:$E$11,2,FALSE),FIND("/",VLOOKUP($D286,業務!$A$1:$E$11,2,FALSE))+1,2)</f>
        <v>副理</v>
      </c>
      <c r="Q286">
        <f t="shared" si="13"/>
        <v>1.2E-2</v>
      </c>
      <c r="R286">
        <f t="shared" si="14"/>
        <v>537.84</v>
      </c>
    </row>
    <row r="287" spans="1:18" ht="15.75" customHeight="1">
      <c r="A287" s="19">
        <v>286</v>
      </c>
      <c r="B287" s="4">
        <v>36</v>
      </c>
      <c r="C287" s="15">
        <v>291</v>
      </c>
      <c r="D287" s="21">
        <v>6</v>
      </c>
      <c r="E287" s="22">
        <v>43900</v>
      </c>
      <c r="F287" s="23">
        <v>6</v>
      </c>
      <c r="G287" s="24">
        <v>0.12</v>
      </c>
      <c r="H287">
        <f>VLOOKUP($B287,產品!$A$1:$E$61,4,FALSE)*(1-$G287)*$F287</f>
        <v>47520</v>
      </c>
      <c r="I287" s="58">
        <f>$H287-VLOOKUP($B287,產品!$A$2:$E$61,5,FALSE)*F287-$R287</f>
        <v>14644.8</v>
      </c>
      <c r="J287">
        <f t="shared" si="12"/>
        <v>2020</v>
      </c>
      <c r="P287" t="str">
        <f>MID(VLOOKUP($D287,業務!$A$1:$E$11,2,FALSE),FIND("/",VLOOKUP($D287,業務!$A$1:$E$11,2,FALSE))+1,2)</f>
        <v>專員</v>
      </c>
      <c r="Q287">
        <f t="shared" si="13"/>
        <v>0.01</v>
      </c>
      <c r="R287">
        <f t="shared" si="14"/>
        <v>475.2</v>
      </c>
    </row>
    <row r="288" spans="1:18" ht="15.75" customHeight="1">
      <c r="A288" s="19">
        <v>287</v>
      </c>
      <c r="B288" s="4">
        <v>34</v>
      </c>
      <c r="C288" s="15">
        <v>6</v>
      </c>
      <c r="D288" s="21">
        <v>8</v>
      </c>
      <c r="E288" s="22">
        <v>43900</v>
      </c>
      <c r="F288" s="23">
        <v>3</v>
      </c>
      <c r="G288" s="24">
        <v>0.19</v>
      </c>
      <c r="H288">
        <f>VLOOKUP($B288,產品!$A$1:$E$61,4,FALSE)*(1-$G288)*$F288</f>
        <v>19440</v>
      </c>
      <c r="I288" s="58">
        <f>$H288-VLOOKUP($B288,產品!$A$2:$E$61,5,FALSE)*F288-$R288</f>
        <v>4845.6000000000004</v>
      </c>
      <c r="J288">
        <f t="shared" si="12"/>
        <v>2020</v>
      </c>
      <c r="P288" t="str">
        <f>MID(VLOOKUP($D288,業務!$A$1:$E$11,2,FALSE),FIND("/",VLOOKUP($D288,業務!$A$1:$E$11,2,FALSE))+1,2)</f>
        <v>專員</v>
      </c>
      <c r="Q288">
        <f t="shared" si="13"/>
        <v>0.01</v>
      </c>
      <c r="R288">
        <f t="shared" si="14"/>
        <v>194.4</v>
      </c>
    </row>
    <row r="289" spans="1:18" ht="15.75" customHeight="1">
      <c r="A289" s="19">
        <v>288</v>
      </c>
      <c r="B289" s="4">
        <v>33</v>
      </c>
      <c r="C289" s="15">
        <v>275</v>
      </c>
      <c r="D289" s="21">
        <v>2</v>
      </c>
      <c r="E289" s="22">
        <v>43900</v>
      </c>
      <c r="F289" s="23">
        <v>1</v>
      </c>
      <c r="G289" s="24">
        <v>0.08</v>
      </c>
      <c r="H289">
        <f>VLOOKUP($B289,產品!$A$1:$E$61,4,FALSE)*(1-$G289)*$F289</f>
        <v>6900</v>
      </c>
      <c r="I289" s="58">
        <f>$H289-VLOOKUP($B289,產品!$A$2:$E$61,5,FALSE)*F289-$R289</f>
        <v>2296.5</v>
      </c>
      <c r="J289">
        <f t="shared" si="12"/>
        <v>2020</v>
      </c>
      <c r="P289" t="str">
        <f>MID(VLOOKUP($D289,業務!$A$1:$E$11,2,FALSE),FIND("/",VLOOKUP($D289,業務!$A$1:$E$11,2,FALSE))+1,2)</f>
        <v>經理</v>
      </c>
      <c r="Q289">
        <f t="shared" si="13"/>
        <v>1.4999999999999999E-2</v>
      </c>
      <c r="R289">
        <f t="shared" si="14"/>
        <v>103.5</v>
      </c>
    </row>
    <row r="290" spans="1:18" ht="15.75" customHeight="1">
      <c r="A290" s="19">
        <v>289</v>
      </c>
      <c r="B290" s="4">
        <v>52</v>
      </c>
      <c r="C290" s="15">
        <v>274</v>
      </c>
      <c r="D290" s="21">
        <v>5</v>
      </c>
      <c r="E290" s="22">
        <v>43901</v>
      </c>
      <c r="F290" s="23">
        <v>3</v>
      </c>
      <c r="G290" s="24">
        <v>0.08</v>
      </c>
      <c r="H290">
        <f>VLOOKUP($B290,產品!$A$1:$E$61,4,FALSE)*(1-$G290)*$F290</f>
        <v>60720</v>
      </c>
      <c r="I290" s="58">
        <f>$H290-VLOOKUP($B290,產品!$A$2:$E$61,5,FALSE)*F290-$R290</f>
        <v>13912.800000000007</v>
      </c>
      <c r="J290">
        <f t="shared" si="12"/>
        <v>2020</v>
      </c>
      <c r="P290" t="str">
        <f>MID(VLOOKUP($D290,業務!$A$1:$E$11,2,FALSE),FIND("/",VLOOKUP($D290,業務!$A$1:$E$11,2,FALSE))+1,2)</f>
        <v>專員</v>
      </c>
      <c r="Q290">
        <f t="shared" si="13"/>
        <v>0.01</v>
      </c>
      <c r="R290">
        <f t="shared" si="14"/>
        <v>607.20000000000005</v>
      </c>
    </row>
    <row r="291" spans="1:18" ht="15.75" customHeight="1">
      <c r="A291" s="19">
        <v>290</v>
      </c>
      <c r="B291" s="4">
        <v>31</v>
      </c>
      <c r="C291" s="15">
        <v>9</v>
      </c>
      <c r="D291" s="21">
        <v>7</v>
      </c>
      <c r="E291" s="22">
        <v>43901</v>
      </c>
      <c r="F291" s="23">
        <v>5</v>
      </c>
      <c r="G291" s="24">
        <v>0.06</v>
      </c>
      <c r="H291">
        <f>VLOOKUP($B291,產品!$A$1:$E$61,4,FALSE)*(1-$G291)*$F291</f>
        <v>32900</v>
      </c>
      <c r="I291" s="58">
        <f>$H291-VLOOKUP($B291,產品!$A$2:$E$61,5,FALSE)*F291-$R291</f>
        <v>11505.2</v>
      </c>
      <c r="J291">
        <f t="shared" si="12"/>
        <v>2020</v>
      </c>
      <c r="P291" t="str">
        <f>MID(VLOOKUP($D291,業務!$A$1:$E$11,2,FALSE),FIND("/",VLOOKUP($D291,業務!$A$1:$E$11,2,FALSE))+1,2)</f>
        <v>副理</v>
      </c>
      <c r="Q291">
        <f t="shared" si="13"/>
        <v>1.2E-2</v>
      </c>
      <c r="R291">
        <f t="shared" si="14"/>
        <v>394.8</v>
      </c>
    </row>
    <row r="292" spans="1:18" ht="15.75" customHeight="1">
      <c r="A292" s="19">
        <v>291</v>
      </c>
      <c r="B292" s="4">
        <v>11</v>
      </c>
      <c r="C292" s="15">
        <v>2</v>
      </c>
      <c r="D292" s="21">
        <v>5</v>
      </c>
      <c r="E292" s="22">
        <v>43901</v>
      </c>
      <c r="F292" s="23">
        <v>20</v>
      </c>
      <c r="G292" s="24">
        <v>0.1</v>
      </c>
      <c r="H292">
        <f>VLOOKUP($B292,產品!$A$1:$E$61,4,FALSE)*(1-$G292)*$F292</f>
        <v>18000</v>
      </c>
      <c r="I292" s="58">
        <f>$H292-VLOOKUP($B292,產品!$A$2:$E$61,5,FALSE)*F292-$R292</f>
        <v>9820</v>
      </c>
      <c r="J292">
        <f t="shared" si="12"/>
        <v>2020</v>
      </c>
      <c r="P292" t="str">
        <f>MID(VLOOKUP($D292,業務!$A$1:$E$11,2,FALSE),FIND("/",VLOOKUP($D292,業務!$A$1:$E$11,2,FALSE))+1,2)</f>
        <v>專員</v>
      </c>
      <c r="Q292">
        <f t="shared" si="13"/>
        <v>0.01</v>
      </c>
      <c r="R292">
        <f t="shared" si="14"/>
        <v>180</v>
      </c>
    </row>
    <row r="293" spans="1:18" ht="15.75" customHeight="1">
      <c r="A293" s="19">
        <v>292</v>
      </c>
      <c r="B293" s="4">
        <v>9</v>
      </c>
      <c r="C293" s="15">
        <v>281</v>
      </c>
      <c r="D293" s="21">
        <v>8</v>
      </c>
      <c r="E293" s="22">
        <v>43901</v>
      </c>
      <c r="F293" s="23">
        <v>15</v>
      </c>
      <c r="G293" s="24">
        <v>0.09</v>
      </c>
      <c r="H293">
        <f>VLOOKUP($B293,產品!$A$1:$E$61,4,FALSE)*(1-$G293)*$F293</f>
        <v>13650</v>
      </c>
      <c r="I293" s="58">
        <f>$H293-VLOOKUP($B293,產品!$A$2:$E$61,5,FALSE)*F293-$R293</f>
        <v>7513.5</v>
      </c>
      <c r="J293">
        <f t="shared" si="12"/>
        <v>2020</v>
      </c>
      <c r="P293" t="str">
        <f>MID(VLOOKUP($D293,業務!$A$1:$E$11,2,FALSE),FIND("/",VLOOKUP($D293,業務!$A$1:$E$11,2,FALSE))+1,2)</f>
        <v>專員</v>
      </c>
      <c r="Q293">
        <f t="shared" si="13"/>
        <v>0.01</v>
      </c>
      <c r="R293">
        <f t="shared" si="14"/>
        <v>136.5</v>
      </c>
    </row>
    <row r="294" spans="1:18" ht="15.75" customHeight="1">
      <c r="A294" s="19">
        <v>293</v>
      </c>
      <c r="B294" s="4">
        <v>25</v>
      </c>
      <c r="C294" s="15">
        <v>123</v>
      </c>
      <c r="D294" s="21">
        <v>1</v>
      </c>
      <c r="E294" s="22">
        <v>43901</v>
      </c>
      <c r="F294" s="23">
        <v>5</v>
      </c>
      <c r="G294" s="24">
        <v>0.18</v>
      </c>
      <c r="H294">
        <f>VLOOKUP($B294,產品!$A$1:$E$61,4,FALSE)*(1-$G294)*$F294</f>
        <v>24600</v>
      </c>
      <c r="I294" s="58">
        <f>$H294-VLOOKUP($B294,產品!$A$2:$E$61,5,FALSE)*F294-$R294</f>
        <v>6354</v>
      </c>
      <c r="J294">
        <f t="shared" si="12"/>
        <v>2020</v>
      </c>
      <c r="P294" t="str">
        <f>MID(VLOOKUP($D294,業務!$A$1:$E$11,2,FALSE),FIND("/",VLOOKUP($D294,業務!$A$1:$E$11,2,FALSE))+1,2)</f>
        <v>專員</v>
      </c>
      <c r="Q294">
        <f t="shared" si="13"/>
        <v>0.01</v>
      </c>
      <c r="R294">
        <f t="shared" si="14"/>
        <v>246</v>
      </c>
    </row>
    <row r="295" spans="1:18" ht="15.75" customHeight="1">
      <c r="A295" s="19">
        <v>294</v>
      </c>
      <c r="B295" s="4">
        <v>46</v>
      </c>
      <c r="C295" s="15">
        <v>257</v>
      </c>
      <c r="D295" s="21">
        <v>5</v>
      </c>
      <c r="E295" s="22">
        <v>43902</v>
      </c>
      <c r="F295" s="23">
        <v>5</v>
      </c>
      <c r="G295" s="24">
        <v>0.16</v>
      </c>
      <c r="H295">
        <f>VLOOKUP($B295,產品!$A$1:$E$61,4,FALSE)*(1-$G295)*$F295</f>
        <v>71400</v>
      </c>
      <c r="I295" s="58">
        <f>$H295-VLOOKUP($B295,產品!$A$2:$E$61,5,FALSE)*F295-$R295</f>
        <v>15436</v>
      </c>
      <c r="J295">
        <f t="shared" si="12"/>
        <v>2020</v>
      </c>
      <c r="P295" t="str">
        <f>MID(VLOOKUP($D295,業務!$A$1:$E$11,2,FALSE),FIND("/",VLOOKUP($D295,業務!$A$1:$E$11,2,FALSE))+1,2)</f>
        <v>專員</v>
      </c>
      <c r="Q295">
        <f t="shared" si="13"/>
        <v>0.01</v>
      </c>
      <c r="R295">
        <f t="shared" si="14"/>
        <v>714</v>
      </c>
    </row>
    <row r="296" spans="1:18" ht="15.75" customHeight="1">
      <c r="A296" s="19">
        <v>295</v>
      </c>
      <c r="B296" s="4">
        <v>32</v>
      </c>
      <c r="C296" s="15">
        <v>262</v>
      </c>
      <c r="D296" s="21">
        <v>10</v>
      </c>
      <c r="E296" s="22">
        <v>43902</v>
      </c>
      <c r="F296" s="23">
        <v>4</v>
      </c>
      <c r="G296" s="24">
        <v>0.16</v>
      </c>
      <c r="H296">
        <f>VLOOKUP($B296,產品!$A$1:$E$61,4,FALSE)*(1-$G296)*$F296</f>
        <v>25200</v>
      </c>
      <c r="I296" s="58">
        <f>$H296-VLOOKUP($B296,產品!$A$2:$E$61,5,FALSE)*F296-$R296</f>
        <v>6948</v>
      </c>
      <c r="J296">
        <f t="shared" si="12"/>
        <v>2020</v>
      </c>
      <c r="P296" t="str">
        <f>MID(VLOOKUP($D296,業務!$A$1:$E$11,2,FALSE),FIND("/",VLOOKUP($D296,業務!$A$1:$E$11,2,FALSE))+1,2)</f>
        <v>專員</v>
      </c>
      <c r="Q296">
        <f t="shared" si="13"/>
        <v>0.01</v>
      </c>
      <c r="R296">
        <f t="shared" si="14"/>
        <v>252</v>
      </c>
    </row>
    <row r="297" spans="1:18" ht="15.75" customHeight="1">
      <c r="A297" s="19">
        <v>296</v>
      </c>
      <c r="B297" s="4">
        <v>33</v>
      </c>
      <c r="C297" s="15">
        <v>11</v>
      </c>
      <c r="D297" s="21">
        <v>4</v>
      </c>
      <c r="E297" s="22">
        <v>43902</v>
      </c>
      <c r="F297" s="26">
        <v>2</v>
      </c>
      <c r="G297" s="24">
        <v>0.06</v>
      </c>
      <c r="H297">
        <f>VLOOKUP($B297,產品!$A$1:$E$61,4,FALSE)*(1-$G297)*$F297</f>
        <v>14100</v>
      </c>
      <c r="I297" s="58">
        <f>$H297-VLOOKUP($B297,產品!$A$2:$E$61,5,FALSE)*F297-$R297</f>
        <v>4930.8</v>
      </c>
      <c r="J297">
        <f t="shared" si="12"/>
        <v>2020</v>
      </c>
      <c r="P297" t="str">
        <f>MID(VLOOKUP($D297,業務!$A$1:$E$11,2,FALSE),FIND("/",VLOOKUP($D297,業務!$A$1:$E$11,2,FALSE))+1,2)</f>
        <v>副理</v>
      </c>
      <c r="Q297">
        <f t="shared" si="13"/>
        <v>1.2E-2</v>
      </c>
      <c r="R297">
        <f t="shared" si="14"/>
        <v>169.20000000000002</v>
      </c>
    </row>
    <row r="298" spans="1:18" ht="15.75" customHeight="1">
      <c r="A298" s="19">
        <v>297</v>
      </c>
      <c r="B298" s="4">
        <v>52</v>
      </c>
      <c r="C298" s="15">
        <v>294</v>
      </c>
      <c r="D298" s="21">
        <v>6</v>
      </c>
      <c r="E298" s="22">
        <v>43903</v>
      </c>
      <c r="F298" s="23">
        <v>15</v>
      </c>
      <c r="G298" s="24">
        <v>0.13</v>
      </c>
      <c r="H298">
        <f>VLOOKUP($B298,產品!$A$1:$E$61,4,FALSE)*(1-$G298)*$F298</f>
        <v>287100</v>
      </c>
      <c r="I298" s="58">
        <f>$H298-VLOOKUP($B298,產品!$A$2:$E$61,5,FALSE)*F298-$R298</f>
        <v>53229.000000000029</v>
      </c>
      <c r="J298">
        <f t="shared" si="12"/>
        <v>2020</v>
      </c>
      <c r="P298" t="str">
        <f>MID(VLOOKUP($D298,業務!$A$1:$E$11,2,FALSE),FIND("/",VLOOKUP($D298,業務!$A$1:$E$11,2,FALSE))+1,2)</f>
        <v>專員</v>
      </c>
      <c r="Q298">
        <f t="shared" si="13"/>
        <v>0.01</v>
      </c>
      <c r="R298">
        <f t="shared" si="14"/>
        <v>2871</v>
      </c>
    </row>
    <row r="299" spans="1:18" ht="15.75" customHeight="1">
      <c r="A299" s="19">
        <v>298</v>
      </c>
      <c r="B299" s="4">
        <v>20</v>
      </c>
      <c r="C299" s="15">
        <v>115</v>
      </c>
      <c r="D299" s="21">
        <v>7</v>
      </c>
      <c r="E299" s="22">
        <v>43903</v>
      </c>
      <c r="F299" s="23">
        <v>20</v>
      </c>
      <c r="G299" s="24">
        <v>0.16</v>
      </c>
      <c r="H299">
        <f>VLOOKUP($B299,產品!$A$1:$E$61,4,FALSE)*(1-$G299)*$F299</f>
        <v>30240</v>
      </c>
      <c r="I299" s="58">
        <f>$H299-VLOOKUP($B299,產品!$A$2:$E$61,5,FALSE)*F299-$R299</f>
        <v>15477.12</v>
      </c>
      <c r="J299">
        <f t="shared" si="12"/>
        <v>2020</v>
      </c>
      <c r="P299" t="str">
        <f>MID(VLOOKUP($D299,業務!$A$1:$E$11,2,FALSE),FIND("/",VLOOKUP($D299,業務!$A$1:$E$11,2,FALSE))+1,2)</f>
        <v>副理</v>
      </c>
      <c r="Q299">
        <f t="shared" si="13"/>
        <v>1.2E-2</v>
      </c>
      <c r="R299">
        <f t="shared" si="14"/>
        <v>362.88</v>
      </c>
    </row>
    <row r="300" spans="1:18" ht="15.75" customHeight="1">
      <c r="A300" s="19">
        <v>299</v>
      </c>
      <c r="B300" s="4">
        <v>48</v>
      </c>
      <c r="C300" s="15">
        <v>117</v>
      </c>
      <c r="D300" s="21">
        <v>2</v>
      </c>
      <c r="E300" s="22">
        <v>43903</v>
      </c>
      <c r="F300" s="23">
        <v>3</v>
      </c>
      <c r="G300" s="24">
        <v>0.17</v>
      </c>
      <c r="H300">
        <f>VLOOKUP($B300,產品!$A$1:$E$61,4,FALSE)*(1-$G300)*$F300</f>
        <v>54780</v>
      </c>
      <c r="I300" s="58">
        <f>$H300-VLOOKUP($B300,產品!$A$2:$E$61,5,FALSE)*F300-$R300</f>
        <v>11058.3</v>
      </c>
      <c r="J300">
        <f t="shared" si="12"/>
        <v>2020</v>
      </c>
      <c r="P300" t="str">
        <f>MID(VLOOKUP($D300,業務!$A$1:$E$11,2,FALSE),FIND("/",VLOOKUP($D300,業務!$A$1:$E$11,2,FALSE))+1,2)</f>
        <v>經理</v>
      </c>
      <c r="Q300">
        <f t="shared" si="13"/>
        <v>1.4999999999999999E-2</v>
      </c>
      <c r="R300">
        <f t="shared" si="14"/>
        <v>821.69999999999993</v>
      </c>
    </row>
    <row r="301" spans="1:18" ht="15.75" customHeight="1">
      <c r="A301" s="19">
        <v>300</v>
      </c>
      <c r="B301" s="4">
        <v>14</v>
      </c>
      <c r="C301" s="15">
        <v>6</v>
      </c>
      <c r="D301" s="21">
        <v>5</v>
      </c>
      <c r="E301" s="22">
        <v>43904</v>
      </c>
      <c r="F301" s="23">
        <v>10</v>
      </c>
      <c r="G301" s="24">
        <v>0.11</v>
      </c>
      <c r="H301">
        <f>VLOOKUP($B301,產品!$A$1:$E$61,4,FALSE)*(1-$G301)*$F301</f>
        <v>16020</v>
      </c>
      <c r="I301" s="58">
        <f>$H301-VLOOKUP($B301,產品!$A$2:$E$61,5,FALSE)*F301-$R301</f>
        <v>8659.7999999999993</v>
      </c>
      <c r="J301">
        <f t="shared" si="12"/>
        <v>2020</v>
      </c>
      <c r="P301" t="str">
        <f>MID(VLOOKUP($D301,業務!$A$1:$E$11,2,FALSE),FIND("/",VLOOKUP($D301,業務!$A$1:$E$11,2,FALSE))+1,2)</f>
        <v>專員</v>
      </c>
      <c r="Q301">
        <f t="shared" si="13"/>
        <v>0.01</v>
      </c>
      <c r="R301">
        <f t="shared" si="14"/>
        <v>160.20000000000002</v>
      </c>
    </row>
    <row r="302" spans="1:18" ht="15.75" customHeight="1">
      <c r="A302" s="19">
        <v>301</v>
      </c>
      <c r="B302" s="4">
        <v>53</v>
      </c>
      <c r="C302" s="15">
        <v>11</v>
      </c>
      <c r="D302" s="21">
        <v>7</v>
      </c>
      <c r="E302" s="22">
        <v>43904</v>
      </c>
      <c r="F302" s="23">
        <v>1</v>
      </c>
      <c r="G302" s="24">
        <v>0.14000000000000001</v>
      </c>
      <c r="H302">
        <f>VLOOKUP($B302,產品!$A$1:$E$61,4,FALSE)*(1-$G302)*$F302</f>
        <v>12900</v>
      </c>
      <c r="I302" s="58">
        <f>$H302-VLOOKUP($B302,產品!$A$2:$E$61,5,FALSE)*F302-$R302</f>
        <v>2245.1999999999998</v>
      </c>
      <c r="J302">
        <f t="shared" si="12"/>
        <v>2020</v>
      </c>
      <c r="P302" t="str">
        <f>MID(VLOOKUP($D302,業務!$A$1:$E$11,2,FALSE),FIND("/",VLOOKUP($D302,業務!$A$1:$E$11,2,FALSE))+1,2)</f>
        <v>副理</v>
      </c>
      <c r="Q302">
        <f t="shared" si="13"/>
        <v>1.2E-2</v>
      </c>
      <c r="R302">
        <f t="shared" si="14"/>
        <v>154.80000000000001</v>
      </c>
    </row>
    <row r="303" spans="1:18" ht="15.75" customHeight="1">
      <c r="A303" s="19">
        <v>302</v>
      </c>
      <c r="B303" s="4">
        <v>15</v>
      </c>
      <c r="C303" s="15">
        <v>263</v>
      </c>
      <c r="D303" s="21">
        <v>2</v>
      </c>
      <c r="E303" s="22">
        <v>43905</v>
      </c>
      <c r="F303" s="23">
        <v>50</v>
      </c>
      <c r="G303" s="24">
        <v>0.11</v>
      </c>
      <c r="H303">
        <f>VLOOKUP($B303,產品!$A$1:$E$61,4,FALSE)*(1-$G303)*$F303</f>
        <v>80100</v>
      </c>
      <c r="I303" s="58">
        <f>$H303-VLOOKUP($B303,產品!$A$2:$E$61,5,FALSE)*F303-$R303</f>
        <v>42898.5</v>
      </c>
      <c r="J303">
        <f t="shared" si="12"/>
        <v>2020</v>
      </c>
      <c r="P303" t="str">
        <f>MID(VLOOKUP($D303,業務!$A$1:$E$11,2,FALSE),FIND("/",VLOOKUP($D303,業務!$A$1:$E$11,2,FALSE))+1,2)</f>
        <v>經理</v>
      </c>
      <c r="Q303">
        <f t="shared" si="13"/>
        <v>1.4999999999999999E-2</v>
      </c>
      <c r="R303">
        <f t="shared" si="14"/>
        <v>1201.5</v>
      </c>
    </row>
    <row r="304" spans="1:18" ht="15.75" customHeight="1">
      <c r="A304" s="19">
        <v>303</v>
      </c>
      <c r="B304" s="4">
        <v>25</v>
      </c>
      <c r="C304" s="15">
        <v>116</v>
      </c>
      <c r="D304" s="21">
        <v>9</v>
      </c>
      <c r="E304" s="22">
        <v>43905</v>
      </c>
      <c r="F304" s="23">
        <v>18</v>
      </c>
      <c r="G304" s="24">
        <v>0.16</v>
      </c>
      <c r="H304">
        <f>VLOOKUP($B304,產品!$A$1:$E$61,4,FALSE)*(1-$G304)*$F304</f>
        <v>90720</v>
      </c>
      <c r="I304" s="58">
        <f>$H304-VLOOKUP($B304,產品!$A$2:$E$61,5,FALSE)*F304-$R304</f>
        <v>24559.200000000001</v>
      </c>
      <c r="J304">
        <f t="shared" si="12"/>
        <v>2020</v>
      </c>
      <c r="P304" t="str">
        <f>MID(VLOOKUP($D304,業務!$A$1:$E$11,2,FALSE),FIND("/",VLOOKUP($D304,業務!$A$1:$E$11,2,FALSE))+1,2)</f>
        <v>經理</v>
      </c>
      <c r="Q304">
        <f t="shared" si="13"/>
        <v>1.4999999999999999E-2</v>
      </c>
      <c r="R304">
        <f t="shared" si="14"/>
        <v>1360.8</v>
      </c>
    </row>
    <row r="305" spans="1:18" ht="15.75" customHeight="1">
      <c r="A305" s="19">
        <v>304</v>
      </c>
      <c r="B305" s="4">
        <v>41</v>
      </c>
      <c r="C305" s="15">
        <v>290</v>
      </c>
      <c r="D305" s="21">
        <v>8</v>
      </c>
      <c r="E305" s="22">
        <v>43905</v>
      </c>
      <c r="F305" s="23">
        <v>4</v>
      </c>
      <c r="G305" s="24">
        <v>7.0000000000000007E-2</v>
      </c>
      <c r="H305">
        <f>VLOOKUP($B305,產品!$A$1:$E$61,4,FALSE)*(1-$G305)*$F305</f>
        <v>44640</v>
      </c>
      <c r="I305" s="58">
        <f>$H305-VLOOKUP($B305,產品!$A$2:$E$61,5,FALSE)*F305-$R305</f>
        <v>12993.6</v>
      </c>
      <c r="J305">
        <f t="shared" si="12"/>
        <v>2020</v>
      </c>
      <c r="P305" t="str">
        <f>MID(VLOOKUP($D305,業務!$A$1:$E$11,2,FALSE),FIND("/",VLOOKUP($D305,業務!$A$1:$E$11,2,FALSE))+1,2)</f>
        <v>專員</v>
      </c>
      <c r="Q305">
        <f t="shared" si="13"/>
        <v>0.01</v>
      </c>
      <c r="R305">
        <f t="shared" si="14"/>
        <v>446.40000000000003</v>
      </c>
    </row>
    <row r="306" spans="1:18" ht="15.75" customHeight="1">
      <c r="A306" s="19">
        <v>305</v>
      </c>
      <c r="B306" s="4">
        <v>25</v>
      </c>
      <c r="C306" s="15">
        <v>118</v>
      </c>
      <c r="D306" s="21">
        <v>1</v>
      </c>
      <c r="E306" s="22">
        <v>43905</v>
      </c>
      <c r="F306" s="23">
        <v>2</v>
      </c>
      <c r="G306" s="24">
        <v>0.05</v>
      </c>
      <c r="H306">
        <f>VLOOKUP($B306,產品!$A$1:$E$61,4,FALSE)*(1-$G306)*$F306</f>
        <v>11400</v>
      </c>
      <c r="I306" s="58">
        <f>$H306-VLOOKUP($B306,產品!$A$2:$E$61,5,FALSE)*F306-$R306</f>
        <v>4086</v>
      </c>
      <c r="J306">
        <f t="shared" si="12"/>
        <v>2020</v>
      </c>
      <c r="P306" t="str">
        <f>MID(VLOOKUP($D306,業務!$A$1:$E$11,2,FALSE),FIND("/",VLOOKUP($D306,業務!$A$1:$E$11,2,FALSE))+1,2)</f>
        <v>專員</v>
      </c>
      <c r="Q306">
        <f t="shared" si="13"/>
        <v>0.01</v>
      </c>
      <c r="R306">
        <f t="shared" si="14"/>
        <v>114</v>
      </c>
    </row>
    <row r="307" spans="1:18" ht="15.75" customHeight="1">
      <c r="A307" s="19">
        <v>306</v>
      </c>
      <c r="B307" s="4">
        <v>3</v>
      </c>
      <c r="C307" s="15">
        <v>290</v>
      </c>
      <c r="D307" s="21">
        <v>1</v>
      </c>
      <c r="E307" s="22">
        <v>43906</v>
      </c>
      <c r="F307" s="23">
        <v>250</v>
      </c>
      <c r="G307" s="24">
        <v>0.05</v>
      </c>
      <c r="H307">
        <f>VLOOKUP($B307,產品!$A$1:$E$61,4,FALSE)*(1-$G307)*$F307</f>
        <v>237500</v>
      </c>
      <c r="I307" s="58">
        <f>$H307-VLOOKUP($B307,產品!$A$2:$E$61,5,FALSE)*F307-$R307</f>
        <v>135125</v>
      </c>
      <c r="J307">
        <f t="shared" si="12"/>
        <v>2020</v>
      </c>
      <c r="P307" t="str">
        <f>MID(VLOOKUP($D307,業務!$A$1:$E$11,2,FALSE),FIND("/",VLOOKUP($D307,業務!$A$1:$E$11,2,FALSE))+1,2)</f>
        <v>專員</v>
      </c>
      <c r="Q307">
        <f t="shared" si="13"/>
        <v>0.01</v>
      </c>
      <c r="R307">
        <f t="shared" si="14"/>
        <v>2375</v>
      </c>
    </row>
    <row r="308" spans="1:18" ht="15.75" customHeight="1">
      <c r="A308" s="19">
        <v>307</v>
      </c>
      <c r="B308" s="4">
        <v>57</v>
      </c>
      <c r="C308" s="15">
        <v>10</v>
      </c>
      <c r="D308" s="21">
        <v>2</v>
      </c>
      <c r="E308" s="22">
        <v>43906</v>
      </c>
      <c r="F308" s="23">
        <v>10</v>
      </c>
      <c r="G308" s="24">
        <v>0.1</v>
      </c>
      <c r="H308">
        <f>VLOOKUP($B308,產品!$A$1:$E$61,4,FALSE)*(1-$G308)*$F308</f>
        <v>162000</v>
      </c>
      <c r="I308" s="58">
        <f>$H308-VLOOKUP($B308,產品!$A$2:$E$61,5,FALSE)*F308-$R308</f>
        <v>33570</v>
      </c>
      <c r="J308">
        <f t="shared" si="12"/>
        <v>2020</v>
      </c>
      <c r="P308" t="str">
        <f>MID(VLOOKUP($D308,業務!$A$1:$E$11,2,FALSE),FIND("/",VLOOKUP($D308,業務!$A$1:$E$11,2,FALSE))+1,2)</f>
        <v>經理</v>
      </c>
      <c r="Q308">
        <f t="shared" si="13"/>
        <v>1.4999999999999999E-2</v>
      </c>
      <c r="R308">
        <f t="shared" si="14"/>
        <v>2430</v>
      </c>
    </row>
    <row r="309" spans="1:18" ht="15.75" customHeight="1">
      <c r="A309" s="19">
        <v>308</v>
      </c>
      <c r="B309" s="4">
        <v>13</v>
      </c>
      <c r="C309" s="15">
        <v>282</v>
      </c>
      <c r="D309" s="21">
        <v>10</v>
      </c>
      <c r="E309" s="22">
        <v>43906</v>
      </c>
      <c r="F309" s="23">
        <v>30</v>
      </c>
      <c r="G309" s="24">
        <v>7.0000000000000007E-2</v>
      </c>
      <c r="H309">
        <f>VLOOKUP($B309,產品!$A$1:$E$61,4,FALSE)*(1-$G309)*$F309</f>
        <v>50220</v>
      </c>
      <c r="I309" s="58">
        <f>$H309-VLOOKUP($B309,產品!$A$2:$E$61,5,FALSE)*F309-$R309</f>
        <v>28117.8</v>
      </c>
      <c r="J309">
        <f t="shared" si="12"/>
        <v>2020</v>
      </c>
      <c r="P309" t="str">
        <f>MID(VLOOKUP($D309,業務!$A$1:$E$11,2,FALSE),FIND("/",VLOOKUP($D309,業務!$A$1:$E$11,2,FALSE))+1,2)</f>
        <v>專員</v>
      </c>
      <c r="Q309">
        <f t="shared" si="13"/>
        <v>0.01</v>
      </c>
      <c r="R309">
        <f t="shared" si="14"/>
        <v>502.2</v>
      </c>
    </row>
    <row r="310" spans="1:18" ht="15.75" customHeight="1">
      <c r="A310" s="19">
        <v>309</v>
      </c>
      <c r="B310" s="4">
        <v>32</v>
      </c>
      <c r="C310" s="15">
        <v>11</v>
      </c>
      <c r="D310" s="21">
        <v>10</v>
      </c>
      <c r="E310" s="22">
        <v>43906</v>
      </c>
      <c r="F310" s="23">
        <v>9</v>
      </c>
      <c r="G310" s="24">
        <v>0.08</v>
      </c>
      <c r="H310">
        <f>VLOOKUP($B310,產品!$A$1:$E$61,4,FALSE)*(1-$G310)*$F310</f>
        <v>62100</v>
      </c>
      <c r="I310" s="58">
        <f>$H310-VLOOKUP($B310,產品!$A$2:$E$61,5,FALSE)*F310-$R310</f>
        <v>20979</v>
      </c>
      <c r="J310">
        <f t="shared" si="12"/>
        <v>2020</v>
      </c>
      <c r="P310" t="str">
        <f>MID(VLOOKUP($D310,業務!$A$1:$E$11,2,FALSE),FIND("/",VLOOKUP($D310,業務!$A$1:$E$11,2,FALSE))+1,2)</f>
        <v>專員</v>
      </c>
      <c r="Q310">
        <f t="shared" si="13"/>
        <v>0.01</v>
      </c>
      <c r="R310">
        <f t="shared" si="14"/>
        <v>621</v>
      </c>
    </row>
    <row r="311" spans="1:18" ht="15.75" customHeight="1">
      <c r="A311" s="19">
        <v>310</v>
      </c>
      <c r="B311" s="4">
        <v>33</v>
      </c>
      <c r="C311" s="15">
        <v>7</v>
      </c>
      <c r="D311" s="21">
        <v>1</v>
      </c>
      <c r="E311" s="22">
        <v>43906</v>
      </c>
      <c r="F311" s="23">
        <v>11</v>
      </c>
      <c r="G311" s="24">
        <v>0.14000000000000001</v>
      </c>
      <c r="H311">
        <f>VLOOKUP($B311,產品!$A$1:$E$61,4,FALSE)*(1-$G311)*$F311</f>
        <v>70950</v>
      </c>
      <c r="I311" s="58">
        <f>$H311-VLOOKUP($B311,產品!$A$2:$E$61,5,FALSE)*F311-$R311</f>
        <v>20740.5</v>
      </c>
      <c r="J311">
        <f t="shared" si="12"/>
        <v>2020</v>
      </c>
      <c r="P311" t="str">
        <f>MID(VLOOKUP($D311,業務!$A$1:$E$11,2,FALSE),FIND("/",VLOOKUP($D311,業務!$A$1:$E$11,2,FALSE))+1,2)</f>
        <v>專員</v>
      </c>
      <c r="Q311">
        <f t="shared" si="13"/>
        <v>0.01</v>
      </c>
      <c r="R311">
        <f t="shared" si="14"/>
        <v>709.5</v>
      </c>
    </row>
    <row r="312" spans="1:18" ht="15.75" customHeight="1">
      <c r="A312" s="19">
        <v>311</v>
      </c>
      <c r="B312" s="4">
        <v>6</v>
      </c>
      <c r="C312" s="15">
        <v>3</v>
      </c>
      <c r="D312" s="21">
        <v>1</v>
      </c>
      <c r="E312" s="22">
        <v>43906</v>
      </c>
      <c r="F312" s="23">
        <v>28</v>
      </c>
      <c r="G312" s="24">
        <v>0.08</v>
      </c>
      <c r="H312">
        <f>VLOOKUP($B312,產品!$A$1:$E$61,4,FALSE)*(1-$G312)*$F312</f>
        <v>25760</v>
      </c>
      <c r="I312" s="58">
        <f>$H312-VLOOKUP($B312,產品!$A$2:$E$61,5,FALSE)*F312-$R312</f>
        <v>14302.4</v>
      </c>
      <c r="J312">
        <f t="shared" si="12"/>
        <v>2020</v>
      </c>
      <c r="P312" t="str">
        <f>MID(VLOOKUP($D312,業務!$A$1:$E$11,2,FALSE),FIND("/",VLOOKUP($D312,業務!$A$1:$E$11,2,FALSE))+1,2)</f>
        <v>專員</v>
      </c>
      <c r="Q312">
        <f t="shared" si="13"/>
        <v>0.01</v>
      </c>
      <c r="R312">
        <f t="shared" si="14"/>
        <v>257.60000000000002</v>
      </c>
    </row>
    <row r="313" spans="1:18" ht="15.75" customHeight="1">
      <c r="A313" s="19">
        <v>312</v>
      </c>
      <c r="B313" s="4">
        <v>26</v>
      </c>
      <c r="C313" s="15">
        <v>288</v>
      </c>
      <c r="D313" s="21">
        <v>10</v>
      </c>
      <c r="E313" s="22">
        <v>43906</v>
      </c>
      <c r="F313" s="26">
        <v>9</v>
      </c>
      <c r="G313" s="24">
        <v>0.17</v>
      </c>
      <c r="H313">
        <f>VLOOKUP($B313,產品!$A$1:$E$61,4,FALSE)*(1-$G313)*$F313</f>
        <v>48555</v>
      </c>
      <c r="I313" s="58">
        <f>$H313-VLOOKUP($B313,產品!$A$2:$E$61,5,FALSE)*F313-$R313</f>
        <v>12969.45</v>
      </c>
      <c r="J313">
        <f t="shared" si="12"/>
        <v>2020</v>
      </c>
      <c r="P313" t="str">
        <f>MID(VLOOKUP($D313,業務!$A$1:$E$11,2,FALSE),FIND("/",VLOOKUP($D313,業務!$A$1:$E$11,2,FALSE))+1,2)</f>
        <v>專員</v>
      </c>
      <c r="Q313">
        <f t="shared" si="13"/>
        <v>0.01</v>
      </c>
      <c r="R313">
        <f t="shared" si="14"/>
        <v>485.55</v>
      </c>
    </row>
    <row r="314" spans="1:18" ht="15.75" customHeight="1">
      <c r="A314" s="19">
        <v>313</v>
      </c>
      <c r="B314" s="4">
        <v>36</v>
      </c>
      <c r="C314" s="15">
        <v>263</v>
      </c>
      <c r="D314" s="21">
        <v>2</v>
      </c>
      <c r="E314" s="22">
        <v>43906</v>
      </c>
      <c r="F314" s="23">
        <v>4</v>
      </c>
      <c r="G314" s="24">
        <v>7.0000000000000007E-2</v>
      </c>
      <c r="H314">
        <f>VLOOKUP($B314,產品!$A$1:$E$61,4,FALSE)*(1-$G314)*$F314</f>
        <v>33480</v>
      </c>
      <c r="I314" s="58">
        <f>$H314-VLOOKUP($B314,產品!$A$2:$E$61,5,FALSE)*F314-$R314</f>
        <v>11377.8</v>
      </c>
      <c r="J314">
        <f t="shared" si="12"/>
        <v>2020</v>
      </c>
      <c r="P314" t="str">
        <f>MID(VLOOKUP($D314,業務!$A$1:$E$11,2,FALSE),FIND("/",VLOOKUP($D314,業務!$A$1:$E$11,2,FALSE))+1,2)</f>
        <v>經理</v>
      </c>
      <c r="Q314">
        <f t="shared" si="13"/>
        <v>1.4999999999999999E-2</v>
      </c>
      <c r="R314">
        <f t="shared" si="14"/>
        <v>502.2</v>
      </c>
    </row>
    <row r="315" spans="1:18" ht="15.75" customHeight="1">
      <c r="A315" s="19">
        <v>314</v>
      </c>
      <c r="B315" s="4">
        <v>20</v>
      </c>
      <c r="C315" s="15">
        <v>262</v>
      </c>
      <c r="D315" s="21">
        <v>3</v>
      </c>
      <c r="E315" s="22">
        <v>43906</v>
      </c>
      <c r="F315" s="23">
        <v>10</v>
      </c>
      <c r="G315" s="24">
        <v>7.0000000000000007E-2</v>
      </c>
      <c r="H315">
        <f>VLOOKUP($B315,產品!$A$1:$E$61,4,FALSE)*(1-$G315)*$F315</f>
        <v>16740</v>
      </c>
      <c r="I315" s="58">
        <f>$H315-VLOOKUP($B315,產品!$A$2:$E$61,5,FALSE)*F315-$R315</f>
        <v>9272.16</v>
      </c>
      <c r="J315">
        <f t="shared" si="12"/>
        <v>2020</v>
      </c>
      <c r="P315" t="str">
        <f>MID(VLOOKUP($D315,業務!$A$1:$E$11,2,FALSE),FIND("/",VLOOKUP($D315,業務!$A$1:$E$11,2,FALSE))+1,2)</f>
        <v>協理</v>
      </c>
      <c r="Q315">
        <f t="shared" si="13"/>
        <v>1.6E-2</v>
      </c>
      <c r="R315">
        <f t="shared" si="14"/>
        <v>267.84000000000003</v>
      </c>
    </row>
    <row r="316" spans="1:18" ht="15.75" customHeight="1">
      <c r="A316" s="19">
        <v>315</v>
      </c>
      <c r="B316" s="4">
        <v>47</v>
      </c>
      <c r="C316" s="15">
        <v>6</v>
      </c>
      <c r="D316" s="21">
        <v>10</v>
      </c>
      <c r="E316" s="22">
        <v>43906</v>
      </c>
      <c r="F316" s="23">
        <v>2</v>
      </c>
      <c r="G316" s="24">
        <v>0.14000000000000001</v>
      </c>
      <c r="H316">
        <f>VLOOKUP($B316,產品!$A$1:$E$61,4,FALSE)*(1-$G316)*$F316</f>
        <v>34400</v>
      </c>
      <c r="I316" s="58">
        <f>$H316-VLOOKUP($B316,產品!$A$2:$E$61,5,FALSE)*F316-$R316</f>
        <v>8056</v>
      </c>
      <c r="J316">
        <f t="shared" si="12"/>
        <v>2020</v>
      </c>
      <c r="P316" t="str">
        <f>MID(VLOOKUP($D316,業務!$A$1:$E$11,2,FALSE),FIND("/",VLOOKUP($D316,業務!$A$1:$E$11,2,FALSE))+1,2)</f>
        <v>專員</v>
      </c>
      <c r="Q316">
        <f t="shared" si="13"/>
        <v>0.01</v>
      </c>
      <c r="R316">
        <f t="shared" si="14"/>
        <v>344</v>
      </c>
    </row>
    <row r="317" spans="1:18" ht="15.75" customHeight="1">
      <c r="A317" s="19">
        <v>316</v>
      </c>
      <c r="B317" s="4">
        <v>28</v>
      </c>
      <c r="C317" s="15">
        <v>5</v>
      </c>
      <c r="D317" s="21">
        <v>1</v>
      </c>
      <c r="E317" s="22">
        <v>43906</v>
      </c>
      <c r="F317" s="23">
        <v>3</v>
      </c>
      <c r="G317" s="24">
        <v>7.0000000000000007E-2</v>
      </c>
      <c r="H317">
        <f>VLOOKUP($B317,產品!$A$1:$E$61,4,FALSE)*(1-$G317)*$F317</f>
        <v>20924.999999999996</v>
      </c>
      <c r="I317" s="58">
        <f>$H317-VLOOKUP($B317,產品!$A$2:$E$61,5,FALSE)*F317-$R317</f>
        <v>7215.7499999999964</v>
      </c>
      <c r="J317">
        <f t="shared" si="12"/>
        <v>2020</v>
      </c>
      <c r="P317" t="str">
        <f>MID(VLOOKUP($D317,業務!$A$1:$E$11,2,FALSE),FIND("/",VLOOKUP($D317,業務!$A$1:$E$11,2,FALSE))+1,2)</f>
        <v>專員</v>
      </c>
      <c r="Q317">
        <f t="shared" si="13"/>
        <v>0.01</v>
      </c>
      <c r="R317">
        <f t="shared" si="14"/>
        <v>209.24999999999997</v>
      </c>
    </row>
    <row r="318" spans="1:18" ht="15.75" customHeight="1">
      <c r="A318" s="19">
        <v>317</v>
      </c>
      <c r="B318" s="4">
        <v>12</v>
      </c>
      <c r="C318" s="15">
        <v>7</v>
      </c>
      <c r="D318" s="21">
        <v>6</v>
      </c>
      <c r="E318" s="22">
        <v>43907</v>
      </c>
      <c r="F318" s="23">
        <v>250</v>
      </c>
      <c r="G318" s="24">
        <v>0.05</v>
      </c>
      <c r="H318">
        <f>VLOOKUP($B318,產品!$A$1:$E$61,4,FALSE)*(1-$G318)*$F318</f>
        <v>237500</v>
      </c>
      <c r="I318" s="58">
        <f>$H318-VLOOKUP($B318,產品!$A$2:$E$61,5,FALSE)*F318-$R318</f>
        <v>135125</v>
      </c>
      <c r="J318">
        <f t="shared" si="12"/>
        <v>2020</v>
      </c>
      <c r="P318" t="str">
        <f>MID(VLOOKUP($D318,業務!$A$1:$E$11,2,FALSE),FIND("/",VLOOKUP($D318,業務!$A$1:$E$11,2,FALSE))+1,2)</f>
        <v>專員</v>
      </c>
      <c r="Q318">
        <f t="shared" si="13"/>
        <v>0.01</v>
      </c>
      <c r="R318">
        <f t="shared" si="14"/>
        <v>2375</v>
      </c>
    </row>
    <row r="319" spans="1:18" ht="15.75" customHeight="1">
      <c r="A319" s="19">
        <v>318</v>
      </c>
      <c r="B319" s="4">
        <v>22</v>
      </c>
      <c r="C319" s="15">
        <v>5</v>
      </c>
      <c r="D319" s="21">
        <v>5</v>
      </c>
      <c r="E319" s="22">
        <v>43907</v>
      </c>
      <c r="F319" s="23">
        <v>150</v>
      </c>
      <c r="G319" s="24">
        <v>0.15</v>
      </c>
      <c r="H319">
        <f>VLOOKUP($B319,產品!$A$1:$E$61,4,FALSE)*(1-$G319)*$F319</f>
        <v>229500</v>
      </c>
      <c r="I319" s="58">
        <f>$H319-VLOOKUP($B319,產品!$A$2:$E$61,5,FALSE)*F319-$R319</f>
        <v>119205</v>
      </c>
      <c r="J319">
        <f t="shared" si="12"/>
        <v>2020</v>
      </c>
      <c r="P319" t="str">
        <f>MID(VLOOKUP($D319,業務!$A$1:$E$11,2,FALSE),FIND("/",VLOOKUP($D319,業務!$A$1:$E$11,2,FALSE))+1,2)</f>
        <v>專員</v>
      </c>
      <c r="Q319">
        <f t="shared" si="13"/>
        <v>0.01</v>
      </c>
      <c r="R319">
        <f t="shared" si="14"/>
        <v>2295</v>
      </c>
    </row>
    <row r="320" spans="1:18" ht="15.75" customHeight="1">
      <c r="A320" s="19">
        <v>319</v>
      </c>
      <c r="B320" s="4">
        <v>20</v>
      </c>
      <c r="C320" s="15">
        <v>137</v>
      </c>
      <c r="D320" s="21">
        <v>5</v>
      </c>
      <c r="E320" s="22">
        <v>43907</v>
      </c>
      <c r="F320" s="26">
        <v>80</v>
      </c>
      <c r="G320" s="24">
        <v>0.11</v>
      </c>
      <c r="H320">
        <f>VLOOKUP($B320,產品!$A$1:$E$61,4,FALSE)*(1-$G320)*$F320</f>
        <v>128160</v>
      </c>
      <c r="I320" s="58">
        <f>$H320-VLOOKUP($B320,產品!$A$2:$E$61,5,FALSE)*F320-$R320</f>
        <v>69278.399999999994</v>
      </c>
      <c r="J320">
        <f t="shared" si="12"/>
        <v>2020</v>
      </c>
      <c r="P320" t="str">
        <f>MID(VLOOKUP($D320,業務!$A$1:$E$11,2,FALSE),FIND("/",VLOOKUP($D320,業務!$A$1:$E$11,2,FALSE))+1,2)</f>
        <v>專員</v>
      </c>
      <c r="Q320">
        <f t="shared" si="13"/>
        <v>0.01</v>
      </c>
      <c r="R320">
        <f t="shared" si="14"/>
        <v>1281.6000000000001</v>
      </c>
    </row>
    <row r="321" spans="1:18" ht="15.75" customHeight="1">
      <c r="A321" s="19">
        <v>320</v>
      </c>
      <c r="B321" s="4">
        <v>20</v>
      </c>
      <c r="C321" s="15">
        <v>269</v>
      </c>
      <c r="D321" s="21">
        <v>2</v>
      </c>
      <c r="E321" s="22">
        <v>43907</v>
      </c>
      <c r="F321" s="23">
        <v>45</v>
      </c>
      <c r="G321" s="24">
        <v>0.14000000000000001</v>
      </c>
      <c r="H321">
        <f>VLOOKUP($B321,產品!$A$1:$E$61,4,FALSE)*(1-$G321)*$F321</f>
        <v>69660</v>
      </c>
      <c r="I321" s="58">
        <f>$H321-VLOOKUP($B321,產品!$A$2:$E$61,5,FALSE)*F321-$R321</f>
        <v>36215.1</v>
      </c>
      <c r="J321">
        <f t="shared" si="12"/>
        <v>2020</v>
      </c>
      <c r="P321" t="str">
        <f>MID(VLOOKUP($D321,業務!$A$1:$E$11,2,FALSE),FIND("/",VLOOKUP($D321,業務!$A$1:$E$11,2,FALSE))+1,2)</f>
        <v>經理</v>
      </c>
      <c r="Q321">
        <f t="shared" si="13"/>
        <v>1.4999999999999999E-2</v>
      </c>
      <c r="R321">
        <f t="shared" si="14"/>
        <v>1044.8999999999999</v>
      </c>
    </row>
    <row r="322" spans="1:18" ht="15.75" customHeight="1">
      <c r="A322" s="19">
        <v>321</v>
      </c>
      <c r="B322" s="4">
        <v>29</v>
      </c>
      <c r="C322" s="15">
        <v>284</v>
      </c>
      <c r="D322" s="21">
        <v>10</v>
      </c>
      <c r="E322" s="22">
        <v>43907</v>
      </c>
      <c r="F322" s="23">
        <v>16</v>
      </c>
      <c r="G322" s="24">
        <v>0.14000000000000001</v>
      </c>
      <c r="H322">
        <f>VLOOKUP($B322,產品!$A$1:$E$61,4,FALSE)*(1-$G322)*$F322</f>
        <v>82560</v>
      </c>
      <c r="I322" s="58">
        <f>$H322-VLOOKUP($B322,產品!$A$2:$E$61,5,FALSE)*F322-$R322</f>
        <v>24134.400000000001</v>
      </c>
      <c r="J322">
        <f t="shared" si="12"/>
        <v>2020</v>
      </c>
      <c r="P322" t="str">
        <f>MID(VLOOKUP($D322,業務!$A$1:$E$11,2,FALSE),FIND("/",VLOOKUP($D322,業務!$A$1:$E$11,2,FALSE))+1,2)</f>
        <v>專員</v>
      </c>
      <c r="Q322">
        <f t="shared" si="13"/>
        <v>0.01</v>
      </c>
      <c r="R322">
        <f t="shared" si="14"/>
        <v>825.6</v>
      </c>
    </row>
    <row r="323" spans="1:18" ht="15.75" customHeight="1">
      <c r="A323" s="19">
        <v>322</v>
      </c>
      <c r="B323" s="4">
        <v>10</v>
      </c>
      <c r="C323" s="15">
        <v>6</v>
      </c>
      <c r="D323" s="21">
        <v>8</v>
      </c>
      <c r="E323" s="22">
        <v>43907</v>
      </c>
      <c r="F323" s="23">
        <v>45</v>
      </c>
      <c r="G323" s="24">
        <v>0.14000000000000001</v>
      </c>
      <c r="H323">
        <f>VLOOKUP($B323,產品!$A$1:$E$61,4,FALSE)*(1-$G323)*$F323</f>
        <v>38700</v>
      </c>
      <c r="I323" s="58">
        <f>$H323-VLOOKUP($B323,產品!$A$2:$E$61,5,FALSE)*F323-$R323</f>
        <v>20313</v>
      </c>
      <c r="J323">
        <f t="shared" ref="J323:J386" si="15">YEAR(E323)</f>
        <v>2020</v>
      </c>
      <c r="P323" t="str">
        <f>MID(VLOOKUP($D323,業務!$A$1:$E$11,2,FALSE),FIND("/",VLOOKUP($D323,業務!$A$1:$E$11,2,FALSE))+1,2)</f>
        <v>專員</v>
      </c>
      <c r="Q323">
        <f t="shared" ref="Q323:Q386" si="16">IF($P323="專員",1%,IF($P323="副理",1.2%,IF($P323="經理",1.5%,IF($P323="協理",1.6%,0))))</f>
        <v>0.01</v>
      </c>
      <c r="R323">
        <f t="shared" ref="R323:R386" si="17">$H323*$Q323</f>
        <v>387</v>
      </c>
    </row>
    <row r="324" spans="1:18" ht="15.75" customHeight="1">
      <c r="A324" s="19">
        <v>323</v>
      </c>
      <c r="B324" s="4">
        <v>35</v>
      </c>
      <c r="C324" s="15">
        <v>277</v>
      </c>
      <c r="D324" s="21">
        <v>5</v>
      </c>
      <c r="E324" s="22">
        <v>43907</v>
      </c>
      <c r="F324" s="23">
        <v>2</v>
      </c>
      <c r="G324" s="24">
        <v>0.19</v>
      </c>
      <c r="H324">
        <f>VLOOKUP($B324,產品!$A$1:$E$61,4,FALSE)*(1-$G324)*$F324</f>
        <v>13770</v>
      </c>
      <c r="I324" s="58">
        <f>$H324-VLOOKUP($B324,產品!$A$2:$E$61,5,FALSE)*F324-$R324</f>
        <v>3432.3</v>
      </c>
      <c r="J324">
        <f t="shared" si="15"/>
        <v>2020</v>
      </c>
      <c r="P324" t="str">
        <f>MID(VLOOKUP($D324,業務!$A$1:$E$11,2,FALSE),FIND("/",VLOOKUP($D324,業務!$A$1:$E$11,2,FALSE))+1,2)</f>
        <v>專員</v>
      </c>
      <c r="Q324">
        <f t="shared" si="16"/>
        <v>0.01</v>
      </c>
      <c r="R324">
        <f t="shared" si="17"/>
        <v>137.70000000000002</v>
      </c>
    </row>
    <row r="325" spans="1:18" ht="15.75" customHeight="1">
      <c r="A325" s="19">
        <v>324</v>
      </c>
      <c r="B325" s="4">
        <v>58</v>
      </c>
      <c r="C325" s="15">
        <v>6</v>
      </c>
      <c r="D325" s="21">
        <v>7</v>
      </c>
      <c r="E325" s="22">
        <v>43907</v>
      </c>
      <c r="F325" s="23">
        <v>1</v>
      </c>
      <c r="G325" s="24">
        <v>0.15</v>
      </c>
      <c r="H325">
        <f>VLOOKUP($B325,產品!$A$1:$E$61,4,FALSE)*(1-$G325)*$F325</f>
        <v>17850</v>
      </c>
      <c r="I325" s="58">
        <f>$H325-VLOOKUP($B325,產品!$A$2:$E$61,5,FALSE)*F325-$R325</f>
        <v>2935.800000000002</v>
      </c>
      <c r="J325">
        <f t="shared" si="15"/>
        <v>2020</v>
      </c>
      <c r="P325" t="str">
        <f>MID(VLOOKUP($D325,業務!$A$1:$E$11,2,FALSE),FIND("/",VLOOKUP($D325,業務!$A$1:$E$11,2,FALSE))+1,2)</f>
        <v>副理</v>
      </c>
      <c r="Q325">
        <f t="shared" si="16"/>
        <v>1.2E-2</v>
      </c>
      <c r="R325">
        <f t="shared" si="17"/>
        <v>214.20000000000002</v>
      </c>
    </row>
    <row r="326" spans="1:18" ht="15.75" customHeight="1">
      <c r="A326" s="19">
        <v>325</v>
      </c>
      <c r="B326" s="4">
        <v>21</v>
      </c>
      <c r="C326" s="15">
        <v>270</v>
      </c>
      <c r="D326" s="21">
        <v>6</v>
      </c>
      <c r="E326" s="22">
        <v>43908</v>
      </c>
      <c r="F326" s="26">
        <v>30</v>
      </c>
      <c r="G326" s="24">
        <v>0.09</v>
      </c>
      <c r="H326">
        <f>VLOOKUP($B326,產品!$A$1:$E$61,4,FALSE)*(1-$G326)*$F326</f>
        <v>49140</v>
      </c>
      <c r="I326" s="58">
        <f>$H326-VLOOKUP($B326,產品!$A$2:$E$61,5,FALSE)*F326-$R326</f>
        <v>27048.6</v>
      </c>
      <c r="J326">
        <f t="shared" si="15"/>
        <v>2020</v>
      </c>
      <c r="P326" t="str">
        <f>MID(VLOOKUP($D326,業務!$A$1:$E$11,2,FALSE),FIND("/",VLOOKUP($D326,業務!$A$1:$E$11,2,FALSE))+1,2)</f>
        <v>專員</v>
      </c>
      <c r="Q326">
        <f t="shared" si="16"/>
        <v>0.01</v>
      </c>
      <c r="R326">
        <f t="shared" si="17"/>
        <v>491.40000000000003</v>
      </c>
    </row>
    <row r="327" spans="1:18" ht="15.75" customHeight="1">
      <c r="A327" s="19">
        <v>326</v>
      </c>
      <c r="B327" s="4">
        <v>29</v>
      </c>
      <c r="C327" s="15">
        <v>8</v>
      </c>
      <c r="D327" s="21">
        <v>7</v>
      </c>
      <c r="E327" s="22">
        <v>43908</v>
      </c>
      <c r="F327" s="23">
        <v>10</v>
      </c>
      <c r="G327" s="24">
        <v>0.14000000000000001</v>
      </c>
      <c r="H327">
        <f>VLOOKUP($B327,產品!$A$1:$E$61,4,FALSE)*(1-$G327)*$F327</f>
        <v>51600</v>
      </c>
      <c r="I327" s="58">
        <f>$H327-VLOOKUP($B327,產品!$A$2:$E$61,5,FALSE)*F327-$R327</f>
        <v>14980.8</v>
      </c>
      <c r="J327">
        <f t="shared" si="15"/>
        <v>2020</v>
      </c>
      <c r="P327" t="str">
        <f>MID(VLOOKUP($D327,業務!$A$1:$E$11,2,FALSE),FIND("/",VLOOKUP($D327,業務!$A$1:$E$11,2,FALSE))+1,2)</f>
        <v>副理</v>
      </c>
      <c r="Q327">
        <f t="shared" si="16"/>
        <v>1.2E-2</v>
      </c>
      <c r="R327">
        <f t="shared" si="17"/>
        <v>619.20000000000005</v>
      </c>
    </row>
    <row r="328" spans="1:18" ht="15.75" customHeight="1">
      <c r="A328" s="19">
        <v>327</v>
      </c>
      <c r="B328" s="4">
        <v>39</v>
      </c>
      <c r="C328" s="15">
        <v>272</v>
      </c>
      <c r="D328" s="21">
        <v>4</v>
      </c>
      <c r="E328" s="22">
        <v>43908</v>
      </c>
      <c r="F328" s="23">
        <v>3</v>
      </c>
      <c r="G328" s="24">
        <v>0.17</v>
      </c>
      <c r="H328">
        <f>VLOOKUP($B328,產品!$A$1:$E$61,4,FALSE)*(1-$G328)*$F328</f>
        <v>44820</v>
      </c>
      <c r="I328" s="58">
        <f>$H328-VLOOKUP($B328,產品!$A$2:$E$61,5,FALSE)*F328-$R328</f>
        <v>9182.16</v>
      </c>
      <c r="J328">
        <f t="shared" si="15"/>
        <v>2020</v>
      </c>
      <c r="P328" t="str">
        <f>MID(VLOOKUP($D328,業務!$A$1:$E$11,2,FALSE),FIND("/",VLOOKUP($D328,業務!$A$1:$E$11,2,FALSE))+1,2)</f>
        <v>副理</v>
      </c>
      <c r="Q328">
        <f t="shared" si="16"/>
        <v>1.2E-2</v>
      </c>
      <c r="R328">
        <f t="shared" si="17"/>
        <v>537.84</v>
      </c>
    </row>
    <row r="329" spans="1:18" ht="15.75" customHeight="1">
      <c r="A329" s="19">
        <v>328</v>
      </c>
      <c r="B329" s="4">
        <v>18</v>
      </c>
      <c r="C329" s="15">
        <v>286</v>
      </c>
      <c r="D329" s="21">
        <v>9</v>
      </c>
      <c r="E329" s="22">
        <v>43909</v>
      </c>
      <c r="F329" s="23">
        <v>15</v>
      </c>
      <c r="G329" s="24">
        <v>0.13</v>
      </c>
      <c r="H329">
        <f>VLOOKUP($B329,產品!$A$1:$E$61,4,FALSE)*(1-$G329)*$F329</f>
        <v>23490</v>
      </c>
      <c r="I329" s="58">
        <f>$H329-VLOOKUP($B329,產品!$A$2:$E$61,5,FALSE)*F329-$R329</f>
        <v>12337.65</v>
      </c>
      <c r="J329">
        <f t="shared" si="15"/>
        <v>2020</v>
      </c>
      <c r="P329" t="str">
        <f>MID(VLOOKUP($D329,業務!$A$1:$E$11,2,FALSE),FIND("/",VLOOKUP($D329,業務!$A$1:$E$11,2,FALSE))+1,2)</f>
        <v>經理</v>
      </c>
      <c r="Q329">
        <f t="shared" si="16"/>
        <v>1.4999999999999999E-2</v>
      </c>
      <c r="R329">
        <f t="shared" si="17"/>
        <v>352.34999999999997</v>
      </c>
    </row>
    <row r="330" spans="1:18" ht="15.75" customHeight="1">
      <c r="A330" s="19">
        <v>329</v>
      </c>
      <c r="B330" s="4">
        <v>27</v>
      </c>
      <c r="C330" s="15">
        <v>285</v>
      </c>
      <c r="D330" s="21">
        <v>6</v>
      </c>
      <c r="E330" s="22">
        <v>43909</v>
      </c>
      <c r="F330" s="23">
        <v>3</v>
      </c>
      <c r="G330" s="24">
        <v>0.1</v>
      </c>
      <c r="H330">
        <f>VLOOKUP($B330,產品!$A$1:$E$61,4,FALSE)*(1-$G330)*$F330</f>
        <v>18900</v>
      </c>
      <c r="I330" s="58">
        <f>$H330-VLOOKUP($B330,產品!$A$2:$E$61,5,FALSE)*F330-$R330</f>
        <v>6111</v>
      </c>
      <c r="J330">
        <f t="shared" si="15"/>
        <v>2020</v>
      </c>
      <c r="P330" t="str">
        <f>MID(VLOOKUP($D330,業務!$A$1:$E$11,2,FALSE),FIND("/",VLOOKUP($D330,業務!$A$1:$E$11,2,FALSE))+1,2)</f>
        <v>專員</v>
      </c>
      <c r="Q330">
        <f t="shared" si="16"/>
        <v>0.01</v>
      </c>
      <c r="R330">
        <f t="shared" si="17"/>
        <v>189</v>
      </c>
    </row>
    <row r="331" spans="1:18" ht="15.75" customHeight="1">
      <c r="A331" s="19">
        <v>330</v>
      </c>
      <c r="B331" s="4">
        <v>33</v>
      </c>
      <c r="C331" s="15">
        <v>8</v>
      </c>
      <c r="D331" s="21">
        <v>8</v>
      </c>
      <c r="E331" s="22">
        <v>43910</v>
      </c>
      <c r="F331" s="23">
        <v>20</v>
      </c>
      <c r="G331" s="24">
        <v>7.0000000000000007E-2</v>
      </c>
      <c r="H331">
        <f>VLOOKUP($B331,產品!$A$1:$E$61,4,FALSE)*(1-$G331)*$F331</f>
        <v>139499.99999999997</v>
      </c>
      <c r="I331" s="58">
        <f>$H331-VLOOKUP($B331,產品!$A$2:$E$61,5,FALSE)*F331-$R331</f>
        <v>48104.999999999971</v>
      </c>
      <c r="J331">
        <f t="shared" si="15"/>
        <v>2020</v>
      </c>
      <c r="P331" t="str">
        <f>MID(VLOOKUP($D331,業務!$A$1:$E$11,2,FALSE),FIND("/",VLOOKUP($D331,業務!$A$1:$E$11,2,FALSE))+1,2)</f>
        <v>專員</v>
      </c>
      <c r="Q331">
        <f t="shared" si="16"/>
        <v>0.01</v>
      </c>
      <c r="R331">
        <f t="shared" si="17"/>
        <v>1394.9999999999998</v>
      </c>
    </row>
    <row r="332" spans="1:18" ht="15.75" customHeight="1">
      <c r="A332" s="19">
        <v>331</v>
      </c>
      <c r="B332" s="4">
        <v>52</v>
      </c>
      <c r="C332" s="15">
        <v>279</v>
      </c>
      <c r="D332" s="21">
        <v>7</v>
      </c>
      <c r="E332" s="22">
        <v>43910</v>
      </c>
      <c r="F332" s="23">
        <v>4</v>
      </c>
      <c r="G332" s="24">
        <v>0.1</v>
      </c>
      <c r="H332">
        <f>VLOOKUP($B332,產品!$A$1:$E$61,4,FALSE)*(1-$G332)*$F332</f>
        <v>79200</v>
      </c>
      <c r="I332" s="58">
        <f>$H332-VLOOKUP($B332,產品!$A$2:$E$61,5,FALSE)*F332-$R332</f>
        <v>16649.600000000006</v>
      </c>
      <c r="J332">
        <f t="shared" si="15"/>
        <v>2020</v>
      </c>
      <c r="P332" t="str">
        <f>MID(VLOOKUP($D332,業務!$A$1:$E$11,2,FALSE),FIND("/",VLOOKUP($D332,業務!$A$1:$E$11,2,FALSE))+1,2)</f>
        <v>副理</v>
      </c>
      <c r="Q332">
        <f t="shared" si="16"/>
        <v>1.2E-2</v>
      </c>
      <c r="R332">
        <f t="shared" si="17"/>
        <v>950.4</v>
      </c>
    </row>
    <row r="333" spans="1:18" ht="15.75" customHeight="1">
      <c r="A333" s="19">
        <v>332</v>
      </c>
      <c r="B333" s="4">
        <v>44</v>
      </c>
      <c r="C333" s="15">
        <v>114</v>
      </c>
      <c r="D333" s="21">
        <v>2</v>
      </c>
      <c r="E333" s="22">
        <v>43910</v>
      </c>
      <c r="F333" s="23">
        <v>2</v>
      </c>
      <c r="G333" s="24">
        <v>0.18</v>
      </c>
      <c r="H333">
        <f>VLOOKUP($B333,產品!$A$1:$E$61,4,FALSE)*(1-$G333)*$F333</f>
        <v>32800</v>
      </c>
      <c r="I333" s="58">
        <f>$H333-VLOOKUP($B333,產品!$A$2:$E$61,5,FALSE)*F333-$R333</f>
        <v>6308</v>
      </c>
      <c r="J333">
        <f t="shared" si="15"/>
        <v>2020</v>
      </c>
      <c r="P333" t="str">
        <f>MID(VLOOKUP($D333,業務!$A$1:$E$11,2,FALSE),FIND("/",VLOOKUP($D333,業務!$A$1:$E$11,2,FALSE))+1,2)</f>
        <v>經理</v>
      </c>
      <c r="Q333">
        <f t="shared" si="16"/>
        <v>1.4999999999999999E-2</v>
      </c>
      <c r="R333">
        <f t="shared" si="17"/>
        <v>492</v>
      </c>
    </row>
    <row r="334" spans="1:18" ht="15.75" customHeight="1">
      <c r="A334" s="19">
        <v>333</v>
      </c>
      <c r="B334" s="4">
        <v>39</v>
      </c>
      <c r="C334" s="15">
        <v>138</v>
      </c>
      <c r="D334" s="21">
        <v>1</v>
      </c>
      <c r="E334" s="22">
        <v>43910</v>
      </c>
      <c r="F334" s="23">
        <v>2</v>
      </c>
      <c r="G334" s="24">
        <v>0.2</v>
      </c>
      <c r="H334">
        <f>VLOOKUP($B334,產品!$A$1:$E$61,4,FALSE)*(1-$G334)*$F334</f>
        <v>28800</v>
      </c>
      <c r="I334" s="58">
        <f>$H334-VLOOKUP($B334,產品!$A$2:$E$61,5,FALSE)*F334-$R334</f>
        <v>5112</v>
      </c>
      <c r="J334">
        <f t="shared" si="15"/>
        <v>2020</v>
      </c>
      <c r="P334" t="str">
        <f>MID(VLOOKUP($D334,業務!$A$1:$E$11,2,FALSE),FIND("/",VLOOKUP($D334,業務!$A$1:$E$11,2,FALSE))+1,2)</f>
        <v>專員</v>
      </c>
      <c r="Q334">
        <f t="shared" si="16"/>
        <v>0.01</v>
      </c>
      <c r="R334">
        <f t="shared" si="17"/>
        <v>288</v>
      </c>
    </row>
    <row r="335" spans="1:18" ht="15.75" customHeight="1">
      <c r="A335" s="19">
        <v>334</v>
      </c>
      <c r="B335" s="4">
        <v>3</v>
      </c>
      <c r="C335" s="15">
        <v>284</v>
      </c>
      <c r="D335" s="21">
        <v>4</v>
      </c>
      <c r="E335" s="22">
        <v>43910</v>
      </c>
      <c r="F335" s="26">
        <v>10</v>
      </c>
      <c r="G335" s="24">
        <v>0.09</v>
      </c>
      <c r="H335">
        <f>VLOOKUP($B335,產品!$A$1:$E$61,4,FALSE)*(1-$G335)*$F335</f>
        <v>9100</v>
      </c>
      <c r="I335" s="58">
        <f>$H335-VLOOKUP($B335,產品!$A$2:$E$61,5,FALSE)*F335-$R335</f>
        <v>4990.8</v>
      </c>
      <c r="J335">
        <f t="shared" si="15"/>
        <v>2020</v>
      </c>
      <c r="P335" t="str">
        <f>MID(VLOOKUP($D335,業務!$A$1:$E$11,2,FALSE),FIND("/",VLOOKUP($D335,業務!$A$1:$E$11,2,FALSE))+1,2)</f>
        <v>副理</v>
      </c>
      <c r="Q335">
        <f t="shared" si="16"/>
        <v>1.2E-2</v>
      </c>
      <c r="R335">
        <f t="shared" si="17"/>
        <v>109.2</v>
      </c>
    </row>
    <row r="336" spans="1:18" ht="15.75" customHeight="1">
      <c r="A336" s="19">
        <v>335</v>
      </c>
      <c r="B336" s="4">
        <v>36</v>
      </c>
      <c r="C336" s="15">
        <v>263</v>
      </c>
      <c r="D336" s="21">
        <v>8</v>
      </c>
      <c r="E336" s="22">
        <v>43910</v>
      </c>
      <c r="F336" s="26">
        <v>2</v>
      </c>
      <c r="G336" s="24">
        <v>0.12</v>
      </c>
      <c r="H336">
        <f>VLOOKUP($B336,產品!$A$1:$E$61,4,FALSE)*(1-$G336)*$F336</f>
        <v>15840</v>
      </c>
      <c r="I336" s="58">
        <f>$H336-VLOOKUP($B336,產品!$A$2:$E$61,5,FALSE)*F336-$R336</f>
        <v>4881.6000000000004</v>
      </c>
      <c r="J336">
        <f t="shared" si="15"/>
        <v>2020</v>
      </c>
      <c r="P336" t="str">
        <f>MID(VLOOKUP($D336,業務!$A$1:$E$11,2,FALSE),FIND("/",VLOOKUP($D336,業務!$A$1:$E$11,2,FALSE))+1,2)</f>
        <v>專員</v>
      </c>
      <c r="Q336">
        <f t="shared" si="16"/>
        <v>0.01</v>
      </c>
      <c r="R336">
        <f t="shared" si="17"/>
        <v>158.4</v>
      </c>
    </row>
    <row r="337" spans="1:18" ht="15.75" customHeight="1">
      <c r="A337" s="19">
        <v>336</v>
      </c>
      <c r="B337" s="4">
        <v>18</v>
      </c>
      <c r="C337" s="15">
        <v>113</v>
      </c>
      <c r="D337" s="21">
        <v>1</v>
      </c>
      <c r="E337" s="22">
        <v>43911</v>
      </c>
      <c r="F337" s="23">
        <v>150</v>
      </c>
      <c r="G337" s="24">
        <v>0.16</v>
      </c>
      <c r="H337">
        <f>VLOOKUP($B337,產品!$A$1:$E$61,4,FALSE)*(1-$G337)*$F337</f>
        <v>226800</v>
      </c>
      <c r="I337" s="58">
        <f>$H337-VLOOKUP($B337,產品!$A$2:$E$61,5,FALSE)*F337-$R337</f>
        <v>116532</v>
      </c>
      <c r="J337">
        <f t="shared" si="15"/>
        <v>2020</v>
      </c>
      <c r="P337" t="str">
        <f>MID(VLOOKUP($D337,業務!$A$1:$E$11,2,FALSE),FIND("/",VLOOKUP($D337,業務!$A$1:$E$11,2,FALSE))+1,2)</f>
        <v>專員</v>
      </c>
      <c r="Q337">
        <f t="shared" si="16"/>
        <v>0.01</v>
      </c>
      <c r="R337">
        <f t="shared" si="17"/>
        <v>2268</v>
      </c>
    </row>
    <row r="338" spans="1:18" ht="15.75" customHeight="1">
      <c r="A338" s="19">
        <v>337</v>
      </c>
      <c r="B338" s="4">
        <v>18</v>
      </c>
      <c r="C338" s="15">
        <v>275</v>
      </c>
      <c r="D338" s="21">
        <v>10</v>
      </c>
      <c r="E338" s="22">
        <v>43911</v>
      </c>
      <c r="F338" s="23">
        <v>150</v>
      </c>
      <c r="G338" s="24">
        <v>0.2</v>
      </c>
      <c r="H338">
        <f>VLOOKUP($B338,產品!$A$1:$E$61,4,FALSE)*(1-$G338)*$F338</f>
        <v>216000</v>
      </c>
      <c r="I338" s="58">
        <f>$H338-VLOOKUP($B338,產品!$A$2:$E$61,5,FALSE)*F338-$R338</f>
        <v>105840</v>
      </c>
      <c r="J338">
        <f t="shared" si="15"/>
        <v>2020</v>
      </c>
      <c r="P338" t="str">
        <f>MID(VLOOKUP($D338,業務!$A$1:$E$11,2,FALSE),FIND("/",VLOOKUP($D338,業務!$A$1:$E$11,2,FALSE))+1,2)</f>
        <v>專員</v>
      </c>
      <c r="Q338">
        <f t="shared" si="16"/>
        <v>0.01</v>
      </c>
      <c r="R338">
        <f t="shared" si="17"/>
        <v>2160</v>
      </c>
    </row>
    <row r="339" spans="1:18" ht="15.75" customHeight="1">
      <c r="A339" s="19">
        <v>338</v>
      </c>
      <c r="B339" s="4">
        <v>14</v>
      </c>
      <c r="C339" s="15">
        <v>272</v>
      </c>
      <c r="D339" s="21">
        <v>9</v>
      </c>
      <c r="E339" s="22">
        <v>43911</v>
      </c>
      <c r="F339" s="23">
        <v>90</v>
      </c>
      <c r="G339" s="24">
        <v>0.09</v>
      </c>
      <c r="H339">
        <f>VLOOKUP($B339,產品!$A$1:$E$61,4,FALSE)*(1-$G339)*$F339</f>
        <v>147420</v>
      </c>
      <c r="I339" s="58">
        <f>$H339-VLOOKUP($B339,產品!$A$2:$E$61,5,FALSE)*F339-$R339</f>
        <v>80408.7</v>
      </c>
      <c r="J339">
        <f t="shared" si="15"/>
        <v>2020</v>
      </c>
      <c r="P339" t="str">
        <f>MID(VLOOKUP($D339,業務!$A$1:$E$11,2,FALSE),FIND("/",VLOOKUP($D339,業務!$A$1:$E$11,2,FALSE))+1,2)</f>
        <v>經理</v>
      </c>
      <c r="Q339">
        <f t="shared" si="16"/>
        <v>1.4999999999999999E-2</v>
      </c>
      <c r="R339">
        <f t="shared" si="17"/>
        <v>2211.2999999999997</v>
      </c>
    </row>
    <row r="340" spans="1:18" ht="15.75" customHeight="1">
      <c r="A340" s="19">
        <v>339</v>
      </c>
      <c r="B340" s="4">
        <v>23</v>
      </c>
      <c r="C340" s="15">
        <v>284</v>
      </c>
      <c r="D340" s="21">
        <v>8</v>
      </c>
      <c r="E340" s="22">
        <v>43911</v>
      </c>
      <c r="F340" s="26">
        <v>80</v>
      </c>
      <c r="G340" s="24">
        <v>0.11</v>
      </c>
      <c r="H340">
        <f>VLOOKUP($B340,產品!$A$1:$E$61,4,FALSE)*(1-$G340)*$F340</f>
        <v>128160</v>
      </c>
      <c r="I340" s="58">
        <f>$H340-VLOOKUP($B340,產品!$A$2:$E$61,5,FALSE)*F340-$R340</f>
        <v>69278.399999999994</v>
      </c>
      <c r="J340">
        <f t="shared" si="15"/>
        <v>2020</v>
      </c>
      <c r="P340" t="str">
        <f>MID(VLOOKUP($D340,業務!$A$1:$E$11,2,FALSE),FIND("/",VLOOKUP($D340,業務!$A$1:$E$11,2,FALSE))+1,2)</f>
        <v>專員</v>
      </c>
      <c r="Q340">
        <f t="shared" si="16"/>
        <v>0.01</v>
      </c>
      <c r="R340">
        <f t="shared" si="17"/>
        <v>1281.6000000000001</v>
      </c>
    </row>
    <row r="341" spans="1:18" ht="15.75" customHeight="1">
      <c r="A341" s="19">
        <v>340</v>
      </c>
      <c r="B341" s="4">
        <v>6</v>
      </c>
      <c r="C341" s="15">
        <v>257</v>
      </c>
      <c r="D341" s="21">
        <v>1</v>
      </c>
      <c r="E341" s="22">
        <v>43911</v>
      </c>
      <c r="F341" s="23">
        <v>30</v>
      </c>
      <c r="G341" s="24">
        <v>0.05</v>
      </c>
      <c r="H341">
        <f>VLOOKUP($B341,產品!$A$1:$E$61,4,FALSE)*(1-$G341)*$F341</f>
        <v>28500</v>
      </c>
      <c r="I341" s="58">
        <f>$H341-VLOOKUP($B341,產品!$A$2:$E$61,5,FALSE)*F341-$R341</f>
        <v>16215</v>
      </c>
      <c r="J341">
        <f t="shared" si="15"/>
        <v>2020</v>
      </c>
      <c r="P341" t="str">
        <f>MID(VLOOKUP($D341,業務!$A$1:$E$11,2,FALSE),FIND("/",VLOOKUP($D341,業務!$A$1:$E$11,2,FALSE))+1,2)</f>
        <v>專員</v>
      </c>
      <c r="Q341">
        <f t="shared" si="16"/>
        <v>0.01</v>
      </c>
      <c r="R341">
        <f t="shared" si="17"/>
        <v>285</v>
      </c>
    </row>
    <row r="342" spans="1:18" ht="15.75" customHeight="1">
      <c r="A342" s="19">
        <v>341</v>
      </c>
      <c r="B342" s="4">
        <v>28</v>
      </c>
      <c r="C342" s="15">
        <v>283</v>
      </c>
      <c r="D342" s="21">
        <v>2</v>
      </c>
      <c r="E342" s="22">
        <v>43911</v>
      </c>
      <c r="F342" s="23">
        <v>10</v>
      </c>
      <c r="G342" s="24">
        <v>0.19</v>
      </c>
      <c r="H342">
        <f>VLOOKUP($B342,產品!$A$1:$E$61,4,FALSE)*(1-$G342)*$F342</f>
        <v>60750</v>
      </c>
      <c r="I342" s="58">
        <f>$H342-VLOOKUP($B342,產品!$A$2:$E$61,5,FALSE)*F342-$R342</f>
        <v>14838.75</v>
      </c>
      <c r="J342">
        <f t="shared" si="15"/>
        <v>2020</v>
      </c>
      <c r="P342" t="str">
        <f>MID(VLOOKUP($D342,業務!$A$1:$E$11,2,FALSE),FIND("/",VLOOKUP($D342,業務!$A$1:$E$11,2,FALSE))+1,2)</f>
        <v>經理</v>
      </c>
      <c r="Q342">
        <f t="shared" si="16"/>
        <v>1.4999999999999999E-2</v>
      </c>
      <c r="R342">
        <f t="shared" si="17"/>
        <v>911.25</v>
      </c>
    </row>
    <row r="343" spans="1:18" ht="15.75" customHeight="1">
      <c r="A343" s="19">
        <v>342</v>
      </c>
      <c r="B343" s="4">
        <v>19</v>
      </c>
      <c r="C343" s="15">
        <v>1</v>
      </c>
      <c r="D343" s="21">
        <v>2</v>
      </c>
      <c r="E343" s="22">
        <v>43911</v>
      </c>
      <c r="F343" s="23">
        <v>12</v>
      </c>
      <c r="G343" s="24">
        <v>0.11</v>
      </c>
      <c r="H343">
        <f>VLOOKUP($B343,產品!$A$1:$E$61,4,FALSE)*(1-$G343)*$F343</f>
        <v>19224</v>
      </c>
      <c r="I343" s="58">
        <f>$H343-VLOOKUP($B343,產品!$A$2:$E$61,5,FALSE)*F343-$R343</f>
        <v>10295.64</v>
      </c>
      <c r="J343">
        <f t="shared" si="15"/>
        <v>2020</v>
      </c>
      <c r="P343" t="str">
        <f>MID(VLOOKUP($D343,業務!$A$1:$E$11,2,FALSE),FIND("/",VLOOKUP($D343,業務!$A$1:$E$11,2,FALSE))+1,2)</f>
        <v>經理</v>
      </c>
      <c r="Q343">
        <f t="shared" si="16"/>
        <v>1.4999999999999999E-2</v>
      </c>
      <c r="R343">
        <f t="shared" si="17"/>
        <v>288.36</v>
      </c>
    </row>
    <row r="344" spans="1:18" ht="15.75" customHeight="1">
      <c r="A344" s="19">
        <v>343</v>
      </c>
      <c r="B344" s="4">
        <v>54</v>
      </c>
      <c r="C344" s="15">
        <v>10</v>
      </c>
      <c r="D344" s="21">
        <v>2</v>
      </c>
      <c r="E344" s="22">
        <v>43911</v>
      </c>
      <c r="F344" s="23">
        <v>5</v>
      </c>
      <c r="G344" s="24">
        <v>0.2</v>
      </c>
      <c r="H344">
        <f>VLOOKUP($B344,產品!$A$1:$E$61,4,FALSE)*(1-$G344)*$F344</f>
        <v>72000</v>
      </c>
      <c r="I344" s="58">
        <f>$H344-VLOOKUP($B344,產品!$A$2:$E$61,5,FALSE)*F344-$R344</f>
        <v>7920</v>
      </c>
      <c r="J344">
        <f t="shared" si="15"/>
        <v>2020</v>
      </c>
      <c r="P344" t="str">
        <f>MID(VLOOKUP($D344,業務!$A$1:$E$11,2,FALSE),FIND("/",VLOOKUP($D344,業務!$A$1:$E$11,2,FALSE))+1,2)</f>
        <v>經理</v>
      </c>
      <c r="Q344">
        <f t="shared" si="16"/>
        <v>1.4999999999999999E-2</v>
      </c>
      <c r="R344">
        <f t="shared" si="17"/>
        <v>1080</v>
      </c>
    </row>
    <row r="345" spans="1:18" ht="15.75" customHeight="1">
      <c r="A345" s="19">
        <v>344</v>
      </c>
      <c r="B345" s="4">
        <v>14</v>
      </c>
      <c r="C345" s="15">
        <v>113</v>
      </c>
      <c r="D345" s="21">
        <v>4</v>
      </c>
      <c r="E345" s="22">
        <v>43912</v>
      </c>
      <c r="F345" s="23">
        <v>150</v>
      </c>
      <c r="G345" s="24">
        <v>0.12</v>
      </c>
      <c r="H345">
        <f>VLOOKUP($B345,產品!$A$1:$E$61,4,FALSE)*(1-$G345)*$F345</f>
        <v>237600</v>
      </c>
      <c r="I345" s="58">
        <f>$H345-VLOOKUP($B345,產品!$A$2:$E$61,5,FALSE)*F345-$R345</f>
        <v>126748.8</v>
      </c>
      <c r="J345">
        <f t="shared" si="15"/>
        <v>2020</v>
      </c>
      <c r="P345" t="str">
        <f>MID(VLOOKUP($D345,業務!$A$1:$E$11,2,FALSE),FIND("/",VLOOKUP($D345,業務!$A$1:$E$11,2,FALSE))+1,2)</f>
        <v>副理</v>
      </c>
      <c r="Q345">
        <f t="shared" si="16"/>
        <v>1.2E-2</v>
      </c>
      <c r="R345">
        <f t="shared" si="17"/>
        <v>2851.2000000000003</v>
      </c>
    </row>
    <row r="346" spans="1:18" ht="15.75" customHeight="1">
      <c r="A346" s="19">
        <v>345</v>
      </c>
      <c r="B346" s="4">
        <v>25</v>
      </c>
      <c r="C346" s="15">
        <v>121</v>
      </c>
      <c r="D346" s="21">
        <v>5</v>
      </c>
      <c r="E346" s="22">
        <v>43912</v>
      </c>
      <c r="F346" s="23">
        <v>10</v>
      </c>
      <c r="G346" s="24">
        <v>0.1</v>
      </c>
      <c r="H346">
        <f>VLOOKUP($B346,產品!$A$1:$E$61,4,FALSE)*(1-$G346)*$F346</f>
        <v>54000</v>
      </c>
      <c r="I346" s="58">
        <f>$H346-VLOOKUP($B346,產品!$A$2:$E$61,5,FALSE)*F346-$R346</f>
        <v>17460</v>
      </c>
      <c r="J346">
        <f t="shared" si="15"/>
        <v>2020</v>
      </c>
      <c r="P346" t="str">
        <f>MID(VLOOKUP($D346,業務!$A$1:$E$11,2,FALSE),FIND("/",VLOOKUP($D346,業務!$A$1:$E$11,2,FALSE))+1,2)</f>
        <v>專員</v>
      </c>
      <c r="Q346">
        <f t="shared" si="16"/>
        <v>0.01</v>
      </c>
      <c r="R346">
        <f t="shared" si="17"/>
        <v>540</v>
      </c>
    </row>
    <row r="347" spans="1:18" ht="15.75" customHeight="1">
      <c r="A347" s="19">
        <v>346</v>
      </c>
      <c r="B347" s="4">
        <v>10</v>
      </c>
      <c r="C347" s="15">
        <v>293</v>
      </c>
      <c r="D347" s="21">
        <v>8</v>
      </c>
      <c r="E347" s="22">
        <v>43912</v>
      </c>
      <c r="F347" s="23">
        <v>30</v>
      </c>
      <c r="G347" s="24">
        <v>0.16</v>
      </c>
      <c r="H347">
        <f>VLOOKUP($B347,產品!$A$1:$E$61,4,FALSE)*(1-$G347)*$F347</f>
        <v>25200</v>
      </c>
      <c r="I347" s="58">
        <f>$H347-VLOOKUP($B347,產品!$A$2:$E$61,5,FALSE)*F347-$R347</f>
        <v>12948</v>
      </c>
      <c r="J347">
        <f t="shared" si="15"/>
        <v>2020</v>
      </c>
      <c r="P347" t="str">
        <f>MID(VLOOKUP($D347,業務!$A$1:$E$11,2,FALSE),FIND("/",VLOOKUP($D347,業務!$A$1:$E$11,2,FALSE))+1,2)</f>
        <v>專員</v>
      </c>
      <c r="Q347">
        <f t="shared" si="16"/>
        <v>0.01</v>
      </c>
      <c r="R347">
        <f t="shared" si="17"/>
        <v>252</v>
      </c>
    </row>
    <row r="348" spans="1:18" ht="15.75" customHeight="1">
      <c r="A348" s="19">
        <v>347</v>
      </c>
      <c r="B348" s="4">
        <v>39</v>
      </c>
      <c r="C348" s="15">
        <v>268</v>
      </c>
      <c r="D348" s="21">
        <v>7</v>
      </c>
      <c r="E348" s="22">
        <v>43912</v>
      </c>
      <c r="F348" s="23">
        <v>2</v>
      </c>
      <c r="G348" s="24">
        <v>0.06</v>
      </c>
      <c r="H348">
        <f>VLOOKUP($B348,產品!$A$1:$E$61,4,FALSE)*(1-$G348)*$F348</f>
        <v>33840</v>
      </c>
      <c r="I348" s="58">
        <f>$H348-VLOOKUP($B348,產品!$A$2:$E$61,5,FALSE)*F348-$R348</f>
        <v>10033.92</v>
      </c>
      <c r="J348">
        <f t="shared" si="15"/>
        <v>2020</v>
      </c>
      <c r="P348" t="str">
        <f>MID(VLOOKUP($D348,業務!$A$1:$E$11,2,FALSE),FIND("/",VLOOKUP($D348,業務!$A$1:$E$11,2,FALSE))+1,2)</f>
        <v>副理</v>
      </c>
      <c r="Q348">
        <f t="shared" si="16"/>
        <v>1.2E-2</v>
      </c>
      <c r="R348">
        <f t="shared" si="17"/>
        <v>406.08</v>
      </c>
    </row>
    <row r="349" spans="1:18" ht="15.75" customHeight="1">
      <c r="A349" s="19">
        <v>348</v>
      </c>
      <c r="B349" s="4">
        <v>51</v>
      </c>
      <c r="C349" s="15">
        <v>2</v>
      </c>
      <c r="D349" s="21">
        <v>8</v>
      </c>
      <c r="E349" s="22">
        <v>43912</v>
      </c>
      <c r="F349" s="23">
        <v>3</v>
      </c>
      <c r="G349" s="24">
        <v>0.14000000000000001</v>
      </c>
      <c r="H349">
        <f>VLOOKUP($B349,產品!$A$1:$E$61,4,FALSE)*(1-$G349)*$F349</f>
        <v>51600</v>
      </c>
      <c r="I349" s="58">
        <f>$H349-VLOOKUP($B349,產品!$A$2:$E$61,5,FALSE)*F349-$R349</f>
        <v>9084</v>
      </c>
      <c r="J349">
        <f t="shared" si="15"/>
        <v>2020</v>
      </c>
      <c r="P349" t="str">
        <f>MID(VLOOKUP($D349,業務!$A$1:$E$11,2,FALSE),FIND("/",VLOOKUP($D349,業務!$A$1:$E$11,2,FALSE))+1,2)</f>
        <v>專員</v>
      </c>
      <c r="Q349">
        <f t="shared" si="16"/>
        <v>0.01</v>
      </c>
      <c r="R349">
        <f t="shared" si="17"/>
        <v>516</v>
      </c>
    </row>
    <row r="350" spans="1:18" ht="15.75" customHeight="1">
      <c r="A350" s="19">
        <v>349</v>
      </c>
      <c r="B350" s="4">
        <v>16</v>
      </c>
      <c r="C350" s="15">
        <v>112</v>
      </c>
      <c r="D350" s="21">
        <v>5</v>
      </c>
      <c r="E350" s="22">
        <v>43913</v>
      </c>
      <c r="F350" s="23">
        <v>60</v>
      </c>
      <c r="G350" s="24">
        <v>0.18</v>
      </c>
      <c r="H350">
        <f>VLOOKUP($B350,產品!$A$1:$E$61,4,FALSE)*(1-$G350)*$F350</f>
        <v>88560</v>
      </c>
      <c r="I350" s="58">
        <f>$H350-VLOOKUP($B350,產品!$A$2:$E$61,5,FALSE)*F350-$R350</f>
        <v>44474.400000000001</v>
      </c>
      <c r="J350">
        <f t="shared" si="15"/>
        <v>2020</v>
      </c>
      <c r="P350" t="str">
        <f>MID(VLOOKUP($D350,業務!$A$1:$E$11,2,FALSE),FIND("/",VLOOKUP($D350,業務!$A$1:$E$11,2,FALSE))+1,2)</f>
        <v>專員</v>
      </c>
      <c r="Q350">
        <f t="shared" si="16"/>
        <v>0.01</v>
      </c>
      <c r="R350">
        <f t="shared" si="17"/>
        <v>885.6</v>
      </c>
    </row>
    <row r="351" spans="1:18" ht="15.75" customHeight="1">
      <c r="A351" s="19">
        <v>350</v>
      </c>
      <c r="B351" s="4">
        <v>19</v>
      </c>
      <c r="C351" s="15">
        <v>271</v>
      </c>
      <c r="D351" s="21">
        <v>5</v>
      </c>
      <c r="E351" s="22">
        <v>43913</v>
      </c>
      <c r="F351" s="23">
        <v>30</v>
      </c>
      <c r="G351" s="24">
        <v>0.06</v>
      </c>
      <c r="H351">
        <f>VLOOKUP($B351,產品!$A$1:$E$61,4,FALSE)*(1-$G351)*$F351</f>
        <v>50760</v>
      </c>
      <c r="I351" s="58">
        <f>$H351-VLOOKUP($B351,產品!$A$2:$E$61,5,FALSE)*F351-$R351</f>
        <v>28652.400000000001</v>
      </c>
      <c r="J351">
        <f t="shared" si="15"/>
        <v>2020</v>
      </c>
      <c r="P351" t="str">
        <f>MID(VLOOKUP($D351,業務!$A$1:$E$11,2,FALSE),FIND("/",VLOOKUP($D351,業務!$A$1:$E$11,2,FALSE))+1,2)</f>
        <v>專員</v>
      </c>
      <c r="Q351">
        <f t="shared" si="16"/>
        <v>0.01</v>
      </c>
      <c r="R351">
        <f t="shared" si="17"/>
        <v>507.6</v>
      </c>
    </row>
    <row r="352" spans="1:18" ht="15.75" customHeight="1">
      <c r="A352" s="19">
        <v>351</v>
      </c>
      <c r="B352" s="4">
        <v>51</v>
      </c>
      <c r="C352" s="15">
        <v>272</v>
      </c>
      <c r="D352" s="21">
        <v>8</v>
      </c>
      <c r="E352" s="22">
        <v>43913</v>
      </c>
      <c r="F352" s="26">
        <v>6</v>
      </c>
      <c r="G352" s="24">
        <v>0.06</v>
      </c>
      <c r="H352">
        <f>VLOOKUP($B352,產品!$A$1:$E$61,4,FALSE)*(1-$G352)*$F352</f>
        <v>112800</v>
      </c>
      <c r="I352" s="58">
        <f>$H352-VLOOKUP($B352,產品!$A$2:$E$61,5,FALSE)*F352-$R352</f>
        <v>27672</v>
      </c>
      <c r="J352">
        <f t="shared" si="15"/>
        <v>2020</v>
      </c>
      <c r="P352" t="str">
        <f>MID(VLOOKUP($D352,業務!$A$1:$E$11,2,FALSE),FIND("/",VLOOKUP($D352,業務!$A$1:$E$11,2,FALSE))+1,2)</f>
        <v>專員</v>
      </c>
      <c r="Q352">
        <f t="shared" si="16"/>
        <v>0.01</v>
      </c>
      <c r="R352">
        <f t="shared" si="17"/>
        <v>1128</v>
      </c>
    </row>
    <row r="353" spans="1:18" ht="15.75" customHeight="1">
      <c r="A353" s="19">
        <v>352</v>
      </c>
      <c r="B353" s="4">
        <v>15</v>
      </c>
      <c r="C353" s="15">
        <v>272</v>
      </c>
      <c r="D353" s="21">
        <v>1</v>
      </c>
      <c r="E353" s="22">
        <v>43913</v>
      </c>
      <c r="F353" s="23">
        <v>26</v>
      </c>
      <c r="G353" s="24">
        <v>7.0000000000000007E-2</v>
      </c>
      <c r="H353">
        <f>VLOOKUP($B353,產品!$A$1:$E$61,4,FALSE)*(1-$G353)*$F353</f>
        <v>43524</v>
      </c>
      <c r="I353" s="58">
        <f>$H353-VLOOKUP($B353,產品!$A$2:$E$61,5,FALSE)*F353-$R353</f>
        <v>24368.76</v>
      </c>
      <c r="J353">
        <f t="shared" si="15"/>
        <v>2020</v>
      </c>
      <c r="P353" t="str">
        <f>MID(VLOOKUP($D353,業務!$A$1:$E$11,2,FALSE),FIND("/",VLOOKUP($D353,業務!$A$1:$E$11,2,FALSE))+1,2)</f>
        <v>專員</v>
      </c>
      <c r="Q353">
        <f t="shared" si="16"/>
        <v>0.01</v>
      </c>
      <c r="R353">
        <f t="shared" si="17"/>
        <v>435.24</v>
      </c>
    </row>
    <row r="354" spans="1:18" ht="15.75" customHeight="1">
      <c r="A354" s="19">
        <v>353</v>
      </c>
      <c r="B354" s="4">
        <v>26</v>
      </c>
      <c r="C354" s="15">
        <v>272</v>
      </c>
      <c r="D354" s="21">
        <v>3</v>
      </c>
      <c r="E354" s="22">
        <v>43913</v>
      </c>
      <c r="F354" s="23">
        <v>13</v>
      </c>
      <c r="G354" s="24">
        <v>0.11</v>
      </c>
      <c r="H354">
        <f>VLOOKUP($B354,產品!$A$1:$E$61,4,FALSE)*(1-$G354)*$F354</f>
        <v>75205</v>
      </c>
      <c r="I354" s="58">
        <f>$H354-VLOOKUP($B354,產品!$A$2:$E$61,5,FALSE)*F354-$R354</f>
        <v>23301.72</v>
      </c>
      <c r="J354">
        <f t="shared" si="15"/>
        <v>2020</v>
      </c>
      <c r="P354" t="str">
        <f>MID(VLOOKUP($D354,業務!$A$1:$E$11,2,FALSE),FIND("/",VLOOKUP($D354,業務!$A$1:$E$11,2,FALSE))+1,2)</f>
        <v>協理</v>
      </c>
      <c r="Q354">
        <f t="shared" si="16"/>
        <v>1.6E-2</v>
      </c>
      <c r="R354">
        <f t="shared" si="17"/>
        <v>1203.28</v>
      </c>
    </row>
    <row r="355" spans="1:18" ht="15.75" customHeight="1">
      <c r="A355" s="19">
        <v>354</v>
      </c>
      <c r="B355" s="4">
        <v>49</v>
      </c>
      <c r="C355" s="15">
        <v>277</v>
      </c>
      <c r="D355" s="21">
        <v>2</v>
      </c>
      <c r="E355" s="22">
        <v>43913</v>
      </c>
      <c r="F355" s="26">
        <v>8</v>
      </c>
      <c r="G355" s="24">
        <v>0.15</v>
      </c>
      <c r="H355">
        <f>VLOOKUP($B355,產品!$A$1:$E$61,4,FALSE)*(1-$G355)*$F355</f>
        <v>102000</v>
      </c>
      <c r="I355" s="58">
        <f>$H355-VLOOKUP($B355,產品!$A$2:$E$61,5,FALSE)*F355-$R355</f>
        <v>16470</v>
      </c>
      <c r="J355">
        <f t="shared" si="15"/>
        <v>2020</v>
      </c>
      <c r="P355" t="str">
        <f>MID(VLOOKUP($D355,業務!$A$1:$E$11,2,FALSE),FIND("/",VLOOKUP($D355,業務!$A$1:$E$11,2,FALSE))+1,2)</f>
        <v>經理</v>
      </c>
      <c r="Q355">
        <f t="shared" si="16"/>
        <v>1.4999999999999999E-2</v>
      </c>
      <c r="R355">
        <f t="shared" si="17"/>
        <v>1530</v>
      </c>
    </row>
    <row r="356" spans="1:18" ht="15.75" customHeight="1">
      <c r="A356" s="19">
        <v>355</v>
      </c>
      <c r="B356" s="4">
        <v>57</v>
      </c>
      <c r="C356" s="15">
        <v>283</v>
      </c>
      <c r="D356" s="21">
        <v>5</v>
      </c>
      <c r="E356" s="22">
        <v>43913</v>
      </c>
      <c r="F356" s="23">
        <v>2</v>
      </c>
      <c r="G356" s="24">
        <v>7.0000000000000007E-2</v>
      </c>
      <c r="H356">
        <f>VLOOKUP($B356,產品!$A$1:$E$61,4,FALSE)*(1-$G356)*$F356</f>
        <v>33480</v>
      </c>
      <c r="I356" s="58">
        <f>$H356-VLOOKUP($B356,產品!$A$2:$E$61,5,FALSE)*F356-$R356</f>
        <v>7945.2</v>
      </c>
      <c r="J356">
        <f t="shared" si="15"/>
        <v>2020</v>
      </c>
      <c r="P356" t="str">
        <f>MID(VLOOKUP($D356,業務!$A$1:$E$11,2,FALSE),FIND("/",VLOOKUP($D356,業務!$A$1:$E$11,2,FALSE))+1,2)</f>
        <v>專員</v>
      </c>
      <c r="Q356">
        <f t="shared" si="16"/>
        <v>0.01</v>
      </c>
      <c r="R356">
        <f t="shared" si="17"/>
        <v>334.8</v>
      </c>
    </row>
    <row r="357" spans="1:18" ht="15.75" customHeight="1">
      <c r="A357" s="19">
        <v>356</v>
      </c>
      <c r="B357" s="4">
        <v>1</v>
      </c>
      <c r="C357" s="15">
        <v>7</v>
      </c>
      <c r="D357" s="21">
        <v>6</v>
      </c>
      <c r="E357" s="22">
        <v>43913</v>
      </c>
      <c r="F357" s="23">
        <v>10</v>
      </c>
      <c r="G357" s="24">
        <v>0.2</v>
      </c>
      <c r="H357">
        <f>VLOOKUP($B357,產品!$A$1:$E$61,4,FALSE)*(1-$G357)*$F357</f>
        <v>8000</v>
      </c>
      <c r="I357" s="58">
        <f>$H357-VLOOKUP($B357,產品!$A$2:$E$61,5,FALSE)*F357-$R357</f>
        <v>3920</v>
      </c>
      <c r="J357">
        <f t="shared" si="15"/>
        <v>2020</v>
      </c>
      <c r="P357" t="str">
        <f>MID(VLOOKUP($D357,業務!$A$1:$E$11,2,FALSE),FIND("/",VLOOKUP($D357,業務!$A$1:$E$11,2,FALSE))+1,2)</f>
        <v>專員</v>
      </c>
      <c r="Q357">
        <f t="shared" si="16"/>
        <v>0.01</v>
      </c>
      <c r="R357">
        <f t="shared" si="17"/>
        <v>80</v>
      </c>
    </row>
    <row r="358" spans="1:18" ht="15.75" customHeight="1">
      <c r="A358" s="19">
        <v>357</v>
      </c>
      <c r="B358" s="4">
        <v>51</v>
      </c>
      <c r="C358" s="15">
        <v>264</v>
      </c>
      <c r="D358" s="21">
        <v>8</v>
      </c>
      <c r="E358" s="22">
        <v>43914</v>
      </c>
      <c r="F358" s="23">
        <v>15</v>
      </c>
      <c r="G358" s="24">
        <v>0.14000000000000001</v>
      </c>
      <c r="H358">
        <f>VLOOKUP($B358,產品!$A$1:$E$61,4,FALSE)*(1-$G358)*$F358</f>
        <v>258000</v>
      </c>
      <c r="I358" s="58">
        <f>$H358-VLOOKUP($B358,產品!$A$2:$E$61,5,FALSE)*F358-$R358</f>
        <v>45420</v>
      </c>
      <c r="J358">
        <f t="shared" si="15"/>
        <v>2020</v>
      </c>
      <c r="P358" t="str">
        <f>MID(VLOOKUP($D358,業務!$A$1:$E$11,2,FALSE),FIND("/",VLOOKUP($D358,業務!$A$1:$E$11,2,FALSE))+1,2)</f>
        <v>專員</v>
      </c>
      <c r="Q358">
        <f t="shared" si="16"/>
        <v>0.01</v>
      </c>
      <c r="R358">
        <f t="shared" si="17"/>
        <v>2580</v>
      </c>
    </row>
    <row r="359" spans="1:18" ht="15.75" customHeight="1">
      <c r="A359" s="19">
        <v>358</v>
      </c>
      <c r="B359" s="4">
        <v>4</v>
      </c>
      <c r="C359" s="15">
        <v>277</v>
      </c>
      <c r="D359" s="21">
        <v>2</v>
      </c>
      <c r="E359" s="22">
        <v>43914</v>
      </c>
      <c r="F359" s="23">
        <v>100</v>
      </c>
      <c r="G359" s="24">
        <v>0.19</v>
      </c>
      <c r="H359">
        <f>VLOOKUP($B359,產品!$A$1:$E$61,4,FALSE)*(1-$G359)*$F359</f>
        <v>81000</v>
      </c>
      <c r="I359" s="58">
        <f>$H359-VLOOKUP($B359,產品!$A$2:$E$61,5,FALSE)*F359-$R359</f>
        <v>39785</v>
      </c>
      <c r="J359">
        <f t="shared" si="15"/>
        <v>2020</v>
      </c>
      <c r="P359" t="str">
        <f>MID(VLOOKUP($D359,業務!$A$1:$E$11,2,FALSE),FIND("/",VLOOKUP($D359,業務!$A$1:$E$11,2,FALSE))+1,2)</f>
        <v>經理</v>
      </c>
      <c r="Q359">
        <f t="shared" si="16"/>
        <v>1.4999999999999999E-2</v>
      </c>
      <c r="R359">
        <f t="shared" si="17"/>
        <v>1215</v>
      </c>
    </row>
    <row r="360" spans="1:18" ht="15.75" customHeight="1">
      <c r="A360" s="19">
        <v>359</v>
      </c>
      <c r="B360" s="4">
        <v>14</v>
      </c>
      <c r="C360" s="15">
        <v>285</v>
      </c>
      <c r="D360" s="21">
        <v>8</v>
      </c>
      <c r="E360" s="22">
        <v>43914</v>
      </c>
      <c r="F360" s="23">
        <v>10</v>
      </c>
      <c r="G360" s="24">
        <v>0.14000000000000001</v>
      </c>
      <c r="H360">
        <f>VLOOKUP($B360,產品!$A$1:$E$61,4,FALSE)*(1-$G360)*$F360</f>
        <v>15480</v>
      </c>
      <c r="I360" s="58">
        <f>$H360-VLOOKUP($B360,產品!$A$2:$E$61,5,FALSE)*F360-$R360</f>
        <v>8125.2</v>
      </c>
      <c r="J360">
        <f t="shared" si="15"/>
        <v>2020</v>
      </c>
      <c r="P360" t="str">
        <f>MID(VLOOKUP($D360,業務!$A$1:$E$11,2,FALSE),FIND("/",VLOOKUP($D360,業務!$A$1:$E$11,2,FALSE))+1,2)</f>
        <v>專員</v>
      </c>
      <c r="Q360">
        <f t="shared" si="16"/>
        <v>0.01</v>
      </c>
      <c r="R360">
        <f t="shared" si="17"/>
        <v>154.80000000000001</v>
      </c>
    </row>
    <row r="361" spans="1:18" ht="15.75" customHeight="1">
      <c r="A361" s="19">
        <v>360</v>
      </c>
      <c r="B361" s="4">
        <v>39</v>
      </c>
      <c r="C361" s="15">
        <v>139</v>
      </c>
      <c r="D361" s="21">
        <v>8</v>
      </c>
      <c r="E361" s="22">
        <v>43914</v>
      </c>
      <c r="F361" s="23">
        <v>2</v>
      </c>
      <c r="G361" s="24">
        <v>0.14000000000000001</v>
      </c>
      <c r="H361">
        <f>VLOOKUP($B361,產品!$A$1:$E$61,4,FALSE)*(1-$G361)*$F361</f>
        <v>30960</v>
      </c>
      <c r="I361" s="58">
        <f>$H361-VLOOKUP($B361,產品!$A$2:$E$61,5,FALSE)*F361-$R361</f>
        <v>7250.4</v>
      </c>
      <c r="J361">
        <f t="shared" si="15"/>
        <v>2020</v>
      </c>
      <c r="P361" t="str">
        <f>MID(VLOOKUP($D361,業務!$A$1:$E$11,2,FALSE),FIND("/",VLOOKUP($D361,業務!$A$1:$E$11,2,FALSE))+1,2)</f>
        <v>專員</v>
      </c>
      <c r="Q361">
        <f t="shared" si="16"/>
        <v>0.01</v>
      </c>
      <c r="R361">
        <f t="shared" si="17"/>
        <v>309.60000000000002</v>
      </c>
    </row>
    <row r="362" spans="1:18" ht="15.75" customHeight="1">
      <c r="A362" s="19">
        <v>361</v>
      </c>
      <c r="B362" s="4">
        <v>29</v>
      </c>
      <c r="C362" s="15">
        <v>9</v>
      </c>
      <c r="D362" s="21">
        <v>8</v>
      </c>
      <c r="E362" s="22">
        <v>43914</v>
      </c>
      <c r="F362" s="23">
        <v>3</v>
      </c>
      <c r="G362" s="24">
        <v>0.2</v>
      </c>
      <c r="H362">
        <f>VLOOKUP($B362,產品!$A$1:$E$61,4,FALSE)*(1-$G362)*$F362</f>
        <v>14400</v>
      </c>
      <c r="I362" s="58">
        <f>$H362-VLOOKUP($B362,產品!$A$2:$E$61,5,FALSE)*F362-$R362</f>
        <v>3456</v>
      </c>
      <c r="J362">
        <f t="shared" si="15"/>
        <v>2020</v>
      </c>
      <c r="P362" t="str">
        <f>MID(VLOOKUP($D362,業務!$A$1:$E$11,2,FALSE),FIND("/",VLOOKUP($D362,業務!$A$1:$E$11,2,FALSE))+1,2)</f>
        <v>專員</v>
      </c>
      <c r="Q362">
        <f t="shared" si="16"/>
        <v>0.01</v>
      </c>
      <c r="R362">
        <f t="shared" si="17"/>
        <v>144</v>
      </c>
    </row>
    <row r="363" spans="1:18" ht="15.75" customHeight="1">
      <c r="A363" s="19">
        <v>362</v>
      </c>
      <c r="B363" s="4">
        <v>20</v>
      </c>
      <c r="C363" s="15">
        <v>257</v>
      </c>
      <c r="D363" s="21">
        <v>2</v>
      </c>
      <c r="E363" s="22">
        <v>43915</v>
      </c>
      <c r="F363" s="26">
        <v>60</v>
      </c>
      <c r="G363" s="24">
        <v>0.18</v>
      </c>
      <c r="H363">
        <f>VLOOKUP($B363,產品!$A$1:$E$61,4,FALSE)*(1-$G363)*$F363</f>
        <v>88560</v>
      </c>
      <c r="I363" s="58">
        <f>$H363-VLOOKUP($B363,產品!$A$2:$E$61,5,FALSE)*F363-$R363</f>
        <v>44031.6</v>
      </c>
      <c r="J363">
        <f t="shared" si="15"/>
        <v>2020</v>
      </c>
      <c r="P363" t="str">
        <f>MID(VLOOKUP($D363,業務!$A$1:$E$11,2,FALSE),FIND("/",VLOOKUP($D363,業務!$A$1:$E$11,2,FALSE))+1,2)</f>
        <v>經理</v>
      </c>
      <c r="Q363">
        <f t="shared" si="16"/>
        <v>1.4999999999999999E-2</v>
      </c>
      <c r="R363">
        <f t="shared" si="17"/>
        <v>1328.3999999999999</v>
      </c>
    </row>
    <row r="364" spans="1:18" ht="15.75" customHeight="1">
      <c r="A364" s="19">
        <v>363</v>
      </c>
      <c r="B364" s="4">
        <v>8</v>
      </c>
      <c r="C364" s="15">
        <v>12</v>
      </c>
      <c r="D364" s="21">
        <v>4</v>
      </c>
      <c r="E364" s="22">
        <v>43915</v>
      </c>
      <c r="F364" s="23">
        <v>75</v>
      </c>
      <c r="G364" s="24">
        <v>0.1</v>
      </c>
      <c r="H364">
        <f>VLOOKUP($B364,產品!$A$1:$E$61,4,FALSE)*(1-$G364)*$F364</f>
        <v>67500</v>
      </c>
      <c r="I364" s="58">
        <f>$H364-VLOOKUP($B364,產品!$A$2:$E$61,5,FALSE)*F364-$R364</f>
        <v>36690</v>
      </c>
      <c r="J364">
        <f t="shared" si="15"/>
        <v>2020</v>
      </c>
      <c r="P364" t="str">
        <f>MID(VLOOKUP($D364,業務!$A$1:$E$11,2,FALSE),FIND("/",VLOOKUP($D364,業務!$A$1:$E$11,2,FALSE))+1,2)</f>
        <v>副理</v>
      </c>
      <c r="Q364">
        <f t="shared" si="16"/>
        <v>1.2E-2</v>
      </c>
      <c r="R364">
        <f t="shared" si="17"/>
        <v>810</v>
      </c>
    </row>
    <row r="365" spans="1:18" ht="15.75" customHeight="1">
      <c r="A365" s="19">
        <v>364</v>
      </c>
      <c r="B365" s="4">
        <v>40</v>
      </c>
      <c r="C365" s="15">
        <v>280</v>
      </c>
      <c r="D365" s="21">
        <v>5</v>
      </c>
      <c r="E365" s="22">
        <v>43915</v>
      </c>
      <c r="F365" s="23">
        <v>5</v>
      </c>
      <c r="G365" s="24">
        <v>0.15</v>
      </c>
      <c r="H365">
        <f>VLOOKUP($B365,產品!$A$1:$E$61,4,FALSE)*(1-$G365)*$F365</f>
        <v>85000</v>
      </c>
      <c r="I365" s="58">
        <f>$H365-VLOOKUP($B365,產品!$A$2:$E$61,5,FALSE)*F365-$R365</f>
        <v>19150</v>
      </c>
      <c r="J365">
        <f t="shared" si="15"/>
        <v>2020</v>
      </c>
      <c r="P365" t="str">
        <f>MID(VLOOKUP($D365,業務!$A$1:$E$11,2,FALSE),FIND("/",VLOOKUP($D365,業務!$A$1:$E$11,2,FALSE))+1,2)</f>
        <v>專員</v>
      </c>
      <c r="Q365">
        <f t="shared" si="16"/>
        <v>0.01</v>
      </c>
      <c r="R365">
        <f t="shared" si="17"/>
        <v>850</v>
      </c>
    </row>
    <row r="366" spans="1:18" ht="15.75" customHeight="1">
      <c r="A366" s="19">
        <v>365</v>
      </c>
      <c r="B366" s="4">
        <v>2</v>
      </c>
      <c r="C366" s="15">
        <v>274</v>
      </c>
      <c r="D366" s="21">
        <v>4</v>
      </c>
      <c r="E366" s="22">
        <v>43915</v>
      </c>
      <c r="F366" s="23">
        <v>20</v>
      </c>
      <c r="G366" s="24">
        <v>0.18</v>
      </c>
      <c r="H366">
        <f>VLOOKUP($B366,產品!$A$1:$E$61,4,FALSE)*(1-$G366)*$F366</f>
        <v>16400.000000000004</v>
      </c>
      <c r="I366" s="58">
        <f>$H366-VLOOKUP($B366,產品!$A$2:$E$61,5,FALSE)*F366-$R366</f>
        <v>8203.2000000000044</v>
      </c>
      <c r="J366">
        <f t="shared" si="15"/>
        <v>2020</v>
      </c>
      <c r="P366" t="str">
        <f>MID(VLOOKUP($D366,業務!$A$1:$E$11,2,FALSE),FIND("/",VLOOKUP($D366,業務!$A$1:$E$11,2,FALSE))+1,2)</f>
        <v>副理</v>
      </c>
      <c r="Q366">
        <f t="shared" si="16"/>
        <v>1.2E-2</v>
      </c>
      <c r="R366">
        <f t="shared" si="17"/>
        <v>196.80000000000004</v>
      </c>
    </row>
    <row r="367" spans="1:18" ht="15.75" customHeight="1">
      <c r="A367" s="19">
        <v>366</v>
      </c>
      <c r="B367" s="4">
        <v>18</v>
      </c>
      <c r="C367" s="15">
        <v>114</v>
      </c>
      <c r="D367" s="21">
        <v>1</v>
      </c>
      <c r="E367" s="22">
        <v>43915</v>
      </c>
      <c r="F367" s="23">
        <v>10</v>
      </c>
      <c r="G367" s="24">
        <v>0.16</v>
      </c>
      <c r="H367">
        <f>VLOOKUP($B367,產品!$A$1:$E$61,4,FALSE)*(1-$G367)*$F367</f>
        <v>15120</v>
      </c>
      <c r="I367" s="58">
        <f>$H367-VLOOKUP($B367,產品!$A$2:$E$61,5,FALSE)*F367-$R367</f>
        <v>7768.8</v>
      </c>
      <c r="J367">
        <f t="shared" si="15"/>
        <v>2020</v>
      </c>
      <c r="P367" t="str">
        <f>MID(VLOOKUP($D367,業務!$A$1:$E$11,2,FALSE),FIND("/",VLOOKUP($D367,業務!$A$1:$E$11,2,FALSE))+1,2)</f>
        <v>專員</v>
      </c>
      <c r="Q367">
        <f t="shared" si="16"/>
        <v>0.01</v>
      </c>
      <c r="R367">
        <f t="shared" si="17"/>
        <v>151.20000000000002</v>
      </c>
    </row>
    <row r="368" spans="1:18" ht="15.75" customHeight="1">
      <c r="A368" s="19">
        <v>367</v>
      </c>
      <c r="B368" s="4">
        <v>45</v>
      </c>
      <c r="C368" s="15">
        <v>5</v>
      </c>
      <c r="D368" s="21">
        <v>5</v>
      </c>
      <c r="E368" s="22">
        <v>43915</v>
      </c>
      <c r="F368" s="23">
        <v>2</v>
      </c>
      <c r="G368" s="24">
        <v>0.11</v>
      </c>
      <c r="H368">
        <f>VLOOKUP($B368,產品!$A$1:$E$61,4,FALSE)*(1-$G368)*$F368</f>
        <v>24920</v>
      </c>
      <c r="I368" s="58">
        <f>$H368-VLOOKUP($B368,產品!$A$2:$E$61,5,FALSE)*F368-$R368</f>
        <v>6470.8</v>
      </c>
      <c r="J368">
        <f t="shared" si="15"/>
        <v>2020</v>
      </c>
      <c r="P368" t="str">
        <f>MID(VLOOKUP($D368,業務!$A$1:$E$11,2,FALSE),FIND("/",VLOOKUP($D368,業務!$A$1:$E$11,2,FALSE))+1,2)</f>
        <v>專員</v>
      </c>
      <c r="Q368">
        <f t="shared" si="16"/>
        <v>0.01</v>
      </c>
      <c r="R368">
        <f t="shared" si="17"/>
        <v>249.20000000000002</v>
      </c>
    </row>
    <row r="369" spans="1:18" ht="15.75" customHeight="1">
      <c r="A369" s="19">
        <v>368</v>
      </c>
      <c r="B369" s="4">
        <v>51</v>
      </c>
      <c r="C369" s="15">
        <v>9</v>
      </c>
      <c r="D369" s="21">
        <v>10</v>
      </c>
      <c r="E369" s="22">
        <v>43916</v>
      </c>
      <c r="F369" s="26">
        <v>15</v>
      </c>
      <c r="G369" s="24">
        <v>0.11</v>
      </c>
      <c r="H369">
        <f>VLOOKUP($B369,產品!$A$1:$E$61,4,FALSE)*(1-$G369)*$F369</f>
        <v>267000</v>
      </c>
      <c r="I369" s="58">
        <f>$H369-VLOOKUP($B369,產品!$A$2:$E$61,5,FALSE)*F369-$R369</f>
        <v>54330</v>
      </c>
      <c r="J369">
        <f t="shared" si="15"/>
        <v>2020</v>
      </c>
      <c r="P369" t="str">
        <f>MID(VLOOKUP($D369,業務!$A$1:$E$11,2,FALSE),FIND("/",VLOOKUP($D369,業務!$A$1:$E$11,2,FALSE))+1,2)</f>
        <v>專員</v>
      </c>
      <c r="Q369">
        <f t="shared" si="16"/>
        <v>0.01</v>
      </c>
      <c r="R369">
        <f t="shared" si="17"/>
        <v>2670</v>
      </c>
    </row>
    <row r="370" spans="1:18" ht="15.75" customHeight="1">
      <c r="A370" s="19">
        <v>369</v>
      </c>
      <c r="B370" s="4">
        <v>29</v>
      </c>
      <c r="C370" s="15">
        <v>277</v>
      </c>
      <c r="D370" s="21">
        <v>8</v>
      </c>
      <c r="E370" s="22">
        <v>43916</v>
      </c>
      <c r="F370" s="23">
        <v>6</v>
      </c>
      <c r="G370" s="24">
        <v>0.16</v>
      </c>
      <c r="H370">
        <f>VLOOKUP($B370,產品!$A$1:$E$61,4,FALSE)*(1-$G370)*$F370</f>
        <v>30240</v>
      </c>
      <c r="I370" s="58">
        <f>$H370-VLOOKUP($B370,產品!$A$2:$E$61,5,FALSE)*F370-$R370</f>
        <v>8337.6</v>
      </c>
      <c r="J370">
        <f t="shared" si="15"/>
        <v>2020</v>
      </c>
      <c r="P370" t="str">
        <f>MID(VLOOKUP($D370,業務!$A$1:$E$11,2,FALSE),FIND("/",VLOOKUP($D370,業務!$A$1:$E$11,2,FALSE))+1,2)</f>
        <v>專員</v>
      </c>
      <c r="Q370">
        <f t="shared" si="16"/>
        <v>0.01</v>
      </c>
      <c r="R370">
        <f t="shared" si="17"/>
        <v>302.40000000000003</v>
      </c>
    </row>
    <row r="371" spans="1:18" ht="15.75" customHeight="1">
      <c r="A371" s="19">
        <v>370</v>
      </c>
      <c r="B371" s="4">
        <v>35</v>
      </c>
      <c r="C371" s="15">
        <v>135</v>
      </c>
      <c r="D371" s="21">
        <v>2</v>
      </c>
      <c r="E371" s="22">
        <v>43916</v>
      </c>
      <c r="F371" s="23">
        <v>2</v>
      </c>
      <c r="G371" s="24">
        <v>0.17</v>
      </c>
      <c r="H371">
        <f>VLOOKUP($B371,產品!$A$1:$E$61,4,FALSE)*(1-$G371)*$F371</f>
        <v>14110</v>
      </c>
      <c r="I371" s="58">
        <f>$H371-VLOOKUP($B371,產品!$A$2:$E$61,5,FALSE)*F371-$R371</f>
        <v>3698.35</v>
      </c>
      <c r="J371">
        <f t="shared" si="15"/>
        <v>2020</v>
      </c>
      <c r="P371" t="str">
        <f>MID(VLOOKUP($D371,業務!$A$1:$E$11,2,FALSE),FIND("/",VLOOKUP($D371,業務!$A$1:$E$11,2,FALSE))+1,2)</f>
        <v>經理</v>
      </c>
      <c r="Q371">
        <f t="shared" si="16"/>
        <v>1.4999999999999999E-2</v>
      </c>
      <c r="R371">
        <f t="shared" si="17"/>
        <v>211.65</v>
      </c>
    </row>
    <row r="372" spans="1:18" ht="15.75" customHeight="1">
      <c r="A372" s="19">
        <v>371</v>
      </c>
      <c r="B372" s="4">
        <v>30</v>
      </c>
      <c r="C372" s="15">
        <v>121</v>
      </c>
      <c r="D372" s="21">
        <v>10</v>
      </c>
      <c r="E372" s="22">
        <v>43916</v>
      </c>
      <c r="F372" s="23">
        <v>2</v>
      </c>
      <c r="G372" s="24">
        <v>0.13</v>
      </c>
      <c r="H372">
        <f>VLOOKUP($B372,產品!$A$1:$E$61,4,FALSE)*(1-$G372)*$F372</f>
        <v>11310</v>
      </c>
      <c r="I372" s="58">
        <f>$H372-VLOOKUP($B372,產品!$A$2:$E$61,5,FALSE)*F372-$R372</f>
        <v>3396.9</v>
      </c>
      <c r="J372">
        <f t="shared" si="15"/>
        <v>2020</v>
      </c>
      <c r="P372" t="str">
        <f>MID(VLOOKUP($D372,業務!$A$1:$E$11,2,FALSE),FIND("/",VLOOKUP($D372,業務!$A$1:$E$11,2,FALSE))+1,2)</f>
        <v>專員</v>
      </c>
      <c r="Q372">
        <f t="shared" si="16"/>
        <v>0.01</v>
      </c>
      <c r="R372">
        <f t="shared" si="17"/>
        <v>113.10000000000001</v>
      </c>
    </row>
    <row r="373" spans="1:18" ht="15.75" customHeight="1">
      <c r="A373" s="19">
        <v>372</v>
      </c>
      <c r="B373" s="4">
        <v>59</v>
      </c>
      <c r="C373" s="15">
        <v>258</v>
      </c>
      <c r="D373" s="21">
        <v>7</v>
      </c>
      <c r="E373" s="22">
        <v>43917</v>
      </c>
      <c r="F373" s="23">
        <v>12</v>
      </c>
      <c r="G373" s="24">
        <v>0.19</v>
      </c>
      <c r="H373">
        <f>VLOOKUP($B373,產品!$A$1:$E$61,4,FALSE)*(1-$G373)*$F373</f>
        <v>233280</v>
      </c>
      <c r="I373" s="58">
        <f>$H373-VLOOKUP($B373,產品!$A$2:$E$61,5,FALSE)*F373-$R373</f>
        <v>28880.639999999999</v>
      </c>
      <c r="J373">
        <f t="shared" si="15"/>
        <v>2020</v>
      </c>
      <c r="P373" t="str">
        <f>MID(VLOOKUP($D373,業務!$A$1:$E$11,2,FALSE),FIND("/",VLOOKUP($D373,業務!$A$1:$E$11,2,FALSE))+1,2)</f>
        <v>副理</v>
      </c>
      <c r="Q373">
        <f t="shared" si="16"/>
        <v>1.2E-2</v>
      </c>
      <c r="R373">
        <f t="shared" si="17"/>
        <v>2799.36</v>
      </c>
    </row>
    <row r="374" spans="1:18" ht="15.75" customHeight="1">
      <c r="A374" s="19">
        <v>373</v>
      </c>
      <c r="B374" s="4">
        <v>23</v>
      </c>
      <c r="C374" s="15">
        <v>268</v>
      </c>
      <c r="D374" s="21">
        <v>1</v>
      </c>
      <c r="E374" s="22">
        <v>43917</v>
      </c>
      <c r="F374" s="23">
        <v>30</v>
      </c>
      <c r="G374" s="24">
        <v>0.11</v>
      </c>
      <c r="H374">
        <f>VLOOKUP($B374,產品!$A$1:$E$61,4,FALSE)*(1-$G374)*$F374</f>
        <v>48060</v>
      </c>
      <c r="I374" s="58">
        <f>$H374-VLOOKUP($B374,產品!$A$2:$E$61,5,FALSE)*F374-$R374</f>
        <v>25979.4</v>
      </c>
      <c r="J374">
        <f t="shared" si="15"/>
        <v>2020</v>
      </c>
      <c r="P374" t="str">
        <f>MID(VLOOKUP($D374,業務!$A$1:$E$11,2,FALSE),FIND("/",VLOOKUP($D374,業務!$A$1:$E$11,2,FALSE))+1,2)</f>
        <v>專員</v>
      </c>
      <c r="Q374">
        <f t="shared" si="16"/>
        <v>0.01</v>
      </c>
      <c r="R374">
        <f t="shared" si="17"/>
        <v>480.6</v>
      </c>
    </row>
    <row r="375" spans="1:18" ht="15.75" customHeight="1">
      <c r="A375" s="19">
        <v>374</v>
      </c>
      <c r="B375" s="4">
        <v>23</v>
      </c>
      <c r="C375" s="15">
        <v>116</v>
      </c>
      <c r="D375" s="21">
        <v>5</v>
      </c>
      <c r="E375" s="22">
        <v>43918</v>
      </c>
      <c r="F375" s="23">
        <v>20</v>
      </c>
      <c r="G375" s="24">
        <v>7.0000000000000007E-2</v>
      </c>
      <c r="H375">
        <f>VLOOKUP($B375,產品!$A$1:$E$61,4,FALSE)*(1-$G375)*$F375</f>
        <v>33480</v>
      </c>
      <c r="I375" s="58">
        <f>$H375-VLOOKUP($B375,產品!$A$2:$E$61,5,FALSE)*F375-$R375</f>
        <v>18745.2</v>
      </c>
      <c r="J375">
        <f t="shared" si="15"/>
        <v>2020</v>
      </c>
      <c r="P375" t="str">
        <f>MID(VLOOKUP($D375,業務!$A$1:$E$11,2,FALSE),FIND("/",VLOOKUP($D375,業務!$A$1:$E$11,2,FALSE))+1,2)</f>
        <v>專員</v>
      </c>
      <c r="Q375">
        <f t="shared" si="16"/>
        <v>0.01</v>
      </c>
      <c r="R375">
        <f t="shared" si="17"/>
        <v>334.8</v>
      </c>
    </row>
    <row r="376" spans="1:18" ht="15.75" customHeight="1">
      <c r="A376" s="19">
        <v>375</v>
      </c>
      <c r="B376" s="4">
        <v>25</v>
      </c>
      <c r="C376" s="15">
        <v>121</v>
      </c>
      <c r="D376" s="21">
        <v>9</v>
      </c>
      <c r="E376" s="22">
        <v>43918</v>
      </c>
      <c r="F376" s="23">
        <v>3</v>
      </c>
      <c r="G376" s="24">
        <v>0.15</v>
      </c>
      <c r="H376">
        <f>VLOOKUP($B376,產品!$A$1:$E$61,4,FALSE)*(1-$G376)*$F376</f>
        <v>15300</v>
      </c>
      <c r="I376" s="58">
        <f>$H376-VLOOKUP($B376,產品!$A$2:$E$61,5,FALSE)*F376-$R376</f>
        <v>4270.5</v>
      </c>
      <c r="J376">
        <f t="shared" si="15"/>
        <v>2020</v>
      </c>
      <c r="P376" t="str">
        <f>MID(VLOOKUP($D376,業務!$A$1:$E$11,2,FALSE),FIND("/",VLOOKUP($D376,業務!$A$1:$E$11,2,FALSE))+1,2)</f>
        <v>經理</v>
      </c>
      <c r="Q376">
        <f t="shared" si="16"/>
        <v>1.4999999999999999E-2</v>
      </c>
      <c r="R376">
        <f t="shared" si="17"/>
        <v>229.5</v>
      </c>
    </row>
    <row r="377" spans="1:18" ht="15.75" customHeight="1">
      <c r="A377" s="19">
        <v>376</v>
      </c>
      <c r="B377" s="4">
        <v>60</v>
      </c>
      <c r="C377" s="15">
        <v>271</v>
      </c>
      <c r="D377" s="21">
        <v>5</v>
      </c>
      <c r="E377" s="22">
        <v>43919</v>
      </c>
      <c r="F377" s="26">
        <v>9</v>
      </c>
      <c r="G377" s="24">
        <v>0.12</v>
      </c>
      <c r="H377">
        <f>VLOOKUP($B377,產品!$A$1:$E$61,4,FALSE)*(1-$G377)*$F377</f>
        <v>198000</v>
      </c>
      <c r="I377" s="58">
        <f>$H377-VLOOKUP($B377,產品!$A$2:$E$61,5,FALSE)*F377-$R377</f>
        <v>38520</v>
      </c>
      <c r="J377">
        <f t="shared" si="15"/>
        <v>2020</v>
      </c>
      <c r="P377" t="str">
        <f>MID(VLOOKUP($D377,業務!$A$1:$E$11,2,FALSE),FIND("/",VLOOKUP($D377,業務!$A$1:$E$11,2,FALSE))+1,2)</f>
        <v>專員</v>
      </c>
      <c r="Q377">
        <f t="shared" si="16"/>
        <v>0.01</v>
      </c>
      <c r="R377">
        <f t="shared" si="17"/>
        <v>1980</v>
      </c>
    </row>
    <row r="378" spans="1:18" ht="15.75" customHeight="1">
      <c r="A378" s="19">
        <v>377</v>
      </c>
      <c r="B378" s="4">
        <v>4</v>
      </c>
      <c r="C378" s="15">
        <v>291</v>
      </c>
      <c r="D378" s="21">
        <v>9</v>
      </c>
      <c r="E378" s="22">
        <v>43919</v>
      </c>
      <c r="F378" s="23">
        <v>40</v>
      </c>
      <c r="G378" s="24">
        <v>0.1</v>
      </c>
      <c r="H378">
        <f>VLOOKUP($B378,產品!$A$1:$E$61,4,FALSE)*(1-$G378)*$F378</f>
        <v>36000</v>
      </c>
      <c r="I378" s="58">
        <f>$H378-VLOOKUP($B378,產品!$A$2:$E$61,5,FALSE)*F378-$R378</f>
        <v>19460</v>
      </c>
      <c r="J378">
        <f t="shared" si="15"/>
        <v>2020</v>
      </c>
      <c r="P378" t="str">
        <f>MID(VLOOKUP($D378,業務!$A$1:$E$11,2,FALSE),FIND("/",VLOOKUP($D378,業務!$A$1:$E$11,2,FALSE))+1,2)</f>
        <v>經理</v>
      </c>
      <c r="Q378">
        <f t="shared" si="16"/>
        <v>1.4999999999999999E-2</v>
      </c>
      <c r="R378">
        <f t="shared" si="17"/>
        <v>540</v>
      </c>
    </row>
    <row r="379" spans="1:18" ht="15.75" customHeight="1">
      <c r="A379" s="19">
        <v>378</v>
      </c>
      <c r="B379" s="4">
        <v>26</v>
      </c>
      <c r="C379" s="15">
        <v>1</v>
      </c>
      <c r="D379" s="21">
        <v>10</v>
      </c>
      <c r="E379" s="22">
        <v>43919</v>
      </c>
      <c r="F379" s="23">
        <v>10</v>
      </c>
      <c r="G379" s="24">
        <v>0.17</v>
      </c>
      <c r="H379">
        <f>VLOOKUP($B379,產品!$A$1:$E$61,4,FALSE)*(1-$G379)*$F379</f>
        <v>53950</v>
      </c>
      <c r="I379" s="58">
        <f>$H379-VLOOKUP($B379,產品!$A$2:$E$61,5,FALSE)*F379-$R379</f>
        <v>14410.5</v>
      </c>
      <c r="J379">
        <f t="shared" si="15"/>
        <v>2020</v>
      </c>
      <c r="P379" t="str">
        <f>MID(VLOOKUP($D379,業務!$A$1:$E$11,2,FALSE),FIND("/",VLOOKUP($D379,業務!$A$1:$E$11,2,FALSE))+1,2)</f>
        <v>專員</v>
      </c>
      <c r="Q379">
        <f t="shared" si="16"/>
        <v>0.01</v>
      </c>
      <c r="R379">
        <f t="shared" si="17"/>
        <v>539.5</v>
      </c>
    </row>
    <row r="380" spans="1:18" ht="15.75" customHeight="1">
      <c r="A380" s="19">
        <v>379</v>
      </c>
      <c r="B380" s="4">
        <v>18</v>
      </c>
      <c r="C380" s="15">
        <v>257</v>
      </c>
      <c r="D380" s="21">
        <v>3</v>
      </c>
      <c r="E380" s="22">
        <v>43919</v>
      </c>
      <c r="F380" s="23">
        <v>15</v>
      </c>
      <c r="G380" s="24">
        <v>7.0000000000000007E-2</v>
      </c>
      <c r="H380">
        <f>VLOOKUP($B380,產品!$A$1:$E$61,4,FALSE)*(1-$G380)*$F380</f>
        <v>25110</v>
      </c>
      <c r="I380" s="58">
        <f>$H380-VLOOKUP($B380,產品!$A$2:$E$61,5,FALSE)*F380-$R380</f>
        <v>13908.24</v>
      </c>
      <c r="J380">
        <f t="shared" si="15"/>
        <v>2020</v>
      </c>
      <c r="P380" t="str">
        <f>MID(VLOOKUP($D380,業務!$A$1:$E$11,2,FALSE),FIND("/",VLOOKUP($D380,業務!$A$1:$E$11,2,FALSE))+1,2)</f>
        <v>協理</v>
      </c>
      <c r="Q380">
        <f t="shared" si="16"/>
        <v>1.6E-2</v>
      </c>
      <c r="R380">
        <f t="shared" si="17"/>
        <v>401.76</v>
      </c>
    </row>
    <row r="381" spans="1:18" ht="15.75" customHeight="1">
      <c r="A381" s="19">
        <v>380</v>
      </c>
      <c r="B381" s="4">
        <v>50</v>
      </c>
      <c r="C381" s="15">
        <v>116</v>
      </c>
      <c r="D381" s="21">
        <v>5</v>
      </c>
      <c r="E381" s="22">
        <v>43919</v>
      </c>
      <c r="F381" s="23">
        <v>2</v>
      </c>
      <c r="G381" s="24">
        <v>0.19</v>
      </c>
      <c r="H381">
        <f>VLOOKUP($B381,產品!$A$1:$E$61,4,FALSE)*(1-$G381)*$F381</f>
        <v>29160.000000000004</v>
      </c>
      <c r="I381" s="58">
        <f>$H381-VLOOKUP($B381,產品!$A$2:$E$61,5,FALSE)*F381-$R381</f>
        <v>3668.4000000000037</v>
      </c>
      <c r="J381">
        <f t="shared" si="15"/>
        <v>2020</v>
      </c>
      <c r="P381" t="str">
        <f>MID(VLOOKUP($D381,業務!$A$1:$E$11,2,FALSE),FIND("/",VLOOKUP($D381,業務!$A$1:$E$11,2,FALSE))+1,2)</f>
        <v>專員</v>
      </c>
      <c r="Q381">
        <f t="shared" si="16"/>
        <v>0.01</v>
      </c>
      <c r="R381">
        <f t="shared" si="17"/>
        <v>291.60000000000002</v>
      </c>
    </row>
    <row r="382" spans="1:18" ht="15.75" customHeight="1">
      <c r="A382" s="19">
        <v>381</v>
      </c>
      <c r="B382" s="4">
        <v>13</v>
      </c>
      <c r="C382" s="15">
        <v>11</v>
      </c>
      <c r="D382" s="21">
        <v>3</v>
      </c>
      <c r="E382" s="22">
        <v>43920</v>
      </c>
      <c r="F382" s="23">
        <v>60</v>
      </c>
      <c r="G382" s="24">
        <v>0.13</v>
      </c>
      <c r="H382">
        <f>VLOOKUP($B382,產品!$A$1:$E$61,4,FALSE)*(1-$G382)*$F382</f>
        <v>93960</v>
      </c>
      <c r="I382" s="58">
        <f>$H382-VLOOKUP($B382,產品!$A$2:$E$61,5,FALSE)*F382-$R382</f>
        <v>49256.639999999999</v>
      </c>
      <c r="J382">
        <f t="shared" si="15"/>
        <v>2020</v>
      </c>
      <c r="P382" t="str">
        <f>MID(VLOOKUP($D382,業務!$A$1:$E$11,2,FALSE),FIND("/",VLOOKUP($D382,業務!$A$1:$E$11,2,FALSE))+1,2)</f>
        <v>協理</v>
      </c>
      <c r="Q382">
        <f t="shared" si="16"/>
        <v>1.6E-2</v>
      </c>
      <c r="R382">
        <f t="shared" si="17"/>
        <v>1503.3600000000001</v>
      </c>
    </row>
    <row r="383" spans="1:18" ht="15.75" customHeight="1">
      <c r="A383" s="19">
        <v>382</v>
      </c>
      <c r="B383" s="4">
        <v>7</v>
      </c>
      <c r="C383" s="15">
        <v>264</v>
      </c>
      <c r="D383" s="21">
        <v>4</v>
      </c>
      <c r="E383" s="22">
        <v>43920</v>
      </c>
      <c r="F383" s="23">
        <v>30</v>
      </c>
      <c r="G383" s="24">
        <v>0.13</v>
      </c>
      <c r="H383">
        <f>VLOOKUP($B383,產品!$A$1:$E$61,4,FALSE)*(1-$G383)*$F383</f>
        <v>26100</v>
      </c>
      <c r="I383" s="58">
        <f>$H383-VLOOKUP($B383,產品!$A$2:$E$61,5,FALSE)*F383-$R383</f>
        <v>13786.8</v>
      </c>
      <c r="J383">
        <f t="shared" si="15"/>
        <v>2020</v>
      </c>
      <c r="P383" t="str">
        <f>MID(VLOOKUP($D383,業務!$A$1:$E$11,2,FALSE),FIND("/",VLOOKUP($D383,業務!$A$1:$E$11,2,FALSE))+1,2)</f>
        <v>副理</v>
      </c>
      <c r="Q383">
        <f t="shared" si="16"/>
        <v>1.2E-2</v>
      </c>
      <c r="R383">
        <f t="shared" si="17"/>
        <v>313.2</v>
      </c>
    </row>
    <row r="384" spans="1:18" ht="15.75" customHeight="1">
      <c r="A384" s="19">
        <v>383</v>
      </c>
      <c r="B384" s="4">
        <v>35</v>
      </c>
      <c r="C384" s="15">
        <v>283</v>
      </c>
      <c r="D384" s="21">
        <v>2</v>
      </c>
      <c r="E384" s="22">
        <v>43920</v>
      </c>
      <c r="F384" s="26">
        <v>4</v>
      </c>
      <c r="G384" s="24">
        <v>0.08</v>
      </c>
      <c r="H384">
        <f>VLOOKUP($B384,產品!$A$1:$E$61,4,FALSE)*(1-$G384)*$F384</f>
        <v>31280</v>
      </c>
      <c r="I384" s="58">
        <f>$H384-VLOOKUP($B384,產品!$A$2:$E$61,5,FALSE)*F384-$R384</f>
        <v>10410.799999999999</v>
      </c>
      <c r="J384">
        <f t="shared" si="15"/>
        <v>2020</v>
      </c>
      <c r="P384" t="str">
        <f>MID(VLOOKUP($D384,業務!$A$1:$E$11,2,FALSE),FIND("/",VLOOKUP($D384,業務!$A$1:$E$11,2,FALSE))+1,2)</f>
        <v>經理</v>
      </c>
      <c r="Q384">
        <f t="shared" si="16"/>
        <v>1.4999999999999999E-2</v>
      </c>
      <c r="R384">
        <f t="shared" si="17"/>
        <v>469.2</v>
      </c>
    </row>
    <row r="385" spans="1:18" ht="15.75" customHeight="1">
      <c r="A385" s="19">
        <v>384</v>
      </c>
      <c r="B385" s="4">
        <v>27</v>
      </c>
      <c r="C385" s="15">
        <v>116</v>
      </c>
      <c r="D385" s="21">
        <v>9</v>
      </c>
      <c r="E385" s="22">
        <v>43920</v>
      </c>
      <c r="F385" s="23">
        <v>5</v>
      </c>
      <c r="G385" s="24">
        <v>7.0000000000000007E-2</v>
      </c>
      <c r="H385">
        <f>VLOOKUP($B385,產品!$A$1:$E$61,4,FALSE)*(1-$G385)*$F385</f>
        <v>32550</v>
      </c>
      <c r="I385" s="58">
        <f>$H385-VLOOKUP($B385,產品!$A$2:$E$61,5,FALSE)*F385-$R385</f>
        <v>11061.75</v>
      </c>
      <c r="J385">
        <f t="shared" si="15"/>
        <v>2020</v>
      </c>
      <c r="P385" t="str">
        <f>MID(VLOOKUP($D385,業務!$A$1:$E$11,2,FALSE),FIND("/",VLOOKUP($D385,業務!$A$1:$E$11,2,FALSE))+1,2)</f>
        <v>經理</v>
      </c>
      <c r="Q385">
        <f t="shared" si="16"/>
        <v>1.4999999999999999E-2</v>
      </c>
      <c r="R385">
        <f t="shared" si="17"/>
        <v>488.25</v>
      </c>
    </row>
    <row r="386" spans="1:18" ht="15.75" customHeight="1">
      <c r="A386" s="19">
        <v>385</v>
      </c>
      <c r="B386" s="4">
        <v>8</v>
      </c>
      <c r="C386" s="15">
        <v>278</v>
      </c>
      <c r="D386" s="21">
        <v>4</v>
      </c>
      <c r="E386" s="22">
        <v>43921</v>
      </c>
      <c r="F386" s="23">
        <v>200</v>
      </c>
      <c r="G386" s="24">
        <v>0.18</v>
      </c>
      <c r="H386">
        <f>VLOOKUP($B386,產品!$A$1:$E$61,4,FALSE)*(1-$G386)*$F386</f>
        <v>164000.00000000003</v>
      </c>
      <c r="I386" s="58">
        <f>$H386-VLOOKUP($B386,產品!$A$2:$E$61,5,FALSE)*F386-$R386</f>
        <v>82032.000000000029</v>
      </c>
      <c r="J386">
        <f t="shared" si="15"/>
        <v>2020</v>
      </c>
      <c r="P386" t="str">
        <f>MID(VLOOKUP($D386,業務!$A$1:$E$11,2,FALSE),FIND("/",VLOOKUP($D386,業務!$A$1:$E$11,2,FALSE))+1,2)</f>
        <v>副理</v>
      </c>
      <c r="Q386">
        <f t="shared" si="16"/>
        <v>1.2E-2</v>
      </c>
      <c r="R386">
        <f t="shared" si="17"/>
        <v>1968.0000000000005</v>
      </c>
    </row>
    <row r="387" spans="1:18" ht="15.75" customHeight="1">
      <c r="A387" s="19">
        <v>386</v>
      </c>
      <c r="B387" s="4">
        <v>48</v>
      </c>
      <c r="C387" s="15">
        <v>261</v>
      </c>
      <c r="D387" s="21">
        <v>2</v>
      </c>
      <c r="E387" s="22">
        <v>43921</v>
      </c>
      <c r="F387" s="23">
        <v>2</v>
      </c>
      <c r="G387" s="24">
        <v>0.13</v>
      </c>
      <c r="H387">
        <f>VLOOKUP($B387,產品!$A$1:$E$61,4,FALSE)*(1-$G387)*$F387</f>
        <v>38280</v>
      </c>
      <c r="I387" s="58">
        <f>$H387-VLOOKUP($B387,產品!$A$2:$E$61,5,FALSE)*F387-$R387</f>
        <v>9105.7999999999993</v>
      </c>
      <c r="J387">
        <f t="shared" ref="J387:J450" si="18">YEAR(E387)</f>
        <v>2020</v>
      </c>
      <c r="P387" t="str">
        <f>MID(VLOOKUP($D387,業務!$A$1:$E$11,2,FALSE),FIND("/",VLOOKUP($D387,業務!$A$1:$E$11,2,FALSE))+1,2)</f>
        <v>經理</v>
      </c>
      <c r="Q387">
        <f t="shared" ref="Q387:Q450" si="19">IF($P387="專員",1%,IF($P387="副理",1.2%,IF($P387="經理",1.5%,IF($P387="協理",1.6%,0))))</f>
        <v>1.4999999999999999E-2</v>
      </c>
      <c r="R387">
        <f t="shared" ref="R387:R450" si="20">$H387*$Q387</f>
        <v>574.19999999999993</v>
      </c>
    </row>
    <row r="388" spans="1:18" ht="15.75" customHeight="1">
      <c r="A388" s="19">
        <v>387</v>
      </c>
      <c r="B388" s="4">
        <v>39</v>
      </c>
      <c r="C388" s="15">
        <v>271</v>
      </c>
      <c r="D388" s="21">
        <v>8</v>
      </c>
      <c r="E388" s="22">
        <v>43921</v>
      </c>
      <c r="F388" s="23">
        <v>2</v>
      </c>
      <c r="G388" s="24">
        <v>0.2</v>
      </c>
      <c r="H388">
        <f>VLOOKUP($B388,產品!$A$1:$E$61,4,FALSE)*(1-$G388)*$F388</f>
        <v>28800</v>
      </c>
      <c r="I388" s="58">
        <f>$H388-VLOOKUP($B388,產品!$A$2:$E$61,5,FALSE)*F388-$R388</f>
        <v>5112</v>
      </c>
      <c r="J388">
        <f t="shared" si="18"/>
        <v>2020</v>
      </c>
      <c r="P388" t="str">
        <f>MID(VLOOKUP($D388,業務!$A$1:$E$11,2,FALSE),FIND("/",VLOOKUP($D388,業務!$A$1:$E$11,2,FALSE))+1,2)</f>
        <v>專員</v>
      </c>
      <c r="Q388">
        <f t="shared" si="19"/>
        <v>0.01</v>
      </c>
      <c r="R388">
        <f t="shared" si="20"/>
        <v>288</v>
      </c>
    </row>
    <row r="389" spans="1:18" ht="15.75" customHeight="1">
      <c r="A389" s="19">
        <v>388</v>
      </c>
      <c r="B389" s="4">
        <v>50</v>
      </c>
      <c r="C389" s="15">
        <v>286</v>
      </c>
      <c r="D389" s="21">
        <v>3</v>
      </c>
      <c r="E389" s="22">
        <v>43921</v>
      </c>
      <c r="F389" s="23">
        <v>2</v>
      </c>
      <c r="G389" s="24">
        <v>0.19</v>
      </c>
      <c r="H389">
        <f>VLOOKUP($B389,產品!$A$1:$E$61,4,FALSE)*(1-$G389)*$F389</f>
        <v>29160.000000000004</v>
      </c>
      <c r="I389" s="58">
        <f>$H389-VLOOKUP($B389,產品!$A$2:$E$61,5,FALSE)*F389-$R389</f>
        <v>3493.4400000000037</v>
      </c>
      <c r="J389">
        <f t="shared" si="18"/>
        <v>2020</v>
      </c>
      <c r="P389" t="str">
        <f>MID(VLOOKUP($D389,業務!$A$1:$E$11,2,FALSE),FIND("/",VLOOKUP($D389,業務!$A$1:$E$11,2,FALSE))+1,2)</f>
        <v>協理</v>
      </c>
      <c r="Q389">
        <f t="shared" si="19"/>
        <v>1.6E-2</v>
      </c>
      <c r="R389">
        <f t="shared" si="20"/>
        <v>466.56000000000006</v>
      </c>
    </row>
    <row r="390" spans="1:18" ht="15.75" customHeight="1">
      <c r="A390" s="19">
        <v>389</v>
      </c>
      <c r="B390" s="4">
        <v>5</v>
      </c>
      <c r="C390" s="15">
        <v>259</v>
      </c>
      <c r="D390" s="21">
        <v>9</v>
      </c>
      <c r="E390" s="22">
        <v>43922</v>
      </c>
      <c r="F390" s="23">
        <v>50</v>
      </c>
      <c r="G390" s="24">
        <v>0.06</v>
      </c>
      <c r="H390">
        <f>VLOOKUP($B390,產品!$A$1:$E$61,4,FALSE)*(1-$G390)*$F390</f>
        <v>47000</v>
      </c>
      <c r="I390" s="58">
        <f>$H390-VLOOKUP($B390,產品!$A$2:$E$61,5,FALSE)*F390-$R390</f>
        <v>26295</v>
      </c>
      <c r="J390">
        <f t="shared" si="18"/>
        <v>2020</v>
      </c>
      <c r="P390" t="str">
        <f>MID(VLOOKUP($D390,業務!$A$1:$E$11,2,FALSE),FIND("/",VLOOKUP($D390,業務!$A$1:$E$11,2,FALSE))+1,2)</f>
        <v>經理</v>
      </c>
      <c r="Q390">
        <f t="shared" si="19"/>
        <v>1.4999999999999999E-2</v>
      </c>
      <c r="R390">
        <f t="shared" si="20"/>
        <v>705</v>
      </c>
    </row>
    <row r="391" spans="1:18" ht="15.75" customHeight="1">
      <c r="A391" s="19">
        <v>390</v>
      </c>
      <c r="B391" s="4">
        <v>12</v>
      </c>
      <c r="C391" s="15">
        <v>112</v>
      </c>
      <c r="D391" s="21">
        <v>10</v>
      </c>
      <c r="E391" s="22">
        <v>43922</v>
      </c>
      <c r="F391" s="26">
        <v>60</v>
      </c>
      <c r="G391" s="24">
        <v>0.19</v>
      </c>
      <c r="H391">
        <f>VLOOKUP($B391,產品!$A$1:$E$61,4,FALSE)*(1-$G391)*$F391</f>
        <v>48600</v>
      </c>
      <c r="I391" s="58">
        <f>$H391-VLOOKUP($B391,產品!$A$2:$E$61,5,FALSE)*F391-$R391</f>
        <v>24114</v>
      </c>
      <c r="J391">
        <f t="shared" si="18"/>
        <v>2020</v>
      </c>
      <c r="P391" t="str">
        <f>MID(VLOOKUP($D391,業務!$A$1:$E$11,2,FALSE),FIND("/",VLOOKUP($D391,業務!$A$1:$E$11,2,FALSE))+1,2)</f>
        <v>專員</v>
      </c>
      <c r="Q391">
        <f t="shared" si="19"/>
        <v>0.01</v>
      </c>
      <c r="R391">
        <f t="shared" si="20"/>
        <v>486</v>
      </c>
    </row>
    <row r="392" spans="1:18" ht="15.75" customHeight="1">
      <c r="A392" s="19">
        <v>391</v>
      </c>
      <c r="B392" s="4">
        <v>51</v>
      </c>
      <c r="C392" s="15">
        <v>8</v>
      </c>
      <c r="D392" s="21">
        <v>8</v>
      </c>
      <c r="E392" s="22">
        <v>43922</v>
      </c>
      <c r="F392" s="26">
        <v>6</v>
      </c>
      <c r="G392" s="24">
        <v>0.15</v>
      </c>
      <c r="H392">
        <f>VLOOKUP($B392,產品!$A$1:$E$61,4,FALSE)*(1-$G392)*$F392</f>
        <v>102000</v>
      </c>
      <c r="I392" s="58">
        <f>$H392-VLOOKUP($B392,產品!$A$2:$E$61,5,FALSE)*F392-$R392</f>
        <v>16980</v>
      </c>
      <c r="J392">
        <f t="shared" si="18"/>
        <v>2020</v>
      </c>
      <c r="P392" t="str">
        <f>MID(VLOOKUP($D392,業務!$A$1:$E$11,2,FALSE),FIND("/",VLOOKUP($D392,業務!$A$1:$E$11,2,FALSE))+1,2)</f>
        <v>專員</v>
      </c>
      <c r="Q392">
        <f t="shared" si="19"/>
        <v>0.01</v>
      </c>
      <c r="R392">
        <f t="shared" si="20"/>
        <v>1020</v>
      </c>
    </row>
    <row r="393" spans="1:18" ht="15.75" customHeight="1">
      <c r="A393" s="19">
        <v>392</v>
      </c>
      <c r="B393" s="4">
        <v>34</v>
      </c>
      <c r="C393" s="15">
        <v>5</v>
      </c>
      <c r="D393" s="21">
        <v>3</v>
      </c>
      <c r="E393" s="22">
        <v>43922</v>
      </c>
      <c r="F393" s="23">
        <v>5</v>
      </c>
      <c r="G393" s="24">
        <v>0.18</v>
      </c>
      <c r="H393">
        <f>VLOOKUP($B393,產品!$A$1:$E$61,4,FALSE)*(1-$G393)*$F393</f>
        <v>32800.000000000007</v>
      </c>
      <c r="I393" s="58">
        <f>$H393-VLOOKUP($B393,產品!$A$2:$E$61,5,FALSE)*F393-$R393</f>
        <v>8275.200000000008</v>
      </c>
      <c r="J393">
        <f t="shared" si="18"/>
        <v>2020</v>
      </c>
      <c r="P393" t="str">
        <f>MID(VLOOKUP($D393,業務!$A$1:$E$11,2,FALSE),FIND("/",VLOOKUP($D393,業務!$A$1:$E$11,2,FALSE))+1,2)</f>
        <v>協理</v>
      </c>
      <c r="Q393">
        <f t="shared" si="19"/>
        <v>1.6E-2</v>
      </c>
      <c r="R393">
        <f t="shared" si="20"/>
        <v>524.80000000000018</v>
      </c>
    </row>
    <row r="394" spans="1:18" ht="15.75" customHeight="1">
      <c r="A394" s="19">
        <v>393</v>
      </c>
      <c r="B394" s="4">
        <v>34</v>
      </c>
      <c r="C394" s="15">
        <v>283</v>
      </c>
      <c r="D394" s="21">
        <v>9</v>
      </c>
      <c r="E394" s="22">
        <v>43922</v>
      </c>
      <c r="F394" s="23">
        <v>4</v>
      </c>
      <c r="G394" s="24">
        <v>0.16</v>
      </c>
      <c r="H394">
        <f>VLOOKUP($B394,產品!$A$1:$E$61,4,FALSE)*(1-$G394)*$F394</f>
        <v>26880</v>
      </c>
      <c r="I394" s="58">
        <f>$H394-VLOOKUP($B394,產品!$A$2:$E$61,5,FALSE)*F394-$R394</f>
        <v>7276.8</v>
      </c>
      <c r="J394">
        <f t="shared" si="18"/>
        <v>2020</v>
      </c>
      <c r="P394" t="str">
        <f>MID(VLOOKUP($D394,業務!$A$1:$E$11,2,FALSE),FIND("/",VLOOKUP($D394,業務!$A$1:$E$11,2,FALSE))+1,2)</f>
        <v>經理</v>
      </c>
      <c r="Q394">
        <f t="shared" si="19"/>
        <v>1.4999999999999999E-2</v>
      </c>
      <c r="R394">
        <f t="shared" si="20"/>
        <v>403.2</v>
      </c>
    </row>
    <row r="395" spans="1:18" ht="15.75" customHeight="1">
      <c r="A395" s="19">
        <v>394</v>
      </c>
      <c r="B395" s="4">
        <v>2</v>
      </c>
      <c r="C395" s="15">
        <v>124</v>
      </c>
      <c r="D395" s="21">
        <v>10</v>
      </c>
      <c r="E395" s="22">
        <v>43922</v>
      </c>
      <c r="F395" s="26">
        <v>16</v>
      </c>
      <c r="G395" s="24">
        <v>0.14000000000000001</v>
      </c>
      <c r="H395">
        <f>VLOOKUP($B395,產品!$A$1:$E$61,4,FALSE)*(1-$G395)*$F395</f>
        <v>13760</v>
      </c>
      <c r="I395" s="58">
        <f>$H395-VLOOKUP($B395,產品!$A$2:$E$61,5,FALSE)*F395-$R395</f>
        <v>7222.4</v>
      </c>
      <c r="J395">
        <f t="shared" si="18"/>
        <v>2020</v>
      </c>
      <c r="P395" t="str">
        <f>MID(VLOOKUP($D395,業務!$A$1:$E$11,2,FALSE),FIND("/",VLOOKUP($D395,業務!$A$1:$E$11,2,FALSE))+1,2)</f>
        <v>專員</v>
      </c>
      <c r="Q395">
        <f t="shared" si="19"/>
        <v>0.01</v>
      </c>
      <c r="R395">
        <f t="shared" si="20"/>
        <v>137.6</v>
      </c>
    </row>
    <row r="396" spans="1:18" ht="15.75" customHeight="1">
      <c r="A396" s="19">
        <v>395</v>
      </c>
      <c r="B396" s="4">
        <v>9</v>
      </c>
      <c r="C396" s="15">
        <v>284</v>
      </c>
      <c r="D396" s="21">
        <v>3</v>
      </c>
      <c r="E396" s="22">
        <v>43922</v>
      </c>
      <c r="F396" s="23">
        <v>10</v>
      </c>
      <c r="G396" s="24">
        <v>0.13</v>
      </c>
      <c r="H396">
        <f>VLOOKUP($B396,產品!$A$1:$E$61,4,FALSE)*(1-$G396)*$F396</f>
        <v>8700</v>
      </c>
      <c r="I396" s="58">
        <f>$H396-VLOOKUP($B396,產品!$A$2:$E$61,5,FALSE)*F396-$R396</f>
        <v>4560.8</v>
      </c>
      <c r="J396">
        <f t="shared" si="18"/>
        <v>2020</v>
      </c>
      <c r="P396" t="str">
        <f>MID(VLOOKUP($D396,業務!$A$1:$E$11,2,FALSE),FIND("/",VLOOKUP($D396,業務!$A$1:$E$11,2,FALSE))+1,2)</f>
        <v>協理</v>
      </c>
      <c r="Q396">
        <f t="shared" si="19"/>
        <v>1.6E-2</v>
      </c>
      <c r="R396">
        <f t="shared" si="20"/>
        <v>139.20000000000002</v>
      </c>
    </row>
    <row r="397" spans="1:18" ht="15.75" customHeight="1">
      <c r="A397" s="19">
        <v>396</v>
      </c>
      <c r="B397" s="4">
        <v>10</v>
      </c>
      <c r="C397" s="15">
        <v>120</v>
      </c>
      <c r="D397" s="21">
        <v>5</v>
      </c>
      <c r="E397" s="22">
        <v>43923</v>
      </c>
      <c r="F397" s="26">
        <v>40</v>
      </c>
      <c r="G397" s="24">
        <v>0.12</v>
      </c>
      <c r="H397">
        <f>VLOOKUP($B397,產品!$A$1:$E$61,4,FALSE)*(1-$G397)*$F397</f>
        <v>35200</v>
      </c>
      <c r="I397" s="58">
        <f>$H397-VLOOKUP($B397,產品!$A$2:$E$61,5,FALSE)*F397-$R397</f>
        <v>18848</v>
      </c>
      <c r="J397">
        <f t="shared" si="18"/>
        <v>2020</v>
      </c>
      <c r="P397" t="str">
        <f>MID(VLOOKUP($D397,業務!$A$1:$E$11,2,FALSE),FIND("/",VLOOKUP($D397,業務!$A$1:$E$11,2,FALSE))+1,2)</f>
        <v>專員</v>
      </c>
      <c r="Q397">
        <f t="shared" si="19"/>
        <v>0.01</v>
      </c>
      <c r="R397">
        <f t="shared" si="20"/>
        <v>352</v>
      </c>
    </row>
    <row r="398" spans="1:18" ht="15.75" customHeight="1">
      <c r="A398" s="19">
        <v>397</v>
      </c>
      <c r="B398" s="4">
        <v>22</v>
      </c>
      <c r="C398" s="15">
        <v>258</v>
      </c>
      <c r="D398" s="21">
        <v>6</v>
      </c>
      <c r="E398" s="22">
        <v>43924</v>
      </c>
      <c r="F398" s="23">
        <v>125</v>
      </c>
      <c r="G398" s="24">
        <v>0.06</v>
      </c>
      <c r="H398">
        <f>VLOOKUP($B398,產品!$A$1:$E$61,4,FALSE)*(1-$G398)*$F398</f>
        <v>211500</v>
      </c>
      <c r="I398" s="58">
        <f>$H398-VLOOKUP($B398,產品!$A$2:$E$61,5,FALSE)*F398-$R398</f>
        <v>119385</v>
      </c>
      <c r="J398">
        <f t="shared" si="18"/>
        <v>2020</v>
      </c>
      <c r="P398" t="str">
        <f>MID(VLOOKUP($D398,業務!$A$1:$E$11,2,FALSE),FIND("/",VLOOKUP($D398,業務!$A$1:$E$11,2,FALSE))+1,2)</f>
        <v>專員</v>
      </c>
      <c r="Q398">
        <f t="shared" si="19"/>
        <v>0.01</v>
      </c>
      <c r="R398">
        <f t="shared" si="20"/>
        <v>2115</v>
      </c>
    </row>
    <row r="399" spans="1:18" ht="15.75" customHeight="1">
      <c r="A399" s="19">
        <v>398</v>
      </c>
      <c r="B399" s="4">
        <v>49</v>
      </c>
      <c r="C399" s="15">
        <v>11</v>
      </c>
      <c r="D399" s="21">
        <v>6</v>
      </c>
      <c r="E399" s="22">
        <v>43924</v>
      </c>
      <c r="F399" s="23">
        <v>21</v>
      </c>
      <c r="G399" s="24">
        <v>0.15</v>
      </c>
      <c r="H399">
        <f>VLOOKUP($B399,產品!$A$1:$E$61,4,FALSE)*(1-$G399)*$F399</f>
        <v>267750</v>
      </c>
      <c r="I399" s="58">
        <f>$H399-VLOOKUP($B399,產品!$A$2:$E$61,5,FALSE)*F399-$R399</f>
        <v>44572.5</v>
      </c>
      <c r="J399">
        <f t="shared" si="18"/>
        <v>2020</v>
      </c>
      <c r="P399" t="str">
        <f>MID(VLOOKUP($D399,業務!$A$1:$E$11,2,FALSE),FIND("/",VLOOKUP($D399,業務!$A$1:$E$11,2,FALSE))+1,2)</f>
        <v>專員</v>
      </c>
      <c r="Q399">
        <f t="shared" si="19"/>
        <v>0.01</v>
      </c>
      <c r="R399">
        <f t="shared" si="20"/>
        <v>2677.5</v>
      </c>
    </row>
    <row r="400" spans="1:18" ht="15.75" customHeight="1">
      <c r="A400" s="19">
        <v>399</v>
      </c>
      <c r="B400" s="4">
        <v>43</v>
      </c>
      <c r="C400" s="15">
        <v>116</v>
      </c>
      <c r="D400" s="21">
        <v>8</v>
      </c>
      <c r="E400" s="22">
        <v>43924</v>
      </c>
      <c r="F400" s="23">
        <v>11</v>
      </c>
      <c r="G400" s="24">
        <v>0.15</v>
      </c>
      <c r="H400">
        <f>VLOOKUP($B400,產品!$A$1:$E$61,4,FALSE)*(1-$G400)*$F400</f>
        <v>168300</v>
      </c>
      <c r="I400" s="58">
        <f>$H400-VLOOKUP($B400,產品!$A$2:$E$61,5,FALSE)*F400-$R400</f>
        <v>37917</v>
      </c>
      <c r="J400">
        <f t="shared" si="18"/>
        <v>2020</v>
      </c>
      <c r="P400" t="str">
        <f>MID(VLOOKUP($D400,業務!$A$1:$E$11,2,FALSE),FIND("/",VLOOKUP($D400,業務!$A$1:$E$11,2,FALSE))+1,2)</f>
        <v>專員</v>
      </c>
      <c r="Q400">
        <f t="shared" si="19"/>
        <v>0.01</v>
      </c>
      <c r="R400">
        <f t="shared" si="20"/>
        <v>1683</v>
      </c>
    </row>
    <row r="401" spans="1:18" ht="15.75" customHeight="1">
      <c r="A401" s="19">
        <v>400</v>
      </c>
      <c r="B401" s="4">
        <v>52</v>
      </c>
      <c r="C401" s="15">
        <v>116</v>
      </c>
      <c r="D401" s="21">
        <v>6</v>
      </c>
      <c r="E401" s="22">
        <v>43924</v>
      </c>
      <c r="F401" s="23">
        <v>4</v>
      </c>
      <c r="G401" s="24">
        <v>7.0000000000000007E-2</v>
      </c>
      <c r="H401">
        <f>VLOOKUP($B401,產品!$A$1:$E$61,4,FALSE)*(1-$G401)*$F401</f>
        <v>81840</v>
      </c>
      <c r="I401" s="58">
        <f>$H401-VLOOKUP($B401,產品!$A$2:$E$61,5,FALSE)*F401-$R401</f>
        <v>19421.600000000006</v>
      </c>
      <c r="J401">
        <f t="shared" si="18"/>
        <v>2020</v>
      </c>
      <c r="P401" t="str">
        <f>MID(VLOOKUP($D401,業務!$A$1:$E$11,2,FALSE),FIND("/",VLOOKUP($D401,業務!$A$1:$E$11,2,FALSE))+1,2)</f>
        <v>專員</v>
      </c>
      <c r="Q401">
        <f t="shared" si="19"/>
        <v>0.01</v>
      </c>
      <c r="R401">
        <f t="shared" si="20"/>
        <v>818.4</v>
      </c>
    </row>
    <row r="402" spans="1:18" ht="15.75" customHeight="1">
      <c r="A402" s="19">
        <v>401</v>
      </c>
      <c r="B402" s="4">
        <v>57</v>
      </c>
      <c r="C402" s="15">
        <v>135</v>
      </c>
      <c r="D402" s="21">
        <v>10</v>
      </c>
      <c r="E402" s="22">
        <v>43924</v>
      </c>
      <c r="F402" s="23">
        <v>6</v>
      </c>
      <c r="G402" s="24">
        <v>0.19</v>
      </c>
      <c r="H402">
        <f>VLOOKUP($B402,產品!$A$1:$E$61,4,FALSE)*(1-$G402)*$F402</f>
        <v>87480.000000000015</v>
      </c>
      <c r="I402" s="58">
        <f>$H402-VLOOKUP($B402,產品!$A$2:$E$61,5,FALSE)*F402-$R402</f>
        <v>11005.200000000015</v>
      </c>
      <c r="J402">
        <f t="shared" si="18"/>
        <v>2020</v>
      </c>
      <c r="P402" t="str">
        <f>MID(VLOOKUP($D402,業務!$A$1:$E$11,2,FALSE),FIND("/",VLOOKUP($D402,業務!$A$1:$E$11,2,FALSE))+1,2)</f>
        <v>專員</v>
      </c>
      <c r="Q402">
        <f t="shared" si="19"/>
        <v>0.01</v>
      </c>
      <c r="R402">
        <f t="shared" si="20"/>
        <v>874.80000000000018</v>
      </c>
    </row>
    <row r="403" spans="1:18" ht="15.75" customHeight="1">
      <c r="A403" s="19">
        <v>402</v>
      </c>
      <c r="B403" s="4">
        <v>58</v>
      </c>
      <c r="C403" s="15">
        <v>261</v>
      </c>
      <c r="D403" s="21">
        <v>4</v>
      </c>
      <c r="E403" s="22">
        <v>43924</v>
      </c>
      <c r="F403" s="23">
        <v>3</v>
      </c>
      <c r="G403" s="24">
        <v>0.19</v>
      </c>
      <c r="H403">
        <f>VLOOKUP($B403,產品!$A$1:$E$61,4,FALSE)*(1-$G403)*$F403</f>
        <v>51030</v>
      </c>
      <c r="I403" s="58">
        <f>$H403-VLOOKUP($B403,產品!$A$2:$E$61,5,FALSE)*F403-$R403</f>
        <v>6317.6400000000076</v>
      </c>
      <c r="J403">
        <f t="shared" si="18"/>
        <v>2020</v>
      </c>
      <c r="P403" t="str">
        <f>MID(VLOOKUP($D403,業務!$A$1:$E$11,2,FALSE),FIND("/",VLOOKUP($D403,業務!$A$1:$E$11,2,FALSE))+1,2)</f>
        <v>副理</v>
      </c>
      <c r="Q403">
        <f t="shared" si="19"/>
        <v>1.2E-2</v>
      </c>
      <c r="R403">
        <f t="shared" si="20"/>
        <v>612.36</v>
      </c>
    </row>
    <row r="404" spans="1:18" ht="15.75" customHeight="1">
      <c r="A404" s="19">
        <v>403</v>
      </c>
      <c r="B404" s="4">
        <v>25</v>
      </c>
      <c r="C404" s="15">
        <v>117</v>
      </c>
      <c r="D404" s="21">
        <v>3</v>
      </c>
      <c r="E404" s="22">
        <v>43924</v>
      </c>
      <c r="F404" s="26">
        <v>5</v>
      </c>
      <c r="G404" s="24">
        <v>0.2</v>
      </c>
      <c r="H404">
        <f>VLOOKUP($B404,產品!$A$1:$E$61,4,FALSE)*(1-$G404)*$F404</f>
        <v>24000</v>
      </c>
      <c r="I404" s="58">
        <f>$H404-VLOOKUP($B404,產品!$A$2:$E$61,5,FALSE)*F404-$R404</f>
        <v>5616</v>
      </c>
      <c r="J404">
        <f t="shared" si="18"/>
        <v>2020</v>
      </c>
      <c r="P404" t="str">
        <f>MID(VLOOKUP($D404,業務!$A$1:$E$11,2,FALSE),FIND("/",VLOOKUP($D404,業務!$A$1:$E$11,2,FALSE))+1,2)</f>
        <v>協理</v>
      </c>
      <c r="Q404">
        <f t="shared" si="19"/>
        <v>1.6E-2</v>
      </c>
      <c r="R404">
        <f t="shared" si="20"/>
        <v>384</v>
      </c>
    </row>
    <row r="405" spans="1:18" ht="15.75" customHeight="1">
      <c r="A405" s="19">
        <v>404</v>
      </c>
      <c r="B405" s="4">
        <v>25</v>
      </c>
      <c r="C405" s="15">
        <v>7</v>
      </c>
      <c r="D405" s="21">
        <v>8</v>
      </c>
      <c r="E405" s="22">
        <v>43924</v>
      </c>
      <c r="F405" s="26">
        <v>2</v>
      </c>
      <c r="G405" s="24">
        <v>0.06</v>
      </c>
      <c r="H405">
        <f>VLOOKUP($B405,產品!$A$1:$E$61,4,FALSE)*(1-$G405)*$F405</f>
        <v>11280</v>
      </c>
      <c r="I405" s="58">
        <f>$H405-VLOOKUP($B405,產品!$A$2:$E$61,5,FALSE)*F405-$R405</f>
        <v>3967.2</v>
      </c>
      <c r="J405">
        <f t="shared" si="18"/>
        <v>2020</v>
      </c>
      <c r="P405" t="str">
        <f>MID(VLOOKUP($D405,業務!$A$1:$E$11,2,FALSE),FIND("/",VLOOKUP($D405,業務!$A$1:$E$11,2,FALSE))+1,2)</f>
        <v>專員</v>
      </c>
      <c r="Q405">
        <f t="shared" si="19"/>
        <v>0.01</v>
      </c>
      <c r="R405">
        <f t="shared" si="20"/>
        <v>112.8</v>
      </c>
    </row>
    <row r="406" spans="1:18" ht="15.75" customHeight="1">
      <c r="A406" s="19">
        <v>405</v>
      </c>
      <c r="B406" s="4">
        <v>32</v>
      </c>
      <c r="C406" s="15">
        <v>134</v>
      </c>
      <c r="D406" s="21">
        <v>8</v>
      </c>
      <c r="E406" s="22">
        <v>43924</v>
      </c>
      <c r="F406" s="26">
        <v>1</v>
      </c>
      <c r="G406" s="24">
        <v>0.06</v>
      </c>
      <c r="H406">
        <f>VLOOKUP($B406,產品!$A$1:$E$61,4,FALSE)*(1-$G406)*$F406</f>
        <v>7050</v>
      </c>
      <c r="I406" s="58">
        <f>$H406-VLOOKUP($B406,產品!$A$2:$E$61,5,FALSE)*F406-$R406</f>
        <v>2479.5</v>
      </c>
      <c r="J406">
        <f t="shared" si="18"/>
        <v>2020</v>
      </c>
      <c r="P406" t="str">
        <f>MID(VLOOKUP($D406,業務!$A$1:$E$11,2,FALSE),FIND("/",VLOOKUP($D406,業務!$A$1:$E$11,2,FALSE))+1,2)</f>
        <v>專員</v>
      </c>
      <c r="Q406">
        <f t="shared" si="19"/>
        <v>0.01</v>
      </c>
      <c r="R406">
        <f t="shared" si="20"/>
        <v>70.5</v>
      </c>
    </row>
    <row r="407" spans="1:18" ht="15.75" customHeight="1">
      <c r="A407" s="19">
        <v>406</v>
      </c>
      <c r="B407" s="4">
        <v>12</v>
      </c>
      <c r="C407" s="15">
        <v>286</v>
      </c>
      <c r="D407" s="21">
        <v>8</v>
      </c>
      <c r="E407" s="22">
        <v>43925</v>
      </c>
      <c r="F407" s="26">
        <v>75</v>
      </c>
      <c r="G407" s="24">
        <v>0.13</v>
      </c>
      <c r="H407">
        <f>VLOOKUP($B407,產品!$A$1:$E$61,4,FALSE)*(1-$G407)*$F407</f>
        <v>65250</v>
      </c>
      <c r="I407" s="58">
        <f>$H407-VLOOKUP($B407,產品!$A$2:$E$61,5,FALSE)*F407-$R407</f>
        <v>34597.5</v>
      </c>
      <c r="J407">
        <f t="shared" si="18"/>
        <v>2020</v>
      </c>
      <c r="P407" t="str">
        <f>MID(VLOOKUP($D407,業務!$A$1:$E$11,2,FALSE),FIND("/",VLOOKUP($D407,業務!$A$1:$E$11,2,FALSE))+1,2)</f>
        <v>專員</v>
      </c>
      <c r="Q407">
        <f t="shared" si="19"/>
        <v>0.01</v>
      </c>
      <c r="R407">
        <f t="shared" si="20"/>
        <v>652.5</v>
      </c>
    </row>
    <row r="408" spans="1:18" ht="15.75" customHeight="1">
      <c r="A408" s="19">
        <v>407</v>
      </c>
      <c r="B408" s="4">
        <v>60</v>
      </c>
      <c r="C408" s="15">
        <v>9</v>
      </c>
      <c r="D408" s="21">
        <v>5</v>
      </c>
      <c r="E408" s="22">
        <v>43925</v>
      </c>
      <c r="F408" s="23">
        <v>8</v>
      </c>
      <c r="G408" s="24">
        <v>0.18</v>
      </c>
      <c r="H408">
        <f>VLOOKUP($B408,產品!$A$1:$E$61,4,FALSE)*(1-$G408)*$F408</f>
        <v>164000</v>
      </c>
      <c r="I408" s="58">
        <f>$H408-VLOOKUP($B408,產品!$A$2:$E$61,5,FALSE)*F408-$R408</f>
        <v>22360</v>
      </c>
      <c r="J408">
        <f t="shared" si="18"/>
        <v>2020</v>
      </c>
      <c r="P408" t="str">
        <f>MID(VLOOKUP($D408,業務!$A$1:$E$11,2,FALSE),FIND("/",VLOOKUP($D408,業務!$A$1:$E$11,2,FALSE))+1,2)</f>
        <v>專員</v>
      </c>
      <c r="Q408">
        <f t="shared" si="19"/>
        <v>0.01</v>
      </c>
      <c r="R408">
        <f t="shared" si="20"/>
        <v>1640</v>
      </c>
    </row>
    <row r="409" spans="1:18" ht="15.75" customHeight="1">
      <c r="A409" s="19">
        <v>408</v>
      </c>
      <c r="B409" s="4">
        <v>21</v>
      </c>
      <c r="C409" s="15">
        <v>9</v>
      </c>
      <c r="D409" s="21">
        <v>3</v>
      </c>
      <c r="E409" s="22">
        <v>43926</v>
      </c>
      <c r="F409" s="26">
        <v>50</v>
      </c>
      <c r="G409" s="24">
        <v>0.05</v>
      </c>
      <c r="H409">
        <f>VLOOKUP($B409,產品!$A$1:$E$61,4,FALSE)*(1-$G409)*$F409</f>
        <v>85500</v>
      </c>
      <c r="I409" s="58">
        <f>$H409-VLOOKUP($B409,產品!$A$2:$E$61,5,FALSE)*F409-$R409</f>
        <v>48132</v>
      </c>
      <c r="J409">
        <f t="shared" si="18"/>
        <v>2020</v>
      </c>
      <c r="P409" t="str">
        <f>MID(VLOOKUP($D409,業務!$A$1:$E$11,2,FALSE),FIND("/",VLOOKUP($D409,業務!$A$1:$E$11,2,FALSE))+1,2)</f>
        <v>協理</v>
      </c>
      <c r="Q409">
        <f t="shared" si="19"/>
        <v>1.6E-2</v>
      </c>
      <c r="R409">
        <f t="shared" si="20"/>
        <v>1368</v>
      </c>
    </row>
    <row r="410" spans="1:18" ht="15.75" customHeight="1">
      <c r="A410" s="19">
        <v>409</v>
      </c>
      <c r="B410" s="4">
        <v>55</v>
      </c>
      <c r="C410" s="15">
        <v>135</v>
      </c>
      <c r="D410" s="21">
        <v>3</v>
      </c>
      <c r="E410" s="22">
        <v>43926</v>
      </c>
      <c r="F410" s="23">
        <v>10</v>
      </c>
      <c r="G410" s="24">
        <v>0.13</v>
      </c>
      <c r="H410">
        <f>VLOOKUP($B410,產品!$A$1:$E$61,4,FALSE)*(1-$G410)*$F410</f>
        <v>174000</v>
      </c>
      <c r="I410" s="58">
        <f>$H410-VLOOKUP($B410,產品!$A$2:$E$61,5,FALSE)*F410-$R410</f>
        <v>31216</v>
      </c>
      <c r="J410">
        <f t="shared" si="18"/>
        <v>2020</v>
      </c>
      <c r="P410" t="str">
        <f>MID(VLOOKUP($D410,業務!$A$1:$E$11,2,FALSE),FIND("/",VLOOKUP($D410,業務!$A$1:$E$11,2,FALSE))+1,2)</f>
        <v>協理</v>
      </c>
      <c r="Q410">
        <f t="shared" si="19"/>
        <v>1.6E-2</v>
      </c>
      <c r="R410">
        <f t="shared" si="20"/>
        <v>2784</v>
      </c>
    </row>
    <row r="411" spans="1:18" ht="15.75" customHeight="1">
      <c r="A411" s="19">
        <v>410</v>
      </c>
      <c r="B411" s="4">
        <v>6</v>
      </c>
      <c r="C411" s="15">
        <v>4</v>
      </c>
      <c r="D411" s="21">
        <v>4</v>
      </c>
      <c r="E411" s="22">
        <v>43926</v>
      </c>
      <c r="F411" s="23">
        <v>60</v>
      </c>
      <c r="G411" s="24">
        <v>0.06</v>
      </c>
      <c r="H411">
        <f>VLOOKUP($B411,產品!$A$1:$E$61,4,FALSE)*(1-$G411)*$F411</f>
        <v>56400</v>
      </c>
      <c r="I411" s="58">
        <f>$H411-VLOOKUP($B411,產品!$A$2:$E$61,5,FALSE)*F411-$R411</f>
        <v>31723.200000000001</v>
      </c>
      <c r="J411">
        <f t="shared" si="18"/>
        <v>2020</v>
      </c>
      <c r="P411" t="str">
        <f>MID(VLOOKUP($D411,業務!$A$1:$E$11,2,FALSE),FIND("/",VLOOKUP($D411,業務!$A$1:$E$11,2,FALSE))+1,2)</f>
        <v>副理</v>
      </c>
      <c r="Q411">
        <f t="shared" si="19"/>
        <v>1.2E-2</v>
      </c>
      <c r="R411">
        <f t="shared" si="20"/>
        <v>676.80000000000007</v>
      </c>
    </row>
    <row r="412" spans="1:18" ht="15.75" customHeight="1">
      <c r="A412" s="19">
        <v>411</v>
      </c>
      <c r="B412" s="4">
        <v>9</v>
      </c>
      <c r="C412" s="15">
        <v>257</v>
      </c>
      <c r="D412" s="21">
        <v>6</v>
      </c>
      <c r="E412" s="22">
        <v>43926</v>
      </c>
      <c r="F412" s="23">
        <v>60</v>
      </c>
      <c r="G412" s="24">
        <v>0.1</v>
      </c>
      <c r="H412">
        <f>VLOOKUP($B412,產品!$A$1:$E$61,4,FALSE)*(1-$G412)*$F412</f>
        <v>54000</v>
      </c>
      <c r="I412" s="58">
        <f>$H412-VLOOKUP($B412,產品!$A$2:$E$61,5,FALSE)*F412-$R412</f>
        <v>29460</v>
      </c>
      <c r="J412">
        <f t="shared" si="18"/>
        <v>2020</v>
      </c>
      <c r="P412" t="str">
        <f>MID(VLOOKUP($D412,業務!$A$1:$E$11,2,FALSE),FIND("/",VLOOKUP($D412,業務!$A$1:$E$11,2,FALSE))+1,2)</f>
        <v>專員</v>
      </c>
      <c r="Q412">
        <f t="shared" si="19"/>
        <v>0.01</v>
      </c>
      <c r="R412">
        <f t="shared" si="20"/>
        <v>540</v>
      </c>
    </row>
    <row r="413" spans="1:18" ht="15.75" customHeight="1">
      <c r="A413" s="19">
        <v>412</v>
      </c>
      <c r="B413" s="4">
        <v>42</v>
      </c>
      <c r="C413" s="15">
        <v>258</v>
      </c>
      <c r="D413" s="21">
        <v>7</v>
      </c>
      <c r="E413" s="22">
        <v>43926</v>
      </c>
      <c r="F413" s="23">
        <v>13</v>
      </c>
      <c r="G413" s="24">
        <v>0.2</v>
      </c>
      <c r="H413">
        <f>VLOOKUP($B413,產品!$A$1:$E$61,4,FALSE)*(1-$G413)*$F413</f>
        <v>156000</v>
      </c>
      <c r="I413" s="58">
        <f>$H413-VLOOKUP($B413,產品!$A$2:$E$61,5,FALSE)*F413-$R413</f>
        <v>27378</v>
      </c>
      <c r="J413">
        <f t="shared" si="18"/>
        <v>2020</v>
      </c>
      <c r="P413" t="str">
        <f>MID(VLOOKUP($D413,業務!$A$1:$E$11,2,FALSE),FIND("/",VLOOKUP($D413,業務!$A$1:$E$11,2,FALSE))+1,2)</f>
        <v>副理</v>
      </c>
      <c r="Q413">
        <f t="shared" si="19"/>
        <v>1.2E-2</v>
      </c>
      <c r="R413">
        <f t="shared" si="20"/>
        <v>1872</v>
      </c>
    </row>
    <row r="414" spans="1:18" ht="15.75" customHeight="1">
      <c r="A414" s="19">
        <v>413</v>
      </c>
      <c r="B414" s="4">
        <v>26</v>
      </c>
      <c r="C414" s="15">
        <v>135</v>
      </c>
      <c r="D414" s="21">
        <v>2</v>
      </c>
      <c r="E414" s="22">
        <v>43926</v>
      </c>
      <c r="F414" s="23">
        <v>12</v>
      </c>
      <c r="G414" s="24">
        <v>0.12</v>
      </c>
      <c r="H414">
        <f>VLOOKUP($B414,產品!$A$1:$E$61,4,FALSE)*(1-$G414)*$F414</f>
        <v>68640</v>
      </c>
      <c r="I414" s="58">
        <f>$H414-VLOOKUP($B414,產品!$A$2:$E$61,5,FALSE)*F414-$R414</f>
        <v>20810.400000000001</v>
      </c>
      <c r="J414">
        <f t="shared" si="18"/>
        <v>2020</v>
      </c>
      <c r="P414" t="str">
        <f>MID(VLOOKUP($D414,業務!$A$1:$E$11,2,FALSE),FIND("/",VLOOKUP($D414,業務!$A$1:$E$11,2,FALSE))+1,2)</f>
        <v>經理</v>
      </c>
      <c r="Q414">
        <f t="shared" si="19"/>
        <v>1.4999999999999999E-2</v>
      </c>
      <c r="R414">
        <f t="shared" si="20"/>
        <v>1029.5999999999999</v>
      </c>
    </row>
    <row r="415" spans="1:18" ht="15.75" customHeight="1">
      <c r="A415" s="19">
        <v>414</v>
      </c>
      <c r="B415" s="4">
        <v>8</v>
      </c>
      <c r="C415" s="15">
        <v>5</v>
      </c>
      <c r="D415" s="21">
        <v>9</v>
      </c>
      <c r="E415" s="22">
        <v>43926</v>
      </c>
      <c r="F415" s="23">
        <v>20</v>
      </c>
      <c r="G415" s="24">
        <v>0.19</v>
      </c>
      <c r="H415">
        <f>VLOOKUP($B415,產品!$A$1:$E$61,4,FALSE)*(1-$G415)*$F415</f>
        <v>16200</v>
      </c>
      <c r="I415" s="58">
        <f>$H415-VLOOKUP($B415,產品!$A$2:$E$61,5,FALSE)*F415-$R415</f>
        <v>7957</v>
      </c>
      <c r="J415">
        <f t="shared" si="18"/>
        <v>2020</v>
      </c>
      <c r="P415" t="str">
        <f>MID(VLOOKUP($D415,業務!$A$1:$E$11,2,FALSE),FIND("/",VLOOKUP($D415,業務!$A$1:$E$11,2,FALSE))+1,2)</f>
        <v>經理</v>
      </c>
      <c r="Q415">
        <f t="shared" si="19"/>
        <v>1.4999999999999999E-2</v>
      </c>
      <c r="R415">
        <f t="shared" si="20"/>
        <v>243</v>
      </c>
    </row>
    <row r="416" spans="1:18" ht="15.75" customHeight="1">
      <c r="A416" s="19">
        <v>415</v>
      </c>
      <c r="B416" s="4">
        <v>34</v>
      </c>
      <c r="C416" s="15">
        <v>5</v>
      </c>
      <c r="D416" s="21">
        <v>9</v>
      </c>
      <c r="E416" s="22">
        <v>43926</v>
      </c>
      <c r="F416" s="26">
        <v>3</v>
      </c>
      <c r="G416" s="24">
        <v>0.06</v>
      </c>
      <c r="H416">
        <f>VLOOKUP($B416,產品!$A$1:$E$61,4,FALSE)*(1-$G416)*$F416</f>
        <v>22560</v>
      </c>
      <c r="I416" s="58">
        <f>$H416-VLOOKUP($B416,產品!$A$2:$E$61,5,FALSE)*F416-$R416</f>
        <v>7821.6</v>
      </c>
      <c r="J416">
        <f t="shared" si="18"/>
        <v>2020</v>
      </c>
      <c r="P416" t="str">
        <f>MID(VLOOKUP($D416,業務!$A$1:$E$11,2,FALSE),FIND("/",VLOOKUP($D416,業務!$A$1:$E$11,2,FALSE))+1,2)</f>
        <v>經理</v>
      </c>
      <c r="Q416">
        <f t="shared" si="19"/>
        <v>1.4999999999999999E-2</v>
      </c>
      <c r="R416">
        <f t="shared" si="20"/>
        <v>338.4</v>
      </c>
    </row>
    <row r="417" spans="1:18" ht="15.75" customHeight="1">
      <c r="A417" s="19">
        <v>416</v>
      </c>
      <c r="B417" s="4">
        <v>28</v>
      </c>
      <c r="C417" s="15">
        <v>285</v>
      </c>
      <c r="D417" s="21">
        <v>8</v>
      </c>
      <c r="E417" s="22">
        <v>43926</v>
      </c>
      <c r="F417" s="23">
        <v>3</v>
      </c>
      <c r="G417" s="24">
        <v>0.05</v>
      </c>
      <c r="H417">
        <f>VLOOKUP($B417,產品!$A$1:$E$61,4,FALSE)*(1-$G417)*$F417</f>
        <v>21375</v>
      </c>
      <c r="I417" s="58">
        <f>$H417-VLOOKUP($B417,產品!$A$2:$E$61,5,FALSE)*F417-$R417</f>
        <v>7661.25</v>
      </c>
      <c r="J417">
        <f t="shared" si="18"/>
        <v>2020</v>
      </c>
      <c r="P417" t="str">
        <f>MID(VLOOKUP($D417,業務!$A$1:$E$11,2,FALSE),FIND("/",VLOOKUP($D417,業務!$A$1:$E$11,2,FALSE))+1,2)</f>
        <v>專員</v>
      </c>
      <c r="Q417">
        <f t="shared" si="19"/>
        <v>0.01</v>
      </c>
      <c r="R417">
        <f t="shared" si="20"/>
        <v>213.75</v>
      </c>
    </row>
    <row r="418" spans="1:18" ht="15.75" customHeight="1">
      <c r="A418" s="19">
        <v>417</v>
      </c>
      <c r="B418" s="4">
        <v>14</v>
      </c>
      <c r="C418" s="15">
        <v>121</v>
      </c>
      <c r="D418" s="21">
        <v>3</v>
      </c>
      <c r="E418" s="22">
        <v>43927</v>
      </c>
      <c r="F418" s="26">
        <v>100</v>
      </c>
      <c r="G418" s="24">
        <v>0.08</v>
      </c>
      <c r="H418">
        <f>VLOOKUP($B418,產品!$A$1:$E$61,4,FALSE)*(1-$G418)*$F418</f>
        <v>165600</v>
      </c>
      <c r="I418" s="58">
        <f>$H418-VLOOKUP($B418,產品!$A$2:$E$61,5,FALSE)*F418-$R418</f>
        <v>90950.399999999994</v>
      </c>
      <c r="J418">
        <f t="shared" si="18"/>
        <v>2020</v>
      </c>
      <c r="P418" t="str">
        <f>MID(VLOOKUP($D418,業務!$A$1:$E$11,2,FALSE),FIND("/",VLOOKUP($D418,業務!$A$1:$E$11,2,FALSE))+1,2)</f>
        <v>協理</v>
      </c>
      <c r="Q418">
        <f t="shared" si="19"/>
        <v>1.6E-2</v>
      </c>
      <c r="R418">
        <f t="shared" si="20"/>
        <v>2649.6</v>
      </c>
    </row>
    <row r="419" spans="1:18" ht="15.75" customHeight="1">
      <c r="A419" s="19">
        <v>418</v>
      </c>
      <c r="B419" s="4">
        <v>43</v>
      </c>
      <c r="C419" s="15">
        <v>138</v>
      </c>
      <c r="D419" s="21">
        <v>7</v>
      </c>
      <c r="E419" s="22">
        <v>43927</v>
      </c>
      <c r="F419" s="23">
        <v>10</v>
      </c>
      <c r="G419" s="24">
        <v>0.19</v>
      </c>
      <c r="H419">
        <f>VLOOKUP($B419,產品!$A$1:$E$61,4,FALSE)*(1-$G419)*$F419</f>
        <v>145800.00000000003</v>
      </c>
      <c r="I419" s="58">
        <f>$H419-VLOOKUP($B419,產品!$A$2:$E$61,5,FALSE)*F419-$R419</f>
        <v>27050.400000000031</v>
      </c>
      <c r="J419">
        <f t="shared" si="18"/>
        <v>2020</v>
      </c>
      <c r="P419" t="str">
        <f>MID(VLOOKUP($D419,業務!$A$1:$E$11,2,FALSE),FIND("/",VLOOKUP($D419,業務!$A$1:$E$11,2,FALSE))+1,2)</f>
        <v>副理</v>
      </c>
      <c r="Q419">
        <f t="shared" si="19"/>
        <v>1.2E-2</v>
      </c>
      <c r="R419">
        <f t="shared" si="20"/>
        <v>1749.6000000000004</v>
      </c>
    </row>
    <row r="420" spans="1:18" ht="15.75" customHeight="1">
      <c r="A420" s="19">
        <v>419</v>
      </c>
      <c r="B420" s="4">
        <v>39</v>
      </c>
      <c r="C420" s="15">
        <v>272</v>
      </c>
      <c r="D420" s="21">
        <v>10</v>
      </c>
      <c r="E420" s="22">
        <v>43927</v>
      </c>
      <c r="F420" s="23">
        <v>5</v>
      </c>
      <c r="G420" s="24">
        <v>0.05</v>
      </c>
      <c r="H420">
        <f>VLOOKUP($B420,產品!$A$1:$E$61,4,FALSE)*(1-$G420)*$F420</f>
        <v>85500</v>
      </c>
      <c r="I420" s="58">
        <f>$H420-VLOOKUP($B420,產品!$A$2:$E$61,5,FALSE)*F420-$R420</f>
        <v>26145</v>
      </c>
      <c r="J420">
        <f t="shared" si="18"/>
        <v>2020</v>
      </c>
      <c r="P420" t="str">
        <f>MID(VLOOKUP($D420,業務!$A$1:$E$11,2,FALSE),FIND("/",VLOOKUP($D420,業務!$A$1:$E$11,2,FALSE))+1,2)</f>
        <v>專員</v>
      </c>
      <c r="Q420">
        <f t="shared" si="19"/>
        <v>0.01</v>
      </c>
      <c r="R420">
        <f t="shared" si="20"/>
        <v>855</v>
      </c>
    </row>
    <row r="421" spans="1:18" ht="15.75" customHeight="1">
      <c r="A421" s="19">
        <v>420</v>
      </c>
      <c r="B421" s="4">
        <v>6</v>
      </c>
      <c r="C421" s="15">
        <v>266</v>
      </c>
      <c r="D421" s="21">
        <v>7</v>
      </c>
      <c r="E421" s="22">
        <v>43927</v>
      </c>
      <c r="F421" s="26">
        <v>30</v>
      </c>
      <c r="G421" s="24">
        <v>0.13</v>
      </c>
      <c r="H421">
        <f>VLOOKUP($B421,產品!$A$1:$E$61,4,FALSE)*(1-$G421)*$F421</f>
        <v>26100</v>
      </c>
      <c r="I421" s="58">
        <f>$H421-VLOOKUP($B421,產品!$A$2:$E$61,5,FALSE)*F421-$R421</f>
        <v>13786.8</v>
      </c>
      <c r="J421">
        <f t="shared" si="18"/>
        <v>2020</v>
      </c>
      <c r="P421" t="str">
        <f>MID(VLOOKUP($D421,業務!$A$1:$E$11,2,FALSE),FIND("/",VLOOKUP($D421,業務!$A$1:$E$11,2,FALSE))+1,2)</f>
        <v>副理</v>
      </c>
      <c r="Q421">
        <f t="shared" si="19"/>
        <v>1.2E-2</v>
      </c>
      <c r="R421">
        <f t="shared" si="20"/>
        <v>313.2</v>
      </c>
    </row>
    <row r="422" spans="1:18" ht="15.75" customHeight="1">
      <c r="A422" s="19">
        <v>421</v>
      </c>
      <c r="B422" s="4">
        <v>49</v>
      </c>
      <c r="C422" s="15">
        <v>288</v>
      </c>
      <c r="D422" s="21">
        <v>2</v>
      </c>
      <c r="E422" s="22">
        <v>43927</v>
      </c>
      <c r="F422" s="23">
        <v>6</v>
      </c>
      <c r="G422" s="24">
        <v>0.17</v>
      </c>
      <c r="H422">
        <f>VLOOKUP($B422,產品!$A$1:$E$61,4,FALSE)*(1-$G422)*$F422</f>
        <v>74700</v>
      </c>
      <c r="I422" s="58">
        <f>$H422-VLOOKUP($B422,產品!$A$2:$E$61,5,FALSE)*F422-$R422</f>
        <v>10579.5</v>
      </c>
      <c r="J422">
        <f t="shared" si="18"/>
        <v>2020</v>
      </c>
      <c r="P422" t="str">
        <f>MID(VLOOKUP($D422,業務!$A$1:$E$11,2,FALSE),FIND("/",VLOOKUP($D422,業務!$A$1:$E$11,2,FALSE))+1,2)</f>
        <v>經理</v>
      </c>
      <c r="Q422">
        <f t="shared" si="19"/>
        <v>1.4999999999999999E-2</v>
      </c>
      <c r="R422">
        <f t="shared" si="20"/>
        <v>1120.5</v>
      </c>
    </row>
    <row r="423" spans="1:18" ht="15.75" customHeight="1">
      <c r="A423" s="19">
        <v>422</v>
      </c>
      <c r="B423" s="4">
        <v>49</v>
      </c>
      <c r="C423" s="15">
        <v>113</v>
      </c>
      <c r="D423" s="21">
        <v>9</v>
      </c>
      <c r="E423" s="22">
        <v>43927</v>
      </c>
      <c r="F423" s="26">
        <v>5</v>
      </c>
      <c r="G423" s="24">
        <v>0.17</v>
      </c>
      <c r="H423">
        <f>VLOOKUP($B423,產品!$A$1:$E$61,4,FALSE)*(1-$G423)*$F423</f>
        <v>62250</v>
      </c>
      <c r="I423" s="58">
        <f>$H423-VLOOKUP($B423,產品!$A$2:$E$61,5,FALSE)*F423-$R423</f>
        <v>8816.25</v>
      </c>
      <c r="J423">
        <f t="shared" si="18"/>
        <v>2020</v>
      </c>
      <c r="P423" t="str">
        <f>MID(VLOOKUP($D423,業務!$A$1:$E$11,2,FALSE),FIND("/",VLOOKUP($D423,業務!$A$1:$E$11,2,FALSE))+1,2)</f>
        <v>經理</v>
      </c>
      <c r="Q423">
        <f t="shared" si="19"/>
        <v>1.4999999999999999E-2</v>
      </c>
      <c r="R423">
        <f t="shared" si="20"/>
        <v>933.75</v>
      </c>
    </row>
    <row r="424" spans="1:18" ht="15.75" customHeight="1">
      <c r="A424" s="19">
        <v>423</v>
      </c>
      <c r="B424" s="4">
        <v>38</v>
      </c>
      <c r="C424" s="15">
        <v>11</v>
      </c>
      <c r="D424" s="21">
        <v>1</v>
      </c>
      <c r="E424" s="22">
        <v>43927</v>
      </c>
      <c r="F424" s="23">
        <v>2</v>
      </c>
      <c r="G424" s="24">
        <v>0.13</v>
      </c>
      <c r="H424">
        <f>VLOOKUP($B424,產品!$A$1:$E$61,4,FALSE)*(1-$G424)*$F424</f>
        <v>26100</v>
      </c>
      <c r="I424" s="58">
        <f>$H424-VLOOKUP($B424,產品!$A$2:$E$61,5,FALSE)*F424-$R424</f>
        <v>6339</v>
      </c>
      <c r="J424">
        <f t="shared" si="18"/>
        <v>2020</v>
      </c>
      <c r="P424" t="str">
        <f>MID(VLOOKUP($D424,業務!$A$1:$E$11,2,FALSE),FIND("/",VLOOKUP($D424,業務!$A$1:$E$11,2,FALSE))+1,2)</f>
        <v>專員</v>
      </c>
      <c r="Q424">
        <f t="shared" si="19"/>
        <v>0.01</v>
      </c>
      <c r="R424">
        <f t="shared" si="20"/>
        <v>261</v>
      </c>
    </row>
    <row r="425" spans="1:18" ht="15.75" customHeight="1">
      <c r="A425" s="19">
        <v>424</v>
      </c>
      <c r="B425" s="4">
        <v>28</v>
      </c>
      <c r="C425" s="15">
        <v>275</v>
      </c>
      <c r="D425" s="21">
        <v>1</v>
      </c>
      <c r="E425" s="22">
        <v>43928</v>
      </c>
      <c r="F425" s="23">
        <v>10</v>
      </c>
      <c r="G425" s="24">
        <v>0.19</v>
      </c>
      <c r="H425">
        <f>VLOOKUP($B425,產品!$A$1:$E$61,4,FALSE)*(1-$G425)*$F425</f>
        <v>60750</v>
      </c>
      <c r="I425" s="58">
        <f>$H425-VLOOKUP($B425,產品!$A$2:$E$61,5,FALSE)*F425-$R425</f>
        <v>15142.5</v>
      </c>
      <c r="J425">
        <f t="shared" si="18"/>
        <v>2020</v>
      </c>
      <c r="P425" t="str">
        <f>MID(VLOOKUP($D425,業務!$A$1:$E$11,2,FALSE),FIND("/",VLOOKUP($D425,業務!$A$1:$E$11,2,FALSE))+1,2)</f>
        <v>專員</v>
      </c>
      <c r="Q425">
        <f t="shared" si="19"/>
        <v>0.01</v>
      </c>
      <c r="R425">
        <f t="shared" si="20"/>
        <v>607.5</v>
      </c>
    </row>
    <row r="426" spans="1:18" ht="15.75" customHeight="1">
      <c r="A426" s="19">
        <v>425</v>
      </c>
      <c r="B426" s="4">
        <v>2</v>
      </c>
      <c r="C426" s="15">
        <v>274</v>
      </c>
      <c r="D426" s="21">
        <v>9</v>
      </c>
      <c r="E426" s="22">
        <v>43928</v>
      </c>
      <c r="F426" s="23">
        <v>12</v>
      </c>
      <c r="G426" s="24">
        <v>7.0000000000000007E-2</v>
      </c>
      <c r="H426">
        <f>VLOOKUP($B426,產品!$A$1:$E$61,4,FALSE)*(1-$G426)*$F426</f>
        <v>11159.999999999998</v>
      </c>
      <c r="I426" s="58">
        <f>$H426-VLOOKUP($B426,產品!$A$2:$E$61,5,FALSE)*F426-$R426</f>
        <v>6192.5999999999985</v>
      </c>
      <c r="J426">
        <f t="shared" si="18"/>
        <v>2020</v>
      </c>
      <c r="P426" t="str">
        <f>MID(VLOOKUP($D426,業務!$A$1:$E$11,2,FALSE),FIND("/",VLOOKUP($D426,業務!$A$1:$E$11,2,FALSE))+1,2)</f>
        <v>經理</v>
      </c>
      <c r="Q426">
        <f t="shared" si="19"/>
        <v>1.4999999999999999E-2</v>
      </c>
      <c r="R426">
        <f t="shared" si="20"/>
        <v>167.39999999999998</v>
      </c>
    </row>
    <row r="427" spans="1:18" ht="15.75" customHeight="1">
      <c r="A427" s="19">
        <v>426</v>
      </c>
      <c r="B427" s="4">
        <v>3</v>
      </c>
      <c r="C427" s="15">
        <v>8</v>
      </c>
      <c r="D427" s="21">
        <v>3</v>
      </c>
      <c r="E427" s="22">
        <v>43928</v>
      </c>
      <c r="F427" s="23">
        <v>10</v>
      </c>
      <c r="G427" s="24">
        <v>0.12</v>
      </c>
      <c r="H427">
        <f>VLOOKUP($B427,產品!$A$1:$E$61,4,FALSE)*(1-$G427)*$F427</f>
        <v>8800</v>
      </c>
      <c r="I427" s="58">
        <f>$H427-VLOOKUP($B427,產品!$A$2:$E$61,5,FALSE)*F427-$R427</f>
        <v>4659.2</v>
      </c>
      <c r="J427">
        <f t="shared" si="18"/>
        <v>2020</v>
      </c>
      <c r="P427" t="str">
        <f>MID(VLOOKUP($D427,業務!$A$1:$E$11,2,FALSE),FIND("/",VLOOKUP($D427,業務!$A$1:$E$11,2,FALSE))+1,2)</f>
        <v>協理</v>
      </c>
      <c r="Q427">
        <f t="shared" si="19"/>
        <v>1.6E-2</v>
      </c>
      <c r="R427">
        <f t="shared" si="20"/>
        <v>140.80000000000001</v>
      </c>
    </row>
    <row r="428" spans="1:18" ht="15.75" customHeight="1">
      <c r="A428" s="19">
        <v>427</v>
      </c>
      <c r="B428" s="4">
        <v>17</v>
      </c>
      <c r="C428" s="15">
        <v>12</v>
      </c>
      <c r="D428" s="21">
        <v>2</v>
      </c>
      <c r="E428" s="22">
        <v>43929</v>
      </c>
      <c r="F428" s="23">
        <v>100</v>
      </c>
      <c r="G428" s="24">
        <v>0.05</v>
      </c>
      <c r="H428">
        <f>VLOOKUP($B428,產品!$A$1:$E$61,4,FALSE)*(1-$G428)*$F428</f>
        <v>171000</v>
      </c>
      <c r="I428" s="58">
        <f>$H428-VLOOKUP($B428,產品!$A$2:$E$61,5,FALSE)*F428-$R428</f>
        <v>96435</v>
      </c>
      <c r="J428">
        <f t="shared" si="18"/>
        <v>2020</v>
      </c>
      <c r="P428" t="str">
        <f>MID(VLOOKUP($D428,業務!$A$1:$E$11,2,FALSE),FIND("/",VLOOKUP($D428,業務!$A$1:$E$11,2,FALSE))+1,2)</f>
        <v>經理</v>
      </c>
      <c r="Q428">
        <f t="shared" si="19"/>
        <v>1.4999999999999999E-2</v>
      </c>
      <c r="R428">
        <f t="shared" si="20"/>
        <v>2565</v>
      </c>
    </row>
    <row r="429" spans="1:18" ht="15.75" customHeight="1">
      <c r="A429" s="19">
        <v>428</v>
      </c>
      <c r="B429" s="4">
        <v>51</v>
      </c>
      <c r="C429" s="15">
        <v>273</v>
      </c>
      <c r="D429" s="21">
        <v>3</v>
      </c>
      <c r="E429" s="22">
        <v>43929</v>
      </c>
      <c r="F429" s="23">
        <v>10</v>
      </c>
      <c r="G429" s="24">
        <v>0.05</v>
      </c>
      <c r="H429">
        <f>VLOOKUP($B429,產品!$A$1:$E$61,4,FALSE)*(1-$G429)*$F429</f>
        <v>190000</v>
      </c>
      <c r="I429" s="58">
        <f>$H429-VLOOKUP($B429,產品!$A$2:$E$61,5,FALSE)*F429-$R429</f>
        <v>46960</v>
      </c>
      <c r="J429">
        <f t="shared" si="18"/>
        <v>2020</v>
      </c>
      <c r="P429" t="str">
        <f>MID(VLOOKUP($D429,業務!$A$1:$E$11,2,FALSE),FIND("/",VLOOKUP($D429,業務!$A$1:$E$11,2,FALSE))+1,2)</f>
        <v>協理</v>
      </c>
      <c r="Q429">
        <f t="shared" si="19"/>
        <v>1.6E-2</v>
      </c>
      <c r="R429">
        <f t="shared" si="20"/>
        <v>3040</v>
      </c>
    </row>
    <row r="430" spans="1:18" ht="15.75" customHeight="1">
      <c r="A430" s="19">
        <v>429</v>
      </c>
      <c r="B430" s="4">
        <v>50</v>
      </c>
      <c r="C430" s="15">
        <v>272</v>
      </c>
      <c r="D430" s="21">
        <v>7</v>
      </c>
      <c r="E430" s="22">
        <v>43929</v>
      </c>
      <c r="F430" s="23">
        <v>9</v>
      </c>
      <c r="G430" s="24">
        <v>0.16</v>
      </c>
      <c r="H430">
        <f>VLOOKUP($B430,產品!$A$1:$E$61,4,FALSE)*(1-$G430)*$F430</f>
        <v>136080</v>
      </c>
      <c r="I430" s="58">
        <f>$H430-VLOOKUP($B430,產品!$A$2:$E$61,5,FALSE)*F430-$R430</f>
        <v>21047.040000000001</v>
      </c>
      <c r="J430">
        <f t="shared" si="18"/>
        <v>2020</v>
      </c>
      <c r="P430" t="str">
        <f>MID(VLOOKUP($D430,業務!$A$1:$E$11,2,FALSE),FIND("/",VLOOKUP($D430,業務!$A$1:$E$11,2,FALSE))+1,2)</f>
        <v>副理</v>
      </c>
      <c r="Q430">
        <f t="shared" si="19"/>
        <v>1.2E-2</v>
      </c>
      <c r="R430">
        <f t="shared" si="20"/>
        <v>1632.96</v>
      </c>
    </row>
    <row r="431" spans="1:18" ht="15.75" customHeight="1">
      <c r="A431" s="19">
        <v>430</v>
      </c>
      <c r="B431" s="4">
        <v>4</v>
      </c>
      <c r="C431" s="15">
        <v>285</v>
      </c>
      <c r="D431" s="21">
        <v>7</v>
      </c>
      <c r="E431" s="22">
        <v>43929</v>
      </c>
      <c r="F431" s="23">
        <v>40</v>
      </c>
      <c r="G431" s="24">
        <v>0.16</v>
      </c>
      <c r="H431">
        <f>VLOOKUP($B431,產品!$A$1:$E$61,4,FALSE)*(1-$G431)*$F431</f>
        <v>33600</v>
      </c>
      <c r="I431" s="58">
        <f>$H431-VLOOKUP($B431,產品!$A$2:$E$61,5,FALSE)*F431-$R431</f>
        <v>17196.8</v>
      </c>
      <c r="J431">
        <f t="shared" si="18"/>
        <v>2020</v>
      </c>
      <c r="P431" t="str">
        <f>MID(VLOOKUP($D431,業務!$A$1:$E$11,2,FALSE),FIND("/",VLOOKUP($D431,業務!$A$1:$E$11,2,FALSE))+1,2)</f>
        <v>副理</v>
      </c>
      <c r="Q431">
        <f t="shared" si="19"/>
        <v>1.2E-2</v>
      </c>
      <c r="R431">
        <f t="shared" si="20"/>
        <v>403.2</v>
      </c>
    </row>
    <row r="432" spans="1:18" ht="15.75" customHeight="1">
      <c r="A432" s="19">
        <v>431</v>
      </c>
      <c r="B432" s="4">
        <v>38</v>
      </c>
      <c r="C432" s="15">
        <v>136</v>
      </c>
      <c r="D432" s="21">
        <v>1</v>
      </c>
      <c r="E432" s="22">
        <v>43929</v>
      </c>
      <c r="F432" s="23">
        <v>6</v>
      </c>
      <c r="G432" s="24">
        <v>0.2</v>
      </c>
      <c r="H432">
        <f>VLOOKUP($B432,產品!$A$1:$E$61,4,FALSE)*(1-$G432)*$F432</f>
        <v>72000</v>
      </c>
      <c r="I432" s="58">
        <f>$H432-VLOOKUP($B432,產品!$A$2:$E$61,5,FALSE)*F432-$R432</f>
        <v>12780</v>
      </c>
      <c r="J432">
        <f t="shared" si="18"/>
        <v>2020</v>
      </c>
      <c r="P432" t="str">
        <f>MID(VLOOKUP($D432,業務!$A$1:$E$11,2,FALSE),FIND("/",VLOOKUP($D432,業務!$A$1:$E$11,2,FALSE))+1,2)</f>
        <v>專員</v>
      </c>
      <c r="Q432">
        <f t="shared" si="19"/>
        <v>0.01</v>
      </c>
      <c r="R432">
        <f t="shared" si="20"/>
        <v>720</v>
      </c>
    </row>
    <row r="433" spans="1:18" ht="15.75" customHeight="1">
      <c r="A433" s="19">
        <v>432</v>
      </c>
      <c r="B433" s="4">
        <v>55</v>
      </c>
      <c r="C433" s="15">
        <v>267</v>
      </c>
      <c r="D433" s="21">
        <v>7</v>
      </c>
      <c r="E433" s="22">
        <v>43929</v>
      </c>
      <c r="F433" s="23">
        <v>5</v>
      </c>
      <c r="G433" s="24">
        <v>0.16</v>
      </c>
      <c r="H433">
        <f>VLOOKUP($B433,產品!$A$1:$E$61,4,FALSE)*(1-$G433)*$F433</f>
        <v>84000</v>
      </c>
      <c r="I433" s="58">
        <f>$H433-VLOOKUP($B433,產品!$A$2:$E$61,5,FALSE)*F433-$R433</f>
        <v>12992</v>
      </c>
      <c r="J433">
        <f t="shared" si="18"/>
        <v>2020</v>
      </c>
      <c r="P433" t="str">
        <f>MID(VLOOKUP($D433,業務!$A$1:$E$11,2,FALSE),FIND("/",VLOOKUP($D433,業務!$A$1:$E$11,2,FALSE))+1,2)</f>
        <v>副理</v>
      </c>
      <c r="Q433">
        <f t="shared" si="19"/>
        <v>1.2E-2</v>
      </c>
      <c r="R433">
        <f t="shared" si="20"/>
        <v>1008</v>
      </c>
    </row>
    <row r="434" spans="1:18" ht="15.75" customHeight="1">
      <c r="A434" s="19">
        <v>433</v>
      </c>
      <c r="B434" s="4">
        <v>8</v>
      </c>
      <c r="C434" s="15">
        <v>116</v>
      </c>
      <c r="D434" s="21">
        <v>7</v>
      </c>
      <c r="E434" s="22">
        <v>43929</v>
      </c>
      <c r="F434" s="23">
        <v>19</v>
      </c>
      <c r="G434" s="24">
        <v>7.0000000000000007E-2</v>
      </c>
      <c r="H434">
        <f>VLOOKUP($B434,產品!$A$1:$E$61,4,FALSE)*(1-$G434)*$F434</f>
        <v>17669.999999999996</v>
      </c>
      <c r="I434" s="58">
        <f>$H434-VLOOKUP($B434,產品!$A$2:$E$61,5,FALSE)*F434-$R434</f>
        <v>9857.9599999999955</v>
      </c>
      <c r="J434">
        <f t="shared" si="18"/>
        <v>2020</v>
      </c>
      <c r="P434" t="str">
        <f>MID(VLOOKUP($D434,業務!$A$1:$E$11,2,FALSE),FIND("/",VLOOKUP($D434,業務!$A$1:$E$11,2,FALSE))+1,2)</f>
        <v>副理</v>
      </c>
      <c r="Q434">
        <f t="shared" si="19"/>
        <v>1.2E-2</v>
      </c>
      <c r="R434">
        <f t="shared" si="20"/>
        <v>212.03999999999996</v>
      </c>
    </row>
    <row r="435" spans="1:18" ht="15.75" customHeight="1">
      <c r="A435" s="19">
        <v>434</v>
      </c>
      <c r="B435" s="4">
        <v>7</v>
      </c>
      <c r="C435" s="15">
        <v>259</v>
      </c>
      <c r="D435" s="21">
        <v>8</v>
      </c>
      <c r="E435" s="22">
        <v>43930</v>
      </c>
      <c r="F435" s="23">
        <v>150</v>
      </c>
      <c r="G435" s="24">
        <v>0.12</v>
      </c>
      <c r="H435">
        <f>VLOOKUP($B435,產品!$A$1:$E$61,4,FALSE)*(1-$G435)*$F435</f>
        <v>132000</v>
      </c>
      <c r="I435" s="58">
        <f>$H435-VLOOKUP($B435,產品!$A$2:$E$61,5,FALSE)*F435-$R435</f>
        <v>70680</v>
      </c>
      <c r="J435">
        <f t="shared" si="18"/>
        <v>2020</v>
      </c>
      <c r="P435" t="str">
        <f>MID(VLOOKUP($D435,業務!$A$1:$E$11,2,FALSE),FIND("/",VLOOKUP($D435,業務!$A$1:$E$11,2,FALSE))+1,2)</f>
        <v>專員</v>
      </c>
      <c r="Q435">
        <f t="shared" si="19"/>
        <v>0.01</v>
      </c>
      <c r="R435">
        <f t="shared" si="20"/>
        <v>1320</v>
      </c>
    </row>
    <row r="436" spans="1:18" ht="15.75" customHeight="1">
      <c r="A436" s="19">
        <v>435</v>
      </c>
      <c r="B436" s="4">
        <v>22</v>
      </c>
      <c r="C436" s="15">
        <v>135</v>
      </c>
      <c r="D436" s="21">
        <v>1</v>
      </c>
      <c r="E436" s="22">
        <v>43930</v>
      </c>
      <c r="F436" s="26">
        <v>70</v>
      </c>
      <c r="G436" s="24">
        <v>0.14000000000000001</v>
      </c>
      <c r="H436">
        <f>VLOOKUP($B436,產品!$A$1:$E$61,4,FALSE)*(1-$G436)*$F436</f>
        <v>108360</v>
      </c>
      <c r="I436" s="58">
        <f>$H436-VLOOKUP($B436,產品!$A$2:$E$61,5,FALSE)*F436-$R436</f>
        <v>56876.4</v>
      </c>
      <c r="J436">
        <f t="shared" si="18"/>
        <v>2020</v>
      </c>
      <c r="P436" t="str">
        <f>MID(VLOOKUP($D436,業務!$A$1:$E$11,2,FALSE),FIND("/",VLOOKUP($D436,業務!$A$1:$E$11,2,FALSE))+1,2)</f>
        <v>專員</v>
      </c>
      <c r="Q436">
        <f t="shared" si="19"/>
        <v>0.01</v>
      </c>
      <c r="R436">
        <f t="shared" si="20"/>
        <v>1083.5999999999999</v>
      </c>
    </row>
    <row r="437" spans="1:18" ht="15.75" customHeight="1">
      <c r="A437" s="19">
        <v>436</v>
      </c>
      <c r="B437" s="4">
        <v>25</v>
      </c>
      <c r="C437" s="15">
        <v>7</v>
      </c>
      <c r="D437" s="21">
        <v>7</v>
      </c>
      <c r="E437" s="22">
        <v>43930</v>
      </c>
      <c r="F437" s="23">
        <v>13</v>
      </c>
      <c r="G437" s="24">
        <v>0.06</v>
      </c>
      <c r="H437">
        <f>VLOOKUP($B437,產品!$A$1:$E$61,4,FALSE)*(1-$G437)*$F437</f>
        <v>73320</v>
      </c>
      <c r="I437" s="58">
        <f>$H437-VLOOKUP($B437,產品!$A$2:$E$61,5,FALSE)*F437-$R437</f>
        <v>25640.16</v>
      </c>
      <c r="J437">
        <f t="shared" si="18"/>
        <v>2020</v>
      </c>
      <c r="P437" t="str">
        <f>MID(VLOOKUP($D437,業務!$A$1:$E$11,2,FALSE),FIND("/",VLOOKUP($D437,業務!$A$1:$E$11,2,FALSE))+1,2)</f>
        <v>副理</v>
      </c>
      <c r="Q437">
        <f t="shared" si="19"/>
        <v>1.2E-2</v>
      </c>
      <c r="R437">
        <f t="shared" si="20"/>
        <v>879.84</v>
      </c>
    </row>
    <row r="438" spans="1:18" ht="15.75" customHeight="1">
      <c r="A438" s="19">
        <v>437</v>
      </c>
      <c r="B438" s="4">
        <v>21</v>
      </c>
      <c r="C438" s="15">
        <v>5</v>
      </c>
      <c r="D438" s="21">
        <v>8</v>
      </c>
      <c r="E438" s="22">
        <v>43930</v>
      </c>
      <c r="F438" s="23">
        <v>30</v>
      </c>
      <c r="G438" s="24">
        <v>0.12</v>
      </c>
      <c r="H438">
        <f>VLOOKUP($B438,產品!$A$1:$E$61,4,FALSE)*(1-$G438)*$F438</f>
        <v>47520</v>
      </c>
      <c r="I438" s="58">
        <f>$H438-VLOOKUP($B438,產品!$A$2:$E$61,5,FALSE)*F438-$R438</f>
        <v>25444.799999999999</v>
      </c>
      <c r="J438">
        <f t="shared" si="18"/>
        <v>2020</v>
      </c>
      <c r="P438" t="str">
        <f>MID(VLOOKUP($D438,業務!$A$1:$E$11,2,FALSE),FIND("/",VLOOKUP($D438,業務!$A$1:$E$11,2,FALSE))+1,2)</f>
        <v>專員</v>
      </c>
      <c r="Q438">
        <f t="shared" si="19"/>
        <v>0.01</v>
      </c>
      <c r="R438">
        <f t="shared" si="20"/>
        <v>475.2</v>
      </c>
    </row>
    <row r="439" spans="1:18" ht="15.75" customHeight="1">
      <c r="A439" s="19">
        <v>438</v>
      </c>
      <c r="B439" s="4">
        <v>30</v>
      </c>
      <c r="C439" s="15">
        <v>283</v>
      </c>
      <c r="D439" s="21">
        <v>7</v>
      </c>
      <c r="E439" s="22">
        <v>43930</v>
      </c>
      <c r="F439" s="23">
        <v>12</v>
      </c>
      <c r="G439" s="24">
        <v>0.11</v>
      </c>
      <c r="H439">
        <f>VLOOKUP($B439,產品!$A$1:$E$61,4,FALSE)*(1-$G439)*$F439</f>
        <v>69420</v>
      </c>
      <c r="I439" s="58">
        <f>$H439-VLOOKUP($B439,產品!$A$2:$E$61,5,FALSE)*F439-$R439</f>
        <v>21786.959999999999</v>
      </c>
      <c r="J439">
        <f t="shared" si="18"/>
        <v>2020</v>
      </c>
      <c r="P439" t="str">
        <f>MID(VLOOKUP($D439,業務!$A$1:$E$11,2,FALSE),FIND("/",VLOOKUP($D439,業務!$A$1:$E$11,2,FALSE))+1,2)</f>
        <v>副理</v>
      </c>
      <c r="Q439">
        <f t="shared" si="19"/>
        <v>1.2E-2</v>
      </c>
      <c r="R439">
        <f t="shared" si="20"/>
        <v>833.04</v>
      </c>
    </row>
    <row r="440" spans="1:18" ht="15.75" customHeight="1">
      <c r="A440" s="19">
        <v>439</v>
      </c>
      <c r="B440" s="4">
        <v>36</v>
      </c>
      <c r="C440" s="15">
        <v>7</v>
      </c>
      <c r="D440" s="21">
        <v>10</v>
      </c>
      <c r="E440" s="22">
        <v>43930</v>
      </c>
      <c r="F440" s="23">
        <v>4</v>
      </c>
      <c r="G440" s="24">
        <v>0.19</v>
      </c>
      <c r="H440">
        <f>VLOOKUP($B440,產品!$A$1:$E$61,4,FALSE)*(1-$G440)*$F440</f>
        <v>29160.000000000004</v>
      </c>
      <c r="I440" s="58">
        <f>$H440-VLOOKUP($B440,產品!$A$2:$E$61,5,FALSE)*F440-$R440</f>
        <v>7268.4000000000033</v>
      </c>
      <c r="J440">
        <f t="shared" si="18"/>
        <v>2020</v>
      </c>
      <c r="P440" t="str">
        <f>MID(VLOOKUP($D440,業務!$A$1:$E$11,2,FALSE),FIND("/",VLOOKUP($D440,業務!$A$1:$E$11,2,FALSE))+1,2)</f>
        <v>專員</v>
      </c>
      <c r="Q440">
        <f t="shared" si="19"/>
        <v>0.01</v>
      </c>
      <c r="R440">
        <f t="shared" si="20"/>
        <v>291.60000000000002</v>
      </c>
    </row>
    <row r="441" spans="1:18" ht="15.75" customHeight="1">
      <c r="A441" s="19">
        <v>440</v>
      </c>
      <c r="B441" s="4">
        <v>28</v>
      </c>
      <c r="C441" s="15">
        <v>12</v>
      </c>
      <c r="D441" s="21">
        <v>6</v>
      </c>
      <c r="E441" s="22">
        <v>43930</v>
      </c>
      <c r="F441" s="23">
        <v>2</v>
      </c>
      <c r="G441" s="24">
        <v>0.16</v>
      </c>
      <c r="H441">
        <f>VLOOKUP($B441,產品!$A$1:$E$61,4,FALSE)*(1-$G441)*$F441</f>
        <v>12600</v>
      </c>
      <c r="I441" s="58">
        <f>$H441-VLOOKUP($B441,產品!$A$2:$E$61,5,FALSE)*F441-$R441</f>
        <v>3474</v>
      </c>
      <c r="J441">
        <f t="shared" si="18"/>
        <v>2020</v>
      </c>
      <c r="P441" t="str">
        <f>MID(VLOOKUP($D441,業務!$A$1:$E$11,2,FALSE),FIND("/",VLOOKUP($D441,業務!$A$1:$E$11,2,FALSE))+1,2)</f>
        <v>專員</v>
      </c>
      <c r="Q441">
        <f t="shared" si="19"/>
        <v>0.01</v>
      </c>
      <c r="R441">
        <f t="shared" si="20"/>
        <v>126</v>
      </c>
    </row>
    <row r="442" spans="1:18" ht="15.75" customHeight="1">
      <c r="A442" s="19">
        <v>441</v>
      </c>
      <c r="B442" s="4">
        <v>54</v>
      </c>
      <c r="C442" s="15">
        <v>116</v>
      </c>
      <c r="D442" s="21">
        <v>10</v>
      </c>
      <c r="E442" s="22">
        <v>43930</v>
      </c>
      <c r="F442" s="23">
        <v>1</v>
      </c>
      <c r="G442" s="24">
        <v>0.13</v>
      </c>
      <c r="H442">
        <f>VLOOKUP($B442,產品!$A$1:$E$61,4,FALSE)*(1-$G442)*$F442</f>
        <v>15660</v>
      </c>
      <c r="I442" s="58">
        <f>$H442-VLOOKUP($B442,產品!$A$2:$E$61,5,FALSE)*F442-$R442</f>
        <v>2903.4</v>
      </c>
      <c r="J442">
        <f t="shared" si="18"/>
        <v>2020</v>
      </c>
      <c r="P442" t="str">
        <f>MID(VLOOKUP($D442,業務!$A$1:$E$11,2,FALSE),FIND("/",VLOOKUP($D442,業務!$A$1:$E$11,2,FALSE))+1,2)</f>
        <v>專員</v>
      </c>
      <c r="Q442">
        <f t="shared" si="19"/>
        <v>0.01</v>
      </c>
      <c r="R442">
        <f t="shared" si="20"/>
        <v>156.6</v>
      </c>
    </row>
    <row r="443" spans="1:18" ht="15.75" customHeight="1">
      <c r="A443" s="19">
        <v>442</v>
      </c>
      <c r="B443" s="4">
        <v>39</v>
      </c>
      <c r="C443" s="15">
        <v>5</v>
      </c>
      <c r="D443" s="21">
        <v>7</v>
      </c>
      <c r="E443" s="22">
        <v>43931</v>
      </c>
      <c r="F443" s="26">
        <v>15</v>
      </c>
      <c r="G443" s="24">
        <v>0.13</v>
      </c>
      <c r="H443">
        <f>VLOOKUP($B443,產品!$A$1:$E$61,4,FALSE)*(1-$G443)*$F443</f>
        <v>234900</v>
      </c>
      <c r="I443" s="58">
        <f>$H443-VLOOKUP($B443,產品!$A$2:$E$61,5,FALSE)*F443-$R443</f>
        <v>56581.2</v>
      </c>
      <c r="J443">
        <f t="shared" si="18"/>
        <v>2020</v>
      </c>
      <c r="P443" t="str">
        <f>MID(VLOOKUP($D443,業務!$A$1:$E$11,2,FALSE),FIND("/",VLOOKUP($D443,業務!$A$1:$E$11,2,FALSE))+1,2)</f>
        <v>副理</v>
      </c>
      <c r="Q443">
        <f t="shared" si="19"/>
        <v>1.2E-2</v>
      </c>
      <c r="R443">
        <f t="shared" si="20"/>
        <v>2818.8</v>
      </c>
    </row>
    <row r="444" spans="1:18" ht="15.75" customHeight="1">
      <c r="A444" s="19">
        <v>443</v>
      </c>
      <c r="B444" s="4">
        <v>37</v>
      </c>
      <c r="C444" s="15">
        <v>122</v>
      </c>
      <c r="D444" s="21">
        <v>5</v>
      </c>
      <c r="E444" s="22">
        <v>43931</v>
      </c>
      <c r="F444" s="23">
        <v>20</v>
      </c>
      <c r="G444" s="24">
        <v>0.18</v>
      </c>
      <c r="H444">
        <f>VLOOKUP($B444,產品!$A$1:$E$61,4,FALSE)*(1-$G444)*$F444</f>
        <v>196800</v>
      </c>
      <c r="I444" s="58">
        <f>$H444-VLOOKUP($B444,產品!$A$2:$E$61,5,FALSE)*F444-$R444</f>
        <v>38832</v>
      </c>
      <c r="J444">
        <f t="shared" si="18"/>
        <v>2020</v>
      </c>
      <c r="P444" t="str">
        <f>MID(VLOOKUP($D444,業務!$A$1:$E$11,2,FALSE),FIND("/",VLOOKUP($D444,業務!$A$1:$E$11,2,FALSE))+1,2)</f>
        <v>專員</v>
      </c>
      <c r="Q444">
        <f t="shared" si="19"/>
        <v>0.01</v>
      </c>
      <c r="R444">
        <f t="shared" si="20"/>
        <v>1968</v>
      </c>
    </row>
    <row r="445" spans="1:18" ht="15.75" customHeight="1">
      <c r="A445" s="19">
        <v>444</v>
      </c>
      <c r="B445" s="4">
        <v>22</v>
      </c>
      <c r="C445" s="15">
        <v>269</v>
      </c>
      <c r="D445" s="21">
        <v>10</v>
      </c>
      <c r="E445" s="22">
        <v>43931</v>
      </c>
      <c r="F445" s="23">
        <v>40</v>
      </c>
      <c r="G445" s="24">
        <v>0.18</v>
      </c>
      <c r="H445">
        <f>VLOOKUP($B445,產品!$A$1:$E$61,4,FALSE)*(1-$G445)*$F445</f>
        <v>59040</v>
      </c>
      <c r="I445" s="58">
        <f>$H445-VLOOKUP($B445,產品!$A$2:$E$61,5,FALSE)*F445-$R445</f>
        <v>29649.599999999999</v>
      </c>
      <c r="J445">
        <f t="shared" si="18"/>
        <v>2020</v>
      </c>
      <c r="P445" t="str">
        <f>MID(VLOOKUP($D445,業務!$A$1:$E$11,2,FALSE),FIND("/",VLOOKUP($D445,業務!$A$1:$E$11,2,FALSE))+1,2)</f>
        <v>專員</v>
      </c>
      <c r="Q445">
        <f t="shared" si="19"/>
        <v>0.01</v>
      </c>
      <c r="R445">
        <f t="shared" si="20"/>
        <v>590.4</v>
      </c>
    </row>
    <row r="446" spans="1:18" ht="15.75" customHeight="1">
      <c r="A446" s="19">
        <v>445</v>
      </c>
      <c r="B446" s="4">
        <v>32</v>
      </c>
      <c r="C446" s="15">
        <v>7</v>
      </c>
      <c r="D446" s="21">
        <v>2</v>
      </c>
      <c r="E446" s="22">
        <v>43931</v>
      </c>
      <c r="F446" s="23">
        <v>10</v>
      </c>
      <c r="G446" s="24">
        <v>0.05</v>
      </c>
      <c r="H446">
        <f>VLOOKUP($B446,產品!$A$1:$E$61,4,FALSE)*(1-$G446)*$F446</f>
        <v>71250</v>
      </c>
      <c r="I446" s="58">
        <f>$H446-VLOOKUP($B446,產品!$A$2:$E$61,5,FALSE)*F446-$R446</f>
        <v>25181.25</v>
      </c>
      <c r="J446">
        <f t="shared" si="18"/>
        <v>2020</v>
      </c>
      <c r="P446" t="str">
        <f>MID(VLOOKUP($D446,業務!$A$1:$E$11,2,FALSE),FIND("/",VLOOKUP($D446,業務!$A$1:$E$11,2,FALSE))+1,2)</f>
        <v>經理</v>
      </c>
      <c r="Q446">
        <f t="shared" si="19"/>
        <v>1.4999999999999999E-2</v>
      </c>
      <c r="R446">
        <f t="shared" si="20"/>
        <v>1068.75</v>
      </c>
    </row>
    <row r="447" spans="1:18" ht="15.75" customHeight="1">
      <c r="A447" s="19">
        <v>446</v>
      </c>
      <c r="B447" s="4">
        <v>37</v>
      </c>
      <c r="C447" s="15">
        <v>4</v>
      </c>
      <c r="D447" s="21">
        <v>9</v>
      </c>
      <c r="E447" s="22">
        <v>43931</v>
      </c>
      <c r="F447" s="23">
        <v>12</v>
      </c>
      <c r="G447" s="24">
        <v>0.19</v>
      </c>
      <c r="H447">
        <f>VLOOKUP($B447,產品!$A$1:$E$61,4,FALSE)*(1-$G447)*$F447</f>
        <v>116640</v>
      </c>
      <c r="I447" s="58">
        <f>$H447-VLOOKUP($B447,產品!$A$2:$E$61,5,FALSE)*F447-$R447</f>
        <v>21290.400000000001</v>
      </c>
      <c r="J447">
        <f t="shared" si="18"/>
        <v>2020</v>
      </c>
      <c r="P447" t="str">
        <f>MID(VLOOKUP($D447,業務!$A$1:$E$11,2,FALSE),FIND("/",VLOOKUP($D447,業務!$A$1:$E$11,2,FALSE))+1,2)</f>
        <v>經理</v>
      </c>
      <c r="Q447">
        <f t="shared" si="19"/>
        <v>1.4999999999999999E-2</v>
      </c>
      <c r="R447">
        <f t="shared" si="20"/>
        <v>1749.6</v>
      </c>
    </row>
    <row r="448" spans="1:18" ht="15.75" customHeight="1">
      <c r="A448" s="19">
        <v>447</v>
      </c>
      <c r="B448" s="4">
        <v>24</v>
      </c>
      <c r="C448" s="15">
        <v>5</v>
      </c>
      <c r="D448" s="21">
        <v>1</v>
      </c>
      <c r="E448" s="22">
        <v>43931</v>
      </c>
      <c r="F448" s="26">
        <v>20</v>
      </c>
      <c r="G448" s="24">
        <v>0.12</v>
      </c>
      <c r="H448">
        <f>VLOOKUP($B448,產品!$A$1:$E$61,4,FALSE)*(1-$G448)*$F448</f>
        <v>31680</v>
      </c>
      <c r="I448" s="58">
        <f>$H448-VLOOKUP($B448,產品!$A$2:$E$61,5,FALSE)*F448-$R448</f>
        <v>16963.2</v>
      </c>
      <c r="J448">
        <f t="shared" si="18"/>
        <v>2020</v>
      </c>
      <c r="P448" t="str">
        <f>MID(VLOOKUP($D448,業務!$A$1:$E$11,2,FALSE),FIND("/",VLOOKUP($D448,業務!$A$1:$E$11,2,FALSE))+1,2)</f>
        <v>專員</v>
      </c>
      <c r="Q448">
        <f t="shared" si="19"/>
        <v>0.01</v>
      </c>
      <c r="R448">
        <f t="shared" si="20"/>
        <v>316.8</v>
      </c>
    </row>
    <row r="449" spans="1:18" ht="15.75" customHeight="1">
      <c r="A449" s="19">
        <v>448</v>
      </c>
      <c r="B449" s="4">
        <v>21</v>
      </c>
      <c r="C449" s="15">
        <v>135</v>
      </c>
      <c r="D449" s="21">
        <v>6</v>
      </c>
      <c r="E449" s="22">
        <v>43931</v>
      </c>
      <c r="F449" s="23">
        <v>20</v>
      </c>
      <c r="G449" s="24">
        <v>0.19</v>
      </c>
      <c r="H449">
        <f>VLOOKUP($B449,產品!$A$1:$E$61,4,FALSE)*(1-$G449)*$F449</f>
        <v>29160</v>
      </c>
      <c r="I449" s="58">
        <f>$H449-VLOOKUP($B449,產品!$A$2:$E$61,5,FALSE)*F449-$R449</f>
        <v>14468.4</v>
      </c>
      <c r="J449">
        <f t="shared" si="18"/>
        <v>2020</v>
      </c>
      <c r="P449" t="str">
        <f>MID(VLOOKUP($D449,業務!$A$1:$E$11,2,FALSE),FIND("/",VLOOKUP($D449,業務!$A$1:$E$11,2,FALSE))+1,2)</f>
        <v>專員</v>
      </c>
      <c r="Q449">
        <f t="shared" si="19"/>
        <v>0.01</v>
      </c>
      <c r="R449">
        <f t="shared" si="20"/>
        <v>291.60000000000002</v>
      </c>
    </row>
    <row r="450" spans="1:18" ht="15.75" customHeight="1">
      <c r="A450" s="19">
        <v>449</v>
      </c>
      <c r="B450" s="4">
        <v>43</v>
      </c>
      <c r="C450" s="15">
        <v>114</v>
      </c>
      <c r="D450" s="21">
        <v>5</v>
      </c>
      <c r="E450" s="22">
        <v>43932</v>
      </c>
      <c r="F450" s="23">
        <v>13</v>
      </c>
      <c r="G450" s="24">
        <v>0.05</v>
      </c>
      <c r="H450">
        <f>VLOOKUP($B450,產品!$A$1:$E$61,4,FALSE)*(1-$G450)*$F450</f>
        <v>222300</v>
      </c>
      <c r="I450" s="58">
        <f>$H450-VLOOKUP($B450,產品!$A$2:$E$61,5,FALSE)*F450-$R450</f>
        <v>67977</v>
      </c>
      <c r="J450">
        <f t="shared" si="18"/>
        <v>2020</v>
      </c>
      <c r="P450" t="str">
        <f>MID(VLOOKUP($D450,業務!$A$1:$E$11,2,FALSE),FIND("/",VLOOKUP($D450,業務!$A$1:$E$11,2,FALSE))+1,2)</f>
        <v>專員</v>
      </c>
      <c r="Q450">
        <f t="shared" si="19"/>
        <v>0.01</v>
      </c>
      <c r="R450">
        <f t="shared" si="20"/>
        <v>2223</v>
      </c>
    </row>
    <row r="451" spans="1:18" ht="15.75" customHeight="1">
      <c r="A451" s="19">
        <v>450</v>
      </c>
      <c r="B451" s="4">
        <v>55</v>
      </c>
      <c r="C451" s="15">
        <v>118</v>
      </c>
      <c r="D451" s="21">
        <v>3</v>
      </c>
      <c r="E451" s="22">
        <v>43932</v>
      </c>
      <c r="F451" s="23">
        <v>13</v>
      </c>
      <c r="G451" s="24">
        <v>0.13</v>
      </c>
      <c r="H451">
        <f>VLOOKUP($B451,產品!$A$1:$E$61,4,FALSE)*(1-$G451)*$F451</f>
        <v>226200</v>
      </c>
      <c r="I451" s="58">
        <f>$H451-VLOOKUP($B451,產品!$A$2:$E$61,5,FALSE)*F451-$R451</f>
        <v>40580.800000000003</v>
      </c>
      <c r="J451">
        <f t="shared" ref="J451:J514" si="21">YEAR(E451)</f>
        <v>2020</v>
      </c>
      <c r="P451" t="str">
        <f>MID(VLOOKUP($D451,業務!$A$1:$E$11,2,FALSE),FIND("/",VLOOKUP($D451,業務!$A$1:$E$11,2,FALSE))+1,2)</f>
        <v>協理</v>
      </c>
      <c r="Q451">
        <f t="shared" ref="Q451:Q514" si="22">IF($P451="專員",1%,IF($P451="副理",1.2%,IF($P451="經理",1.5%,IF($P451="協理",1.6%,0))))</f>
        <v>1.6E-2</v>
      </c>
      <c r="R451">
        <f t="shared" ref="R451:R514" si="23">$H451*$Q451</f>
        <v>3619.2000000000003</v>
      </c>
    </row>
    <row r="452" spans="1:18" ht="15.75" customHeight="1">
      <c r="A452" s="19">
        <v>451</v>
      </c>
      <c r="B452" s="4">
        <v>21</v>
      </c>
      <c r="C452" s="15">
        <v>268</v>
      </c>
      <c r="D452" s="21">
        <v>6</v>
      </c>
      <c r="E452" s="22">
        <v>43932</v>
      </c>
      <c r="F452" s="23">
        <v>50</v>
      </c>
      <c r="G452" s="24">
        <v>0.16</v>
      </c>
      <c r="H452">
        <f>VLOOKUP($B452,產品!$A$1:$E$61,4,FALSE)*(1-$G452)*$F452</f>
        <v>75600</v>
      </c>
      <c r="I452" s="58">
        <f>$H452-VLOOKUP($B452,產品!$A$2:$E$61,5,FALSE)*F452-$R452</f>
        <v>38844</v>
      </c>
      <c r="J452">
        <f t="shared" si="21"/>
        <v>2020</v>
      </c>
      <c r="P452" t="str">
        <f>MID(VLOOKUP($D452,業務!$A$1:$E$11,2,FALSE),FIND("/",VLOOKUP($D452,業務!$A$1:$E$11,2,FALSE))+1,2)</f>
        <v>專員</v>
      </c>
      <c r="Q452">
        <f t="shared" si="22"/>
        <v>0.01</v>
      </c>
      <c r="R452">
        <f t="shared" si="23"/>
        <v>756</v>
      </c>
    </row>
    <row r="453" spans="1:18" ht="15.75" customHeight="1">
      <c r="A453" s="19">
        <v>452</v>
      </c>
      <c r="B453" s="4">
        <v>15</v>
      </c>
      <c r="C453" s="15">
        <v>276</v>
      </c>
      <c r="D453" s="21">
        <v>9</v>
      </c>
      <c r="E453" s="22">
        <v>43932</v>
      </c>
      <c r="F453" s="23">
        <v>40</v>
      </c>
      <c r="G453" s="24">
        <v>0.09</v>
      </c>
      <c r="H453">
        <f>VLOOKUP($B453,產品!$A$1:$E$61,4,FALSE)*(1-$G453)*$F453</f>
        <v>65520</v>
      </c>
      <c r="I453" s="58">
        <f>$H453-VLOOKUP($B453,產品!$A$2:$E$61,5,FALSE)*F453-$R453</f>
        <v>35737.199999999997</v>
      </c>
      <c r="J453">
        <f t="shared" si="21"/>
        <v>2020</v>
      </c>
      <c r="P453" t="str">
        <f>MID(VLOOKUP($D453,業務!$A$1:$E$11,2,FALSE),FIND("/",VLOOKUP($D453,業務!$A$1:$E$11,2,FALSE))+1,2)</f>
        <v>經理</v>
      </c>
      <c r="Q453">
        <f t="shared" si="22"/>
        <v>1.4999999999999999E-2</v>
      </c>
      <c r="R453">
        <f t="shared" si="23"/>
        <v>982.8</v>
      </c>
    </row>
    <row r="454" spans="1:18" ht="15.75" customHeight="1">
      <c r="A454" s="19">
        <v>453</v>
      </c>
      <c r="B454" s="4">
        <v>38</v>
      </c>
      <c r="C454" s="15">
        <v>277</v>
      </c>
      <c r="D454" s="21">
        <v>7</v>
      </c>
      <c r="E454" s="22">
        <v>43932</v>
      </c>
      <c r="F454" s="23">
        <v>6</v>
      </c>
      <c r="G454" s="24">
        <v>0.12</v>
      </c>
      <c r="H454">
        <f>VLOOKUP($B454,產品!$A$1:$E$61,4,FALSE)*(1-$G454)*$F454</f>
        <v>79200</v>
      </c>
      <c r="I454" s="58">
        <f>$H454-VLOOKUP($B454,產品!$A$2:$E$61,5,FALSE)*F454-$R454</f>
        <v>19749.599999999999</v>
      </c>
      <c r="J454">
        <f t="shared" si="21"/>
        <v>2020</v>
      </c>
      <c r="P454" t="str">
        <f>MID(VLOOKUP($D454,業務!$A$1:$E$11,2,FALSE),FIND("/",VLOOKUP($D454,業務!$A$1:$E$11,2,FALSE))+1,2)</f>
        <v>副理</v>
      </c>
      <c r="Q454">
        <f t="shared" si="22"/>
        <v>1.2E-2</v>
      </c>
      <c r="R454">
        <f t="shared" si="23"/>
        <v>950.4</v>
      </c>
    </row>
    <row r="455" spans="1:18" ht="15.75" customHeight="1">
      <c r="A455" s="19">
        <v>454</v>
      </c>
      <c r="B455" s="4">
        <v>1</v>
      </c>
      <c r="C455" s="15">
        <v>284</v>
      </c>
      <c r="D455" s="21">
        <v>3</v>
      </c>
      <c r="E455" s="22">
        <v>43932</v>
      </c>
      <c r="F455" s="26">
        <v>40</v>
      </c>
      <c r="G455" s="24">
        <v>0.14000000000000001</v>
      </c>
      <c r="H455">
        <f>VLOOKUP($B455,產品!$A$1:$E$61,4,FALSE)*(1-$G455)*$F455</f>
        <v>34400</v>
      </c>
      <c r="I455" s="58">
        <f>$H455-VLOOKUP($B455,產品!$A$2:$E$61,5,FALSE)*F455-$R455</f>
        <v>17849.599999999999</v>
      </c>
      <c r="J455">
        <f t="shared" si="21"/>
        <v>2020</v>
      </c>
      <c r="P455" t="str">
        <f>MID(VLOOKUP($D455,業務!$A$1:$E$11,2,FALSE),FIND("/",VLOOKUP($D455,業務!$A$1:$E$11,2,FALSE))+1,2)</f>
        <v>協理</v>
      </c>
      <c r="Q455">
        <f t="shared" si="22"/>
        <v>1.6E-2</v>
      </c>
      <c r="R455">
        <f t="shared" si="23"/>
        <v>550.4</v>
      </c>
    </row>
    <row r="456" spans="1:18" ht="15.75" customHeight="1">
      <c r="A456" s="19">
        <v>455</v>
      </c>
      <c r="B456" s="4">
        <v>10</v>
      </c>
      <c r="C456" s="15">
        <v>114</v>
      </c>
      <c r="D456" s="21">
        <v>3</v>
      </c>
      <c r="E456" s="22">
        <v>43932</v>
      </c>
      <c r="F456" s="26">
        <v>40</v>
      </c>
      <c r="G456" s="24">
        <v>0.17</v>
      </c>
      <c r="H456">
        <f>VLOOKUP($B456,產品!$A$1:$E$61,4,FALSE)*(1-$G456)*$F456</f>
        <v>33200</v>
      </c>
      <c r="I456" s="58">
        <f>$H456-VLOOKUP($B456,產品!$A$2:$E$61,5,FALSE)*F456-$R456</f>
        <v>16668.8</v>
      </c>
      <c r="J456">
        <f t="shared" si="21"/>
        <v>2020</v>
      </c>
      <c r="P456" t="str">
        <f>MID(VLOOKUP($D456,業務!$A$1:$E$11,2,FALSE),FIND("/",VLOOKUP($D456,業務!$A$1:$E$11,2,FALSE))+1,2)</f>
        <v>協理</v>
      </c>
      <c r="Q456">
        <f t="shared" si="22"/>
        <v>1.6E-2</v>
      </c>
      <c r="R456">
        <f t="shared" si="23"/>
        <v>531.20000000000005</v>
      </c>
    </row>
    <row r="457" spans="1:18" ht="15.75" customHeight="1">
      <c r="A457" s="19">
        <v>456</v>
      </c>
      <c r="B457" s="4">
        <v>3</v>
      </c>
      <c r="C457" s="15">
        <v>126</v>
      </c>
      <c r="D457" s="21">
        <v>10</v>
      </c>
      <c r="E457" s="22">
        <v>43932</v>
      </c>
      <c r="F457" s="23">
        <v>20</v>
      </c>
      <c r="G457" s="24">
        <v>0.05</v>
      </c>
      <c r="H457">
        <f>VLOOKUP($B457,產品!$A$1:$E$61,4,FALSE)*(1-$G457)*$F457</f>
        <v>19000</v>
      </c>
      <c r="I457" s="58">
        <f>$H457-VLOOKUP($B457,產品!$A$2:$E$61,5,FALSE)*F457-$R457</f>
        <v>10810</v>
      </c>
      <c r="J457">
        <f t="shared" si="21"/>
        <v>2020</v>
      </c>
      <c r="P457" t="str">
        <f>MID(VLOOKUP($D457,業務!$A$1:$E$11,2,FALSE),FIND("/",VLOOKUP($D457,業務!$A$1:$E$11,2,FALSE))+1,2)</f>
        <v>專員</v>
      </c>
      <c r="Q457">
        <f t="shared" si="22"/>
        <v>0.01</v>
      </c>
      <c r="R457">
        <f t="shared" si="23"/>
        <v>190</v>
      </c>
    </row>
    <row r="458" spans="1:18" ht="15.75" customHeight="1">
      <c r="A458" s="19">
        <v>457</v>
      </c>
      <c r="B458" s="4">
        <v>49</v>
      </c>
      <c r="C458" s="15">
        <v>281</v>
      </c>
      <c r="D458" s="21">
        <v>10</v>
      </c>
      <c r="E458" s="22">
        <v>43932</v>
      </c>
      <c r="F458" s="23">
        <v>5</v>
      </c>
      <c r="G458" s="24">
        <v>0.16</v>
      </c>
      <c r="H458">
        <f>VLOOKUP($B458,產品!$A$1:$E$61,4,FALSE)*(1-$G458)*$F458</f>
        <v>63000</v>
      </c>
      <c r="I458" s="58">
        <f>$H458-VLOOKUP($B458,產品!$A$2:$E$61,5,FALSE)*F458-$R458</f>
        <v>9870</v>
      </c>
      <c r="J458">
        <f t="shared" si="21"/>
        <v>2020</v>
      </c>
      <c r="P458" t="str">
        <f>MID(VLOOKUP($D458,業務!$A$1:$E$11,2,FALSE),FIND("/",VLOOKUP($D458,業務!$A$1:$E$11,2,FALSE))+1,2)</f>
        <v>專員</v>
      </c>
      <c r="Q458">
        <f t="shared" si="22"/>
        <v>0.01</v>
      </c>
      <c r="R458">
        <f t="shared" si="23"/>
        <v>630</v>
      </c>
    </row>
    <row r="459" spans="1:18" ht="15.75" customHeight="1">
      <c r="A459" s="19">
        <v>458</v>
      </c>
      <c r="B459" s="4">
        <v>15</v>
      </c>
      <c r="C459" s="15">
        <v>114</v>
      </c>
      <c r="D459" s="21">
        <v>3</v>
      </c>
      <c r="E459" s="22">
        <v>43933</v>
      </c>
      <c r="F459" s="23">
        <v>70</v>
      </c>
      <c r="G459" s="24">
        <v>0.2</v>
      </c>
      <c r="H459">
        <f>VLOOKUP($B459,產品!$A$1:$E$61,4,FALSE)*(1-$G459)*$F459</f>
        <v>100800</v>
      </c>
      <c r="I459" s="58">
        <f>$H459-VLOOKUP($B459,產品!$A$2:$E$61,5,FALSE)*F459-$R459</f>
        <v>48787.199999999997</v>
      </c>
      <c r="J459">
        <f t="shared" si="21"/>
        <v>2020</v>
      </c>
      <c r="P459" t="str">
        <f>MID(VLOOKUP($D459,業務!$A$1:$E$11,2,FALSE),FIND("/",VLOOKUP($D459,業務!$A$1:$E$11,2,FALSE))+1,2)</f>
        <v>協理</v>
      </c>
      <c r="Q459">
        <f t="shared" si="22"/>
        <v>1.6E-2</v>
      </c>
      <c r="R459">
        <f t="shared" si="23"/>
        <v>1612.8</v>
      </c>
    </row>
    <row r="460" spans="1:18" ht="15.75" customHeight="1">
      <c r="A460" s="19">
        <v>459</v>
      </c>
      <c r="B460" s="4">
        <v>11</v>
      </c>
      <c r="C460" s="15">
        <v>125</v>
      </c>
      <c r="D460" s="21">
        <v>4</v>
      </c>
      <c r="E460" s="22">
        <v>43933</v>
      </c>
      <c r="F460" s="23">
        <v>75</v>
      </c>
      <c r="G460" s="24">
        <v>0.18</v>
      </c>
      <c r="H460">
        <f>VLOOKUP($B460,產品!$A$1:$E$61,4,FALSE)*(1-$G460)*$F460</f>
        <v>61500.000000000007</v>
      </c>
      <c r="I460" s="58">
        <f>$H460-VLOOKUP($B460,產品!$A$2:$E$61,5,FALSE)*F460-$R460</f>
        <v>30762.000000000007</v>
      </c>
      <c r="J460">
        <f t="shared" si="21"/>
        <v>2020</v>
      </c>
      <c r="P460" t="str">
        <f>MID(VLOOKUP($D460,業務!$A$1:$E$11,2,FALSE),FIND("/",VLOOKUP($D460,業務!$A$1:$E$11,2,FALSE))+1,2)</f>
        <v>副理</v>
      </c>
      <c r="Q460">
        <f t="shared" si="22"/>
        <v>1.2E-2</v>
      </c>
      <c r="R460">
        <f t="shared" si="23"/>
        <v>738.00000000000011</v>
      </c>
    </row>
    <row r="461" spans="1:18" ht="15.75" customHeight="1">
      <c r="A461" s="19">
        <v>460</v>
      </c>
      <c r="B461" s="4">
        <v>24</v>
      </c>
      <c r="C461" s="15">
        <v>12</v>
      </c>
      <c r="D461" s="21">
        <v>5</v>
      </c>
      <c r="E461" s="22">
        <v>43933</v>
      </c>
      <c r="F461" s="23">
        <v>30</v>
      </c>
      <c r="G461" s="24">
        <v>0.06</v>
      </c>
      <c r="H461">
        <f>VLOOKUP($B461,產品!$A$1:$E$61,4,FALSE)*(1-$G461)*$F461</f>
        <v>50760</v>
      </c>
      <c r="I461" s="58">
        <f>$H461-VLOOKUP($B461,產品!$A$2:$E$61,5,FALSE)*F461-$R461</f>
        <v>28652.400000000001</v>
      </c>
      <c r="J461">
        <f t="shared" si="21"/>
        <v>2020</v>
      </c>
      <c r="P461" t="str">
        <f>MID(VLOOKUP($D461,業務!$A$1:$E$11,2,FALSE),FIND("/",VLOOKUP($D461,業務!$A$1:$E$11,2,FALSE))+1,2)</f>
        <v>專員</v>
      </c>
      <c r="Q461">
        <f t="shared" si="22"/>
        <v>0.01</v>
      </c>
      <c r="R461">
        <f t="shared" si="23"/>
        <v>507.6</v>
      </c>
    </row>
    <row r="462" spans="1:18" ht="15.75" customHeight="1">
      <c r="A462" s="19">
        <v>461</v>
      </c>
      <c r="B462" s="4">
        <v>54</v>
      </c>
      <c r="C462" s="15">
        <v>283</v>
      </c>
      <c r="D462" s="21">
        <v>6</v>
      </c>
      <c r="E462" s="22">
        <v>43933</v>
      </c>
      <c r="F462" s="23">
        <v>8</v>
      </c>
      <c r="G462" s="24">
        <v>0.16</v>
      </c>
      <c r="H462">
        <f>VLOOKUP($B462,產品!$A$1:$E$61,4,FALSE)*(1-$G462)*$F462</f>
        <v>120960</v>
      </c>
      <c r="I462" s="58">
        <f>$H462-VLOOKUP($B462,產品!$A$2:$E$61,5,FALSE)*F462-$R462</f>
        <v>18950.400000000001</v>
      </c>
      <c r="J462">
        <f t="shared" si="21"/>
        <v>2020</v>
      </c>
      <c r="P462" t="str">
        <f>MID(VLOOKUP($D462,業務!$A$1:$E$11,2,FALSE),FIND("/",VLOOKUP($D462,業務!$A$1:$E$11,2,FALSE))+1,2)</f>
        <v>專員</v>
      </c>
      <c r="Q462">
        <f t="shared" si="22"/>
        <v>0.01</v>
      </c>
      <c r="R462">
        <f t="shared" si="23"/>
        <v>1209.6000000000001</v>
      </c>
    </row>
    <row r="463" spans="1:18" ht="15.75" customHeight="1">
      <c r="A463" s="19">
        <v>462</v>
      </c>
      <c r="B463" s="4">
        <v>52</v>
      </c>
      <c r="C463" s="15">
        <v>262</v>
      </c>
      <c r="D463" s="21">
        <v>6</v>
      </c>
      <c r="E463" s="22">
        <v>43933</v>
      </c>
      <c r="F463" s="23">
        <v>4</v>
      </c>
      <c r="G463" s="24">
        <v>0.1</v>
      </c>
      <c r="H463">
        <f>VLOOKUP($B463,產品!$A$1:$E$61,4,FALSE)*(1-$G463)*$F463</f>
        <v>79200</v>
      </c>
      <c r="I463" s="58">
        <f>$H463-VLOOKUP($B463,產品!$A$2:$E$61,5,FALSE)*F463-$R463</f>
        <v>16808.000000000007</v>
      </c>
      <c r="J463">
        <f t="shared" si="21"/>
        <v>2020</v>
      </c>
      <c r="P463" t="str">
        <f>MID(VLOOKUP($D463,業務!$A$1:$E$11,2,FALSE),FIND("/",VLOOKUP($D463,業務!$A$1:$E$11,2,FALSE))+1,2)</f>
        <v>專員</v>
      </c>
      <c r="Q463">
        <f t="shared" si="22"/>
        <v>0.01</v>
      </c>
      <c r="R463">
        <f t="shared" si="23"/>
        <v>792</v>
      </c>
    </row>
    <row r="464" spans="1:18" ht="15.75" customHeight="1">
      <c r="A464" s="19">
        <v>463</v>
      </c>
      <c r="B464" s="4">
        <v>12</v>
      </c>
      <c r="C464" s="15">
        <v>2</v>
      </c>
      <c r="D464" s="21">
        <v>7</v>
      </c>
      <c r="E464" s="22">
        <v>43933</v>
      </c>
      <c r="F464" s="23">
        <v>30</v>
      </c>
      <c r="G464" s="24">
        <v>0.06</v>
      </c>
      <c r="H464">
        <f>VLOOKUP($B464,產品!$A$1:$E$61,4,FALSE)*(1-$G464)*$F464</f>
        <v>28200</v>
      </c>
      <c r="I464" s="58">
        <f>$H464-VLOOKUP($B464,產品!$A$2:$E$61,5,FALSE)*F464-$R464</f>
        <v>15861.6</v>
      </c>
      <c r="J464">
        <f t="shared" si="21"/>
        <v>2020</v>
      </c>
      <c r="P464" t="str">
        <f>MID(VLOOKUP($D464,業務!$A$1:$E$11,2,FALSE),FIND("/",VLOOKUP($D464,業務!$A$1:$E$11,2,FALSE))+1,2)</f>
        <v>副理</v>
      </c>
      <c r="Q464">
        <f t="shared" si="22"/>
        <v>1.2E-2</v>
      </c>
      <c r="R464">
        <f t="shared" si="23"/>
        <v>338.40000000000003</v>
      </c>
    </row>
    <row r="465" spans="1:18" ht="15.75" customHeight="1">
      <c r="A465" s="19">
        <v>464</v>
      </c>
      <c r="B465" s="4">
        <v>35</v>
      </c>
      <c r="C465" s="15">
        <v>1</v>
      </c>
      <c r="D465" s="21">
        <v>2</v>
      </c>
      <c r="E465" s="22">
        <v>43933</v>
      </c>
      <c r="F465" s="23">
        <v>5</v>
      </c>
      <c r="G465" s="24">
        <v>0.15</v>
      </c>
      <c r="H465">
        <f>VLOOKUP($B465,產品!$A$1:$E$61,4,FALSE)*(1-$G465)*$F465</f>
        <v>36125</v>
      </c>
      <c r="I465" s="58">
        <f>$H465-VLOOKUP($B465,產品!$A$2:$E$61,5,FALSE)*F465-$R465</f>
        <v>10083.125</v>
      </c>
      <c r="J465">
        <f t="shared" si="21"/>
        <v>2020</v>
      </c>
      <c r="P465" t="str">
        <f>MID(VLOOKUP($D465,業務!$A$1:$E$11,2,FALSE),FIND("/",VLOOKUP($D465,業務!$A$1:$E$11,2,FALSE))+1,2)</f>
        <v>經理</v>
      </c>
      <c r="Q465">
        <f t="shared" si="22"/>
        <v>1.4999999999999999E-2</v>
      </c>
      <c r="R465">
        <f t="shared" si="23"/>
        <v>541.875</v>
      </c>
    </row>
    <row r="466" spans="1:18" ht="15.75" customHeight="1">
      <c r="A466" s="19">
        <v>465</v>
      </c>
      <c r="B466" s="4">
        <v>51</v>
      </c>
      <c r="C466" s="15">
        <v>268</v>
      </c>
      <c r="D466" s="21">
        <v>2</v>
      </c>
      <c r="E466" s="22">
        <v>43933</v>
      </c>
      <c r="F466" s="23">
        <v>2</v>
      </c>
      <c r="G466" s="24">
        <v>0.17</v>
      </c>
      <c r="H466">
        <f>VLOOKUP($B466,產品!$A$1:$E$61,4,FALSE)*(1-$G466)*$F466</f>
        <v>33200</v>
      </c>
      <c r="I466" s="58">
        <f>$H466-VLOOKUP($B466,產品!$A$2:$E$61,5,FALSE)*F466-$R466</f>
        <v>4702</v>
      </c>
      <c r="J466">
        <f t="shared" si="21"/>
        <v>2020</v>
      </c>
      <c r="P466" t="str">
        <f>MID(VLOOKUP($D466,業務!$A$1:$E$11,2,FALSE),FIND("/",VLOOKUP($D466,業務!$A$1:$E$11,2,FALSE))+1,2)</f>
        <v>經理</v>
      </c>
      <c r="Q466">
        <f t="shared" si="22"/>
        <v>1.4999999999999999E-2</v>
      </c>
      <c r="R466">
        <f t="shared" si="23"/>
        <v>498</v>
      </c>
    </row>
    <row r="467" spans="1:18" ht="15.75" customHeight="1">
      <c r="A467" s="19">
        <v>466</v>
      </c>
      <c r="B467" s="4">
        <v>50</v>
      </c>
      <c r="C467" s="15">
        <v>286</v>
      </c>
      <c r="D467" s="21">
        <v>2</v>
      </c>
      <c r="E467" s="22">
        <v>43933</v>
      </c>
      <c r="F467" s="23">
        <v>2</v>
      </c>
      <c r="G467" s="24">
        <v>0.18</v>
      </c>
      <c r="H467">
        <f>VLOOKUP($B467,產品!$A$1:$E$61,4,FALSE)*(1-$G467)*$F467</f>
        <v>29520.000000000004</v>
      </c>
      <c r="I467" s="58">
        <f>$H467-VLOOKUP($B467,產品!$A$2:$E$61,5,FALSE)*F467-$R467</f>
        <v>3877.2000000000035</v>
      </c>
      <c r="J467">
        <f t="shared" si="21"/>
        <v>2020</v>
      </c>
      <c r="P467" t="str">
        <f>MID(VLOOKUP($D467,業務!$A$1:$E$11,2,FALSE),FIND("/",VLOOKUP($D467,業務!$A$1:$E$11,2,FALSE))+1,2)</f>
        <v>經理</v>
      </c>
      <c r="Q467">
        <f t="shared" si="22"/>
        <v>1.4999999999999999E-2</v>
      </c>
      <c r="R467">
        <f t="shared" si="23"/>
        <v>442.8</v>
      </c>
    </row>
    <row r="468" spans="1:18" ht="15.75" customHeight="1">
      <c r="A468" s="19">
        <v>467</v>
      </c>
      <c r="B468" s="4">
        <v>49</v>
      </c>
      <c r="C468" s="15">
        <v>258</v>
      </c>
      <c r="D468" s="21">
        <v>4</v>
      </c>
      <c r="E468" s="22">
        <v>43933</v>
      </c>
      <c r="F468" s="23">
        <v>1</v>
      </c>
      <c r="G468" s="24">
        <v>0.09</v>
      </c>
      <c r="H468">
        <f>VLOOKUP($B468,產品!$A$1:$E$61,4,FALSE)*(1-$G468)*$F468</f>
        <v>13650</v>
      </c>
      <c r="I468" s="58">
        <f>$H468-VLOOKUP($B468,產品!$A$2:$E$61,5,FALSE)*F468-$R468</f>
        <v>2986.2</v>
      </c>
      <c r="J468">
        <f t="shared" si="21"/>
        <v>2020</v>
      </c>
      <c r="P468" t="str">
        <f>MID(VLOOKUP($D468,業務!$A$1:$E$11,2,FALSE),FIND("/",VLOOKUP($D468,業務!$A$1:$E$11,2,FALSE))+1,2)</f>
        <v>副理</v>
      </c>
      <c r="Q468">
        <f t="shared" si="22"/>
        <v>1.2E-2</v>
      </c>
      <c r="R468">
        <f t="shared" si="23"/>
        <v>163.80000000000001</v>
      </c>
    </row>
    <row r="469" spans="1:18" ht="15.75" customHeight="1">
      <c r="A469" s="19">
        <v>468</v>
      </c>
      <c r="B469" s="4">
        <v>11</v>
      </c>
      <c r="C469" s="15">
        <v>268</v>
      </c>
      <c r="D469" s="21">
        <v>6</v>
      </c>
      <c r="E469" s="22">
        <v>43934</v>
      </c>
      <c r="F469" s="23">
        <v>90</v>
      </c>
      <c r="G469" s="24">
        <v>0.17</v>
      </c>
      <c r="H469">
        <f>VLOOKUP($B469,產品!$A$1:$E$61,4,FALSE)*(1-$G469)*$F469</f>
        <v>74700</v>
      </c>
      <c r="I469" s="58">
        <f>$H469-VLOOKUP($B469,產品!$A$2:$E$61,5,FALSE)*F469-$R469</f>
        <v>37953</v>
      </c>
      <c r="J469">
        <f t="shared" si="21"/>
        <v>2020</v>
      </c>
      <c r="P469" t="str">
        <f>MID(VLOOKUP($D469,業務!$A$1:$E$11,2,FALSE),FIND("/",VLOOKUP($D469,業務!$A$1:$E$11,2,FALSE))+1,2)</f>
        <v>專員</v>
      </c>
      <c r="Q469">
        <f t="shared" si="22"/>
        <v>0.01</v>
      </c>
      <c r="R469">
        <f t="shared" si="23"/>
        <v>747</v>
      </c>
    </row>
    <row r="470" spans="1:18" ht="15.75" customHeight="1">
      <c r="A470" s="19">
        <v>469</v>
      </c>
      <c r="B470" s="4">
        <v>47</v>
      </c>
      <c r="C470" s="15">
        <v>118</v>
      </c>
      <c r="D470" s="21">
        <v>3</v>
      </c>
      <c r="E470" s="22">
        <v>43934</v>
      </c>
      <c r="F470" s="26">
        <v>8</v>
      </c>
      <c r="G470" s="24">
        <v>0.18</v>
      </c>
      <c r="H470">
        <f>VLOOKUP($B470,產品!$A$1:$E$61,4,FALSE)*(1-$G470)*$F470</f>
        <v>131200</v>
      </c>
      <c r="I470" s="58">
        <f>$H470-VLOOKUP($B470,產品!$A$2:$E$61,5,FALSE)*F470-$R470</f>
        <v>25100.799999999999</v>
      </c>
      <c r="J470">
        <f t="shared" si="21"/>
        <v>2020</v>
      </c>
      <c r="P470" t="str">
        <f>MID(VLOOKUP($D470,業務!$A$1:$E$11,2,FALSE),FIND("/",VLOOKUP($D470,業務!$A$1:$E$11,2,FALSE))+1,2)</f>
        <v>協理</v>
      </c>
      <c r="Q470">
        <f t="shared" si="22"/>
        <v>1.6E-2</v>
      </c>
      <c r="R470">
        <f t="shared" si="23"/>
        <v>2099.1999999999998</v>
      </c>
    </row>
    <row r="471" spans="1:18" ht="15.75" customHeight="1">
      <c r="A471" s="19">
        <v>470</v>
      </c>
      <c r="B471" s="4">
        <v>60</v>
      </c>
      <c r="C471" s="15">
        <v>265</v>
      </c>
      <c r="D471" s="21">
        <v>5</v>
      </c>
      <c r="E471" s="22">
        <v>43934</v>
      </c>
      <c r="F471" s="23">
        <v>4</v>
      </c>
      <c r="G471" s="24">
        <v>0.14000000000000001</v>
      </c>
      <c r="H471">
        <f>VLOOKUP($B471,產品!$A$1:$E$61,4,FALSE)*(1-$G471)*$F471</f>
        <v>86000</v>
      </c>
      <c r="I471" s="58">
        <f>$H471-VLOOKUP($B471,產品!$A$2:$E$61,5,FALSE)*F471-$R471</f>
        <v>15140</v>
      </c>
      <c r="J471">
        <f t="shared" si="21"/>
        <v>2020</v>
      </c>
      <c r="P471" t="str">
        <f>MID(VLOOKUP($D471,業務!$A$1:$E$11,2,FALSE),FIND("/",VLOOKUP($D471,業務!$A$1:$E$11,2,FALSE))+1,2)</f>
        <v>專員</v>
      </c>
      <c r="Q471">
        <f t="shared" si="22"/>
        <v>0.01</v>
      </c>
      <c r="R471">
        <f t="shared" si="23"/>
        <v>860</v>
      </c>
    </row>
    <row r="472" spans="1:18" ht="15.75" customHeight="1">
      <c r="A472" s="19">
        <v>471</v>
      </c>
      <c r="B472" s="4">
        <v>44</v>
      </c>
      <c r="C472" s="15">
        <v>282</v>
      </c>
      <c r="D472" s="21">
        <v>3</v>
      </c>
      <c r="E472" s="22">
        <v>43935</v>
      </c>
      <c r="F472" s="23">
        <v>2</v>
      </c>
      <c r="G472" s="24">
        <v>0.12</v>
      </c>
      <c r="H472">
        <f>VLOOKUP($B472,產品!$A$1:$E$61,4,FALSE)*(1-$G472)*$F472</f>
        <v>35200</v>
      </c>
      <c r="I472" s="58">
        <f>$H472-VLOOKUP($B472,產品!$A$2:$E$61,5,FALSE)*F472-$R472</f>
        <v>8636.7999999999993</v>
      </c>
      <c r="J472">
        <f t="shared" si="21"/>
        <v>2020</v>
      </c>
      <c r="P472" t="str">
        <f>MID(VLOOKUP($D472,業務!$A$1:$E$11,2,FALSE),FIND("/",VLOOKUP($D472,業務!$A$1:$E$11,2,FALSE))+1,2)</f>
        <v>協理</v>
      </c>
      <c r="Q472">
        <f t="shared" si="22"/>
        <v>1.6E-2</v>
      </c>
      <c r="R472">
        <f t="shared" si="23"/>
        <v>563.20000000000005</v>
      </c>
    </row>
    <row r="473" spans="1:18" ht="15.75" customHeight="1">
      <c r="A473" s="19">
        <v>472</v>
      </c>
      <c r="B473" s="4">
        <v>12</v>
      </c>
      <c r="C473" s="15">
        <v>120</v>
      </c>
      <c r="D473" s="21">
        <v>3</v>
      </c>
      <c r="E473" s="22">
        <v>43935</v>
      </c>
      <c r="F473" s="23">
        <v>20</v>
      </c>
      <c r="G473" s="24">
        <v>0.15</v>
      </c>
      <c r="H473">
        <f>VLOOKUP($B473,產品!$A$1:$E$61,4,FALSE)*(1-$G473)*$F473</f>
        <v>17000</v>
      </c>
      <c r="I473" s="58">
        <f>$H473-VLOOKUP($B473,產品!$A$2:$E$61,5,FALSE)*F473-$R473</f>
        <v>8728</v>
      </c>
      <c r="J473">
        <f t="shared" si="21"/>
        <v>2020</v>
      </c>
      <c r="P473" t="str">
        <f>MID(VLOOKUP($D473,業務!$A$1:$E$11,2,FALSE),FIND("/",VLOOKUP($D473,業務!$A$1:$E$11,2,FALSE))+1,2)</f>
        <v>協理</v>
      </c>
      <c r="Q473">
        <f t="shared" si="22"/>
        <v>1.6E-2</v>
      </c>
      <c r="R473">
        <f t="shared" si="23"/>
        <v>272</v>
      </c>
    </row>
    <row r="474" spans="1:18" ht="15.75" customHeight="1">
      <c r="A474" s="19">
        <v>473</v>
      </c>
      <c r="B474" s="4">
        <v>34</v>
      </c>
      <c r="C474" s="15">
        <v>263</v>
      </c>
      <c r="D474" s="21">
        <v>4</v>
      </c>
      <c r="E474" s="22">
        <v>43935</v>
      </c>
      <c r="F474" s="23">
        <v>5</v>
      </c>
      <c r="G474" s="24">
        <v>0.18</v>
      </c>
      <c r="H474">
        <f>VLOOKUP($B474,產品!$A$1:$E$61,4,FALSE)*(1-$G474)*$F474</f>
        <v>32800.000000000007</v>
      </c>
      <c r="I474" s="58">
        <f>$H474-VLOOKUP($B474,產品!$A$2:$E$61,5,FALSE)*F474-$R474</f>
        <v>8406.4000000000069</v>
      </c>
      <c r="J474">
        <f t="shared" si="21"/>
        <v>2020</v>
      </c>
      <c r="P474" t="str">
        <f>MID(VLOOKUP($D474,業務!$A$1:$E$11,2,FALSE),FIND("/",VLOOKUP($D474,業務!$A$1:$E$11,2,FALSE))+1,2)</f>
        <v>副理</v>
      </c>
      <c r="Q474">
        <f t="shared" si="22"/>
        <v>1.2E-2</v>
      </c>
      <c r="R474">
        <f t="shared" si="23"/>
        <v>393.60000000000008</v>
      </c>
    </row>
    <row r="475" spans="1:18" ht="15.75" customHeight="1">
      <c r="A475" s="19">
        <v>474</v>
      </c>
      <c r="B475" s="4">
        <v>20</v>
      </c>
      <c r="C475" s="15">
        <v>1</v>
      </c>
      <c r="D475" s="21">
        <v>2</v>
      </c>
      <c r="E475" s="22">
        <v>43936</v>
      </c>
      <c r="F475" s="23">
        <v>100</v>
      </c>
      <c r="G475" s="24">
        <v>0.12</v>
      </c>
      <c r="H475">
        <f>VLOOKUP($B475,產品!$A$1:$E$61,4,FALSE)*(1-$G475)*$F475</f>
        <v>158400</v>
      </c>
      <c r="I475" s="58">
        <f>$H475-VLOOKUP($B475,產品!$A$2:$E$61,5,FALSE)*F475-$R475</f>
        <v>84024</v>
      </c>
      <c r="J475">
        <f t="shared" si="21"/>
        <v>2020</v>
      </c>
      <c r="P475" t="str">
        <f>MID(VLOOKUP($D475,業務!$A$1:$E$11,2,FALSE),FIND("/",VLOOKUP($D475,業務!$A$1:$E$11,2,FALSE))+1,2)</f>
        <v>經理</v>
      </c>
      <c r="Q475">
        <f t="shared" si="22"/>
        <v>1.4999999999999999E-2</v>
      </c>
      <c r="R475">
        <f t="shared" si="23"/>
        <v>2376</v>
      </c>
    </row>
    <row r="476" spans="1:18" ht="15.75" customHeight="1">
      <c r="A476" s="19">
        <v>475</v>
      </c>
      <c r="B476" s="4">
        <v>1</v>
      </c>
      <c r="C476" s="15">
        <v>112</v>
      </c>
      <c r="D476" s="21">
        <v>5</v>
      </c>
      <c r="E476" s="22">
        <v>43936</v>
      </c>
      <c r="F476" s="23">
        <v>150</v>
      </c>
      <c r="G476" s="24">
        <v>0.11</v>
      </c>
      <c r="H476">
        <f>VLOOKUP($B476,產品!$A$1:$E$61,4,FALSE)*(1-$G476)*$F476</f>
        <v>133500</v>
      </c>
      <c r="I476" s="58">
        <f>$H476-VLOOKUP($B476,產品!$A$2:$E$61,5,FALSE)*F476-$R476</f>
        <v>72165</v>
      </c>
      <c r="J476">
        <f t="shared" si="21"/>
        <v>2020</v>
      </c>
      <c r="P476" t="str">
        <f>MID(VLOOKUP($D476,業務!$A$1:$E$11,2,FALSE),FIND("/",VLOOKUP($D476,業務!$A$1:$E$11,2,FALSE))+1,2)</f>
        <v>專員</v>
      </c>
      <c r="Q476">
        <f t="shared" si="22"/>
        <v>0.01</v>
      </c>
      <c r="R476">
        <f t="shared" si="23"/>
        <v>1335</v>
      </c>
    </row>
    <row r="477" spans="1:18" ht="15.75" customHeight="1">
      <c r="A477" s="19">
        <v>476</v>
      </c>
      <c r="B477" s="4">
        <v>1</v>
      </c>
      <c r="C477" s="15">
        <v>278</v>
      </c>
      <c r="D477" s="21">
        <v>6</v>
      </c>
      <c r="E477" s="22">
        <v>43936</v>
      </c>
      <c r="F477" s="23">
        <v>150</v>
      </c>
      <c r="G477" s="24">
        <v>0.16</v>
      </c>
      <c r="H477">
        <f>VLOOKUP($B477,產品!$A$1:$E$61,4,FALSE)*(1-$G477)*$F477</f>
        <v>126000</v>
      </c>
      <c r="I477" s="58">
        <f>$H477-VLOOKUP($B477,產品!$A$2:$E$61,5,FALSE)*F477-$R477</f>
        <v>64740</v>
      </c>
      <c r="J477">
        <f t="shared" si="21"/>
        <v>2020</v>
      </c>
      <c r="P477" t="str">
        <f>MID(VLOOKUP($D477,業務!$A$1:$E$11,2,FALSE),FIND("/",VLOOKUP($D477,業務!$A$1:$E$11,2,FALSE))+1,2)</f>
        <v>專員</v>
      </c>
      <c r="Q477">
        <f t="shared" si="22"/>
        <v>0.01</v>
      </c>
      <c r="R477">
        <f t="shared" si="23"/>
        <v>1260</v>
      </c>
    </row>
    <row r="478" spans="1:18" ht="15.75" customHeight="1">
      <c r="A478" s="19">
        <v>477</v>
      </c>
      <c r="B478" s="4">
        <v>60</v>
      </c>
      <c r="C478" s="15">
        <v>274</v>
      </c>
      <c r="D478" s="21">
        <v>7</v>
      </c>
      <c r="E478" s="22">
        <v>43936</v>
      </c>
      <c r="F478" s="23">
        <v>12</v>
      </c>
      <c r="G478" s="24">
        <v>0.19</v>
      </c>
      <c r="H478">
        <f>VLOOKUP($B478,產品!$A$1:$E$61,4,FALSE)*(1-$G478)*$F478</f>
        <v>243000</v>
      </c>
      <c r="I478" s="58">
        <f>$H478-VLOOKUP($B478,產品!$A$2:$E$61,5,FALSE)*F478-$R478</f>
        <v>30084</v>
      </c>
      <c r="J478">
        <f t="shared" si="21"/>
        <v>2020</v>
      </c>
      <c r="P478" t="str">
        <f>MID(VLOOKUP($D478,業務!$A$1:$E$11,2,FALSE),FIND("/",VLOOKUP($D478,業務!$A$1:$E$11,2,FALSE))+1,2)</f>
        <v>副理</v>
      </c>
      <c r="Q478">
        <f t="shared" si="22"/>
        <v>1.2E-2</v>
      </c>
      <c r="R478">
        <f t="shared" si="23"/>
        <v>2916</v>
      </c>
    </row>
    <row r="479" spans="1:18" ht="15.75" customHeight="1">
      <c r="A479" s="19">
        <v>478</v>
      </c>
      <c r="B479" s="4">
        <v>5</v>
      </c>
      <c r="C479" s="15">
        <v>265</v>
      </c>
      <c r="D479" s="21">
        <v>9</v>
      </c>
      <c r="E479" s="22">
        <v>43936</v>
      </c>
      <c r="F479" s="23">
        <v>50</v>
      </c>
      <c r="G479" s="24">
        <v>0.18</v>
      </c>
      <c r="H479">
        <f>VLOOKUP($B479,產品!$A$1:$E$61,4,FALSE)*(1-$G479)*$F479</f>
        <v>41000.000000000007</v>
      </c>
      <c r="I479" s="58">
        <f>$H479-VLOOKUP($B479,產品!$A$2:$E$61,5,FALSE)*F479-$R479</f>
        <v>20385.000000000007</v>
      </c>
      <c r="J479">
        <f t="shared" si="21"/>
        <v>2020</v>
      </c>
      <c r="P479" t="str">
        <f>MID(VLOOKUP($D479,業務!$A$1:$E$11,2,FALSE),FIND("/",VLOOKUP($D479,業務!$A$1:$E$11,2,FALSE))+1,2)</f>
        <v>經理</v>
      </c>
      <c r="Q479">
        <f t="shared" si="22"/>
        <v>1.4999999999999999E-2</v>
      </c>
      <c r="R479">
        <f t="shared" si="23"/>
        <v>615.00000000000011</v>
      </c>
    </row>
    <row r="480" spans="1:18" ht="15.75" customHeight="1">
      <c r="A480" s="19">
        <v>479</v>
      </c>
      <c r="B480" s="4">
        <v>31</v>
      </c>
      <c r="C480" s="15">
        <v>264</v>
      </c>
      <c r="D480" s="21">
        <v>8</v>
      </c>
      <c r="E480" s="22">
        <v>43936</v>
      </c>
      <c r="F480" s="23">
        <v>3</v>
      </c>
      <c r="G480" s="24">
        <v>0.09</v>
      </c>
      <c r="H480">
        <f>VLOOKUP($B480,產品!$A$1:$E$61,4,FALSE)*(1-$G480)*$F480</f>
        <v>19110</v>
      </c>
      <c r="I480" s="58">
        <f>$H480-VLOOKUP($B480,產品!$A$2:$E$61,5,FALSE)*F480-$R480</f>
        <v>6318.9</v>
      </c>
      <c r="J480">
        <f t="shared" si="21"/>
        <v>2020</v>
      </c>
      <c r="P480" t="str">
        <f>MID(VLOOKUP($D480,業務!$A$1:$E$11,2,FALSE),FIND("/",VLOOKUP($D480,業務!$A$1:$E$11,2,FALSE))+1,2)</f>
        <v>專員</v>
      </c>
      <c r="Q480">
        <f t="shared" si="22"/>
        <v>0.01</v>
      </c>
      <c r="R480">
        <f t="shared" si="23"/>
        <v>191.1</v>
      </c>
    </row>
    <row r="481" spans="1:18" ht="15.75" customHeight="1">
      <c r="A481" s="19">
        <v>480</v>
      </c>
      <c r="B481" s="4">
        <v>5</v>
      </c>
      <c r="C481" s="15">
        <v>10</v>
      </c>
      <c r="D481" s="21">
        <v>6</v>
      </c>
      <c r="E481" s="22">
        <v>43937</v>
      </c>
      <c r="F481" s="23">
        <v>150</v>
      </c>
      <c r="G481" s="24">
        <v>0.11</v>
      </c>
      <c r="H481">
        <f>VLOOKUP($B481,產品!$A$1:$E$61,4,FALSE)*(1-$G481)*$F481</f>
        <v>133500</v>
      </c>
      <c r="I481" s="58">
        <f>$H481-VLOOKUP($B481,產品!$A$2:$E$61,5,FALSE)*F481-$R481</f>
        <v>72165</v>
      </c>
      <c r="J481">
        <f t="shared" si="21"/>
        <v>2020</v>
      </c>
      <c r="P481" t="str">
        <f>MID(VLOOKUP($D481,業務!$A$1:$E$11,2,FALSE),FIND("/",VLOOKUP($D481,業務!$A$1:$E$11,2,FALSE))+1,2)</f>
        <v>專員</v>
      </c>
      <c r="Q481">
        <f t="shared" si="22"/>
        <v>0.01</v>
      </c>
      <c r="R481">
        <f t="shared" si="23"/>
        <v>1335</v>
      </c>
    </row>
    <row r="482" spans="1:18" ht="15.75" customHeight="1">
      <c r="A482" s="19">
        <v>481</v>
      </c>
      <c r="B482" s="4">
        <v>22</v>
      </c>
      <c r="C482" s="15">
        <v>272</v>
      </c>
      <c r="D482" s="21">
        <v>9</v>
      </c>
      <c r="E482" s="22">
        <v>43937</v>
      </c>
      <c r="F482" s="23">
        <v>60</v>
      </c>
      <c r="G482" s="24">
        <v>0.15</v>
      </c>
      <c r="H482">
        <f>VLOOKUP($B482,產品!$A$1:$E$61,4,FALSE)*(1-$G482)*$F482</f>
        <v>91800</v>
      </c>
      <c r="I482" s="58">
        <f>$H482-VLOOKUP($B482,產品!$A$2:$E$61,5,FALSE)*F482-$R482</f>
        <v>47223</v>
      </c>
      <c r="J482">
        <f t="shared" si="21"/>
        <v>2020</v>
      </c>
      <c r="P482" t="str">
        <f>MID(VLOOKUP($D482,業務!$A$1:$E$11,2,FALSE),FIND("/",VLOOKUP($D482,業務!$A$1:$E$11,2,FALSE))+1,2)</f>
        <v>經理</v>
      </c>
      <c r="Q482">
        <f t="shared" si="22"/>
        <v>1.4999999999999999E-2</v>
      </c>
      <c r="R482">
        <f t="shared" si="23"/>
        <v>1377</v>
      </c>
    </row>
    <row r="483" spans="1:18" ht="15.75" customHeight="1">
      <c r="A483" s="19">
        <v>482</v>
      </c>
      <c r="B483" s="4">
        <v>55</v>
      </c>
      <c r="C483" s="15">
        <v>7</v>
      </c>
      <c r="D483" s="21">
        <v>8</v>
      </c>
      <c r="E483" s="22">
        <v>43937</v>
      </c>
      <c r="F483" s="23">
        <v>6</v>
      </c>
      <c r="G483" s="24">
        <v>0.09</v>
      </c>
      <c r="H483">
        <f>VLOOKUP($B483,產品!$A$1:$E$61,4,FALSE)*(1-$G483)*$F483</f>
        <v>109200</v>
      </c>
      <c r="I483" s="58">
        <f>$H483-VLOOKUP($B483,產品!$A$2:$E$61,5,FALSE)*F483-$R483</f>
        <v>24108</v>
      </c>
      <c r="J483">
        <f t="shared" si="21"/>
        <v>2020</v>
      </c>
      <c r="P483" t="str">
        <f>MID(VLOOKUP($D483,業務!$A$1:$E$11,2,FALSE),FIND("/",VLOOKUP($D483,業務!$A$1:$E$11,2,FALSE))+1,2)</f>
        <v>專員</v>
      </c>
      <c r="Q483">
        <f t="shared" si="22"/>
        <v>0.01</v>
      </c>
      <c r="R483">
        <f t="shared" si="23"/>
        <v>1092</v>
      </c>
    </row>
    <row r="484" spans="1:18" ht="15.75" customHeight="1">
      <c r="A484" s="19">
        <v>483</v>
      </c>
      <c r="B484" s="4">
        <v>54</v>
      </c>
      <c r="C484" s="15">
        <v>1</v>
      </c>
      <c r="D484" s="21">
        <v>1</v>
      </c>
      <c r="E484" s="22">
        <v>43937</v>
      </c>
      <c r="F484" s="23">
        <v>5</v>
      </c>
      <c r="G484" s="24">
        <v>0.1</v>
      </c>
      <c r="H484">
        <f>VLOOKUP($B484,產品!$A$1:$E$61,4,FALSE)*(1-$G484)*$F484</f>
        <v>81000</v>
      </c>
      <c r="I484" s="58">
        <f>$H484-VLOOKUP($B484,產品!$A$2:$E$61,5,FALSE)*F484-$R484</f>
        <v>17190</v>
      </c>
      <c r="J484">
        <f t="shared" si="21"/>
        <v>2020</v>
      </c>
      <c r="P484" t="str">
        <f>MID(VLOOKUP($D484,業務!$A$1:$E$11,2,FALSE),FIND("/",VLOOKUP($D484,業務!$A$1:$E$11,2,FALSE))+1,2)</f>
        <v>專員</v>
      </c>
      <c r="Q484">
        <f t="shared" si="22"/>
        <v>0.01</v>
      </c>
      <c r="R484">
        <f t="shared" si="23"/>
        <v>810</v>
      </c>
    </row>
    <row r="485" spans="1:18" ht="15.75" customHeight="1">
      <c r="A485" s="19">
        <v>484</v>
      </c>
      <c r="B485" s="4">
        <v>31</v>
      </c>
      <c r="C485" s="15">
        <v>6</v>
      </c>
      <c r="D485" s="21">
        <v>5</v>
      </c>
      <c r="E485" s="22">
        <v>43937</v>
      </c>
      <c r="F485" s="23">
        <v>9</v>
      </c>
      <c r="G485" s="24">
        <v>0.12</v>
      </c>
      <c r="H485">
        <f>VLOOKUP($B485,產品!$A$1:$E$61,4,FALSE)*(1-$G485)*$F485</f>
        <v>55440</v>
      </c>
      <c r="I485" s="58">
        <f>$H485-VLOOKUP($B485,產品!$A$2:$E$61,5,FALSE)*F485-$R485</f>
        <v>17085.599999999999</v>
      </c>
      <c r="J485">
        <f t="shared" si="21"/>
        <v>2020</v>
      </c>
      <c r="P485" t="str">
        <f>MID(VLOOKUP($D485,業務!$A$1:$E$11,2,FALSE),FIND("/",VLOOKUP($D485,業務!$A$1:$E$11,2,FALSE))+1,2)</f>
        <v>專員</v>
      </c>
      <c r="Q485">
        <f t="shared" si="22"/>
        <v>0.01</v>
      </c>
      <c r="R485">
        <f t="shared" si="23"/>
        <v>554.4</v>
      </c>
    </row>
    <row r="486" spans="1:18" ht="15.75" customHeight="1">
      <c r="A486" s="19">
        <v>485</v>
      </c>
      <c r="B486" s="4">
        <v>56</v>
      </c>
      <c r="C486" s="15">
        <v>9</v>
      </c>
      <c r="D486" s="21">
        <v>2</v>
      </c>
      <c r="E486" s="22">
        <v>43937</v>
      </c>
      <c r="F486" s="23">
        <v>5</v>
      </c>
      <c r="G486" s="24">
        <v>0.14000000000000001</v>
      </c>
      <c r="H486">
        <f>VLOOKUP($B486,產品!$A$1:$E$61,4,FALSE)*(1-$G486)*$F486</f>
        <v>94600</v>
      </c>
      <c r="I486" s="58">
        <f>$H486-VLOOKUP($B486,產品!$A$2:$E$61,5,FALSE)*F486-$R486</f>
        <v>16181.000000000015</v>
      </c>
      <c r="J486">
        <f t="shared" si="21"/>
        <v>2020</v>
      </c>
      <c r="P486" t="str">
        <f>MID(VLOOKUP($D486,業務!$A$1:$E$11,2,FALSE),FIND("/",VLOOKUP($D486,業務!$A$1:$E$11,2,FALSE))+1,2)</f>
        <v>經理</v>
      </c>
      <c r="Q486">
        <f t="shared" si="22"/>
        <v>1.4999999999999999E-2</v>
      </c>
      <c r="R486">
        <f t="shared" si="23"/>
        <v>1419</v>
      </c>
    </row>
    <row r="487" spans="1:18" ht="15.75" customHeight="1">
      <c r="A487" s="19">
        <v>486</v>
      </c>
      <c r="B487" s="4">
        <v>57</v>
      </c>
      <c r="C487" s="15">
        <v>1</v>
      </c>
      <c r="D487" s="21">
        <v>7</v>
      </c>
      <c r="E487" s="22">
        <v>43937</v>
      </c>
      <c r="F487" s="23">
        <v>5</v>
      </c>
      <c r="G487" s="24">
        <v>0.13</v>
      </c>
      <c r="H487">
        <f>VLOOKUP($B487,產品!$A$1:$E$61,4,FALSE)*(1-$G487)*$F487</f>
        <v>78300</v>
      </c>
      <c r="I487" s="58">
        <f>$H487-VLOOKUP($B487,產品!$A$2:$E$61,5,FALSE)*F487-$R487</f>
        <v>14360.4</v>
      </c>
      <c r="J487">
        <f t="shared" si="21"/>
        <v>2020</v>
      </c>
      <c r="P487" t="str">
        <f>MID(VLOOKUP($D487,業務!$A$1:$E$11,2,FALSE),FIND("/",VLOOKUP($D487,業務!$A$1:$E$11,2,FALSE))+1,2)</f>
        <v>副理</v>
      </c>
      <c r="Q487">
        <f t="shared" si="22"/>
        <v>1.2E-2</v>
      </c>
      <c r="R487">
        <f t="shared" si="23"/>
        <v>939.6</v>
      </c>
    </row>
    <row r="488" spans="1:18" ht="15.75" customHeight="1">
      <c r="A488" s="19">
        <v>487</v>
      </c>
      <c r="B488" s="4">
        <v>55</v>
      </c>
      <c r="C488" s="15">
        <v>3</v>
      </c>
      <c r="D488" s="21">
        <v>9</v>
      </c>
      <c r="E488" s="22">
        <v>43937</v>
      </c>
      <c r="F488" s="23">
        <v>3</v>
      </c>
      <c r="G488" s="24">
        <v>0.08</v>
      </c>
      <c r="H488">
        <f>VLOOKUP($B488,產品!$A$1:$E$61,4,FALSE)*(1-$G488)*$F488</f>
        <v>55200</v>
      </c>
      <c r="I488" s="58">
        <f>$H488-VLOOKUP($B488,產品!$A$2:$E$61,5,FALSE)*F488-$R488</f>
        <v>12372</v>
      </c>
      <c r="J488">
        <f t="shared" si="21"/>
        <v>2020</v>
      </c>
      <c r="P488" t="str">
        <f>MID(VLOOKUP($D488,業務!$A$1:$E$11,2,FALSE),FIND("/",VLOOKUP($D488,業務!$A$1:$E$11,2,FALSE))+1,2)</f>
        <v>經理</v>
      </c>
      <c r="Q488">
        <f t="shared" si="22"/>
        <v>1.4999999999999999E-2</v>
      </c>
      <c r="R488">
        <f t="shared" si="23"/>
        <v>828</v>
      </c>
    </row>
    <row r="489" spans="1:18" ht="15.75" customHeight="1">
      <c r="A489" s="19">
        <v>488</v>
      </c>
      <c r="B489" s="4">
        <v>41</v>
      </c>
      <c r="C489" s="15">
        <v>271</v>
      </c>
      <c r="D489" s="21">
        <v>3</v>
      </c>
      <c r="E489" s="22">
        <v>43937</v>
      </c>
      <c r="F489" s="23">
        <v>2</v>
      </c>
      <c r="G489" s="24">
        <v>0.12</v>
      </c>
      <c r="H489">
        <f>VLOOKUP($B489,產品!$A$1:$E$61,4,FALSE)*(1-$G489)*$F489</f>
        <v>21120</v>
      </c>
      <c r="I489" s="58">
        <f>$H489-VLOOKUP($B489,產品!$A$2:$E$61,5,FALSE)*F489-$R489</f>
        <v>5182.08</v>
      </c>
      <c r="J489">
        <f t="shared" si="21"/>
        <v>2020</v>
      </c>
      <c r="P489" t="str">
        <f>MID(VLOOKUP($D489,業務!$A$1:$E$11,2,FALSE),FIND("/",VLOOKUP($D489,業務!$A$1:$E$11,2,FALSE))+1,2)</f>
        <v>協理</v>
      </c>
      <c r="Q489">
        <f t="shared" si="22"/>
        <v>1.6E-2</v>
      </c>
      <c r="R489">
        <f t="shared" si="23"/>
        <v>337.92</v>
      </c>
    </row>
    <row r="490" spans="1:18" ht="15.75" customHeight="1">
      <c r="A490" s="19">
        <v>489</v>
      </c>
      <c r="B490" s="4">
        <v>49</v>
      </c>
      <c r="C490" s="15">
        <v>121</v>
      </c>
      <c r="D490" s="21">
        <v>8</v>
      </c>
      <c r="E490" s="22">
        <v>43938</v>
      </c>
      <c r="F490" s="23">
        <v>20</v>
      </c>
      <c r="G490" s="24">
        <v>0.1</v>
      </c>
      <c r="H490">
        <f>VLOOKUP($B490,產品!$A$1:$E$61,4,FALSE)*(1-$G490)*$F490</f>
        <v>270000</v>
      </c>
      <c r="I490" s="58">
        <f>$H490-VLOOKUP($B490,產品!$A$2:$E$61,5,FALSE)*F490-$R490</f>
        <v>57300</v>
      </c>
      <c r="J490">
        <f t="shared" si="21"/>
        <v>2020</v>
      </c>
      <c r="P490" t="str">
        <f>MID(VLOOKUP($D490,業務!$A$1:$E$11,2,FALSE),FIND("/",VLOOKUP($D490,業務!$A$1:$E$11,2,FALSE))+1,2)</f>
        <v>專員</v>
      </c>
      <c r="Q490">
        <f t="shared" si="22"/>
        <v>0.01</v>
      </c>
      <c r="R490">
        <f t="shared" si="23"/>
        <v>2700</v>
      </c>
    </row>
    <row r="491" spans="1:18" ht="15.75" customHeight="1">
      <c r="A491" s="19">
        <v>490</v>
      </c>
      <c r="B491" s="4">
        <v>25</v>
      </c>
      <c r="C491" s="15">
        <v>271</v>
      </c>
      <c r="D491" s="21">
        <v>9</v>
      </c>
      <c r="E491" s="22">
        <v>43938</v>
      </c>
      <c r="F491" s="23">
        <v>30</v>
      </c>
      <c r="G491" s="24">
        <v>0.19</v>
      </c>
      <c r="H491">
        <f>VLOOKUP($B491,產品!$A$1:$E$61,4,FALSE)*(1-$G491)*$F491</f>
        <v>145800</v>
      </c>
      <c r="I491" s="58">
        <f>$H491-VLOOKUP($B491,產品!$A$2:$E$61,5,FALSE)*F491-$R491</f>
        <v>35613</v>
      </c>
      <c r="J491">
        <f t="shared" si="21"/>
        <v>2020</v>
      </c>
      <c r="P491" t="str">
        <f>MID(VLOOKUP($D491,業務!$A$1:$E$11,2,FALSE),FIND("/",VLOOKUP($D491,業務!$A$1:$E$11,2,FALSE))+1,2)</f>
        <v>經理</v>
      </c>
      <c r="Q491">
        <f t="shared" si="22"/>
        <v>1.4999999999999999E-2</v>
      </c>
      <c r="R491">
        <f t="shared" si="23"/>
        <v>2187</v>
      </c>
    </row>
    <row r="492" spans="1:18" ht="15.75" customHeight="1">
      <c r="A492" s="19">
        <v>491</v>
      </c>
      <c r="B492" s="4">
        <v>12</v>
      </c>
      <c r="C492" s="15">
        <v>294</v>
      </c>
      <c r="D492" s="21">
        <v>10</v>
      </c>
      <c r="E492" s="22">
        <v>43938</v>
      </c>
      <c r="F492" s="26">
        <v>30</v>
      </c>
      <c r="G492" s="24">
        <v>0.2</v>
      </c>
      <c r="H492">
        <f>VLOOKUP($B492,產品!$A$1:$E$61,4,FALSE)*(1-$G492)*$F492</f>
        <v>24000</v>
      </c>
      <c r="I492" s="58">
        <f>$H492-VLOOKUP($B492,產品!$A$2:$E$61,5,FALSE)*F492-$R492</f>
        <v>11760</v>
      </c>
      <c r="J492">
        <f t="shared" si="21"/>
        <v>2020</v>
      </c>
      <c r="P492" t="str">
        <f>MID(VLOOKUP($D492,業務!$A$1:$E$11,2,FALSE),FIND("/",VLOOKUP($D492,業務!$A$1:$E$11,2,FALSE))+1,2)</f>
        <v>專員</v>
      </c>
      <c r="Q492">
        <f t="shared" si="22"/>
        <v>0.01</v>
      </c>
      <c r="R492">
        <f t="shared" si="23"/>
        <v>240</v>
      </c>
    </row>
    <row r="493" spans="1:18" ht="15.75" customHeight="1">
      <c r="A493" s="19">
        <v>492</v>
      </c>
      <c r="B493" s="4">
        <v>31</v>
      </c>
      <c r="C493" s="15">
        <v>284</v>
      </c>
      <c r="D493" s="21">
        <v>6</v>
      </c>
      <c r="E493" s="22">
        <v>43938</v>
      </c>
      <c r="F493" s="23">
        <v>5</v>
      </c>
      <c r="G493" s="24">
        <v>0.06</v>
      </c>
      <c r="H493">
        <f>VLOOKUP($B493,產品!$A$1:$E$61,4,FALSE)*(1-$G493)*$F493</f>
        <v>32900</v>
      </c>
      <c r="I493" s="58">
        <f>$H493-VLOOKUP($B493,產品!$A$2:$E$61,5,FALSE)*F493-$R493</f>
        <v>11571</v>
      </c>
      <c r="J493">
        <f t="shared" si="21"/>
        <v>2020</v>
      </c>
      <c r="P493" t="str">
        <f>MID(VLOOKUP($D493,業務!$A$1:$E$11,2,FALSE),FIND("/",VLOOKUP($D493,業務!$A$1:$E$11,2,FALSE))+1,2)</f>
        <v>專員</v>
      </c>
      <c r="Q493">
        <f t="shared" si="22"/>
        <v>0.01</v>
      </c>
      <c r="R493">
        <f t="shared" si="23"/>
        <v>329</v>
      </c>
    </row>
    <row r="494" spans="1:18" ht="15.75" customHeight="1">
      <c r="A494" s="19">
        <v>493</v>
      </c>
      <c r="B494" s="4">
        <v>17</v>
      </c>
      <c r="C494" s="15">
        <v>271</v>
      </c>
      <c r="D494" s="21">
        <v>9</v>
      </c>
      <c r="E494" s="22">
        <v>43938</v>
      </c>
      <c r="F494" s="23">
        <v>10</v>
      </c>
      <c r="G494" s="24">
        <v>0.05</v>
      </c>
      <c r="H494">
        <f>VLOOKUP($B494,產品!$A$1:$E$61,4,FALSE)*(1-$G494)*$F494</f>
        <v>17100</v>
      </c>
      <c r="I494" s="58">
        <f>$H494-VLOOKUP($B494,產品!$A$2:$E$61,5,FALSE)*F494-$R494</f>
        <v>9643.5</v>
      </c>
      <c r="J494">
        <f t="shared" si="21"/>
        <v>2020</v>
      </c>
      <c r="P494" t="str">
        <f>MID(VLOOKUP($D494,業務!$A$1:$E$11,2,FALSE),FIND("/",VLOOKUP($D494,業務!$A$1:$E$11,2,FALSE))+1,2)</f>
        <v>經理</v>
      </c>
      <c r="Q494">
        <f t="shared" si="22"/>
        <v>1.4999999999999999E-2</v>
      </c>
      <c r="R494">
        <f t="shared" si="23"/>
        <v>256.5</v>
      </c>
    </row>
    <row r="495" spans="1:18" ht="15.75" customHeight="1">
      <c r="A495" s="19">
        <v>494</v>
      </c>
      <c r="B495" s="4">
        <v>42</v>
      </c>
      <c r="C495" s="15">
        <v>124</v>
      </c>
      <c r="D495" s="21">
        <v>1</v>
      </c>
      <c r="E495" s="22">
        <v>43938</v>
      </c>
      <c r="F495" s="23">
        <v>2</v>
      </c>
      <c r="G495" s="24">
        <v>7.0000000000000007E-2</v>
      </c>
      <c r="H495">
        <f>VLOOKUP($B495,產品!$A$1:$E$61,4,FALSE)*(1-$G495)*$F495</f>
        <v>27899.999999999996</v>
      </c>
      <c r="I495" s="58">
        <f>$H495-VLOOKUP($B495,產品!$A$2:$E$61,5,FALSE)*F495-$R495</f>
        <v>8120.9999999999964</v>
      </c>
      <c r="J495">
        <f t="shared" si="21"/>
        <v>2020</v>
      </c>
      <c r="P495" t="str">
        <f>MID(VLOOKUP($D495,業務!$A$1:$E$11,2,FALSE),FIND("/",VLOOKUP($D495,業務!$A$1:$E$11,2,FALSE))+1,2)</f>
        <v>專員</v>
      </c>
      <c r="Q495">
        <f t="shared" si="22"/>
        <v>0.01</v>
      </c>
      <c r="R495">
        <f t="shared" si="23"/>
        <v>278.99999999999994</v>
      </c>
    </row>
    <row r="496" spans="1:18" ht="15.75" customHeight="1">
      <c r="A496" s="19">
        <v>495</v>
      </c>
      <c r="B496" s="4">
        <v>48</v>
      </c>
      <c r="C496" s="15">
        <v>283</v>
      </c>
      <c r="D496" s="21">
        <v>7</v>
      </c>
      <c r="E496" s="22">
        <v>43938</v>
      </c>
      <c r="F496" s="23">
        <v>2</v>
      </c>
      <c r="G496" s="24">
        <v>0.19</v>
      </c>
      <c r="H496">
        <f>VLOOKUP($B496,產品!$A$1:$E$61,4,FALSE)*(1-$G496)*$F496</f>
        <v>35640</v>
      </c>
      <c r="I496" s="58">
        <f>$H496-VLOOKUP($B496,產品!$A$2:$E$61,5,FALSE)*F496-$R496</f>
        <v>6612.32</v>
      </c>
      <c r="J496">
        <f t="shared" si="21"/>
        <v>2020</v>
      </c>
      <c r="P496" t="str">
        <f>MID(VLOOKUP($D496,業務!$A$1:$E$11,2,FALSE),FIND("/",VLOOKUP($D496,業務!$A$1:$E$11,2,FALSE))+1,2)</f>
        <v>副理</v>
      </c>
      <c r="Q496">
        <f t="shared" si="22"/>
        <v>1.2E-2</v>
      </c>
      <c r="R496">
        <f t="shared" si="23"/>
        <v>427.68</v>
      </c>
    </row>
    <row r="497" spans="1:18" ht="15.75" customHeight="1">
      <c r="A497" s="19">
        <v>496</v>
      </c>
      <c r="B497" s="4">
        <v>50</v>
      </c>
      <c r="C497" s="15">
        <v>280</v>
      </c>
      <c r="D497" s="21">
        <v>2</v>
      </c>
      <c r="E497" s="22">
        <v>43938</v>
      </c>
      <c r="F497" s="23">
        <v>2</v>
      </c>
      <c r="G497" s="24">
        <v>0.15</v>
      </c>
      <c r="H497">
        <f>VLOOKUP($B497,產品!$A$1:$E$61,4,FALSE)*(1-$G497)*$F497</f>
        <v>30600</v>
      </c>
      <c r="I497" s="58">
        <f>$H497-VLOOKUP($B497,產品!$A$2:$E$61,5,FALSE)*F497-$R497</f>
        <v>4941</v>
      </c>
      <c r="J497">
        <f t="shared" si="21"/>
        <v>2020</v>
      </c>
      <c r="P497" t="str">
        <f>MID(VLOOKUP($D497,業務!$A$1:$E$11,2,FALSE),FIND("/",VLOOKUP($D497,業務!$A$1:$E$11,2,FALSE))+1,2)</f>
        <v>經理</v>
      </c>
      <c r="Q497">
        <f t="shared" si="22"/>
        <v>1.4999999999999999E-2</v>
      </c>
      <c r="R497">
        <f t="shared" si="23"/>
        <v>459</v>
      </c>
    </row>
    <row r="498" spans="1:18" ht="15.75" customHeight="1">
      <c r="A498" s="19">
        <v>497</v>
      </c>
      <c r="B498" s="4">
        <v>26</v>
      </c>
      <c r="C498" s="15">
        <v>9</v>
      </c>
      <c r="D498" s="21">
        <v>8</v>
      </c>
      <c r="E498" s="22">
        <v>43938</v>
      </c>
      <c r="F498" s="23">
        <v>4</v>
      </c>
      <c r="G498" s="24">
        <v>0.2</v>
      </c>
      <c r="H498">
        <f>VLOOKUP($B498,產品!$A$1:$E$61,4,FALSE)*(1-$G498)*$F498</f>
        <v>20800</v>
      </c>
      <c r="I498" s="58">
        <f>$H498-VLOOKUP($B498,產品!$A$2:$E$61,5,FALSE)*F498-$R498</f>
        <v>4992</v>
      </c>
      <c r="J498">
        <f t="shared" si="21"/>
        <v>2020</v>
      </c>
      <c r="P498" t="str">
        <f>MID(VLOOKUP($D498,業務!$A$1:$E$11,2,FALSE),FIND("/",VLOOKUP($D498,業務!$A$1:$E$11,2,FALSE))+1,2)</f>
        <v>專員</v>
      </c>
      <c r="Q498">
        <f t="shared" si="22"/>
        <v>0.01</v>
      </c>
      <c r="R498">
        <f t="shared" si="23"/>
        <v>208</v>
      </c>
    </row>
    <row r="499" spans="1:18" ht="15.75" customHeight="1">
      <c r="A499" s="19">
        <v>498</v>
      </c>
      <c r="B499" s="4">
        <v>52</v>
      </c>
      <c r="C499" s="15">
        <v>257</v>
      </c>
      <c r="D499" s="21">
        <v>1</v>
      </c>
      <c r="E499" s="22">
        <v>43938</v>
      </c>
      <c r="F499" s="23">
        <v>2</v>
      </c>
      <c r="G499" s="24">
        <v>0.19</v>
      </c>
      <c r="H499">
        <f>VLOOKUP($B499,產品!$A$1:$E$61,4,FALSE)*(1-$G499)*$F499</f>
        <v>35640</v>
      </c>
      <c r="I499" s="58">
        <f>$H499-VLOOKUP($B499,產品!$A$2:$E$61,5,FALSE)*F499-$R499</f>
        <v>4483.600000000004</v>
      </c>
      <c r="J499">
        <f t="shared" si="21"/>
        <v>2020</v>
      </c>
      <c r="P499" t="str">
        <f>MID(VLOOKUP($D499,業務!$A$1:$E$11,2,FALSE),FIND("/",VLOOKUP($D499,業務!$A$1:$E$11,2,FALSE))+1,2)</f>
        <v>專員</v>
      </c>
      <c r="Q499">
        <f t="shared" si="22"/>
        <v>0.01</v>
      </c>
      <c r="R499">
        <f t="shared" si="23"/>
        <v>356.40000000000003</v>
      </c>
    </row>
    <row r="500" spans="1:18" ht="15.75" customHeight="1">
      <c r="A500" s="19">
        <v>499</v>
      </c>
      <c r="B500" s="4">
        <v>18</v>
      </c>
      <c r="C500" s="15">
        <v>266</v>
      </c>
      <c r="D500" s="21">
        <v>3</v>
      </c>
      <c r="E500" s="22">
        <v>43939</v>
      </c>
      <c r="F500" s="23">
        <v>90</v>
      </c>
      <c r="G500" s="24">
        <v>0.17</v>
      </c>
      <c r="H500">
        <f>VLOOKUP($B500,產品!$A$1:$E$61,4,FALSE)*(1-$G500)*$F500</f>
        <v>134460</v>
      </c>
      <c r="I500" s="58">
        <f>$H500-VLOOKUP($B500,產品!$A$2:$E$61,5,FALSE)*F500-$R500</f>
        <v>67508.639999999999</v>
      </c>
      <c r="J500">
        <f t="shared" si="21"/>
        <v>2020</v>
      </c>
      <c r="P500" t="str">
        <f>MID(VLOOKUP($D500,業務!$A$1:$E$11,2,FALSE),FIND("/",VLOOKUP($D500,業務!$A$1:$E$11,2,FALSE))+1,2)</f>
        <v>協理</v>
      </c>
      <c r="Q500">
        <f t="shared" si="22"/>
        <v>1.6E-2</v>
      </c>
      <c r="R500">
        <f t="shared" si="23"/>
        <v>2151.36</v>
      </c>
    </row>
    <row r="501" spans="1:18" ht="15.75" customHeight="1">
      <c r="A501" s="19">
        <v>500</v>
      </c>
      <c r="B501" s="4">
        <v>58</v>
      </c>
      <c r="C501" s="15">
        <v>4</v>
      </c>
      <c r="D501" s="21">
        <v>1</v>
      </c>
      <c r="E501" s="22">
        <v>43939</v>
      </c>
      <c r="F501" s="23">
        <v>13</v>
      </c>
      <c r="G501" s="24">
        <v>0.08</v>
      </c>
      <c r="H501">
        <f>VLOOKUP($B501,產品!$A$1:$E$61,4,FALSE)*(1-$G501)*$F501</f>
        <v>251160</v>
      </c>
      <c r="I501" s="58">
        <f>$H501-VLOOKUP($B501,產品!$A$2:$E$61,5,FALSE)*F501-$R501</f>
        <v>57548.400000000031</v>
      </c>
      <c r="J501">
        <f t="shared" si="21"/>
        <v>2020</v>
      </c>
      <c r="P501" t="str">
        <f>MID(VLOOKUP($D501,業務!$A$1:$E$11,2,FALSE),FIND("/",VLOOKUP($D501,業務!$A$1:$E$11,2,FALSE))+1,2)</f>
        <v>專員</v>
      </c>
      <c r="Q501">
        <f t="shared" si="22"/>
        <v>0.01</v>
      </c>
      <c r="R501">
        <f t="shared" si="23"/>
        <v>2511.6</v>
      </c>
    </row>
    <row r="502" spans="1:18" ht="15.75" customHeight="1">
      <c r="A502" s="19">
        <v>501</v>
      </c>
      <c r="B502" s="4">
        <v>7</v>
      </c>
      <c r="C502" s="15">
        <v>272</v>
      </c>
      <c r="D502" s="21">
        <v>10</v>
      </c>
      <c r="E502" s="22">
        <v>43939</v>
      </c>
      <c r="F502" s="23">
        <v>80</v>
      </c>
      <c r="G502" s="24">
        <v>7.0000000000000007E-2</v>
      </c>
      <c r="H502">
        <f>VLOOKUP($B502,產品!$A$1:$E$61,4,FALSE)*(1-$G502)*$F502</f>
        <v>74399.999999999985</v>
      </c>
      <c r="I502" s="58">
        <f>$H502-VLOOKUP($B502,產品!$A$2:$E$61,5,FALSE)*F502-$R502</f>
        <v>41655.999999999985</v>
      </c>
      <c r="J502">
        <f t="shared" si="21"/>
        <v>2020</v>
      </c>
      <c r="P502" t="str">
        <f>MID(VLOOKUP($D502,業務!$A$1:$E$11,2,FALSE),FIND("/",VLOOKUP($D502,業務!$A$1:$E$11,2,FALSE))+1,2)</f>
        <v>專員</v>
      </c>
      <c r="Q502">
        <f t="shared" si="22"/>
        <v>0.01</v>
      </c>
      <c r="R502">
        <f t="shared" si="23"/>
        <v>743.99999999999989</v>
      </c>
    </row>
    <row r="503" spans="1:18" ht="15.75" customHeight="1">
      <c r="A503" s="19">
        <v>502</v>
      </c>
      <c r="B503" s="4">
        <v>51</v>
      </c>
      <c r="C503" s="15">
        <v>262</v>
      </c>
      <c r="D503" s="21">
        <v>3</v>
      </c>
      <c r="E503" s="22">
        <v>43939</v>
      </c>
      <c r="F503" s="23">
        <v>8</v>
      </c>
      <c r="G503" s="24">
        <v>0.05</v>
      </c>
      <c r="H503">
        <f>VLOOKUP($B503,產品!$A$1:$E$61,4,FALSE)*(1-$G503)*$F503</f>
        <v>152000</v>
      </c>
      <c r="I503" s="58">
        <f>$H503-VLOOKUP($B503,產品!$A$2:$E$61,5,FALSE)*F503-$R503</f>
        <v>37568</v>
      </c>
      <c r="J503">
        <f t="shared" si="21"/>
        <v>2020</v>
      </c>
      <c r="P503" t="str">
        <f>MID(VLOOKUP($D503,業務!$A$1:$E$11,2,FALSE),FIND("/",VLOOKUP($D503,業務!$A$1:$E$11,2,FALSE))+1,2)</f>
        <v>協理</v>
      </c>
      <c r="Q503">
        <f t="shared" si="22"/>
        <v>1.6E-2</v>
      </c>
      <c r="R503">
        <f t="shared" si="23"/>
        <v>2432</v>
      </c>
    </row>
    <row r="504" spans="1:18" ht="15.75" customHeight="1">
      <c r="A504" s="19">
        <v>503</v>
      </c>
      <c r="B504" s="4">
        <v>1</v>
      </c>
      <c r="C504" s="15">
        <v>115</v>
      </c>
      <c r="D504" s="21">
        <v>10</v>
      </c>
      <c r="E504" s="22">
        <v>43939</v>
      </c>
      <c r="F504" s="26">
        <v>90</v>
      </c>
      <c r="G504" s="24">
        <v>0.17</v>
      </c>
      <c r="H504">
        <f>VLOOKUP($B504,產品!$A$1:$E$61,4,FALSE)*(1-$G504)*$F504</f>
        <v>74700</v>
      </c>
      <c r="I504" s="58">
        <f>$H504-VLOOKUP($B504,產品!$A$2:$E$61,5,FALSE)*F504-$R504</f>
        <v>37953</v>
      </c>
      <c r="J504">
        <f t="shared" si="21"/>
        <v>2020</v>
      </c>
      <c r="P504" t="str">
        <f>MID(VLOOKUP($D504,業務!$A$1:$E$11,2,FALSE),FIND("/",VLOOKUP($D504,業務!$A$1:$E$11,2,FALSE))+1,2)</f>
        <v>專員</v>
      </c>
      <c r="Q504">
        <f t="shared" si="22"/>
        <v>0.01</v>
      </c>
      <c r="R504">
        <f t="shared" si="23"/>
        <v>747</v>
      </c>
    </row>
    <row r="505" spans="1:18" ht="15.75" customHeight="1">
      <c r="A505" s="19">
        <v>504</v>
      </c>
      <c r="B505" s="4">
        <v>29</v>
      </c>
      <c r="C505" s="15">
        <v>257</v>
      </c>
      <c r="D505" s="21">
        <v>2</v>
      </c>
      <c r="E505" s="22">
        <v>43939</v>
      </c>
      <c r="F505" s="23">
        <v>15</v>
      </c>
      <c r="G505" s="24">
        <v>0.06</v>
      </c>
      <c r="H505">
        <f>VLOOKUP($B505,產品!$A$1:$E$61,4,FALSE)*(1-$G505)*$F505</f>
        <v>84600</v>
      </c>
      <c r="I505" s="58">
        <f>$H505-VLOOKUP($B505,產品!$A$2:$E$61,5,FALSE)*F505-$R505</f>
        <v>29331</v>
      </c>
      <c r="J505">
        <f t="shared" si="21"/>
        <v>2020</v>
      </c>
      <c r="P505" t="str">
        <f>MID(VLOOKUP($D505,業務!$A$1:$E$11,2,FALSE),FIND("/",VLOOKUP($D505,業務!$A$1:$E$11,2,FALSE))+1,2)</f>
        <v>經理</v>
      </c>
      <c r="Q505">
        <f t="shared" si="22"/>
        <v>1.4999999999999999E-2</v>
      </c>
      <c r="R505">
        <f t="shared" si="23"/>
        <v>1269</v>
      </c>
    </row>
    <row r="506" spans="1:18" ht="15.75" customHeight="1">
      <c r="A506" s="19">
        <v>505</v>
      </c>
      <c r="B506" s="4">
        <v>42</v>
      </c>
      <c r="C506" s="15">
        <v>8</v>
      </c>
      <c r="D506" s="21">
        <v>8</v>
      </c>
      <c r="E506" s="22">
        <v>43939</v>
      </c>
      <c r="F506" s="23">
        <v>5</v>
      </c>
      <c r="G506" s="24">
        <v>0.06</v>
      </c>
      <c r="H506">
        <f>VLOOKUP($B506,產品!$A$1:$E$61,4,FALSE)*(1-$G506)*$F506</f>
        <v>70500</v>
      </c>
      <c r="I506" s="58">
        <f>$H506-VLOOKUP($B506,產品!$A$2:$E$61,5,FALSE)*F506-$R506</f>
        <v>21045</v>
      </c>
      <c r="J506">
        <f t="shared" si="21"/>
        <v>2020</v>
      </c>
      <c r="P506" t="str">
        <f>MID(VLOOKUP($D506,業務!$A$1:$E$11,2,FALSE),FIND("/",VLOOKUP($D506,業務!$A$1:$E$11,2,FALSE))+1,2)</f>
        <v>專員</v>
      </c>
      <c r="Q506">
        <f t="shared" si="22"/>
        <v>0.01</v>
      </c>
      <c r="R506">
        <f t="shared" si="23"/>
        <v>705</v>
      </c>
    </row>
    <row r="507" spans="1:18" ht="15.75" customHeight="1">
      <c r="A507" s="19">
        <v>506</v>
      </c>
      <c r="B507" s="4">
        <v>17</v>
      </c>
      <c r="C507" s="15">
        <v>261</v>
      </c>
      <c r="D507" s="21">
        <v>6</v>
      </c>
      <c r="E507" s="22">
        <v>43939</v>
      </c>
      <c r="F507" s="23">
        <v>10</v>
      </c>
      <c r="G507" s="24">
        <v>0.16</v>
      </c>
      <c r="H507">
        <f>VLOOKUP($B507,產品!$A$1:$E$61,4,FALSE)*(1-$G507)*$F507</f>
        <v>15120</v>
      </c>
      <c r="I507" s="58">
        <f>$H507-VLOOKUP($B507,產品!$A$2:$E$61,5,FALSE)*F507-$R507</f>
        <v>7768.8</v>
      </c>
      <c r="J507">
        <f t="shared" si="21"/>
        <v>2020</v>
      </c>
      <c r="P507" t="str">
        <f>MID(VLOOKUP($D507,業務!$A$1:$E$11,2,FALSE),FIND("/",VLOOKUP($D507,業務!$A$1:$E$11,2,FALSE))+1,2)</f>
        <v>專員</v>
      </c>
      <c r="Q507">
        <f t="shared" si="22"/>
        <v>0.01</v>
      </c>
      <c r="R507">
        <f t="shared" si="23"/>
        <v>151.20000000000002</v>
      </c>
    </row>
    <row r="508" spans="1:18" ht="15.75" customHeight="1">
      <c r="A508" s="19">
        <v>507</v>
      </c>
      <c r="B508" s="4">
        <v>31</v>
      </c>
      <c r="C508" s="15">
        <v>9</v>
      </c>
      <c r="D508" s="21">
        <v>4</v>
      </c>
      <c r="E508" s="22">
        <v>43939</v>
      </c>
      <c r="F508" s="23">
        <v>2</v>
      </c>
      <c r="G508" s="24">
        <v>0.1</v>
      </c>
      <c r="H508">
        <f>VLOOKUP($B508,產品!$A$1:$E$61,4,FALSE)*(1-$G508)*$F508</f>
        <v>12600</v>
      </c>
      <c r="I508" s="58">
        <f>$H508-VLOOKUP($B508,產品!$A$2:$E$61,5,FALSE)*F508-$R508</f>
        <v>4048.8</v>
      </c>
      <c r="J508">
        <f t="shared" si="21"/>
        <v>2020</v>
      </c>
      <c r="P508" t="str">
        <f>MID(VLOOKUP($D508,業務!$A$1:$E$11,2,FALSE),FIND("/",VLOOKUP($D508,業務!$A$1:$E$11,2,FALSE))+1,2)</f>
        <v>副理</v>
      </c>
      <c r="Q508">
        <f t="shared" si="22"/>
        <v>1.2E-2</v>
      </c>
      <c r="R508">
        <f t="shared" si="23"/>
        <v>151.20000000000002</v>
      </c>
    </row>
    <row r="509" spans="1:18" ht="15.75" customHeight="1">
      <c r="A509" s="19">
        <v>508</v>
      </c>
      <c r="B509" s="4">
        <v>60</v>
      </c>
      <c r="C509" s="15">
        <v>290</v>
      </c>
      <c r="D509" s="21">
        <v>1</v>
      </c>
      <c r="E509" s="22">
        <v>43940</v>
      </c>
      <c r="F509" s="23">
        <v>8</v>
      </c>
      <c r="G509" s="24">
        <v>0.05</v>
      </c>
      <c r="H509">
        <f>VLOOKUP($B509,產品!$A$1:$E$61,4,FALSE)*(1-$G509)*$F509</f>
        <v>190000</v>
      </c>
      <c r="I509" s="58">
        <f>$H509-VLOOKUP($B509,產品!$A$2:$E$61,5,FALSE)*F509-$R509</f>
        <v>48100</v>
      </c>
      <c r="J509">
        <f t="shared" si="21"/>
        <v>2020</v>
      </c>
      <c r="P509" t="str">
        <f>MID(VLOOKUP($D509,業務!$A$1:$E$11,2,FALSE),FIND("/",VLOOKUP($D509,業務!$A$1:$E$11,2,FALSE))+1,2)</f>
        <v>專員</v>
      </c>
      <c r="Q509">
        <f t="shared" si="22"/>
        <v>0.01</v>
      </c>
      <c r="R509">
        <f t="shared" si="23"/>
        <v>1900</v>
      </c>
    </row>
    <row r="510" spans="1:18" ht="15.75" customHeight="1">
      <c r="A510" s="19">
        <v>509</v>
      </c>
      <c r="B510" s="4">
        <v>22</v>
      </c>
      <c r="C510" s="15">
        <v>6</v>
      </c>
      <c r="D510" s="21">
        <v>9</v>
      </c>
      <c r="E510" s="22">
        <v>43940</v>
      </c>
      <c r="F510" s="23">
        <v>50</v>
      </c>
      <c r="G510" s="24">
        <v>0.09</v>
      </c>
      <c r="H510">
        <f>VLOOKUP($B510,產品!$A$1:$E$61,4,FALSE)*(1-$G510)*$F510</f>
        <v>81900</v>
      </c>
      <c r="I510" s="58">
        <f>$H510-VLOOKUP($B510,產品!$A$2:$E$61,5,FALSE)*F510-$R510</f>
        <v>44671.5</v>
      </c>
      <c r="J510">
        <f t="shared" si="21"/>
        <v>2020</v>
      </c>
      <c r="P510" t="str">
        <f>MID(VLOOKUP($D510,業務!$A$1:$E$11,2,FALSE),FIND("/",VLOOKUP($D510,業務!$A$1:$E$11,2,FALSE))+1,2)</f>
        <v>經理</v>
      </c>
      <c r="Q510">
        <f t="shared" si="22"/>
        <v>1.4999999999999999E-2</v>
      </c>
      <c r="R510">
        <f t="shared" si="23"/>
        <v>1228.5</v>
      </c>
    </row>
    <row r="511" spans="1:18" ht="15.75" customHeight="1">
      <c r="A511" s="19">
        <v>510</v>
      </c>
      <c r="B511" s="4">
        <v>22</v>
      </c>
      <c r="C511" s="15">
        <v>7</v>
      </c>
      <c r="D511" s="21">
        <v>2</v>
      </c>
      <c r="E511" s="22">
        <v>43940</v>
      </c>
      <c r="F511" s="23">
        <v>50</v>
      </c>
      <c r="G511" s="24">
        <v>0.2</v>
      </c>
      <c r="H511">
        <f>VLOOKUP($B511,產品!$A$1:$E$61,4,FALSE)*(1-$G511)*$F511</f>
        <v>72000</v>
      </c>
      <c r="I511" s="58">
        <f>$H511-VLOOKUP($B511,產品!$A$2:$E$61,5,FALSE)*F511-$R511</f>
        <v>34920</v>
      </c>
      <c r="J511">
        <f t="shared" si="21"/>
        <v>2020</v>
      </c>
      <c r="P511" t="str">
        <f>MID(VLOOKUP($D511,業務!$A$1:$E$11,2,FALSE),FIND("/",VLOOKUP($D511,業務!$A$1:$E$11,2,FALSE))+1,2)</f>
        <v>經理</v>
      </c>
      <c r="Q511">
        <f t="shared" si="22"/>
        <v>1.4999999999999999E-2</v>
      </c>
      <c r="R511">
        <f t="shared" si="23"/>
        <v>1080</v>
      </c>
    </row>
    <row r="512" spans="1:18" ht="15.75" customHeight="1">
      <c r="A512" s="19">
        <v>511</v>
      </c>
      <c r="B512" s="4">
        <v>12</v>
      </c>
      <c r="C512" s="15">
        <v>271</v>
      </c>
      <c r="D512" s="21">
        <v>8</v>
      </c>
      <c r="E512" s="22">
        <v>43940</v>
      </c>
      <c r="F512" s="23">
        <v>45</v>
      </c>
      <c r="G512" s="24">
        <v>0.09</v>
      </c>
      <c r="H512">
        <f>VLOOKUP($B512,產品!$A$1:$E$61,4,FALSE)*(1-$G512)*$F512</f>
        <v>40950</v>
      </c>
      <c r="I512" s="58">
        <f>$H512-VLOOKUP($B512,產品!$A$2:$E$61,5,FALSE)*F512-$R512</f>
        <v>22540.5</v>
      </c>
      <c r="J512">
        <f t="shared" si="21"/>
        <v>2020</v>
      </c>
      <c r="P512" t="str">
        <f>MID(VLOOKUP($D512,業務!$A$1:$E$11,2,FALSE),FIND("/",VLOOKUP($D512,業務!$A$1:$E$11,2,FALSE))+1,2)</f>
        <v>專員</v>
      </c>
      <c r="Q512">
        <f t="shared" si="22"/>
        <v>0.01</v>
      </c>
      <c r="R512">
        <f t="shared" si="23"/>
        <v>409.5</v>
      </c>
    </row>
    <row r="513" spans="1:18" ht="15.75" customHeight="1">
      <c r="A513" s="19">
        <v>512</v>
      </c>
      <c r="B513" s="4">
        <v>28</v>
      </c>
      <c r="C513" s="15">
        <v>116</v>
      </c>
      <c r="D513" s="21">
        <v>8</v>
      </c>
      <c r="E513" s="22">
        <v>43940</v>
      </c>
      <c r="F513" s="23">
        <v>10</v>
      </c>
      <c r="G513" s="24">
        <v>0.19</v>
      </c>
      <c r="H513">
        <f>VLOOKUP($B513,產品!$A$1:$E$61,4,FALSE)*(1-$G513)*$F513</f>
        <v>60750</v>
      </c>
      <c r="I513" s="58">
        <f>$H513-VLOOKUP($B513,產品!$A$2:$E$61,5,FALSE)*F513-$R513</f>
        <v>15142.5</v>
      </c>
      <c r="J513">
        <f t="shared" si="21"/>
        <v>2020</v>
      </c>
      <c r="P513" t="str">
        <f>MID(VLOOKUP($D513,業務!$A$1:$E$11,2,FALSE),FIND("/",VLOOKUP($D513,業務!$A$1:$E$11,2,FALSE))+1,2)</f>
        <v>專員</v>
      </c>
      <c r="Q513">
        <f t="shared" si="22"/>
        <v>0.01</v>
      </c>
      <c r="R513">
        <f t="shared" si="23"/>
        <v>607.5</v>
      </c>
    </row>
    <row r="514" spans="1:18" ht="15.75" customHeight="1">
      <c r="A514" s="19">
        <v>513</v>
      </c>
      <c r="B514" s="4">
        <v>51</v>
      </c>
      <c r="C514" s="15">
        <v>136</v>
      </c>
      <c r="D514" s="21">
        <v>4</v>
      </c>
      <c r="E514" s="22">
        <v>43940</v>
      </c>
      <c r="F514" s="23">
        <v>2</v>
      </c>
      <c r="G514" s="24">
        <v>0.14000000000000001</v>
      </c>
      <c r="H514">
        <f>VLOOKUP($B514,產品!$A$1:$E$61,4,FALSE)*(1-$G514)*$F514</f>
        <v>34400</v>
      </c>
      <c r="I514" s="58">
        <f>$H514-VLOOKUP($B514,產品!$A$2:$E$61,5,FALSE)*F514-$R514</f>
        <v>5987.2</v>
      </c>
      <c r="J514">
        <f t="shared" si="21"/>
        <v>2020</v>
      </c>
      <c r="P514" t="str">
        <f>MID(VLOOKUP($D514,業務!$A$1:$E$11,2,FALSE),FIND("/",VLOOKUP($D514,業務!$A$1:$E$11,2,FALSE))+1,2)</f>
        <v>副理</v>
      </c>
      <c r="Q514">
        <f t="shared" si="22"/>
        <v>1.2E-2</v>
      </c>
      <c r="R514">
        <f t="shared" si="23"/>
        <v>412.8</v>
      </c>
    </row>
    <row r="515" spans="1:18" ht="15.75" customHeight="1">
      <c r="A515" s="19">
        <v>514</v>
      </c>
      <c r="B515" s="4">
        <v>2</v>
      </c>
      <c r="C515" s="15">
        <v>292</v>
      </c>
      <c r="D515" s="21">
        <v>5</v>
      </c>
      <c r="E515" s="22">
        <v>43940</v>
      </c>
      <c r="F515" s="23">
        <v>10</v>
      </c>
      <c r="G515" s="24">
        <v>0.14000000000000001</v>
      </c>
      <c r="H515">
        <f>VLOOKUP($B515,產品!$A$1:$E$61,4,FALSE)*(1-$G515)*$F515</f>
        <v>8600</v>
      </c>
      <c r="I515" s="58">
        <f>$H515-VLOOKUP($B515,產品!$A$2:$E$61,5,FALSE)*F515-$R515</f>
        <v>4514</v>
      </c>
      <c r="J515">
        <f t="shared" ref="J515:J578" si="24">YEAR(E515)</f>
        <v>2020</v>
      </c>
      <c r="P515" t="str">
        <f>MID(VLOOKUP($D515,業務!$A$1:$E$11,2,FALSE),FIND("/",VLOOKUP($D515,業務!$A$1:$E$11,2,FALSE))+1,2)</f>
        <v>專員</v>
      </c>
      <c r="Q515">
        <f t="shared" ref="Q515:Q578" si="25">IF($P515="專員",1%,IF($P515="副理",1.2%,IF($P515="經理",1.5%,IF($P515="協理",1.6%,0))))</f>
        <v>0.01</v>
      </c>
      <c r="R515">
        <f t="shared" ref="R515:R578" si="26">$H515*$Q515</f>
        <v>86</v>
      </c>
    </row>
    <row r="516" spans="1:18" ht="15.75" customHeight="1">
      <c r="A516" s="19">
        <v>515</v>
      </c>
      <c r="B516" s="4">
        <v>12</v>
      </c>
      <c r="C516" s="15">
        <v>262</v>
      </c>
      <c r="D516" s="21">
        <v>4</v>
      </c>
      <c r="E516" s="22">
        <v>43941</v>
      </c>
      <c r="F516" s="23">
        <v>90</v>
      </c>
      <c r="G516" s="24">
        <v>0.08</v>
      </c>
      <c r="H516">
        <f>VLOOKUP($B516,產品!$A$1:$E$61,4,FALSE)*(1-$G516)*$F516</f>
        <v>82800</v>
      </c>
      <c r="I516" s="58">
        <f>$H516-VLOOKUP($B516,產品!$A$2:$E$61,5,FALSE)*F516-$R516</f>
        <v>45806.400000000001</v>
      </c>
      <c r="J516">
        <f t="shared" si="24"/>
        <v>2020</v>
      </c>
      <c r="P516" t="str">
        <f>MID(VLOOKUP($D516,業務!$A$1:$E$11,2,FALSE),FIND("/",VLOOKUP($D516,業務!$A$1:$E$11,2,FALSE))+1,2)</f>
        <v>副理</v>
      </c>
      <c r="Q516">
        <f t="shared" si="25"/>
        <v>1.2E-2</v>
      </c>
      <c r="R516">
        <f t="shared" si="26"/>
        <v>993.6</v>
      </c>
    </row>
    <row r="517" spans="1:18" ht="15.75" customHeight="1">
      <c r="A517" s="19">
        <v>516</v>
      </c>
      <c r="B517" s="4">
        <v>52</v>
      </c>
      <c r="C517" s="15">
        <v>258</v>
      </c>
      <c r="D517" s="21">
        <v>5</v>
      </c>
      <c r="E517" s="22">
        <v>43941</v>
      </c>
      <c r="F517" s="23">
        <v>7</v>
      </c>
      <c r="G517" s="24">
        <v>0.05</v>
      </c>
      <c r="H517">
        <f>VLOOKUP($B517,產品!$A$1:$E$61,4,FALSE)*(1-$G517)*$F517</f>
        <v>146300</v>
      </c>
      <c r="I517" s="58">
        <f>$H517-VLOOKUP($B517,產品!$A$2:$E$61,5,FALSE)*F517-$R517</f>
        <v>37037.000000000015</v>
      </c>
      <c r="J517">
        <f t="shared" si="24"/>
        <v>2020</v>
      </c>
      <c r="P517" t="str">
        <f>MID(VLOOKUP($D517,業務!$A$1:$E$11,2,FALSE),FIND("/",VLOOKUP($D517,業務!$A$1:$E$11,2,FALSE))+1,2)</f>
        <v>專員</v>
      </c>
      <c r="Q517">
        <f t="shared" si="25"/>
        <v>0.01</v>
      </c>
      <c r="R517">
        <f t="shared" si="26"/>
        <v>1463</v>
      </c>
    </row>
    <row r="518" spans="1:18" ht="15.75" customHeight="1">
      <c r="A518" s="19">
        <v>517</v>
      </c>
      <c r="B518" s="4">
        <v>2</v>
      </c>
      <c r="C518" s="15">
        <v>9</v>
      </c>
      <c r="D518" s="21">
        <v>4</v>
      </c>
      <c r="E518" s="22">
        <v>43941</v>
      </c>
      <c r="F518" s="23">
        <v>70</v>
      </c>
      <c r="G518" s="24">
        <v>0.16</v>
      </c>
      <c r="H518">
        <f>VLOOKUP($B518,產品!$A$1:$E$61,4,FALSE)*(1-$G518)*$F518</f>
        <v>58800</v>
      </c>
      <c r="I518" s="58">
        <f>$H518-VLOOKUP($B518,產品!$A$2:$E$61,5,FALSE)*F518-$R518</f>
        <v>30094.400000000001</v>
      </c>
      <c r="J518">
        <f t="shared" si="24"/>
        <v>2020</v>
      </c>
      <c r="P518" t="str">
        <f>MID(VLOOKUP($D518,業務!$A$1:$E$11,2,FALSE),FIND("/",VLOOKUP($D518,業務!$A$1:$E$11,2,FALSE))+1,2)</f>
        <v>副理</v>
      </c>
      <c r="Q518">
        <f t="shared" si="25"/>
        <v>1.2E-2</v>
      </c>
      <c r="R518">
        <f t="shared" si="26"/>
        <v>705.6</v>
      </c>
    </row>
    <row r="519" spans="1:18" ht="15.75" customHeight="1">
      <c r="A519" s="19">
        <v>518</v>
      </c>
      <c r="B519" s="4">
        <v>43</v>
      </c>
      <c r="C519" s="15">
        <v>10</v>
      </c>
      <c r="D519" s="21">
        <v>7</v>
      </c>
      <c r="E519" s="22">
        <v>43941</v>
      </c>
      <c r="F519" s="23">
        <v>3</v>
      </c>
      <c r="G519" s="24">
        <v>0.16</v>
      </c>
      <c r="H519">
        <f>VLOOKUP($B519,產品!$A$1:$E$61,4,FALSE)*(1-$G519)*$F519</f>
        <v>45360</v>
      </c>
      <c r="I519" s="58">
        <f>$H519-VLOOKUP($B519,產品!$A$2:$E$61,5,FALSE)*F519-$R519</f>
        <v>9715.68</v>
      </c>
      <c r="J519">
        <f t="shared" si="24"/>
        <v>2020</v>
      </c>
      <c r="P519" t="str">
        <f>MID(VLOOKUP($D519,業務!$A$1:$E$11,2,FALSE),FIND("/",VLOOKUP($D519,業務!$A$1:$E$11,2,FALSE))+1,2)</f>
        <v>副理</v>
      </c>
      <c r="Q519">
        <f t="shared" si="25"/>
        <v>1.2E-2</v>
      </c>
      <c r="R519">
        <f t="shared" si="26"/>
        <v>544.32000000000005</v>
      </c>
    </row>
    <row r="520" spans="1:18" ht="15.75" customHeight="1">
      <c r="A520" s="19">
        <v>519</v>
      </c>
      <c r="B520" s="4">
        <v>40</v>
      </c>
      <c r="C520" s="15">
        <v>126</v>
      </c>
      <c r="D520" s="21">
        <v>6</v>
      </c>
      <c r="E520" s="22">
        <v>43942</v>
      </c>
      <c r="F520" s="23">
        <v>13</v>
      </c>
      <c r="G520" s="24">
        <v>0.09</v>
      </c>
      <c r="H520">
        <f>VLOOKUP($B520,產品!$A$1:$E$61,4,FALSE)*(1-$G520)*$F520</f>
        <v>236600</v>
      </c>
      <c r="I520" s="58">
        <f>$H520-VLOOKUP($B520,產品!$A$2:$E$61,5,FALSE)*F520-$R520</f>
        <v>65234</v>
      </c>
      <c r="J520">
        <f t="shared" si="24"/>
        <v>2020</v>
      </c>
      <c r="P520" t="str">
        <f>MID(VLOOKUP($D520,業務!$A$1:$E$11,2,FALSE),FIND("/",VLOOKUP($D520,業務!$A$1:$E$11,2,FALSE))+1,2)</f>
        <v>專員</v>
      </c>
      <c r="Q520">
        <f t="shared" si="25"/>
        <v>0.01</v>
      </c>
      <c r="R520">
        <f t="shared" si="26"/>
        <v>2366</v>
      </c>
    </row>
    <row r="521" spans="1:18" ht="15.75" customHeight="1">
      <c r="A521" s="19">
        <v>520</v>
      </c>
      <c r="B521" s="4">
        <v>46</v>
      </c>
      <c r="C521" s="15">
        <v>286</v>
      </c>
      <c r="D521" s="21">
        <v>8</v>
      </c>
      <c r="E521" s="22">
        <v>43942</v>
      </c>
      <c r="F521" s="23">
        <v>15</v>
      </c>
      <c r="G521" s="24">
        <v>0.13</v>
      </c>
      <c r="H521">
        <f>VLOOKUP($B521,產品!$A$1:$E$61,4,FALSE)*(1-$G521)*$F521</f>
        <v>221850</v>
      </c>
      <c r="I521" s="58">
        <f>$H521-VLOOKUP($B521,產品!$A$2:$E$61,5,FALSE)*F521-$R521</f>
        <v>53881.5</v>
      </c>
      <c r="J521">
        <f t="shared" si="24"/>
        <v>2020</v>
      </c>
      <c r="P521" t="str">
        <f>MID(VLOOKUP($D521,業務!$A$1:$E$11,2,FALSE),FIND("/",VLOOKUP($D521,業務!$A$1:$E$11,2,FALSE))+1,2)</f>
        <v>專員</v>
      </c>
      <c r="Q521">
        <f t="shared" si="25"/>
        <v>0.01</v>
      </c>
      <c r="R521">
        <f t="shared" si="26"/>
        <v>2218.5</v>
      </c>
    </row>
    <row r="522" spans="1:18" ht="15.75" customHeight="1">
      <c r="A522" s="19">
        <v>521</v>
      </c>
      <c r="B522" s="4">
        <v>25</v>
      </c>
      <c r="C522" s="15">
        <v>6</v>
      </c>
      <c r="D522" s="21">
        <v>8</v>
      </c>
      <c r="E522" s="22">
        <v>43942</v>
      </c>
      <c r="F522" s="23">
        <v>25</v>
      </c>
      <c r="G522" s="24">
        <v>0.09</v>
      </c>
      <c r="H522">
        <f>VLOOKUP($B522,產品!$A$1:$E$61,4,FALSE)*(1-$G522)*$F522</f>
        <v>136500</v>
      </c>
      <c r="I522" s="58">
        <f>$H522-VLOOKUP($B522,產品!$A$2:$E$61,5,FALSE)*F522-$R522</f>
        <v>45135</v>
      </c>
      <c r="J522">
        <f t="shared" si="24"/>
        <v>2020</v>
      </c>
      <c r="P522" t="str">
        <f>MID(VLOOKUP($D522,業務!$A$1:$E$11,2,FALSE),FIND("/",VLOOKUP($D522,業務!$A$1:$E$11,2,FALSE))+1,2)</f>
        <v>專員</v>
      </c>
      <c r="Q522">
        <f t="shared" si="25"/>
        <v>0.01</v>
      </c>
      <c r="R522">
        <f t="shared" si="26"/>
        <v>1365</v>
      </c>
    </row>
    <row r="523" spans="1:18" ht="15.75" customHeight="1">
      <c r="A523" s="19">
        <v>522</v>
      </c>
      <c r="B523" s="4">
        <v>40</v>
      </c>
      <c r="C523" s="15">
        <v>7</v>
      </c>
      <c r="D523" s="21">
        <v>3</v>
      </c>
      <c r="E523" s="22">
        <v>43943</v>
      </c>
      <c r="F523" s="23">
        <v>8</v>
      </c>
      <c r="G523" s="24">
        <v>0.12</v>
      </c>
      <c r="H523">
        <f>VLOOKUP($B523,產品!$A$1:$E$61,4,FALSE)*(1-$G523)*$F523</f>
        <v>140800</v>
      </c>
      <c r="I523" s="58">
        <f>$H523-VLOOKUP($B523,產品!$A$2:$E$61,5,FALSE)*F523-$R523</f>
        <v>34547.199999999997</v>
      </c>
      <c r="J523">
        <f t="shared" si="24"/>
        <v>2020</v>
      </c>
      <c r="P523" t="str">
        <f>MID(VLOOKUP($D523,業務!$A$1:$E$11,2,FALSE),FIND("/",VLOOKUP($D523,業務!$A$1:$E$11,2,FALSE))+1,2)</f>
        <v>協理</v>
      </c>
      <c r="Q523">
        <f t="shared" si="25"/>
        <v>1.6E-2</v>
      </c>
      <c r="R523">
        <f t="shared" si="26"/>
        <v>2252.8000000000002</v>
      </c>
    </row>
    <row r="524" spans="1:18" ht="15.75" customHeight="1">
      <c r="A524" s="19">
        <v>523</v>
      </c>
      <c r="B524" s="4">
        <v>59</v>
      </c>
      <c r="C524" s="15">
        <v>292</v>
      </c>
      <c r="D524" s="21">
        <v>2</v>
      </c>
      <c r="E524" s="22">
        <v>43943</v>
      </c>
      <c r="F524" s="23">
        <v>9</v>
      </c>
      <c r="G524" s="24">
        <v>0.17</v>
      </c>
      <c r="H524">
        <f>VLOOKUP($B524,產品!$A$1:$E$61,4,FALSE)*(1-$G524)*$F524</f>
        <v>179280</v>
      </c>
      <c r="I524" s="58">
        <f>$H524-VLOOKUP($B524,產品!$A$2:$E$61,5,FALSE)*F524-$R524</f>
        <v>25390.799999999999</v>
      </c>
      <c r="J524">
        <f t="shared" si="24"/>
        <v>2020</v>
      </c>
      <c r="P524" t="str">
        <f>MID(VLOOKUP($D524,業務!$A$1:$E$11,2,FALSE),FIND("/",VLOOKUP($D524,業務!$A$1:$E$11,2,FALSE))+1,2)</f>
        <v>經理</v>
      </c>
      <c r="Q524">
        <f t="shared" si="25"/>
        <v>1.4999999999999999E-2</v>
      </c>
      <c r="R524">
        <f t="shared" si="26"/>
        <v>2689.2</v>
      </c>
    </row>
    <row r="525" spans="1:18" ht="15.75" customHeight="1">
      <c r="A525" s="19">
        <v>524</v>
      </c>
      <c r="B525" s="4">
        <v>19</v>
      </c>
      <c r="C525" s="15">
        <v>136</v>
      </c>
      <c r="D525" s="21">
        <v>1</v>
      </c>
      <c r="E525" s="22">
        <v>43943</v>
      </c>
      <c r="F525" s="23">
        <v>20</v>
      </c>
      <c r="G525" s="24">
        <v>0.06</v>
      </c>
      <c r="H525">
        <f>VLOOKUP($B525,產品!$A$1:$E$61,4,FALSE)*(1-$G525)*$F525</f>
        <v>33840</v>
      </c>
      <c r="I525" s="58">
        <f>$H525-VLOOKUP($B525,產品!$A$2:$E$61,5,FALSE)*F525-$R525</f>
        <v>19101.599999999999</v>
      </c>
      <c r="J525">
        <f t="shared" si="24"/>
        <v>2020</v>
      </c>
      <c r="P525" t="str">
        <f>MID(VLOOKUP($D525,業務!$A$1:$E$11,2,FALSE),FIND("/",VLOOKUP($D525,業務!$A$1:$E$11,2,FALSE))+1,2)</f>
        <v>專員</v>
      </c>
      <c r="Q525">
        <f t="shared" si="25"/>
        <v>0.01</v>
      </c>
      <c r="R525">
        <f t="shared" si="26"/>
        <v>338.40000000000003</v>
      </c>
    </row>
    <row r="526" spans="1:18" ht="15.75" customHeight="1">
      <c r="A526" s="19">
        <v>525</v>
      </c>
      <c r="B526" s="4">
        <v>50</v>
      </c>
      <c r="C526" s="15">
        <v>257</v>
      </c>
      <c r="D526" s="21">
        <v>9</v>
      </c>
      <c r="E526" s="22">
        <v>43943</v>
      </c>
      <c r="F526" s="23">
        <v>3</v>
      </c>
      <c r="G526" s="24">
        <v>0.09</v>
      </c>
      <c r="H526">
        <f>VLOOKUP($B526,產品!$A$1:$E$61,4,FALSE)*(1-$G526)*$F526</f>
        <v>49140</v>
      </c>
      <c r="I526" s="58">
        <f>$H526-VLOOKUP($B526,產品!$A$2:$E$61,5,FALSE)*F526-$R526</f>
        <v>10602.9</v>
      </c>
      <c r="J526">
        <f t="shared" si="24"/>
        <v>2020</v>
      </c>
      <c r="P526" t="str">
        <f>MID(VLOOKUP($D526,業務!$A$1:$E$11,2,FALSE),FIND("/",VLOOKUP($D526,業務!$A$1:$E$11,2,FALSE))+1,2)</f>
        <v>經理</v>
      </c>
      <c r="Q526">
        <f t="shared" si="25"/>
        <v>1.4999999999999999E-2</v>
      </c>
      <c r="R526">
        <f t="shared" si="26"/>
        <v>737.1</v>
      </c>
    </row>
    <row r="527" spans="1:18" ht="15.75" customHeight="1">
      <c r="A527" s="19">
        <v>526</v>
      </c>
      <c r="B527" s="4">
        <v>25</v>
      </c>
      <c r="C527" s="15">
        <v>278</v>
      </c>
      <c r="D527" s="21">
        <v>4</v>
      </c>
      <c r="E527" s="22">
        <v>43943</v>
      </c>
      <c r="F527" s="23">
        <v>3</v>
      </c>
      <c r="G527" s="24">
        <v>7.0000000000000007E-2</v>
      </c>
      <c r="H527">
        <f>VLOOKUP($B527,產品!$A$1:$E$61,4,FALSE)*(1-$G527)*$F527</f>
        <v>16740</v>
      </c>
      <c r="I527" s="58">
        <f>$H527-VLOOKUP($B527,產品!$A$2:$E$61,5,FALSE)*F527-$R527</f>
        <v>5739.12</v>
      </c>
      <c r="J527">
        <f t="shared" si="24"/>
        <v>2020</v>
      </c>
      <c r="P527" t="str">
        <f>MID(VLOOKUP($D527,業務!$A$1:$E$11,2,FALSE),FIND("/",VLOOKUP($D527,業務!$A$1:$E$11,2,FALSE))+1,2)</f>
        <v>副理</v>
      </c>
      <c r="Q527">
        <f t="shared" si="25"/>
        <v>1.2E-2</v>
      </c>
      <c r="R527">
        <f t="shared" si="26"/>
        <v>200.88</v>
      </c>
    </row>
    <row r="528" spans="1:18" ht="15.75" customHeight="1">
      <c r="A528" s="19">
        <v>527</v>
      </c>
      <c r="B528" s="4">
        <v>20</v>
      </c>
      <c r="C528" s="15">
        <v>283</v>
      </c>
      <c r="D528" s="21">
        <v>2</v>
      </c>
      <c r="E528" s="22">
        <v>43944</v>
      </c>
      <c r="F528" s="23">
        <v>150</v>
      </c>
      <c r="G528" s="24">
        <v>0.16</v>
      </c>
      <c r="H528">
        <f>VLOOKUP($B528,產品!$A$1:$E$61,4,FALSE)*(1-$G528)*$F528</f>
        <v>226800</v>
      </c>
      <c r="I528" s="58">
        <f>$H528-VLOOKUP($B528,產品!$A$2:$E$61,5,FALSE)*F528-$R528</f>
        <v>115398</v>
      </c>
      <c r="J528">
        <f t="shared" si="24"/>
        <v>2020</v>
      </c>
      <c r="P528" t="str">
        <f>MID(VLOOKUP($D528,業務!$A$1:$E$11,2,FALSE),FIND("/",VLOOKUP($D528,業務!$A$1:$E$11,2,FALSE))+1,2)</f>
        <v>經理</v>
      </c>
      <c r="Q528">
        <f t="shared" si="25"/>
        <v>1.4999999999999999E-2</v>
      </c>
      <c r="R528">
        <f t="shared" si="26"/>
        <v>3402</v>
      </c>
    </row>
    <row r="529" spans="1:18" ht="15.75" customHeight="1">
      <c r="A529" s="19">
        <v>528</v>
      </c>
      <c r="B529" s="4">
        <v>43</v>
      </c>
      <c r="C529" s="15">
        <v>120</v>
      </c>
      <c r="D529" s="21">
        <v>5</v>
      </c>
      <c r="E529" s="22">
        <v>43944</v>
      </c>
      <c r="F529" s="23">
        <v>10</v>
      </c>
      <c r="G529" s="24">
        <v>0.14000000000000001</v>
      </c>
      <c r="H529">
        <f>VLOOKUP($B529,產品!$A$1:$E$61,4,FALSE)*(1-$G529)*$F529</f>
        <v>154800</v>
      </c>
      <c r="I529" s="58">
        <f>$H529-VLOOKUP($B529,產品!$A$2:$E$61,5,FALSE)*F529-$R529</f>
        <v>36252</v>
      </c>
      <c r="J529">
        <f t="shared" si="24"/>
        <v>2020</v>
      </c>
      <c r="P529" t="str">
        <f>MID(VLOOKUP($D529,業務!$A$1:$E$11,2,FALSE),FIND("/",VLOOKUP($D529,業務!$A$1:$E$11,2,FALSE))+1,2)</f>
        <v>專員</v>
      </c>
      <c r="Q529">
        <f t="shared" si="25"/>
        <v>0.01</v>
      </c>
      <c r="R529">
        <f t="shared" si="26"/>
        <v>1548</v>
      </c>
    </row>
    <row r="530" spans="1:18" ht="15.75" customHeight="1">
      <c r="A530" s="19">
        <v>529</v>
      </c>
      <c r="B530" s="4">
        <v>13</v>
      </c>
      <c r="C530" s="15">
        <v>292</v>
      </c>
      <c r="D530" s="21">
        <v>9</v>
      </c>
      <c r="E530" s="22">
        <v>43944</v>
      </c>
      <c r="F530" s="23">
        <v>20</v>
      </c>
      <c r="G530" s="24">
        <v>0.05</v>
      </c>
      <c r="H530">
        <f>VLOOKUP($B530,產品!$A$1:$E$61,4,FALSE)*(1-$G530)*$F530</f>
        <v>34200</v>
      </c>
      <c r="I530" s="58">
        <f>$H530-VLOOKUP($B530,產品!$A$2:$E$61,5,FALSE)*F530-$R530</f>
        <v>19287</v>
      </c>
      <c r="J530">
        <f t="shared" si="24"/>
        <v>2020</v>
      </c>
      <c r="P530" t="str">
        <f>MID(VLOOKUP($D530,業務!$A$1:$E$11,2,FALSE),FIND("/",VLOOKUP($D530,業務!$A$1:$E$11,2,FALSE))+1,2)</f>
        <v>經理</v>
      </c>
      <c r="Q530">
        <f t="shared" si="25"/>
        <v>1.4999999999999999E-2</v>
      </c>
      <c r="R530">
        <f t="shared" si="26"/>
        <v>513</v>
      </c>
    </row>
    <row r="531" spans="1:18" ht="15.75" customHeight="1">
      <c r="A531" s="19">
        <v>530</v>
      </c>
      <c r="B531" s="4">
        <v>35</v>
      </c>
      <c r="C531" s="15">
        <v>285</v>
      </c>
      <c r="D531" s="21">
        <v>5</v>
      </c>
      <c r="E531" s="22">
        <v>43944</v>
      </c>
      <c r="F531" s="26">
        <v>3</v>
      </c>
      <c r="G531" s="24">
        <v>7.0000000000000007E-2</v>
      </c>
      <c r="H531">
        <f>VLOOKUP($B531,產品!$A$1:$E$61,4,FALSE)*(1-$G531)*$F531</f>
        <v>23714.999999999996</v>
      </c>
      <c r="I531" s="58">
        <f>$H531-VLOOKUP($B531,產品!$A$2:$E$61,5,FALSE)*F531-$R531</f>
        <v>8177.8499999999967</v>
      </c>
      <c r="J531">
        <f t="shared" si="24"/>
        <v>2020</v>
      </c>
      <c r="P531" t="str">
        <f>MID(VLOOKUP($D531,業務!$A$1:$E$11,2,FALSE),FIND("/",VLOOKUP($D531,業務!$A$1:$E$11,2,FALSE))+1,2)</f>
        <v>專員</v>
      </c>
      <c r="Q531">
        <f t="shared" si="25"/>
        <v>0.01</v>
      </c>
      <c r="R531">
        <f t="shared" si="26"/>
        <v>237.14999999999998</v>
      </c>
    </row>
    <row r="532" spans="1:18" ht="15.75" customHeight="1">
      <c r="A532" s="19">
        <v>531</v>
      </c>
      <c r="B532" s="4">
        <v>33</v>
      </c>
      <c r="C532" s="15">
        <v>268</v>
      </c>
      <c r="D532" s="21">
        <v>6</v>
      </c>
      <c r="E532" s="22">
        <v>43944</v>
      </c>
      <c r="F532" s="23">
        <v>4</v>
      </c>
      <c r="G532" s="24">
        <v>0.19</v>
      </c>
      <c r="H532">
        <f>VLOOKUP($B532,產品!$A$1:$E$61,4,FALSE)*(1-$G532)*$F532</f>
        <v>24300</v>
      </c>
      <c r="I532" s="58">
        <f>$H532-VLOOKUP($B532,產品!$A$2:$E$61,5,FALSE)*F532-$R532</f>
        <v>6057</v>
      </c>
      <c r="J532">
        <f t="shared" si="24"/>
        <v>2020</v>
      </c>
      <c r="P532" t="str">
        <f>MID(VLOOKUP($D532,業務!$A$1:$E$11,2,FALSE),FIND("/",VLOOKUP($D532,業務!$A$1:$E$11,2,FALSE))+1,2)</f>
        <v>專員</v>
      </c>
      <c r="Q532">
        <f t="shared" si="25"/>
        <v>0.01</v>
      </c>
      <c r="R532">
        <f t="shared" si="26"/>
        <v>243</v>
      </c>
    </row>
    <row r="533" spans="1:18" ht="15.75" customHeight="1">
      <c r="A533" s="19">
        <v>532</v>
      </c>
      <c r="B533" s="4">
        <v>47</v>
      </c>
      <c r="C533" s="15">
        <v>123</v>
      </c>
      <c r="D533" s="21">
        <v>7</v>
      </c>
      <c r="E533" s="22">
        <v>43944</v>
      </c>
      <c r="F533" s="23">
        <v>1</v>
      </c>
      <c r="G533" s="24">
        <v>0.06</v>
      </c>
      <c r="H533">
        <f>VLOOKUP($B533,產品!$A$1:$E$61,4,FALSE)*(1-$G533)*$F533</f>
        <v>18800</v>
      </c>
      <c r="I533" s="58">
        <f>$H533-VLOOKUP($B533,產品!$A$2:$E$61,5,FALSE)*F533-$R533</f>
        <v>5574.4</v>
      </c>
      <c r="J533">
        <f t="shared" si="24"/>
        <v>2020</v>
      </c>
      <c r="P533" t="str">
        <f>MID(VLOOKUP($D533,業務!$A$1:$E$11,2,FALSE),FIND("/",VLOOKUP($D533,業務!$A$1:$E$11,2,FALSE))+1,2)</f>
        <v>副理</v>
      </c>
      <c r="Q533">
        <f t="shared" si="25"/>
        <v>1.2E-2</v>
      </c>
      <c r="R533">
        <f t="shared" si="26"/>
        <v>225.6</v>
      </c>
    </row>
    <row r="534" spans="1:18" ht="15.75" customHeight="1">
      <c r="A534" s="19">
        <v>533</v>
      </c>
      <c r="B534" s="4">
        <v>17</v>
      </c>
      <c r="C534" s="15">
        <v>10</v>
      </c>
      <c r="D534" s="21">
        <v>7</v>
      </c>
      <c r="E534" s="22">
        <v>43945</v>
      </c>
      <c r="F534" s="23">
        <v>100</v>
      </c>
      <c r="G534" s="24">
        <v>0.17</v>
      </c>
      <c r="H534">
        <f>VLOOKUP($B534,產品!$A$1:$E$61,4,FALSE)*(1-$G534)*$F534</f>
        <v>149400</v>
      </c>
      <c r="I534" s="58">
        <f>$H534-VLOOKUP($B534,產品!$A$2:$E$61,5,FALSE)*F534-$R534</f>
        <v>75607.199999999997</v>
      </c>
      <c r="J534">
        <f t="shared" si="24"/>
        <v>2020</v>
      </c>
      <c r="P534" t="str">
        <f>MID(VLOOKUP($D534,業務!$A$1:$E$11,2,FALSE),FIND("/",VLOOKUP($D534,業務!$A$1:$E$11,2,FALSE))+1,2)</f>
        <v>副理</v>
      </c>
      <c r="Q534">
        <f t="shared" si="25"/>
        <v>1.2E-2</v>
      </c>
      <c r="R534">
        <f t="shared" si="26"/>
        <v>1792.8</v>
      </c>
    </row>
    <row r="535" spans="1:18" ht="15.75" customHeight="1">
      <c r="A535" s="19">
        <v>534</v>
      </c>
      <c r="B535" s="4">
        <v>59</v>
      </c>
      <c r="C535" s="15">
        <v>7</v>
      </c>
      <c r="D535" s="21">
        <v>7</v>
      </c>
      <c r="E535" s="22">
        <v>43945</v>
      </c>
      <c r="F535" s="23">
        <v>5</v>
      </c>
      <c r="G535" s="24">
        <v>0.12</v>
      </c>
      <c r="H535">
        <f>VLOOKUP($B535,產品!$A$1:$E$61,4,FALSE)*(1-$G535)*$F535</f>
        <v>105600</v>
      </c>
      <c r="I535" s="58">
        <f>$H535-VLOOKUP($B535,產品!$A$2:$E$61,5,FALSE)*F535-$R535</f>
        <v>20332.8</v>
      </c>
      <c r="J535">
        <f t="shared" si="24"/>
        <v>2020</v>
      </c>
      <c r="P535" t="str">
        <f>MID(VLOOKUP($D535,業務!$A$1:$E$11,2,FALSE),FIND("/",VLOOKUP($D535,業務!$A$1:$E$11,2,FALSE))+1,2)</f>
        <v>副理</v>
      </c>
      <c r="Q535">
        <f t="shared" si="25"/>
        <v>1.2E-2</v>
      </c>
      <c r="R535">
        <f t="shared" si="26"/>
        <v>1267.2</v>
      </c>
    </row>
    <row r="536" spans="1:18" ht="15.75" customHeight="1">
      <c r="A536" s="19">
        <v>535</v>
      </c>
      <c r="B536" s="4">
        <v>25</v>
      </c>
      <c r="C536" s="15">
        <v>125</v>
      </c>
      <c r="D536" s="21">
        <v>2</v>
      </c>
      <c r="E536" s="22">
        <v>43945</v>
      </c>
      <c r="F536" s="26">
        <v>10</v>
      </c>
      <c r="G536" s="24">
        <v>0.14000000000000001</v>
      </c>
      <c r="H536">
        <f>VLOOKUP($B536,產品!$A$1:$E$61,4,FALSE)*(1-$G536)*$F536</f>
        <v>51600</v>
      </c>
      <c r="I536" s="58">
        <f>$H536-VLOOKUP($B536,產品!$A$2:$E$61,5,FALSE)*F536-$R536</f>
        <v>14826</v>
      </c>
      <c r="J536">
        <f t="shared" si="24"/>
        <v>2020</v>
      </c>
      <c r="P536" t="str">
        <f>MID(VLOOKUP($D536,業務!$A$1:$E$11,2,FALSE),FIND("/",VLOOKUP($D536,業務!$A$1:$E$11,2,FALSE))+1,2)</f>
        <v>經理</v>
      </c>
      <c r="Q536">
        <f t="shared" si="25"/>
        <v>1.4999999999999999E-2</v>
      </c>
      <c r="R536">
        <f t="shared" si="26"/>
        <v>774</v>
      </c>
    </row>
    <row r="537" spans="1:18" ht="15.75" customHeight="1">
      <c r="A537" s="19">
        <v>536</v>
      </c>
      <c r="B537" s="4">
        <v>43</v>
      </c>
      <c r="C537" s="15">
        <v>3</v>
      </c>
      <c r="D537" s="21">
        <v>2</v>
      </c>
      <c r="E537" s="22">
        <v>43945</v>
      </c>
      <c r="F537" s="23">
        <v>2</v>
      </c>
      <c r="G537" s="24">
        <v>0.13</v>
      </c>
      <c r="H537">
        <f>VLOOKUP($B537,產品!$A$1:$E$61,4,FALSE)*(1-$G537)*$F537</f>
        <v>31320</v>
      </c>
      <c r="I537" s="58">
        <f>$H537-VLOOKUP($B537,產品!$A$2:$E$61,5,FALSE)*F537-$R537</f>
        <v>7450.2</v>
      </c>
      <c r="J537">
        <f t="shared" si="24"/>
        <v>2020</v>
      </c>
      <c r="P537" t="str">
        <f>MID(VLOOKUP($D537,業務!$A$1:$E$11,2,FALSE),FIND("/",VLOOKUP($D537,業務!$A$1:$E$11,2,FALSE))+1,2)</f>
        <v>經理</v>
      </c>
      <c r="Q537">
        <f t="shared" si="25"/>
        <v>1.4999999999999999E-2</v>
      </c>
      <c r="R537">
        <f t="shared" si="26"/>
        <v>469.79999999999995</v>
      </c>
    </row>
    <row r="538" spans="1:18" ht="15.75" customHeight="1">
      <c r="A538" s="19">
        <v>537</v>
      </c>
      <c r="B538" s="4">
        <v>29</v>
      </c>
      <c r="C538" s="15">
        <v>282</v>
      </c>
      <c r="D538" s="21">
        <v>10</v>
      </c>
      <c r="E538" s="22">
        <v>43945</v>
      </c>
      <c r="F538" s="23">
        <v>4</v>
      </c>
      <c r="G538" s="24">
        <v>0.16</v>
      </c>
      <c r="H538">
        <f>VLOOKUP($B538,產品!$A$1:$E$61,4,FALSE)*(1-$G538)*$F538</f>
        <v>20160</v>
      </c>
      <c r="I538" s="58">
        <f>$H538-VLOOKUP($B538,產品!$A$2:$E$61,5,FALSE)*F538-$R538</f>
        <v>5558.4</v>
      </c>
      <c r="J538">
        <f t="shared" si="24"/>
        <v>2020</v>
      </c>
      <c r="P538" t="str">
        <f>MID(VLOOKUP($D538,業務!$A$1:$E$11,2,FALSE),FIND("/",VLOOKUP($D538,業務!$A$1:$E$11,2,FALSE))+1,2)</f>
        <v>專員</v>
      </c>
      <c r="Q538">
        <f t="shared" si="25"/>
        <v>0.01</v>
      </c>
      <c r="R538">
        <f t="shared" si="26"/>
        <v>201.6</v>
      </c>
    </row>
    <row r="539" spans="1:18" ht="15.75" customHeight="1">
      <c r="A539" s="19">
        <v>538</v>
      </c>
      <c r="B539" s="4">
        <v>59</v>
      </c>
      <c r="C539" s="15">
        <v>284</v>
      </c>
      <c r="D539" s="21">
        <v>9</v>
      </c>
      <c r="E539" s="22">
        <v>43945</v>
      </c>
      <c r="F539" s="23">
        <v>2</v>
      </c>
      <c r="G539" s="24">
        <v>0.18</v>
      </c>
      <c r="H539">
        <f>VLOOKUP($B539,產品!$A$1:$E$61,4,FALSE)*(1-$G539)*$F539</f>
        <v>39360</v>
      </c>
      <c r="I539" s="58">
        <f>$H539-VLOOKUP($B539,產品!$A$2:$E$61,5,FALSE)*F539-$R539</f>
        <v>5169.6000000000004</v>
      </c>
      <c r="J539">
        <f t="shared" si="24"/>
        <v>2020</v>
      </c>
      <c r="P539" t="str">
        <f>MID(VLOOKUP($D539,業務!$A$1:$E$11,2,FALSE),FIND("/",VLOOKUP($D539,業務!$A$1:$E$11,2,FALSE))+1,2)</f>
        <v>經理</v>
      </c>
      <c r="Q539">
        <f t="shared" si="25"/>
        <v>1.4999999999999999E-2</v>
      </c>
      <c r="R539">
        <f t="shared" si="26"/>
        <v>590.4</v>
      </c>
    </row>
    <row r="540" spans="1:18" ht="15.75" customHeight="1">
      <c r="A540" s="19">
        <v>539</v>
      </c>
      <c r="B540" s="4">
        <v>16</v>
      </c>
      <c r="C540" s="15">
        <v>139</v>
      </c>
      <c r="D540" s="21">
        <v>5</v>
      </c>
      <c r="E540" s="22">
        <v>43946</v>
      </c>
      <c r="F540" s="26">
        <v>150</v>
      </c>
      <c r="G540" s="24">
        <v>0.17</v>
      </c>
      <c r="H540">
        <f>VLOOKUP($B540,產品!$A$1:$E$61,4,FALSE)*(1-$G540)*$F540</f>
        <v>224100</v>
      </c>
      <c r="I540" s="58">
        <f>$H540-VLOOKUP($B540,產品!$A$2:$E$61,5,FALSE)*F540-$R540</f>
        <v>113859</v>
      </c>
      <c r="J540">
        <f t="shared" si="24"/>
        <v>2020</v>
      </c>
      <c r="P540" t="str">
        <f>MID(VLOOKUP($D540,業務!$A$1:$E$11,2,FALSE),FIND("/",VLOOKUP($D540,業務!$A$1:$E$11,2,FALSE))+1,2)</f>
        <v>專員</v>
      </c>
      <c r="Q540">
        <f t="shared" si="25"/>
        <v>0.01</v>
      </c>
      <c r="R540">
        <f t="shared" si="26"/>
        <v>2241</v>
      </c>
    </row>
    <row r="541" spans="1:18" ht="15.75" customHeight="1">
      <c r="A541" s="19">
        <v>540</v>
      </c>
      <c r="B541" s="4">
        <v>52</v>
      </c>
      <c r="C541" s="15">
        <v>135</v>
      </c>
      <c r="D541" s="21">
        <v>10</v>
      </c>
      <c r="E541" s="22">
        <v>43946</v>
      </c>
      <c r="F541" s="23">
        <v>9</v>
      </c>
      <c r="G541" s="24">
        <v>0.12</v>
      </c>
      <c r="H541">
        <f>VLOOKUP($B541,產品!$A$1:$E$61,4,FALSE)*(1-$G541)*$F541</f>
        <v>174240</v>
      </c>
      <c r="I541" s="58">
        <f>$H541-VLOOKUP($B541,產品!$A$2:$E$61,5,FALSE)*F541-$R541</f>
        <v>33897.600000000028</v>
      </c>
      <c r="J541">
        <f t="shared" si="24"/>
        <v>2020</v>
      </c>
      <c r="P541" t="str">
        <f>MID(VLOOKUP($D541,業務!$A$1:$E$11,2,FALSE),FIND("/",VLOOKUP($D541,業務!$A$1:$E$11,2,FALSE))+1,2)</f>
        <v>專員</v>
      </c>
      <c r="Q541">
        <f t="shared" si="25"/>
        <v>0.01</v>
      </c>
      <c r="R541">
        <f t="shared" si="26"/>
        <v>1742.4</v>
      </c>
    </row>
    <row r="542" spans="1:18" ht="15.75" customHeight="1">
      <c r="A542" s="19">
        <v>541</v>
      </c>
      <c r="B542" s="4">
        <v>39</v>
      </c>
      <c r="C542" s="15">
        <v>9</v>
      </c>
      <c r="D542" s="21">
        <v>7</v>
      </c>
      <c r="E542" s="22">
        <v>43946</v>
      </c>
      <c r="F542" s="23">
        <v>9</v>
      </c>
      <c r="G542" s="24">
        <v>0.14000000000000001</v>
      </c>
      <c r="H542">
        <f>VLOOKUP($B542,產品!$A$1:$E$61,4,FALSE)*(1-$G542)*$F542</f>
        <v>139320</v>
      </c>
      <c r="I542" s="58">
        <f>$H542-VLOOKUP($B542,產品!$A$2:$E$61,5,FALSE)*F542-$R542</f>
        <v>32348.16</v>
      </c>
      <c r="J542">
        <f t="shared" si="24"/>
        <v>2020</v>
      </c>
      <c r="P542" t="str">
        <f>MID(VLOOKUP($D542,業務!$A$1:$E$11,2,FALSE),FIND("/",VLOOKUP($D542,業務!$A$1:$E$11,2,FALSE))+1,2)</f>
        <v>副理</v>
      </c>
      <c r="Q542">
        <f t="shared" si="25"/>
        <v>1.2E-2</v>
      </c>
      <c r="R542">
        <f t="shared" si="26"/>
        <v>1671.8400000000001</v>
      </c>
    </row>
    <row r="543" spans="1:18" ht="15.75" customHeight="1">
      <c r="A543" s="19">
        <v>542</v>
      </c>
      <c r="B543" s="4">
        <v>23</v>
      </c>
      <c r="C543" s="15">
        <v>7</v>
      </c>
      <c r="D543" s="21">
        <v>5</v>
      </c>
      <c r="E543" s="22">
        <v>43946</v>
      </c>
      <c r="F543" s="23">
        <v>30</v>
      </c>
      <c r="G543" s="24">
        <v>0.1</v>
      </c>
      <c r="H543">
        <f>VLOOKUP($B543,產品!$A$1:$E$61,4,FALSE)*(1-$G543)*$F543</f>
        <v>48600</v>
      </c>
      <c r="I543" s="58">
        <f>$H543-VLOOKUP($B543,產品!$A$2:$E$61,5,FALSE)*F543-$R543</f>
        <v>26514</v>
      </c>
      <c r="J543">
        <f t="shared" si="24"/>
        <v>2020</v>
      </c>
      <c r="P543" t="str">
        <f>MID(VLOOKUP($D543,業務!$A$1:$E$11,2,FALSE),FIND("/",VLOOKUP($D543,業務!$A$1:$E$11,2,FALSE))+1,2)</f>
        <v>專員</v>
      </c>
      <c r="Q543">
        <f t="shared" si="25"/>
        <v>0.01</v>
      </c>
      <c r="R543">
        <f t="shared" si="26"/>
        <v>486</v>
      </c>
    </row>
    <row r="544" spans="1:18" ht="15.75" customHeight="1">
      <c r="A544" s="19">
        <v>543</v>
      </c>
      <c r="B544" s="4">
        <v>23</v>
      </c>
      <c r="C544" s="15">
        <v>137</v>
      </c>
      <c r="D544" s="21">
        <v>5</v>
      </c>
      <c r="E544" s="22">
        <v>43946</v>
      </c>
      <c r="F544" s="23">
        <v>14</v>
      </c>
      <c r="G544" s="24">
        <v>0.18</v>
      </c>
      <c r="H544">
        <f>VLOOKUP($B544,產品!$A$1:$E$61,4,FALSE)*(1-$G544)*$F544</f>
        <v>20664</v>
      </c>
      <c r="I544" s="58">
        <f>$H544-VLOOKUP($B544,產品!$A$2:$E$61,5,FALSE)*F544-$R544</f>
        <v>10377.36</v>
      </c>
      <c r="J544">
        <f t="shared" si="24"/>
        <v>2020</v>
      </c>
      <c r="P544" t="str">
        <f>MID(VLOOKUP($D544,業務!$A$1:$E$11,2,FALSE),FIND("/",VLOOKUP($D544,業務!$A$1:$E$11,2,FALSE))+1,2)</f>
        <v>專員</v>
      </c>
      <c r="Q544">
        <f t="shared" si="25"/>
        <v>0.01</v>
      </c>
      <c r="R544">
        <f t="shared" si="26"/>
        <v>206.64000000000001</v>
      </c>
    </row>
    <row r="545" spans="1:18" ht="15.75" customHeight="1">
      <c r="A545" s="19">
        <v>544</v>
      </c>
      <c r="B545" s="4">
        <v>33</v>
      </c>
      <c r="C545" s="15">
        <v>6</v>
      </c>
      <c r="D545" s="21">
        <v>6</v>
      </c>
      <c r="E545" s="22">
        <v>43946</v>
      </c>
      <c r="F545" s="26">
        <v>4</v>
      </c>
      <c r="G545" s="24">
        <v>0.06</v>
      </c>
      <c r="H545">
        <f>VLOOKUP($B545,產品!$A$1:$E$61,4,FALSE)*(1-$G545)*$F545</f>
        <v>28200</v>
      </c>
      <c r="I545" s="58">
        <f>$H545-VLOOKUP($B545,產品!$A$2:$E$61,5,FALSE)*F545-$R545</f>
        <v>9918</v>
      </c>
      <c r="J545">
        <f t="shared" si="24"/>
        <v>2020</v>
      </c>
      <c r="P545" t="str">
        <f>MID(VLOOKUP($D545,業務!$A$1:$E$11,2,FALSE),FIND("/",VLOOKUP($D545,業務!$A$1:$E$11,2,FALSE))+1,2)</f>
        <v>專員</v>
      </c>
      <c r="Q545">
        <f t="shared" si="25"/>
        <v>0.01</v>
      </c>
      <c r="R545">
        <f t="shared" si="26"/>
        <v>282</v>
      </c>
    </row>
    <row r="546" spans="1:18" ht="15.75" customHeight="1">
      <c r="A546" s="19">
        <v>545</v>
      </c>
      <c r="B546" s="4">
        <v>7</v>
      </c>
      <c r="C546" s="15">
        <v>268</v>
      </c>
      <c r="D546" s="21">
        <v>5</v>
      </c>
      <c r="E546" s="22">
        <v>43947</v>
      </c>
      <c r="F546" s="23">
        <v>90</v>
      </c>
      <c r="G546" s="24">
        <v>0.12</v>
      </c>
      <c r="H546">
        <f>VLOOKUP($B546,產品!$A$1:$E$61,4,FALSE)*(1-$G546)*$F546</f>
        <v>79200</v>
      </c>
      <c r="I546" s="58">
        <f>$H546-VLOOKUP($B546,產品!$A$2:$E$61,5,FALSE)*F546-$R546</f>
        <v>42408</v>
      </c>
      <c r="J546">
        <f t="shared" si="24"/>
        <v>2020</v>
      </c>
      <c r="P546" t="str">
        <f>MID(VLOOKUP($D546,業務!$A$1:$E$11,2,FALSE),FIND("/",VLOOKUP($D546,業務!$A$1:$E$11,2,FALSE))+1,2)</f>
        <v>專員</v>
      </c>
      <c r="Q546">
        <f t="shared" si="25"/>
        <v>0.01</v>
      </c>
      <c r="R546">
        <f t="shared" si="26"/>
        <v>792</v>
      </c>
    </row>
    <row r="547" spans="1:18" ht="15.75" customHeight="1">
      <c r="A547" s="19">
        <v>546</v>
      </c>
      <c r="B547" s="4">
        <v>10</v>
      </c>
      <c r="C547" s="15">
        <v>9</v>
      </c>
      <c r="D547" s="21">
        <v>9</v>
      </c>
      <c r="E547" s="22">
        <v>43947</v>
      </c>
      <c r="F547" s="23">
        <v>80</v>
      </c>
      <c r="G547" s="24">
        <v>0.17</v>
      </c>
      <c r="H547">
        <f>VLOOKUP($B547,產品!$A$1:$E$61,4,FALSE)*(1-$G547)*$F547</f>
        <v>66400</v>
      </c>
      <c r="I547" s="58">
        <f>$H547-VLOOKUP($B547,產品!$A$2:$E$61,5,FALSE)*F547-$R547</f>
        <v>33404</v>
      </c>
      <c r="J547">
        <f t="shared" si="24"/>
        <v>2020</v>
      </c>
      <c r="P547" t="str">
        <f>MID(VLOOKUP($D547,業務!$A$1:$E$11,2,FALSE),FIND("/",VLOOKUP($D547,業務!$A$1:$E$11,2,FALSE))+1,2)</f>
        <v>經理</v>
      </c>
      <c r="Q547">
        <f t="shared" si="25"/>
        <v>1.4999999999999999E-2</v>
      </c>
      <c r="R547">
        <f t="shared" si="26"/>
        <v>996</v>
      </c>
    </row>
    <row r="548" spans="1:18" ht="15.75" customHeight="1">
      <c r="A548" s="19">
        <v>547</v>
      </c>
      <c r="B548" s="4">
        <v>54</v>
      </c>
      <c r="C548" s="15">
        <v>136</v>
      </c>
      <c r="D548" s="21">
        <v>9</v>
      </c>
      <c r="E548" s="22">
        <v>43947</v>
      </c>
      <c r="F548" s="23">
        <v>5</v>
      </c>
      <c r="G548" s="24">
        <v>0.06</v>
      </c>
      <c r="H548">
        <f>VLOOKUP($B548,產品!$A$1:$E$61,4,FALSE)*(1-$G548)*$F548</f>
        <v>84600</v>
      </c>
      <c r="I548" s="58">
        <f>$H548-VLOOKUP($B548,產品!$A$2:$E$61,5,FALSE)*F548-$R548</f>
        <v>20331</v>
      </c>
      <c r="J548">
        <f t="shared" si="24"/>
        <v>2020</v>
      </c>
      <c r="P548" t="str">
        <f>MID(VLOOKUP($D548,業務!$A$1:$E$11,2,FALSE),FIND("/",VLOOKUP($D548,業務!$A$1:$E$11,2,FALSE))+1,2)</f>
        <v>經理</v>
      </c>
      <c r="Q548">
        <f t="shared" si="25"/>
        <v>1.4999999999999999E-2</v>
      </c>
      <c r="R548">
        <f t="shared" si="26"/>
        <v>1269</v>
      </c>
    </row>
    <row r="549" spans="1:18" ht="15.75" customHeight="1">
      <c r="A549" s="19">
        <v>548</v>
      </c>
      <c r="B549" s="4">
        <v>1</v>
      </c>
      <c r="C549" s="15">
        <v>4</v>
      </c>
      <c r="D549" s="21">
        <v>6</v>
      </c>
      <c r="E549" s="22">
        <v>43947</v>
      </c>
      <c r="F549" s="23">
        <v>15</v>
      </c>
      <c r="G549" s="24">
        <v>0.05</v>
      </c>
      <c r="H549">
        <f>VLOOKUP($B549,產品!$A$1:$E$61,4,FALSE)*(1-$G549)*$F549</f>
        <v>14250</v>
      </c>
      <c r="I549" s="58">
        <f>$H549-VLOOKUP($B549,產品!$A$2:$E$61,5,FALSE)*F549-$R549</f>
        <v>8107.5</v>
      </c>
      <c r="J549">
        <f t="shared" si="24"/>
        <v>2020</v>
      </c>
      <c r="P549" t="str">
        <f>MID(VLOOKUP($D549,業務!$A$1:$E$11,2,FALSE),FIND("/",VLOOKUP($D549,業務!$A$1:$E$11,2,FALSE))+1,2)</f>
        <v>專員</v>
      </c>
      <c r="Q549">
        <f t="shared" si="25"/>
        <v>0.01</v>
      </c>
      <c r="R549">
        <f t="shared" si="26"/>
        <v>142.5</v>
      </c>
    </row>
    <row r="550" spans="1:18" ht="15.75" customHeight="1">
      <c r="A550" s="19">
        <v>549</v>
      </c>
      <c r="B550" s="4">
        <v>29</v>
      </c>
      <c r="C550" s="15">
        <v>10</v>
      </c>
      <c r="D550" s="21">
        <v>5</v>
      </c>
      <c r="E550" s="22">
        <v>43947</v>
      </c>
      <c r="F550" s="23">
        <v>5</v>
      </c>
      <c r="G550" s="24">
        <v>0.2</v>
      </c>
      <c r="H550">
        <f>VLOOKUP($B550,產品!$A$1:$E$61,4,FALSE)*(1-$G550)*$F550</f>
        <v>24000</v>
      </c>
      <c r="I550" s="58">
        <f>$H550-VLOOKUP($B550,產品!$A$2:$E$61,5,FALSE)*F550-$R550</f>
        <v>5760</v>
      </c>
      <c r="J550">
        <f t="shared" si="24"/>
        <v>2020</v>
      </c>
      <c r="P550" t="str">
        <f>MID(VLOOKUP($D550,業務!$A$1:$E$11,2,FALSE),FIND("/",VLOOKUP($D550,業務!$A$1:$E$11,2,FALSE))+1,2)</f>
        <v>專員</v>
      </c>
      <c r="Q550">
        <f t="shared" si="25"/>
        <v>0.01</v>
      </c>
      <c r="R550">
        <f t="shared" si="26"/>
        <v>240</v>
      </c>
    </row>
    <row r="551" spans="1:18" ht="15.75" customHeight="1">
      <c r="A551" s="19">
        <v>550</v>
      </c>
      <c r="B551" s="4">
        <v>4</v>
      </c>
      <c r="C551" s="15">
        <v>265</v>
      </c>
      <c r="D551" s="21">
        <v>9</v>
      </c>
      <c r="E551" s="22">
        <v>43948</v>
      </c>
      <c r="F551" s="23">
        <v>90</v>
      </c>
      <c r="G551" s="24">
        <v>0.11</v>
      </c>
      <c r="H551">
        <f>VLOOKUP($B551,產品!$A$1:$E$61,4,FALSE)*(1-$G551)*$F551</f>
        <v>80100</v>
      </c>
      <c r="I551" s="58">
        <f>$H551-VLOOKUP($B551,產品!$A$2:$E$61,5,FALSE)*F551-$R551</f>
        <v>42898.5</v>
      </c>
      <c r="J551">
        <f t="shared" si="24"/>
        <v>2020</v>
      </c>
      <c r="P551" t="str">
        <f>MID(VLOOKUP($D551,業務!$A$1:$E$11,2,FALSE),FIND("/",VLOOKUP($D551,業務!$A$1:$E$11,2,FALSE))+1,2)</f>
        <v>經理</v>
      </c>
      <c r="Q551">
        <f t="shared" si="25"/>
        <v>1.4999999999999999E-2</v>
      </c>
      <c r="R551">
        <f t="shared" si="26"/>
        <v>1201.5</v>
      </c>
    </row>
    <row r="552" spans="1:18" ht="15.75" customHeight="1">
      <c r="A552" s="19">
        <v>551</v>
      </c>
      <c r="B552" s="4">
        <v>7</v>
      </c>
      <c r="C552" s="15">
        <v>112</v>
      </c>
      <c r="D552" s="21">
        <v>4</v>
      </c>
      <c r="E552" s="22">
        <v>43948</v>
      </c>
      <c r="F552" s="23">
        <v>100</v>
      </c>
      <c r="G552" s="24">
        <v>0.19</v>
      </c>
      <c r="H552">
        <f>VLOOKUP($B552,產品!$A$1:$E$61,4,FALSE)*(1-$G552)*$F552</f>
        <v>81000</v>
      </c>
      <c r="I552" s="58">
        <f>$H552-VLOOKUP($B552,產品!$A$2:$E$61,5,FALSE)*F552-$R552</f>
        <v>40028</v>
      </c>
      <c r="J552">
        <f t="shared" si="24"/>
        <v>2020</v>
      </c>
      <c r="P552" t="str">
        <f>MID(VLOOKUP($D552,業務!$A$1:$E$11,2,FALSE),FIND("/",VLOOKUP($D552,業務!$A$1:$E$11,2,FALSE))+1,2)</f>
        <v>副理</v>
      </c>
      <c r="Q552">
        <f t="shared" si="25"/>
        <v>1.2E-2</v>
      </c>
      <c r="R552">
        <f t="shared" si="26"/>
        <v>972</v>
      </c>
    </row>
    <row r="553" spans="1:18" ht="15.75" customHeight="1">
      <c r="A553" s="19">
        <v>552</v>
      </c>
      <c r="B553" s="4">
        <v>36</v>
      </c>
      <c r="C553" s="15">
        <v>285</v>
      </c>
      <c r="D553" s="21">
        <v>10</v>
      </c>
      <c r="E553" s="22">
        <v>43948</v>
      </c>
      <c r="F553" s="23">
        <v>20</v>
      </c>
      <c r="G553" s="24">
        <v>0.2</v>
      </c>
      <c r="H553">
        <f>VLOOKUP($B553,產品!$A$1:$E$61,4,FALSE)*(1-$G553)*$F553</f>
        <v>144000</v>
      </c>
      <c r="I553" s="58">
        <f>$H553-VLOOKUP($B553,產品!$A$2:$E$61,5,FALSE)*F553-$R553</f>
        <v>34560</v>
      </c>
      <c r="J553">
        <f t="shared" si="24"/>
        <v>2020</v>
      </c>
      <c r="P553" t="str">
        <f>MID(VLOOKUP($D553,業務!$A$1:$E$11,2,FALSE),FIND("/",VLOOKUP($D553,業務!$A$1:$E$11,2,FALSE))+1,2)</f>
        <v>專員</v>
      </c>
      <c r="Q553">
        <f t="shared" si="25"/>
        <v>0.01</v>
      </c>
      <c r="R553">
        <f t="shared" si="26"/>
        <v>1440</v>
      </c>
    </row>
    <row r="554" spans="1:18" ht="15.75" customHeight="1">
      <c r="A554" s="19">
        <v>553</v>
      </c>
      <c r="B554" s="4">
        <v>59</v>
      </c>
      <c r="C554" s="15">
        <v>257</v>
      </c>
      <c r="D554" s="21">
        <v>10</v>
      </c>
      <c r="E554" s="22">
        <v>43948</v>
      </c>
      <c r="F554" s="23">
        <v>5</v>
      </c>
      <c r="G554" s="24">
        <v>0.08</v>
      </c>
      <c r="H554">
        <f>VLOOKUP($B554,產品!$A$1:$E$61,4,FALSE)*(1-$G554)*$F554</f>
        <v>110400</v>
      </c>
      <c r="I554" s="58">
        <f>$H554-VLOOKUP($B554,產品!$A$2:$E$61,5,FALSE)*F554-$R554</f>
        <v>25296</v>
      </c>
      <c r="J554">
        <f t="shared" si="24"/>
        <v>2020</v>
      </c>
      <c r="P554" t="str">
        <f>MID(VLOOKUP($D554,業務!$A$1:$E$11,2,FALSE),FIND("/",VLOOKUP($D554,業務!$A$1:$E$11,2,FALSE))+1,2)</f>
        <v>專員</v>
      </c>
      <c r="Q554">
        <f t="shared" si="25"/>
        <v>0.01</v>
      </c>
      <c r="R554">
        <f t="shared" si="26"/>
        <v>1104</v>
      </c>
    </row>
    <row r="555" spans="1:18" ht="15.75" customHeight="1">
      <c r="A555" s="19">
        <v>554</v>
      </c>
      <c r="B555" s="4">
        <v>3</v>
      </c>
      <c r="C555" s="15">
        <v>115</v>
      </c>
      <c r="D555" s="21">
        <v>6</v>
      </c>
      <c r="E555" s="22">
        <v>43948</v>
      </c>
      <c r="F555" s="23">
        <v>50</v>
      </c>
      <c r="G555" s="24">
        <v>0.13</v>
      </c>
      <c r="H555">
        <f>VLOOKUP($B555,產品!$A$1:$E$61,4,FALSE)*(1-$G555)*$F555</f>
        <v>43500</v>
      </c>
      <c r="I555" s="58">
        <f>$H555-VLOOKUP($B555,產品!$A$2:$E$61,5,FALSE)*F555-$R555</f>
        <v>23065</v>
      </c>
      <c r="J555">
        <f t="shared" si="24"/>
        <v>2020</v>
      </c>
      <c r="P555" t="str">
        <f>MID(VLOOKUP($D555,業務!$A$1:$E$11,2,FALSE),FIND("/",VLOOKUP($D555,業務!$A$1:$E$11,2,FALSE))+1,2)</f>
        <v>專員</v>
      </c>
      <c r="Q555">
        <f t="shared" si="25"/>
        <v>0.01</v>
      </c>
      <c r="R555">
        <f t="shared" si="26"/>
        <v>435</v>
      </c>
    </row>
    <row r="556" spans="1:18" ht="15.75" customHeight="1">
      <c r="A556" s="19">
        <v>555</v>
      </c>
      <c r="B556" s="4">
        <v>51</v>
      </c>
      <c r="C556" s="15">
        <v>261</v>
      </c>
      <c r="D556" s="21">
        <v>5</v>
      </c>
      <c r="E556" s="22">
        <v>43948</v>
      </c>
      <c r="F556" s="23">
        <v>6</v>
      </c>
      <c r="G556" s="24">
        <v>0.17</v>
      </c>
      <c r="H556">
        <f>VLOOKUP($B556,產品!$A$1:$E$61,4,FALSE)*(1-$G556)*$F556</f>
        <v>99600</v>
      </c>
      <c r="I556" s="58">
        <f>$H556-VLOOKUP($B556,產品!$A$2:$E$61,5,FALSE)*F556-$R556</f>
        <v>14604</v>
      </c>
      <c r="J556">
        <f t="shared" si="24"/>
        <v>2020</v>
      </c>
      <c r="P556" t="str">
        <f>MID(VLOOKUP($D556,業務!$A$1:$E$11,2,FALSE),FIND("/",VLOOKUP($D556,業務!$A$1:$E$11,2,FALSE))+1,2)</f>
        <v>專員</v>
      </c>
      <c r="Q556">
        <f t="shared" si="25"/>
        <v>0.01</v>
      </c>
      <c r="R556">
        <f t="shared" si="26"/>
        <v>996</v>
      </c>
    </row>
    <row r="557" spans="1:18" ht="15.75" customHeight="1">
      <c r="A557" s="19">
        <v>556</v>
      </c>
      <c r="B557" s="4">
        <v>54</v>
      </c>
      <c r="C557" s="15">
        <v>112</v>
      </c>
      <c r="D557" s="21">
        <v>4</v>
      </c>
      <c r="E557" s="22">
        <v>43948</v>
      </c>
      <c r="F557" s="23">
        <v>4</v>
      </c>
      <c r="G557" s="24">
        <v>0.09</v>
      </c>
      <c r="H557">
        <f>VLOOKUP($B557,產品!$A$1:$E$61,4,FALSE)*(1-$G557)*$F557</f>
        <v>65520</v>
      </c>
      <c r="I557" s="58">
        <f>$H557-VLOOKUP($B557,產品!$A$2:$E$61,5,FALSE)*F557-$R557</f>
        <v>14333.76</v>
      </c>
      <c r="J557">
        <f t="shared" si="24"/>
        <v>2020</v>
      </c>
      <c r="P557" t="str">
        <f>MID(VLOOKUP($D557,業務!$A$1:$E$11,2,FALSE),FIND("/",VLOOKUP($D557,業務!$A$1:$E$11,2,FALSE))+1,2)</f>
        <v>副理</v>
      </c>
      <c r="Q557">
        <f t="shared" si="25"/>
        <v>1.2E-2</v>
      </c>
      <c r="R557">
        <f t="shared" si="26"/>
        <v>786.24</v>
      </c>
    </row>
    <row r="558" spans="1:18" ht="15.75" customHeight="1">
      <c r="A558" s="19">
        <v>557</v>
      </c>
      <c r="B558" s="4">
        <v>42</v>
      </c>
      <c r="C558" s="15">
        <v>117</v>
      </c>
      <c r="D558" s="21">
        <v>7</v>
      </c>
      <c r="E558" s="22">
        <v>43948</v>
      </c>
      <c r="F558" s="23">
        <v>3</v>
      </c>
      <c r="G558" s="24">
        <v>0.19</v>
      </c>
      <c r="H558">
        <f>VLOOKUP($B558,產品!$A$1:$E$61,4,FALSE)*(1-$G558)*$F558</f>
        <v>36450</v>
      </c>
      <c r="I558" s="58">
        <f>$H558-VLOOKUP($B558,產品!$A$2:$E$61,5,FALSE)*F558-$R558</f>
        <v>6762.6</v>
      </c>
      <c r="J558">
        <f t="shared" si="24"/>
        <v>2020</v>
      </c>
      <c r="P558" t="str">
        <f>MID(VLOOKUP($D558,業務!$A$1:$E$11,2,FALSE),FIND("/",VLOOKUP($D558,業務!$A$1:$E$11,2,FALSE))+1,2)</f>
        <v>副理</v>
      </c>
      <c r="Q558">
        <f t="shared" si="25"/>
        <v>1.2E-2</v>
      </c>
      <c r="R558">
        <f t="shared" si="26"/>
        <v>437.40000000000003</v>
      </c>
    </row>
    <row r="559" spans="1:18" ht="15.75" customHeight="1">
      <c r="A559" s="19">
        <v>558</v>
      </c>
      <c r="B559" s="4">
        <v>53</v>
      </c>
      <c r="C559" s="15">
        <v>272</v>
      </c>
      <c r="D559" s="21">
        <v>1</v>
      </c>
      <c r="E559" s="22">
        <v>43948</v>
      </c>
      <c r="F559" s="23">
        <v>1</v>
      </c>
      <c r="G559" s="24">
        <v>0.09</v>
      </c>
      <c r="H559">
        <f>VLOOKUP($B559,產品!$A$1:$E$61,4,FALSE)*(1-$G559)*$F559</f>
        <v>13650</v>
      </c>
      <c r="I559" s="58">
        <f>$H559-VLOOKUP($B559,產品!$A$2:$E$61,5,FALSE)*F559-$R559</f>
        <v>3013.5</v>
      </c>
      <c r="J559">
        <f t="shared" si="24"/>
        <v>2020</v>
      </c>
      <c r="P559" t="str">
        <f>MID(VLOOKUP($D559,業務!$A$1:$E$11,2,FALSE),FIND("/",VLOOKUP($D559,業務!$A$1:$E$11,2,FALSE))+1,2)</f>
        <v>專員</v>
      </c>
      <c r="Q559">
        <f t="shared" si="25"/>
        <v>0.01</v>
      </c>
      <c r="R559">
        <f t="shared" si="26"/>
        <v>136.5</v>
      </c>
    </row>
    <row r="560" spans="1:18" ht="15.75" customHeight="1">
      <c r="A560" s="19">
        <v>559</v>
      </c>
      <c r="B560" s="4">
        <v>49</v>
      </c>
      <c r="C560" s="15">
        <v>285</v>
      </c>
      <c r="D560" s="21">
        <v>10</v>
      </c>
      <c r="E560" s="22">
        <v>43948</v>
      </c>
      <c r="F560" s="23">
        <v>1</v>
      </c>
      <c r="G560" s="24">
        <v>0.14000000000000001</v>
      </c>
      <c r="H560">
        <f>VLOOKUP($B560,產品!$A$1:$E$61,4,FALSE)*(1-$G560)*$F560</f>
        <v>12900</v>
      </c>
      <c r="I560" s="58">
        <f>$H560-VLOOKUP($B560,產品!$A$2:$E$61,5,FALSE)*F560-$R560</f>
        <v>2271</v>
      </c>
      <c r="J560">
        <f t="shared" si="24"/>
        <v>2020</v>
      </c>
      <c r="P560" t="str">
        <f>MID(VLOOKUP($D560,業務!$A$1:$E$11,2,FALSE),FIND("/",VLOOKUP($D560,業務!$A$1:$E$11,2,FALSE))+1,2)</f>
        <v>專員</v>
      </c>
      <c r="Q560">
        <f t="shared" si="25"/>
        <v>0.01</v>
      </c>
      <c r="R560">
        <f t="shared" si="26"/>
        <v>129</v>
      </c>
    </row>
    <row r="561" spans="1:18" ht="15.75" customHeight="1">
      <c r="A561" s="19">
        <v>560</v>
      </c>
      <c r="B561" s="4">
        <v>7</v>
      </c>
      <c r="C561" s="15">
        <v>123</v>
      </c>
      <c r="D561" s="21">
        <v>7</v>
      </c>
      <c r="E561" s="22">
        <v>43949</v>
      </c>
      <c r="F561" s="23">
        <v>200</v>
      </c>
      <c r="G561" s="24">
        <v>0.06</v>
      </c>
      <c r="H561">
        <f>VLOOKUP($B561,產品!$A$1:$E$61,4,FALSE)*(1-$G561)*$F561</f>
        <v>188000</v>
      </c>
      <c r="I561" s="58">
        <f>$H561-VLOOKUP($B561,產品!$A$2:$E$61,5,FALSE)*F561-$R561</f>
        <v>105744</v>
      </c>
      <c r="J561">
        <f t="shared" si="24"/>
        <v>2020</v>
      </c>
      <c r="P561" t="str">
        <f>MID(VLOOKUP($D561,業務!$A$1:$E$11,2,FALSE),FIND("/",VLOOKUP($D561,業務!$A$1:$E$11,2,FALSE))+1,2)</f>
        <v>副理</v>
      </c>
      <c r="Q561">
        <f t="shared" si="25"/>
        <v>1.2E-2</v>
      </c>
      <c r="R561">
        <f t="shared" si="26"/>
        <v>2256</v>
      </c>
    </row>
    <row r="562" spans="1:18" ht="15.75" customHeight="1">
      <c r="A562" s="19">
        <v>561</v>
      </c>
      <c r="B562" s="4">
        <v>14</v>
      </c>
      <c r="C562" s="15">
        <v>262</v>
      </c>
      <c r="D562" s="21">
        <v>1</v>
      </c>
      <c r="E562" s="22">
        <v>43949</v>
      </c>
      <c r="F562" s="23">
        <v>60</v>
      </c>
      <c r="G562" s="24">
        <v>0.13</v>
      </c>
      <c r="H562">
        <f>VLOOKUP($B562,產品!$A$1:$E$61,4,FALSE)*(1-$G562)*$F562</f>
        <v>93960</v>
      </c>
      <c r="I562" s="58">
        <f>$H562-VLOOKUP($B562,產品!$A$2:$E$61,5,FALSE)*F562-$R562</f>
        <v>49820.4</v>
      </c>
      <c r="J562">
        <f t="shared" si="24"/>
        <v>2020</v>
      </c>
      <c r="P562" t="str">
        <f>MID(VLOOKUP($D562,業務!$A$1:$E$11,2,FALSE),FIND("/",VLOOKUP($D562,業務!$A$1:$E$11,2,FALSE))+1,2)</f>
        <v>專員</v>
      </c>
      <c r="Q562">
        <f t="shared" si="25"/>
        <v>0.01</v>
      </c>
      <c r="R562">
        <f t="shared" si="26"/>
        <v>939.6</v>
      </c>
    </row>
    <row r="563" spans="1:18" ht="15.75" customHeight="1">
      <c r="A563" s="19">
        <v>562</v>
      </c>
      <c r="B563" s="4">
        <v>41</v>
      </c>
      <c r="C563" s="15">
        <v>285</v>
      </c>
      <c r="D563" s="21">
        <v>6</v>
      </c>
      <c r="E563" s="22">
        <v>43949</v>
      </c>
      <c r="F563" s="23">
        <v>12</v>
      </c>
      <c r="G563" s="24">
        <v>0.06</v>
      </c>
      <c r="H563">
        <f>VLOOKUP($B563,產品!$A$1:$E$61,4,FALSE)*(1-$G563)*$F563</f>
        <v>135360</v>
      </c>
      <c r="I563" s="58">
        <f>$H563-VLOOKUP($B563,產品!$A$2:$E$61,5,FALSE)*F563-$R563</f>
        <v>40406.400000000001</v>
      </c>
      <c r="J563">
        <f t="shared" si="24"/>
        <v>2020</v>
      </c>
      <c r="P563" t="str">
        <f>MID(VLOOKUP($D563,業務!$A$1:$E$11,2,FALSE),FIND("/",VLOOKUP($D563,業務!$A$1:$E$11,2,FALSE))+1,2)</f>
        <v>專員</v>
      </c>
      <c r="Q563">
        <f t="shared" si="25"/>
        <v>0.01</v>
      </c>
      <c r="R563">
        <f t="shared" si="26"/>
        <v>1353.6000000000001</v>
      </c>
    </row>
    <row r="564" spans="1:18" ht="15.75" customHeight="1">
      <c r="A564" s="19">
        <v>563</v>
      </c>
      <c r="B564" s="4">
        <v>48</v>
      </c>
      <c r="C564" s="15">
        <v>257</v>
      </c>
      <c r="D564" s="21">
        <v>3</v>
      </c>
      <c r="E564" s="22">
        <v>43949</v>
      </c>
      <c r="F564" s="23">
        <v>11</v>
      </c>
      <c r="G564" s="24">
        <v>0.16</v>
      </c>
      <c r="H564">
        <f>VLOOKUP($B564,產品!$A$1:$E$61,4,FALSE)*(1-$G564)*$F564</f>
        <v>203280</v>
      </c>
      <c r="I564" s="58">
        <f>$H564-VLOOKUP($B564,產品!$A$2:$E$61,5,FALSE)*F564-$R564</f>
        <v>42727.519999999997</v>
      </c>
      <c r="J564">
        <f t="shared" si="24"/>
        <v>2020</v>
      </c>
      <c r="P564" t="str">
        <f>MID(VLOOKUP($D564,業務!$A$1:$E$11,2,FALSE),FIND("/",VLOOKUP($D564,業務!$A$1:$E$11,2,FALSE))+1,2)</f>
        <v>協理</v>
      </c>
      <c r="Q564">
        <f t="shared" si="25"/>
        <v>1.6E-2</v>
      </c>
      <c r="R564">
        <f t="shared" si="26"/>
        <v>3252.48</v>
      </c>
    </row>
    <row r="565" spans="1:18" ht="15.75" customHeight="1">
      <c r="A565" s="19">
        <v>564</v>
      </c>
      <c r="B565" s="4">
        <v>60</v>
      </c>
      <c r="C565" s="15">
        <v>1</v>
      </c>
      <c r="D565" s="21">
        <v>10</v>
      </c>
      <c r="E565" s="22">
        <v>43949</v>
      </c>
      <c r="F565" s="23">
        <v>8</v>
      </c>
      <c r="G565" s="24">
        <v>0.17</v>
      </c>
      <c r="H565">
        <f>VLOOKUP($B565,產品!$A$1:$E$61,4,FALSE)*(1-$G565)*$F565</f>
        <v>166000</v>
      </c>
      <c r="I565" s="58">
        <f>$H565-VLOOKUP($B565,產品!$A$2:$E$61,5,FALSE)*F565-$R565</f>
        <v>24340</v>
      </c>
      <c r="J565">
        <f t="shared" si="24"/>
        <v>2020</v>
      </c>
      <c r="P565" t="str">
        <f>MID(VLOOKUP($D565,業務!$A$1:$E$11,2,FALSE),FIND("/",VLOOKUP($D565,業務!$A$1:$E$11,2,FALSE))+1,2)</f>
        <v>專員</v>
      </c>
      <c r="Q565">
        <f t="shared" si="25"/>
        <v>0.01</v>
      </c>
      <c r="R565">
        <f t="shared" si="26"/>
        <v>1660</v>
      </c>
    </row>
    <row r="566" spans="1:18" ht="15.75" customHeight="1">
      <c r="A566" s="19">
        <v>565</v>
      </c>
      <c r="B566" s="4">
        <v>11</v>
      </c>
      <c r="C566" s="15">
        <v>267</v>
      </c>
      <c r="D566" s="21">
        <v>2</v>
      </c>
      <c r="E566" s="22">
        <v>43949</v>
      </c>
      <c r="F566" s="23">
        <v>50</v>
      </c>
      <c r="G566" s="24">
        <v>0.09</v>
      </c>
      <c r="H566">
        <f>VLOOKUP($B566,產品!$A$1:$E$61,4,FALSE)*(1-$G566)*$F566</f>
        <v>45500</v>
      </c>
      <c r="I566" s="58">
        <f>$H566-VLOOKUP($B566,產品!$A$2:$E$61,5,FALSE)*F566-$R566</f>
        <v>24817.5</v>
      </c>
      <c r="J566">
        <f t="shared" si="24"/>
        <v>2020</v>
      </c>
      <c r="P566" t="str">
        <f>MID(VLOOKUP($D566,業務!$A$1:$E$11,2,FALSE),FIND("/",VLOOKUP($D566,業務!$A$1:$E$11,2,FALSE))+1,2)</f>
        <v>經理</v>
      </c>
      <c r="Q566">
        <f t="shared" si="25"/>
        <v>1.4999999999999999E-2</v>
      </c>
      <c r="R566">
        <f t="shared" si="26"/>
        <v>682.5</v>
      </c>
    </row>
    <row r="567" spans="1:18" ht="15.75" customHeight="1">
      <c r="A567" s="19">
        <v>566</v>
      </c>
      <c r="B567" s="4">
        <v>18</v>
      </c>
      <c r="C567" s="15">
        <v>5</v>
      </c>
      <c r="D567" s="21">
        <v>8</v>
      </c>
      <c r="E567" s="22">
        <v>43949</v>
      </c>
      <c r="F567" s="26">
        <v>20</v>
      </c>
      <c r="G567" s="24">
        <v>0.05</v>
      </c>
      <c r="H567">
        <f>VLOOKUP($B567,產品!$A$1:$E$61,4,FALSE)*(1-$G567)*$F567</f>
        <v>34200</v>
      </c>
      <c r="I567" s="58">
        <f>$H567-VLOOKUP($B567,產品!$A$2:$E$61,5,FALSE)*F567-$R567</f>
        <v>19458</v>
      </c>
      <c r="J567">
        <f t="shared" si="24"/>
        <v>2020</v>
      </c>
      <c r="P567" t="str">
        <f>MID(VLOOKUP($D567,業務!$A$1:$E$11,2,FALSE),FIND("/",VLOOKUP($D567,業務!$A$1:$E$11,2,FALSE))+1,2)</f>
        <v>專員</v>
      </c>
      <c r="Q567">
        <f t="shared" si="25"/>
        <v>0.01</v>
      </c>
      <c r="R567">
        <f t="shared" si="26"/>
        <v>342</v>
      </c>
    </row>
    <row r="568" spans="1:18" ht="15.75" customHeight="1">
      <c r="A568" s="19">
        <v>567</v>
      </c>
      <c r="B568" s="4">
        <v>23</v>
      </c>
      <c r="C568" s="15">
        <v>262</v>
      </c>
      <c r="D568" s="21">
        <v>9</v>
      </c>
      <c r="E568" s="22">
        <v>43949</v>
      </c>
      <c r="F568" s="23">
        <v>15</v>
      </c>
      <c r="G568" s="24">
        <v>0.12</v>
      </c>
      <c r="H568">
        <f>VLOOKUP($B568,產品!$A$1:$E$61,4,FALSE)*(1-$G568)*$F568</f>
        <v>23760</v>
      </c>
      <c r="I568" s="58">
        <f>$H568-VLOOKUP($B568,產品!$A$2:$E$61,5,FALSE)*F568-$R568</f>
        <v>12603.6</v>
      </c>
      <c r="J568">
        <f t="shared" si="24"/>
        <v>2020</v>
      </c>
      <c r="P568" t="str">
        <f>MID(VLOOKUP($D568,業務!$A$1:$E$11,2,FALSE),FIND("/",VLOOKUP($D568,業務!$A$1:$E$11,2,FALSE))+1,2)</f>
        <v>經理</v>
      </c>
      <c r="Q568">
        <f t="shared" si="25"/>
        <v>1.4999999999999999E-2</v>
      </c>
      <c r="R568">
        <f t="shared" si="26"/>
        <v>356.4</v>
      </c>
    </row>
    <row r="569" spans="1:18" ht="15.75" customHeight="1">
      <c r="A569" s="19">
        <v>568</v>
      </c>
      <c r="B569" s="4">
        <v>45</v>
      </c>
      <c r="C569" s="15">
        <v>9</v>
      </c>
      <c r="D569" s="21">
        <v>5</v>
      </c>
      <c r="E569" s="22">
        <v>43949</v>
      </c>
      <c r="F569" s="23">
        <v>3</v>
      </c>
      <c r="G569" s="24">
        <v>0.09</v>
      </c>
      <c r="H569">
        <f>VLOOKUP($B569,產品!$A$1:$E$61,4,FALSE)*(1-$G569)*$F569</f>
        <v>38220</v>
      </c>
      <c r="I569" s="58">
        <f>$H569-VLOOKUP($B569,產品!$A$2:$E$61,5,FALSE)*F569-$R569</f>
        <v>10537.8</v>
      </c>
      <c r="J569">
        <f t="shared" si="24"/>
        <v>2020</v>
      </c>
      <c r="P569" t="str">
        <f>MID(VLOOKUP($D569,業務!$A$1:$E$11,2,FALSE),FIND("/",VLOOKUP($D569,業務!$A$1:$E$11,2,FALSE))+1,2)</f>
        <v>專員</v>
      </c>
      <c r="Q569">
        <f t="shared" si="25"/>
        <v>0.01</v>
      </c>
      <c r="R569">
        <f t="shared" si="26"/>
        <v>382.2</v>
      </c>
    </row>
    <row r="570" spans="1:18" ht="15.75" customHeight="1">
      <c r="A570" s="19">
        <v>569</v>
      </c>
      <c r="B570" s="4">
        <v>53</v>
      </c>
      <c r="C570" s="15">
        <v>5</v>
      </c>
      <c r="D570" s="21">
        <v>3</v>
      </c>
      <c r="E570" s="22">
        <v>43949</v>
      </c>
      <c r="F570" s="23">
        <v>3</v>
      </c>
      <c r="G570" s="24">
        <v>0.15</v>
      </c>
      <c r="H570">
        <f>VLOOKUP($B570,產品!$A$1:$E$61,4,FALSE)*(1-$G570)*$F570</f>
        <v>38250</v>
      </c>
      <c r="I570" s="58">
        <f>$H570-VLOOKUP($B570,產品!$A$2:$E$61,5,FALSE)*F570-$R570</f>
        <v>6138</v>
      </c>
      <c r="J570">
        <f t="shared" si="24"/>
        <v>2020</v>
      </c>
      <c r="P570" t="str">
        <f>MID(VLOOKUP($D570,業務!$A$1:$E$11,2,FALSE),FIND("/",VLOOKUP($D570,業務!$A$1:$E$11,2,FALSE))+1,2)</f>
        <v>協理</v>
      </c>
      <c r="Q570">
        <f t="shared" si="25"/>
        <v>1.6E-2</v>
      </c>
      <c r="R570">
        <f t="shared" si="26"/>
        <v>612</v>
      </c>
    </row>
    <row r="571" spans="1:18" ht="15.75" customHeight="1">
      <c r="A571" s="19">
        <v>570</v>
      </c>
      <c r="B571" s="4">
        <v>35</v>
      </c>
      <c r="C571" s="15">
        <v>8</v>
      </c>
      <c r="D571" s="21">
        <v>9</v>
      </c>
      <c r="E571" s="22">
        <v>43949</v>
      </c>
      <c r="F571" s="23">
        <v>2</v>
      </c>
      <c r="G571" s="24">
        <v>0.05</v>
      </c>
      <c r="H571">
        <f>VLOOKUP($B571,產品!$A$1:$E$61,4,FALSE)*(1-$G571)*$F571</f>
        <v>16150</v>
      </c>
      <c r="I571" s="58">
        <f>$H571-VLOOKUP($B571,產品!$A$2:$E$61,5,FALSE)*F571-$R571</f>
        <v>5707.75</v>
      </c>
      <c r="J571">
        <f t="shared" si="24"/>
        <v>2020</v>
      </c>
      <c r="P571" t="str">
        <f>MID(VLOOKUP($D571,業務!$A$1:$E$11,2,FALSE),FIND("/",VLOOKUP($D571,業務!$A$1:$E$11,2,FALSE))+1,2)</f>
        <v>經理</v>
      </c>
      <c r="Q571">
        <f t="shared" si="25"/>
        <v>1.4999999999999999E-2</v>
      </c>
      <c r="R571">
        <f t="shared" si="26"/>
        <v>242.25</v>
      </c>
    </row>
    <row r="572" spans="1:18" ht="15.75" customHeight="1">
      <c r="A572" s="19">
        <v>571</v>
      </c>
      <c r="B572" s="4">
        <v>1</v>
      </c>
      <c r="C572" s="15">
        <v>8</v>
      </c>
      <c r="D572" s="21">
        <v>10</v>
      </c>
      <c r="E572" s="22">
        <v>43949</v>
      </c>
      <c r="F572" s="23">
        <v>10</v>
      </c>
      <c r="G572" s="24">
        <v>0.16</v>
      </c>
      <c r="H572">
        <f>VLOOKUP($B572,產品!$A$1:$E$61,4,FALSE)*(1-$G572)*$F572</f>
        <v>8400</v>
      </c>
      <c r="I572" s="58">
        <f>$H572-VLOOKUP($B572,產品!$A$2:$E$61,5,FALSE)*F572-$R572</f>
        <v>4316</v>
      </c>
      <c r="J572">
        <f t="shared" si="24"/>
        <v>2020</v>
      </c>
      <c r="P572" t="str">
        <f>MID(VLOOKUP($D572,業務!$A$1:$E$11,2,FALSE),FIND("/",VLOOKUP($D572,業務!$A$1:$E$11,2,FALSE))+1,2)</f>
        <v>專員</v>
      </c>
      <c r="Q572">
        <f t="shared" si="25"/>
        <v>0.01</v>
      </c>
      <c r="R572">
        <f t="shared" si="26"/>
        <v>84</v>
      </c>
    </row>
    <row r="573" spans="1:18" ht="15.75" customHeight="1">
      <c r="A573" s="19">
        <v>572</v>
      </c>
      <c r="B573" s="4">
        <v>8</v>
      </c>
      <c r="C573" s="15">
        <v>4</v>
      </c>
      <c r="D573" s="21">
        <v>9</v>
      </c>
      <c r="E573" s="22">
        <v>43950</v>
      </c>
      <c r="F573" s="23">
        <v>150</v>
      </c>
      <c r="G573" s="24">
        <v>7.0000000000000007E-2</v>
      </c>
      <c r="H573">
        <f>VLOOKUP($B573,產品!$A$1:$E$61,4,FALSE)*(1-$G573)*$F573</f>
        <v>139499.99999999997</v>
      </c>
      <c r="I573" s="58">
        <f>$H573-VLOOKUP($B573,產品!$A$2:$E$61,5,FALSE)*F573-$R573</f>
        <v>77407.499999999971</v>
      </c>
      <c r="J573">
        <f t="shared" si="24"/>
        <v>2020</v>
      </c>
      <c r="P573" t="str">
        <f>MID(VLOOKUP($D573,業務!$A$1:$E$11,2,FALSE),FIND("/",VLOOKUP($D573,業務!$A$1:$E$11,2,FALSE))+1,2)</f>
        <v>經理</v>
      </c>
      <c r="Q573">
        <f t="shared" si="25"/>
        <v>1.4999999999999999E-2</v>
      </c>
      <c r="R573">
        <f t="shared" si="26"/>
        <v>2092.4999999999995</v>
      </c>
    </row>
    <row r="574" spans="1:18" ht="15.75" customHeight="1">
      <c r="A574" s="19">
        <v>573</v>
      </c>
      <c r="B574" s="4">
        <v>13</v>
      </c>
      <c r="C574" s="15">
        <v>291</v>
      </c>
      <c r="D574" s="21">
        <v>4</v>
      </c>
      <c r="E574" s="22">
        <v>43950</v>
      </c>
      <c r="F574" s="23">
        <v>60</v>
      </c>
      <c r="G574" s="24">
        <v>0.13</v>
      </c>
      <c r="H574">
        <f>VLOOKUP($B574,產品!$A$1:$E$61,4,FALSE)*(1-$G574)*$F574</f>
        <v>93960</v>
      </c>
      <c r="I574" s="58">
        <f>$H574-VLOOKUP($B574,產品!$A$2:$E$61,5,FALSE)*F574-$R574</f>
        <v>49632.480000000003</v>
      </c>
      <c r="J574">
        <f t="shared" si="24"/>
        <v>2020</v>
      </c>
      <c r="P574" t="str">
        <f>MID(VLOOKUP($D574,業務!$A$1:$E$11,2,FALSE),FIND("/",VLOOKUP($D574,業務!$A$1:$E$11,2,FALSE))+1,2)</f>
        <v>副理</v>
      </c>
      <c r="Q574">
        <f t="shared" si="25"/>
        <v>1.2E-2</v>
      </c>
      <c r="R574">
        <f t="shared" si="26"/>
        <v>1127.52</v>
      </c>
    </row>
    <row r="575" spans="1:18" ht="15.75" customHeight="1">
      <c r="A575" s="19">
        <v>574</v>
      </c>
      <c r="B575" s="4">
        <v>3</v>
      </c>
      <c r="C575" s="15">
        <v>4</v>
      </c>
      <c r="D575" s="21">
        <v>2</v>
      </c>
      <c r="E575" s="22">
        <v>43950</v>
      </c>
      <c r="F575" s="26">
        <v>45</v>
      </c>
      <c r="G575" s="24">
        <v>0.11</v>
      </c>
      <c r="H575">
        <f>VLOOKUP($B575,產品!$A$1:$E$61,4,FALSE)*(1-$G575)*$F575</f>
        <v>40050</v>
      </c>
      <c r="I575" s="58">
        <f>$H575-VLOOKUP($B575,產品!$A$2:$E$61,5,FALSE)*F575-$R575</f>
        <v>21449.25</v>
      </c>
      <c r="J575">
        <f t="shared" si="24"/>
        <v>2020</v>
      </c>
      <c r="P575" t="str">
        <f>MID(VLOOKUP($D575,業務!$A$1:$E$11,2,FALSE),FIND("/",VLOOKUP($D575,業務!$A$1:$E$11,2,FALSE))+1,2)</f>
        <v>經理</v>
      </c>
      <c r="Q575">
        <f t="shared" si="25"/>
        <v>1.4999999999999999E-2</v>
      </c>
      <c r="R575">
        <f t="shared" si="26"/>
        <v>600.75</v>
      </c>
    </row>
    <row r="576" spans="1:18" ht="15.75" customHeight="1">
      <c r="A576" s="19">
        <v>575</v>
      </c>
      <c r="B576" s="4">
        <v>28</v>
      </c>
      <c r="C576" s="15">
        <v>136</v>
      </c>
      <c r="D576" s="21">
        <v>1</v>
      </c>
      <c r="E576" s="22">
        <v>43950</v>
      </c>
      <c r="F576" s="23">
        <v>8</v>
      </c>
      <c r="G576" s="24">
        <v>0.16</v>
      </c>
      <c r="H576">
        <f>VLOOKUP($B576,產品!$A$1:$E$61,4,FALSE)*(1-$G576)*$F576</f>
        <v>50400</v>
      </c>
      <c r="I576" s="58">
        <f>$H576-VLOOKUP($B576,產品!$A$2:$E$61,5,FALSE)*F576-$R576</f>
        <v>13896</v>
      </c>
      <c r="J576">
        <f t="shared" si="24"/>
        <v>2020</v>
      </c>
      <c r="P576" t="str">
        <f>MID(VLOOKUP($D576,業務!$A$1:$E$11,2,FALSE),FIND("/",VLOOKUP($D576,業務!$A$1:$E$11,2,FALSE))+1,2)</f>
        <v>專員</v>
      </c>
      <c r="Q576">
        <f t="shared" si="25"/>
        <v>0.01</v>
      </c>
      <c r="R576">
        <f t="shared" si="26"/>
        <v>504</v>
      </c>
    </row>
    <row r="577" spans="1:18" ht="15.75" customHeight="1">
      <c r="A577" s="19">
        <v>576</v>
      </c>
      <c r="B577" s="4">
        <v>58</v>
      </c>
      <c r="C577" s="15">
        <v>6</v>
      </c>
      <c r="D577" s="21">
        <v>9</v>
      </c>
      <c r="E577" s="22">
        <v>43950</v>
      </c>
      <c r="F577" s="23">
        <v>6</v>
      </c>
      <c r="G577" s="24">
        <v>0.2</v>
      </c>
      <c r="H577">
        <f>VLOOKUP($B577,產品!$A$1:$E$61,4,FALSE)*(1-$G577)*$F577</f>
        <v>100800</v>
      </c>
      <c r="I577" s="58">
        <f>$H577-VLOOKUP($B577,產品!$A$2:$E$61,5,FALSE)*F577-$R577</f>
        <v>11088.000000000015</v>
      </c>
      <c r="J577">
        <f t="shared" si="24"/>
        <v>2020</v>
      </c>
      <c r="P577" t="str">
        <f>MID(VLOOKUP($D577,業務!$A$1:$E$11,2,FALSE),FIND("/",VLOOKUP($D577,業務!$A$1:$E$11,2,FALSE))+1,2)</f>
        <v>經理</v>
      </c>
      <c r="Q577">
        <f t="shared" si="25"/>
        <v>1.4999999999999999E-2</v>
      </c>
      <c r="R577">
        <f t="shared" si="26"/>
        <v>1512</v>
      </c>
    </row>
    <row r="578" spans="1:18" ht="15.75" customHeight="1">
      <c r="A578" s="19">
        <v>577</v>
      </c>
      <c r="B578" s="4">
        <v>34</v>
      </c>
      <c r="C578" s="15">
        <v>283</v>
      </c>
      <c r="D578" s="21">
        <v>4</v>
      </c>
      <c r="E578" s="22">
        <v>43950</v>
      </c>
      <c r="F578" s="23">
        <v>2</v>
      </c>
      <c r="G578" s="24">
        <v>0.05</v>
      </c>
      <c r="H578">
        <f>VLOOKUP($B578,產品!$A$1:$E$61,4,FALSE)*(1-$G578)*$F578</f>
        <v>15200</v>
      </c>
      <c r="I578" s="58">
        <f>$H578-VLOOKUP($B578,產品!$A$2:$E$61,5,FALSE)*F578-$R578</f>
        <v>5417.6</v>
      </c>
      <c r="J578">
        <f t="shared" si="24"/>
        <v>2020</v>
      </c>
      <c r="P578" t="str">
        <f>MID(VLOOKUP($D578,業務!$A$1:$E$11,2,FALSE),FIND("/",VLOOKUP($D578,業務!$A$1:$E$11,2,FALSE))+1,2)</f>
        <v>副理</v>
      </c>
      <c r="Q578">
        <f t="shared" si="25"/>
        <v>1.2E-2</v>
      </c>
      <c r="R578">
        <f t="shared" si="26"/>
        <v>182.4</v>
      </c>
    </row>
    <row r="579" spans="1:18" ht="15.75" customHeight="1">
      <c r="A579" s="19">
        <v>578</v>
      </c>
      <c r="B579" s="4">
        <v>7</v>
      </c>
      <c r="C579" s="15">
        <v>269</v>
      </c>
      <c r="D579" s="21">
        <v>4</v>
      </c>
      <c r="E579" s="22">
        <v>43950</v>
      </c>
      <c r="F579" s="26">
        <v>10</v>
      </c>
      <c r="G579" s="24">
        <v>0.08</v>
      </c>
      <c r="H579">
        <f>VLOOKUP($B579,產品!$A$1:$E$61,4,FALSE)*(1-$G579)*$F579</f>
        <v>9200</v>
      </c>
      <c r="I579" s="58">
        <f>$H579-VLOOKUP($B579,產品!$A$2:$E$61,5,FALSE)*F579-$R579</f>
        <v>5089.6000000000004</v>
      </c>
      <c r="J579">
        <f t="shared" ref="J579:J642" si="27">YEAR(E579)</f>
        <v>2020</v>
      </c>
      <c r="P579" t="str">
        <f>MID(VLOOKUP($D579,業務!$A$1:$E$11,2,FALSE),FIND("/",VLOOKUP($D579,業務!$A$1:$E$11,2,FALSE))+1,2)</f>
        <v>副理</v>
      </c>
      <c r="Q579">
        <f t="shared" ref="Q579:Q642" si="28">IF($P579="專員",1%,IF($P579="副理",1.2%,IF($P579="經理",1.5%,IF($P579="協理",1.6%,0))))</f>
        <v>1.2E-2</v>
      </c>
      <c r="R579">
        <f t="shared" ref="R579:R642" si="29">$H579*$Q579</f>
        <v>110.4</v>
      </c>
    </row>
    <row r="580" spans="1:18" ht="15.75" customHeight="1">
      <c r="A580" s="19">
        <v>579</v>
      </c>
      <c r="B580" s="4">
        <v>33</v>
      </c>
      <c r="C580" s="15">
        <v>266</v>
      </c>
      <c r="D580" s="21">
        <v>8</v>
      </c>
      <c r="E580" s="22">
        <v>43950</v>
      </c>
      <c r="F580" s="23">
        <v>3</v>
      </c>
      <c r="G580" s="24">
        <v>0.19</v>
      </c>
      <c r="H580">
        <f>VLOOKUP($B580,產品!$A$1:$E$61,4,FALSE)*(1-$G580)*$F580</f>
        <v>18225</v>
      </c>
      <c r="I580" s="58">
        <f>$H580-VLOOKUP($B580,產品!$A$2:$E$61,5,FALSE)*F580-$R580</f>
        <v>4542.75</v>
      </c>
      <c r="J580">
        <f t="shared" si="27"/>
        <v>2020</v>
      </c>
      <c r="P580" t="str">
        <f>MID(VLOOKUP($D580,業務!$A$1:$E$11,2,FALSE),FIND("/",VLOOKUP($D580,業務!$A$1:$E$11,2,FALSE))+1,2)</f>
        <v>專員</v>
      </c>
      <c r="Q580">
        <f t="shared" si="28"/>
        <v>0.01</v>
      </c>
      <c r="R580">
        <f t="shared" si="29"/>
        <v>182.25</v>
      </c>
    </row>
    <row r="581" spans="1:18" ht="15.75" customHeight="1">
      <c r="A581" s="19">
        <v>580</v>
      </c>
      <c r="B581" s="4">
        <v>28</v>
      </c>
      <c r="C581" s="15">
        <v>6</v>
      </c>
      <c r="D581" s="21">
        <v>5</v>
      </c>
      <c r="E581" s="22">
        <v>43950</v>
      </c>
      <c r="F581" s="26">
        <v>2</v>
      </c>
      <c r="G581" s="24">
        <v>0.09</v>
      </c>
      <c r="H581">
        <f>VLOOKUP($B581,產品!$A$1:$E$61,4,FALSE)*(1-$G581)*$F581</f>
        <v>13650</v>
      </c>
      <c r="I581" s="58">
        <f>$H581-VLOOKUP($B581,產品!$A$2:$E$61,5,FALSE)*F581-$R581</f>
        <v>4513.5</v>
      </c>
      <c r="J581">
        <f t="shared" si="27"/>
        <v>2020</v>
      </c>
      <c r="P581" t="str">
        <f>MID(VLOOKUP($D581,業務!$A$1:$E$11,2,FALSE),FIND("/",VLOOKUP($D581,業務!$A$1:$E$11,2,FALSE))+1,2)</f>
        <v>專員</v>
      </c>
      <c r="Q581">
        <f t="shared" si="28"/>
        <v>0.01</v>
      </c>
      <c r="R581">
        <f t="shared" si="29"/>
        <v>136.5</v>
      </c>
    </row>
    <row r="582" spans="1:18" ht="15.75" customHeight="1">
      <c r="A582" s="19">
        <v>581</v>
      </c>
      <c r="B582" s="4">
        <v>31</v>
      </c>
      <c r="C582" s="15">
        <v>261</v>
      </c>
      <c r="D582" s="21">
        <v>1</v>
      </c>
      <c r="E582" s="22">
        <v>43950</v>
      </c>
      <c r="F582" s="23">
        <v>2</v>
      </c>
      <c r="G582" s="24">
        <v>0.2</v>
      </c>
      <c r="H582">
        <f>VLOOKUP($B582,產品!$A$1:$E$61,4,FALSE)*(1-$G582)*$F582</f>
        <v>11200</v>
      </c>
      <c r="I582" s="58">
        <f>$H582-VLOOKUP($B582,產品!$A$2:$E$61,5,FALSE)*F582-$R582</f>
        <v>2688</v>
      </c>
      <c r="J582">
        <f t="shared" si="27"/>
        <v>2020</v>
      </c>
      <c r="P582" t="str">
        <f>MID(VLOOKUP($D582,業務!$A$1:$E$11,2,FALSE),FIND("/",VLOOKUP($D582,業務!$A$1:$E$11,2,FALSE))+1,2)</f>
        <v>專員</v>
      </c>
      <c r="Q582">
        <f t="shared" si="28"/>
        <v>0.01</v>
      </c>
      <c r="R582">
        <f t="shared" si="29"/>
        <v>112</v>
      </c>
    </row>
    <row r="583" spans="1:18" ht="15.75" customHeight="1">
      <c r="A583" s="19">
        <v>582</v>
      </c>
      <c r="B583" s="4">
        <v>49</v>
      </c>
      <c r="C583" s="15">
        <v>259</v>
      </c>
      <c r="D583" s="21">
        <v>5</v>
      </c>
      <c r="E583" s="22">
        <v>43951</v>
      </c>
      <c r="F583" s="23">
        <v>13</v>
      </c>
      <c r="G583" s="24">
        <v>0.09</v>
      </c>
      <c r="H583">
        <f>VLOOKUP($B583,產品!$A$1:$E$61,4,FALSE)*(1-$G583)*$F583</f>
        <v>177450</v>
      </c>
      <c r="I583" s="58">
        <f>$H583-VLOOKUP($B583,產品!$A$2:$E$61,5,FALSE)*F583-$R583</f>
        <v>39175.5</v>
      </c>
      <c r="J583">
        <f t="shared" si="27"/>
        <v>2020</v>
      </c>
      <c r="P583" t="str">
        <f>MID(VLOOKUP($D583,業務!$A$1:$E$11,2,FALSE),FIND("/",VLOOKUP($D583,業務!$A$1:$E$11,2,FALSE))+1,2)</f>
        <v>專員</v>
      </c>
      <c r="Q583">
        <f t="shared" si="28"/>
        <v>0.01</v>
      </c>
      <c r="R583">
        <f t="shared" si="29"/>
        <v>1774.5</v>
      </c>
    </row>
    <row r="584" spans="1:18" ht="15.75" customHeight="1">
      <c r="A584" s="19">
        <v>583</v>
      </c>
      <c r="B584" s="4">
        <v>40</v>
      </c>
      <c r="C584" s="15">
        <v>9</v>
      </c>
      <c r="D584" s="21">
        <v>7</v>
      </c>
      <c r="E584" s="22">
        <v>43951</v>
      </c>
      <c r="F584" s="23">
        <v>6</v>
      </c>
      <c r="G584" s="24">
        <v>0.05</v>
      </c>
      <c r="H584">
        <f>VLOOKUP($B584,產品!$A$1:$E$61,4,FALSE)*(1-$G584)*$F584</f>
        <v>114000</v>
      </c>
      <c r="I584" s="58">
        <f>$H584-VLOOKUP($B584,產品!$A$2:$E$61,5,FALSE)*F584-$R584</f>
        <v>34632</v>
      </c>
      <c r="J584">
        <f t="shared" si="27"/>
        <v>2020</v>
      </c>
      <c r="P584" t="str">
        <f>MID(VLOOKUP($D584,業務!$A$1:$E$11,2,FALSE),FIND("/",VLOOKUP($D584,業務!$A$1:$E$11,2,FALSE))+1,2)</f>
        <v>副理</v>
      </c>
      <c r="Q584">
        <f t="shared" si="28"/>
        <v>1.2E-2</v>
      </c>
      <c r="R584">
        <f t="shared" si="29"/>
        <v>1368</v>
      </c>
    </row>
    <row r="585" spans="1:18" ht="15.75" customHeight="1">
      <c r="A585" s="19">
        <v>584</v>
      </c>
      <c r="B585" s="4">
        <v>12</v>
      </c>
      <c r="C585" s="15">
        <v>3</v>
      </c>
      <c r="D585" s="21">
        <v>3</v>
      </c>
      <c r="E585" s="22">
        <v>43951</v>
      </c>
      <c r="F585" s="26">
        <v>30</v>
      </c>
      <c r="G585" s="24">
        <v>7.0000000000000007E-2</v>
      </c>
      <c r="H585">
        <f>VLOOKUP($B585,產品!$A$1:$E$61,4,FALSE)*(1-$G585)*$F585</f>
        <v>27899.999999999996</v>
      </c>
      <c r="I585" s="58">
        <f>$H585-VLOOKUP($B585,產品!$A$2:$E$61,5,FALSE)*F585-$R585</f>
        <v>15453.599999999997</v>
      </c>
      <c r="J585">
        <f t="shared" si="27"/>
        <v>2020</v>
      </c>
      <c r="P585" t="str">
        <f>MID(VLOOKUP($D585,業務!$A$1:$E$11,2,FALSE),FIND("/",VLOOKUP($D585,業務!$A$1:$E$11,2,FALSE))+1,2)</f>
        <v>協理</v>
      </c>
      <c r="Q585">
        <f t="shared" si="28"/>
        <v>1.6E-2</v>
      </c>
      <c r="R585">
        <f t="shared" si="29"/>
        <v>446.4</v>
      </c>
    </row>
    <row r="586" spans="1:18" ht="15.75" customHeight="1">
      <c r="A586" s="19">
        <v>585</v>
      </c>
      <c r="B586" s="4">
        <v>6</v>
      </c>
      <c r="C586" s="15">
        <v>271</v>
      </c>
      <c r="D586" s="21">
        <v>3</v>
      </c>
      <c r="E586" s="22">
        <v>43951</v>
      </c>
      <c r="F586" s="23">
        <v>30</v>
      </c>
      <c r="G586" s="24">
        <v>0.09</v>
      </c>
      <c r="H586">
        <f>VLOOKUP($B586,產品!$A$1:$E$61,4,FALSE)*(1-$G586)*$F586</f>
        <v>27300</v>
      </c>
      <c r="I586" s="58">
        <f>$H586-VLOOKUP($B586,產品!$A$2:$E$61,5,FALSE)*F586-$R586</f>
        <v>14863.2</v>
      </c>
      <c r="J586">
        <f t="shared" si="27"/>
        <v>2020</v>
      </c>
      <c r="P586" t="str">
        <f>MID(VLOOKUP($D586,業務!$A$1:$E$11,2,FALSE),FIND("/",VLOOKUP($D586,業務!$A$1:$E$11,2,FALSE))+1,2)</f>
        <v>協理</v>
      </c>
      <c r="Q586">
        <f t="shared" si="28"/>
        <v>1.6E-2</v>
      </c>
      <c r="R586">
        <f t="shared" si="29"/>
        <v>436.8</v>
      </c>
    </row>
    <row r="587" spans="1:18" ht="15.75" customHeight="1">
      <c r="A587" s="19">
        <v>586</v>
      </c>
      <c r="B587" s="4">
        <v>17</v>
      </c>
      <c r="C587" s="15">
        <v>6</v>
      </c>
      <c r="D587" s="21">
        <v>2</v>
      </c>
      <c r="E587" s="22">
        <v>43951</v>
      </c>
      <c r="F587" s="26">
        <v>20</v>
      </c>
      <c r="G587" s="24">
        <v>0.2</v>
      </c>
      <c r="H587">
        <f>VLOOKUP($B587,產品!$A$1:$E$61,4,FALSE)*(1-$G587)*$F587</f>
        <v>28800</v>
      </c>
      <c r="I587" s="58">
        <f>$H587-VLOOKUP($B587,產品!$A$2:$E$61,5,FALSE)*F587-$R587</f>
        <v>13968</v>
      </c>
      <c r="J587">
        <f t="shared" si="27"/>
        <v>2020</v>
      </c>
      <c r="P587" t="str">
        <f>MID(VLOOKUP($D587,業務!$A$1:$E$11,2,FALSE),FIND("/",VLOOKUP($D587,業務!$A$1:$E$11,2,FALSE))+1,2)</f>
        <v>經理</v>
      </c>
      <c r="Q587">
        <f t="shared" si="28"/>
        <v>1.4999999999999999E-2</v>
      </c>
      <c r="R587">
        <f t="shared" si="29"/>
        <v>432</v>
      </c>
    </row>
    <row r="588" spans="1:18" ht="15.75" customHeight="1">
      <c r="A588" s="19">
        <v>587</v>
      </c>
      <c r="B588" s="4">
        <v>34</v>
      </c>
      <c r="C588" s="15">
        <v>118</v>
      </c>
      <c r="D588" s="21">
        <v>10</v>
      </c>
      <c r="E588" s="22">
        <v>43951</v>
      </c>
      <c r="F588" s="23">
        <v>2</v>
      </c>
      <c r="G588" s="24">
        <v>0.1</v>
      </c>
      <c r="H588">
        <f>VLOOKUP($B588,產品!$A$1:$E$61,4,FALSE)*(1-$G588)*$F588</f>
        <v>14400</v>
      </c>
      <c r="I588" s="58">
        <f>$H588-VLOOKUP($B588,產品!$A$2:$E$61,5,FALSE)*F588-$R588</f>
        <v>4656</v>
      </c>
      <c r="J588">
        <f t="shared" si="27"/>
        <v>2020</v>
      </c>
      <c r="P588" t="str">
        <f>MID(VLOOKUP($D588,業務!$A$1:$E$11,2,FALSE),FIND("/",VLOOKUP($D588,業務!$A$1:$E$11,2,FALSE))+1,2)</f>
        <v>專員</v>
      </c>
      <c r="Q588">
        <f t="shared" si="28"/>
        <v>0.01</v>
      </c>
      <c r="R588">
        <f t="shared" si="29"/>
        <v>144</v>
      </c>
    </row>
    <row r="589" spans="1:18" ht="15.75" customHeight="1">
      <c r="A589" s="19">
        <v>588</v>
      </c>
      <c r="B589" s="4">
        <v>54</v>
      </c>
      <c r="C589" s="15">
        <v>135</v>
      </c>
      <c r="D589" s="21">
        <v>8</v>
      </c>
      <c r="E589" s="22">
        <v>43952</v>
      </c>
      <c r="F589" s="26">
        <v>20</v>
      </c>
      <c r="G589" s="24">
        <v>0.2</v>
      </c>
      <c r="H589">
        <f>VLOOKUP($B589,產品!$A$1:$E$61,4,FALSE)*(1-$G589)*$F589</f>
        <v>288000</v>
      </c>
      <c r="I589" s="58">
        <f>$H589-VLOOKUP($B589,產品!$A$2:$E$61,5,FALSE)*F589-$R589</f>
        <v>33120</v>
      </c>
      <c r="J589">
        <f t="shared" si="27"/>
        <v>2020</v>
      </c>
      <c r="P589" t="str">
        <f>MID(VLOOKUP($D589,業務!$A$1:$E$11,2,FALSE),FIND("/",VLOOKUP($D589,業務!$A$1:$E$11,2,FALSE))+1,2)</f>
        <v>專員</v>
      </c>
      <c r="Q589">
        <f t="shared" si="28"/>
        <v>0.01</v>
      </c>
      <c r="R589">
        <f t="shared" si="29"/>
        <v>2880</v>
      </c>
    </row>
    <row r="590" spans="1:18" ht="15.75" customHeight="1">
      <c r="A590" s="19">
        <v>589</v>
      </c>
      <c r="B590" s="4">
        <v>39</v>
      </c>
      <c r="C590" s="15">
        <v>126</v>
      </c>
      <c r="D590" s="21">
        <v>5</v>
      </c>
      <c r="E590" s="22">
        <v>43952</v>
      </c>
      <c r="F590" s="23">
        <v>9</v>
      </c>
      <c r="G590" s="24">
        <v>0.16</v>
      </c>
      <c r="H590">
        <f>VLOOKUP($B590,產品!$A$1:$E$61,4,FALSE)*(1-$G590)*$F590</f>
        <v>136080</v>
      </c>
      <c r="I590" s="58">
        <f>$H590-VLOOKUP($B590,產品!$A$2:$E$61,5,FALSE)*F590-$R590</f>
        <v>29419.200000000001</v>
      </c>
      <c r="J590">
        <f t="shared" si="27"/>
        <v>2020</v>
      </c>
      <c r="P590" t="str">
        <f>MID(VLOOKUP($D590,業務!$A$1:$E$11,2,FALSE),FIND("/",VLOOKUP($D590,業務!$A$1:$E$11,2,FALSE))+1,2)</f>
        <v>專員</v>
      </c>
      <c r="Q590">
        <f t="shared" si="28"/>
        <v>0.01</v>
      </c>
      <c r="R590">
        <f t="shared" si="29"/>
        <v>1360.8</v>
      </c>
    </row>
    <row r="591" spans="1:18" ht="15.75" customHeight="1">
      <c r="A591" s="19">
        <v>590</v>
      </c>
      <c r="B591" s="4">
        <v>48</v>
      </c>
      <c r="C591" s="15">
        <v>12</v>
      </c>
      <c r="D591" s="21">
        <v>9</v>
      </c>
      <c r="E591" s="22">
        <v>43952</v>
      </c>
      <c r="F591" s="23">
        <v>5</v>
      </c>
      <c r="G591" s="24">
        <v>0.12</v>
      </c>
      <c r="H591">
        <f>VLOOKUP($B591,產品!$A$1:$E$61,4,FALSE)*(1-$G591)*$F591</f>
        <v>96800</v>
      </c>
      <c r="I591" s="58">
        <f>$H591-VLOOKUP($B591,產品!$A$2:$E$61,5,FALSE)*F591-$R591</f>
        <v>23848</v>
      </c>
      <c r="J591">
        <f t="shared" si="27"/>
        <v>2020</v>
      </c>
      <c r="P591" t="str">
        <f>MID(VLOOKUP($D591,業務!$A$1:$E$11,2,FALSE),FIND("/",VLOOKUP($D591,業務!$A$1:$E$11,2,FALSE))+1,2)</f>
        <v>經理</v>
      </c>
      <c r="Q591">
        <f t="shared" si="28"/>
        <v>1.4999999999999999E-2</v>
      </c>
      <c r="R591">
        <f t="shared" si="29"/>
        <v>1452</v>
      </c>
    </row>
    <row r="592" spans="1:18" ht="15.75" customHeight="1">
      <c r="A592" s="19">
        <v>591</v>
      </c>
      <c r="B592" s="4">
        <v>60</v>
      </c>
      <c r="C592" s="15">
        <v>124</v>
      </c>
      <c r="D592" s="21">
        <v>3</v>
      </c>
      <c r="E592" s="22">
        <v>43952</v>
      </c>
      <c r="F592" s="23">
        <v>8</v>
      </c>
      <c r="G592" s="24">
        <v>0.18</v>
      </c>
      <c r="H592">
        <f>VLOOKUP($B592,產品!$A$1:$E$61,4,FALSE)*(1-$G592)*$F592</f>
        <v>164000</v>
      </c>
      <c r="I592" s="58">
        <f>$H592-VLOOKUP($B592,產品!$A$2:$E$61,5,FALSE)*F592-$R592</f>
        <v>21376</v>
      </c>
      <c r="J592">
        <f t="shared" si="27"/>
        <v>2020</v>
      </c>
      <c r="P592" t="str">
        <f>MID(VLOOKUP($D592,業務!$A$1:$E$11,2,FALSE),FIND("/",VLOOKUP($D592,業務!$A$1:$E$11,2,FALSE))+1,2)</f>
        <v>協理</v>
      </c>
      <c r="Q592">
        <f t="shared" si="28"/>
        <v>1.6E-2</v>
      </c>
      <c r="R592">
        <f t="shared" si="29"/>
        <v>2624</v>
      </c>
    </row>
    <row r="593" spans="1:18" ht="15.75" customHeight="1">
      <c r="A593" s="19">
        <v>592</v>
      </c>
      <c r="B593" s="4">
        <v>22</v>
      </c>
      <c r="C593" s="15">
        <v>261</v>
      </c>
      <c r="D593" s="21">
        <v>5</v>
      </c>
      <c r="E593" s="22">
        <v>43952</v>
      </c>
      <c r="F593" s="26">
        <v>30</v>
      </c>
      <c r="G593" s="24">
        <v>0.16</v>
      </c>
      <c r="H593">
        <f>VLOOKUP($B593,產品!$A$1:$E$61,4,FALSE)*(1-$G593)*$F593</f>
        <v>45360</v>
      </c>
      <c r="I593" s="58">
        <f>$H593-VLOOKUP($B593,產品!$A$2:$E$61,5,FALSE)*F593-$R593</f>
        <v>23306.400000000001</v>
      </c>
      <c r="J593">
        <f t="shared" si="27"/>
        <v>2020</v>
      </c>
      <c r="P593" t="str">
        <f>MID(VLOOKUP($D593,業務!$A$1:$E$11,2,FALSE),FIND("/",VLOOKUP($D593,業務!$A$1:$E$11,2,FALSE))+1,2)</f>
        <v>專員</v>
      </c>
      <c r="Q593">
        <f t="shared" si="28"/>
        <v>0.01</v>
      </c>
      <c r="R593">
        <f t="shared" si="29"/>
        <v>453.6</v>
      </c>
    </row>
    <row r="594" spans="1:18" ht="15.75" customHeight="1">
      <c r="A594" s="19">
        <v>593</v>
      </c>
      <c r="B594" s="4">
        <v>10</v>
      </c>
      <c r="C594" s="15">
        <v>134</v>
      </c>
      <c r="D594" s="21">
        <v>10</v>
      </c>
      <c r="E594" s="22">
        <v>43952</v>
      </c>
      <c r="F594" s="23">
        <v>50</v>
      </c>
      <c r="G594" s="24">
        <v>0.18</v>
      </c>
      <c r="H594">
        <f>VLOOKUP($B594,產品!$A$1:$E$61,4,FALSE)*(1-$G594)*$F594</f>
        <v>41000.000000000007</v>
      </c>
      <c r="I594" s="58">
        <f>$H594-VLOOKUP($B594,產品!$A$2:$E$61,5,FALSE)*F594-$R594</f>
        <v>20590.000000000007</v>
      </c>
      <c r="J594">
        <f t="shared" si="27"/>
        <v>2020</v>
      </c>
      <c r="P594" t="str">
        <f>MID(VLOOKUP($D594,業務!$A$1:$E$11,2,FALSE),FIND("/",VLOOKUP($D594,業務!$A$1:$E$11,2,FALSE))+1,2)</f>
        <v>專員</v>
      </c>
      <c r="Q594">
        <f t="shared" si="28"/>
        <v>0.01</v>
      </c>
      <c r="R594">
        <f t="shared" si="29"/>
        <v>410.00000000000006</v>
      </c>
    </row>
    <row r="595" spans="1:18" ht="15.75" customHeight="1">
      <c r="A595" s="19">
        <v>594</v>
      </c>
      <c r="B595" s="4">
        <v>10</v>
      </c>
      <c r="C595" s="15">
        <v>272</v>
      </c>
      <c r="D595" s="21">
        <v>3</v>
      </c>
      <c r="E595" s="22">
        <v>43952</v>
      </c>
      <c r="F595" s="23">
        <v>20</v>
      </c>
      <c r="G595" s="24">
        <v>0.17</v>
      </c>
      <c r="H595">
        <f>VLOOKUP($B595,產品!$A$1:$E$61,4,FALSE)*(1-$G595)*$F595</f>
        <v>16600</v>
      </c>
      <c r="I595" s="58">
        <f>$H595-VLOOKUP($B595,產品!$A$2:$E$61,5,FALSE)*F595-$R595</f>
        <v>8334.4</v>
      </c>
      <c r="J595">
        <f t="shared" si="27"/>
        <v>2020</v>
      </c>
      <c r="P595" t="str">
        <f>MID(VLOOKUP($D595,業務!$A$1:$E$11,2,FALSE),FIND("/",VLOOKUP($D595,業務!$A$1:$E$11,2,FALSE))+1,2)</f>
        <v>協理</v>
      </c>
      <c r="Q595">
        <f t="shared" si="28"/>
        <v>1.6E-2</v>
      </c>
      <c r="R595">
        <f t="shared" si="29"/>
        <v>265.60000000000002</v>
      </c>
    </row>
    <row r="596" spans="1:18" ht="15.75" customHeight="1">
      <c r="A596" s="19">
        <v>595</v>
      </c>
      <c r="B596" s="4">
        <v>29</v>
      </c>
      <c r="C596" s="15">
        <v>284</v>
      </c>
      <c r="D596" s="21">
        <v>7</v>
      </c>
      <c r="E596" s="22">
        <v>43952</v>
      </c>
      <c r="F596" s="23">
        <v>5</v>
      </c>
      <c r="G596" s="24">
        <v>0.19</v>
      </c>
      <c r="H596">
        <f>VLOOKUP($B596,產品!$A$1:$E$61,4,FALSE)*(1-$G596)*$F596</f>
        <v>24300</v>
      </c>
      <c r="I596" s="58">
        <f>$H596-VLOOKUP($B596,產品!$A$2:$E$61,5,FALSE)*F596-$R596</f>
        <v>6008.4</v>
      </c>
      <c r="J596">
        <f t="shared" si="27"/>
        <v>2020</v>
      </c>
      <c r="P596" t="str">
        <f>MID(VLOOKUP($D596,業務!$A$1:$E$11,2,FALSE),FIND("/",VLOOKUP($D596,業務!$A$1:$E$11,2,FALSE))+1,2)</f>
        <v>副理</v>
      </c>
      <c r="Q596">
        <f t="shared" si="28"/>
        <v>1.2E-2</v>
      </c>
      <c r="R596">
        <f t="shared" si="29"/>
        <v>291.60000000000002</v>
      </c>
    </row>
    <row r="597" spans="1:18" ht="15.75" customHeight="1">
      <c r="A597" s="19">
        <v>596</v>
      </c>
      <c r="B597" s="4">
        <v>31</v>
      </c>
      <c r="C597" s="15">
        <v>271</v>
      </c>
      <c r="D597" s="21">
        <v>2</v>
      </c>
      <c r="E597" s="22">
        <v>43953</v>
      </c>
      <c r="F597" s="23">
        <v>18</v>
      </c>
      <c r="G597" s="24">
        <v>0.2</v>
      </c>
      <c r="H597">
        <f>VLOOKUP($B597,產品!$A$1:$E$61,4,FALSE)*(1-$G597)*$F597</f>
        <v>100800</v>
      </c>
      <c r="I597" s="58">
        <f>$H597-VLOOKUP($B597,產品!$A$2:$E$61,5,FALSE)*F597-$R597</f>
        <v>23688</v>
      </c>
      <c r="J597">
        <f t="shared" si="27"/>
        <v>2020</v>
      </c>
      <c r="P597" t="str">
        <f>MID(VLOOKUP($D597,業務!$A$1:$E$11,2,FALSE),FIND("/",VLOOKUP($D597,業務!$A$1:$E$11,2,FALSE))+1,2)</f>
        <v>經理</v>
      </c>
      <c r="Q597">
        <f t="shared" si="28"/>
        <v>1.4999999999999999E-2</v>
      </c>
      <c r="R597">
        <f t="shared" si="29"/>
        <v>1512</v>
      </c>
    </row>
    <row r="598" spans="1:18" ht="15.75" customHeight="1">
      <c r="A598" s="19">
        <v>597</v>
      </c>
      <c r="B598" s="4">
        <v>32</v>
      </c>
      <c r="C598" s="15">
        <v>272</v>
      </c>
      <c r="D598" s="21">
        <v>2</v>
      </c>
      <c r="E598" s="22">
        <v>43953</v>
      </c>
      <c r="F598" s="23">
        <v>10</v>
      </c>
      <c r="G598" s="24">
        <v>0.18</v>
      </c>
      <c r="H598">
        <f>VLOOKUP($B598,產品!$A$1:$E$61,4,FALSE)*(1-$G598)*$F598</f>
        <v>61500.000000000007</v>
      </c>
      <c r="I598" s="58">
        <f>$H598-VLOOKUP($B598,產品!$A$2:$E$61,5,FALSE)*F598-$R598</f>
        <v>15577.500000000007</v>
      </c>
      <c r="J598">
        <f t="shared" si="27"/>
        <v>2020</v>
      </c>
      <c r="P598" t="str">
        <f>MID(VLOOKUP($D598,業務!$A$1:$E$11,2,FALSE),FIND("/",VLOOKUP($D598,業務!$A$1:$E$11,2,FALSE))+1,2)</f>
        <v>經理</v>
      </c>
      <c r="Q598">
        <f t="shared" si="28"/>
        <v>1.4999999999999999E-2</v>
      </c>
      <c r="R598">
        <f t="shared" si="29"/>
        <v>922.50000000000011</v>
      </c>
    </row>
    <row r="599" spans="1:18" ht="15.75" customHeight="1">
      <c r="A599" s="19">
        <v>598</v>
      </c>
      <c r="B599" s="4">
        <v>52</v>
      </c>
      <c r="C599" s="15">
        <v>116</v>
      </c>
      <c r="D599" s="21">
        <v>1</v>
      </c>
      <c r="E599" s="22">
        <v>43953</v>
      </c>
      <c r="F599" s="26">
        <v>3</v>
      </c>
      <c r="G599" s="24">
        <v>0.14000000000000001</v>
      </c>
      <c r="H599">
        <f>VLOOKUP($B599,產品!$A$1:$E$61,4,FALSE)*(1-$G599)*$F599</f>
        <v>56760</v>
      </c>
      <c r="I599" s="58">
        <f>$H599-VLOOKUP($B599,產品!$A$2:$E$61,5,FALSE)*F599-$R599</f>
        <v>9992.4000000000069</v>
      </c>
      <c r="J599">
        <f t="shared" si="27"/>
        <v>2020</v>
      </c>
      <c r="P599" t="str">
        <f>MID(VLOOKUP($D599,業務!$A$1:$E$11,2,FALSE),FIND("/",VLOOKUP($D599,業務!$A$1:$E$11,2,FALSE))+1,2)</f>
        <v>專員</v>
      </c>
      <c r="Q599">
        <f t="shared" si="28"/>
        <v>0.01</v>
      </c>
      <c r="R599">
        <f t="shared" si="29"/>
        <v>567.6</v>
      </c>
    </row>
    <row r="600" spans="1:18" ht="15.75" customHeight="1">
      <c r="A600" s="19">
        <v>599</v>
      </c>
      <c r="B600" s="4">
        <v>32</v>
      </c>
      <c r="C600" s="15">
        <v>273</v>
      </c>
      <c r="D600" s="21">
        <v>3</v>
      </c>
      <c r="E600" s="22">
        <v>43953</v>
      </c>
      <c r="F600" s="23">
        <v>6</v>
      </c>
      <c r="G600" s="24">
        <v>0.17</v>
      </c>
      <c r="H600">
        <f>VLOOKUP($B600,產品!$A$1:$E$61,4,FALSE)*(1-$G600)*$F600</f>
        <v>37350</v>
      </c>
      <c r="I600" s="58">
        <f>$H600-VLOOKUP($B600,產品!$A$2:$E$61,5,FALSE)*F600-$R600</f>
        <v>9752.4</v>
      </c>
      <c r="J600">
        <f t="shared" si="27"/>
        <v>2020</v>
      </c>
      <c r="P600" t="str">
        <f>MID(VLOOKUP($D600,業務!$A$1:$E$11,2,FALSE),FIND("/",VLOOKUP($D600,業務!$A$1:$E$11,2,FALSE))+1,2)</f>
        <v>協理</v>
      </c>
      <c r="Q600">
        <f t="shared" si="28"/>
        <v>1.6E-2</v>
      </c>
      <c r="R600">
        <f t="shared" si="29"/>
        <v>597.6</v>
      </c>
    </row>
    <row r="601" spans="1:18" ht="15.75" customHeight="1">
      <c r="A601" s="19">
        <v>600</v>
      </c>
      <c r="B601" s="4">
        <v>31</v>
      </c>
      <c r="C601" s="15">
        <v>4</v>
      </c>
      <c r="D601" s="21">
        <v>10</v>
      </c>
      <c r="E601" s="22">
        <v>43953</v>
      </c>
      <c r="F601" s="23">
        <v>3</v>
      </c>
      <c r="G601" s="24">
        <v>0.2</v>
      </c>
      <c r="H601">
        <f>VLOOKUP($B601,產品!$A$1:$E$61,4,FALSE)*(1-$G601)*$F601</f>
        <v>16800</v>
      </c>
      <c r="I601" s="58">
        <f>$H601-VLOOKUP($B601,產品!$A$2:$E$61,5,FALSE)*F601-$R601</f>
        <v>4032</v>
      </c>
      <c r="J601">
        <f t="shared" si="27"/>
        <v>2020</v>
      </c>
      <c r="P601" t="str">
        <f>MID(VLOOKUP($D601,業務!$A$1:$E$11,2,FALSE),FIND("/",VLOOKUP($D601,業務!$A$1:$E$11,2,FALSE))+1,2)</f>
        <v>專員</v>
      </c>
      <c r="Q601">
        <f t="shared" si="28"/>
        <v>0.01</v>
      </c>
      <c r="R601">
        <f t="shared" si="29"/>
        <v>168</v>
      </c>
    </row>
    <row r="602" spans="1:18" ht="15.75" customHeight="1">
      <c r="A602" s="19">
        <v>601</v>
      </c>
      <c r="B602" s="4">
        <v>39</v>
      </c>
      <c r="C602" s="15">
        <v>285</v>
      </c>
      <c r="D602" s="21">
        <v>9</v>
      </c>
      <c r="E602" s="22">
        <v>43954</v>
      </c>
      <c r="F602" s="23">
        <v>10</v>
      </c>
      <c r="G602" s="24">
        <v>0.09</v>
      </c>
      <c r="H602">
        <f>VLOOKUP($B602,產品!$A$1:$E$61,4,FALSE)*(1-$G602)*$F602</f>
        <v>163800</v>
      </c>
      <c r="I602" s="58">
        <f>$H602-VLOOKUP($B602,產品!$A$2:$E$61,5,FALSE)*F602-$R602</f>
        <v>44343</v>
      </c>
      <c r="J602">
        <f t="shared" si="27"/>
        <v>2020</v>
      </c>
      <c r="P602" t="str">
        <f>MID(VLOOKUP($D602,業務!$A$1:$E$11,2,FALSE),FIND("/",VLOOKUP($D602,業務!$A$1:$E$11,2,FALSE))+1,2)</f>
        <v>經理</v>
      </c>
      <c r="Q602">
        <f t="shared" si="28"/>
        <v>1.4999999999999999E-2</v>
      </c>
      <c r="R602">
        <f t="shared" si="29"/>
        <v>2457</v>
      </c>
    </row>
    <row r="603" spans="1:18" ht="15.75" customHeight="1">
      <c r="A603" s="19">
        <v>602</v>
      </c>
      <c r="B603" s="4">
        <v>60</v>
      </c>
      <c r="C603" s="15">
        <v>291</v>
      </c>
      <c r="D603" s="21">
        <v>5</v>
      </c>
      <c r="E603" s="22">
        <v>43954</v>
      </c>
      <c r="F603" s="23">
        <v>8</v>
      </c>
      <c r="G603" s="24">
        <v>0.11</v>
      </c>
      <c r="H603">
        <f>VLOOKUP($B603,產品!$A$1:$E$61,4,FALSE)*(1-$G603)*$F603</f>
        <v>178000</v>
      </c>
      <c r="I603" s="58">
        <f>$H603-VLOOKUP($B603,產品!$A$2:$E$61,5,FALSE)*F603-$R603</f>
        <v>36220</v>
      </c>
      <c r="J603">
        <f t="shared" si="27"/>
        <v>2020</v>
      </c>
      <c r="P603" t="str">
        <f>MID(VLOOKUP($D603,業務!$A$1:$E$11,2,FALSE),FIND("/",VLOOKUP($D603,業務!$A$1:$E$11,2,FALSE))+1,2)</f>
        <v>專員</v>
      </c>
      <c r="Q603">
        <f t="shared" si="28"/>
        <v>0.01</v>
      </c>
      <c r="R603">
        <f t="shared" si="29"/>
        <v>1780</v>
      </c>
    </row>
    <row r="604" spans="1:18" ht="15.75" customHeight="1">
      <c r="A604" s="19">
        <v>603</v>
      </c>
      <c r="B604" s="4">
        <v>7</v>
      </c>
      <c r="C604" s="15">
        <v>8</v>
      </c>
      <c r="D604" s="21">
        <v>1</v>
      </c>
      <c r="E604" s="22">
        <v>43954</v>
      </c>
      <c r="F604" s="23">
        <v>50</v>
      </c>
      <c r="G604" s="24">
        <v>0.1</v>
      </c>
      <c r="H604">
        <f>VLOOKUP($B604,產品!$A$1:$E$61,4,FALSE)*(1-$G604)*$F604</f>
        <v>45000</v>
      </c>
      <c r="I604" s="58">
        <f>$H604-VLOOKUP($B604,產品!$A$2:$E$61,5,FALSE)*F604-$R604</f>
        <v>24550</v>
      </c>
      <c r="J604">
        <f t="shared" si="27"/>
        <v>2020</v>
      </c>
      <c r="P604" t="str">
        <f>MID(VLOOKUP($D604,業務!$A$1:$E$11,2,FALSE),FIND("/",VLOOKUP($D604,業務!$A$1:$E$11,2,FALSE))+1,2)</f>
        <v>專員</v>
      </c>
      <c r="Q604">
        <f t="shared" si="28"/>
        <v>0.01</v>
      </c>
      <c r="R604">
        <f t="shared" si="29"/>
        <v>450</v>
      </c>
    </row>
    <row r="605" spans="1:18" ht="15.75" customHeight="1">
      <c r="A605" s="19">
        <v>604</v>
      </c>
      <c r="B605" s="4">
        <v>30</v>
      </c>
      <c r="C605" s="15">
        <v>138</v>
      </c>
      <c r="D605" s="21">
        <v>9</v>
      </c>
      <c r="E605" s="22">
        <v>43954</v>
      </c>
      <c r="F605" s="23">
        <v>15</v>
      </c>
      <c r="G605" s="24">
        <v>0.2</v>
      </c>
      <c r="H605">
        <f>VLOOKUP($B605,產品!$A$1:$E$61,4,FALSE)*(1-$G605)*$F605</f>
        <v>78000</v>
      </c>
      <c r="I605" s="58">
        <f>$H605-VLOOKUP($B605,產品!$A$2:$E$61,5,FALSE)*F605-$R605</f>
        <v>18330</v>
      </c>
      <c r="J605">
        <f t="shared" si="27"/>
        <v>2020</v>
      </c>
      <c r="P605" t="str">
        <f>MID(VLOOKUP($D605,業務!$A$1:$E$11,2,FALSE),FIND("/",VLOOKUP($D605,業務!$A$1:$E$11,2,FALSE))+1,2)</f>
        <v>經理</v>
      </c>
      <c r="Q605">
        <f t="shared" si="28"/>
        <v>1.4999999999999999E-2</v>
      </c>
      <c r="R605">
        <f t="shared" si="29"/>
        <v>1170</v>
      </c>
    </row>
    <row r="606" spans="1:18" ht="15.75" customHeight="1">
      <c r="A606" s="19">
        <v>605</v>
      </c>
      <c r="B606" s="4">
        <v>23</v>
      </c>
      <c r="C606" s="15">
        <v>4</v>
      </c>
      <c r="D606" s="21">
        <v>2</v>
      </c>
      <c r="E606" s="22">
        <v>43954</v>
      </c>
      <c r="F606" s="23">
        <v>20</v>
      </c>
      <c r="G606" s="24">
        <v>0.16</v>
      </c>
      <c r="H606">
        <f>VLOOKUP($B606,產品!$A$1:$E$61,4,FALSE)*(1-$G606)*$F606</f>
        <v>30240</v>
      </c>
      <c r="I606" s="58">
        <f>$H606-VLOOKUP($B606,產品!$A$2:$E$61,5,FALSE)*F606-$R606</f>
        <v>15386.4</v>
      </c>
      <c r="J606">
        <f t="shared" si="27"/>
        <v>2020</v>
      </c>
      <c r="P606" t="str">
        <f>MID(VLOOKUP($D606,業務!$A$1:$E$11,2,FALSE),FIND("/",VLOOKUP($D606,業務!$A$1:$E$11,2,FALSE))+1,2)</f>
        <v>經理</v>
      </c>
      <c r="Q606">
        <f t="shared" si="28"/>
        <v>1.4999999999999999E-2</v>
      </c>
      <c r="R606">
        <f t="shared" si="29"/>
        <v>453.59999999999997</v>
      </c>
    </row>
    <row r="607" spans="1:18" ht="15.75" customHeight="1">
      <c r="A607" s="19">
        <v>606</v>
      </c>
      <c r="B607" s="4">
        <v>33</v>
      </c>
      <c r="C607" s="15">
        <v>287</v>
      </c>
      <c r="D607" s="21">
        <v>1</v>
      </c>
      <c r="E607" s="22">
        <v>43954</v>
      </c>
      <c r="F607" s="23">
        <v>2</v>
      </c>
      <c r="G607" s="24">
        <v>0.09</v>
      </c>
      <c r="H607">
        <f>VLOOKUP($B607,產品!$A$1:$E$61,4,FALSE)*(1-$G607)*$F607</f>
        <v>13650</v>
      </c>
      <c r="I607" s="58">
        <f>$H607-VLOOKUP($B607,產品!$A$2:$E$61,5,FALSE)*F607-$R607</f>
        <v>4513.5</v>
      </c>
      <c r="J607">
        <f t="shared" si="27"/>
        <v>2020</v>
      </c>
      <c r="P607" t="str">
        <f>MID(VLOOKUP($D607,業務!$A$1:$E$11,2,FALSE),FIND("/",VLOOKUP($D607,業務!$A$1:$E$11,2,FALSE))+1,2)</f>
        <v>專員</v>
      </c>
      <c r="Q607">
        <f t="shared" si="28"/>
        <v>0.01</v>
      </c>
      <c r="R607">
        <f t="shared" si="29"/>
        <v>136.5</v>
      </c>
    </row>
    <row r="608" spans="1:18" ht="15.75" customHeight="1">
      <c r="A608" s="19">
        <v>607</v>
      </c>
      <c r="B608" s="4">
        <v>13</v>
      </c>
      <c r="C608" s="15">
        <v>257</v>
      </c>
      <c r="D608" s="21">
        <v>5</v>
      </c>
      <c r="E608" s="22">
        <v>43955</v>
      </c>
      <c r="F608" s="23">
        <v>100</v>
      </c>
      <c r="G608" s="24">
        <v>0.15</v>
      </c>
      <c r="H608">
        <f>VLOOKUP($B608,產品!$A$1:$E$61,4,FALSE)*(1-$G608)*$F608</f>
        <v>153000</v>
      </c>
      <c r="I608" s="58">
        <f>$H608-VLOOKUP($B608,產品!$A$2:$E$61,5,FALSE)*F608-$R608</f>
        <v>79470</v>
      </c>
      <c r="J608">
        <f t="shared" si="27"/>
        <v>2020</v>
      </c>
      <c r="P608" t="str">
        <f>MID(VLOOKUP($D608,業務!$A$1:$E$11,2,FALSE),FIND("/",VLOOKUP($D608,業務!$A$1:$E$11,2,FALSE))+1,2)</f>
        <v>專員</v>
      </c>
      <c r="Q608">
        <f t="shared" si="28"/>
        <v>0.01</v>
      </c>
      <c r="R608">
        <f t="shared" si="29"/>
        <v>1530</v>
      </c>
    </row>
    <row r="609" spans="1:18" ht="15.75" customHeight="1">
      <c r="A609" s="19">
        <v>608</v>
      </c>
      <c r="B609" s="4">
        <v>58</v>
      </c>
      <c r="C609" s="15">
        <v>123</v>
      </c>
      <c r="D609" s="21">
        <v>8</v>
      </c>
      <c r="E609" s="22">
        <v>43955</v>
      </c>
      <c r="F609" s="23">
        <v>8</v>
      </c>
      <c r="G609" s="24">
        <v>0.12</v>
      </c>
      <c r="H609">
        <f>VLOOKUP($B609,產品!$A$1:$E$61,4,FALSE)*(1-$G609)*$F609</f>
        <v>147840</v>
      </c>
      <c r="I609" s="58">
        <f>$H609-VLOOKUP($B609,產品!$A$2:$E$61,5,FALSE)*F609-$R609</f>
        <v>28761.600000000013</v>
      </c>
      <c r="J609">
        <f t="shared" si="27"/>
        <v>2020</v>
      </c>
      <c r="P609" t="str">
        <f>MID(VLOOKUP($D609,業務!$A$1:$E$11,2,FALSE),FIND("/",VLOOKUP($D609,業務!$A$1:$E$11,2,FALSE))+1,2)</f>
        <v>專員</v>
      </c>
      <c r="Q609">
        <f t="shared" si="28"/>
        <v>0.01</v>
      </c>
      <c r="R609">
        <f t="shared" si="29"/>
        <v>1478.4</v>
      </c>
    </row>
    <row r="610" spans="1:18" ht="15.75" customHeight="1">
      <c r="A610" s="19">
        <v>609</v>
      </c>
      <c r="B610" s="4">
        <v>26</v>
      </c>
      <c r="C610" s="15">
        <v>10</v>
      </c>
      <c r="D610" s="21">
        <v>4</v>
      </c>
      <c r="E610" s="22">
        <v>43955</v>
      </c>
      <c r="F610" s="23">
        <v>20</v>
      </c>
      <c r="G610" s="24">
        <v>0.2</v>
      </c>
      <c r="H610">
        <f>VLOOKUP($B610,產品!$A$1:$E$61,4,FALSE)*(1-$G610)*$F610</f>
        <v>104000</v>
      </c>
      <c r="I610" s="58">
        <f>$H610-VLOOKUP($B610,產品!$A$2:$E$61,5,FALSE)*F610-$R610</f>
        <v>24752</v>
      </c>
      <c r="J610">
        <f t="shared" si="27"/>
        <v>2020</v>
      </c>
      <c r="P610" t="str">
        <f>MID(VLOOKUP($D610,業務!$A$1:$E$11,2,FALSE),FIND("/",VLOOKUP($D610,業務!$A$1:$E$11,2,FALSE))+1,2)</f>
        <v>副理</v>
      </c>
      <c r="Q610">
        <f t="shared" si="28"/>
        <v>1.2E-2</v>
      </c>
      <c r="R610">
        <f t="shared" si="29"/>
        <v>1248</v>
      </c>
    </row>
    <row r="611" spans="1:18" ht="15.75" customHeight="1">
      <c r="A611" s="19">
        <v>610</v>
      </c>
      <c r="B611" s="4">
        <v>4</v>
      </c>
      <c r="C611" s="15">
        <v>267</v>
      </c>
      <c r="D611" s="21">
        <v>5</v>
      </c>
      <c r="E611" s="22">
        <v>43955</v>
      </c>
      <c r="F611" s="26">
        <v>30</v>
      </c>
      <c r="G611" s="24">
        <v>0.11</v>
      </c>
      <c r="H611">
        <f>VLOOKUP($B611,產品!$A$1:$E$61,4,FALSE)*(1-$G611)*$F611</f>
        <v>26700</v>
      </c>
      <c r="I611" s="58">
        <f>$H611-VLOOKUP($B611,產品!$A$2:$E$61,5,FALSE)*F611-$R611</f>
        <v>14433</v>
      </c>
      <c r="J611">
        <f t="shared" si="27"/>
        <v>2020</v>
      </c>
      <c r="P611" t="str">
        <f>MID(VLOOKUP($D611,業務!$A$1:$E$11,2,FALSE),FIND("/",VLOOKUP($D611,業務!$A$1:$E$11,2,FALSE))+1,2)</f>
        <v>專員</v>
      </c>
      <c r="Q611">
        <f t="shared" si="28"/>
        <v>0.01</v>
      </c>
      <c r="R611">
        <f t="shared" si="29"/>
        <v>267</v>
      </c>
    </row>
    <row r="612" spans="1:18" ht="15.75" customHeight="1">
      <c r="A612" s="19">
        <v>611</v>
      </c>
      <c r="B612" s="4">
        <v>5</v>
      </c>
      <c r="C612" s="15">
        <v>140</v>
      </c>
      <c r="D612" s="21">
        <v>8</v>
      </c>
      <c r="E612" s="22">
        <v>43955</v>
      </c>
      <c r="F612" s="23">
        <v>30</v>
      </c>
      <c r="G612" s="24">
        <v>0.15</v>
      </c>
      <c r="H612">
        <f>VLOOKUP($B612,產品!$A$1:$E$61,4,FALSE)*(1-$G612)*$F612</f>
        <v>25500</v>
      </c>
      <c r="I612" s="58">
        <f>$H612-VLOOKUP($B612,產品!$A$2:$E$61,5,FALSE)*F612-$R612</f>
        <v>13245</v>
      </c>
      <c r="J612">
        <f t="shared" si="27"/>
        <v>2020</v>
      </c>
      <c r="P612" t="str">
        <f>MID(VLOOKUP($D612,業務!$A$1:$E$11,2,FALSE),FIND("/",VLOOKUP($D612,業務!$A$1:$E$11,2,FALSE))+1,2)</f>
        <v>專員</v>
      </c>
      <c r="Q612">
        <f t="shared" si="28"/>
        <v>0.01</v>
      </c>
      <c r="R612">
        <f t="shared" si="29"/>
        <v>255</v>
      </c>
    </row>
    <row r="613" spans="1:18" ht="15.75" customHeight="1">
      <c r="A613" s="19">
        <v>612</v>
      </c>
      <c r="B613" s="4">
        <v>48</v>
      </c>
      <c r="C613" s="15">
        <v>292</v>
      </c>
      <c r="D613" s="21">
        <v>6</v>
      </c>
      <c r="E613" s="22">
        <v>43955</v>
      </c>
      <c r="F613" s="23">
        <v>3</v>
      </c>
      <c r="G613" s="24">
        <v>0.15</v>
      </c>
      <c r="H613">
        <f>VLOOKUP($B613,產品!$A$1:$E$61,4,FALSE)*(1-$G613)*$F613</f>
        <v>56100</v>
      </c>
      <c r="I613" s="58">
        <f>$H613-VLOOKUP($B613,產品!$A$2:$E$61,5,FALSE)*F613-$R613</f>
        <v>12639</v>
      </c>
      <c r="J613">
        <f t="shared" si="27"/>
        <v>2020</v>
      </c>
      <c r="P613" t="str">
        <f>MID(VLOOKUP($D613,業務!$A$1:$E$11,2,FALSE),FIND("/",VLOOKUP($D613,業務!$A$1:$E$11,2,FALSE))+1,2)</f>
        <v>專員</v>
      </c>
      <c r="Q613">
        <f t="shared" si="28"/>
        <v>0.01</v>
      </c>
      <c r="R613">
        <f t="shared" si="29"/>
        <v>561</v>
      </c>
    </row>
    <row r="614" spans="1:18" ht="15.75" customHeight="1">
      <c r="A614" s="19">
        <v>613</v>
      </c>
      <c r="B614" s="4">
        <v>4</v>
      </c>
      <c r="C614" s="15">
        <v>8</v>
      </c>
      <c r="D614" s="21">
        <v>5</v>
      </c>
      <c r="E614" s="22">
        <v>43955</v>
      </c>
      <c r="F614" s="23">
        <v>10</v>
      </c>
      <c r="G614" s="24">
        <v>0.12</v>
      </c>
      <c r="H614">
        <f>VLOOKUP($B614,產品!$A$1:$E$61,4,FALSE)*(1-$G614)*$F614</f>
        <v>8800</v>
      </c>
      <c r="I614" s="58">
        <f>$H614-VLOOKUP($B614,產品!$A$2:$E$61,5,FALSE)*F614-$R614</f>
        <v>4712</v>
      </c>
      <c r="J614">
        <f t="shared" si="27"/>
        <v>2020</v>
      </c>
      <c r="P614" t="str">
        <f>MID(VLOOKUP($D614,業務!$A$1:$E$11,2,FALSE),FIND("/",VLOOKUP($D614,業務!$A$1:$E$11,2,FALSE))+1,2)</f>
        <v>專員</v>
      </c>
      <c r="Q614">
        <f t="shared" si="28"/>
        <v>0.01</v>
      </c>
      <c r="R614">
        <f t="shared" si="29"/>
        <v>88</v>
      </c>
    </row>
    <row r="615" spans="1:18" ht="15.75" customHeight="1">
      <c r="A615" s="19">
        <v>614</v>
      </c>
      <c r="B615" s="4">
        <v>6</v>
      </c>
      <c r="C615" s="15">
        <v>282</v>
      </c>
      <c r="D615" s="21">
        <v>1</v>
      </c>
      <c r="E615" s="22">
        <v>43955</v>
      </c>
      <c r="F615" s="23">
        <v>10</v>
      </c>
      <c r="G615" s="24">
        <v>0.16</v>
      </c>
      <c r="H615">
        <f>VLOOKUP($B615,產品!$A$1:$E$61,4,FALSE)*(1-$G615)*$F615</f>
        <v>8400</v>
      </c>
      <c r="I615" s="58">
        <f>$H615-VLOOKUP($B615,產品!$A$2:$E$61,5,FALSE)*F615-$R615</f>
        <v>4316</v>
      </c>
      <c r="J615">
        <f t="shared" si="27"/>
        <v>2020</v>
      </c>
      <c r="P615" t="str">
        <f>MID(VLOOKUP($D615,業務!$A$1:$E$11,2,FALSE),FIND("/",VLOOKUP($D615,業務!$A$1:$E$11,2,FALSE))+1,2)</f>
        <v>專員</v>
      </c>
      <c r="Q615">
        <f t="shared" si="28"/>
        <v>0.01</v>
      </c>
      <c r="R615">
        <f t="shared" si="29"/>
        <v>84</v>
      </c>
    </row>
    <row r="616" spans="1:18" ht="15.75" customHeight="1">
      <c r="A616" s="19">
        <v>615</v>
      </c>
      <c r="B616" s="4">
        <v>32</v>
      </c>
      <c r="C616" s="15">
        <v>2</v>
      </c>
      <c r="D616" s="21">
        <v>5</v>
      </c>
      <c r="E616" s="22">
        <v>43956</v>
      </c>
      <c r="F616" s="23">
        <v>15</v>
      </c>
      <c r="G616" s="24">
        <v>0.2</v>
      </c>
      <c r="H616">
        <f>VLOOKUP($B616,產品!$A$1:$E$61,4,FALSE)*(1-$G616)*$F616</f>
        <v>90000</v>
      </c>
      <c r="I616" s="58">
        <f>$H616-VLOOKUP($B616,產品!$A$2:$E$61,5,FALSE)*F616-$R616</f>
        <v>21600</v>
      </c>
      <c r="J616">
        <f t="shared" si="27"/>
        <v>2020</v>
      </c>
      <c r="P616" t="str">
        <f>MID(VLOOKUP($D616,業務!$A$1:$E$11,2,FALSE),FIND("/",VLOOKUP($D616,業務!$A$1:$E$11,2,FALSE))+1,2)</f>
        <v>專員</v>
      </c>
      <c r="Q616">
        <f t="shared" si="28"/>
        <v>0.01</v>
      </c>
      <c r="R616">
        <f t="shared" si="29"/>
        <v>900</v>
      </c>
    </row>
    <row r="617" spans="1:18" ht="15.75" customHeight="1">
      <c r="A617" s="19">
        <v>616</v>
      </c>
      <c r="B617" s="4">
        <v>52</v>
      </c>
      <c r="C617" s="15">
        <v>137</v>
      </c>
      <c r="D617" s="21">
        <v>5</v>
      </c>
      <c r="E617" s="22">
        <v>43956</v>
      </c>
      <c r="F617" s="23">
        <v>2</v>
      </c>
      <c r="G617" s="24">
        <v>0.06</v>
      </c>
      <c r="H617">
        <f>VLOOKUP($B617,產品!$A$1:$E$61,4,FALSE)*(1-$G617)*$F617</f>
        <v>41360</v>
      </c>
      <c r="I617" s="58">
        <f>$H617-VLOOKUP($B617,產品!$A$2:$E$61,5,FALSE)*F617-$R617</f>
        <v>10146.400000000003</v>
      </c>
      <c r="J617">
        <f t="shared" si="27"/>
        <v>2020</v>
      </c>
      <c r="P617" t="str">
        <f>MID(VLOOKUP($D617,業務!$A$1:$E$11,2,FALSE),FIND("/",VLOOKUP($D617,業務!$A$1:$E$11,2,FALSE))+1,2)</f>
        <v>專員</v>
      </c>
      <c r="Q617">
        <f t="shared" si="28"/>
        <v>0.01</v>
      </c>
      <c r="R617">
        <f t="shared" si="29"/>
        <v>413.6</v>
      </c>
    </row>
    <row r="618" spans="1:18" ht="15.75" customHeight="1">
      <c r="A618" s="19">
        <v>617</v>
      </c>
      <c r="B618" s="4">
        <v>47</v>
      </c>
      <c r="C618" s="15">
        <v>136</v>
      </c>
      <c r="D618" s="21">
        <v>7</v>
      </c>
      <c r="E618" s="22">
        <v>43956</v>
      </c>
      <c r="F618" s="23">
        <v>2</v>
      </c>
      <c r="G618" s="24">
        <v>0.1</v>
      </c>
      <c r="H618">
        <f>VLOOKUP($B618,產品!$A$1:$E$61,4,FALSE)*(1-$G618)*$F618</f>
        <v>36000</v>
      </c>
      <c r="I618" s="58">
        <f>$H618-VLOOKUP($B618,產品!$A$2:$E$61,5,FALSE)*F618-$R618</f>
        <v>9568</v>
      </c>
      <c r="J618">
        <f t="shared" si="27"/>
        <v>2020</v>
      </c>
      <c r="P618" t="str">
        <f>MID(VLOOKUP($D618,業務!$A$1:$E$11,2,FALSE),FIND("/",VLOOKUP($D618,業務!$A$1:$E$11,2,FALSE))+1,2)</f>
        <v>副理</v>
      </c>
      <c r="Q618">
        <f t="shared" si="28"/>
        <v>1.2E-2</v>
      </c>
      <c r="R618">
        <f t="shared" si="29"/>
        <v>432</v>
      </c>
    </row>
    <row r="619" spans="1:18" ht="15.75" customHeight="1">
      <c r="A619" s="19">
        <v>618</v>
      </c>
      <c r="B619" s="4">
        <v>42</v>
      </c>
      <c r="C619" s="15">
        <v>258</v>
      </c>
      <c r="D619" s="21">
        <v>7</v>
      </c>
      <c r="E619" s="22">
        <v>43956</v>
      </c>
      <c r="F619" s="23">
        <v>3</v>
      </c>
      <c r="G619" s="24">
        <v>0.18</v>
      </c>
      <c r="H619">
        <f>VLOOKUP($B619,產品!$A$1:$E$61,4,FALSE)*(1-$G619)*$F619</f>
        <v>36900.000000000007</v>
      </c>
      <c r="I619" s="58">
        <f>$H619-VLOOKUP($B619,產品!$A$2:$E$61,5,FALSE)*F619-$R619</f>
        <v>7207.2000000000071</v>
      </c>
      <c r="J619">
        <f t="shared" si="27"/>
        <v>2020</v>
      </c>
      <c r="P619" t="str">
        <f>MID(VLOOKUP($D619,業務!$A$1:$E$11,2,FALSE),FIND("/",VLOOKUP($D619,業務!$A$1:$E$11,2,FALSE))+1,2)</f>
        <v>副理</v>
      </c>
      <c r="Q619">
        <f t="shared" si="28"/>
        <v>1.2E-2</v>
      </c>
      <c r="R619">
        <f t="shared" si="29"/>
        <v>442.80000000000007</v>
      </c>
    </row>
    <row r="620" spans="1:18" ht="15.75" customHeight="1">
      <c r="A620" s="19">
        <v>619</v>
      </c>
      <c r="B620" s="4">
        <v>2</v>
      </c>
      <c r="C620" s="15">
        <v>114</v>
      </c>
      <c r="D620" s="21">
        <v>5</v>
      </c>
      <c r="E620" s="22">
        <v>43956</v>
      </c>
      <c r="F620" s="23">
        <v>10</v>
      </c>
      <c r="G620" s="24">
        <v>0.15</v>
      </c>
      <c r="H620">
        <f>VLOOKUP($B620,產品!$A$1:$E$61,4,FALSE)*(1-$G620)*$F620</f>
        <v>8500</v>
      </c>
      <c r="I620" s="58">
        <f>$H620-VLOOKUP($B620,產品!$A$2:$E$61,5,FALSE)*F620-$R620</f>
        <v>4415</v>
      </c>
      <c r="J620">
        <f t="shared" si="27"/>
        <v>2020</v>
      </c>
      <c r="P620" t="str">
        <f>MID(VLOOKUP($D620,業務!$A$1:$E$11,2,FALSE),FIND("/",VLOOKUP($D620,業務!$A$1:$E$11,2,FALSE))+1,2)</f>
        <v>專員</v>
      </c>
      <c r="Q620">
        <f t="shared" si="28"/>
        <v>0.01</v>
      </c>
      <c r="R620">
        <f t="shared" si="29"/>
        <v>85</v>
      </c>
    </row>
    <row r="621" spans="1:18" ht="15.75" customHeight="1">
      <c r="A621" s="19">
        <v>620</v>
      </c>
      <c r="B621" s="4">
        <v>43</v>
      </c>
      <c r="C621" s="15">
        <v>284</v>
      </c>
      <c r="D621" s="21">
        <v>10</v>
      </c>
      <c r="E621" s="22">
        <v>43956</v>
      </c>
      <c r="F621" s="23">
        <v>1</v>
      </c>
      <c r="G621" s="24">
        <v>0.16</v>
      </c>
      <c r="H621">
        <f>VLOOKUP($B621,產品!$A$1:$E$61,4,FALSE)*(1-$G621)*$F621</f>
        <v>15120</v>
      </c>
      <c r="I621" s="58">
        <f>$H621-VLOOKUP($B621,產品!$A$2:$E$61,5,FALSE)*F621-$R621</f>
        <v>3268.8</v>
      </c>
      <c r="J621">
        <f t="shared" si="27"/>
        <v>2020</v>
      </c>
      <c r="P621" t="str">
        <f>MID(VLOOKUP($D621,業務!$A$1:$E$11,2,FALSE),FIND("/",VLOOKUP($D621,業務!$A$1:$E$11,2,FALSE))+1,2)</f>
        <v>專員</v>
      </c>
      <c r="Q621">
        <f t="shared" si="28"/>
        <v>0.01</v>
      </c>
      <c r="R621">
        <f t="shared" si="29"/>
        <v>151.20000000000002</v>
      </c>
    </row>
    <row r="622" spans="1:18" ht="15.75" customHeight="1">
      <c r="A622" s="19">
        <v>621</v>
      </c>
      <c r="B622" s="4">
        <v>6</v>
      </c>
      <c r="C622" s="15">
        <v>120</v>
      </c>
      <c r="D622" s="21">
        <v>3</v>
      </c>
      <c r="E622" s="22">
        <v>43957</v>
      </c>
      <c r="F622" s="23">
        <v>150</v>
      </c>
      <c r="G622" s="24">
        <v>0.08</v>
      </c>
      <c r="H622">
        <f>VLOOKUP($B622,產品!$A$1:$E$61,4,FALSE)*(1-$G622)*$F622</f>
        <v>138000</v>
      </c>
      <c r="I622" s="58">
        <f>$H622-VLOOKUP($B622,產品!$A$2:$E$61,5,FALSE)*F622-$R622</f>
        <v>75792</v>
      </c>
      <c r="J622">
        <f t="shared" si="27"/>
        <v>2020</v>
      </c>
      <c r="P622" t="str">
        <f>MID(VLOOKUP($D622,業務!$A$1:$E$11,2,FALSE),FIND("/",VLOOKUP($D622,業務!$A$1:$E$11,2,FALSE))+1,2)</f>
        <v>協理</v>
      </c>
      <c r="Q622">
        <f t="shared" si="28"/>
        <v>1.6E-2</v>
      </c>
      <c r="R622">
        <f t="shared" si="29"/>
        <v>2208</v>
      </c>
    </row>
    <row r="623" spans="1:18" ht="15.75" customHeight="1">
      <c r="A623" s="19">
        <v>622</v>
      </c>
      <c r="B623" s="4">
        <v>47</v>
      </c>
      <c r="C623" s="15">
        <v>113</v>
      </c>
      <c r="D623" s="21">
        <v>1</v>
      </c>
      <c r="E623" s="22">
        <v>43957</v>
      </c>
      <c r="F623" s="23">
        <v>12</v>
      </c>
      <c r="G623" s="24">
        <v>0.12</v>
      </c>
      <c r="H623">
        <f>VLOOKUP($B623,產品!$A$1:$E$61,4,FALSE)*(1-$G623)*$F623</f>
        <v>211200</v>
      </c>
      <c r="I623" s="58">
        <f>$H623-VLOOKUP($B623,產品!$A$2:$E$61,5,FALSE)*F623-$R623</f>
        <v>53088</v>
      </c>
      <c r="J623">
        <f t="shared" si="27"/>
        <v>2020</v>
      </c>
      <c r="P623" t="str">
        <f>MID(VLOOKUP($D623,業務!$A$1:$E$11,2,FALSE),FIND("/",VLOOKUP($D623,業務!$A$1:$E$11,2,FALSE))+1,2)</f>
        <v>專員</v>
      </c>
      <c r="Q623">
        <f t="shared" si="28"/>
        <v>0.01</v>
      </c>
      <c r="R623">
        <f t="shared" si="29"/>
        <v>2112</v>
      </c>
    </row>
    <row r="624" spans="1:18" ht="15.75" customHeight="1">
      <c r="A624" s="19">
        <v>623</v>
      </c>
      <c r="B624" s="4">
        <v>41</v>
      </c>
      <c r="C624" s="15">
        <v>3</v>
      </c>
      <c r="D624" s="21">
        <v>4</v>
      </c>
      <c r="E624" s="22">
        <v>43957</v>
      </c>
      <c r="F624" s="26">
        <v>11</v>
      </c>
      <c r="G624" s="24">
        <v>0.06</v>
      </c>
      <c r="H624">
        <f>VLOOKUP($B624,產品!$A$1:$E$61,4,FALSE)*(1-$G624)*$F624</f>
        <v>124080</v>
      </c>
      <c r="I624" s="58">
        <f>$H624-VLOOKUP($B624,產品!$A$2:$E$61,5,FALSE)*F624-$R624</f>
        <v>36791.040000000001</v>
      </c>
      <c r="J624">
        <f t="shared" si="27"/>
        <v>2020</v>
      </c>
      <c r="P624" t="str">
        <f>MID(VLOOKUP($D624,業務!$A$1:$E$11,2,FALSE),FIND("/",VLOOKUP($D624,業務!$A$1:$E$11,2,FALSE))+1,2)</f>
        <v>副理</v>
      </c>
      <c r="Q624">
        <f t="shared" si="28"/>
        <v>1.2E-2</v>
      </c>
      <c r="R624">
        <f t="shared" si="29"/>
        <v>1488.96</v>
      </c>
    </row>
    <row r="625" spans="1:18" ht="15.75" customHeight="1">
      <c r="A625" s="19">
        <v>624</v>
      </c>
      <c r="B625" s="4">
        <v>27</v>
      </c>
      <c r="C625" s="15">
        <v>264</v>
      </c>
      <c r="D625" s="21">
        <v>8</v>
      </c>
      <c r="E625" s="22">
        <v>43957</v>
      </c>
      <c r="F625" s="23">
        <v>12</v>
      </c>
      <c r="G625" s="24">
        <v>0.05</v>
      </c>
      <c r="H625">
        <f>VLOOKUP($B625,產品!$A$1:$E$61,4,FALSE)*(1-$G625)*$F625</f>
        <v>79800</v>
      </c>
      <c r="I625" s="58">
        <f>$H625-VLOOKUP($B625,產品!$A$2:$E$61,5,FALSE)*F625-$R625</f>
        <v>28602</v>
      </c>
      <c r="J625">
        <f t="shared" si="27"/>
        <v>2020</v>
      </c>
      <c r="P625" t="str">
        <f>MID(VLOOKUP($D625,業務!$A$1:$E$11,2,FALSE),FIND("/",VLOOKUP($D625,業務!$A$1:$E$11,2,FALSE))+1,2)</f>
        <v>專員</v>
      </c>
      <c r="Q625">
        <f t="shared" si="28"/>
        <v>0.01</v>
      </c>
      <c r="R625">
        <f t="shared" si="29"/>
        <v>798</v>
      </c>
    </row>
    <row r="626" spans="1:18" ht="15.75" customHeight="1">
      <c r="A626" s="19">
        <v>625</v>
      </c>
      <c r="B626" s="4">
        <v>26</v>
      </c>
      <c r="C626" s="15">
        <v>116</v>
      </c>
      <c r="D626" s="21">
        <v>1</v>
      </c>
      <c r="E626" s="22">
        <v>43957</v>
      </c>
      <c r="F626" s="23">
        <v>15</v>
      </c>
      <c r="G626" s="24">
        <v>0.11</v>
      </c>
      <c r="H626">
        <f>VLOOKUP($B626,產品!$A$1:$E$61,4,FALSE)*(1-$G626)*$F626</f>
        <v>86775</v>
      </c>
      <c r="I626" s="58">
        <f>$H626-VLOOKUP($B626,產品!$A$2:$E$61,5,FALSE)*F626-$R626</f>
        <v>27407.25</v>
      </c>
      <c r="J626">
        <f t="shared" si="27"/>
        <v>2020</v>
      </c>
      <c r="P626" t="str">
        <f>MID(VLOOKUP($D626,業務!$A$1:$E$11,2,FALSE),FIND("/",VLOOKUP($D626,業務!$A$1:$E$11,2,FALSE))+1,2)</f>
        <v>專員</v>
      </c>
      <c r="Q626">
        <f t="shared" si="28"/>
        <v>0.01</v>
      </c>
      <c r="R626">
        <f t="shared" si="29"/>
        <v>867.75</v>
      </c>
    </row>
    <row r="627" spans="1:18" ht="15.75" customHeight="1">
      <c r="A627" s="19">
        <v>626</v>
      </c>
      <c r="B627" s="4">
        <v>13</v>
      </c>
      <c r="C627" s="15">
        <v>114</v>
      </c>
      <c r="D627" s="21">
        <v>9</v>
      </c>
      <c r="E627" s="22">
        <v>43957</v>
      </c>
      <c r="F627" s="23">
        <v>30</v>
      </c>
      <c r="G627" s="24">
        <v>0.1</v>
      </c>
      <c r="H627">
        <f>VLOOKUP($B627,產品!$A$1:$E$61,4,FALSE)*(1-$G627)*$F627</f>
        <v>48600</v>
      </c>
      <c r="I627" s="58">
        <f>$H627-VLOOKUP($B627,產品!$A$2:$E$61,5,FALSE)*F627-$R627</f>
        <v>26271</v>
      </c>
      <c r="J627">
        <f t="shared" si="27"/>
        <v>2020</v>
      </c>
      <c r="P627" t="str">
        <f>MID(VLOOKUP($D627,業務!$A$1:$E$11,2,FALSE),FIND("/",VLOOKUP($D627,業務!$A$1:$E$11,2,FALSE))+1,2)</f>
        <v>經理</v>
      </c>
      <c r="Q627">
        <f t="shared" si="28"/>
        <v>1.4999999999999999E-2</v>
      </c>
      <c r="R627">
        <f t="shared" si="29"/>
        <v>729</v>
      </c>
    </row>
    <row r="628" spans="1:18" ht="15.75" customHeight="1">
      <c r="A628" s="19">
        <v>627</v>
      </c>
      <c r="B628" s="4">
        <v>42</v>
      </c>
      <c r="C628" s="15">
        <v>4</v>
      </c>
      <c r="D628" s="21">
        <v>2</v>
      </c>
      <c r="E628" s="22">
        <v>43957</v>
      </c>
      <c r="F628" s="23">
        <v>5</v>
      </c>
      <c r="G628" s="24">
        <v>0.06</v>
      </c>
      <c r="H628">
        <f>VLOOKUP($B628,產品!$A$1:$E$61,4,FALSE)*(1-$G628)*$F628</f>
        <v>70500</v>
      </c>
      <c r="I628" s="58">
        <f>$H628-VLOOKUP($B628,產品!$A$2:$E$61,5,FALSE)*F628-$R628</f>
        <v>20692.5</v>
      </c>
      <c r="J628">
        <f t="shared" si="27"/>
        <v>2020</v>
      </c>
      <c r="P628" t="str">
        <f>MID(VLOOKUP($D628,業務!$A$1:$E$11,2,FALSE),FIND("/",VLOOKUP($D628,業務!$A$1:$E$11,2,FALSE))+1,2)</f>
        <v>經理</v>
      </c>
      <c r="Q628">
        <f t="shared" si="28"/>
        <v>1.4999999999999999E-2</v>
      </c>
      <c r="R628">
        <f t="shared" si="29"/>
        <v>1057.5</v>
      </c>
    </row>
    <row r="629" spans="1:18" ht="15.75" customHeight="1">
      <c r="A629" s="19">
        <v>628</v>
      </c>
      <c r="B629" s="4">
        <v>50</v>
      </c>
      <c r="C629" s="15">
        <v>7</v>
      </c>
      <c r="D629" s="21">
        <v>10</v>
      </c>
      <c r="E629" s="22">
        <v>43957</v>
      </c>
      <c r="F629" s="23">
        <v>9</v>
      </c>
      <c r="G629" s="24">
        <v>0.19</v>
      </c>
      <c r="H629">
        <f>VLOOKUP($B629,產品!$A$1:$E$61,4,FALSE)*(1-$G629)*$F629</f>
        <v>131220.00000000003</v>
      </c>
      <c r="I629" s="58">
        <f>$H629-VLOOKUP($B629,產品!$A$2:$E$61,5,FALSE)*F629-$R629</f>
        <v>16507.800000000028</v>
      </c>
      <c r="J629">
        <f t="shared" si="27"/>
        <v>2020</v>
      </c>
      <c r="P629" t="str">
        <f>MID(VLOOKUP($D629,業務!$A$1:$E$11,2,FALSE),FIND("/",VLOOKUP($D629,業務!$A$1:$E$11,2,FALSE))+1,2)</f>
        <v>專員</v>
      </c>
      <c r="Q629">
        <f t="shared" si="28"/>
        <v>0.01</v>
      </c>
      <c r="R629">
        <f t="shared" si="29"/>
        <v>1312.2000000000003</v>
      </c>
    </row>
    <row r="630" spans="1:18" ht="15.75" customHeight="1">
      <c r="A630" s="19">
        <v>629</v>
      </c>
      <c r="B630" s="4">
        <v>59</v>
      </c>
      <c r="C630" s="15">
        <v>5</v>
      </c>
      <c r="D630" s="21">
        <v>2</v>
      </c>
      <c r="E630" s="22">
        <v>43957</v>
      </c>
      <c r="F630" s="26">
        <v>3</v>
      </c>
      <c r="G630" s="24">
        <v>0.14000000000000001</v>
      </c>
      <c r="H630">
        <f>VLOOKUP($B630,產品!$A$1:$E$61,4,FALSE)*(1-$G630)*$F630</f>
        <v>61920</v>
      </c>
      <c r="I630" s="58">
        <f>$H630-VLOOKUP($B630,產品!$A$2:$E$61,5,FALSE)*F630-$R630</f>
        <v>10591.2</v>
      </c>
      <c r="J630">
        <f t="shared" si="27"/>
        <v>2020</v>
      </c>
      <c r="P630" t="str">
        <f>MID(VLOOKUP($D630,業務!$A$1:$E$11,2,FALSE),FIND("/",VLOOKUP($D630,業務!$A$1:$E$11,2,FALSE))+1,2)</f>
        <v>經理</v>
      </c>
      <c r="Q630">
        <f t="shared" si="28"/>
        <v>1.4999999999999999E-2</v>
      </c>
      <c r="R630">
        <f t="shared" si="29"/>
        <v>928.8</v>
      </c>
    </row>
    <row r="631" spans="1:18" ht="15.75" customHeight="1">
      <c r="A631" s="19">
        <v>630</v>
      </c>
      <c r="B631" s="4">
        <v>5</v>
      </c>
      <c r="C631" s="15">
        <v>6</v>
      </c>
      <c r="D631" s="21">
        <v>3</v>
      </c>
      <c r="E631" s="22">
        <v>43958</v>
      </c>
      <c r="F631" s="23">
        <v>200</v>
      </c>
      <c r="G631" s="24">
        <v>0.09</v>
      </c>
      <c r="H631">
        <f>VLOOKUP($B631,產品!$A$1:$E$61,4,FALSE)*(1-$G631)*$F631</f>
        <v>182000</v>
      </c>
      <c r="I631" s="58">
        <f>$H631-VLOOKUP($B631,產品!$A$2:$E$61,5,FALSE)*F631-$R631</f>
        <v>99088</v>
      </c>
      <c r="J631">
        <f t="shared" si="27"/>
        <v>2020</v>
      </c>
      <c r="P631" t="str">
        <f>MID(VLOOKUP($D631,業務!$A$1:$E$11,2,FALSE),FIND("/",VLOOKUP($D631,業務!$A$1:$E$11,2,FALSE))+1,2)</f>
        <v>協理</v>
      </c>
      <c r="Q631">
        <f t="shared" si="28"/>
        <v>1.6E-2</v>
      </c>
      <c r="R631">
        <f t="shared" si="29"/>
        <v>2912</v>
      </c>
    </row>
    <row r="632" spans="1:18" ht="15.75" customHeight="1">
      <c r="A632" s="19">
        <v>631</v>
      </c>
      <c r="B632" s="4">
        <v>5</v>
      </c>
      <c r="C632" s="15">
        <v>8</v>
      </c>
      <c r="D632" s="21">
        <v>6</v>
      </c>
      <c r="E632" s="22">
        <v>43958</v>
      </c>
      <c r="F632" s="23">
        <v>120</v>
      </c>
      <c r="G632" s="24">
        <v>0.13</v>
      </c>
      <c r="H632">
        <f>VLOOKUP($B632,產品!$A$1:$E$61,4,FALSE)*(1-$G632)*$F632</f>
        <v>104400</v>
      </c>
      <c r="I632" s="58">
        <f>$H632-VLOOKUP($B632,產品!$A$2:$E$61,5,FALSE)*F632-$R632</f>
        <v>55356</v>
      </c>
      <c r="J632">
        <f t="shared" si="27"/>
        <v>2020</v>
      </c>
      <c r="P632" t="str">
        <f>MID(VLOOKUP($D632,業務!$A$1:$E$11,2,FALSE),FIND("/",VLOOKUP($D632,業務!$A$1:$E$11,2,FALSE))+1,2)</f>
        <v>專員</v>
      </c>
      <c r="Q632">
        <f t="shared" si="28"/>
        <v>0.01</v>
      </c>
      <c r="R632">
        <f t="shared" si="29"/>
        <v>1044</v>
      </c>
    </row>
    <row r="633" spans="1:18" ht="15.75" customHeight="1">
      <c r="A633" s="19">
        <v>632</v>
      </c>
      <c r="B633" s="4">
        <v>56</v>
      </c>
      <c r="C633" s="15">
        <v>8</v>
      </c>
      <c r="D633" s="21">
        <v>4</v>
      </c>
      <c r="E633" s="22">
        <v>43958</v>
      </c>
      <c r="F633" s="23">
        <v>8</v>
      </c>
      <c r="G633" s="24">
        <v>0.09</v>
      </c>
      <c r="H633">
        <f>VLOOKUP($B633,產品!$A$1:$E$61,4,FALSE)*(1-$G633)*$F633</f>
        <v>160160</v>
      </c>
      <c r="I633" s="58">
        <f>$H633-VLOOKUP($B633,產品!$A$2:$E$61,5,FALSE)*F633-$R633</f>
        <v>35038.080000000016</v>
      </c>
      <c r="J633">
        <f t="shared" si="27"/>
        <v>2020</v>
      </c>
      <c r="P633" t="str">
        <f>MID(VLOOKUP($D633,業務!$A$1:$E$11,2,FALSE),FIND("/",VLOOKUP($D633,業務!$A$1:$E$11,2,FALSE))+1,2)</f>
        <v>副理</v>
      </c>
      <c r="Q633">
        <f t="shared" si="28"/>
        <v>1.2E-2</v>
      </c>
      <c r="R633">
        <f t="shared" si="29"/>
        <v>1921.92</v>
      </c>
    </row>
    <row r="634" spans="1:18" ht="15.75" customHeight="1">
      <c r="A634" s="19">
        <v>633</v>
      </c>
      <c r="B634" s="4">
        <v>6</v>
      </c>
      <c r="C634" s="15">
        <v>121</v>
      </c>
      <c r="D634" s="21">
        <v>4</v>
      </c>
      <c r="E634" s="22">
        <v>43958</v>
      </c>
      <c r="F634" s="23">
        <v>50</v>
      </c>
      <c r="G634" s="24">
        <v>0.09</v>
      </c>
      <c r="H634">
        <f>VLOOKUP($B634,產品!$A$1:$E$61,4,FALSE)*(1-$G634)*$F634</f>
        <v>45500</v>
      </c>
      <c r="I634" s="58">
        <f>$H634-VLOOKUP($B634,產品!$A$2:$E$61,5,FALSE)*F634-$R634</f>
        <v>24954</v>
      </c>
      <c r="J634">
        <f t="shared" si="27"/>
        <v>2020</v>
      </c>
      <c r="P634" t="str">
        <f>MID(VLOOKUP($D634,業務!$A$1:$E$11,2,FALSE),FIND("/",VLOOKUP($D634,業務!$A$1:$E$11,2,FALSE))+1,2)</f>
        <v>副理</v>
      </c>
      <c r="Q634">
        <f t="shared" si="28"/>
        <v>1.2E-2</v>
      </c>
      <c r="R634">
        <f t="shared" si="29"/>
        <v>546</v>
      </c>
    </row>
    <row r="635" spans="1:18" ht="15.75" customHeight="1">
      <c r="A635" s="19">
        <v>634</v>
      </c>
      <c r="B635" s="4">
        <v>41</v>
      </c>
      <c r="C635" s="15">
        <v>265</v>
      </c>
      <c r="D635" s="21">
        <v>4</v>
      </c>
      <c r="E635" s="22">
        <v>43958</v>
      </c>
      <c r="F635" s="23">
        <v>4</v>
      </c>
      <c r="G635" s="24">
        <v>0.06</v>
      </c>
      <c r="H635">
        <f>VLOOKUP($B635,產品!$A$1:$E$61,4,FALSE)*(1-$G635)*$F635</f>
        <v>45120</v>
      </c>
      <c r="I635" s="58">
        <f>$H635-VLOOKUP($B635,產品!$A$2:$E$61,5,FALSE)*F635-$R635</f>
        <v>13378.56</v>
      </c>
      <c r="J635">
        <f t="shared" si="27"/>
        <v>2020</v>
      </c>
      <c r="P635" t="str">
        <f>MID(VLOOKUP($D635,業務!$A$1:$E$11,2,FALSE),FIND("/",VLOOKUP($D635,業務!$A$1:$E$11,2,FALSE))+1,2)</f>
        <v>副理</v>
      </c>
      <c r="Q635">
        <f t="shared" si="28"/>
        <v>1.2E-2</v>
      </c>
      <c r="R635">
        <f t="shared" si="29"/>
        <v>541.44000000000005</v>
      </c>
    </row>
    <row r="636" spans="1:18" ht="15.75" customHeight="1">
      <c r="A636" s="19">
        <v>635</v>
      </c>
      <c r="B636" s="4">
        <v>4</v>
      </c>
      <c r="C636" s="15">
        <v>115</v>
      </c>
      <c r="D636" s="21">
        <v>7</v>
      </c>
      <c r="E636" s="22">
        <v>43958</v>
      </c>
      <c r="F636" s="23">
        <v>30</v>
      </c>
      <c r="G636" s="24">
        <v>0.17</v>
      </c>
      <c r="H636">
        <f>VLOOKUP($B636,產品!$A$1:$E$61,4,FALSE)*(1-$G636)*$F636</f>
        <v>24900</v>
      </c>
      <c r="I636" s="58">
        <f>$H636-VLOOKUP($B636,產品!$A$2:$E$61,5,FALSE)*F636-$R636</f>
        <v>12601.2</v>
      </c>
      <c r="J636">
        <f t="shared" si="27"/>
        <v>2020</v>
      </c>
      <c r="P636" t="str">
        <f>MID(VLOOKUP($D636,業務!$A$1:$E$11,2,FALSE),FIND("/",VLOOKUP($D636,業務!$A$1:$E$11,2,FALSE))+1,2)</f>
        <v>副理</v>
      </c>
      <c r="Q636">
        <f t="shared" si="28"/>
        <v>1.2E-2</v>
      </c>
      <c r="R636">
        <f t="shared" si="29"/>
        <v>298.8</v>
      </c>
    </row>
    <row r="637" spans="1:18" ht="15.75" customHeight="1">
      <c r="A637" s="19">
        <v>636</v>
      </c>
      <c r="B637" s="4">
        <v>37</v>
      </c>
      <c r="C637" s="15">
        <v>121</v>
      </c>
      <c r="D637" s="21">
        <v>8</v>
      </c>
      <c r="E637" s="22">
        <v>43958</v>
      </c>
      <c r="F637" s="23">
        <v>6</v>
      </c>
      <c r="G637" s="24">
        <v>0.18</v>
      </c>
      <c r="H637">
        <f>VLOOKUP($B637,產品!$A$1:$E$61,4,FALSE)*(1-$G637)*$F637</f>
        <v>59040</v>
      </c>
      <c r="I637" s="58">
        <f>$H637-VLOOKUP($B637,產品!$A$2:$E$61,5,FALSE)*F637-$R637</f>
        <v>11649.6</v>
      </c>
      <c r="J637">
        <f t="shared" si="27"/>
        <v>2020</v>
      </c>
      <c r="P637" t="str">
        <f>MID(VLOOKUP($D637,業務!$A$1:$E$11,2,FALSE),FIND("/",VLOOKUP($D637,業務!$A$1:$E$11,2,FALSE))+1,2)</f>
        <v>專員</v>
      </c>
      <c r="Q637">
        <f t="shared" si="28"/>
        <v>0.01</v>
      </c>
      <c r="R637">
        <f t="shared" si="29"/>
        <v>590.4</v>
      </c>
    </row>
    <row r="638" spans="1:18" ht="15.75" customHeight="1">
      <c r="A638" s="19">
        <v>637</v>
      </c>
      <c r="B638" s="4">
        <v>36</v>
      </c>
      <c r="C638" s="15">
        <v>4</v>
      </c>
      <c r="D638" s="21">
        <v>6</v>
      </c>
      <c r="E638" s="22">
        <v>43958</v>
      </c>
      <c r="F638" s="23">
        <v>4</v>
      </c>
      <c r="G638" s="24">
        <v>0.16</v>
      </c>
      <c r="H638">
        <f>VLOOKUP($B638,產品!$A$1:$E$61,4,FALSE)*(1-$G638)*$F638</f>
        <v>30240</v>
      </c>
      <c r="I638" s="58">
        <f>$H638-VLOOKUP($B638,產品!$A$2:$E$61,5,FALSE)*F638-$R638</f>
        <v>8337.6</v>
      </c>
      <c r="J638">
        <f t="shared" si="27"/>
        <v>2020</v>
      </c>
      <c r="P638" t="str">
        <f>MID(VLOOKUP($D638,業務!$A$1:$E$11,2,FALSE),FIND("/",VLOOKUP($D638,業務!$A$1:$E$11,2,FALSE))+1,2)</f>
        <v>專員</v>
      </c>
      <c r="Q638">
        <f t="shared" si="28"/>
        <v>0.01</v>
      </c>
      <c r="R638">
        <f t="shared" si="29"/>
        <v>302.40000000000003</v>
      </c>
    </row>
    <row r="639" spans="1:18" ht="15.75" customHeight="1">
      <c r="A639" s="19">
        <v>638</v>
      </c>
      <c r="B639" s="4">
        <v>53</v>
      </c>
      <c r="C639" s="15">
        <v>112</v>
      </c>
      <c r="D639" s="21">
        <v>3</v>
      </c>
      <c r="E639" s="22">
        <v>43958</v>
      </c>
      <c r="F639" s="23">
        <v>2</v>
      </c>
      <c r="G639" s="24">
        <v>7.0000000000000007E-2</v>
      </c>
      <c r="H639">
        <f>VLOOKUP($B639,產品!$A$1:$E$61,4,FALSE)*(1-$G639)*$F639</f>
        <v>27899.999999999996</v>
      </c>
      <c r="I639" s="58">
        <f>$H639-VLOOKUP($B639,產品!$A$2:$E$61,5,FALSE)*F639-$R639</f>
        <v>6453.5999999999967</v>
      </c>
      <c r="J639">
        <f t="shared" si="27"/>
        <v>2020</v>
      </c>
      <c r="P639" t="str">
        <f>MID(VLOOKUP($D639,業務!$A$1:$E$11,2,FALSE),FIND("/",VLOOKUP($D639,業務!$A$1:$E$11,2,FALSE))+1,2)</f>
        <v>協理</v>
      </c>
      <c r="Q639">
        <f t="shared" si="28"/>
        <v>1.6E-2</v>
      </c>
      <c r="R639">
        <f t="shared" si="29"/>
        <v>446.4</v>
      </c>
    </row>
    <row r="640" spans="1:18" ht="15.75" customHeight="1">
      <c r="A640" s="19">
        <v>639</v>
      </c>
      <c r="B640" s="4">
        <v>53</v>
      </c>
      <c r="C640" s="15">
        <v>274</v>
      </c>
      <c r="D640" s="21">
        <v>9</v>
      </c>
      <c r="E640" s="22">
        <v>43958</v>
      </c>
      <c r="F640" s="23">
        <v>2</v>
      </c>
      <c r="G640" s="24">
        <v>0.1</v>
      </c>
      <c r="H640">
        <f>VLOOKUP($B640,產品!$A$1:$E$61,4,FALSE)*(1-$G640)*$F640</f>
        <v>27000</v>
      </c>
      <c r="I640" s="58">
        <f>$H640-VLOOKUP($B640,產品!$A$2:$E$61,5,FALSE)*F640-$R640</f>
        <v>5595</v>
      </c>
      <c r="J640">
        <f t="shared" si="27"/>
        <v>2020</v>
      </c>
      <c r="P640" t="str">
        <f>MID(VLOOKUP($D640,業務!$A$1:$E$11,2,FALSE),FIND("/",VLOOKUP($D640,業務!$A$1:$E$11,2,FALSE))+1,2)</f>
        <v>經理</v>
      </c>
      <c r="Q640">
        <f t="shared" si="28"/>
        <v>1.4999999999999999E-2</v>
      </c>
      <c r="R640">
        <f t="shared" si="29"/>
        <v>405</v>
      </c>
    </row>
    <row r="641" spans="1:18" ht="15.75" customHeight="1">
      <c r="A641" s="19">
        <v>640</v>
      </c>
      <c r="B641" s="4">
        <v>29</v>
      </c>
      <c r="C641" s="15">
        <v>271</v>
      </c>
      <c r="D641" s="21">
        <v>5</v>
      </c>
      <c r="E641" s="22">
        <v>43959</v>
      </c>
      <c r="F641" s="26">
        <v>35</v>
      </c>
      <c r="G641" s="24">
        <v>0.08</v>
      </c>
      <c r="H641">
        <f>VLOOKUP($B641,產品!$A$1:$E$61,4,FALSE)*(1-$G641)*$F641</f>
        <v>193200</v>
      </c>
      <c r="I641" s="58">
        <f>$H641-VLOOKUP($B641,產品!$A$2:$E$61,5,FALSE)*F641-$R641</f>
        <v>65268</v>
      </c>
      <c r="J641">
        <f t="shared" si="27"/>
        <v>2020</v>
      </c>
      <c r="P641" t="str">
        <f>MID(VLOOKUP($D641,業務!$A$1:$E$11,2,FALSE),FIND("/",VLOOKUP($D641,業務!$A$1:$E$11,2,FALSE))+1,2)</f>
        <v>專員</v>
      </c>
      <c r="Q641">
        <f t="shared" si="28"/>
        <v>0.01</v>
      </c>
      <c r="R641">
        <f t="shared" si="29"/>
        <v>1932</v>
      </c>
    </row>
    <row r="642" spans="1:18" ht="15.75" customHeight="1">
      <c r="A642" s="19">
        <v>641</v>
      </c>
      <c r="B642" s="4">
        <v>45</v>
      </c>
      <c r="C642" s="15">
        <v>7</v>
      </c>
      <c r="D642" s="21">
        <v>9</v>
      </c>
      <c r="E642" s="22">
        <v>43959</v>
      </c>
      <c r="F642" s="23">
        <v>19</v>
      </c>
      <c r="G642" s="24">
        <v>0.15</v>
      </c>
      <c r="H642">
        <f>VLOOKUP($B642,產品!$A$1:$E$61,4,FALSE)*(1-$G642)*$F642</f>
        <v>226100</v>
      </c>
      <c r="I642" s="58">
        <f>$H642-VLOOKUP($B642,產品!$A$2:$E$61,5,FALSE)*F642-$R642</f>
        <v>49808.5</v>
      </c>
      <c r="J642">
        <f t="shared" si="27"/>
        <v>2020</v>
      </c>
      <c r="P642" t="str">
        <f>MID(VLOOKUP($D642,業務!$A$1:$E$11,2,FALSE),FIND("/",VLOOKUP($D642,業務!$A$1:$E$11,2,FALSE))+1,2)</f>
        <v>經理</v>
      </c>
      <c r="Q642">
        <f t="shared" si="28"/>
        <v>1.4999999999999999E-2</v>
      </c>
      <c r="R642">
        <f t="shared" si="29"/>
        <v>3391.5</v>
      </c>
    </row>
    <row r="643" spans="1:18" ht="15.75" customHeight="1">
      <c r="A643" s="19">
        <v>642</v>
      </c>
      <c r="B643" s="4">
        <v>11</v>
      </c>
      <c r="C643" s="15">
        <v>12</v>
      </c>
      <c r="D643" s="21">
        <v>7</v>
      </c>
      <c r="E643" s="22">
        <v>43959</v>
      </c>
      <c r="F643" s="23">
        <v>30</v>
      </c>
      <c r="G643" s="24">
        <v>0.05</v>
      </c>
      <c r="H643">
        <f>VLOOKUP($B643,產品!$A$1:$E$61,4,FALSE)*(1-$G643)*$F643</f>
        <v>28500</v>
      </c>
      <c r="I643" s="58">
        <f>$H643-VLOOKUP($B643,產品!$A$2:$E$61,5,FALSE)*F643-$R643</f>
        <v>16158</v>
      </c>
      <c r="J643">
        <f t="shared" ref="J643:J706" si="30">YEAR(E643)</f>
        <v>2020</v>
      </c>
      <c r="P643" t="str">
        <f>MID(VLOOKUP($D643,業務!$A$1:$E$11,2,FALSE),FIND("/",VLOOKUP($D643,業務!$A$1:$E$11,2,FALSE))+1,2)</f>
        <v>副理</v>
      </c>
      <c r="Q643">
        <f t="shared" ref="Q643:Q706" si="31">IF($P643="專員",1%,IF($P643="副理",1.2%,IF($P643="經理",1.5%,IF($P643="協理",1.6%,0))))</f>
        <v>1.2E-2</v>
      </c>
      <c r="R643">
        <f t="shared" ref="R643:R706" si="32">$H643*$Q643</f>
        <v>342</v>
      </c>
    </row>
    <row r="644" spans="1:18" ht="15.75" customHeight="1">
      <c r="A644" s="19">
        <v>643</v>
      </c>
      <c r="B644" s="4">
        <v>54</v>
      </c>
      <c r="C644" s="15">
        <v>284</v>
      </c>
      <c r="D644" s="21">
        <v>8</v>
      </c>
      <c r="E644" s="22">
        <v>43959</v>
      </c>
      <c r="F644" s="23">
        <v>4</v>
      </c>
      <c r="G644" s="24">
        <v>0.15</v>
      </c>
      <c r="H644">
        <f>VLOOKUP($B644,產品!$A$1:$E$61,4,FALSE)*(1-$G644)*$F644</f>
        <v>61200</v>
      </c>
      <c r="I644" s="58">
        <f>$H644-VLOOKUP($B644,產品!$A$2:$E$61,5,FALSE)*F644-$R644</f>
        <v>10188</v>
      </c>
      <c r="J644">
        <f t="shared" si="30"/>
        <v>2020</v>
      </c>
      <c r="P644" t="str">
        <f>MID(VLOOKUP($D644,業務!$A$1:$E$11,2,FALSE),FIND("/",VLOOKUP($D644,業務!$A$1:$E$11,2,FALSE))+1,2)</f>
        <v>專員</v>
      </c>
      <c r="Q644">
        <f t="shared" si="31"/>
        <v>0.01</v>
      </c>
      <c r="R644">
        <f t="shared" si="32"/>
        <v>612</v>
      </c>
    </row>
    <row r="645" spans="1:18" ht="15.75" customHeight="1">
      <c r="A645" s="19">
        <v>644</v>
      </c>
      <c r="B645" s="4">
        <v>12</v>
      </c>
      <c r="C645" s="15">
        <v>268</v>
      </c>
      <c r="D645" s="21">
        <v>9</v>
      </c>
      <c r="E645" s="22">
        <v>43959</v>
      </c>
      <c r="F645" s="23">
        <v>10</v>
      </c>
      <c r="G645" s="24">
        <v>0.2</v>
      </c>
      <c r="H645">
        <f>VLOOKUP($B645,產品!$A$1:$E$61,4,FALSE)*(1-$G645)*$F645</f>
        <v>8000</v>
      </c>
      <c r="I645" s="58">
        <f>$H645-VLOOKUP($B645,產品!$A$2:$E$61,5,FALSE)*F645-$R645</f>
        <v>3880</v>
      </c>
      <c r="J645">
        <f t="shared" si="30"/>
        <v>2020</v>
      </c>
      <c r="P645" t="str">
        <f>MID(VLOOKUP($D645,業務!$A$1:$E$11,2,FALSE),FIND("/",VLOOKUP($D645,業務!$A$1:$E$11,2,FALSE))+1,2)</f>
        <v>經理</v>
      </c>
      <c r="Q645">
        <f t="shared" si="31"/>
        <v>1.4999999999999999E-2</v>
      </c>
      <c r="R645">
        <f t="shared" si="32"/>
        <v>120</v>
      </c>
    </row>
    <row r="646" spans="1:18" ht="15.75" customHeight="1">
      <c r="A646" s="19">
        <v>645</v>
      </c>
      <c r="B646" s="4">
        <v>30</v>
      </c>
      <c r="C646" s="15">
        <v>6</v>
      </c>
      <c r="D646" s="21">
        <v>8</v>
      </c>
      <c r="E646" s="22">
        <v>43959</v>
      </c>
      <c r="F646" s="23">
        <v>2</v>
      </c>
      <c r="G646" s="24">
        <v>0.14000000000000001</v>
      </c>
      <c r="H646">
        <f>VLOOKUP($B646,產品!$A$1:$E$61,4,FALSE)*(1-$G646)*$F646</f>
        <v>11180</v>
      </c>
      <c r="I646" s="58">
        <f>$H646-VLOOKUP($B646,產品!$A$2:$E$61,5,FALSE)*F646-$R646</f>
        <v>3268.2</v>
      </c>
      <c r="J646">
        <f t="shared" si="30"/>
        <v>2020</v>
      </c>
      <c r="P646" t="str">
        <f>MID(VLOOKUP($D646,業務!$A$1:$E$11,2,FALSE),FIND("/",VLOOKUP($D646,業務!$A$1:$E$11,2,FALSE))+1,2)</f>
        <v>專員</v>
      </c>
      <c r="Q646">
        <f t="shared" si="31"/>
        <v>0.01</v>
      </c>
      <c r="R646">
        <f t="shared" si="32"/>
        <v>111.8</v>
      </c>
    </row>
    <row r="647" spans="1:18" ht="15.75" customHeight="1">
      <c r="A647" s="19">
        <v>646</v>
      </c>
      <c r="B647" s="4">
        <v>44</v>
      </c>
      <c r="C647" s="15">
        <v>271</v>
      </c>
      <c r="D647" s="21">
        <v>2</v>
      </c>
      <c r="E647" s="22">
        <v>43960</v>
      </c>
      <c r="F647" s="23">
        <v>15</v>
      </c>
      <c r="G647" s="24">
        <v>0.15</v>
      </c>
      <c r="H647">
        <f>VLOOKUP($B647,產品!$A$1:$E$61,4,FALSE)*(1-$G647)*$F647</f>
        <v>255000</v>
      </c>
      <c r="I647" s="58">
        <f>$H647-VLOOKUP($B647,產品!$A$2:$E$61,5,FALSE)*F647-$R647</f>
        <v>56175</v>
      </c>
      <c r="J647">
        <f t="shared" si="30"/>
        <v>2020</v>
      </c>
      <c r="P647" t="str">
        <f>MID(VLOOKUP($D647,業務!$A$1:$E$11,2,FALSE),FIND("/",VLOOKUP($D647,業務!$A$1:$E$11,2,FALSE))+1,2)</f>
        <v>經理</v>
      </c>
      <c r="Q647">
        <f t="shared" si="31"/>
        <v>1.4999999999999999E-2</v>
      </c>
      <c r="R647">
        <f t="shared" si="32"/>
        <v>3825</v>
      </c>
    </row>
    <row r="648" spans="1:18" ht="15.75" customHeight="1">
      <c r="A648" s="19">
        <v>647</v>
      </c>
      <c r="B648" s="4">
        <v>48</v>
      </c>
      <c r="C648" s="15">
        <v>262</v>
      </c>
      <c r="D648" s="21">
        <v>9</v>
      </c>
      <c r="E648" s="22">
        <v>43960</v>
      </c>
      <c r="F648" s="23">
        <v>6</v>
      </c>
      <c r="G648" s="24">
        <v>7.0000000000000007E-2</v>
      </c>
      <c r="H648">
        <f>VLOOKUP($B648,產品!$A$1:$E$61,4,FALSE)*(1-$G648)*$F648</f>
        <v>122760</v>
      </c>
      <c r="I648" s="58">
        <f>$H648-VLOOKUP($B648,產品!$A$2:$E$61,5,FALSE)*F648-$R648</f>
        <v>35118.6</v>
      </c>
      <c r="J648">
        <f t="shared" si="30"/>
        <v>2020</v>
      </c>
      <c r="P648" t="str">
        <f>MID(VLOOKUP($D648,業務!$A$1:$E$11,2,FALSE),FIND("/",VLOOKUP($D648,業務!$A$1:$E$11,2,FALSE))+1,2)</f>
        <v>經理</v>
      </c>
      <c r="Q648">
        <f t="shared" si="31"/>
        <v>1.4999999999999999E-2</v>
      </c>
      <c r="R648">
        <f t="shared" si="32"/>
        <v>1841.3999999999999</v>
      </c>
    </row>
    <row r="649" spans="1:18" ht="15.75" customHeight="1">
      <c r="A649" s="19">
        <v>648</v>
      </c>
      <c r="B649" s="4">
        <v>54</v>
      </c>
      <c r="C649" s="15">
        <v>293</v>
      </c>
      <c r="D649" s="21">
        <v>5</v>
      </c>
      <c r="E649" s="22">
        <v>43960</v>
      </c>
      <c r="F649" s="23">
        <v>4</v>
      </c>
      <c r="G649" s="24">
        <v>0.06</v>
      </c>
      <c r="H649">
        <f>VLOOKUP($B649,產品!$A$1:$E$61,4,FALSE)*(1-$G649)*$F649</f>
        <v>67680</v>
      </c>
      <c r="I649" s="58">
        <f>$H649-VLOOKUP($B649,產品!$A$2:$E$61,5,FALSE)*F649-$R649</f>
        <v>16603.2</v>
      </c>
      <c r="J649">
        <f t="shared" si="30"/>
        <v>2020</v>
      </c>
      <c r="P649" t="str">
        <f>MID(VLOOKUP($D649,業務!$A$1:$E$11,2,FALSE),FIND("/",VLOOKUP($D649,業務!$A$1:$E$11,2,FALSE))+1,2)</f>
        <v>專員</v>
      </c>
      <c r="Q649">
        <f t="shared" si="31"/>
        <v>0.01</v>
      </c>
      <c r="R649">
        <f t="shared" si="32"/>
        <v>676.80000000000007</v>
      </c>
    </row>
    <row r="650" spans="1:18" ht="15.75" customHeight="1">
      <c r="A650" s="19">
        <v>649</v>
      </c>
      <c r="B650" s="4">
        <v>36</v>
      </c>
      <c r="C650" s="15">
        <v>258</v>
      </c>
      <c r="D650" s="21">
        <v>6</v>
      </c>
      <c r="E650" s="22">
        <v>43960</v>
      </c>
      <c r="F650" s="23">
        <v>6</v>
      </c>
      <c r="G650" s="24">
        <v>0.18</v>
      </c>
      <c r="H650">
        <f>VLOOKUP($B650,產品!$A$1:$E$61,4,FALSE)*(1-$G650)*$F650</f>
        <v>44280.000000000007</v>
      </c>
      <c r="I650" s="58">
        <f>$H650-VLOOKUP($B650,產品!$A$2:$E$61,5,FALSE)*F650-$R650</f>
        <v>11437.200000000008</v>
      </c>
      <c r="J650">
        <f t="shared" si="30"/>
        <v>2020</v>
      </c>
      <c r="P650" t="str">
        <f>MID(VLOOKUP($D650,業務!$A$1:$E$11,2,FALSE),FIND("/",VLOOKUP($D650,業務!$A$1:$E$11,2,FALSE))+1,2)</f>
        <v>專員</v>
      </c>
      <c r="Q650">
        <f t="shared" si="31"/>
        <v>0.01</v>
      </c>
      <c r="R650">
        <f t="shared" si="32"/>
        <v>442.80000000000007</v>
      </c>
    </row>
    <row r="651" spans="1:18" ht="15.75" customHeight="1">
      <c r="A651" s="19">
        <v>650</v>
      </c>
      <c r="B651" s="4">
        <v>56</v>
      </c>
      <c r="C651" s="15">
        <v>268</v>
      </c>
      <c r="D651" s="21">
        <v>2</v>
      </c>
      <c r="E651" s="22">
        <v>43960</v>
      </c>
      <c r="F651" s="23">
        <v>4</v>
      </c>
      <c r="G651" s="24">
        <v>0.18</v>
      </c>
      <c r="H651">
        <f>VLOOKUP($B651,產品!$A$1:$E$61,4,FALSE)*(1-$G651)*$F651</f>
        <v>72160</v>
      </c>
      <c r="I651" s="58">
        <f>$H651-VLOOKUP($B651,產品!$A$2:$E$61,5,FALSE)*F651-$R651</f>
        <v>9477.6000000000076</v>
      </c>
      <c r="J651">
        <f t="shared" si="30"/>
        <v>2020</v>
      </c>
      <c r="P651" t="str">
        <f>MID(VLOOKUP($D651,業務!$A$1:$E$11,2,FALSE),FIND("/",VLOOKUP($D651,業務!$A$1:$E$11,2,FALSE))+1,2)</f>
        <v>經理</v>
      </c>
      <c r="Q651">
        <f t="shared" si="31"/>
        <v>1.4999999999999999E-2</v>
      </c>
      <c r="R651">
        <f t="shared" si="32"/>
        <v>1082.3999999999999</v>
      </c>
    </row>
    <row r="652" spans="1:18" ht="15.75" customHeight="1">
      <c r="A652" s="19">
        <v>651</v>
      </c>
      <c r="B652" s="4">
        <v>48</v>
      </c>
      <c r="C652" s="15">
        <v>137</v>
      </c>
      <c r="D652" s="21">
        <v>5</v>
      </c>
      <c r="E652" s="22">
        <v>43960</v>
      </c>
      <c r="F652" s="23">
        <v>2</v>
      </c>
      <c r="G652" s="24">
        <v>0.11</v>
      </c>
      <c r="H652">
        <f>VLOOKUP($B652,產品!$A$1:$E$61,4,FALSE)*(1-$G652)*$F652</f>
        <v>39160</v>
      </c>
      <c r="I652" s="58">
        <f>$H652-VLOOKUP($B652,產品!$A$2:$E$61,5,FALSE)*F652-$R652</f>
        <v>10168.4</v>
      </c>
      <c r="J652">
        <f t="shared" si="30"/>
        <v>2020</v>
      </c>
      <c r="P652" t="str">
        <f>MID(VLOOKUP($D652,業務!$A$1:$E$11,2,FALSE),FIND("/",VLOOKUP($D652,業務!$A$1:$E$11,2,FALSE))+1,2)</f>
        <v>專員</v>
      </c>
      <c r="Q652">
        <f t="shared" si="31"/>
        <v>0.01</v>
      </c>
      <c r="R652">
        <f t="shared" si="32"/>
        <v>391.6</v>
      </c>
    </row>
    <row r="653" spans="1:18" ht="15.75" customHeight="1">
      <c r="A653" s="19">
        <v>652</v>
      </c>
      <c r="B653" s="4">
        <v>34</v>
      </c>
      <c r="C653" s="15">
        <v>294</v>
      </c>
      <c r="D653" s="21">
        <v>4</v>
      </c>
      <c r="E653" s="22">
        <v>43960</v>
      </c>
      <c r="F653" s="26">
        <v>3</v>
      </c>
      <c r="G653" s="24">
        <v>0.09</v>
      </c>
      <c r="H653">
        <f>VLOOKUP($B653,產品!$A$1:$E$61,4,FALSE)*(1-$G653)*$F653</f>
        <v>21840</v>
      </c>
      <c r="I653" s="58">
        <f>$H653-VLOOKUP($B653,產品!$A$2:$E$61,5,FALSE)*F653-$R653</f>
        <v>7177.92</v>
      </c>
      <c r="J653">
        <f t="shared" si="30"/>
        <v>2020</v>
      </c>
      <c r="P653" t="str">
        <f>MID(VLOOKUP($D653,業務!$A$1:$E$11,2,FALSE),FIND("/",VLOOKUP($D653,業務!$A$1:$E$11,2,FALSE))+1,2)</f>
        <v>副理</v>
      </c>
      <c r="Q653">
        <f t="shared" si="31"/>
        <v>1.2E-2</v>
      </c>
      <c r="R653">
        <f t="shared" si="32"/>
        <v>262.08</v>
      </c>
    </row>
    <row r="654" spans="1:18" ht="15.75" customHeight="1">
      <c r="A654" s="19">
        <v>653</v>
      </c>
      <c r="B654" s="4">
        <v>39</v>
      </c>
      <c r="C654" s="15">
        <v>274</v>
      </c>
      <c r="D654" s="21">
        <v>5</v>
      </c>
      <c r="E654" s="22">
        <v>43960</v>
      </c>
      <c r="F654" s="23">
        <v>2</v>
      </c>
      <c r="G654" s="24">
        <v>0.2</v>
      </c>
      <c r="H654">
        <f>VLOOKUP($B654,產品!$A$1:$E$61,4,FALSE)*(1-$G654)*$F654</f>
        <v>28800</v>
      </c>
      <c r="I654" s="58">
        <f>$H654-VLOOKUP($B654,產品!$A$2:$E$61,5,FALSE)*F654-$R654</f>
        <v>5112</v>
      </c>
      <c r="J654">
        <f t="shared" si="30"/>
        <v>2020</v>
      </c>
      <c r="P654" t="str">
        <f>MID(VLOOKUP($D654,業務!$A$1:$E$11,2,FALSE),FIND("/",VLOOKUP($D654,業務!$A$1:$E$11,2,FALSE))+1,2)</f>
        <v>專員</v>
      </c>
      <c r="Q654">
        <f t="shared" si="31"/>
        <v>0.01</v>
      </c>
      <c r="R654">
        <f t="shared" si="32"/>
        <v>288</v>
      </c>
    </row>
    <row r="655" spans="1:18" ht="15.75" customHeight="1">
      <c r="A655" s="19">
        <v>654</v>
      </c>
      <c r="B655" s="4">
        <v>58</v>
      </c>
      <c r="C655" s="15">
        <v>118</v>
      </c>
      <c r="D655" s="21">
        <v>3</v>
      </c>
      <c r="E655" s="22">
        <v>43961</v>
      </c>
      <c r="F655" s="23">
        <v>15</v>
      </c>
      <c r="G655" s="24">
        <v>0.12</v>
      </c>
      <c r="H655">
        <f>VLOOKUP($B655,產品!$A$1:$E$61,4,FALSE)*(1-$G655)*$F655</f>
        <v>277200</v>
      </c>
      <c r="I655" s="58">
        <f>$H655-VLOOKUP($B655,產品!$A$2:$E$61,5,FALSE)*F655-$R655</f>
        <v>52264.800000000032</v>
      </c>
      <c r="J655">
        <f t="shared" si="30"/>
        <v>2020</v>
      </c>
      <c r="P655" t="str">
        <f>MID(VLOOKUP($D655,業務!$A$1:$E$11,2,FALSE),FIND("/",VLOOKUP($D655,業務!$A$1:$E$11,2,FALSE))+1,2)</f>
        <v>協理</v>
      </c>
      <c r="Q655">
        <f t="shared" si="31"/>
        <v>1.6E-2</v>
      </c>
      <c r="R655">
        <f t="shared" si="32"/>
        <v>4435.2</v>
      </c>
    </row>
    <row r="656" spans="1:18" ht="15.75" customHeight="1">
      <c r="A656" s="19">
        <v>655</v>
      </c>
      <c r="B656" s="4">
        <v>44</v>
      </c>
      <c r="C656" s="15">
        <v>7</v>
      </c>
      <c r="D656" s="21">
        <v>8</v>
      </c>
      <c r="E656" s="22">
        <v>43961</v>
      </c>
      <c r="F656" s="23">
        <v>10</v>
      </c>
      <c r="G656" s="24">
        <v>0.13</v>
      </c>
      <c r="H656">
        <f>VLOOKUP($B656,產品!$A$1:$E$61,4,FALSE)*(1-$G656)*$F656</f>
        <v>174000</v>
      </c>
      <c r="I656" s="58">
        <f>$H656-VLOOKUP($B656,產品!$A$2:$E$61,5,FALSE)*F656-$R656</f>
        <v>42260</v>
      </c>
      <c r="J656">
        <f t="shared" si="30"/>
        <v>2020</v>
      </c>
      <c r="P656" t="str">
        <f>MID(VLOOKUP($D656,業務!$A$1:$E$11,2,FALSE),FIND("/",VLOOKUP($D656,業務!$A$1:$E$11,2,FALSE))+1,2)</f>
        <v>專員</v>
      </c>
      <c r="Q656">
        <f t="shared" si="31"/>
        <v>0.01</v>
      </c>
      <c r="R656">
        <f t="shared" si="32"/>
        <v>1740</v>
      </c>
    </row>
    <row r="657" spans="1:18" ht="15.75" customHeight="1">
      <c r="A657" s="19">
        <v>656</v>
      </c>
      <c r="B657" s="4">
        <v>34</v>
      </c>
      <c r="C657" s="15">
        <v>285</v>
      </c>
      <c r="D657" s="21">
        <v>1</v>
      </c>
      <c r="E657" s="22">
        <v>43961</v>
      </c>
      <c r="F657" s="23">
        <v>17</v>
      </c>
      <c r="G657" s="24">
        <v>0.14000000000000001</v>
      </c>
      <c r="H657">
        <f>VLOOKUP($B657,產品!$A$1:$E$61,4,FALSE)*(1-$G657)*$F657</f>
        <v>116960</v>
      </c>
      <c r="I657" s="58">
        <f>$H657-VLOOKUP($B657,產品!$A$2:$E$61,5,FALSE)*F657-$R657</f>
        <v>34190.400000000001</v>
      </c>
      <c r="J657">
        <f t="shared" si="30"/>
        <v>2020</v>
      </c>
      <c r="P657" t="str">
        <f>MID(VLOOKUP($D657,業務!$A$1:$E$11,2,FALSE),FIND("/",VLOOKUP($D657,業務!$A$1:$E$11,2,FALSE))+1,2)</f>
        <v>專員</v>
      </c>
      <c r="Q657">
        <f t="shared" si="31"/>
        <v>0.01</v>
      </c>
      <c r="R657">
        <f t="shared" si="32"/>
        <v>1169.6000000000001</v>
      </c>
    </row>
    <row r="658" spans="1:18" ht="15.75" customHeight="1">
      <c r="A658" s="19">
        <v>657</v>
      </c>
      <c r="B658" s="4">
        <v>49</v>
      </c>
      <c r="C658" s="15">
        <v>112</v>
      </c>
      <c r="D658" s="21">
        <v>3</v>
      </c>
      <c r="E658" s="22">
        <v>43961</v>
      </c>
      <c r="F658" s="23">
        <v>8</v>
      </c>
      <c r="G658" s="24">
        <v>0.12</v>
      </c>
      <c r="H658">
        <f>VLOOKUP($B658,產品!$A$1:$E$61,4,FALSE)*(1-$G658)*$F658</f>
        <v>105600</v>
      </c>
      <c r="I658" s="58">
        <f>$H658-VLOOKUP($B658,產品!$A$2:$E$61,5,FALSE)*F658-$R658</f>
        <v>19910.400000000001</v>
      </c>
      <c r="J658">
        <f t="shared" si="30"/>
        <v>2020</v>
      </c>
      <c r="P658" t="str">
        <f>MID(VLOOKUP($D658,業務!$A$1:$E$11,2,FALSE),FIND("/",VLOOKUP($D658,業務!$A$1:$E$11,2,FALSE))+1,2)</f>
        <v>協理</v>
      </c>
      <c r="Q658">
        <f t="shared" si="31"/>
        <v>1.6E-2</v>
      </c>
      <c r="R658">
        <f t="shared" si="32"/>
        <v>1689.6000000000001</v>
      </c>
    </row>
    <row r="659" spans="1:18" ht="15.75" customHeight="1">
      <c r="A659" s="19">
        <v>658</v>
      </c>
      <c r="B659" s="4">
        <v>3</v>
      </c>
      <c r="C659" s="15">
        <v>119</v>
      </c>
      <c r="D659" s="21">
        <v>6</v>
      </c>
      <c r="E659" s="22">
        <v>43961</v>
      </c>
      <c r="F659" s="23">
        <v>40</v>
      </c>
      <c r="G659" s="24">
        <v>0.11</v>
      </c>
      <c r="H659">
        <f>VLOOKUP($B659,產品!$A$1:$E$61,4,FALSE)*(1-$G659)*$F659</f>
        <v>35600</v>
      </c>
      <c r="I659" s="58">
        <f>$H659-VLOOKUP($B659,產品!$A$2:$E$61,5,FALSE)*F659-$R659</f>
        <v>19244</v>
      </c>
      <c r="J659">
        <f t="shared" si="30"/>
        <v>2020</v>
      </c>
      <c r="P659" t="str">
        <f>MID(VLOOKUP($D659,業務!$A$1:$E$11,2,FALSE),FIND("/",VLOOKUP($D659,業務!$A$1:$E$11,2,FALSE))+1,2)</f>
        <v>專員</v>
      </c>
      <c r="Q659">
        <f t="shared" si="31"/>
        <v>0.01</v>
      </c>
      <c r="R659">
        <f t="shared" si="32"/>
        <v>356</v>
      </c>
    </row>
    <row r="660" spans="1:18" ht="15.75" customHeight="1">
      <c r="A660" s="19">
        <v>659</v>
      </c>
      <c r="B660" s="4">
        <v>4</v>
      </c>
      <c r="C660" s="15">
        <v>2</v>
      </c>
      <c r="D660" s="21">
        <v>2</v>
      </c>
      <c r="E660" s="22">
        <v>43961</v>
      </c>
      <c r="F660" s="23">
        <v>30</v>
      </c>
      <c r="G660" s="24">
        <v>7.0000000000000007E-2</v>
      </c>
      <c r="H660">
        <f>VLOOKUP($B660,產品!$A$1:$E$61,4,FALSE)*(1-$G660)*$F660</f>
        <v>27899.999999999996</v>
      </c>
      <c r="I660" s="58">
        <f>$H660-VLOOKUP($B660,產品!$A$2:$E$61,5,FALSE)*F660-$R660</f>
        <v>15481.499999999996</v>
      </c>
      <c r="J660">
        <f t="shared" si="30"/>
        <v>2020</v>
      </c>
      <c r="P660" t="str">
        <f>MID(VLOOKUP($D660,業務!$A$1:$E$11,2,FALSE),FIND("/",VLOOKUP($D660,業務!$A$1:$E$11,2,FALSE))+1,2)</f>
        <v>經理</v>
      </c>
      <c r="Q660">
        <f t="shared" si="31"/>
        <v>1.4999999999999999E-2</v>
      </c>
      <c r="R660">
        <f t="shared" si="32"/>
        <v>418.49999999999994</v>
      </c>
    </row>
    <row r="661" spans="1:18" ht="15.75" customHeight="1">
      <c r="A661" s="19">
        <v>660</v>
      </c>
      <c r="B661" s="4">
        <v>13</v>
      </c>
      <c r="C661" s="15">
        <v>115</v>
      </c>
      <c r="D661" s="21">
        <v>8</v>
      </c>
      <c r="E661" s="22">
        <v>43961</v>
      </c>
      <c r="F661" s="23">
        <v>16</v>
      </c>
      <c r="G661" s="24">
        <v>0.12</v>
      </c>
      <c r="H661">
        <f>VLOOKUP($B661,產品!$A$1:$E$61,4,FALSE)*(1-$G661)*$F661</f>
        <v>25344</v>
      </c>
      <c r="I661" s="58">
        <f>$H661-VLOOKUP($B661,產品!$A$2:$E$61,5,FALSE)*F661-$R661</f>
        <v>13570.56</v>
      </c>
      <c r="J661">
        <f t="shared" si="30"/>
        <v>2020</v>
      </c>
      <c r="P661" t="str">
        <f>MID(VLOOKUP($D661,業務!$A$1:$E$11,2,FALSE),FIND("/",VLOOKUP($D661,業務!$A$1:$E$11,2,FALSE))+1,2)</f>
        <v>專員</v>
      </c>
      <c r="Q661">
        <f t="shared" si="31"/>
        <v>0.01</v>
      </c>
      <c r="R661">
        <f t="shared" si="32"/>
        <v>253.44</v>
      </c>
    </row>
    <row r="662" spans="1:18" ht="15.75" customHeight="1">
      <c r="A662" s="19">
        <v>661</v>
      </c>
      <c r="B662" s="4">
        <v>51</v>
      </c>
      <c r="C662" s="15">
        <v>11</v>
      </c>
      <c r="D662" s="21">
        <v>9</v>
      </c>
      <c r="E662" s="22">
        <v>43961</v>
      </c>
      <c r="F662" s="23">
        <v>2</v>
      </c>
      <c r="G662" s="24">
        <v>0.12</v>
      </c>
      <c r="H662">
        <f>VLOOKUP($B662,產品!$A$1:$E$61,4,FALSE)*(1-$G662)*$F662</f>
        <v>35200</v>
      </c>
      <c r="I662" s="58">
        <f>$H662-VLOOKUP($B662,產品!$A$2:$E$61,5,FALSE)*F662-$R662</f>
        <v>6672</v>
      </c>
      <c r="J662">
        <f t="shared" si="30"/>
        <v>2020</v>
      </c>
      <c r="P662" t="str">
        <f>MID(VLOOKUP($D662,業務!$A$1:$E$11,2,FALSE),FIND("/",VLOOKUP($D662,業務!$A$1:$E$11,2,FALSE))+1,2)</f>
        <v>經理</v>
      </c>
      <c r="Q662">
        <f t="shared" si="31"/>
        <v>1.4999999999999999E-2</v>
      </c>
      <c r="R662">
        <f t="shared" si="32"/>
        <v>528</v>
      </c>
    </row>
    <row r="663" spans="1:18" ht="15.75" customHeight="1">
      <c r="A663" s="19">
        <v>662</v>
      </c>
      <c r="B663" s="4">
        <v>10</v>
      </c>
      <c r="C663" s="15">
        <v>285</v>
      </c>
      <c r="D663" s="21">
        <v>6</v>
      </c>
      <c r="E663" s="22">
        <v>43962</v>
      </c>
      <c r="F663" s="26">
        <v>60</v>
      </c>
      <c r="G663" s="24">
        <v>0.16</v>
      </c>
      <c r="H663">
        <f>VLOOKUP($B663,產品!$A$1:$E$61,4,FALSE)*(1-$G663)*$F663</f>
        <v>50400</v>
      </c>
      <c r="I663" s="58">
        <f>$H663-VLOOKUP($B663,產品!$A$2:$E$61,5,FALSE)*F663-$R663</f>
        <v>25896</v>
      </c>
      <c r="J663">
        <f t="shared" si="30"/>
        <v>2020</v>
      </c>
      <c r="P663" t="str">
        <f>MID(VLOOKUP($D663,業務!$A$1:$E$11,2,FALSE),FIND("/",VLOOKUP($D663,業務!$A$1:$E$11,2,FALSE))+1,2)</f>
        <v>專員</v>
      </c>
      <c r="Q663">
        <f t="shared" si="31"/>
        <v>0.01</v>
      </c>
      <c r="R663">
        <f t="shared" si="32"/>
        <v>504</v>
      </c>
    </row>
    <row r="664" spans="1:18" ht="15.75" customHeight="1">
      <c r="A664" s="19">
        <v>663</v>
      </c>
      <c r="B664" s="4">
        <v>22</v>
      </c>
      <c r="C664" s="15">
        <v>117</v>
      </c>
      <c r="D664" s="21">
        <v>6</v>
      </c>
      <c r="E664" s="22">
        <v>43962</v>
      </c>
      <c r="F664" s="23">
        <v>10</v>
      </c>
      <c r="G664" s="24">
        <v>0.19</v>
      </c>
      <c r="H664">
        <f>VLOOKUP($B664,產品!$A$1:$E$61,4,FALSE)*(1-$G664)*$F664</f>
        <v>14580</v>
      </c>
      <c r="I664" s="58">
        <f>$H664-VLOOKUP($B664,產品!$A$2:$E$61,5,FALSE)*F664-$R664</f>
        <v>7234.2</v>
      </c>
      <c r="J664">
        <f t="shared" si="30"/>
        <v>2020</v>
      </c>
      <c r="P664" t="str">
        <f>MID(VLOOKUP($D664,業務!$A$1:$E$11,2,FALSE),FIND("/",VLOOKUP($D664,業務!$A$1:$E$11,2,FALSE))+1,2)</f>
        <v>專員</v>
      </c>
      <c r="Q664">
        <f t="shared" si="31"/>
        <v>0.01</v>
      </c>
      <c r="R664">
        <f t="shared" si="32"/>
        <v>145.80000000000001</v>
      </c>
    </row>
    <row r="665" spans="1:18" ht="15.75" customHeight="1">
      <c r="A665" s="19">
        <v>664</v>
      </c>
      <c r="B665" s="4">
        <v>34</v>
      </c>
      <c r="C665" s="15">
        <v>266</v>
      </c>
      <c r="D665" s="21">
        <v>5</v>
      </c>
      <c r="E665" s="22">
        <v>43962</v>
      </c>
      <c r="F665" s="23">
        <v>2</v>
      </c>
      <c r="G665" s="24">
        <v>0.17</v>
      </c>
      <c r="H665">
        <f>VLOOKUP($B665,產品!$A$1:$E$61,4,FALSE)*(1-$G665)*$F665</f>
        <v>13280</v>
      </c>
      <c r="I665" s="58">
        <f>$H665-VLOOKUP($B665,產品!$A$2:$E$61,5,FALSE)*F665-$R665</f>
        <v>3547.2</v>
      </c>
      <c r="J665">
        <f t="shared" si="30"/>
        <v>2020</v>
      </c>
      <c r="P665" t="str">
        <f>MID(VLOOKUP($D665,業務!$A$1:$E$11,2,FALSE),FIND("/",VLOOKUP($D665,業務!$A$1:$E$11,2,FALSE))+1,2)</f>
        <v>專員</v>
      </c>
      <c r="Q665">
        <f t="shared" si="31"/>
        <v>0.01</v>
      </c>
      <c r="R665">
        <f t="shared" si="32"/>
        <v>132.80000000000001</v>
      </c>
    </row>
    <row r="666" spans="1:18" ht="15.75" customHeight="1">
      <c r="A666" s="19">
        <v>665</v>
      </c>
      <c r="B666" s="4">
        <v>12</v>
      </c>
      <c r="C666" s="15">
        <v>9</v>
      </c>
      <c r="D666" s="21">
        <v>2</v>
      </c>
      <c r="E666" s="22">
        <v>43963</v>
      </c>
      <c r="F666" s="26">
        <v>250</v>
      </c>
      <c r="G666" s="24">
        <v>0.16</v>
      </c>
      <c r="H666">
        <f>VLOOKUP($B666,產品!$A$1:$E$61,4,FALSE)*(1-$G666)*$F666</f>
        <v>210000</v>
      </c>
      <c r="I666" s="58">
        <f>$H666-VLOOKUP($B666,產品!$A$2:$E$61,5,FALSE)*F666-$R666</f>
        <v>106850</v>
      </c>
      <c r="J666">
        <f t="shared" si="30"/>
        <v>2020</v>
      </c>
      <c r="P666" t="str">
        <f>MID(VLOOKUP($D666,業務!$A$1:$E$11,2,FALSE),FIND("/",VLOOKUP($D666,業務!$A$1:$E$11,2,FALSE))+1,2)</f>
        <v>經理</v>
      </c>
      <c r="Q666">
        <f t="shared" si="31"/>
        <v>1.4999999999999999E-2</v>
      </c>
      <c r="R666">
        <f t="shared" si="32"/>
        <v>3150</v>
      </c>
    </row>
    <row r="667" spans="1:18" ht="15.75" customHeight="1">
      <c r="A667" s="19">
        <v>666</v>
      </c>
      <c r="B667" s="4">
        <v>22</v>
      </c>
      <c r="C667" s="15">
        <v>8</v>
      </c>
      <c r="D667" s="21">
        <v>10</v>
      </c>
      <c r="E667" s="22">
        <v>43963</v>
      </c>
      <c r="F667" s="23">
        <v>100</v>
      </c>
      <c r="G667" s="24">
        <v>0.17</v>
      </c>
      <c r="H667">
        <f>VLOOKUP($B667,產品!$A$1:$E$61,4,FALSE)*(1-$G667)*$F667</f>
        <v>149400</v>
      </c>
      <c r="I667" s="58">
        <f>$H667-VLOOKUP($B667,產品!$A$2:$E$61,5,FALSE)*F667-$R667</f>
        <v>75906</v>
      </c>
      <c r="J667">
        <f t="shared" si="30"/>
        <v>2020</v>
      </c>
      <c r="P667" t="str">
        <f>MID(VLOOKUP($D667,業務!$A$1:$E$11,2,FALSE),FIND("/",VLOOKUP($D667,業務!$A$1:$E$11,2,FALSE))+1,2)</f>
        <v>專員</v>
      </c>
      <c r="Q667">
        <f t="shared" si="31"/>
        <v>0.01</v>
      </c>
      <c r="R667">
        <f t="shared" si="32"/>
        <v>1494</v>
      </c>
    </row>
    <row r="668" spans="1:18" ht="15.75" customHeight="1">
      <c r="A668" s="19">
        <v>667</v>
      </c>
      <c r="B668" s="4">
        <v>15</v>
      </c>
      <c r="C668" s="15">
        <v>10</v>
      </c>
      <c r="D668" s="21">
        <v>7</v>
      </c>
      <c r="E668" s="22">
        <v>43963</v>
      </c>
      <c r="F668" s="23">
        <v>75</v>
      </c>
      <c r="G668" s="24">
        <v>0.2</v>
      </c>
      <c r="H668">
        <f>VLOOKUP($B668,產品!$A$1:$E$61,4,FALSE)*(1-$G668)*$F668</f>
        <v>108000</v>
      </c>
      <c r="I668" s="58">
        <f>$H668-VLOOKUP($B668,產品!$A$2:$E$61,5,FALSE)*F668-$R668</f>
        <v>52704</v>
      </c>
      <c r="J668">
        <f t="shared" si="30"/>
        <v>2020</v>
      </c>
      <c r="P668" t="str">
        <f>MID(VLOOKUP($D668,業務!$A$1:$E$11,2,FALSE),FIND("/",VLOOKUP($D668,業務!$A$1:$E$11,2,FALSE))+1,2)</f>
        <v>副理</v>
      </c>
      <c r="Q668">
        <f t="shared" si="31"/>
        <v>1.2E-2</v>
      </c>
      <c r="R668">
        <f t="shared" si="32"/>
        <v>1296</v>
      </c>
    </row>
    <row r="669" spans="1:18" ht="15.75" customHeight="1">
      <c r="A669" s="19">
        <v>668</v>
      </c>
      <c r="B669" s="4">
        <v>20</v>
      </c>
      <c r="C669" s="15">
        <v>138</v>
      </c>
      <c r="D669" s="21">
        <v>7</v>
      </c>
      <c r="E669" s="22">
        <v>43963</v>
      </c>
      <c r="F669" s="23">
        <v>50</v>
      </c>
      <c r="G669" s="24">
        <v>0.15</v>
      </c>
      <c r="H669">
        <f>VLOOKUP($B669,產品!$A$1:$E$61,4,FALSE)*(1-$G669)*$F669</f>
        <v>76500</v>
      </c>
      <c r="I669" s="58">
        <f>$H669-VLOOKUP($B669,產品!$A$2:$E$61,5,FALSE)*F669-$R669</f>
        <v>39582</v>
      </c>
      <c r="J669">
        <f t="shared" si="30"/>
        <v>2020</v>
      </c>
      <c r="P669" t="str">
        <f>MID(VLOOKUP($D669,業務!$A$1:$E$11,2,FALSE),FIND("/",VLOOKUP($D669,業務!$A$1:$E$11,2,FALSE))+1,2)</f>
        <v>副理</v>
      </c>
      <c r="Q669">
        <f t="shared" si="31"/>
        <v>1.2E-2</v>
      </c>
      <c r="R669">
        <f t="shared" si="32"/>
        <v>918</v>
      </c>
    </row>
    <row r="670" spans="1:18" ht="15.75" customHeight="1">
      <c r="A670" s="19">
        <v>669</v>
      </c>
      <c r="B670" s="4">
        <v>60</v>
      </c>
      <c r="C670" s="15">
        <v>281</v>
      </c>
      <c r="D670" s="21">
        <v>10</v>
      </c>
      <c r="E670" s="22">
        <v>43963</v>
      </c>
      <c r="F670" s="26">
        <v>8</v>
      </c>
      <c r="G670" s="24">
        <v>0.12</v>
      </c>
      <c r="H670">
        <f>VLOOKUP($B670,產品!$A$1:$E$61,4,FALSE)*(1-$G670)*$F670</f>
        <v>176000</v>
      </c>
      <c r="I670" s="58">
        <f>$H670-VLOOKUP($B670,產品!$A$2:$E$61,5,FALSE)*F670-$R670</f>
        <v>34240</v>
      </c>
      <c r="J670">
        <f t="shared" si="30"/>
        <v>2020</v>
      </c>
      <c r="P670" t="str">
        <f>MID(VLOOKUP($D670,業務!$A$1:$E$11,2,FALSE),FIND("/",VLOOKUP($D670,業務!$A$1:$E$11,2,FALSE))+1,2)</f>
        <v>專員</v>
      </c>
      <c r="Q670">
        <f t="shared" si="31"/>
        <v>0.01</v>
      </c>
      <c r="R670">
        <f t="shared" si="32"/>
        <v>1760</v>
      </c>
    </row>
    <row r="671" spans="1:18" ht="15.75" customHeight="1">
      <c r="A671" s="19">
        <v>670</v>
      </c>
      <c r="B671" s="4">
        <v>41</v>
      </c>
      <c r="C671" s="15">
        <v>125</v>
      </c>
      <c r="D671" s="21">
        <v>7</v>
      </c>
      <c r="E671" s="22">
        <v>43963</v>
      </c>
      <c r="F671" s="23">
        <v>8</v>
      </c>
      <c r="G671" s="24">
        <v>0.18</v>
      </c>
      <c r="H671">
        <f>VLOOKUP($B671,產品!$A$1:$E$61,4,FALSE)*(1-$G671)*$F671</f>
        <v>78720</v>
      </c>
      <c r="I671" s="58">
        <f>$H671-VLOOKUP($B671,產品!$A$2:$E$61,5,FALSE)*F671-$R671</f>
        <v>15375.36</v>
      </c>
      <c r="J671">
        <f t="shared" si="30"/>
        <v>2020</v>
      </c>
      <c r="P671" t="str">
        <f>MID(VLOOKUP($D671,業務!$A$1:$E$11,2,FALSE),FIND("/",VLOOKUP($D671,業務!$A$1:$E$11,2,FALSE))+1,2)</f>
        <v>副理</v>
      </c>
      <c r="Q671">
        <f t="shared" si="31"/>
        <v>1.2E-2</v>
      </c>
      <c r="R671">
        <f t="shared" si="32"/>
        <v>944.64</v>
      </c>
    </row>
    <row r="672" spans="1:18" ht="15.75" customHeight="1">
      <c r="A672" s="19">
        <v>671</v>
      </c>
      <c r="B672" s="4">
        <v>20</v>
      </c>
      <c r="C672" s="15">
        <v>266</v>
      </c>
      <c r="D672" s="21">
        <v>6</v>
      </c>
      <c r="E672" s="22">
        <v>43963</v>
      </c>
      <c r="F672" s="23">
        <v>20</v>
      </c>
      <c r="G672" s="24">
        <v>0.17</v>
      </c>
      <c r="H672">
        <f>VLOOKUP($B672,產品!$A$1:$E$61,4,FALSE)*(1-$G672)*$F672</f>
        <v>29880</v>
      </c>
      <c r="I672" s="58">
        <f>$H672-VLOOKUP($B672,產品!$A$2:$E$61,5,FALSE)*F672-$R672</f>
        <v>15181.2</v>
      </c>
      <c r="J672">
        <f t="shared" si="30"/>
        <v>2020</v>
      </c>
      <c r="P672" t="str">
        <f>MID(VLOOKUP($D672,業務!$A$1:$E$11,2,FALSE),FIND("/",VLOOKUP($D672,業務!$A$1:$E$11,2,FALSE))+1,2)</f>
        <v>專員</v>
      </c>
      <c r="Q672">
        <f t="shared" si="31"/>
        <v>0.01</v>
      </c>
      <c r="R672">
        <f t="shared" si="32"/>
        <v>298.8</v>
      </c>
    </row>
    <row r="673" spans="1:18" ht="15.75" customHeight="1">
      <c r="A673" s="19">
        <v>672</v>
      </c>
      <c r="B673" s="4">
        <v>13</v>
      </c>
      <c r="C673" s="15">
        <v>1</v>
      </c>
      <c r="D673" s="21">
        <v>1</v>
      </c>
      <c r="E673" s="22">
        <v>43963</v>
      </c>
      <c r="F673" s="23">
        <v>20</v>
      </c>
      <c r="G673" s="24">
        <v>0.19</v>
      </c>
      <c r="H673">
        <f>VLOOKUP($B673,產品!$A$1:$E$61,4,FALSE)*(1-$G673)*$F673</f>
        <v>29160</v>
      </c>
      <c r="I673" s="58">
        <f>$H673-VLOOKUP($B673,產品!$A$2:$E$61,5,FALSE)*F673-$R673</f>
        <v>14468.4</v>
      </c>
      <c r="J673">
        <f t="shared" si="30"/>
        <v>2020</v>
      </c>
      <c r="P673" t="str">
        <f>MID(VLOOKUP($D673,業務!$A$1:$E$11,2,FALSE),FIND("/",VLOOKUP($D673,業務!$A$1:$E$11,2,FALSE))+1,2)</f>
        <v>專員</v>
      </c>
      <c r="Q673">
        <f t="shared" si="31"/>
        <v>0.01</v>
      </c>
      <c r="R673">
        <f t="shared" si="32"/>
        <v>291.60000000000002</v>
      </c>
    </row>
    <row r="674" spans="1:18" ht="15.75" customHeight="1">
      <c r="A674" s="19">
        <v>673</v>
      </c>
      <c r="B674" s="4">
        <v>60</v>
      </c>
      <c r="C674" s="15">
        <v>277</v>
      </c>
      <c r="D674" s="21">
        <v>4</v>
      </c>
      <c r="E674" s="22">
        <v>43963</v>
      </c>
      <c r="F674" s="23">
        <v>2</v>
      </c>
      <c r="G674" s="24">
        <v>0.11</v>
      </c>
      <c r="H674">
        <f>VLOOKUP($B674,產品!$A$1:$E$61,4,FALSE)*(1-$G674)*$F674</f>
        <v>44500</v>
      </c>
      <c r="I674" s="58">
        <f>$H674-VLOOKUP($B674,產品!$A$2:$E$61,5,FALSE)*F674-$R674</f>
        <v>8966</v>
      </c>
      <c r="J674">
        <f t="shared" si="30"/>
        <v>2020</v>
      </c>
      <c r="P674" t="str">
        <f>MID(VLOOKUP($D674,業務!$A$1:$E$11,2,FALSE),FIND("/",VLOOKUP($D674,業務!$A$1:$E$11,2,FALSE))+1,2)</f>
        <v>副理</v>
      </c>
      <c r="Q674">
        <f t="shared" si="31"/>
        <v>1.2E-2</v>
      </c>
      <c r="R674">
        <f t="shared" si="32"/>
        <v>534</v>
      </c>
    </row>
    <row r="675" spans="1:18" ht="15.75" customHeight="1">
      <c r="A675" s="19">
        <v>674</v>
      </c>
      <c r="B675" s="4">
        <v>4</v>
      </c>
      <c r="C675" s="15">
        <v>136</v>
      </c>
      <c r="D675" s="21">
        <v>8</v>
      </c>
      <c r="E675" s="22">
        <v>43963</v>
      </c>
      <c r="F675" s="23">
        <v>13</v>
      </c>
      <c r="G675" s="24">
        <v>0.2</v>
      </c>
      <c r="H675">
        <f>VLOOKUP($B675,產品!$A$1:$E$61,4,FALSE)*(1-$G675)*$F675</f>
        <v>10400</v>
      </c>
      <c r="I675" s="58">
        <f>$H675-VLOOKUP($B675,產品!$A$2:$E$61,5,FALSE)*F675-$R675</f>
        <v>5096</v>
      </c>
      <c r="J675">
        <f t="shared" si="30"/>
        <v>2020</v>
      </c>
      <c r="P675" t="str">
        <f>MID(VLOOKUP($D675,業務!$A$1:$E$11,2,FALSE),FIND("/",VLOOKUP($D675,業務!$A$1:$E$11,2,FALSE))+1,2)</f>
        <v>專員</v>
      </c>
      <c r="Q675">
        <f t="shared" si="31"/>
        <v>0.01</v>
      </c>
      <c r="R675">
        <f t="shared" si="32"/>
        <v>104</v>
      </c>
    </row>
    <row r="676" spans="1:18" ht="15.75" customHeight="1">
      <c r="A676" s="19">
        <v>675</v>
      </c>
      <c r="B676" s="4">
        <v>37</v>
      </c>
      <c r="C676" s="15">
        <v>272</v>
      </c>
      <c r="D676" s="21">
        <v>1</v>
      </c>
      <c r="E676" s="22">
        <v>43964</v>
      </c>
      <c r="F676" s="23">
        <v>15</v>
      </c>
      <c r="G676" s="24">
        <v>0.1</v>
      </c>
      <c r="H676">
        <f>VLOOKUP($B676,產品!$A$1:$E$61,4,FALSE)*(1-$G676)*$F676</f>
        <v>162000</v>
      </c>
      <c r="I676" s="58">
        <f>$H676-VLOOKUP($B676,產品!$A$2:$E$61,5,FALSE)*F676-$R676</f>
        <v>43380</v>
      </c>
      <c r="J676">
        <f t="shared" si="30"/>
        <v>2020</v>
      </c>
      <c r="P676" t="str">
        <f>MID(VLOOKUP($D676,業務!$A$1:$E$11,2,FALSE),FIND("/",VLOOKUP($D676,業務!$A$1:$E$11,2,FALSE))+1,2)</f>
        <v>專員</v>
      </c>
      <c r="Q676">
        <f t="shared" si="31"/>
        <v>0.01</v>
      </c>
      <c r="R676">
        <f t="shared" si="32"/>
        <v>1620</v>
      </c>
    </row>
    <row r="677" spans="1:18" ht="15.75" customHeight="1">
      <c r="A677" s="19">
        <v>676</v>
      </c>
      <c r="B677" s="4">
        <v>9</v>
      </c>
      <c r="C677" s="15">
        <v>116</v>
      </c>
      <c r="D677" s="21">
        <v>2</v>
      </c>
      <c r="E677" s="22">
        <v>43964</v>
      </c>
      <c r="F677" s="23">
        <v>50</v>
      </c>
      <c r="G677" s="24">
        <v>0.08</v>
      </c>
      <c r="H677">
        <f>VLOOKUP($B677,產品!$A$1:$E$61,4,FALSE)*(1-$G677)*$F677</f>
        <v>46000</v>
      </c>
      <c r="I677" s="58">
        <f>$H677-VLOOKUP($B677,產品!$A$2:$E$61,5,FALSE)*F677-$R677</f>
        <v>25310</v>
      </c>
      <c r="J677">
        <f t="shared" si="30"/>
        <v>2020</v>
      </c>
      <c r="P677" t="str">
        <f>MID(VLOOKUP($D677,業務!$A$1:$E$11,2,FALSE),FIND("/",VLOOKUP($D677,業務!$A$1:$E$11,2,FALSE))+1,2)</f>
        <v>經理</v>
      </c>
      <c r="Q677">
        <f t="shared" si="31"/>
        <v>1.4999999999999999E-2</v>
      </c>
      <c r="R677">
        <f t="shared" si="32"/>
        <v>690</v>
      </c>
    </row>
    <row r="678" spans="1:18" ht="15.75" customHeight="1">
      <c r="A678" s="19">
        <v>677</v>
      </c>
      <c r="B678" s="4">
        <v>18</v>
      </c>
      <c r="C678" s="15">
        <v>7</v>
      </c>
      <c r="D678" s="21">
        <v>8</v>
      </c>
      <c r="E678" s="22">
        <v>43964</v>
      </c>
      <c r="F678" s="23">
        <v>30</v>
      </c>
      <c r="G678" s="24">
        <v>0.15</v>
      </c>
      <c r="H678">
        <f>VLOOKUP($B678,產品!$A$1:$E$61,4,FALSE)*(1-$G678)*$F678</f>
        <v>45900</v>
      </c>
      <c r="I678" s="58">
        <f>$H678-VLOOKUP($B678,產品!$A$2:$E$61,5,FALSE)*F678-$R678</f>
        <v>23841</v>
      </c>
      <c r="J678">
        <f t="shared" si="30"/>
        <v>2020</v>
      </c>
      <c r="P678" t="str">
        <f>MID(VLOOKUP($D678,業務!$A$1:$E$11,2,FALSE),FIND("/",VLOOKUP($D678,業務!$A$1:$E$11,2,FALSE))+1,2)</f>
        <v>專員</v>
      </c>
      <c r="Q678">
        <f t="shared" si="31"/>
        <v>0.01</v>
      </c>
      <c r="R678">
        <f t="shared" si="32"/>
        <v>459</v>
      </c>
    </row>
    <row r="679" spans="1:18" ht="15.75" customHeight="1">
      <c r="A679" s="19">
        <v>678</v>
      </c>
      <c r="B679" s="4">
        <v>42</v>
      </c>
      <c r="C679" s="15">
        <v>4</v>
      </c>
      <c r="D679" s="21">
        <v>2</v>
      </c>
      <c r="E679" s="22">
        <v>43964</v>
      </c>
      <c r="F679" s="23">
        <v>3</v>
      </c>
      <c r="G679" s="24">
        <v>0.09</v>
      </c>
      <c r="H679">
        <f>VLOOKUP($B679,產品!$A$1:$E$61,4,FALSE)*(1-$G679)*$F679</f>
        <v>40950</v>
      </c>
      <c r="I679" s="58">
        <f>$H679-VLOOKUP($B679,產品!$A$2:$E$61,5,FALSE)*F679-$R679</f>
        <v>11085.75</v>
      </c>
      <c r="J679">
        <f t="shared" si="30"/>
        <v>2020</v>
      </c>
      <c r="P679" t="str">
        <f>MID(VLOOKUP($D679,業務!$A$1:$E$11,2,FALSE),FIND("/",VLOOKUP($D679,業務!$A$1:$E$11,2,FALSE))+1,2)</f>
        <v>經理</v>
      </c>
      <c r="Q679">
        <f t="shared" si="31"/>
        <v>1.4999999999999999E-2</v>
      </c>
      <c r="R679">
        <f t="shared" si="32"/>
        <v>614.25</v>
      </c>
    </row>
    <row r="680" spans="1:18" ht="15.75" customHeight="1">
      <c r="A680" s="19">
        <v>679</v>
      </c>
      <c r="B680" s="4">
        <v>6</v>
      </c>
      <c r="C680" s="15">
        <v>121</v>
      </c>
      <c r="D680" s="21">
        <v>9</v>
      </c>
      <c r="E680" s="22">
        <v>43964</v>
      </c>
      <c r="F680" s="26">
        <v>20</v>
      </c>
      <c r="G680" s="24">
        <v>0.12</v>
      </c>
      <c r="H680">
        <f>VLOOKUP($B680,產品!$A$1:$E$61,4,FALSE)*(1-$G680)*$F680</f>
        <v>17600</v>
      </c>
      <c r="I680" s="58">
        <f>$H680-VLOOKUP($B680,產品!$A$2:$E$61,5,FALSE)*F680-$R680</f>
        <v>9336</v>
      </c>
      <c r="J680">
        <f t="shared" si="30"/>
        <v>2020</v>
      </c>
      <c r="P680" t="str">
        <f>MID(VLOOKUP($D680,業務!$A$1:$E$11,2,FALSE),FIND("/",VLOOKUP($D680,業務!$A$1:$E$11,2,FALSE))+1,2)</f>
        <v>經理</v>
      </c>
      <c r="Q680">
        <f t="shared" si="31"/>
        <v>1.4999999999999999E-2</v>
      </c>
      <c r="R680">
        <f t="shared" si="32"/>
        <v>264</v>
      </c>
    </row>
    <row r="681" spans="1:18" ht="15.75" customHeight="1">
      <c r="A681" s="19">
        <v>680</v>
      </c>
      <c r="B681" s="4">
        <v>35</v>
      </c>
      <c r="C681" s="15">
        <v>277</v>
      </c>
      <c r="D681" s="21">
        <v>2</v>
      </c>
      <c r="E681" s="22">
        <v>43964</v>
      </c>
      <c r="F681" s="23">
        <v>3</v>
      </c>
      <c r="G681" s="24">
        <v>0.16</v>
      </c>
      <c r="H681">
        <f>VLOOKUP($B681,產品!$A$1:$E$61,4,FALSE)*(1-$G681)*$F681</f>
        <v>21420</v>
      </c>
      <c r="I681" s="58">
        <f>$H681-VLOOKUP($B681,產品!$A$2:$E$61,5,FALSE)*F681-$R681</f>
        <v>5798.7</v>
      </c>
      <c r="J681">
        <f t="shared" si="30"/>
        <v>2020</v>
      </c>
      <c r="P681" t="str">
        <f>MID(VLOOKUP($D681,業務!$A$1:$E$11,2,FALSE),FIND("/",VLOOKUP($D681,業務!$A$1:$E$11,2,FALSE))+1,2)</f>
        <v>經理</v>
      </c>
      <c r="Q681">
        <f t="shared" si="31"/>
        <v>1.4999999999999999E-2</v>
      </c>
      <c r="R681">
        <f t="shared" si="32"/>
        <v>321.3</v>
      </c>
    </row>
    <row r="682" spans="1:18" ht="15.75" customHeight="1">
      <c r="A682" s="19">
        <v>681</v>
      </c>
      <c r="B682" s="4">
        <v>35</v>
      </c>
      <c r="C682" s="15">
        <v>264</v>
      </c>
      <c r="D682" s="21">
        <v>1</v>
      </c>
      <c r="E682" s="22">
        <v>43964</v>
      </c>
      <c r="F682" s="23">
        <v>2</v>
      </c>
      <c r="G682" s="24">
        <v>0.17</v>
      </c>
      <c r="H682">
        <f>VLOOKUP($B682,產品!$A$1:$E$61,4,FALSE)*(1-$G682)*$F682</f>
        <v>14110</v>
      </c>
      <c r="I682" s="58">
        <f>$H682-VLOOKUP($B682,產品!$A$2:$E$61,5,FALSE)*F682-$R682</f>
        <v>3768.9</v>
      </c>
      <c r="J682">
        <f t="shared" si="30"/>
        <v>2020</v>
      </c>
      <c r="P682" t="str">
        <f>MID(VLOOKUP($D682,業務!$A$1:$E$11,2,FALSE),FIND("/",VLOOKUP($D682,業務!$A$1:$E$11,2,FALSE))+1,2)</f>
        <v>專員</v>
      </c>
      <c r="Q682">
        <f t="shared" si="31"/>
        <v>0.01</v>
      </c>
      <c r="R682">
        <f t="shared" si="32"/>
        <v>141.1</v>
      </c>
    </row>
    <row r="683" spans="1:18" ht="15.75" customHeight="1">
      <c r="A683" s="19">
        <v>682</v>
      </c>
      <c r="B683" s="4">
        <v>17</v>
      </c>
      <c r="C683" s="15">
        <v>113</v>
      </c>
      <c r="D683" s="21">
        <v>7</v>
      </c>
      <c r="E683" s="22">
        <v>43965</v>
      </c>
      <c r="F683" s="23">
        <v>100</v>
      </c>
      <c r="G683" s="24">
        <v>7.0000000000000007E-2</v>
      </c>
      <c r="H683">
        <f>VLOOKUP($B683,產品!$A$1:$E$61,4,FALSE)*(1-$G683)*$F683</f>
        <v>167400</v>
      </c>
      <c r="I683" s="58">
        <f>$H683-VLOOKUP($B683,產品!$A$2:$E$61,5,FALSE)*F683-$R683</f>
        <v>93391.2</v>
      </c>
      <c r="J683">
        <f t="shared" si="30"/>
        <v>2020</v>
      </c>
      <c r="P683" t="str">
        <f>MID(VLOOKUP($D683,業務!$A$1:$E$11,2,FALSE),FIND("/",VLOOKUP($D683,業務!$A$1:$E$11,2,FALSE))+1,2)</f>
        <v>副理</v>
      </c>
      <c r="Q683">
        <f t="shared" si="31"/>
        <v>1.2E-2</v>
      </c>
      <c r="R683">
        <f t="shared" si="32"/>
        <v>2008.8</v>
      </c>
    </row>
    <row r="684" spans="1:18" ht="15.75" customHeight="1">
      <c r="A684" s="19">
        <v>683</v>
      </c>
      <c r="B684" s="4">
        <v>17</v>
      </c>
      <c r="C684" s="15">
        <v>120</v>
      </c>
      <c r="D684" s="21">
        <v>8</v>
      </c>
      <c r="E684" s="22">
        <v>43965</v>
      </c>
      <c r="F684" s="23">
        <v>50</v>
      </c>
      <c r="G684" s="24">
        <v>0.11</v>
      </c>
      <c r="H684">
        <f>VLOOKUP($B684,產品!$A$1:$E$61,4,FALSE)*(1-$G684)*$F684</f>
        <v>80100</v>
      </c>
      <c r="I684" s="58">
        <f>$H684-VLOOKUP($B684,產品!$A$2:$E$61,5,FALSE)*F684-$R684</f>
        <v>43299</v>
      </c>
      <c r="J684">
        <f t="shared" si="30"/>
        <v>2020</v>
      </c>
      <c r="P684" t="str">
        <f>MID(VLOOKUP($D684,業務!$A$1:$E$11,2,FALSE),FIND("/",VLOOKUP($D684,業務!$A$1:$E$11,2,FALSE))+1,2)</f>
        <v>專員</v>
      </c>
      <c r="Q684">
        <f t="shared" si="31"/>
        <v>0.01</v>
      </c>
      <c r="R684">
        <f t="shared" si="32"/>
        <v>801</v>
      </c>
    </row>
    <row r="685" spans="1:18" ht="15.75" customHeight="1">
      <c r="A685" s="19">
        <v>684</v>
      </c>
      <c r="B685" s="4">
        <v>35</v>
      </c>
      <c r="C685" s="15">
        <v>112</v>
      </c>
      <c r="D685" s="21">
        <v>7</v>
      </c>
      <c r="E685" s="22">
        <v>43965</v>
      </c>
      <c r="F685" s="23">
        <v>10</v>
      </c>
      <c r="G685" s="24">
        <v>0.06</v>
      </c>
      <c r="H685">
        <f>VLOOKUP($B685,產品!$A$1:$E$61,4,FALSE)*(1-$G685)*$F685</f>
        <v>79900</v>
      </c>
      <c r="I685" s="58">
        <f>$H685-VLOOKUP($B685,產品!$A$2:$E$61,5,FALSE)*F685-$R685</f>
        <v>27941.200000000001</v>
      </c>
      <c r="J685">
        <f t="shared" si="30"/>
        <v>2020</v>
      </c>
      <c r="P685" t="str">
        <f>MID(VLOOKUP($D685,業務!$A$1:$E$11,2,FALSE),FIND("/",VLOOKUP($D685,業務!$A$1:$E$11,2,FALSE))+1,2)</f>
        <v>副理</v>
      </c>
      <c r="Q685">
        <f t="shared" si="31"/>
        <v>1.2E-2</v>
      </c>
      <c r="R685">
        <f t="shared" si="32"/>
        <v>958.80000000000007</v>
      </c>
    </row>
    <row r="686" spans="1:18" ht="15.75" customHeight="1">
      <c r="A686" s="19">
        <v>685</v>
      </c>
      <c r="B686" s="4">
        <v>29</v>
      </c>
      <c r="C686" s="15">
        <v>4</v>
      </c>
      <c r="D686" s="21">
        <v>10</v>
      </c>
      <c r="E686" s="22">
        <v>43965</v>
      </c>
      <c r="F686" s="23">
        <v>20</v>
      </c>
      <c r="G686" s="24">
        <v>0.1</v>
      </c>
      <c r="H686">
        <f>VLOOKUP($B686,產品!$A$1:$E$61,4,FALSE)*(1-$G686)*$F686</f>
        <v>108000</v>
      </c>
      <c r="I686" s="58">
        <f>$H686-VLOOKUP($B686,產品!$A$2:$E$61,5,FALSE)*F686-$R686</f>
        <v>34920</v>
      </c>
      <c r="J686">
        <f t="shared" si="30"/>
        <v>2020</v>
      </c>
      <c r="P686" t="str">
        <f>MID(VLOOKUP($D686,業務!$A$1:$E$11,2,FALSE),FIND("/",VLOOKUP($D686,業務!$A$1:$E$11,2,FALSE))+1,2)</f>
        <v>專員</v>
      </c>
      <c r="Q686">
        <f t="shared" si="31"/>
        <v>0.01</v>
      </c>
      <c r="R686">
        <f t="shared" si="32"/>
        <v>1080</v>
      </c>
    </row>
    <row r="687" spans="1:18" ht="15.75" customHeight="1">
      <c r="A687" s="19">
        <v>686</v>
      </c>
      <c r="B687" s="4">
        <v>26</v>
      </c>
      <c r="C687" s="15">
        <v>258</v>
      </c>
      <c r="D687" s="21">
        <v>7</v>
      </c>
      <c r="E687" s="22">
        <v>43965</v>
      </c>
      <c r="F687" s="23">
        <v>14</v>
      </c>
      <c r="G687" s="24">
        <v>0.08</v>
      </c>
      <c r="H687">
        <f>VLOOKUP($B687,產品!$A$1:$E$61,4,FALSE)*(1-$G687)*$F687</f>
        <v>83720</v>
      </c>
      <c r="I687" s="58">
        <f>$H687-VLOOKUP($B687,產品!$A$2:$E$61,5,FALSE)*F687-$R687</f>
        <v>28115.360000000001</v>
      </c>
      <c r="J687">
        <f t="shared" si="30"/>
        <v>2020</v>
      </c>
      <c r="P687" t="str">
        <f>MID(VLOOKUP($D687,業務!$A$1:$E$11,2,FALSE),FIND("/",VLOOKUP($D687,業務!$A$1:$E$11,2,FALSE))+1,2)</f>
        <v>副理</v>
      </c>
      <c r="Q687">
        <f t="shared" si="31"/>
        <v>1.2E-2</v>
      </c>
      <c r="R687">
        <f t="shared" si="32"/>
        <v>1004.64</v>
      </c>
    </row>
    <row r="688" spans="1:18" ht="15.75" customHeight="1">
      <c r="A688" s="19">
        <v>687</v>
      </c>
      <c r="B688" s="4">
        <v>27</v>
      </c>
      <c r="C688" s="15">
        <v>293</v>
      </c>
      <c r="D688" s="21">
        <v>2</v>
      </c>
      <c r="E688" s="22">
        <v>43965</v>
      </c>
      <c r="F688" s="23">
        <v>10</v>
      </c>
      <c r="G688" s="24">
        <v>0.12</v>
      </c>
      <c r="H688">
        <f>VLOOKUP($B688,產品!$A$1:$E$61,4,FALSE)*(1-$G688)*$F688</f>
        <v>61600</v>
      </c>
      <c r="I688" s="58">
        <f>$H688-VLOOKUP($B688,產品!$A$2:$E$61,5,FALSE)*F688-$R688</f>
        <v>18676</v>
      </c>
      <c r="J688">
        <f t="shared" si="30"/>
        <v>2020</v>
      </c>
      <c r="P688" t="str">
        <f>MID(VLOOKUP($D688,業務!$A$1:$E$11,2,FALSE),FIND("/",VLOOKUP($D688,業務!$A$1:$E$11,2,FALSE))+1,2)</f>
        <v>經理</v>
      </c>
      <c r="Q688">
        <f t="shared" si="31"/>
        <v>1.4999999999999999E-2</v>
      </c>
      <c r="R688">
        <f t="shared" si="32"/>
        <v>924</v>
      </c>
    </row>
    <row r="689" spans="1:18" ht="15.75" customHeight="1">
      <c r="A689" s="19">
        <v>688</v>
      </c>
      <c r="B689" s="4">
        <v>54</v>
      </c>
      <c r="C689" s="15">
        <v>140</v>
      </c>
      <c r="D689" s="21">
        <v>8</v>
      </c>
      <c r="E689" s="22">
        <v>43965</v>
      </c>
      <c r="F689" s="23">
        <v>1</v>
      </c>
      <c r="G689" s="24">
        <v>0.06</v>
      </c>
      <c r="H689">
        <f>VLOOKUP($B689,產品!$A$1:$E$61,4,FALSE)*(1-$G689)*$F689</f>
        <v>16920</v>
      </c>
      <c r="I689" s="58">
        <f>$H689-VLOOKUP($B689,產品!$A$2:$E$61,5,FALSE)*F689-$R689</f>
        <v>4150.8</v>
      </c>
      <c r="J689">
        <f t="shared" si="30"/>
        <v>2020</v>
      </c>
      <c r="P689" t="str">
        <f>MID(VLOOKUP($D689,業務!$A$1:$E$11,2,FALSE),FIND("/",VLOOKUP($D689,業務!$A$1:$E$11,2,FALSE))+1,2)</f>
        <v>專員</v>
      </c>
      <c r="Q689">
        <f t="shared" si="31"/>
        <v>0.01</v>
      </c>
      <c r="R689">
        <f t="shared" si="32"/>
        <v>169.20000000000002</v>
      </c>
    </row>
    <row r="690" spans="1:18" ht="15.75" customHeight="1">
      <c r="A690" s="19">
        <v>689</v>
      </c>
      <c r="B690" s="4">
        <v>59</v>
      </c>
      <c r="C690" s="15">
        <v>136</v>
      </c>
      <c r="D690" s="21">
        <v>2</v>
      </c>
      <c r="E690" s="22">
        <v>43965</v>
      </c>
      <c r="F690" s="26">
        <v>1</v>
      </c>
      <c r="G690" s="24">
        <v>0.16</v>
      </c>
      <c r="H690">
        <f>VLOOKUP($B690,產品!$A$1:$E$61,4,FALSE)*(1-$G690)*$F690</f>
        <v>20160</v>
      </c>
      <c r="I690" s="58">
        <f>$H690-VLOOKUP($B690,產品!$A$2:$E$61,5,FALSE)*F690-$R690</f>
        <v>3057.6</v>
      </c>
      <c r="J690">
        <f t="shared" si="30"/>
        <v>2020</v>
      </c>
      <c r="P690" t="str">
        <f>MID(VLOOKUP($D690,業務!$A$1:$E$11,2,FALSE),FIND("/",VLOOKUP($D690,業務!$A$1:$E$11,2,FALSE))+1,2)</f>
        <v>經理</v>
      </c>
      <c r="Q690">
        <f t="shared" si="31"/>
        <v>1.4999999999999999E-2</v>
      </c>
      <c r="R690">
        <f t="shared" si="32"/>
        <v>302.39999999999998</v>
      </c>
    </row>
    <row r="691" spans="1:18" ht="15.75" customHeight="1">
      <c r="A691" s="19">
        <v>690</v>
      </c>
      <c r="B691" s="4">
        <v>9</v>
      </c>
      <c r="C691" s="15">
        <v>272</v>
      </c>
      <c r="D691" s="21">
        <v>6</v>
      </c>
      <c r="E691" s="22">
        <v>43966</v>
      </c>
      <c r="F691" s="23">
        <v>100</v>
      </c>
      <c r="G691" s="24">
        <v>0.05</v>
      </c>
      <c r="H691">
        <f>VLOOKUP($B691,產品!$A$1:$E$61,4,FALSE)*(1-$G691)*$F691</f>
        <v>95000</v>
      </c>
      <c r="I691" s="58">
        <f>$H691-VLOOKUP($B691,產品!$A$2:$E$61,5,FALSE)*F691-$R691</f>
        <v>54050</v>
      </c>
      <c r="J691">
        <f t="shared" si="30"/>
        <v>2020</v>
      </c>
      <c r="P691" t="str">
        <f>MID(VLOOKUP($D691,業務!$A$1:$E$11,2,FALSE),FIND("/",VLOOKUP($D691,業務!$A$1:$E$11,2,FALSE))+1,2)</f>
        <v>專員</v>
      </c>
      <c r="Q691">
        <f t="shared" si="31"/>
        <v>0.01</v>
      </c>
      <c r="R691">
        <f t="shared" si="32"/>
        <v>950</v>
      </c>
    </row>
    <row r="692" spans="1:18" ht="15.75" customHeight="1">
      <c r="A692" s="19">
        <v>691</v>
      </c>
      <c r="B692" s="4">
        <v>39</v>
      </c>
      <c r="C692" s="15">
        <v>3</v>
      </c>
      <c r="D692" s="21">
        <v>1</v>
      </c>
      <c r="E692" s="22">
        <v>43966</v>
      </c>
      <c r="F692" s="23">
        <v>6</v>
      </c>
      <c r="G692" s="24">
        <v>7.0000000000000007E-2</v>
      </c>
      <c r="H692">
        <f>VLOOKUP($B692,產品!$A$1:$E$61,4,FALSE)*(1-$G692)*$F692</f>
        <v>100440</v>
      </c>
      <c r="I692" s="58">
        <f>$H692-VLOOKUP($B692,產品!$A$2:$E$61,5,FALSE)*F692-$R692</f>
        <v>29235.599999999999</v>
      </c>
      <c r="J692">
        <f t="shared" si="30"/>
        <v>2020</v>
      </c>
      <c r="P692" t="str">
        <f>MID(VLOOKUP($D692,業務!$A$1:$E$11,2,FALSE),FIND("/",VLOOKUP($D692,業務!$A$1:$E$11,2,FALSE))+1,2)</f>
        <v>專員</v>
      </c>
      <c r="Q692">
        <f t="shared" si="31"/>
        <v>0.01</v>
      </c>
      <c r="R692">
        <f t="shared" si="32"/>
        <v>1004.4</v>
      </c>
    </row>
    <row r="693" spans="1:18" ht="15.75" customHeight="1">
      <c r="A693" s="19">
        <v>692</v>
      </c>
      <c r="B693" s="4">
        <v>15</v>
      </c>
      <c r="C693" s="15">
        <v>116</v>
      </c>
      <c r="D693" s="21">
        <v>9</v>
      </c>
      <c r="E693" s="22">
        <v>43966</v>
      </c>
      <c r="F693" s="23">
        <v>20</v>
      </c>
      <c r="G693" s="24">
        <v>0.16</v>
      </c>
      <c r="H693">
        <f>VLOOKUP($B693,產品!$A$1:$E$61,4,FALSE)*(1-$G693)*$F693</f>
        <v>30240</v>
      </c>
      <c r="I693" s="58">
        <f>$H693-VLOOKUP($B693,產品!$A$2:$E$61,5,FALSE)*F693-$R693</f>
        <v>15386.4</v>
      </c>
      <c r="J693">
        <f t="shared" si="30"/>
        <v>2020</v>
      </c>
      <c r="P693" t="str">
        <f>MID(VLOOKUP($D693,業務!$A$1:$E$11,2,FALSE),FIND("/",VLOOKUP($D693,業務!$A$1:$E$11,2,FALSE))+1,2)</f>
        <v>經理</v>
      </c>
      <c r="Q693">
        <f t="shared" si="31"/>
        <v>1.4999999999999999E-2</v>
      </c>
      <c r="R693">
        <f t="shared" si="32"/>
        <v>453.59999999999997</v>
      </c>
    </row>
    <row r="694" spans="1:18" ht="15.75" customHeight="1">
      <c r="A694" s="19">
        <v>693</v>
      </c>
      <c r="B694" s="4">
        <v>40</v>
      </c>
      <c r="C694" s="15">
        <v>285</v>
      </c>
      <c r="D694" s="21">
        <v>4</v>
      </c>
      <c r="E694" s="22">
        <v>43966</v>
      </c>
      <c r="F694" s="23">
        <v>4</v>
      </c>
      <c r="G694" s="24">
        <v>0.18</v>
      </c>
      <c r="H694">
        <f>VLOOKUP($B694,產品!$A$1:$E$61,4,FALSE)*(1-$G694)*$F694</f>
        <v>65600</v>
      </c>
      <c r="I694" s="58">
        <f>$H694-VLOOKUP($B694,產品!$A$2:$E$61,5,FALSE)*F694-$R694</f>
        <v>12812.8</v>
      </c>
      <c r="J694">
        <f t="shared" si="30"/>
        <v>2020</v>
      </c>
      <c r="P694" t="str">
        <f>MID(VLOOKUP($D694,業務!$A$1:$E$11,2,FALSE),FIND("/",VLOOKUP($D694,業務!$A$1:$E$11,2,FALSE))+1,2)</f>
        <v>副理</v>
      </c>
      <c r="Q694">
        <f t="shared" si="31"/>
        <v>1.2E-2</v>
      </c>
      <c r="R694">
        <f t="shared" si="32"/>
        <v>787.2</v>
      </c>
    </row>
    <row r="695" spans="1:18" ht="15.75" customHeight="1">
      <c r="A695" s="19">
        <v>694</v>
      </c>
      <c r="B695" s="4">
        <v>59</v>
      </c>
      <c r="C695" s="15">
        <v>5</v>
      </c>
      <c r="D695" s="21">
        <v>8</v>
      </c>
      <c r="E695" s="22">
        <v>43966</v>
      </c>
      <c r="F695" s="23">
        <v>1</v>
      </c>
      <c r="G695" s="24">
        <v>0.06</v>
      </c>
      <c r="H695">
        <f>VLOOKUP($B695,產品!$A$1:$E$61,4,FALSE)*(1-$G695)*$F695</f>
        <v>22560</v>
      </c>
      <c r="I695" s="58">
        <f>$H695-VLOOKUP($B695,產品!$A$2:$E$61,5,FALSE)*F695-$R695</f>
        <v>5534.4</v>
      </c>
      <c r="J695">
        <f t="shared" si="30"/>
        <v>2020</v>
      </c>
      <c r="P695" t="str">
        <f>MID(VLOOKUP($D695,業務!$A$1:$E$11,2,FALSE),FIND("/",VLOOKUP($D695,業務!$A$1:$E$11,2,FALSE))+1,2)</f>
        <v>專員</v>
      </c>
      <c r="Q695">
        <f t="shared" si="31"/>
        <v>0.01</v>
      </c>
      <c r="R695">
        <f t="shared" si="32"/>
        <v>225.6</v>
      </c>
    </row>
    <row r="696" spans="1:18" ht="15.75" customHeight="1">
      <c r="A696" s="19">
        <v>695</v>
      </c>
      <c r="B696" s="4">
        <v>14</v>
      </c>
      <c r="C696" s="15">
        <v>115</v>
      </c>
      <c r="D696" s="21">
        <v>7</v>
      </c>
      <c r="E696" s="22">
        <v>43967</v>
      </c>
      <c r="F696" s="23">
        <v>60</v>
      </c>
      <c r="G696" s="24">
        <v>0.06</v>
      </c>
      <c r="H696">
        <f>VLOOKUP($B696,產品!$A$1:$E$61,4,FALSE)*(1-$G696)*$F696</f>
        <v>101520</v>
      </c>
      <c r="I696" s="58">
        <f>$H696-VLOOKUP($B696,產品!$A$2:$E$61,5,FALSE)*F696-$R696</f>
        <v>57101.760000000002</v>
      </c>
      <c r="J696">
        <f t="shared" si="30"/>
        <v>2020</v>
      </c>
      <c r="P696" t="str">
        <f>MID(VLOOKUP($D696,業務!$A$1:$E$11,2,FALSE),FIND("/",VLOOKUP($D696,業務!$A$1:$E$11,2,FALSE))+1,2)</f>
        <v>副理</v>
      </c>
      <c r="Q696">
        <f t="shared" si="31"/>
        <v>1.2E-2</v>
      </c>
      <c r="R696">
        <f t="shared" si="32"/>
        <v>1218.24</v>
      </c>
    </row>
    <row r="697" spans="1:18" ht="15.75" customHeight="1">
      <c r="A697" s="19">
        <v>696</v>
      </c>
      <c r="B697" s="4">
        <v>17</v>
      </c>
      <c r="C697" s="15">
        <v>267</v>
      </c>
      <c r="D697" s="21">
        <v>7</v>
      </c>
      <c r="E697" s="22">
        <v>43967</v>
      </c>
      <c r="F697" s="26">
        <v>10</v>
      </c>
      <c r="G697" s="24">
        <v>0.08</v>
      </c>
      <c r="H697">
        <f>VLOOKUP($B697,產品!$A$1:$E$61,4,FALSE)*(1-$G697)*$F697</f>
        <v>16560</v>
      </c>
      <c r="I697" s="58">
        <f>$H697-VLOOKUP($B697,產品!$A$2:$E$61,5,FALSE)*F697-$R697</f>
        <v>9161.2800000000007</v>
      </c>
      <c r="J697">
        <f t="shared" si="30"/>
        <v>2020</v>
      </c>
      <c r="P697" t="str">
        <f>MID(VLOOKUP($D697,業務!$A$1:$E$11,2,FALSE),FIND("/",VLOOKUP($D697,業務!$A$1:$E$11,2,FALSE))+1,2)</f>
        <v>副理</v>
      </c>
      <c r="Q697">
        <f t="shared" si="31"/>
        <v>1.2E-2</v>
      </c>
      <c r="R697">
        <f t="shared" si="32"/>
        <v>198.72</v>
      </c>
    </row>
    <row r="698" spans="1:18" ht="15.75" customHeight="1">
      <c r="A698" s="19">
        <v>697</v>
      </c>
      <c r="B698" s="4">
        <v>35</v>
      </c>
      <c r="C698" s="15">
        <v>257</v>
      </c>
      <c r="D698" s="21">
        <v>9</v>
      </c>
      <c r="E698" s="22">
        <v>43967</v>
      </c>
      <c r="F698" s="23">
        <v>3</v>
      </c>
      <c r="G698" s="24">
        <v>0.18</v>
      </c>
      <c r="H698">
        <f>VLOOKUP($B698,產品!$A$1:$E$61,4,FALSE)*(1-$G698)*$F698</f>
        <v>20910.000000000004</v>
      </c>
      <c r="I698" s="58">
        <f>$H698-VLOOKUP($B698,產品!$A$2:$E$61,5,FALSE)*F698-$R698</f>
        <v>5296.350000000004</v>
      </c>
      <c r="J698">
        <f t="shared" si="30"/>
        <v>2020</v>
      </c>
      <c r="P698" t="str">
        <f>MID(VLOOKUP($D698,業務!$A$1:$E$11,2,FALSE),FIND("/",VLOOKUP($D698,業務!$A$1:$E$11,2,FALSE))+1,2)</f>
        <v>經理</v>
      </c>
      <c r="Q698">
        <f t="shared" si="31"/>
        <v>1.4999999999999999E-2</v>
      </c>
      <c r="R698">
        <f t="shared" si="32"/>
        <v>313.65000000000003</v>
      </c>
    </row>
    <row r="699" spans="1:18" ht="15.75" customHeight="1">
      <c r="A699" s="19">
        <v>698</v>
      </c>
      <c r="B699" s="4">
        <v>26</v>
      </c>
      <c r="C699" s="15">
        <v>272</v>
      </c>
      <c r="D699" s="21">
        <v>1</v>
      </c>
      <c r="E699" s="22">
        <v>43967</v>
      </c>
      <c r="F699" s="23">
        <v>2</v>
      </c>
      <c r="G699" s="24">
        <v>0.05</v>
      </c>
      <c r="H699">
        <f>VLOOKUP($B699,產品!$A$1:$E$61,4,FALSE)*(1-$G699)*$F699</f>
        <v>12350</v>
      </c>
      <c r="I699" s="58">
        <f>$H699-VLOOKUP($B699,產品!$A$2:$E$61,5,FALSE)*F699-$R699</f>
        <v>4426.5</v>
      </c>
      <c r="J699">
        <f t="shared" si="30"/>
        <v>2020</v>
      </c>
      <c r="P699" t="str">
        <f>MID(VLOOKUP($D699,業務!$A$1:$E$11,2,FALSE),FIND("/",VLOOKUP($D699,業務!$A$1:$E$11,2,FALSE))+1,2)</f>
        <v>專員</v>
      </c>
      <c r="Q699">
        <f t="shared" si="31"/>
        <v>0.01</v>
      </c>
      <c r="R699">
        <f t="shared" si="32"/>
        <v>123.5</v>
      </c>
    </row>
    <row r="700" spans="1:18" ht="15.75" customHeight="1">
      <c r="A700" s="19">
        <v>699</v>
      </c>
      <c r="B700" s="4">
        <v>44</v>
      </c>
      <c r="C700" s="15">
        <v>126</v>
      </c>
      <c r="D700" s="21">
        <v>7</v>
      </c>
      <c r="E700" s="22">
        <v>43967</v>
      </c>
      <c r="F700" s="23">
        <v>1</v>
      </c>
      <c r="G700" s="24">
        <v>0.16</v>
      </c>
      <c r="H700">
        <f>VLOOKUP($B700,產品!$A$1:$E$61,4,FALSE)*(1-$G700)*$F700</f>
        <v>16800</v>
      </c>
      <c r="I700" s="58">
        <f>$H700-VLOOKUP($B700,產品!$A$2:$E$61,5,FALSE)*F700-$R700</f>
        <v>3598.4</v>
      </c>
      <c r="J700">
        <f t="shared" si="30"/>
        <v>2020</v>
      </c>
      <c r="P700" t="str">
        <f>MID(VLOOKUP($D700,業務!$A$1:$E$11,2,FALSE),FIND("/",VLOOKUP($D700,業務!$A$1:$E$11,2,FALSE))+1,2)</f>
        <v>副理</v>
      </c>
      <c r="Q700">
        <f t="shared" si="31"/>
        <v>1.2E-2</v>
      </c>
      <c r="R700">
        <f t="shared" si="32"/>
        <v>201.6</v>
      </c>
    </row>
    <row r="701" spans="1:18" ht="15.75" customHeight="1">
      <c r="A701" s="19">
        <v>700</v>
      </c>
      <c r="B701" s="4">
        <v>19</v>
      </c>
      <c r="C701" s="15">
        <v>134</v>
      </c>
      <c r="D701" s="21">
        <v>9</v>
      </c>
      <c r="E701" s="22">
        <v>43968</v>
      </c>
      <c r="F701" s="26">
        <v>150</v>
      </c>
      <c r="G701" s="24">
        <v>0.13</v>
      </c>
      <c r="H701">
        <f>VLOOKUP($B701,產品!$A$1:$E$61,4,FALSE)*(1-$G701)*$F701</f>
        <v>234900</v>
      </c>
      <c r="I701" s="58">
        <f>$H701-VLOOKUP($B701,產品!$A$2:$E$61,5,FALSE)*F701-$R701</f>
        <v>123376.5</v>
      </c>
      <c r="J701">
        <f t="shared" si="30"/>
        <v>2020</v>
      </c>
      <c r="P701" t="str">
        <f>MID(VLOOKUP($D701,業務!$A$1:$E$11,2,FALSE),FIND("/",VLOOKUP($D701,業務!$A$1:$E$11,2,FALSE))+1,2)</f>
        <v>經理</v>
      </c>
      <c r="Q701">
        <f t="shared" si="31"/>
        <v>1.4999999999999999E-2</v>
      </c>
      <c r="R701">
        <f t="shared" si="32"/>
        <v>3523.5</v>
      </c>
    </row>
    <row r="702" spans="1:18" ht="15.75" customHeight="1">
      <c r="A702" s="19">
        <v>701</v>
      </c>
      <c r="B702" s="4">
        <v>25</v>
      </c>
      <c r="C702" s="15">
        <v>7</v>
      </c>
      <c r="D702" s="21">
        <v>10</v>
      </c>
      <c r="E702" s="22">
        <v>43968</v>
      </c>
      <c r="F702" s="23">
        <v>30</v>
      </c>
      <c r="G702" s="24">
        <v>0.19</v>
      </c>
      <c r="H702">
        <f>VLOOKUP($B702,產品!$A$1:$E$61,4,FALSE)*(1-$G702)*$F702</f>
        <v>145800</v>
      </c>
      <c r="I702" s="58">
        <f>$H702-VLOOKUP($B702,產品!$A$2:$E$61,5,FALSE)*F702-$R702</f>
        <v>36342</v>
      </c>
      <c r="J702">
        <f t="shared" si="30"/>
        <v>2020</v>
      </c>
      <c r="P702" t="str">
        <f>MID(VLOOKUP($D702,業務!$A$1:$E$11,2,FALSE),FIND("/",VLOOKUP($D702,業務!$A$1:$E$11,2,FALSE))+1,2)</f>
        <v>專員</v>
      </c>
      <c r="Q702">
        <f t="shared" si="31"/>
        <v>0.01</v>
      </c>
      <c r="R702">
        <f t="shared" si="32"/>
        <v>1458</v>
      </c>
    </row>
    <row r="703" spans="1:18" ht="15.75" customHeight="1">
      <c r="A703" s="19">
        <v>702</v>
      </c>
      <c r="B703" s="4">
        <v>18</v>
      </c>
      <c r="C703" s="15">
        <v>285</v>
      </c>
      <c r="D703" s="21">
        <v>3</v>
      </c>
      <c r="E703" s="22">
        <v>43968</v>
      </c>
      <c r="F703" s="23">
        <v>40</v>
      </c>
      <c r="G703" s="24">
        <v>0.16</v>
      </c>
      <c r="H703">
        <f>VLOOKUP($B703,產品!$A$1:$E$61,4,FALSE)*(1-$G703)*$F703</f>
        <v>60480</v>
      </c>
      <c r="I703" s="58">
        <f>$H703-VLOOKUP($B703,產品!$A$2:$E$61,5,FALSE)*F703-$R703</f>
        <v>30712.32</v>
      </c>
      <c r="J703">
        <f t="shared" si="30"/>
        <v>2020</v>
      </c>
      <c r="P703" t="str">
        <f>MID(VLOOKUP($D703,業務!$A$1:$E$11,2,FALSE),FIND("/",VLOOKUP($D703,業務!$A$1:$E$11,2,FALSE))+1,2)</f>
        <v>協理</v>
      </c>
      <c r="Q703">
        <f t="shared" si="31"/>
        <v>1.6E-2</v>
      </c>
      <c r="R703">
        <f t="shared" si="32"/>
        <v>967.68000000000006</v>
      </c>
    </row>
    <row r="704" spans="1:18" ht="15.75" customHeight="1">
      <c r="A704" s="19">
        <v>703</v>
      </c>
      <c r="B704" s="4">
        <v>6</v>
      </c>
      <c r="C704" s="15">
        <v>11</v>
      </c>
      <c r="D704" s="21">
        <v>8</v>
      </c>
      <c r="E704" s="22">
        <v>43968</v>
      </c>
      <c r="F704" s="23">
        <v>40</v>
      </c>
      <c r="G704" s="24">
        <v>0.12</v>
      </c>
      <c r="H704">
        <f>VLOOKUP($B704,產品!$A$1:$E$61,4,FALSE)*(1-$G704)*$F704</f>
        <v>35200</v>
      </c>
      <c r="I704" s="58">
        <f>$H704-VLOOKUP($B704,產品!$A$2:$E$61,5,FALSE)*F704-$R704</f>
        <v>18848</v>
      </c>
      <c r="J704">
        <f t="shared" si="30"/>
        <v>2020</v>
      </c>
      <c r="P704" t="str">
        <f>MID(VLOOKUP($D704,業務!$A$1:$E$11,2,FALSE),FIND("/",VLOOKUP($D704,業務!$A$1:$E$11,2,FALSE))+1,2)</f>
        <v>專員</v>
      </c>
      <c r="Q704">
        <f t="shared" si="31"/>
        <v>0.01</v>
      </c>
      <c r="R704">
        <f t="shared" si="32"/>
        <v>352</v>
      </c>
    </row>
    <row r="705" spans="1:18" ht="15.75" customHeight="1">
      <c r="A705" s="19">
        <v>704</v>
      </c>
      <c r="B705" s="4">
        <v>22</v>
      </c>
      <c r="C705" s="15">
        <v>134</v>
      </c>
      <c r="D705" s="21">
        <v>2</v>
      </c>
      <c r="E705" s="22">
        <v>43968</v>
      </c>
      <c r="F705" s="23">
        <v>16</v>
      </c>
      <c r="G705" s="24">
        <v>0.18</v>
      </c>
      <c r="H705">
        <f>VLOOKUP($B705,產品!$A$1:$E$61,4,FALSE)*(1-$G705)*$F705</f>
        <v>23616</v>
      </c>
      <c r="I705" s="58">
        <f>$H705-VLOOKUP($B705,產品!$A$2:$E$61,5,FALSE)*F705-$R705</f>
        <v>11741.76</v>
      </c>
      <c r="J705">
        <f t="shared" si="30"/>
        <v>2020</v>
      </c>
      <c r="P705" t="str">
        <f>MID(VLOOKUP($D705,業務!$A$1:$E$11,2,FALSE),FIND("/",VLOOKUP($D705,業務!$A$1:$E$11,2,FALSE))+1,2)</f>
        <v>經理</v>
      </c>
      <c r="Q705">
        <f t="shared" si="31"/>
        <v>1.4999999999999999E-2</v>
      </c>
      <c r="R705">
        <f t="shared" si="32"/>
        <v>354.24</v>
      </c>
    </row>
    <row r="706" spans="1:18" ht="15.75" customHeight="1">
      <c r="A706" s="19">
        <v>705</v>
      </c>
      <c r="B706" s="4">
        <v>10</v>
      </c>
      <c r="C706" s="15">
        <v>6</v>
      </c>
      <c r="D706" s="21">
        <v>10</v>
      </c>
      <c r="E706" s="22">
        <v>43968</v>
      </c>
      <c r="F706" s="23">
        <v>20</v>
      </c>
      <c r="G706" s="24">
        <v>0.11</v>
      </c>
      <c r="H706">
        <f>VLOOKUP($B706,產品!$A$1:$E$61,4,FALSE)*(1-$G706)*$F706</f>
        <v>17800</v>
      </c>
      <c r="I706" s="58">
        <f>$H706-VLOOKUP($B706,產品!$A$2:$E$61,5,FALSE)*F706-$R706</f>
        <v>9622</v>
      </c>
      <c r="J706">
        <f t="shared" si="30"/>
        <v>2020</v>
      </c>
      <c r="P706" t="str">
        <f>MID(VLOOKUP($D706,業務!$A$1:$E$11,2,FALSE),FIND("/",VLOOKUP($D706,業務!$A$1:$E$11,2,FALSE))+1,2)</f>
        <v>專員</v>
      </c>
      <c r="Q706">
        <f t="shared" si="31"/>
        <v>0.01</v>
      </c>
      <c r="R706">
        <f t="shared" si="32"/>
        <v>178</v>
      </c>
    </row>
    <row r="707" spans="1:18" ht="15.75" customHeight="1">
      <c r="A707" s="19">
        <v>706</v>
      </c>
      <c r="B707" s="4">
        <v>6</v>
      </c>
      <c r="C707" s="15">
        <v>286</v>
      </c>
      <c r="D707" s="21">
        <v>3</v>
      </c>
      <c r="E707" s="22">
        <v>43968</v>
      </c>
      <c r="F707" s="23">
        <v>20</v>
      </c>
      <c r="G707" s="24">
        <v>0.12</v>
      </c>
      <c r="H707">
        <f>VLOOKUP($B707,產品!$A$1:$E$61,4,FALSE)*(1-$G707)*$F707</f>
        <v>17600</v>
      </c>
      <c r="I707" s="58">
        <f>$H707-VLOOKUP($B707,產品!$A$2:$E$61,5,FALSE)*F707-$R707</f>
        <v>9318.4</v>
      </c>
      <c r="J707">
        <f t="shared" ref="J707:J770" si="33">YEAR(E707)</f>
        <v>2020</v>
      </c>
      <c r="P707" t="str">
        <f>MID(VLOOKUP($D707,業務!$A$1:$E$11,2,FALSE),FIND("/",VLOOKUP($D707,業務!$A$1:$E$11,2,FALSE))+1,2)</f>
        <v>協理</v>
      </c>
      <c r="Q707">
        <f t="shared" ref="Q707:Q770" si="34">IF($P707="專員",1%,IF($P707="副理",1.2%,IF($P707="經理",1.5%,IF($P707="協理",1.6%,0))))</f>
        <v>1.6E-2</v>
      </c>
      <c r="R707">
        <f t="shared" ref="R707:R770" si="35">$H707*$Q707</f>
        <v>281.60000000000002</v>
      </c>
    </row>
    <row r="708" spans="1:18" ht="15.75" customHeight="1">
      <c r="A708" s="19">
        <v>707</v>
      </c>
      <c r="B708" s="4">
        <v>14</v>
      </c>
      <c r="C708" s="15">
        <v>137</v>
      </c>
      <c r="D708" s="21">
        <v>9</v>
      </c>
      <c r="E708" s="22">
        <v>43968</v>
      </c>
      <c r="F708" s="26">
        <v>10</v>
      </c>
      <c r="G708" s="24">
        <v>0.09</v>
      </c>
      <c r="H708">
        <f>VLOOKUP($B708,產品!$A$1:$E$61,4,FALSE)*(1-$G708)*$F708</f>
        <v>16380</v>
      </c>
      <c r="I708" s="58">
        <f>$H708-VLOOKUP($B708,產品!$A$2:$E$61,5,FALSE)*F708-$R708</f>
        <v>8934.2999999999993</v>
      </c>
      <c r="J708">
        <f t="shared" si="33"/>
        <v>2020</v>
      </c>
      <c r="P708" t="str">
        <f>MID(VLOOKUP($D708,業務!$A$1:$E$11,2,FALSE),FIND("/",VLOOKUP($D708,業務!$A$1:$E$11,2,FALSE))+1,2)</f>
        <v>經理</v>
      </c>
      <c r="Q708">
        <f t="shared" si="34"/>
        <v>1.4999999999999999E-2</v>
      </c>
      <c r="R708">
        <f t="shared" si="35"/>
        <v>245.7</v>
      </c>
    </row>
    <row r="709" spans="1:18" ht="15.75" customHeight="1">
      <c r="A709" s="19">
        <v>708</v>
      </c>
      <c r="B709" s="4">
        <v>22</v>
      </c>
      <c r="C709" s="15">
        <v>4</v>
      </c>
      <c r="D709" s="21">
        <v>1</v>
      </c>
      <c r="E709" s="22">
        <v>43968</v>
      </c>
      <c r="F709" s="26">
        <v>10</v>
      </c>
      <c r="G709" s="24">
        <v>0.1</v>
      </c>
      <c r="H709">
        <f>VLOOKUP($B709,產品!$A$1:$E$61,4,FALSE)*(1-$G709)*$F709</f>
        <v>16200</v>
      </c>
      <c r="I709" s="58">
        <f>$H709-VLOOKUP($B709,產品!$A$2:$E$61,5,FALSE)*F709-$R709</f>
        <v>8838</v>
      </c>
      <c r="J709">
        <f t="shared" si="33"/>
        <v>2020</v>
      </c>
      <c r="P709" t="str">
        <f>MID(VLOOKUP($D709,業務!$A$1:$E$11,2,FALSE),FIND("/",VLOOKUP($D709,業務!$A$1:$E$11,2,FALSE))+1,2)</f>
        <v>專員</v>
      </c>
      <c r="Q709">
        <f t="shared" si="34"/>
        <v>0.01</v>
      </c>
      <c r="R709">
        <f t="shared" si="35"/>
        <v>162</v>
      </c>
    </row>
    <row r="710" spans="1:18" ht="15.75" customHeight="1">
      <c r="A710" s="19">
        <v>709</v>
      </c>
      <c r="B710" s="4">
        <v>31</v>
      </c>
      <c r="C710" s="15">
        <v>277</v>
      </c>
      <c r="D710" s="21">
        <v>9</v>
      </c>
      <c r="E710" s="22">
        <v>43968</v>
      </c>
      <c r="F710" s="23">
        <v>3</v>
      </c>
      <c r="G710" s="24">
        <v>0.12</v>
      </c>
      <c r="H710">
        <f>VLOOKUP($B710,產品!$A$1:$E$61,4,FALSE)*(1-$G710)*$F710</f>
        <v>18480</v>
      </c>
      <c r="I710" s="58">
        <f>$H710-VLOOKUP($B710,產品!$A$2:$E$61,5,FALSE)*F710-$R710</f>
        <v>5602.8</v>
      </c>
      <c r="J710">
        <f t="shared" si="33"/>
        <v>2020</v>
      </c>
      <c r="P710" t="str">
        <f>MID(VLOOKUP($D710,業務!$A$1:$E$11,2,FALSE),FIND("/",VLOOKUP($D710,業務!$A$1:$E$11,2,FALSE))+1,2)</f>
        <v>經理</v>
      </c>
      <c r="Q710">
        <f t="shared" si="34"/>
        <v>1.4999999999999999E-2</v>
      </c>
      <c r="R710">
        <f t="shared" si="35"/>
        <v>277.2</v>
      </c>
    </row>
    <row r="711" spans="1:18" ht="15.75" customHeight="1">
      <c r="A711" s="19">
        <v>710</v>
      </c>
      <c r="B711" s="4">
        <v>4</v>
      </c>
      <c r="C711" s="15">
        <v>138</v>
      </c>
      <c r="D711" s="21">
        <v>3</v>
      </c>
      <c r="E711" s="22">
        <v>43969</v>
      </c>
      <c r="F711" s="23">
        <v>175</v>
      </c>
      <c r="G711" s="24">
        <v>0.1</v>
      </c>
      <c r="H711">
        <f>VLOOKUP($B711,產品!$A$1:$E$61,4,FALSE)*(1-$G711)*$F711</f>
        <v>157500</v>
      </c>
      <c r="I711" s="58">
        <f>$H711-VLOOKUP($B711,產品!$A$2:$E$61,5,FALSE)*F711-$R711</f>
        <v>84980</v>
      </c>
      <c r="J711">
        <f t="shared" si="33"/>
        <v>2020</v>
      </c>
      <c r="P711" t="str">
        <f>MID(VLOOKUP($D711,業務!$A$1:$E$11,2,FALSE),FIND("/",VLOOKUP($D711,業務!$A$1:$E$11,2,FALSE))+1,2)</f>
        <v>協理</v>
      </c>
      <c r="Q711">
        <f t="shared" si="34"/>
        <v>1.6E-2</v>
      </c>
      <c r="R711">
        <f t="shared" si="35"/>
        <v>2520</v>
      </c>
    </row>
    <row r="712" spans="1:18" ht="15.75" customHeight="1">
      <c r="A712" s="19">
        <v>711</v>
      </c>
      <c r="B712" s="4">
        <v>54</v>
      </c>
      <c r="C712" s="15">
        <v>273</v>
      </c>
      <c r="D712" s="21">
        <v>1</v>
      </c>
      <c r="E712" s="22">
        <v>43969</v>
      </c>
      <c r="F712" s="23">
        <v>15</v>
      </c>
      <c r="G712" s="24">
        <v>0.13</v>
      </c>
      <c r="H712">
        <f>VLOOKUP($B712,產品!$A$1:$E$61,4,FALSE)*(1-$G712)*$F712</f>
        <v>234900</v>
      </c>
      <c r="I712" s="58">
        <f>$H712-VLOOKUP($B712,產品!$A$2:$E$61,5,FALSE)*F712-$R712</f>
        <v>43551</v>
      </c>
      <c r="J712">
        <f t="shared" si="33"/>
        <v>2020</v>
      </c>
      <c r="P712" t="str">
        <f>MID(VLOOKUP($D712,業務!$A$1:$E$11,2,FALSE),FIND("/",VLOOKUP($D712,業務!$A$1:$E$11,2,FALSE))+1,2)</f>
        <v>專員</v>
      </c>
      <c r="Q712">
        <f t="shared" si="34"/>
        <v>0.01</v>
      </c>
      <c r="R712">
        <f t="shared" si="35"/>
        <v>2349</v>
      </c>
    </row>
    <row r="713" spans="1:18" ht="15.75" customHeight="1">
      <c r="A713" s="19">
        <v>712</v>
      </c>
      <c r="B713" s="4">
        <v>37</v>
      </c>
      <c r="C713" s="15">
        <v>265</v>
      </c>
      <c r="D713" s="21">
        <v>8</v>
      </c>
      <c r="E713" s="22">
        <v>43969</v>
      </c>
      <c r="F713" s="26">
        <v>10</v>
      </c>
      <c r="G713" s="24">
        <v>0.1</v>
      </c>
      <c r="H713">
        <f>VLOOKUP($B713,產品!$A$1:$E$61,4,FALSE)*(1-$G713)*$F713</f>
        <v>108000</v>
      </c>
      <c r="I713" s="58">
        <f>$H713-VLOOKUP($B713,產品!$A$2:$E$61,5,FALSE)*F713-$R713</f>
        <v>28920</v>
      </c>
      <c r="J713">
        <f t="shared" si="33"/>
        <v>2020</v>
      </c>
      <c r="P713" t="str">
        <f>MID(VLOOKUP($D713,業務!$A$1:$E$11,2,FALSE),FIND("/",VLOOKUP($D713,業務!$A$1:$E$11,2,FALSE))+1,2)</f>
        <v>專員</v>
      </c>
      <c r="Q713">
        <f t="shared" si="34"/>
        <v>0.01</v>
      </c>
      <c r="R713">
        <f t="shared" si="35"/>
        <v>1080</v>
      </c>
    </row>
    <row r="714" spans="1:18" ht="15.75" customHeight="1">
      <c r="A714" s="19">
        <v>713</v>
      </c>
      <c r="B714" s="4">
        <v>27</v>
      </c>
      <c r="C714" s="15">
        <v>272</v>
      </c>
      <c r="D714" s="21">
        <v>7</v>
      </c>
      <c r="E714" s="22">
        <v>43969</v>
      </c>
      <c r="F714" s="23">
        <v>9</v>
      </c>
      <c r="G714" s="24">
        <v>0.11</v>
      </c>
      <c r="H714">
        <f>VLOOKUP($B714,產品!$A$1:$E$61,4,FALSE)*(1-$G714)*$F714</f>
        <v>56070</v>
      </c>
      <c r="I714" s="58">
        <f>$H714-VLOOKUP($B714,產品!$A$2:$E$61,5,FALSE)*F714-$R714</f>
        <v>17597.16</v>
      </c>
      <c r="J714">
        <f t="shared" si="33"/>
        <v>2020</v>
      </c>
      <c r="P714" t="str">
        <f>MID(VLOOKUP($D714,業務!$A$1:$E$11,2,FALSE),FIND("/",VLOOKUP($D714,業務!$A$1:$E$11,2,FALSE))+1,2)</f>
        <v>副理</v>
      </c>
      <c r="Q714">
        <f t="shared" si="34"/>
        <v>1.2E-2</v>
      </c>
      <c r="R714">
        <f t="shared" si="35"/>
        <v>672.84</v>
      </c>
    </row>
    <row r="715" spans="1:18" ht="15.75" customHeight="1">
      <c r="A715" s="19">
        <v>714</v>
      </c>
      <c r="B715" s="4">
        <v>25</v>
      </c>
      <c r="C715" s="15">
        <v>282</v>
      </c>
      <c r="D715" s="21">
        <v>5</v>
      </c>
      <c r="E715" s="22">
        <v>43969</v>
      </c>
      <c r="F715" s="23">
        <v>4</v>
      </c>
      <c r="G715" s="24">
        <v>0.1</v>
      </c>
      <c r="H715">
        <f>VLOOKUP($B715,產品!$A$1:$E$61,4,FALSE)*(1-$G715)*$F715</f>
        <v>21600</v>
      </c>
      <c r="I715" s="58">
        <f>$H715-VLOOKUP($B715,產品!$A$2:$E$61,5,FALSE)*F715-$R715</f>
        <v>6984</v>
      </c>
      <c r="J715">
        <f t="shared" si="33"/>
        <v>2020</v>
      </c>
      <c r="P715" t="str">
        <f>MID(VLOOKUP($D715,業務!$A$1:$E$11,2,FALSE),FIND("/",VLOOKUP($D715,業務!$A$1:$E$11,2,FALSE))+1,2)</f>
        <v>專員</v>
      </c>
      <c r="Q715">
        <f t="shared" si="34"/>
        <v>0.01</v>
      </c>
      <c r="R715">
        <f t="shared" si="35"/>
        <v>216</v>
      </c>
    </row>
    <row r="716" spans="1:18" ht="15.75" customHeight="1">
      <c r="A716" s="19">
        <v>715</v>
      </c>
      <c r="B716" s="4">
        <v>21</v>
      </c>
      <c r="C716" s="15">
        <v>292</v>
      </c>
      <c r="D716" s="21">
        <v>4</v>
      </c>
      <c r="E716" s="22">
        <v>43969</v>
      </c>
      <c r="F716" s="23">
        <v>10</v>
      </c>
      <c r="G716" s="24">
        <v>0.2</v>
      </c>
      <c r="H716">
        <f>VLOOKUP($B716,產品!$A$1:$E$61,4,FALSE)*(1-$G716)*$F716</f>
        <v>14400</v>
      </c>
      <c r="I716" s="58">
        <f>$H716-VLOOKUP($B716,產品!$A$2:$E$61,5,FALSE)*F716-$R716</f>
        <v>7027.2</v>
      </c>
      <c r="J716">
        <f t="shared" si="33"/>
        <v>2020</v>
      </c>
      <c r="P716" t="str">
        <f>MID(VLOOKUP($D716,業務!$A$1:$E$11,2,FALSE),FIND("/",VLOOKUP($D716,業務!$A$1:$E$11,2,FALSE))+1,2)</f>
        <v>副理</v>
      </c>
      <c r="Q716">
        <f t="shared" si="34"/>
        <v>1.2E-2</v>
      </c>
      <c r="R716">
        <f t="shared" si="35"/>
        <v>172.8</v>
      </c>
    </row>
    <row r="717" spans="1:18" ht="15.75" customHeight="1">
      <c r="A717" s="19">
        <v>716</v>
      </c>
      <c r="B717" s="4">
        <v>54</v>
      </c>
      <c r="C717" s="15">
        <v>286</v>
      </c>
      <c r="D717" s="21">
        <v>7</v>
      </c>
      <c r="E717" s="22">
        <v>43969</v>
      </c>
      <c r="F717" s="23">
        <v>3</v>
      </c>
      <c r="G717" s="24">
        <v>0.17</v>
      </c>
      <c r="H717">
        <f>VLOOKUP($B717,產品!$A$1:$E$61,4,FALSE)*(1-$G717)*$F717</f>
        <v>44820</v>
      </c>
      <c r="I717" s="58">
        <f>$H717-VLOOKUP($B717,產品!$A$2:$E$61,5,FALSE)*F717-$R717</f>
        <v>6482.16</v>
      </c>
      <c r="J717">
        <f t="shared" si="33"/>
        <v>2020</v>
      </c>
      <c r="P717" t="str">
        <f>MID(VLOOKUP($D717,業務!$A$1:$E$11,2,FALSE),FIND("/",VLOOKUP($D717,業務!$A$1:$E$11,2,FALSE))+1,2)</f>
        <v>副理</v>
      </c>
      <c r="Q717">
        <f t="shared" si="34"/>
        <v>1.2E-2</v>
      </c>
      <c r="R717">
        <f t="shared" si="35"/>
        <v>537.84</v>
      </c>
    </row>
    <row r="718" spans="1:18" ht="15.75" customHeight="1">
      <c r="A718" s="19">
        <v>717</v>
      </c>
      <c r="B718" s="4">
        <v>6</v>
      </c>
      <c r="C718" s="15">
        <v>263</v>
      </c>
      <c r="D718" s="21">
        <v>5</v>
      </c>
      <c r="E718" s="22">
        <v>43969</v>
      </c>
      <c r="F718" s="23">
        <v>10</v>
      </c>
      <c r="G718" s="24">
        <v>0.05</v>
      </c>
      <c r="H718">
        <f>VLOOKUP($B718,產品!$A$1:$E$61,4,FALSE)*(1-$G718)*$F718</f>
        <v>9500</v>
      </c>
      <c r="I718" s="58">
        <f>$H718-VLOOKUP($B718,產品!$A$2:$E$61,5,FALSE)*F718-$R718</f>
        <v>5405</v>
      </c>
      <c r="J718">
        <f t="shared" si="33"/>
        <v>2020</v>
      </c>
      <c r="P718" t="str">
        <f>MID(VLOOKUP($D718,業務!$A$1:$E$11,2,FALSE),FIND("/",VLOOKUP($D718,業務!$A$1:$E$11,2,FALSE))+1,2)</f>
        <v>專員</v>
      </c>
      <c r="Q718">
        <f t="shared" si="34"/>
        <v>0.01</v>
      </c>
      <c r="R718">
        <f t="shared" si="35"/>
        <v>95</v>
      </c>
    </row>
    <row r="719" spans="1:18" ht="15.75" customHeight="1">
      <c r="A719" s="19">
        <v>718</v>
      </c>
      <c r="B719" s="4">
        <v>34</v>
      </c>
      <c r="C719" s="15">
        <v>140</v>
      </c>
      <c r="D719" s="21">
        <v>9</v>
      </c>
      <c r="E719" s="22">
        <v>43969</v>
      </c>
      <c r="F719" s="23">
        <v>2</v>
      </c>
      <c r="G719" s="24">
        <v>0.12</v>
      </c>
      <c r="H719">
        <f>VLOOKUP($B719,產品!$A$1:$E$61,4,FALSE)*(1-$G719)*$F719</f>
        <v>14080</v>
      </c>
      <c r="I719" s="58">
        <f>$H719-VLOOKUP($B719,產品!$A$2:$E$61,5,FALSE)*F719-$R719</f>
        <v>4268.8</v>
      </c>
      <c r="J719">
        <f t="shared" si="33"/>
        <v>2020</v>
      </c>
      <c r="P719" t="str">
        <f>MID(VLOOKUP($D719,業務!$A$1:$E$11,2,FALSE),FIND("/",VLOOKUP($D719,業務!$A$1:$E$11,2,FALSE))+1,2)</f>
        <v>經理</v>
      </c>
      <c r="Q719">
        <f t="shared" si="34"/>
        <v>1.4999999999999999E-2</v>
      </c>
      <c r="R719">
        <f t="shared" si="35"/>
        <v>211.2</v>
      </c>
    </row>
    <row r="720" spans="1:18" ht="15.75" customHeight="1">
      <c r="A720" s="19">
        <v>719</v>
      </c>
      <c r="B720" s="4">
        <v>23</v>
      </c>
      <c r="C720" s="15">
        <v>138</v>
      </c>
      <c r="D720" s="21">
        <v>6</v>
      </c>
      <c r="E720" s="22">
        <v>43970</v>
      </c>
      <c r="F720" s="23">
        <v>80</v>
      </c>
      <c r="G720" s="24">
        <v>0.05</v>
      </c>
      <c r="H720">
        <f>VLOOKUP($B720,產品!$A$1:$E$61,4,FALSE)*(1-$G720)*$F720</f>
        <v>136800</v>
      </c>
      <c r="I720" s="58">
        <f>$H720-VLOOKUP($B720,產品!$A$2:$E$61,5,FALSE)*F720-$R720</f>
        <v>77832</v>
      </c>
      <c r="J720">
        <f t="shared" si="33"/>
        <v>2020</v>
      </c>
      <c r="P720" t="str">
        <f>MID(VLOOKUP($D720,業務!$A$1:$E$11,2,FALSE),FIND("/",VLOOKUP($D720,業務!$A$1:$E$11,2,FALSE))+1,2)</f>
        <v>專員</v>
      </c>
      <c r="Q720">
        <f t="shared" si="34"/>
        <v>0.01</v>
      </c>
      <c r="R720">
        <f t="shared" si="35"/>
        <v>1368</v>
      </c>
    </row>
    <row r="721" spans="1:18" ht="15.75" customHeight="1">
      <c r="A721" s="19">
        <v>720</v>
      </c>
      <c r="B721" s="4">
        <v>12</v>
      </c>
      <c r="C721" s="15">
        <v>257</v>
      </c>
      <c r="D721" s="21">
        <v>9</v>
      </c>
      <c r="E721" s="22">
        <v>43970</v>
      </c>
      <c r="F721" s="26">
        <v>100</v>
      </c>
      <c r="G721" s="24">
        <v>0.05</v>
      </c>
      <c r="H721">
        <f>VLOOKUP($B721,產品!$A$1:$E$61,4,FALSE)*(1-$G721)*$F721</f>
        <v>95000</v>
      </c>
      <c r="I721" s="58">
        <f>$H721-VLOOKUP($B721,產品!$A$2:$E$61,5,FALSE)*F721-$R721</f>
        <v>53575</v>
      </c>
      <c r="J721">
        <f t="shared" si="33"/>
        <v>2020</v>
      </c>
      <c r="P721" t="str">
        <f>MID(VLOOKUP($D721,業務!$A$1:$E$11,2,FALSE),FIND("/",VLOOKUP($D721,業務!$A$1:$E$11,2,FALSE))+1,2)</f>
        <v>經理</v>
      </c>
      <c r="Q721">
        <f t="shared" si="34"/>
        <v>1.4999999999999999E-2</v>
      </c>
      <c r="R721">
        <f t="shared" si="35"/>
        <v>1425</v>
      </c>
    </row>
    <row r="722" spans="1:18" ht="15.75" customHeight="1">
      <c r="A722" s="19">
        <v>721</v>
      </c>
      <c r="B722" s="4">
        <v>28</v>
      </c>
      <c r="C722" s="15">
        <v>4</v>
      </c>
      <c r="D722" s="21">
        <v>2</v>
      </c>
      <c r="E722" s="22">
        <v>43971</v>
      </c>
      <c r="F722" s="23">
        <v>15</v>
      </c>
      <c r="G722" s="24">
        <v>0.09</v>
      </c>
      <c r="H722">
        <f>VLOOKUP($B722,產品!$A$1:$E$61,4,FALSE)*(1-$G722)*$F722</f>
        <v>102375</v>
      </c>
      <c r="I722" s="58">
        <f>$H722-VLOOKUP($B722,產品!$A$2:$E$61,5,FALSE)*F722-$R722</f>
        <v>33339.375</v>
      </c>
      <c r="J722">
        <f t="shared" si="33"/>
        <v>2020</v>
      </c>
      <c r="P722" t="str">
        <f>MID(VLOOKUP($D722,業務!$A$1:$E$11,2,FALSE),FIND("/",VLOOKUP($D722,業務!$A$1:$E$11,2,FALSE))+1,2)</f>
        <v>經理</v>
      </c>
      <c r="Q722">
        <f t="shared" si="34"/>
        <v>1.4999999999999999E-2</v>
      </c>
      <c r="R722">
        <f t="shared" si="35"/>
        <v>1535.625</v>
      </c>
    </row>
    <row r="723" spans="1:18" ht="15.75" customHeight="1">
      <c r="A723" s="19">
        <v>722</v>
      </c>
      <c r="B723" s="4">
        <v>29</v>
      </c>
      <c r="C723" s="15">
        <v>135</v>
      </c>
      <c r="D723" s="21">
        <v>10</v>
      </c>
      <c r="E723" s="22">
        <v>43971</v>
      </c>
      <c r="F723" s="26">
        <v>20</v>
      </c>
      <c r="G723" s="24">
        <v>0.12</v>
      </c>
      <c r="H723">
        <f>VLOOKUP($B723,產品!$A$1:$E$61,4,FALSE)*(1-$G723)*$F723</f>
        <v>105600</v>
      </c>
      <c r="I723" s="58">
        <f>$H723-VLOOKUP($B723,產品!$A$2:$E$61,5,FALSE)*F723-$R723</f>
        <v>32544</v>
      </c>
      <c r="J723">
        <f t="shared" si="33"/>
        <v>2020</v>
      </c>
      <c r="P723" t="str">
        <f>MID(VLOOKUP($D723,業務!$A$1:$E$11,2,FALSE),FIND("/",VLOOKUP($D723,業務!$A$1:$E$11,2,FALSE))+1,2)</f>
        <v>專員</v>
      </c>
      <c r="Q723">
        <f t="shared" si="34"/>
        <v>0.01</v>
      </c>
      <c r="R723">
        <f t="shared" si="35"/>
        <v>1056</v>
      </c>
    </row>
    <row r="724" spans="1:18" ht="15.75" customHeight="1">
      <c r="A724" s="19">
        <v>723</v>
      </c>
      <c r="B724" s="4">
        <v>26</v>
      </c>
      <c r="C724" s="15">
        <v>7</v>
      </c>
      <c r="D724" s="21">
        <v>4</v>
      </c>
      <c r="E724" s="22">
        <v>43971</v>
      </c>
      <c r="F724" s="23">
        <v>20</v>
      </c>
      <c r="G724" s="24">
        <v>0.19</v>
      </c>
      <c r="H724">
        <f>VLOOKUP($B724,產品!$A$1:$E$61,4,FALSE)*(1-$G724)*$F724</f>
        <v>105300</v>
      </c>
      <c r="I724" s="58">
        <f>$H724-VLOOKUP($B724,產品!$A$2:$E$61,5,FALSE)*F724-$R724</f>
        <v>26036.400000000001</v>
      </c>
      <c r="J724">
        <f t="shared" si="33"/>
        <v>2020</v>
      </c>
      <c r="P724" t="str">
        <f>MID(VLOOKUP($D724,業務!$A$1:$E$11,2,FALSE),FIND("/",VLOOKUP($D724,業務!$A$1:$E$11,2,FALSE))+1,2)</f>
        <v>副理</v>
      </c>
      <c r="Q724">
        <f t="shared" si="34"/>
        <v>1.2E-2</v>
      </c>
      <c r="R724">
        <f t="shared" si="35"/>
        <v>1263.6000000000001</v>
      </c>
    </row>
    <row r="725" spans="1:18" ht="15.75" customHeight="1">
      <c r="A725" s="19">
        <v>724</v>
      </c>
      <c r="B725" s="4">
        <v>3</v>
      </c>
      <c r="C725" s="15">
        <v>257</v>
      </c>
      <c r="D725" s="21">
        <v>4</v>
      </c>
      <c r="E725" s="22">
        <v>43971</v>
      </c>
      <c r="F725" s="26">
        <v>30</v>
      </c>
      <c r="G725" s="24">
        <v>0.16</v>
      </c>
      <c r="H725">
        <f>VLOOKUP($B725,產品!$A$1:$E$61,4,FALSE)*(1-$G725)*$F725</f>
        <v>25200</v>
      </c>
      <c r="I725" s="58">
        <f>$H725-VLOOKUP($B725,產品!$A$2:$E$61,5,FALSE)*F725-$R725</f>
        <v>12897.6</v>
      </c>
      <c r="J725">
        <f t="shared" si="33"/>
        <v>2020</v>
      </c>
      <c r="P725" t="str">
        <f>MID(VLOOKUP($D725,業務!$A$1:$E$11,2,FALSE),FIND("/",VLOOKUP($D725,業務!$A$1:$E$11,2,FALSE))+1,2)</f>
        <v>副理</v>
      </c>
      <c r="Q725">
        <f t="shared" si="34"/>
        <v>1.2E-2</v>
      </c>
      <c r="R725">
        <f t="shared" si="35"/>
        <v>302.40000000000003</v>
      </c>
    </row>
    <row r="726" spans="1:18" ht="15.75" customHeight="1">
      <c r="A726" s="19">
        <v>725</v>
      </c>
      <c r="B726" s="4">
        <v>6</v>
      </c>
      <c r="C726" s="15">
        <v>258</v>
      </c>
      <c r="D726" s="21">
        <v>9</v>
      </c>
      <c r="E726" s="22">
        <v>43971</v>
      </c>
      <c r="F726" s="23">
        <v>15</v>
      </c>
      <c r="G726" s="24">
        <v>0.16</v>
      </c>
      <c r="H726">
        <f>VLOOKUP($B726,產品!$A$1:$E$61,4,FALSE)*(1-$G726)*$F726</f>
        <v>12600</v>
      </c>
      <c r="I726" s="58">
        <f>$H726-VLOOKUP($B726,產品!$A$2:$E$61,5,FALSE)*F726-$R726</f>
        <v>6411</v>
      </c>
      <c r="J726">
        <f t="shared" si="33"/>
        <v>2020</v>
      </c>
      <c r="P726" t="str">
        <f>MID(VLOOKUP($D726,業務!$A$1:$E$11,2,FALSE),FIND("/",VLOOKUP($D726,業務!$A$1:$E$11,2,FALSE))+1,2)</f>
        <v>經理</v>
      </c>
      <c r="Q726">
        <f t="shared" si="34"/>
        <v>1.4999999999999999E-2</v>
      </c>
      <c r="R726">
        <f t="shared" si="35"/>
        <v>189</v>
      </c>
    </row>
    <row r="727" spans="1:18" ht="15.75" customHeight="1">
      <c r="A727" s="19">
        <v>726</v>
      </c>
      <c r="B727" s="4">
        <v>25</v>
      </c>
      <c r="C727" s="15">
        <v>5</v>
      </c>
      <c r="D727" s="21">
        <v>6</v>
      </c>
      <c r="E727" s="22">
        <v>43971</v>
      </c>
      <c r="F727" s="26">
        <v>2</v>
      </c>
      <c r="G727" s="24">
        <v>0.2</v>
      </c>
      <c r="H727">
        <f>VLOOKUP($B727,產品!$A$1:$E$61,4,FALSE)*(1-$G727)*$F727</f>
        <v>9600</v>
      </c>
      <c r="I727" s="58">
        <f>$H727-VLOOKUP($B727,產品!$A$2:$E$61,5,FALSE)*F727-$R727</f>
        <v>2304</v>
      </c>
      <c r="J727">
        <f t="shared" si="33"/>
        <v>2020</v>
      </c>
      <c r="P727" t="str">
        <f>MID(VLOOKUP($D727,業務!$A$1:$E$11,2,FALSE),FIND("/",VLOOKUP($D727,業務!$A$1:$E$11,2,FALSE))+1,2)</f>
        <v>專員</v>
      </c>
      <c r="Q727">
        <f t="shared" si="34"/>
        <v>0.01</v>
      </c>
      <c r="R727">
        <f t="shared" si="35"/>
        <v>96</v>
      </c>
    </row>
    <row r="728" spans="1:18" ht="15.75" customHeight="1">
      <c r="A728" s="19">
        <v>727</v>
      </c>
      <c r="B728" s="4">
        <v>21</v>
      </c>
      <c r="C728" s="15">
        <v>289</v>
      </c>
      <c r="D728" s="21">
        <v>7</v>
      </c>
      <c r="E728" s="22">
        <v>43972</v>
      </c>
      <c r="F728" s="23">
        <v>70</v>
      </c>
      <c r="G728" s="24">
        <v>0.11</v>
      </c>
      <c r="H728">
        <f>VLOOKUP($B728,產品!$A$1:$E$61,4,FALSE)*(1-$G728)*$F728</f>
        <v>112140</v>
      </c>
      <c r="I728" s="58">
        <f>$H728-VLOOKUP($B728,產品!$A$2:$E$61,5,FALSE)*F728-$R728</f>
        <v>60394.32</v>
      </c>
      <c r="J728">
        <f t="shared" si="33"/>
        <v>2020</v>
      </c>
      <c r="P728" t="str">
        <f>MID(VLOOKUP($D728,業務!$A$1:$E$11,2,FALSE),FIND("/",VLOOKUP($D728,業務!$A$1:$E$11,2,FALSE))+1,2)</f>
        <v>副理</v>
      </c>
      <c r="Q728">
        <f t="shared" si="34"/>
        <v>1.2E-2</v>
      </c>
      <c r="R728">
        <f t="shared" si="35"/>
        <v>1345.68</v>
      </c>
    </row>
    <row r="729" spans="1:18" ht="15.75" customHeight="1">
      <c r="A729" s="19">
        <v>728</v>
      </c>
      <c r="B729" s="4">
        <v>17</v>
      </c>
      <c r="C729" s="15">
        <v>121</v>
      </c>
      <c r="D729" s="21">
        <v>7</v>
      </c>
      <c r="E729" s="22">
        <v>43972</v>
      </c>
      <c r="F729" s="23">
        <v>40</v>
      </c>
      <c r="G729" s="24">
        <v>0.11</v>
      </c>
      <c r="H729">
        <f>VLOOKUP($B729,產品!$A$1:$E$61,4,FALSE)*(1-$G729)*$F729</f>
        <v>64080</v>
      </c>
      <c r="I729" s="58">
        <f>$H729-VLOOKUP($B729,產品!$A$2:$E$61,5,FALSE)*F729-$R729</f>
        <v>34511.040000000001</v>
      </c>
      <c r="J729">
        <f t="shared" si="33"/>
        <v>2020</v>
      </c>
      <c r="P729" t="str">
        <f>MID(VLOOKUP($D729,業務!$A$1:$E$11,2,FALSE),FIND("/",VLOOKUP($D729,業務!$A$1:$E$11,2,FALSE))+1,2)</f>
        <v>副理</v>
      </c>
      <c r="Q729">
        <f t="shared" si="34"/>
        <v>1.2E-2</v>
      </c>
      <c r="R729">
        <f t="shared" si="35"/>
        <v>768.96</v>
      </c>
    </row>
    <row r="730" spans="1:18" ht="15.75" customHeight="1">
      <c r="A730" s="19">
        <v>729</v>
      </c>
      <c r="B730" s="4">
        <v>22</v>
      </c>
      <c r="C730" s="15">
        <v>261</v>
      </c>
      <c r="D730" s="21">
        <v>2</v>
      </c>
      <c r="E730" s="22">
        <v>43972</v>
      </c>
      <c r="F730" s="23">
        <v>40</v>
      </c>
      <c r="G730" s="24">
        <v>0.11</v>
      </c>
      <c r="H730">
        <f>VLOOKUP($B730,產品!$A$1:$E$61,4,FALSE)*(1-$G730)*$F730</f>
        <v>64080</v>
      </c>
      <c r="I730" s="58">
        <f>$H730-VLOOKUP($B730,產品!$A$2:$E$61,5,FALSE)*F730-$R730</f>
        <v>34318.800000000003</v>
      </c>
      <c r="J730">
        <f t="shared" si="33"/>
        <v>2020</v>
      </c>
      <c r="P730" t="str">
        <f>MID(VLOOKUP($D730,業務!$A$1:$E$11,2,FALSE),FIND("/",VLOOKUP($D730,業務!$A$1:$E$11,2,FALSE))+1,2)</f>
        <v>經理</v>
      </c>
      <c r="Q730">
        <f t="shared" si="34"/>
        <v>1.4999999999999999E-2</v>
      </c>
      <c r="R730">
        <f t="shared" si="35"/>
        <v>961.19999999999993</v>
      </c>
    </row>
    <row r="731" spans="1:18" ht="15.75" customHeight="1">
      <c r="A731" s="19">
        <v>730</v>
      </c>
      <c r="B731" s="4">
        <v>41</v>
      </c>
      <c r="C731" s="15">
        <v>6</v>
      </c>
      <c r="D731" s="21">
        <v>2</v>
      </c>
      <c r="E731" s="22">
        <v>43972</v>
      </c>
      <c r="F731" s="23">
        <v>8</v>
      </c>
      <c r="G731" s="24">
        <v>0.08</v>
      </c>
      <c r="H731">
        <f>VLOOKUP($B731,產品!$A$1:$E$61,4,FALSE)*(1-$G731)*$F731</f>
        <v>88320</v>
      </c>
      <c r="I731" s="58">
        <f>$H731-VLOOKUP($B731,產品!$A$2:$E$61,5,FALSE)*F731-$R731</f>
        <v>24595.200000000001</v>
      </c>
      <c r="J731">
        <f t="shared" si="33"/>
        <v>2020</v>
      </c>
      <c r="P731" t="str">
        <f>MID(VLOOKUP($D731,業務!$A$1:$E$11,2,FALSE),FIND("/",VLOOKUP($D731,業務!$A$1:$E$11,2,FALSE))+1,2)</f>
        <v>經理</v>
      </c>
      <c r="Q731">
        <f t="shared" si="34"/>
        <v>1.4999999999999999E-2</v>
      </c>
      <c r="R731">
        <f t="shared" si="35"/>
        <v>1324.8</v>
      </c>
    </row>
    <row r="732" spans="1:18" ht="15.75" customHeight="1">
      <c r="A732" s="19">
        <v>731</v>
      </c>
      <c r="B732" s="4">
        <v>18</v>
      </c>
      <c r="C732" s="15">
        <v>273</v>
      </c>
      <c r="D732" s="21">
        <v>7</v>
      </c>
      <c r="E732" s="22">
        <v>43972</v>
      </c>
      <c r="F732" s="23">
        <v>20</v>
      </c>
      <c r="G732" s="24">
        <v>0.12</v>
      </c>
      <c r="H732">
        <f>VLOOKUP($B732,產品!$A$1:$E$61,4,FALSE)*(1-$G732)*$F732</f>
        <v>31680</v>
      </c>
      <c r="I732" s="58">
        <f>$H732-VLOOKUP($B732,產品!$A$2:$E$61,5,FALSE)*F732-$R732</f>
        <v>16899.84</v>
      </c>
      <c r="J732">
        <f t="shared" si="33"/>
        <v>2020</v>
      </c>
      <c r="P732" t="str">
        <f>MID(VLOOKUP($D732,業務!$A$1:$E$11,2,FALSE),FIND("/",VLOOKUP($D732,業務!$A$1:$E$11,2,FALSE))+1,2)</f>
        <v>副理</v>
      </c>
      <c r="Q732">
        <f t="shared" si="34"/>
        <v>1.2E-2</v>
      </c>
      <c r="R732">
        <f t="shared" si="35"/>
        <v>380.16</v>
      </c>
    </row>
    <row r="733" spans="1:18" ht="15.75" customHeight="1">
      <c r="A733" s="19">
        <v>732</v>
      </c>
      <c r="B733" s="4">
        <v>44</v>
      </c>
      <c r="C733" s="15">
        <v>2</v>
      </c>
      <c r="D733" s="21">
        <v>8</v>
      </c>
      <c r="E733" s="22">
        <v>43972</v>
      </c>
      <c r="F733" s="23">
        <v>3</v>
      </c>
      <c r="G733" s="24">
        <v>0.12</v>
      </c>
      <c r="H733">
        <f>VLOOKUP($B733,產品!$A$1:$E$61,4,FALSE)*(1-$G733)*$F733</f>
        <v>52800</v>
      </c>
      <c r="I733" s="58">
        <f>$H733-VLOOKUP($B733,產品!$A$2:$E$61,5,FALSE)*F733-$R733</f>
        <v>13272</v>
      </c>
      <c r="J733">
        <f t="shared" si="33"/>
        <v>2020</v>
      </c>
      <c r="P733" t="str">
        <f>MID(VLOOKUP($D733,業務!$A$1:$E$11,2,FALSE),FIND("/",VLOOKUP($D733,業務!$A$1:$E$11,2,FALSE))+1,2)</f>
        <v>專員</v>
      </c>
      <c r="Q733">
        <f t="shared" si="34"/>
        <v>0.01</v>
      </c>
      <c r="R733">
        <f t="shared" si="35"/>
        <v>528</v>
      </c>
    </row>
    <row r="734" spans="1:18" ht="15.75" customHeight="1">
      <c r="A734" s="19">
        <v>733</v>
      </c>
      <c r="B734" s="4">
        <v>55</v>
      </c>
      <c r="C734" s="15">
        <v>282</v>
      </c>
      <c r="D734" s="21">
        <v>9</v>
      </c>
      <c r="E734" s="22">
        <v>43972</v>
      </c>
      <c r="F734" s="23">
        <v>5</v>
      </c>
      <c r="G734" s="24">
        <v>0.15</v>
      </c>
      <c r="H734">
        <f>VLOOKUP($B734,產品!$A$1:$E$61,4,FALSE)*(1-$G734)*$F734</f>
        <v>85000</v>
      </c>
      <c r="I734" s="58">
        <f>$H734-VLOOKUP($B734,產品!$A$2:$E$61,5,FALSE)*F734-$R734</f>
        <v>13725</v>
      </c>
      <c r="J734">
        <f t="shared" si="33"/>
        <v>2020</v>
      </c>
      <c r="P734" t="str">
        <f>MID(VLOOKUP($D734,業務!$A$1:$E$11,2,FALSE),FIND("/",VLOOKUP($D734,業務!$A$1:$E$11,2,FALSE))+1,2)</f>
        <v>經理</v>
      </c>
      <c r="Q734">
        <f t="shared" si="34"/>
        <v>1.4999999999999999E-2</v>
      </c>
      <c r="R734">
        <f t="shared" si="35"/>
        <v>1275</v>
      </c>
    </row>
    <row r="735" spans="1:18" ht="15.75" customHeight="1">
      <c r="A735" s="19">
        <v>734</v>
      </c>
      <c r="B735" s="4">
        <v>26</v>
      </c>
      <c r="C735" s="15">
        <v>3</v>
      </c>
      <c r="D735" s="21">
        <v>9</v>
      </c>
      <c r="E735" s="22">
        <v>43972</v>
      </c>
      <c r="F735" s="23">
        <v>8</v>
      </c>
      <c r="G735" s="24">
        <v>0.16</v>
      </c>
      <c r="H735">
        <f>VLOOKUP($B735,產品!$A$1:$E$61,4,FALSE)*(1-$G735)*$F735</f>
        <v>43680</v>
      </c>
      <c r="I735" s="58">
        <f>$H735-VLOOKUP($B735,產品!$A$2:$E$61,5,FALSE)*F735-$R735</f>
        <v>11824.8</v>
      </c>
      <c r="J735">
        <f t="shared" si="33"/>
        <v>2020</v>
      </c>
      <c r="P735" t="str">
        <f>MID(VLOOKUP($D735,業務!$A$1:$E$11,2,FALSE),FIND("/",VLOOKUP($D735,業務!$A$1:$E$11,2,FALSE))+1,2)</f>
        <v>經理</v>
      </c>
      <c r="Q735">
        <f t="shared" si="34"/>
        <v>1.4999999999999999E-2</v>
      </c>
      <c r="R735">
        <f t="shared" si="35"/>
        <v>655.19999999999993</v>
      </c>
    </row>
    <row r="736" spans="1:18" ht="15.75" customHeight="1">
      <c r="A736" s="19">
        <v>735</v>
      </c>
      <c r="B736" s="4">
        <v>26</v>
      </c>
      <c r="C736" s="15">
        <v>280</v>
      </c>
      <c r="D736" s="21">
        <v>2</v>
      </c>
      <c r="E736" s="22">
        <v>43972</v>
      </c>
      <c r="F736" s="26">
        <v>4</v>
      </c>
      <c r="G736" s="24">
        <v>0.1</v>
      </c>
      <c r="H736">
        <f>VLOOKUP($B736,產品!$A$1:$E$61,4,FALSE)*(1-$G736)*$F736</f>
        <v>23400</v>
      </c>
      <c r="I736" s="58">
        <f>$H736-VLOOKUP($B736,產品!$A$2:$E$61,5,FALSE)*F736-$R736</f>
        <v>7449</v>
      </c>
      <c r="J736">
        <f t="shared" si="33"/>
        <v>2020</v>
      </c>
      <c r="P736" t="str">
        <f>MID(VLOOKUP($D736,業務!$A$1:$E$11,2,FALSE),FIND("/",VLOOKUP($D736,業務!$A$1:$E$11,2,FALSE))+1,2)</f>
        <v>經理</v>
      </c>
      <c r="Q736">
        <f t="shared" si="34"/>
        <v>1.4999999999999999E-2</v>
      </c>
      <c r="R736">
        <f t="shared" si="35"/>
        <v>351</v>
      </c>
    </row>
    <row r="737" spans="1:18" ht="15.75" customHeight="1">
      <c r="A737" s="19">
        <v>736</v>
      </c>
      <c r="B737" s="4">
        <v>25</v>
      </c>
      <c r="C737" s="15">
        <v>4</v>
      </c>
      <c r="D737" s="21">
        <v>7</v>
      </c>
      <c r="E737" s="22">
        <v>43972</v>
      </c>
      <c r="F737" s="23">
        <v>5</v>
      </c>
      <c r="G737" s="24">
        <v>0.18</v>
      </c>
      <c r="H737">
        <f>VLOOKUP($B737,產品!$A$1:$E$61,4,FALSE)*(1-$G737)*$F737</f>
        <v>24600</v>
      </c>
      <c r="I737" s="58">
        <f>$H737-VLOOKUP($B737,產品!$A$2:$E$61,5,FALSE)*F737-$R737</f>
        <v>6304.8</v>
      </c>
      <c r="J737">
        <f t="shared" si="33"/>
        <v>2020</v>
      </c>
      <c r="P737" t="str">
        <f>MID(VLOOKUP($D737,業務!$A$1:$E$11,2,FALSE),FIND("/",VLOOKUP($D737,業務!$A$1:$E$11,2,FALSE))+1,2)</f>
        <v>副理</v>
      </c>
      <c r="Q737">
        <f t="shared" si="34"/>
        <v>1.2E-2</v>
      </c>
      <c r="R737">
        <f t="shared" si="35"/>
        <v>295.2</v>
      </c>
    </row>
    <row r="738" spans="1:18" ht="15.75" customHeight="1">
      <c r="A738" s="19">
        <v>737</v>
      </c>
      <c r="B738" s="4">
        <v>49</v>
      </c>
      <c r="C738" s="15">
        <v>126</v>
      </c>
      <c r="D738" s="21">
        <v>8</v>
      </c>
      <c r="E738" s="22">
        <v>43972</v>
      </c>
      <c r="F738" s="23">
        <v>1</v>
      </c>
      <c r="G738" s="24">
        <v>0.12</v>
      </c>
      <c r="H738">
        <f>VLOOKUP($B738,產品!$A$1:$E$61,4,FALSE)*(1-$G738)*$F738</f>
        <v>13200</v>
      </c>
      <c r="I738" s="58">
        <f>$H738-VLOOKUP($B738,產品!$A$2:$E$61,5,FALSE)*F738-$R738</f>
        <v>2568</v>
      </c>
      <c r="J738">
        <f t="shared" si="33"/>
        <v>2020</v>
      </c>
      <c r="P738" t="str">
        <f>MID(VLOOKUP($D738,業務!$A$1:$E$11,2,FALSE),FIND("/",VLOOKUP($D738,業務!$A$1:$E$11,2,FALSE))+1,2)</f>
        <v>專員</v>
      </c>
      <c r="Q738">
        <f t="shared" si="34"/>
        <v>0.01</v>
      </c>
      <c r="R738">
        <f t="shared" si="35"/>
        <v>132</v>
      </c>
    </row>
    <row r="739" spans="1:18" ht="15.75" customHeight="1">
      <c r="A739" s="19">
        <v>738</v>
      </c>
      <c r="B739" s="4">
        <v>55</v>
      </c>
      <c r="C739" s="15">
        <v>281</v>
      </c>
      <c r="D739" s="21">
        <v>6</v>
      </c>
      <c r="E739" s="22">
        <v>43973</v>
      </c>
      <c r="F739" s="23">
        <v>15</v>
      </c>
      <c r="G739" s="24">
        <v>7.0000000000000007E-2</v>
      </c>
      <c r="H739">
        <f>VLOOKUP($B739,產品!$A$1:$E$61,4,FALSE)*(1-$G739)*$F739</f>
        <v>279000</v>
      </c>
      <c r="I739" s="58">
        <f>$H739-VLOOKUP($B739,產品!$A$2:$E$61,5,FALSE)*F739-$R739</f>
        <v>66210</v>
      </c>
      <c r="J739">
        <f t="shared" si="33"/>
        <v>2020</v>
      </c>
      <c r="P739" t="str">
        <f>MID(VLOOKUP($D739,業務!$A$1:$E$11,2,FALSE),FIND("/",VLOOKUP($D739,業務!$A$1:$E$11,2,FALSE))+1,2)</f>
        <v>專員</v>
      </c>
      <c r="Q739">
        <f t="shared" si="34"/>
        <v>0.01</v>
      </c>
      <c r="R739">
        <f t="shared" si="35"/>
        <v>2790</v>
      </c>
    </row>
    <row r="740" spans="1:18" ht="15.75" customHeight="1">
      <c r="A740" s="19">
        <v>739</v>
      </c>
      <c r="B740" s="4">
        <v>17</v>
      </c>
      <c r="C740" s="15">
        <v>7</v>
      </c>
      <c r="D740" s="21">
        <v>3</v>
      </c>
      <c r="E740" s="22">
        <v>43973</v>
      </c>
      <c r="F740" s="23">
        <v>30</v>
      </c>
      <c r="G740" s="24">
        <v>0.17</v>
      </c>
      <c r="H740">
        <f>VLOOKUP($B740,產品!$A$1:$E$61,4,FALSE)*(1-$G740)*$F740</f>
        <v>44820</v>
      </c>
      <c r="I740" s="58">
        <f>$H740-VLOOKUP($B740,產品!$A$2:$E$61,5,FALSE)*F740-$R740</f>
        <v>22502.880000000001</v>
      </c>
      <c r="J740">
        <f t="shared" si="33"/>
        <v>2020</v>
      </c>
      <c r="P740" t="str">
        <f>MID(VLOOKUP($D740,業務!$A$1:$E$11,2,FALSE),FIND("/",VLOOKUP($D740,業務!$A$1:$E$11,2,FALSE))+1,2)</f>
        <v>協理</v>
      </c>
      <c r="Q740">
        <f t="shared" si="34"/>
        <v>1.6E-2</v>
      </c>
      <c r="R740">
        <f t="shared" si="35"/>
        <v>717.12</v>
      </c>
    </row>
    <row r="741" spans="1:18" ht="15.75" customHeight="1">
      <c r="A741" s="19">
        <v>740</v>
      </c>
      <c r="B741" s="4">
        <v>9</v>
      </c>
      <c r="C741" s="15">
        <v>4</v>
      </c>
      <c r="D741" s="21">
        <v>9</v>
      </c>
      <c r="E741" s="22">
        <v>43973</v>
      </c>
      <c r="F741" s="23">
        <v>45</v>
      </c>
      <c r="G741" s="24">
        <v>0.1</v>
      </c>
      <c r="H741">
        <f>VLOOKUP($B741,產品!$A$1:$E$61,4,FALSE)*(1-$G741)*$F741</f>
        <v>40500</v>
      </c>
      <c r="I741" s="58">
        <f>$H741-VLOOKUP($B741,產品!$A$2:$E$61,5,FALSE)*F741-$R741</f>
        <v>21892.5</v>
      </c>
      <c r="J741">
        <f t="shared" si="33"/>
        <v>2020</v>
      </c>
      <c r="P741" t="str">
        <f>MID(VLOOKUP($D741,業務!$A$1:$E$11,2,FALSE),FIND("/",VLOOKUP($D741,業務!$A$1:$E$11,2,FALSE))+1,2)</f>
        <v>經理</v>
      </c>
      <c r="Q741">
        <f t="shared" si="34"/>
        <v>1.4999999999999999E-2</v>
      </c>
      <c r="R741">
        <f t="shared" si="35"/>
        <v>607.5</v>
      </c>
    </row>
    <row r="742" spans="1:18" ht="15.75" customHeight="1">
      <c r="A742" s="19">
        <v>741</v>
      </c>
      <c r="B742" s="4">
        <v>5</v>
      </c>
      <c r="C742" s="15">
        <v>273</v>
      </c>
      <c r="D742" s="21">
        <v>10</v>
      </c>
      <c r="E742" s="22">
        <v>43973</v>
      </c>
      <c r="F742" s="23">
        <v>40</v>
      </c>
      <c r="G742" s="24">
        <v>0.15</v>
      </c>
      <c r="H742">
        <f>VLOOKUP($B742,產品!$A$1:$E$61,4,FALSE)*(1-$G742)*$F742</f>
        <v>34000</v>
      </c>
      <c r="I742" s="58">
        <f>$H742-VLOOKUP($B742,產品!$A$2:$E$61,5,FALSE)*F742-$R742</f>
        <v>17660</v>
      </c>
      <c r="J742">
        <f t="shared" si="33"/>
        <v>2020</v>
      </c>
      <c r="P742" t="str">
        <f>MID(VLOOKUP($D742,業務!$A$1:$E$11,2,FALSE),FIND("/",VLOOKUP($D742,業務!$A$1:$E$11,2,FALSE))+1,2)</f>
        <v>專員</v>
      </c>
      <c r="Q742">
        <f t="shared" si="34"/>
        <v>0.01</v>
      </c>
      <c r="R742">
        <f t="shared" si="35"/>
        <v>340</v>
      </c>
    </row>
    <row r="743" spans="1:18" ht="15.75" customHeight="1">
      <c r="A743" s="19">
        <v>742</v>
      </c>
      <c r="B743" s="4">
        <v>36</v>
      </c>
      <c r="C743" s="15">
        <v>273</v>
      </c>
      <c r="D743" s="21">
        <v>7</v>
      </c>
      <c r="E743" s="22">
        <v>43973</v>
      </c>
      <c r="F743" s="23">
        <v>4</v>
      </c>
      <c r="G743" s="24">
        <v>7.0000000000000007E-2</v>
      </c>
      <c r="H743">
        <f>VLOOKUP($B743,產品!$A$1:$E$61,4,FALSE)*(1-$G743)*$F743</f>
        <v>33480</v>
      </c>
      <c r="I743" s="58">
        <f>$H743-VLOOKUP($B743,產品!$A$2:$E$61,5,FALSE)*F743-$R743</f>
        <v>11478.24</v>
      </c>
      <c r="J743">
        <f t="shared" si="33"/>
        <v>2020</v>
      </c>
      <c r="P743" t="str">
        <f>MID(VLOOKUP($D743,業務!$A$1:$E$11,2,FALSE),FIND("/",VLOOKUP($D743,業務!$A$1:$E$11,2,FALSE))+1,2)</f>
        <v>副理</v>
      </c>
      <c r="Q743">
        <f t="shared" si="34"/>
        <v>1.2E-2</v>
      </c>
      <c r="R743">
        <f t="shared" si="35"/>
        <v>401.76</v>
      </c>
    </row>
    <row r="744" spans="1:18" ht="15.75" customHeight="1">
      <c r="A744" s="19">
        <v>743</v>
      </c>
      <c r="B744" s="4">
        <v>14</v>
      </c>
      <c r="C744" s="15">
        <v>10</v>
      </c>
      <c r="D744" s="21">
        <v>3</v>
      </c>
      <c r="E744" s="22">
        <v>43973</v>
      </c>
      <c r="F744" s="23">
        <v>10</v>
      </c>
      <c r="G744" s="24">
        <v>7.0000000000000007E-2</v>
      </c>
      <c r="H744">
        <f>VLOOKUP($B744,產品!$A$1:$E$61,4,FALSE)*(1-$G744)*$F744</f>
        <v>16740</v>
      </c>
      <c r="I744" s="58">
        <f>$H744-VLOOKUP($B744,產品!$A$2:$E$61,5,FALSE)*F744-$R744</f>
        <v>9272.16</v>
      </c>
      <c r="J744">
        <f t="shared" si="33"/>
        <v>2020</v>
      </c>
      <c r="P744" t="str">
        <f>MID(VLOOKUP($D744,業務!$A$1:$E$11,2,FALSE),FIND("/",VLOOKUP($D744,業務!$A$1:$E$11,2,FALSE))+1,2)</f>
        <v>協理</v>
      </c>
      <c r="Q744">
        <f t="shared" si="34"/>
        <v>1.6E-2</v>
      </c>
      <c r="R744">
        <f t="shared" si="35"/>
        <v>267.84000000000003</v>
      </c>
    </row>
    <row r="745" spans="1:18" ht="15.75" customHeight="1">
      <c r="A745" s="19">
        <v>744</v>
      </c>
      <c r="B745" s="4">
        <v>24</v>
      </c>
      <c r="C745" s="15">
        <v>263</v>
      </c>
      <c r="D745" s="21">
        <v>7</v>
      </c>
      <c r="E745" s="22">
        <v>43973</v>
      </c>
      <c r="F745" s="23">
        <v>10</v>
      </c>
      <c r="G745" s="24">
        <v>0.17</v>
      </c>
      <c r="H745">
        <f>VLOOKUP($B745,產品!$A$1:$E$61,4,FALSE)*(1-$G745)*$F745</f>
        <v>14940</v>
      </c>
      <c r="I745" s="58">
        <f>$H745-VLOOKUP($B745,產品!$A$2:$E$61,5,FALSE)*F745-$R745</f>
        <v>7560.72</v>
      </c>
      <c r="J745">
        <f t="shared" si="33"/>
        <v>2020</v>
      </c>
      <c r="P745" t="str">
        <f>MID(VLOOKUP($D745,業務!$A$1:$E$11,2,FALSE),FIND("/",VLOOKUP($D745,業務!$A$1:$E$11,2,FALSE))+1,2)</f>
        <v>副理</v>
      </c>
      <c r="Q745">
        <f t="shared" si="34"/>
        <v>1.2E-2</v>
      </c>
      <c r="R745">
        <f t="shared" si="35"/>
        <v>179.28</v>
      </c>
    </row>
    <row r="746" spans="1:18" ht="15.75" customHeight="1">
      <c r="A746" s="19">
        <v>745</v>
      </c>
      <c r="B746" s="4">
        <v>35</v>
      </c>
      <c r="C746" s="15">
        <v>12</v>
      </c>
      <c r="D746" s="21">
        <v>8</v>
      </c>
      <c r="E746" s="22">
        <v>43973</v>
      </c>
      <c r="F746" s="23">
        <v>4</v>
      </c>
      <c r="G746" s="24">
        <v>0.19</v>
      </c>
      <c r="H746">
        <f>VLOOKUP($B746,產品!$A$1:$E$61,4,FALSE)*(1-$G746)*$F746</f>
        <v>27540</v>
      </c>
      <c r="I746" s="58">
        <f>$H746-VLOOKUP($B746,產品!$A$2:$E$61,5,FALSE)*F746-$R746</f>
        <v>6864.6</v>
      </c>
      <c r="J746">
        <f t="shared" si="33"/>
        <v>2020</v>
      </c>
      <c r="P746" t="str">
        <f>MID(VLOOKUP($D746,業務!$A$1:$E$11,2,FALSE),FIND("/",VLOOKUP($D746,業務!$A$1:$E$11,2,FALSE))+1,2)</f>
        <v>專員</v>
      </c>
      <c r="Q746">
        <f t="shared" si="34"/>
        <v>0.01</v>
      </c>
      <c r="R746">
        <f t="shared" si="35"/>
        <v>275.40000000000003</v>
      </c>
    </row>
    <row r="747" spans="1:18" ht="15.75" customHeight="1">
      <c r="A747" s="19">
        <v>746</v>
      </c>
      <c r="B747" s="4">
        <v>60</v>
      </c>
      <c r="C747" s="15">
        <v>113</v>
      </c>
      <c r="D747" s="21">
        <v>10</v>
      </c>
      <c r="E747" s="22">
        <v>43974</v>
      </c>
      <c r="F747" s="23">
        <v>12</v>
      </c>
      <c r="G747" s="24">
        <v>0.17</v>
      </c>
      <c r="H747">
        <f>VLOOKUP($B747,產品!$A$1:$E$61,4,FALSE)*(1-$G747)*$F747</f>
        <v>249000</v>
      </c>
      <c r="I747" s="58">
        <f>$H747-VLOOKUP($B747,產品!$A$2:$E$61,5,FALSE)*F747-$R747</f>
        <v>36510</v>
      </c>
      <c r="J747">
        <f t="shared" si="33"/>
        <v>2020</v>
      </c>
      <c r="P747" t="str">
        <f>MID(VLOOKUP($D747,業務!$A$1:$E$11,2,FALSE),FIND("/",VLOOKUP($D747,業務!$A$1:$E$11,2,FALSE))+1,2)</f>
        <v>專員</v>
      </c>
      <c r="Q747">
        <f t="shared" si="34"/>
        <v>0.01</v>
      </c>
      <c r="R747">
        <f t="shared" si="35"/>
        <v>2490</v>
      </c>
    </row>
    <row r="748" spans="1:18" ht="15.75" customHeight="1">
      <c r="A748" s="19">
        <v>747</v>
      </c>
      <c r="B748" s="4">
        <v>50</v>
      </c>
      <c r="C748" s="15">
        <v>273</v>
      </c>
      <c r="D748" s="21">
        <v>5</v>
      </c>
      <c r="E748" s="22">
        <v>43974</v>
      </c>
      <c r="F748" s="26">
        <v>8</v>
      </c>
      <c r="G748" s="24">
        <v>0.09</v>
      </c>
      <c r="H748">
        <f>VLOOKUP($B748,產品!$A$1:$E$61,4,FALSE)*(1-$G748)*$F748</f>
        <v>131040</v>
      </c>
      <c r="I748" s="58">
        <f>$H748-VLOOKUP($B748,產品!$A$2:$E$61,5,FALSE)*F748-$R748</f>
        <v>28929.599999999999</v>
      </c>
      <c r="J748">
        <f t="shared" si="33"/>
        <v>2020</v>
      </c>
      <c r="P748" t="str">
        <f>MID(VLOOKUP($D748,業務!$A$1:$E$11,2,FALSE),FIND("/",VLOOKUP($D748,業務!$A$1:$E$11,2,FALSE))+1,2)</f>
        <v>專員</v>
      </c>
      <c r="Q748">
        <f t="shared" si="34"/>
        <v>0.01</v>
      </c>
      <c r="R748">
        <f t="shared" si="35"/>
        <v>1310.4000000000001</v>
      </c>
    </row>
    <row r="749" spans="1:18" ht="15.75" customHeight="1">
      <c r="A749" s="19">
        <v>748</v>
      </c>
      <c r="B749" s="4">
        <v>45</v>
      </c>
      <c r="C749" s="15">
        <v>276</v>
      </c>
      <c r="D749" s="21">
        <v>6</v>
      </c>
      <c r="E749" s="22">
        <v>43974</v>
      </c>
      <c r="F749" s="26">
        <v>9</v>
      </c>
      <c r="G749" s="24">
        <v>0.13</v>
      </c>
      <c r="H749">
        <f>VLOOKUP($B749,產品!$A$1:$E$61,4,FALSE)*(1-$G749)*$F749</f>
        <v>109620</v>
      </c>
      <c r="I749" s="58">
        <f>$H749-VLOOKUP($B749,產品!$A$2:$E$61,5,FALSE)*F749-$R749</f>
        <v>26623.8</v>
      </c>
      <c r="J749">
        <f t="shared" si="33"/>
        <v>2020</v>
      </c>
      <c r="P749" t="str">
        <f>MID(VLOOKUP($D749,業務!$A$1:$E$11,2,FALSE),FIND("/",VLOOKUP($D749,業務!$A$1:$E$11,2,FALSE))+1,2)</f>
        <v>專員</v>
      </c>
      <c r="Q749">
        <f t="shared" si="34"/>
        <v>0.01</v>
      </c>
      <c r="R749">
        <f t="shared" si="35"/>
        <v>1096.2</v>
      </c>
    </row>
    <row r="750" spans="1:18" ht="15.75" customHeight="1">
      <c r="A750" s="19">
        <v>749</v>
      </c>
      <c r="B750" s="4">
        <v>14</v>
      </c>
      <c r="C750" s="15">
        <v>11</v>
      </c>
      <c r="D750" s="21">
        <v>8</v>
      </c>
      <c r="E750" s="22">
        <v>43974</v>
      </c>
      <c r="F750" s="23">
        <v>28</v>
      </c>
      <c r="G750" s="24">
        <v>0.13</v>
      </c>
      <c r="H750">
        <f>VLOOKUP($B750,產品!$A$1:$E$61,4,FALSE)*(1-$G750)*$F750</f>
        <v>43848</v>
      </c>
      <c r="I750" s="58">
        <f>$H750-VLOOKUP($B750,產品!$A$2:$E$61,5,FALSE)*F750-$R750</f>
        <v>23249.52</v>
      </c>
      <c r="J750">
        <f t="shared" si="33"/>
        <v>2020</v>
      </c>
      <c r="P750" t="str">
        <f>MID(VLOOKUP($D750,業務!$A$1:$E$11,2,FALSE),FIND("/",VLOOKUP($D750,業務!$A$1:$E$11,2,FALSE))+1,2)</f>
        <v>專員</v>
      </c>
      <c r="Q750">
        <f t="shared" si="34"/>
        <v>0.01</v>
      </c>
      <c r="R750">
        <f t="shared" si="35"/>
        <v>438.48</v>
      </c>
    </row>
    <row r="751" spans="1:18" ht="15.75" customHeight="1">
      <c r="A751" s="19">
        <v>750</v>
      </c>
      <c r="B751" s="4">
        <v>36</v>
      </c>
      <c r="C751" s="15">
        <v>272</v>
      </c>
      <c r="D751" s="21">
        <v>5</v>
      </c>
      <c r="E751" s="22">
        <v>43974</v>
      </c>
      <c r="F751" s="23">
        <v>5</v>
      </c>
      <c r="G751" s="24">
        <v>0.16</v>
      </c>
      <c r="H751">
        <f>VLOOKUP($B751,產品!$A$1:$E$61,4,FALSE)*(1-$G751)*$F751</f>
        <v>37800</v>
      </c>
      <c r="I751" s="58">
        <f>$H751-VLOOKUP($B751,產品!$A$2:$E$61,5,FALSE)*F751-$R751</f>
        <v>10422</v>
      </c>
      <c r="J751">
        <f t="shared" si="33"/>
        <v>2020</v>
      </c>
      <c r="P751" t="str">
        <f>MID(VLOOKUP($D751,業務!$A$1:$E$11,2,FALSE),FIND("/",VLOOKUP($D751,業務!$A$1:$E$11,2,FALSE))+1,2)</f>
        <v>專員</v>
      </c>
      <c r="Q751">
        <f t="shared" si="34"/>
        <v>0.01</v>
      </c>
      <c r="R751">
        <f t="shared" si="35"/>
        <v>378</v>
      </c>
    </row>
    <row r="752" spans="1:18" ht="15.75" customHeight="1">
      <c r="A752" s="19">
        <v>751</v>
      </c>
      <c r="B752" s="4">
        <v>48</v>
      </c>
      <c r="C752" s="15">
        <v>11</v>
      </c>
      <c r="D752" s="21">
        <v>4</v>
      </c>
      <c r="E752" s="22">
        <v>43974</v>
      </c>
      <c r="F752" s="26">
        <v>3</v>
      </c>
      <c r="G752" s="24">
        <v>0.19</v>
      </c>
      <c r="H752">
        <f>VLOOKUP($B752,產品!$A$1:$E$61,4,FALSE)*(1-$G752)*$F752</f>
        <v>53460</v>
      </c>
      <c r="I752" s="58">
        <f>$H752-VLOOKUP($B752,產品!$A$2:$E$61,5,FALSE)*F752-$R752</f>
        <v>9918.48</v>
      </c>
      <c r="J752">
        <f t="shared" si="33"/>
        <v>2020</v>
      </c>
      <c r="P752" t="str">
        <f>MID(VLOOKUP($D752,業務!$A$1:$E$11,2,FALSE),FIND("/",VLOOKUP($D752,業務!$A$1:$E$11,2,FALSE))+1,2)</f>
        <v>副理</v>
      </c>
      <c r="Q752">
        <f t="shared" si="34"/>
        <v>1.2E-2</v>
      </c>
      <c r="R752">
        <f t="shared" si="35"/>
        <v>641.52</v>
      </c>
    </row>
    <row r="753" spans="1:18" ht="15.75" customHeight="1">
      <c r="A753" s="19">
        <v>752</v>
      </c>
      <c r="B753" s="4">
        <v>56</v>
      </c>
      <c r="C753" s="15">
        <v>257</v>
      </c>
      <c r="D753" s="21">
        <v>6</v>
      </c>
      <c r="E753" s="22">
        <v>43975</v>
      </c>
      <c r="F753" s="23">
        <v>8</v>
      </c>
      <c r="G753" s="24">
        <v>0.08</v>
      </c>
      <c r="H753">
        <f>VLOOKUP($B753,產品!$A$1:$E$61,4,FALSE)*(1-$G753)*$F753</f>
        <v>161920</v>
      </c>
      <c r="I753" s="58">
        <f>$H753-VLOOKUP($B753,產品!$A$2:$E$61,5,FALSE)*F753-$R753</f>
        <v>37100.800000000017</v>
      </c>
      <c r="J753">
        <f t="shared" si="33"/>
        <v>2020</v>
      </c>
      <c r="P753" t="str">
        <f>MID(VLOOKUP($D753,業務!$A$1:$E$11,2,FALSE),FIND("/",VLOOKUP($D753,業務!$A$1:$E$11,2,FALSE))+1,2)</f>
        <v>專員</v>
      </c>
      <c r="Q753">
        <f t="shared" si="34"/>
        <v>0.01</v>
      </c>
      <c r="R753">
        <f t="shared" si="35"/>
        <v>1619.2</v>
      </c>
    </row>
    <row r="754" spans="1:18" ht="15.75" customHeight="1">
      <c r="A754" s="19">
        <v>753</v>
      </c>
      <c r="B754" s="4">
        <v>60</v>
      </c>
      <c r="C754" s="15">
        <v>257</v>
      </c>
      <c r="D754" s="21">
        <v>6</v>
      </c>
      <c r="E754" s="22">
        <v>43975</v>
      </c>
      <c r="F754" s="26">
        <v>9</v>
      </c>
      <c r="G754" s="24">
        <v>0.14000000000000001</v>
      </c>
      <c r="H754">
        <f>VLOOKUP($B754,產品!$A$1:$E$61,4,FALSE)*(1-$G754)*$F754</f>
        <v>193500</v>
      </c>
      <c r="I754" s="58">
        <f>$H754-VLOOKUP($B754,產品!$A$2:$E$61,5,FALSE)*F754-$R754</f>
        <v>34065</v>
      </c>
      <c r="J754">
        <f t="shared" si="33"/>
        <v>2020</v>
      </c>
      <c r="P754" t="str">
        <f>MID(VLOOKUP($D754,業務!$A$1:$E$11,2,FALSE),FIND("/",VLOOKUP($D754,業務!$A$1:$E$11,2,FALSE))+1,2)</f>
        <v>專員</v>
      </c>
      <c r="Q754">
        <f t="shared" si="34"/>
        <v>0.01</v>
      </c>
      <c r="R754">
        <f t="shared" si="35"/>
        <v>1935</v>
      </c>
    </row>
    <row r="755" spans="1:18" ht="15.75" customHeight="1">
      <c r="A755" s="19">
        <v>754</v>
      </c>
      <c r="B755" s="4">
        <v>17</v>
      </c>
      <c r="C755" s="15">
        <v>5</v>
      </c>
      <c r="D755" s="21">
        <v>7</v>
      </c>
      <c r="E755" s="22">
        <v>43975</v>
      </c>
      <c r="F755" s="26">
        <v>30</v>
      </c>
      <c r="G755" s="24">
        <v>0.06</v>
      </c>
      <c r="H755">
        <f>VLOOKUP($B755,產品!$A$1:$E$61,4,FALSE)*(1-$G755)*$F755</f>
        <v>50760</v>
      </c>
      <c r="I755" s="58">
        <f>$H755-VLOOKUP($B755,產品!$A$2:$E$61,5,FALSE)*F755-$R755</f>
        <v>28550.880000000001</v>
      </c>
      <c r="J755">
        <f t="shared" si="33"/>
        <v>2020</v>
      </c>
      <c r="P755" t="str">
        <f>MID(VLOOKUP($D755,業務!$A$1:$E$11,2,FALSE),FIND("/",VLOOKUP($D755,業務!$A$1:$E$11,2,FALSE))+1,2)</f>
        <v>副理</v>
      </c>
      <c r="Q755">
        <f t="shared" si="34"/>
        <v>1.2E-2</v>
      </c>
      <c r="R755">
        <f t="shared" si="35"/>
        <v>609.12</v>
      </c>
    </row>
    <row r="756" spans="1:18" ht="15.75" customHeight="1">
      <c r="A756" s="19">
        <v>755</v>
      </c>
      <c r="B756" s="4">
        <v>57</v>
      </c>
      <c r="C756" s="15">
        <v>112</v>
      </c>
      <c r="D756" s="21">
        <v>6</v>
      </c>
      <c r="E756" s="22">
        <v>43975</v>
      </c>
      <c r="F756" s="23">
        <v>12</v>
      </c>
      <c r="G756" s="24">
        <v>0.17</v>
      </c>
      <c r="H756">
        <f>VLOOKUP($B756,產品!$A$1:$E$61,4,FALSE)*(1-$G756)*$F756</f>
        <v>179280</v>
      </c>
      <c r="I756" s="58">
        <f>$H756-VLOOKUP($B756,產品!$A$2:$E$61,5,FALSE)*F756-$R756</f>
        <v>26287.200000000001</v>
      </c>
      <c r="J756">
        <f t="shared" si="33"/>
        <v>2020</v>
      </c>
      <c r="P756" t="str">
        <f>MID(VLOOKUP($D756,業務!$A$1:$E$11,2,FALSE),FIND("/",VLOOKUP($D756,業務!$A$1:$E$11,2,FALSE))+1,2)</f>
        <v>專員</v>
      </c>
      <c r="Q756">
        <f t="shared" si="34"/>
        <v>0.01</v>
      </c>
      <c r="R756">
        <f t="shared" si="35"/>
        <v>1792.8</v>
      </c>
    </row>
    <row r="757" spans="1:18" ht="15.75" customHeight="1">
      <c r="A757" s="19">
        <v>756</v>
      </c>
      <c r="B757" s="4">
        <v>37</v>
      </c>
      <c r="C757" s="15">
        <v>273</v>
      </c>
      <c r="D757" s="21">
        <v>2</v>
      </c>
      <c r="E757" s="22">
        <v>43975</v>
      </c>
      <c r="F757" s="23">
        <v>9</v>
      </c>
      <c r="G757" s="24">
        <v>0.15</v>
      </c>
      <c r="H757">
        <f>VLOOKUP($B757,產品!$A$1:$E$61,4,FALSE)*(1-$G757)*$F757</f>
        <v>91800</v>
      </c>
      <c r="I757" s="58">
        <f>$H757-VLOOKUP($B757,產品!$A$2:$E$61,5,FALSE)*F757-$R757</f>
        <v>20223</v>
      </c>
      <c r="J757">
        <f t="shared" si="33"/>
        <v>2020</v>
      </c>
      <c r="P757" t="str">
        <f>MID(VLOOKUP($D757,業務!$A$1:$E$11,2,FALSE),FIND("/",VLOOKUP($D757,業務!$A$1:$E$11,2,FALSE))+1,2)</f>
        <v>經理</v>
      </c>
      <c r="Q757">
        <f t="shared" si="34"/>
        <v>1.4999999999999999E-2</v>
      </c>
      <c r="R757">
        <f t="shared" si="35"/>
        <v>1377</v>
      </c>
    </row>
    <row r="758" spans="1:18" ht="15.75" customHeight="1">
      <c r="A758" s="19">
        <v>757</v>
      </c>
      <c r="B758" s="4">
        <v>28</v>
      </c>
      <c r="C758" s="15">
        <v>5</v>
      </c>
      <c r="D758" s="21">
        <v>8</v>
      </c>
      <c r="E758" s="22">
        <v>43975</v>
      </c>
      <c r="F758" s="26">
        <v>8</v>
      </c>
      <c r="G758" s="24">
        <v>0.1</v>
      </c>
      <c r="H758">
        <f>VLOOKUP($B758,產品!$A$1:$E$61,4,FALSE)*(1-$G758)*$F758</f>
        <v>54000</v>
      </c>
      <c r="I758" s="58">
        <f>$H758-VLOOKUP($B758,產品!$A$2:$E$61,5,FALSE)*F758-$R758</f>
        <v>17460</v>
      </c>
      <c r="J758">
        <f t="shared" si="33"/>
        <v>2020</v>
      </c>
      <c r="P758" t="str">
        <f>MID(VLOOKUP($D758,業務!$A$1:$E$11,2,FALSE),FIND("/",VLOOKUP($D758,業務!$A$1:$E$11,2,FALSE))+1,2)</f>
        <v>專員</v>
      </c>
      <c r="Q758">
        <f t="shared" si="34"/>
        <v>0.01</v>
      </c>
      <c r="R758">
        <f t="shared" si="35"/>
        <v>540</v>
      </c>
    </row>
    <row r="759" spans="1:18" ht="15.75" customHeight="1">
      <c r="A759" s="19">
        <v>758</v>
      </c>
      <c r="B759" s="4">
        <v>5</v>
      </c>
      <c r="C759" s="15">
        <v>10</v>
      </c>
      <c r="D759" s="21">
        <v>3</v>
      </c>
      <c r="E759" s="22">
        <v>43975</v>
      </c>
      <c r="F759" s="23">
        <v>40</v>
      </c>
      <c r="G759" s="24">
        <v>0.2</v>
      </c>
      <c r="H759">
        <f>VLOOKUP($B759,產品!$A$1:$E$61,4,FALSE)*(1-$G759)*$F759</f>
        <v>32000</v>
      </c>
      <c r="I759" s="58">
        <f>$H759-VLOOKUP($B759,產品!$A$2:$E$61,5,FALSE)*F759-$R759</f>
        <v>15488</v>
      </c>
      <c r="J759">
        <f t="shared" si="33"/>
        <v>2020</v>
      </c>
      <c r="P759" t="str">
        <f>MID(VLOOKUP($D759,業務!$A$1:$E$11,2,FALSE),FIND("/",VLOOKUP($D759,業務!$A$1:$E$11,2,FALSE))+1,2)</f>
        <v>協理</v>
      </c>
      <c r="Q759">
        <f t="shared" si="34"/>
        <v>1.6E-2</v>
      </c>
      <c r="R759">
        <f t="shared" si="35"/>
        <v>512</v>
      </c>
    </row>
    <row r="760" spans="1:18" ht="15.75" customHeight="1">
      <c r="A760" s="19">
        <v>759</v>
      </c>
      <c r="B760" s="4">
        <v>29</v>
      </c>
      <c r="C760" s="15">
        <v>123</v>
      </c>
      <c r="D760" s="21">
        <v>8</v>
      </c>
      <c r="E760" s="22">
        <v>43975</v>
      </c>
      <c r="F760" s="23">
        <v>6</v>
      </c>
      <c r="G760" s="24">
        <v>0.1</v>
      </c>
      <c r="H760">
        <f>VLOOKUP($B760,產品!$A$1:$E$61,4,FALSE)*(1-$G760)*$F760</f>
        <v>32400</v>
      </c>
      <c r="I760" s="58">
        <f>$H760-VLOOKUP($B760,產品!$A$2:$E$61,5,FALSE)*F760-$R760</f>
        <v>10476</v>
      </c>
      <c r="J760">
        <f t="shared" si="33"/>
        <v>2020</v>
      </c>
      <c r="P760" t="str">
        <f>MID(VLOOKUP($D760,業務!$A$1:$E$11,2,FALSE),FIND("/",VLOOKUP($D760,業務!$A$1:$E$11,2,FALSE))+1,2)</f>
        <v>專員</v>
      </c>
      <c r="Q760">
        <f t="shared" si="34"/>
        <v>0.01</v>
      </c>
      <c r="R760">
        <f t="shared" si="35"/>
        <v>324</v>
      </c>
    </row>
    <row r="761" spans="1:18" ht="15.75" customHeight="1">
      <c r="A761" s="19">
        <v>760</v>
      </c>
      <c r="B761" s="4">
        <v>1</v>
      </c>
      <c r="C761" s="15">
        <v>9</v>
      </c>
      <c r="D761" s="21">
        <v>5</v>
      </c>
      <c r="E761" s="22">
        <v>43975</v>
      </c>
      <c r="F761" s="23">
        <v>10</v>
      </c>
      <c r="G761" s="24">
        <v>0.11</v>
      </c>
      <c r="H761">
        <f>VLOOKUP($B761,產品!$A$1:$E$61,4,FALSE)*(1-$G761)*$F761</f>
        <v>8900</v>
      </c>
      <c r="I761" s="58">
        <f>$H761-VLOOKUP($B761,產品!$A$2:$E$61,5,FALSE)*F761-$R761</f>
        <v>4811</v>
      </c>
      <c r="J761">
        <f t="shared" si="33"/>
        <v>2020</v>
      </c>
      <c r="P761" t="str">
        <f>MID(VLOOKUP($D761,業務!$A$1:$E$11,2,FALSE),FIND("/",VLOOKUP($D761,業務!$A$1:$E$11,2,FALSE))+1,2)</f>
        <v>專員</v>
      </c>
      <c r="Q761">
        <f t="shared" si="34"/>
        <v>0.01</v>
      </c>
      <c r="R761">
        <f t="shared" si="35"/>
        <v>89</v>
      </c>
    </row>
    <row r="762" spans="1:18" ht="15.75" customHeight="1">
      <c r="A762" s="19">
        <v>761</v>
      </c>
      <c r="B762" s="4">
        <v>55</v>
      </c>
      <c r="C762" s="15">
        <v>123</v>
      </c>
      <c r="D762" s="21">
        <v>9</v>
      </c>
      <c r="E762" s="22">
        <v>43976</v>
      </c>
      <c r="F762" s="23">
        <v>13</v>
      </c>
      <c r="G762" s="24">
        <v>0.06</v>
      </c>
      <c r="H762">
        <f>VLOOKUP($B762,產品!$A$1:$E$61,4,FALSE)*(1-$G762)*$F762</f>
        <v>244400</v>
      </c>
      <c r="I762" s="58">
        <f>$H762-VLOOKUP($B762,產品!$A$2:$E$61,5,FALSE)*F762-$R762</f>
        <v>58734</v>
      </c>
      <c r="J762">
        <f t="shared" si="33"/>
        <v>2020</v>
      </c>
      <c r="P762" t="str">
        <f>MID(VLOOKUP($D762,業務!$A$1:$E$11,2,FALSE),FIND("/",VLOOKUP($D762,業務!$A$1:$E$11,2,FALSE))+1,2)</f>
        <v>經理</v>
      </c>
      <c r="Q762">
        <f t="shared" si="34"/>
        <v>1.4999999999999999E-2</v>
      </c>
      <c r="R762">
        <f t="shared" si="35"/>
        <v>3666</v>
      </c>
    </row>
    <row r="763" spans="1:18" ht="15.75" customHeight="1">
      <c r="A763" s="19">
        <v>762</v>
      </c>
      <c r="B763" s="4">
        <v>24</v>
      </c>
      <c r="C763" s="15">
        <v>136</v>
      </c>
      <c r="D763" s="21">
        <v>8</v>
      </c>
      <c r="E763" s="22">
        <v>43976</v>
      </c>
      <c r="F763" s="26">
        <v>60</v>
      </c>
      <c r="G763" s="24">
        <v>0.11</v>
      </c>
      <c r="H763">
        <f>VLOOKUP($B763,產品!$A$1:$E$61,4,FALSE)*(1-$G763)*$F763</f>
        <v>96120</v>
      </c>
      <c r="I763" s="58">
        <f>$H763-VLOOKUP($B763,產品!$A$2:$E$61,5,FALSE)*F763-$R763</f>
        <v>51958.8</v>
      </c>
      <c r="J763">
        <f t="shared" si="33"/>
        <v>2020</v>
      </c>
      <c r="P763" t="str">
        <f>MID(VLOOKUP($D763,業務!$A$1:$E$11,2,FALSE),FIND("/",VLOOKUP($D763,業務!$A$1:$E$11,2,FALSE))+1,2)</f>
        <v>專員</v>
      </c>
      <c r="Q763">
        <f t="shared" si="34"/>
        <v>0.01</v>
      </c>
      <c r="R763">
        <f t="shared" si="35"/>
        <v>961.2</v>
      </c>
    </row>
    <row r="764" spans="1:18" ht="15.75" customHeight="1">
      <c r="A764" s="19">
        <v>763</v>
      </c>
      <c r="B764" s="4">
        <v>46</v>
      </c>
      <c r="C764" s="15">
        <v>280</v>
      </c>
      <c r="D764" s="21">
        <v>7</v>
      </c>
      <c r="E764" s="22">
        <v>43976</v>
      </c>
      <c r="F764" s="23">
        <v>10</v>
      </c>
      <c r="G764" s="24">
        <v>0.13</v>
      </c>
      <c r="H764">
        <f>VLOOKUP($B764,產品!$A$1:$E$61,4,FALSE)*(1-$G764)*$F764</f>
        <v>147900</v>
      </c>
      <c r="I764" s="58">
        <f>$H764-VLOOKUP($B764,產品!$A$2:$E$61,5,FALSE)*F764-$R764</f>
        <v>35625.199999999997</v>
      </c>
      <c r="J764">
        <f t="shared" si="33"/>
        <v>2020</v>
      </c>
      <c r="P764" t="str">
        <f>MID(VLOOKUP($D764,業務!$A$1:$E$11,2,FALSE),FIND("/",VLOOKUP($D764,業務!$A$1:$E$11,2,FALSE))+1,2)</f>
        <v>副理</v>
      </c>
      <c r="Q764">
        <f t="shared" si="34"/>
        <v>1.2E-2</v>
      </c>
      <c r="R764">
        <f t="shared" si="35"/>
        <v>1774.8</v>
      </c>
    </row>
    <row r="765" spans="1:18" ht="15.75" customHeight="1">
      <c r="A765" s="19">
        <v>764</v>
      </c>
      <c r="B765" s="4">
        <v>25</v>
      </c>
      <c r="C765" s="15">
        <v>121</v>
      </c>
      <c r="D765" s="21">
        <v>10</v>
      </c>
      <c r="E765" s="22">
        <v>43976</v>
      </c>
      <c r="F765" s="23">
        <v>20</v>
      </c>
      <c r="G765" s="24">
        <v>0.18</v>
      </c>
      <c r="H765">
        <f>VLOOKUP($B765,產品!$A$1:$E$61,4,FALSE)*(1-$G765)*$F765</f>
        <v>98400</v>
      </c>
      <c r="I765" s="58">
        <f>$H765-VLOOKUP($B765,產品!$A$2:$E$61,5,FALSE)*F765-$R765</f>
        <v>25416</v>
      </c>
      <c r="J765">
        <f t="shared" si="33"/>
        <v>2020</v>
      </c>
      <c r="P765" t="str">
        <f>MID(VLOOKUP($D765,業務!$A$1:$E$11,2,FALSE),FIND("/",VLOOKUP($D765,業務!$A$1:$E$11,2,FALSE))+1,2)</f>
        <v>專員</v>
      </c>
      <c r="Q765">
        <f t="shared" si="34"/>
        <v>0.01</v>
      </c>
      <c r="R765">
        <f t="shared" si="35"/>
        <v>984</v>
      </c>
    </row>
    <row r="766" spans="1:18" ht="15.75" customHeight="1">
      <c r="A766" s="19">
        <v>765</v>
      </c>
      <c r="B766" s="4">
        <v>54</v>
      </c>
      <c r="C766" s="15">
        <v>264</v>
      </c>
      <c r="D766" s="21">
        <v>4</v>
      </c>
      <c r="E766" s="22">
        <v>43976</v>
      </c>
      <c r="F766" s="23">
        <v>4</v>
      </c>
      <c r="G766" s="24">
        <v>0.06</v>
      </c>
      <c r="H766">
        <f>VLOOKUP($B766,產品!$A$1:$E$61,4,FALSE)*(1-$G766)*$F766</f>
        <v>67680</v>
      </c>
      <c r="I766" s="58">
        <f>$H766-VLOOKUP($B766,產品!$A$2:$E$61,5,FALSE)*F766-$R766</f>
        <v>16467.84</v>
      </c>
      <c r="J766">
        <f t="shared" si="33"/>
        <v>2020</v>
      </c>
      <c r="P766" t="str">
        <f>MID(VLOOKUP($D766,業務!$A$1:$E$11,2,FALSE),FIND("/",VLOOKUP($D766,業務!$A$1:$E$11,2,FALSE))+1,2)</f>
        <v>副理</v>
      </c>
      <c r="Q766">
        <f t="shared" si="34"/>
        <v>1.2E-2</v>
      </c>
      <c r="R766">
        <f t="shared" si="35"/>
        <v>812.16</v>
      </c>
    </row>
    <row r="767" spans="1:18" ht="15.75" customHeight="1">
      <c r="A767" s="19">
        <v>766</v>
      </c>
      <c r="B767" s="4">
        <v>50</v>
      </c>
      <c r="C767" s="15">
        <v>118</v>
      </c>
      <c r="D767" s="21">
        <v>3</v>
      </c>
      <c r="E767" s="22">
        <v>43976</v>
      </c>
      <c r="F767" s="23">
        <v>6</v>
      </c>
      <c r="G767" s="24">
        <v>0.16</v>
      </c>
      <c r="H767">
        <f>VLOOKUP($B767,產品!$A$1:$E$61,4,FALSE)*(1-$G767)*$F767</f>
        <v>90720</v>
      </c>
      <c r="I767" s="58">
        <f>$H767-VLOOKUP($B767,產品!$A$2:$E$61,5,FALSE)*F767-$R767</f>
        <v>13668.48</v>
      </c>
      <c r="J767">
        <f t="shared" si="33"/>
        <v>2020</v>
      </c>
      <c r="P767" t="str">
        <f>MID(VLOOKUP($D767,業務!$A$1:$E$11,2,FALSE),FIND("/",VLOOKUP($D767,業務!$A$1:$E$11,2,FALSE))+1,2)</f>
        <v>協理</v>
      </c>
      <c r="Q767">
        <f t="shared" si="34"/>
        <v>1.6E-2</v>
      </c>
      <c r="R767">
        <f t="shared" si="35"/>
        <v>1451.52</v>
      </c>
    </row>
    <row r="768" spans="1:18" ht="15.75" customHeight="1">
      <c r="A768" s="19">
        <v>767</v>
      </c>
      <c r="B768" s="4">
        <v>17</v>
      </c>
      <c r="C768" s="15">
        <v>265</v>
      </c>
      <c r="D768" s="21">
        <v>6</v>
      </c>
      <c r="E768" s="22">
        <v>43976</v>
      </c>
      <c r="F768" s="23">
        <v>14</v>
      </c>
      <c r="G768" s="24">
        <v>0.18</v>
      </c>
      <c r="H768">
        <f>VLOOKUP($B768,產品!$A$1:$E$61,4,FALSE)*(1-$G768)*$F768</f>
        <v>20664</v>
      </c>
      <c r="I768" s="58">
        <f>$H768-VLOOKUP($B768,產品!$A$2:$E$61,5,FALSE)*F768-$R768</f>
        <v>10377.36</v>
      </c>
      <c r="J768">
        <f t="shared" si="33"/>
        <v>2020</v>
      </c>
      <c r="P768" t="str">
        <f>MID(VLOOKUP($D768,業務!$A$1:$E$11,2,FALSE),FIND("/",VLOOKUP($D768,業務!$A$1:$E$11,2,FALSE))+1,2)</f>
        <v>專員</v>
      </c>
      <c r="Q768">
        <f t="shared" si="34"/>
        <v>0.01</v>
      </c>
      <c r="R768">
        <f t="shared" si="35"/>
        <v>206.64000000000001</v>
      </c>
    </row>
    <row r="769" spans="1:18" ht="15.75" customHeight="1">
      <c r="A769" s="19">
        <v>768</v>
      </c>
      <c r="B769" s="4">
        <v>40</v>
      </c>
      <c r="C769" s="15">
        <v>291</v>
      </c>
      <c r="D769" s="21">
        <v>6</v>
      </c>
      <c r="E769" s="22">
        <v>43976</v>
      </c>
      <c r="F769" s="23">
        <v>2</v>
      </c>
      <c r="G769" s="24">
        <v>0.12</v>
      </c>
      <c r="H769">
        <f>VLOOKUP($B769,產品!$A$1:$E$61,4,FALSE)*(1-$G769)*$F769</f>
        <v>35200</v>
      </c>
      <c r="I769" s="58">
        <f>$H769-VLOOKUP($B769,產品!$A$2:$E$61,5,FALSE)*F769-$R769</f>
        <v>8848</v>
      </c>
      <c r="J769">
        <f t="shared" si="33"/>
        <v>2020</v>
      </c>
      <c r="P769" t="str">
        <f>MID(VLOOKUP($D769,業務!$A$1:$E$11,2,FALSE),FIND("/",VLOOKUP($D769,業務!$A$1:$E$11,2,FALSE))+1,2)</f>
        <v>專員</v>
      </c>
      <c r="Q769">
        <f t="shared" si="34"/>
        <v>0.01</v>
      </c>
      <c r="R769">
        <f t="shared" si="35"/>
        <v>352</v>
      </c>
    </row>
    <row r="770" spans="1:18" ht="15.75" customHeight="1">
      <c r="A770" s="19">
        <v>769</v>
      </c>
      <c r="B770" s="4">
        <v>18</v>
      </c>
      <c r="C770" s="15">
        <v>124</v>
      </c>
      <c r="D770" s="21">
        <v>4</v>
      </c>
      <c r="E770" s="22">
        <v>43977</v>
      </c>
      <c r="F770" s="26">
        <v>150</v>
      </c>
      <c r="G770" s="24">
        <v>0.18</v>
      </c>
      <c r="H770">
        <f>VLOOKUP($B770,產品!$A$1:$E$61,4,FALSE)*(1-$G770)*$F770</f>
        <v>221400</v>
      </c>
      <c r="I770" s="58">
        <f>$H770-VLOOKUP($B770,產品!$A$2:$E$61,5,FALSE)*F770-$R770</f>
        <v>110743.2</v>
      </c>
      <c r="J770">
        <f t="shared" si="33"/>
        <v>2020</v>
      </c>
      <c r="P770" t="str">
        <f>MID(VLOOKUP($D770,業務!$A$1:$E$11,2,FALSE),FIND("/",VLOOKUP($D770,業務!$A$1:$E$11,2,FALSE))+1,2)</f>
        <v>副理</v>
      </c>
      <c r="Q770">
        <f t="shared" si="34"/>
        <v>1.2E-2</v>
      </c>
      <c r="R770">
        <f t="shared" si="35"/>
        <v>2656.8</v>
      </c>
    </row>
    <row r="771" spans="1:18" ht="15.75" customHeight="1">
      <c r="A771" s="19">
        <v>770</v>
      </c>
      <c r="B771" s="4">
        <v>29</v>
      </c>
      <c r="C771" s="15">
        <v>6</v>
      </c>
      <c r="D771" s="21">
        <v>2</v>
      </c>
      <c r="E771" s="22">
        <v>43977</v>
      </c>
      <c r="F771" s="23">
        <v>40</v>
      </c>
      <c r="G771" s="24">
        <v>0.13</v>
      </c>
      <c r="H771">
        <f>VLOOKUP($B771,產品!$A$1:$E$61,4,FALSE)*(1-$G771)*$F771</f>
        <v>208800</v>
      </c>
      <c r="I771" s="58">
        <f>$H771-VLOOKUP($B771,產品!$A$2:$E$61,5,FALSE)*F771-$R771</f>
        <v>61668</v>
      </c>
      <c r="J771">
        <f t="shared" ref="J771:J834" si="36">YEAR(E771)</f>
        <v>2020</v>
      </c>
      <c r="P771" t="str">
        <f>MID(VLOOKUP($D771,業務!$A$1:$E$11,2,FALSE),FIND("/",VLOOKUP($D771,業務!$A$1:$E$11,2,FALSE))+1,2)</f>
        <v>經理</v>
      </c>
      <c r="Q771">
        <f t="shared" ref="Q771:Q834" si="37">IF($P771="專員",1%,IF($P771="副理",1.2%,IF($P771="經理",1.5%,IF($P771="協理",1.6%,0))))</f>
        <v>1.4999999999999999E-2</v>
      </c>
      <c r="R771">
        <f t="shared" ref="R771:R834" si="38">$H771*$Q771</f>
        <v>3132</v>
      </c>
    </row>
    <row r="772" spans="1:18" ht="15.75" customHeight="1">
      <c r="A772" s="19">
        <v>771</v>
      </c>
      <c r="B772" s="4">
        <v>55</v>
      </c>
      <c r="C772" s="15">
        <v>116</v>
      </c>
      <c r="D772" s="21">
        <v>4</v>
      </c>
      <c r="E772" s="22">
        <v>43977</v>
      </c>
      <c r="F772" s="23">
        <v>6</v>
      </c>
      <c r="G772" s="24">
        <v>0.05</v>
      </c>
      <c r="H772">
        <f>VLOOKUP($B772,產品!$A$1:$E$61,4,FALSE)*(1-$G772)*$F772</f>
        <v>114000</v>
      </c>
      <c r="I772" s="58">
        <f>$H772-VLOOKUP($B772,產品!$A$2:$E$61,5,FALSE)*F772-$R772</f>
        <v>28632</v>
      </c>
      <c r="J772">
        <f t="shared" si="36"/>
        <v>2020</v>
      </c>
      <c r="P772" t="str">
        <f>MID(VLOOKUP($D772,業務!$A$1:$E$11,2,FALSE),FIND("/",VLOOKUP($D772,業務!$A$1:$E$11,2,FALSE))+1,2)</f>
        <v>副理</v>
      </c>
      <c r="Q772">
        <f t="shared" si="37"/>
        <v>1.2E-2</v>
      </c>
      <c r="R772">
        <f t="shared" si="38"/>
        <v>1368</v>
      </c>
    </row>
    <row r="773" spans="1:18" ht="15.75" customHeight="1">
      <c r="A773" s="19">
        <v>772</v>
      </c>
      <c r="B773" s="4">
        <v>37</v>
      </c>
      <c r="C773" s="15">
        <v>6</v>
      </c>
      <c r="D773" s="21">
        <v>10</v>
      </c>
      <c r="E773" s="22">
        <v>43977</v>
      </c>
      <c r="F773" s="26">
        <v>7</v>
      </c>
      <c r="G773" s="24">
        <v>0.08</v>
      </c>
      <c r="H773">
        <f>VLOOKUP($B773,產品!$A$1:$E$61,4,FALSE)*(1-$G773)*$F773</f>
        <v>77280</v>
      </c>
      <c r="I773" s="58">
        <f>$H773-VLOOKUP($B773,產品!$A$2:$E$61,5,FALSE)*F773-$R773</f>
        <v>21907.200000000001</v>
      </c>
      <c r="J773">
        <f t="shared" si="36"/>
        <v>2020</v>
      </c>
      <c r="P773" t="str">
        <f>MID(VLOOKUP($D773,業務!$A$1:$E$11,2,FALSE),FIND("/",VLOOKUP($D773,業務!$A$1:$E$11,2,FALSE))+1,2)</f>
        <v>專員</v>
      </c>
      <c r="Q773">
        <f t="shared" si="37"/>
        <v>0.01</v>
      </c>
      <c r="R773">
        <f t="shared" si="38"/>
        <v>772.80000000000007</v>
      </c>
    </row>
    <row r="774" spans="1:18" ht="15.75" customHeight="1">
      <c r="A774" s="19">
        <v>773</v>
      </c>
      <c r="B774" s="4">
        <v>31</v>
      </c>
      <c r="C774" s="15">
        <v>283</v>
      </c>
      <c r="D774" s="21">
        <v>7</v>
      </c>
      <c r="E774" s="22">
        <v>43977</v>
      </c>
      <c r="F774" s="23">
        <v>5</v>
      </c>
      <c r="G774" s="24">
        <v>0.19</v>
      </c>
      <c r="H774">
        <f>VLOOKUP($B774,產品!$A$1:$E$61,4,FALSE)*(1-$G774)*$F774</f>
        <v>28350</v>
      </c>
      <c r="I774" s="58">
        <f>$H774-VLOOKUP($B774,產品!$A$2:$E$61,5,FALSE)*F774-$R774</f>
        <v>7009.8</v>
      </c>
      <c r="J774">
        <f t="shared" si="36"/>
        <v>2020</v>
      </c>
      <c r="P774" t="str">
        <f>MID(VLOOKUP($D774,業務!$A$1:$E$11,2,FALSE),FIND("/",VLOOKUP($D774,業務!$A$1:$E$11,2,FALSE))+1,2)</f>
        <v>副理</v>
      </c>
      <c r="Q774">
        <f t="shared" si="37"/>
        <v>1.2E-2</v>
      </c>
      <c r="R774">
        <f t="shared" si="38"/>
        <v>340.2</v>
      </c>
    </row>
    <row r="775" spans="1:18" ht="15.75" customHeight="1">
      <c r="A775" s="19">
        <v>774</v>
      </c>
      <c r="B775" s="4">
        <v>2</v>
      </c>
      <c r="C775" s="15">
        <v>290</v>
      </c>
      <c r="D775" s="21">
        <v>10</v>
      </c>
      <c r="E775" s="22">
        <v>43977</v>
      </c>
      <c r="F775" s="23">
        <v>14</v>
      </c>
      <c r="G775" s="24">
        <v>0.17</v>
      </c>
      <c r="H775">
        <f>VLOOKUP($B775,產品!$A$1:$E$61,4,FALSE)*(1-$G775)*$F775</f>
        <v>11620</v>
      </c>
      <c r="I775" s="58">
        <f>$H775-VLOOKUP($B775,產品!$A$2:$E$61,5,FALSE)*F775-$R775</f>
        <v>5903.8</v>
      </c>
      <c r="J775">
        <f t="shared" si="36"/>
        <v>2020</v>
      </c>
      <c r="P775" t="str">
        <f>MID(VLOOKUP($D775,業務!$A$1:$E$11,2,FALSE),FIND("/",VLOOKUP($D775,業務!$A$1:$E$11,2,FALSE))+1,2)</f>
        <v>專員</v>
      </c>
      <c r="Q775">
        <f t="shared" si="37"/>
        <v>0.01</v>
      </c>
      <c r="R775">
        <f t="shared" si="38"/>
        <v>116.2</v>
      </c>
    </row>
    <row r="776" spans="1:18" ht="15.75" customHeight="1">
      <c r="A776" s="19">
        <v>775</v>
      </c>
      <c r="B776" s="4">
        <v>3</v>
      </c>
      <c r="C776" s="15">
        <v>275</v>
      </c>
      <c r="D776" s="21">
        <v>6</v>
      </c>
      <c r="E776" s="22">
        <v>43978</v>
      </c>
      <c r="F776" s="26">
        <v>80</v>
      </c>
      <c r="G776" s="24">
        <v>0.13</v>
      </c>
      <c r="H776">
        <f>VLOOKUP($B776,產品!$A$1:$E$61,4,FALSE)*(1-$G776)*$F776</f>
        <v>69600</v>
      </c>
      <c r="I776" s="58">
        <f>$H776-VLOOKUP($B776,產品!$A$2:$E$61,5,FALSE)*F776-$R776</f>
        <v>36904</v>
      </c>
      <c r="J776">
        <f t="shared" si="36"/>
        <v>2020</v>
      </c>
      <c r="P776" t="str">
        <f>MID(VLOOKUP($D776,業務!$A$1:$E$11,2,FALSE),FIND("/",VLOOKUP($D776,業務!$A$1:$E$11,2,FALSE))+1,2)</f>
        <v>專員</v>
      </c>
      <c r="Q776">
        <f t="shared" si="37"/>
        <v>0.01</v>
      </c>
      <c r="R776">
        <f t="shared" si="38"/>
        <v>696</v>
      </c>
    </row>
    <row r="777" spans="1:18" ht="15.75" customHeight="1">
      <c r="A777" s="19">
        <v>776</v>
      </c>
      <c r="B777" s="4">
        <v>58</v>
      </c>
      <c r="C777" s="15">
        <v>271</v>
      </c>
      <c r="D777" s="21">
        <v>10</v>
      </c>
      <c r="E777" s="22">
        <v>43978</v>
      </c>
      <c r="F777" s="23">
        <v>10</v>
      </c>
      <c r="G777" s="24">
        <v>0.18</v>
      </c>
      <c r="H777">
        <f>VLOOKUP($B777,產品!$A$1:$E$61,4,FALSE)*(1-$G777)*$F777</f>
        <v>172200</v>
      </c>
      <c r="I777" s="58">
        <f>$H777-VLOOKUP($B777,產品!$A$2:$E$61,5,FALSE)*F777-$R777</f>
        <v>23478.000000000029</v>
      </c>
      <c r="J777">
        <f t="shared" si="36"/>
        <v>2020</v>
      </c>
      <c r="P777" t="str">
        <f>MID(VLOOKUP($D777,業務!$A$1:$E$11,2,FALSE),FIND("/",VLOOKUP($D777,業務!$A$1:$E$11,2,FALSE))+1,2)</f>
        <v>專員</v>
      </c>
      <c r="Q777">
        <f t="shared" si="37"/>
        <v>0.01</v>
      </c>
      <c r="R777">
        <f t="shared" si="38"/>
        <v>1722</v>
      </c>
    </row>
    <row r="778" spans="1:18" ht="15.75" customHeight="1">
      <c r="A778" s="19">
        <v>777</v>
      </c>
      <c r="B778" s="4">
        <v>17</v>
      </c>
      <c r="C778" s="15">
        <v>2</v>
      </c>
      <c r="D778" s="21">
        <v>3</v>
      </c>
      <c r="E778" s="22">
        <v>43979</v>
      </c>
      <c r="F778" s="23">
        <v>70</v>
      </c>
      <c r="G778" s="24">
        <v>0.06</v>
      </c>
      <c r="H778">
        <f>VLOOKUP($B778,產品!$A$1:$E$61,4,FALSE)*(1-$G778)*$F778</f>
        <v>118440</v>
      </c>
      <c r="I778" s="58">
        <f>$H778-VLOOKUP($B778,產品!$A$2:$E$61,5,FALSE)*F778-$R778</f>
        <v>66144.960000000006</v>
      </c>
      <c r="J778">
        <f t="shared" si="36"/>
        <v>2020</v>
      </c>
      <c r="P778" t="str">
        <f>MID(VLOOKUP($D778,業務!$A$1:$E$11,2,FALSE),FIND("/",VLOOKUP($D778,業務!$A$1:$E$11,2,FALSE))+1,2)</f>
        <v>協理</v>
      </c>
      <c r="Q778">
        <f t="shared" si="37"/>
        <v>1.6E-2</v>
      </c>
      <c r="R778">
        <f t="shared" si="38"/>
        <v>1895.04</v>
      </c>
    </row>
    <row r="779" spans="1:18" ht="15.75" customHeight="1">
      <c r="A779" s="19">
        <v>778</v>
      </c>
      <c r="B779" s="4">
        <v>56</v>
      </c>
      <c r="C779" s="15">
        <v>269</v>
      </c>
      <c r="D779" s="21">
        <v>1</v>
      </c>
      <c r="E779" s="22">
        <v>43979</v>
      </c>
      <c r="F779" s="23">
        <v>15</v>
      </c>
      <c r="G779" s="24">
        <v>0.11</v>
      </c>
      <c r="H779">
        <f>VLOOKUP($B779,產品!$A$1:$E$61,4,FALSE)*(1-$G779)*$F779</f>
        <v>293700</v>
      </c>
      <c r="I779" s="58">
        <f>$H779-VLOOKUP($B779,產品!$A$2:$E$61,5,FALSE)*F779-$R779</f>
        <v>59763.000000000029</v>
      </c>
      <c r="J779">
        <f t="shared" si="36"/>
        <v>2020</v>
      </c>
      <c r="P779" t="str">
        <f>MID(VLOOKUP($D779,業務!$A$1:$E$11,2,FALSE),FIND("/",VLOOKUP($D779,業務!$A$1:$E$11,2,FALSE))+1,2)</f>
        <v>專員</v>
      </c>
      <c r="Q779">
        <f t="shared" si="37"/>
        <v>0.01</v>
      </c>
      <c r="R779">
        <f t="shared" si="38"/>
        <v>2937</v>
      </c>
    </row>
    <row r="780" spans="1:18" ht="15.75" customHeight="1">
      <c r="A780" s="19">
        <v>779</v>
      </c>
      <c r="B780" s="4">
        <v>14</v>
      </c>
      <c r="C780" s="15">
        <v>257</v>
      </c>
      <c r="D780" s="21">
        <v>10</v>
      </c>
      <c r="E780" s="22">
        <v>43979</v>
      </c>
      <c r="F780" s="23">
        <v>70</v>
      </c>
      <c r="G780" s="24">
        <v>0.2</v>
      </c>
      <c r="H780">
        <f>VLOOKUP($B780,產品!$A$1:$E$61,4,FALSE)*(1-$G780)*$F780</f>
        <v>100800</v>
      </c>
      <c r="I780" s="58">
        <f>$H780-VLOOKUP($B780,產品!$A$2:$E$61,5,FALSE)*F780-$R780</f>
        <v>49392</v>
      </c>
      <c r="J780">
        <f t="shared" si="36"/>
        <v>2020</v>
      </c>
      <c r="P780" t="str">
        <f>MID(VLOOKUP($D780,業務!$A$1:$E$11,2,FALSE),FIND("/",VLOOKUP($D780,業務!$A$1:$E$11,2,FALSE))+1,2)</f>
        <v>專員</v>
      </c>
      <c r="Q780">
        <f t="shared" si="37"/>
        <v>0.01</v>
      </c>
      <c r="R780">
        <f t="shared" si="38"/>
        <v>1008</v>
      </c>
    </row>
    <row r="781" spans="1:18" ht="15.75" customHeight="1">
      <c r="A781" s="19">
        <v>780</v>
      </c>
      <c r="B781" s="4">
        <v>15</v>
      </c>
      <c r="C781" s="15">
        <v>282</v>
      </c>
      <c r="D781" s="21">
        <v>9</v>
      </c>
      <c r="E781" s="22">
        <v>43979</v>
      </c>
      <c r="F781" s="23">
        <v>40</v>
      </c>
      <c r="G781" s="24">
        <v>0.09</v>
      </c>
      <c r="H781">
        <f>VLOOKUP($B781,產品!$A$1:$E$61,4,FALSE)*(1-$G781)*$F781</f>
        <v>65520</v>
      </c>
      <c r="I781" s="58">
        <f>$H781-VLOOKUP($B781,產品!$A$2:$E$61,5,FALSE)*F781-$R781</f>
        <v>35737.199999999997</v>
      </c>
      <c r="J781">
        <f t="shared" si="36"/>
        <v>2020</v>
      </c>
      <c r="P781" t="str">
        <f>MID(VLOOKUP($D781,業務!$A$1:$E$11,2,FALSE),FIND("/",VLOOKUP($D781,業務!$A$1:$E$11,2,FALSE))+1,2)</f>
        <v>經理</v>
      </c>
      <c r="Q781">
        <f t="shared" si="37"/>
        <v>1.4999999999999999E-2</v>
      </c>
      <c r="R781">
        <f t="shared" si="38"/>
        <v>982.8</v>
      </c>
    </row>
    <row r="782" spans="1:18" ht="15.75" customHeight="1">
      <c r="A782" s="19">
        <v>781</v>
      </c>
      <c r="B782" s="4">
        <v>54</v>
      </c>
      <c r="C782" s="15">
        <v>5</v>
      </c>
      <c r="D782" s="21">
        <v>9</v>
      </c>
      <c r="E782" s="22">
        <v>43979</v>
      </c>
      <c r="F782" s="26">
        <v>4</v>
      </c>
      <c r="G782" s="24">
        <v>0.12</v>
      </c>
      <c r="H782">
        <f>VLOOKUP($B782,產品!$A$1:$E$61,4,FALSE)*(1-$G782)*$F782</f>
        <v>63360</v>
      </c>
      <c r="I782" s="58">
        <f>$H782-VLOOKUP($B782,產品!$A$2:$E$61,5,FALSE)*F782-$R782</f>
        <v>12009.6</v>
      </c>
      <c r="J782">
        <f t="shared" si="36"/>
        <v>2020</v>
      </c>
      <c r="P782" t="str">
        <f>MID(VLOOKUP($D782,業務!$A$1:$E$11,2,FALSE),FIND("/",VLOOKUP($D782,業務!$A$1:$E$11,2,FALSE))+1,2)</f>
        <v>經理</v>
      </c>
      <c r="Q782">
        <f t="shared" si="37"/>
        <v>1.4999999999999999E-2</v>
      </c>
      <c r="R782">
        <f t="shared" si="38"/>
        <v>950.4</v>
      </c>
    </row>
    <row r="783" spans="1:18" ht="15.75" customHeight="1">
      <c r="A783" s="19">
        <v>782</v>
      </c>
      <c r="B783" s="4">
        <v>10</v>
      </c>
      <c r="C783" s="15">
        <v>269</v>
      </c>
      <c r="D783" s="21">
        <v>10</v>
      </c>
      <c r="E783" s="22">
        <v>43979</v>
      </c>
      <c r="F783" s="23">
        <v>20</v>
      </c>
      <c r="G783" s="24">
        <v>0.11</v>
      </c>
      <c r="H783">
        <f>VLOOKUP($B783,產品!$A$1:$E$61,4,FALSE)*(1-$G783)*$F783</f>
        <v>17800</v>
      </c>
      <c r="I783" s="58">
        <f>$H783-VLOOKUP($B783,產品!$A$2:$E$61,5,FALSE)*F783-$R783</f>
        <v>9622</v>
      </c>
      <c r="J783">
        <f t="shared" si="36"/>
        <v>2020</v>
      </c>
      <c r="P783" t="str">
        <f>MID(VLOOKUP($D783,業務!$A$1:$E$11,2,FALSE),FIND("/",VLOOKUP($D783,業務!$A$1:$E$11,2,FALSE))+1,2)</f>
        <v>專員</v>
      </c>
      <c r="Q783">
        <f t="shared" si="37"/>
        <v>0.01</v>
      </c>
      <c r="R783">
        <f t="shared" si="38"/>
        <v>178</v>
      </c>
    </row>
    <row r="784" spans="1:18" ht="15.75" customHeight="1">
      <c r="A784" s="19">
        <v>783</v>
      </c>
      <c r="B784" s="4">
        <v>52</v>
      </c>
      <c r="C784" s="15">
        <v>136</v>
      </c>
      <c r="D784" s="21">
        <v>1</v>
      </c>
      <c r="E784" s="22">
        <v>43979</v>
      </c>
      <c r="F784" s="23">
        <v>3</v>
      </c>
      <c r="G784" s="24">
        <v>0.19</v>
      </c>
      <c r="H784">
        <f>VLOOKUP($B784,產品!$A$1:$E$61,4,FALSE)*(1-$G784)*$F784</f>
        <v>53460</v>
      </c>
      <c r="I784" s="58">
        <f>$H784-VLOOKUP($B784,產品!$A$2:$E$61,5,FALSE)*F784-$R784</f>
        <v>6725.4000000000069</v>
      </c>
      <c r="J784">
        <f t="shared" si="36"/>
        <v>2020</v>
      </c>
      <c r="P784" t="str">
        <f>MID(VLOOKUP($D784,業務!$A$1:$E$11,2,FALSE),FIND("/",VLOOKUP($D784,業務!$A$1:$E$11,2,FALSE))+1,2)</f>
        <v>專員</v>
      </c>
      <c r="Q784">
        <f t="shared" si="37"/>
        <v>0.01</v>
      </c>
      <c r="R784">
        <f t="shared" si="38"/>
        <v>534.6</v>
      </c>
    </row>
    <row r="785" spans="1:18" ht="15.75" customHeight="1">
      <c r="A785" s="19">
        <v>784</v>
      </c>
      <c r="B785" s="4">
        <v>49</v>
      </c>
      <c r="C785" s="15">
        <v>291</v>
      </c>
      <c r="D785" s="21">
        <v>5</v>
      </c>
      <c r="E785" s="22">
        <v>43979</v>
      </c>
      <c r="F785" s="26">
        <v>3</v>
      </c>
      <c r="G785" s="24">
        <v>0.17</v>
      </c>
      <c r="H785">
        <f>VLOOKUP($B785,產品!$A$1:$E$61,4,FALSE)*(1-$G785)*$F785</f>
        <v>37350</v>
      </c>
      <c r="I785" s="58">
        <f>$H785-VLOOKUP($B785,產品!$A$2:$E$61,5,FALSE)*F785-$R785</f>
        <v>5476.5</v>
      </c>
      <c r="J785">
        <f t="shared" si="36"/>
        <v>2020</v>
      </c>
      <c r="P785" t="str">
        <f>MID(VLOOKUP($D785,業務!$A$1:$E$11,2,FALSE),FIND("/",VLOOKUP($D785,業務!$A$1:$E$11,2,FALSE))+1,2)</f>
        <v>專員</v>
      </c>
      <c r="Q785">
        <f t="shared" si="37"/>
        <v>0.01</v>
      </c>
      <c r="R785">
        <f t="shared" si="38"/>
        <v>373.5</v>
      </c>
    </row>
    <row r="786" spans="1:18" ht="15.75" customHeight="1">
      <c r="A786" s="19">
        <v>785</v>
      </c>
      <c r="B786" s="4">
        <v>41</v>
      </c>
      <c r="C786" s="15">
        <v>115</v>
      </c>
      <c r="D786" s="21">
        <v>5</v>
      </c>
      <c r="E786" s="22">
        <v>43979</v>
      </c>
      <c r="F786" s="23">
        <v>2</v>
      </c>
      <c r="G786" s="24">
        <v>0.18</v>
      </c>
      <c r="H786">
        <f>VLOOKUP($B786,產品!$A$1:$E$61,4,FALSE)*(1-$G786)*$F786</f>
        <v>19680</v>
      </c>
      <c r="I786" s="58">
        <f>$H786-VLOOKUP($B786,產品!$A$2:$E$61,5,FALSE)*F786-$R786</f>
        <v>3883.2</v>
      </c>
      <c r="J786">
        <f t="shared" si="36"/>
        <v>2020</v>
      </c>
      <c r="P786" t="str">
        <f>MID(VLOOKUP($D786,業務!$A$1:$E$11,2,FALSE),FIND("/",VLOOKUP($D786,業務!$A$1:$E$11,2,FALSE))+1,2)</f>
        <v>專員</v>
      </c>
      <c r="Q786">
        <f t="shared" si="37"/>
        <v>0.01</v>
      </c>
      <c r="R786">
        <f t="shared" si="38"/>
        <v>196.8</v>
      </c>
    </row>
    <row r="787" spans="1:18" ht="15.75" customHeight="1">
      <c r="A787" s="19">
        <v>786</v>
      </c>
      <c r="B787" s="4">
        <v>26</v>
      </c>
      <c r="C787" s="15">
        <v>275</v>
      </c>
      <c r="D787" s="21">
        <v>5</v>
      </c>
      <c r="E787" s="22">
        <v>43979</v>
      </c>
      <c r="F787" s="23">
        <v>2</v>
      </c>
      <c r="G787" s="24">
        <v>0.12</v>
      </c>
      <c r="H787">
        <f>VLOOKUP($B787,產品!$A$1:$E$61,4,FALSE)*(1-$G787)*$F787</f>
        <v>11440</v>
      </c>
      <c r="I787" s="58">
        <f>$H787-VLOOKUP($B787,產品!$A$2:$E$61,5,FALSE)*F787-$R787</f>
        <v>3525.6</v>
      </c>
      <c r="J787">
        <f t="shared" si="36"/>
        <v>2020</v>
      </c>
      <c r="P787" t="str">
        <f>MID(VLOOKUP($D787,業務!$A$1:$E$11,2,FALSE),FIND("/",VLOOKUP($D787,業務!$A$1:$E$11,2,FALSE))+1,2)</f>
        <v>專員</v>
      </c>
      <c r="Q787">
        <f t="shared" si="37"/>
        <v>0.01</v>
      </c>
      <c r="R787">
        <f t="shared" si="38"/>
        <v>114.4</v>
      </c>
    </row>
    <row r="788" spans="1:18" ht="15.75" customHeight="1">
      <c r="A788" s="19">
        <v>787</v>
      </c>
      <c r="B788" s="4">
        <v>14</v>
      </c>
      <c r="C788" s="15">
        <v>125</v>
      </c>
      <c r="D788" s="21">
        <v>7</v>
      </c>
      <c r="E788" s="22">
        <v>43980</v>
      </c>
      <c r="F788" s="23">
        <v>150</v>
      </c>
      <c r="G788" s="24">
        <v>0.14000000000000001</v>
      </c>
      <c r="H788">
        <f>VLOOKUP($B788,產品!$A$1:$E$61,4,FALSE)*(1-$G788)*$F788</f>
        <v>232200</v>
      </c>
      <c r="I788" s="58">
        <f>$H788-VLOOKUP($B788,產品!$A$2:$E$61,5,FALSE)*F788-$R788</f>
        <v>121413.6</v>
      </c>
      <c r="J788">
        <f t="shared" si="36"/>
        <v>2020</v>
      </c>
      <c r="P788" t="str">
        <f>MID(VLOOKUP($D788,業務!$A$1:$E$11,2,FALSE),FIND("/",VLOOKUP($D788,業務!$A$1:$E$11,2,FALSE))+1,2)</f>
        <v>副理</v>
      </c>
      <c r="Q788">
        <f t="shared" si="37"/>
        <v>1.2E-2</v>
      </c>
      <c r="R788">
        <f t="shared" si="38"/>
        <v>2786.4</v>
      </c>
    </row>
    <row r="789" spans="1:18" ht="15.75" customHeight="1">
      <c r="A789" s="19">
        <v>788</v>
      </c>
      <c r="B789" s="4">
        <v>13</v>
      </c>
      <c r="C789" s="15">
        <v>116</v>
      </c>
      <c r="D789" s="21">
        <v>7</v>
      </c>
      <c r="E789" s="22">
        <v>43980</v>
      </c>
      <c r="F789" s="23">
        <v>100</v>
      </c>
      <c r="G789" s="24">
        <v>0.16</v>
      </c>
      <c r="H789">
        <f>VLOOKUP($B789,產品!$A$1:$E$61,4,FALSE)*(1-$G789)*$F789</f>
        <v>151200</v>
      </c>
      <c r="I789" s="58">
        <f>$H789-VLOOKUP($B789,產品!$A$2:$E$61,5,FALSE)*F789-$R789</f>
        <v>77385.600000000006</v>
      </c>
      <c r="J789">
        <f t="shared" si="36"/>
        <v>2020</v>
      </c>
      <c r="P789" t="str">
        <f>MID(VLOOKUP($D789,業務!$A$1:$E$11,2,FALSE),FIND("/",VLOOKUP($D789,業務!$A$1:$E$11,2,FALSE))+1,2)</f>
        <v>副理</v>
      </c>
      <c r="Q789">
        <f t="shared" si="37"/>
        <v>1.2E-2</v>
      </c>
      <c r="R789">
        <f t="shared" si="38"/>
        <v>1814.4</v>
      </c>
    </row>
    <row r="790" spans="1:18" ht="15.75" customHeight="1">
      <c r="A790" s="19">
        <v>789</v>
      </c>
      <c r="B790" s="4">
        <v>54</v>
      </c>
      <c r="C790" s="15">
        <v>263</v>
      </c>
      <c r="D790" s="21">
        <v>9</v>
      </c>
      <c r="E790" s="22">
        <v>43980</v>
      </c>
      <c r="F790" s="23">
        <v>9</v>
      </c>
      <c r="G790" s="24">
        <v>0.12</v>
      </c>
      <c r="H790">
        <f>VLOOKUP($B790,產品!$A$1:$E$61,4,FALSE)*(1-$G790)*$F790</f>
        <v>142560</v>
      </c>
      <c r="I790" s="58">
        <f>$H790-VLOOKUP($B790,產品!$A$2:$E$61,5,FALSE)*F790-$R790</f>
        <v>27021.599999999999</v>
      </c>
      <c r="J790">
        <f t="shared" si="36"/>
        <v>2020</v>
      </c>
      <c r="P790" t="str">
        <f>MID(VLOOKUP($D790,業務!$A$1:$E$11,2,FALSE),FIND("/",VLOOKUP($D790,業務!$A$1:$E$11,2,FALSE))+1,2)</f>
        <v>經理</v>
      </c>
      <c r="Q790">
        <f t="shared" si="37"/>
        <v>1.4999999999999999E-2</v>
      </c>
      <c r="R790">
        <f t="shared" si="38"/>
        <v>2138.4</v>
      </c>
    </row>
    <row r="791" spans="1:18" ht="15.75" customHeight="1">
      <c r="A791" s="19">
        <v>790</v>
      </c>
      <c r="B791" s="4">
        <v>39</v>
      </c>
      <c r="C791" s="15">
        <v>115</v>
      </c>
      <c r="D791" s="21">
        <v>10</v>
      </c>
      <c r="E791" s="22">
        <v>43980</v>
      </c>
      <c r="F791" s="23">
        <v>5</v>
      </c>
      <c r="G791" s="24">
        <v>0.11</v>
      </c>
      <c r="H791">
        <f>VLOOKUP($B791,產品!$A$1:$E$61,4,FALSE)*(1-$G791)*$F791</f>
        <v>80100</v>
      </c>
      <c r="I791" s="58">
        <f>$H791-VLOOKUP($B791,產品!$A$2:$E$61,5,FALSE)*F791-$R791</f>
        <v>20799</v>
      </c>
      <c r="J791">
        <f t="shared" si="36"/>
        <v>2020</v>
      </c>
      <c r="P791" t="str">
        <f>MID(VLOOKUP($D791,業務!$A$1:$E$11,2,FALSE),FIND("/",VLOOKUP($D791,業務!$A$1:$E$11,2,FALSE))+1,2)</f>
        <v>專員</v>
      </c>
      <c r="Q791">
        <f t="shared" si="37"/>
        <v>0.01</v>
      </c>
      <c r="R791">
        <f t="shared" si="38"/>
        <v>801</v>
      </c>
    </row>
    <row r="792" spans="1:18" ht="15.75" customHeight="1">
      <c r="A792" s="19">
        <v>791</v>
      </c>
      <c r="B792" s="4">
        <v>30</v>
      </c>
      <c r="C792" s="15">
        <v>5</v>
      </c>
      <c r="D792" s="21">
        <v>8</v>
      </c>
      <c r="E792" s="22">
        <v>43980</v>
      </c>
      <c r="F792" s="23">
        <v>2</v>
      </c>
      <c r="G792" s="24">
        <v>0.08</v>
      </c>
      <c r="H792">
        <f>VLOOKUP($B792,產品!$A$1:$E$61,4,FALSE)*(1-$G792)*$F792</f>
        <v>11960</v>
      </c>
      <c r="I792" s="58">
        <f>$H792-VLOOKUP($B792,產品!$A$2:$E$61,5,FALSE)*F792-$R792</f>
        <v>4040.4</v>
      </c>
      <c r="J792">
        <f t="shared" si="36"/>
        <v>2020</v>
      </c>
      <c r="P792" t="str">
        <f>MID(VLOOKUP($D792,業務!$A$1:$E$11,2,FALSE),FIND("/",VLOOKUP($D792,業務!$A$1:$E$11,2,FALSE))+1,2)</f>
        <v>專員</v>
      </c>
      <c r="Q792">
        <f t="shared" si="37"/>
        <v>0.01</v>
      </c>
      <c r="R792">
        <f t="shared" si="38"/>
        <v>119.60000000000001</v>
      </c>
    </row>
    <row r="793" spans="1:18" ht="15.75" customHeight="1">
      <c r="A793" s="19">
        <v>792</v>
      </c>
      <c r="B793" s="4">
        <v>53</v>
      </c>
      <c r="C793" s="15">
        <v>8</v>
      </c>
      <c r="D793" s="21">
        <v>10</v>
      </c>
      <c r="E793" s="22">
        <v>43980</v>
      </c>
      <c r="F793" s="23">
        <v>6</v>
      </c>
      <c r="G793" s="24">
        <v>0.18</v>
      </c>
      <c r="H793">
        <f>VLOOKUP($B793,產品!$A$1:$E$61,4,FALSE)*(1-$G793)*$F793</f>
        <v>73800.000000000015</v>
      </c>
      <c r="I793" s="58">
        <f>$H793-VLOOKUP($B793,產品!$A$2:$E$61,5,FALSE)*F793-$R793</f>
        <v>10062.000000000015</v>
      </c>
      <c r="J793">
        <f t="shared" si="36"/>
        <v>2020</v>
      </c>
      <c r="P793" t="str">
        <f>MID(VLOOKUP($D793,業務!$A$1:$E$11,2,FALSE),FIND("/",VLOOKUP($D793,業務!$A$1:$E$11,2,FALSE))+1,2)</f>
        <v>專員</v>
      </c>
      <c r="Q793">
        <f t="shared" si="37"/>
        <v>0.01</v>
      </c>
      <c r="R793">
        <f t="shared" si="38"/>
        <v>738.00000000000011</v>
      </c>
    </row>
    <row r="794" spans="1:18" ht="15.75" customHeight="1">
      <c r="A794" s="19">
        <v>793</v>
      </c>
      <c r="B794" s="4">
        <v>35</v>
      </c>
      <c r="C794" s="15">
        <v>263</v>
      </c>
      <c r="D794" s="21">
        <v>9</v>
      </c>
      <c r="E794" s="22">
        <v>43980</v>
      </c>
      <c r="F794" s="23">
        <v>3</v>
      </c>
      <c r="G794" s="24">
        <v>0.16</v>
      </c>
      <c r="H794">
        <f>VLOOKUP($B794,產品!$A$1:$E$61,4,FALSE)*(1-$G794)*$F794</f>
        <v>21420</v>
      </c>
      <c r="I794" s="58">
        <f>$H794-VLOOKUP($B794,產品!$A$2:$E$61,5,FALSE)*F794-$R794</f>
        <v>5798.7</v>
      </c>
      <c r="J794">
        <f t="shared" si="36"/>
        <v>2020</v>
      </c>
      <c r="P794" t="str">
        <f>MID(VLOOKUP($D794,業務!$A$1:$E$11,2,FALSE),FIND("/",VLOOKUP($D794,業務!$A$1:$E$11,2,FALSE))+1,2)</f>
        <v>經理</v>
      </c>
      <c r="Q794">
        <f t="shared" si="37"/>
        <v>1.4999999999999999E-2</v>
      </c>
      <c r="R794">
        <f t="shared" si="38"/>
        <v>321.3</v>
      </c>
    </row>
    <row r="795" spans="1:18" ht="15.75" customHeight="1">
      <c r="A795" s="19">
        <v>794</v>
      </c>
      <c r="B795" s="4">
        <v>37</v>
      </c>
      <c r="C795" s="15">
        <v>2</v>
      </c>
      <c r="D795" s="21">
        <v>9</v>
      </c>
      <c r="E795" s="22">
        <v>43980</v>
      </c>
      <c r="F795" s="23">
        <v>2</v>
      </c>
      <c r="G795" s="24">
        <v>0.12</v>
      </c>
      <c r="H795">
        <f>VLOOKUP($B795,產品!$A$1:$E$61,4,FALSE)*(1-$G795)*$F795</f>
        <v>21120</v>
      </c>
      <c r="I795" s="58">
        <f>$H795-VLOOKUP($B795,產品!$A$2:$E$61,5,FALSE)*F795-$R795</f>
        <v>5203.2</v>
      </c>
      <c r="J795">
        <f t="shared" si="36"/>
        <v>2020</v>
      </c>
      <c r="P795" t="str">
        <f>MID(VLOOKUP($D795,業務!$A$1:$E$11,2,FALSE),FIND("/",VLOOKUP($D795,業務!$A$1:$E$11,2,FALSE))+1,2)</f>
        <v>經理</v>
      </c>
      <c r="Q795">
        <f t="shared" si="37"/>
        <v>1.4999999999999999E-2</v>
      </c>
      <c r="R795">
        <f t="shared" si="38"/>
        <v>316.8</v>
      </c>
    </row>
    <row r="796" spans="1:18" ht="15.75" customHeight="1">
      <c r="A796" s="19">
        <v>795</v>
      </c>
      <c r="B796" s="4">
        <v>33</v>
      </c>
      <c r="C796" s="15">
        <v>257</v>
      </c>
      <c r="D796" s="21">
        <v>4</v>
      </c>
      <c r="E796" s="22">
        <v>43981</v>
      </c>
      <c r="F796" s="23">
        <v>16</v>
      </c>
      <c r="G796" s="24">
        <v>0.17</v>
      </c>
      <c r="H796">
        <f>VLOOKUP($B796,產品!$A$1:$E$61,4,FALSE)*(1-$G796)*$F796</f>
        <v>99600</v>
      </c>
      <c r="I796" s="58">
        <f>$H796-VLOOKUP($B796,產品!$A$2:$E$61,5,FALSE)*F796-$R796</f>
        <v>26404.799999999999</v>
      </c>
      <c r="J796">
        <f t="shared" si="36"/>
        <v>2020</v>
      </c>
      <c r="P796" t="str">
        <f>MID(VLOOKUP($D796,業務!$A$1:$E$11,2,FALSE),FIND("/",VLOOKUP($D796,業務!$A$1:$E$11,2,FALSE))+1,2)</f>
        <v>副理</v>
      </c>
      <c r="Q796">
        <f t="shared" si="37"/>
        <v>1.2E-2</v>
      </c>
      <c r="R796">
        <f t="shared" si="38"/>
        <v>1195.2</v>
      </c>
    </row>
    <row r="797" spans="1:18" ht="15.75" customHeight="1">
      <c r="A797" s="19">
        <v>796</v>
      </c>
      <c r="B797" s="4">
        <v>26</v>
      </c>
      <c r="C797" s="15">
        <v>273</v>
      </c>
      <c r="D797" s="21">
        <v>4</v>
      </c>
      <c r="E797" s="22">
        <v>43981</v>
      </c>
      <c r="F797" s="23">
        <v>10</v>
      </c>
      <c r="G797" s="24">
        <v>7.0000000000000007E-2</v>
      </c>
      <c r="H797">
        <f>VLOOKUP($B797,產品!$A$1:$E$61,4,FALSE)*(1-$G797)*$F797</f>
        <v>60450</v>
      </c>
      <c r="I797" s="58">
        <f>$H797-VLOOKUP($B797,產品!$A$2:$E$61,5,FALSE)*F797-$R797</f>
        <v>20724.599999999999</v>
      </c>
      <c r="J797">
        <f t="shared" si="36"/>
        <v>2020</v>
      </c>
      <c r="P797" t="str">
        <f>MID(VLOOKUP($D797,業務!$A$1:$E$11,2,FALSE),FIND("/",VLOOKUP($D797,業務!$A$1:$E$11,2,FALSE))+1,2)</f>
        <v>副理</v>
      </c>
      <c r="Q797">
        <f t="shared" si="37"/>
        <v>1.2E-2</v>
      </c>
      <c r="R797">
        <f t="shared" si="38"/>
        <v>725.4</v>
      </c>
    </row>
    <row r="798" spans="1:18" ht="15.75" customHeight="1">
      <c r="A798" s="19">
        <v>797</v>
      </c>
      <c r="B798" s="4">
        <v>51</v>
      </c>
      <c r="C798" s="15">
        <v>283</v>
      </c>
      <c r="D798" s="21">
        <v>7</v>
      </c>
      <c r="E798" s="22">
        <v>43981</v>
      </c>
      <c r="F798" s="26">
        <v>3</v>
      </c>
      <c r="G798" s="24">
        <v>0.09</v>
      </c>
      <c r="H798">
        <f>VLOOKUP($B798,產品!$A$1:$E$61,4,FALSE)*(1-$G798)*$F798</f>
        <v>54600</v>
      </c>
      <c r="I798" s="58">
        <f>$H798-VLOOKUP($B798,產品!$A$2:$E$61,5,FALSE)*F798-$R798</f>
        <v>11944.8</v>
      </c>
      <c r="J798">
        <f t="shared" si="36"/>
        <v>2020</v>
      </c>
      <c r="P798" t="str">
        <f>MID(VLOOKUP($D798,業務!$A$1:$E$11,2,FALSE),FIND("/",VLOOKUP($D798,業務!$A$1:$E$11,2,FALSE))+1,2)</f>
        <v>副理</v>
      </c>
      <c r="Q798">
        <f t="shared" si="37"/>
        <v>1.2E-2</v>
      </c>
      <c r="R798">
        <f t="shared" si="38"/>
        <v>655.20000000000005</v>
      </c>
    </row>
    <row r="799" spans="1:18" ht="15.75" customHeight="1">
      <c r="A799" s="19">
        <v>798</v>
      </c>
      <c r="B799" s="4">
        <v>25</v>
      </c>
      <c r="C799" s="15">
        <v>12</v>
      </c>
      <c r="D799" s="21">
        <v>1</v>
      </c>
      <c r="E799" s="22">
        <v>43982</v>
      </c>
      <c r="F799" s="26">
        <v>12</v>
      </c>
      <c r="G799" s="24">
        <v>0.1</v>
      </c>
      <c r="H799">
        <f>VLOOKUP($B799,產品!$A$1:$E$61,4,FALSE)*(1-$G799)*$F799</f>
        <v>64800</v>
      </c>
      <c r="I799" s="58">
        <f>$H799-VLOOKUP($B799,產品!$A$2:$E$61,5,FALSE)*F799-$R799</f>
        <v>20952</v>
      </c>
      <c r="J799">
        <f t="shared" si="36"/>
        <v>2020</v>
      </c>
      <c r="P799" t="str">
        <f>MID(VLOOKUP($D799,業務!$A$1:$E$11,2,FALSE),FIND("/",VLOOKUP($D799,業務!$A$1:$E$11,2,FALSE))+1,2)</f>
        <v>專員</v>
      </c>
      <c r="Q799">
        <f t="shared" si="37"/>
        <v>0.01</v>
      </c>
      <c r="R799">
        <f t="shared" si="38"/>
        <v>648</v>
      </c>
    </row>
    <row r="800" spans="1:18" ht="15.75" customHeight="1">
      <c r="A800" s="19">
        <v>799</v>
      </c>
      <c r="B800" s="4">
        <v>40</v>
      </c>
      <c r="C800" s="15">
        <v>278</v>
      </c>
      <c r="D800" s="21">
        <v>5</v>
      </c>
      <c r="E800" s="22">
        <v>43982</v>
      </c>
      <c r="F800" s="23">
        <v>2</v>
      </c>
      <c r="G800" s="24">
        <v>0.18</v>
      </c>
      <c r="H800">
        <f>VLOOKUP($B800,產品!$A$1:$E$61,4,FALSE)*(1-$G800)*$F800</f>
        <v>32800</v>
      </c>
      <c r="I800" s="58">
        <f>$H800-VLOOKUP($B800,產品!$A$2:$E$61,5,FALSE)*F800-$R800</f>
        <v>6472</v>
      </c>
      <c r="J800">
        <f t="shared" si="36"/>
        <v>2020</v>
      </c>
      <c r="P800" t="str">
        <f>MID(VLOOKUP($D800,業務!$A$1:$E$11,2,FALSE),FIND("/",VLOOKUP($D800,業務!$A$1:$E$11,2,FALSE))+1,2)</f>
        <v>專員</v>
      </c>
      <c r="Q800">
        <f t="shared" si="37"/>
        <v>0.01</v>
      </c>
      <c r="R800">
        <f t="shared" si="38"/>
        <v>328</v>
      </c>
    </row>
    <row r="801" spans="1:18" ht="15.75" customHeight="1">
      <c r="A801" s="19">
        <v>800</v>
      </c>
      <c r="B801" s="4">
        <v>34</v>
      </c>
      <c r="C801" s="15">
        <v>115</v>
      </c>
      <c r="D801" s="21">
        <v>4</v>
      </c>
      <c r="E801" s="22">
        <v>43983</v>
      </c>
      <c r="F801" s="23">
        <v>25</v>
      </c>
      <c r="G801" s="24">
        <v>0.06</v>
      </c>
      <c r="H801">
        <f>VLOOKUP($B801,產品!$A$1:$E$61,4,FALSE)*(1-$G801)*$F801</f>
        <v>188000</v>
      </c>
      <c r="I801" s="58">
        <f>$H801-VLOOKUP($B801,產品!$A$2:$E$61,5,FALSE)*F801-$R801</f>
        <v>65744</v>
      </c>
      <c r="J801">
        <f t="shared" si="36"/>
        <v>2020</v>
      </c>
      <c r="P801" t="str">
        <f>MID(VLOOKUP($D801,業務!$A$1:$E$11,2,FALSE),FIND("/",VLOOKUP($D801,業務!$A$1:$E$11,2,FALSE))+1,2)</f>
        <v>副理</v>
      </c>
      <c r="Q801">
        <f t="shared" si="37"/>
        <v>1.2E-2</v>
      </c>
      <c r="R801">
        <f t="shared" si="38"/>
        <v>2256</v>
      </c>
    </row>
    <row r="802" spans="1:18" ht="15.75" customHeight="1">
      <c r="A802" s="19">
        <v>801</v>
      </c>
      <c r="B802" s="4">
        <v>56</v>
      </c>
      <c r="C802" s="15">
        <v>260</v>
      </c>
      <c r="D802" s="21">
        <v>3</v>
      </c>
      <c r="E802" s="22">
        <v>43983</v>
      </c>
      <c r="F802" s="26">
        <v>5</v>
      </c>
      <c r="G802" s="24">
        <v>0.17</v>
      </c>
      <c r="H802">
        <f>VLOOKUP($B802,產品!$A$1:$E$61,4,FALSE)*(1-$G802)*$F802</f>
        <v>91300</v>
      </c>
      <c r="I802" s="58">
        <f>$H802-VLOOKUP($B802,產品!$A$2:$E$61,5,FALSE)*F802-$R802</f>
        <v>12839.200000000015</v>
      </c>
      <c r="J802">
        <f t="shared" si="36"/>
        <v>2020</v>
      </c>
      <c r="P802" t="str">
        <f>MID(VLOOKUP($D802,業務!$A$1:$E$11,2,FALSE),FIND("/",VLOOKUP($D802,業務!$A$1:$E$11,2,FALSE))+1,2)</f>
        <v>協理</v>
      </c>
      <c r="Q802">
        <f t="shared" si="37"/>
        <v>1.6E-2</v>
      </c>
      <c r="R802">
        <f t="shared" si="38"/>
        <v>1460.8</v>
      </c>
    </row>
    <row r="803" spans="1:18" ht="15.75" customHeight="1">
      <c r="A803" s="19">
        <v>802</v>
      </c>
      <c r="B803" s="4">
        <v>9</v>
      </c>
      <c r="C803" s="15">
        <v>1</v>
      </c>
      <c r="D803" s="21">
        <v>9</v>
      </c>
      <c r="E803" s="22">
        <v>43984</v>
      </c>
      <c r="F803" s="23">
        <v>200</v>
      </c>
      <c r="G803" s="24">
        <v>0.05</v>
      </c>
      <c r="H803">
        <f>VLOOKUP($B803,產品!$A$1:$E$61,4,FALSE)*(1-$G803)*$F803</f>
        <v>190000</v>
      </c>
      <c r="I803" s="58">
        <f>$H803-VLOOKUP($B803,產品!$A$2:$E$61,5,FALSE)*F803-$R803</f>
        <v>107150</v>
      </c>
      <c r="J803">
        <f t="shared" si="36"/>
        <v>2020</v>
      </c>
      <c r="P803" t="str">
        <f>MID(VLOOKUP($D803,業務!$A$1:$E$11,2,FALSE),FIND("/",VLOOKUP($D803,業務!$A$1:$E$11,2,FALSE))+1,2)</f>
        <v>經理</v>
      </c>
      <c r="Q803">
        <f t="shared" si="37"/>
        <v>1.4999999999999999E-2</v>
      </c>
      <c r="R803">
        <f t="shared" si="38"/>
        <v>2850</v>
      </c>
    </row>
    <row r="804" spans="1:18" ht="15.75" customHeight="1">
      <c r="A804" s="19">
        <v>803</v>
      </c>
      <c r="B804" s="4">
        <v>7</v>
      </c>
      <c r="C804" s="15">
        <v>139</v>
      </c>
      <c r="D804" s="21">
        <v>7</v>
      </c>
      <c r="E804" s="22">
        <v>43984</v>
      </c>
      <c r="F804" s="26">
        <v>90</v>
      </c>
      <c r="G804" s="24">
        <v>0.06</v>
      </c>
      <c r="H804">
        <f>VLOOKUP($B804,產品!$A$1:$E$61,4,FALSE)*(1-$G804)*$F804</f>
        <v>84600</v>
      </c>
      <c r="I804" s="58">
        <f>$H804-VLOOKUP($B804,產品!$A$2:$E$61,5,FALSE)*F804-$R804</f>
        <v>47584.800000000003</v>
      </c>
      <c r="J804">
        <f t="shared" si="36"/>
        <v>2020</v>
      </c>
      <c r="P804" t="str">
        <f>MID(VLOOKUP($D804,業務!$A$1:$E$11,2,FALSE),FIND("/",VLOOKUP($D804,業務!$A$1:$E$11,2,FALSE))+1,2)</f>
        <v>副理</v>
      </c>
      <c r="Q804">
        <f t="shared" si="37"/>
        <v>1.2E-2</v>
      </c>
      <c r="R804">
        <f t="shared" si="38"/>
        <v>1015.2</v>
      </c>
    </row>
    <row r="805" spans="1:18" ht="15.75" customHeight="1">
      <c r="A805" s="19">
        <v>804</v>
      </c>
      <c r="B805" s="4">
        <v>36</v>
      </c>
      <c r="C805" s="15">
        <v>2</v>
      </c>
      <c r="D805" s="21">
        <v>10</v>
      </c>
      <c r="E805" s="22">
        <v>43984</v>
      </c>
      <c r="F805" s="23">
        <v>3</v>
      </c>
      <c r="G805" s="24">
        <v>0.17</v>
      </c>
      <c r="H805">
        <f>VLOOKUP($B805,產品!$A$1:$E$61,4,FALSE)*(1-$G805)*$F805</f>
        <v>22410</v>
      </c>
      <c r="I805" s="58">
        <f>$H805-VLOOKUP($B805,產品!$A$2:$E$61,5,FALSE)*F805-$R805</f>
        <v>5985.9</v>
      </c>
      <c r="J805">
        <f t="shared" si="36"/>
        <v>2020</v>
      </c>
      <c r="P805" t="str">
        <f>MID(VLOOKUP($D805,業務!$A$1:$E$11,2,FALSE),FIND("/",VLOOKUP($D805,業務!$A$1:$E$11,2,FALSE))+1,2)</f>
        <v>專員</v>
      </c>
      <c r="Q805">
        <f t="shared" si="37"/>
        <v>0.01</v>
      </c>
      <c r="R805">
        <f t="shared" si="38"/>
        <v>224.1</v>
      </c>
    </row>
    <row r="806" spans="1:18" ht="15.75" customHeight="1">
      <c r="A806" s="19">
        <v>805</v>
      </c>
      <c r="B806" s="4">
        <v>31</v>
      </c>
      <c r="C806" s="15">
        <v>125</v>
      </c>
      <c r="D806" s="21">
        <v>1</v>
      </c>
      <c r="E806" s="22">
        <v>43984</v>
      </c>
      <c r="F806" s="23">
        <v>3</v>
      </c>
      <c r="G806" s="24">
        <v>0.14000000000000001</v>
      </c>
      <c r="H806">
        <f>VLOOKUP($B806,產品!$A$1:$E$61,4,FALSE)*(1-$G806)*$F806</f>
        <v>18060</v>
      </c>
      <c r="I806" s="58">
        <f>$H806-VLOOKUP($B806,產品!$A$2:$E$61,5,FALSE)*F806-$R806</f>
        <v>5279.4</v>
      </c>
      <c r="J806">
        <f t="shared" si="36"/>
        <v>2020</v>
      </c>
      <c r="P806" t="str">
        <f>MID(VLOOKUP($D806,業務!$A$1:$E$11,2,FALSE),FIND("/",VLOOKUP($D806,業務!$A$1:$E$11,2,FALSE))+1,2)</f>
        <v>專員</v>
      </c>
      <c r="Q806">
        <f t="shared" si="37"/>
        <v>0.01</v>
      </c>
      <c r="R806">
        <f t="shared" si="38"/>
        <v>180.6</v>
      </c>
    </row>
    <row r="807" spans="1:18" ht="15.75" customHeight="1">
      <c r="A807" s="19">
        <v>806</v>
      </c>
      <c r="B807" s="4">
        <v>4</v>
      </c>
      <c r="C807" s="15">
        <v>11</v>
      </c>
      <c r="D807" s="21">
        <v>3</v>
      </c>
      <c r="E807" s="22">
        <v>43984</v>
      </c>
      <c r="F807" s="23">
        <v>11</v>
      </c>
      <c r="G807" s="24">
        <v>0.2</v>
      </c>
      <c r="H807">
        <f>VLOOKUP($B807,產品!$A$1:$E$61,4,FALSE)*(1-$G807)*$F807</f>
        <v>8800</v>
      </c>
      <c r="I807" s="58">
        <f>$H807-VLOOKUP($B807,產品!$A$2:$E$61,5,FALSE)*F807-$R807</f>
        <v>4259.2</v>
      </c>
      <c r="J807">
        <f t="shared" si="36"/>
        <v>2020</v>
      </c>
      <c r="P807" t="str">
        <f>MID(VLOOKUP($D807,業務!$A$1:$E$11,2,FALSE),FIND("/",VLOOKUP($D807,業務!$A$1:$E$11,2,FALSE))+1,2)</f>
        <v>協理</v>
      </c>
      <c r="Q807">
        <f t="shared" si="37"/>
        <v>1.6E-2</v>
      </c>
      <c r="R807">
        <f t="shared" si="38"/>
        <v>140.80000000000001</v>
      </c>
    </row>
    <row r="808" spans="1:18" ht="15.75" customHeight="1">
      <c r="A808" s="19">
        <v>807</v>
      </c>
      <c r="B808" s="4">
        <v>5</v>
      </c>
      <c r="C808" s="15">
        <v>5</v>
      </c>
      <c r="D808" s="21">
        <v>10</v>
      </c>
      <c r="E808" s="22">
        <v>43985</v>
      </c>
      <c r="F808" s="23">
        <v>40</v>
      </c>
      <c r="G808" s="24">
        <v>0.09</v>
      </c>
      <c r="H808">
        <f>VLOOKUP($B808,產品!$A$1:$E$61,4,FALSE)*(1-$G808)*$F808</f>
        <v>36400</v>
      </c>
      <c r="I808" s="58">
        <f>$H808-VLOOKUP($B808,產品!$A$2:$E$61,5,FALSE)*F808-$R808</f>
        <v>20036</v>
      </c>
      <c r="J808">
        <f t="shared" si="36"/>
        <v>2020</v>
      </c>
      <c r="P808" t="str">
        <f>MID(VLOOKUP($D808,業務!$A$1:$E$11,2,FALSE),FIND("/",VLOOKUP($D808,業務!$A$1:$E$11,2,FALSE))+1,2)</f>
        <v>專員</v>
      </c>
      <c r="Q808">
        <f t="shared" si="37"/>
        <v>0.01</v>
      </c>
      <c r="R808">
        <f t="shared" si="38"/>
        <v>364</v>
      </c>
    </row>
    <row r="809" spans="1:18" ht="15.75" customHeight="1">
      <c r="A809" s="19">
        <v>808</v>
      </c>
      <c r="B809" s="4">
        <v>7</v>
      </c>
      <c r="C809" s="15">
        <v>271</v>
      </c>
      <c r="D809" s="21">
        <v>10</v>
      </c>
      <c r="E809" s="22">
        <v>43985</v>
      </c>
      <c r="F809" s="23">
        <v>30</v>
      </c>
      <c r="G809" s="24">
        <v>7.0000000000000007E-2</v>
      </c>
      <c r="H809">
        <f>VLOOKUP($B809,產品!$A$1:$E$61,4,FALSE)*(1-$G809)*$F809</f>
        <v>27899.999999999996</v>
      </c>
      <c r="I809" s="58">
        <f>$H809-VLOOKUP($B809,產品!$A$2:$E$61,5,FALSE)*F809-$R809</f>
        <v>15620.999999999996</v>
      </c>
      <c r="J809">
        <f t="shared" si="36"/>
        <v>2020</v>
      </c>
      <c r="P809" t="str">
        <f>MID(VLOOKUP($D809,業務!$A$1:$E$11,2,FALSE),FIND("/",VLOOKUP($D809,業務!$A$1:$E$11,2,FALSE))+1,2)</f>
        <v>專員</v>
      </c>
      <c r="Q809">
        <f t="shared" si="37"/>
        <v>0.01</v>
      </c>
      <c r="R809">
        <f t="shared" si="38"/>
        <v>278.99999999999994</v>
      </c>
    </row>
    <row r="810" spans="1:18" ht="15.75" customHeight="1">
      <c r="A810" s="19">
        <v>809</v>
      </c>
      <c r="B810" s="4">
        <v>42</v>
      </c>
      <c r="C810" s="15">
        <v>10</v>
      </c>
      <c r="D810" s="21">
        <v>3</v>
      </c>
      <c r="E810" s="22">
        <v>43985</v>
      </c>
      <c r="F810" s="23">
        <v>4</v>
      </c>
      <c r="G810" s="24">
        <v>0.09</v>
      </c>
      <c r="H810">
        <f>VLOOKUP($B810,產品!$A$1:$E$61,4,FALSE)*(1-$G810)*$F810</f>
        <v>54600</v>
      </c>
      <c r="I810" s="58">
        <f>$H810-VLOOKUP($B810,產品!$A$2:$E$61,5,FALSE)*F810-$R810</f>
        <v>14726.4</v>
      </c>
      <c r="J810">
        <f t="shared" si="36"/>
        <v>2020</v>
      </c>
      <c r="P810" t="str">
        <f>MID(VLOOKUP($D810,業務!$A$1:$E$11,2,FALSE),FIND("/",VLOOKUP($D810,業務!$A$1:$E$11,2,FALSE))+1,2)</f>
        <v>協理</v>
      </c>
      <c r="Q810">
        <f t="shared" si="37"/>
        <v>1.6E-2</v>
      </c>
      <c r="R810">
        <f t="shared" si="38"/>
        <v>873.6</v>
      </c>
    </row>
    <row r="811" spans="1:18" ht="15.75" customHeight="1">
      <c r="A811" s="19">
        <v>810</v>
      </c>
      <c r="B811" s="4">
        <v>19</v>
      </c>
      <c r="C811" s="15">
        <v>2</v>
      </c>
      <c r="D811" s="21">
        <v>5</v>
      </c>
      <c r="E811" s="22">
        <v>43986</v>
      </c>
      <c r="F811" s="26">
        <v>150</v>
      </c>
      <c r="G811" s="24">
        <v>0.12</v>
      </c>
      <c r="H811">
        <f>VLOOKUP($B811,產品!$A$1:$E$61,4,FALSE)*(1-$G811)*$F811</f>
        <v>237600</v>
      </c>
      <c r="I811" s="58">
        <f>$H811-VLOOKUP($B811,產品!$A$2:$E$61,5,FALSE)*F811-$R811</f>
        <v>127224</v>
      </c>
      <c r="J811">
        <f t="shared" si="36"/>
        <v>2020</v>
      </c>
      <c r="P811" t="str">
        <f>MID(VLOOKUP($D811,業務!$A$1:$E$11,2,FALSE),FIND("/",VLOOKUP($D811,業務!$A$1:$E$11,2,FALSE))+1,2)</f>
        <v>專員</v>
      </c>
      <c r="Q811">
        <f t="shared" si="37"/>
        <v>0.01</v>
      </c>
      <c r="R811">
        <f t="shared" si="38"/>
        <v>2376</v>
      </c>
    </row>
    <row r="812" spans="1:18" ht="15.75" customHeight="1">
      <c r="A812" s="19">
        <v>811</v>
      </c>
      <c r="B812" s="4">
        <v>21</v>
      </c>
      <c r="C812" s="15">
        <v>124</v>
      </c>
      <c r="D812" s="21">
        <v>6</v>
      </c>
      <c r="E812" s="22">
        <v>43986</v>
      </c>
      <c r="F812" s="23">
        <v>80</v>
      </c>
      <c r="G812" s="24">
        <v>0.19</v>
      </c>
      <c r="H812">
        <f>VLOOKUP($B812,產品!$A$1:$E$61,4,FALSE)*(1-$G812)*$F812</f>
        <v>116640</v>
      </c>
      <c r="I812" s="58">
        <f>$H812-VLOOKUP($B812,產品!$A$2:$E$61,5,FALSE)*F812-$R812</f>
        <v>57873.599999999999</v>
      </c>
      <c r="J812">
        <f t="shared" si="36"/>
        <v>2020</v>
      </c>
      <c r="P812" t="str">
        <f>MID(VLOOKUP($D812,業務!$A$1:$E$11,2,FALSE),FIND("/",VLOOKUP($D812,業務!$A$1:$E$11,2,FALSE))+1,2)</f>
        <v>專員</v>
      </c>
      <c r="Q812">
        <f t="shared" si="37"/>
        <v>0.01</v>
      </c>
      <c r="R812">
        <f t="shared" si="38"/>
        <v>1166.4000000000001</v>
      </c>
    </row>
    <row r="813" spans="1:18" ht="15.75" customHeight="1">
      <c r="A813" s="19">
        <v>812</v>
      </c>
      <c r="B813" s="4">
        <v>28</v>
      </c>
      <c r="C813" s="15">
        <v>140</v>
      </c>
      <c r="D813" s="21">
        <v>2</v>
      </c>
      <c r="E813" s="22">
        <v>43986</v>
      </c>
      <c r="F813" s="26">
        <v>3</v>
      </c>
      <c r="G813" s="24">
        <v>0.05</v>
      </c>
      <c r="H813">
        <f>VLOOKUP($B813,產品!$A$1:$E$61,4,FALSE)*(1-$G813)*$F813</f>
        <v>21375</v>
      </c>
      <c r="I813" s="58">
        <f>$H813-VLOOKUP($B813,產品!$A$2:$E$61,5,FALSE)*F813-$R813</f>
        <v>7554.375</v>
      </c>
      <c r="J813">
        <f t="shared" si="36"/>
        <v>2020</v>
      </c>
      <c r="P813" t="str">
        <f>MID(VLOOKUP($D813,業務!$A$1:$E$11,2,FALSE),FIND("/",VLOOKUP($D813,業務!$A$1:$E$11,2,FALSE))+1,2)</f>
        <v>經理</v>
      </c>
      <c r="Q813">
        <f t="shared" si="37"/>
        <v>1.4999999999999999E-2</v>
      </c>
      <c r="R813">
        <f t="shared" si="38"/>
        <v>320.625</v>
      </c>
    </row>
    <row r="814" spans="1:18" ht="15.75" customHeight="1">
      <c r="A814" s="19">
        <v>813</v>
      </c>
      <c r="B814" s="4">
        <v>4</v>
      </c>
      <c r="C814" s="15">
        <v>6</v>
      </c>
      <c r="D814" s="21">
        <v>8</v>
      </c>
      <c r="E814" s="22">
        <v>43986</v>
      </c>
      <c r="F814" s="23">
        <v>10</v>
      </c>
      <c r="G814" s="24">
        <v>0.12</v>
      </c>
      <c r="H814">
        <f>VLOOKUP($B814,產品!$A$1:$E$61,4,FALSE)*(1-$G814)*$F814</f>
        <v>8800</v>
      </c>
      <c r="I814" s="58">
        <f>$H814-VLOOKUP($B814,產品!$A$2:$E$61,5,FALSE)*F814-$R814</f>
        <v>4712</v>
      </c>
      <c r="J814">
        <f t="shared" si="36"/>
        <v>2020</v>
      </c>
      <c r="P814" t="str">
        <f>MID(VLOOKUP($D814,業務!$A$1:$E$11,2,FALSE),FIND("/",VLOOKUP($D814,業務!$A$1:$E$11,2,FALSE))+1,2)</f>
        <v>專員</v>
      </c>
      <c r="Q814">
        <f t="shared" si="37"/>
        <v>0.01</v>
      </c>
      <c r="R814">
        <f t="shared" si="38"/>
        <v>88</v>
      </c>
    </row>
    <row r="815" spans="1:18" ht="15.75" customHeight="1">
      <c r="A815" s="19">
        <v>814</v>
      </c>
      <c r="B815" s="4">
        <v>7</v>
      </c>
      <c r="C815" s="15">
        <v>118</v>
      </c>
      <c r="D815" s="21">
        <v>2</v>
      </c>
      <c r="E815" s="22">
        <v>43986</v>
      </c>
      <c r="F815" s="26">
        <v>10</v>
      </c>
      <c r="G815" s="24">
        <v>0.15</v>
      </c>
      <c r="H815">
        <f>VLOOKUP($B815,產品!$A$1:$E$61,4,FALSE)*(1-$G815)*$F815</f>
        <v>8500</v>
      </c>
      <c r="I815" s="58">
        <f>$H815-VLOOKUP($B815,產品!$A$2:$E$61,5,FALSE)*F815-$R815</f>
        <v>4372.5</v>
      </c>
      <c r="J815">
        <f t="shared" si="36"/>
        <v>2020</v>
      </c>
      <c r="P815" t="str">
        <f>MID(VLOOKUP($D815,業務!$A$1:$E$11,2,FALSE),FIND("/",VLOOKUP($D815,業務!$A$1:$E$11,2,FALSE))+1,2)</f>
        <v>經理</v>
      </c>
      <c r="Q815">
        <f t="shared" si="37"/>
        <v>1.4999999999999999E-2</v>
      </c>
      <c r="R815">
        <f t="shared" si="38"/>
        <v>127.5</v>
      </c>
    </row>
    <row r="816" spans="1:18" ht="15.75" customHeight="1">
      <c r="A816" s="19">
        <v>815</v>
      </c>
      <c r="B816" s="4">
        <v>22</v>
      </c>
      <c r="C816" s="15">
        <v>116</v>
      </c>
      <c r="D816" s="21">
        <v>7</v>
      </c>
      <c r="E816" s="22">
        <v>43987</v>
      </c>
      <c r="F816" s="23">
        <v>100</v>
      </c>
      <c r="G816" s="24">
        <v>0.05</v>
      </c>
      <c r="H816">
        <f>VLOOKUP($B816,產品!$A$1:$E$61,4,FALSE)*(1-$G816)*$F816</f>
        <v>171000</v>
      </c>
      <c r="I816" s="58">
        <f>$H816-VLOOKUP($B816,產品!$A$2:$E$61,5,FALSE)*F816-$R816</f>
        <v>96948</v>
      </c>
      <c r="J816">
        <f t="shared" si="36"/>
        <v>2020</v>
      </c>
      <c r="P816" t="str">
        <f>MID(VLOOKUP($D816,業務!$A$1:$E$11,2,FALSE),FIND("/",VLOOKUP($D816,業務!$A$1:$E$11,2,FALSE))+1,2)</f>
        <v>副理</v>
      </c>
      <c r="Q816">
        <f t="shared" si="37"/>
        <v>1.2E-2</v>
      </c>
      <c r="R816">
        <f t="shared" si="38"/>
        <v>2052</v>
      </c>
    </row>
    <row r="817" spans="1:18" ht="15.75" customHeight="1">
      <c r="A817" s="19">
        <v>816</v>
      </c>
      <c r="B817" s="4">
        <v>15</v>
      </c>
      <c r="C817" s="15">
        <v>8</v>
      </c>
      <c r="D817" s="21">
        <v>9</v>
      </c>
      <c r="E817" s="22">
        <v>43987</v>
      </c>
      <c r="F817" s="23">
        <v>45</v>
      </c>
      <c r="G817" s="24">
        <v>0.17</v>
      </c>
      <c r="H817">
        <f>VLOOKUP($B817,產品!$A$1:$E$61,4,FALSE)*(1-$G817)*$F817</f>
        <v>67230</v>
      </c>
      <c r="I817" s="58">
        <f>$H817-VLOOKUP($B817,產品!$A$2:$E$61,5,FALSE)*F817-$R817</f>
        <v>33821.550000000003</v>
      </c>
      <c r="J817">
        <f t="shared" si="36"/>
        <v>2020</v>
      </c>
      <c r="P817" t="str">
        <f>MID(VLOOKUP($D817,業務!$A$1:$E$11,2,FALSE),FIND("/",VLOOKUP($D817,業務!$A$1:$E$11,2,FALSE))+1,2)</f>
        <v>經理</v>
      </c>
      <c r="Q817">
        <f t="shared" si="37"/>
        <v>1.4999999999999999E-2</v>
      </c>
      <c r="R817">
        <f t="shared" si="38"/>
        <v>1008.4499999999999</v>
      </c>
    </row>
    <row r="818" spans="1:18" ht="15.75" customHeight="1">
      <c r="A818" s="19">
        <v>817</v>
      </c>
      <c r="B818" s="4">
        <v>5</v>
      </c>
      <c r="C818" s="15">
        <v>276</v>
      </c>
      <c r="D818" s="21">
        <v>9</v>
      </c>
      <c r="E818" s="22">
        <v>43987</v>
      </c>
      <c r="F818" s="26">
        <v>30</v>
      </c>
      <c r="G818" s="24">
        <v>0.05</v>
      </c>
      <c r="H818">
        <f>VLOOKUP($B818,產品!$A$1:$E$61,4,FALSE)*(1-$G818)*$F818</f>
        <v>28500</v>
      </c>
      <c r="I818" s="58">
        <f>$H818-VLOOKUP($B818,產品!$A$2:$E$61,5,FALSE)*F818-$R818</f>
        <v>16072.5</v>
      </c>
      <c r="J818">
        <f t="shared" si="36"/>
        <v>2020</v>
      </c>
      <c r="P818" t="str">
        <f>MID(VLOOKUP($D818,業務!$A$1:$E$11,2,FALSE),FIND("/",VLOOKUP($D818,業務!$A$1:$E$11,2,FALSE))+1,2)</f>
        <v>經理</v>
      </c>
      <c r="Q818">
        <f t="shared" si="37"/>
        <v>1.4999999999999999E-2</v>
      </c>
      <c r="R818">
        <f t="shared" si="38"/>
        <v>427.5</v>
      </c>
    </row>
    <row r="819" spans="1:18" ht="15.75" customHeight="1">
      <c r="A819" s="19">
        <v>818</v>
      </c>
      <c r="B819" s="4">
        <v>52</v>
      </c>
      <c r="C819" s="15">
        <v>5</v>
      </c>
      <c r="D819" s="21">
        <v>9</v>
      </c>
      <c r="E819" s="22">
        <v>43987</v>
      </c>
      <c r="F819" s="26">
        <v>2</v>
      </c>
      <c r="G819" s="24">
        <v>0.15</v>
      </c>
      <c r="H819">
        <f>VLOOKUP($B819,產品!$A$1:$E$61,4,FALSE)*(1-$G819)*$F819</f>
        <v>37400</v>
      </c>
      <c r="I819" s="58">
        <f>$H819-VLOOKUP($B819,產品!$A$2:$E$61,5,FALSE)*F819-$R819</f>
        <v>6039.0000000000036</v>
      </c>
      <c r="J819">
        <f t="shared" si="36"/>
        <v>2020</v>
      </c>
      <c r="P819" t="str">
        <f>MID(VLOOKUP($D819,業務!$A$1:$E$11,2,FALSE),FIND("/",VLOOKUP($D819,業務!$A$1:$E$11,2,FALSE))+1,2)</f>
        <v>經理</v>
      </c>
      <c r="Q819">
        <f t="shared" si="37"/>
        <v>1.4999999999999999E-2</v>
      </c>
      <c r="R819">
        <f t="shared" si="38"/>
        <v>561</v>
      </c>
    </row>
    <row r="820" spans="1:18" ht="15.75" customHeight="1">
      <c r="A820" s="19">
        <v>819</v>
      </c>
      <c r="B820" s="4">
        <v>35</v>
      </c>
      <c r="C820" s="15">
        <v>266</v>
      </c>
      <c r="D820" s="21">
        <v>3</v>
      </c>
      <c r="E820" s="22">
        <v>43987</v>
      </c>
      <c r="F820" s="23">
        <v>1</v>
      </c>
      <c r="G820" s="24">
        <v>0.13</v>
      </c>
      <c r="H820">
        <f>VLOOKUP($B820,產品!$A$1:$E$61,4,FALSE)*(1-$G820)*$F820</f>
        <v>7395</v>
      </c>
      <c r="I820" s="58">
        <f>$H820-VLOOKUP($B820,產品!$A$2:$E$61,5,FALSE)*F820-$R820</f>
        <v>2176.6799999999998</v>
      </c>
      <c r="J820">
        <f t="shared" si="36"/>
        <v>2020</v>
      </c>
      <c r="P820" t="str">
        <f>MID(VLOOKUP($D820,業務!$A$1:$E$11,2,FALSE),FIND("/",VLOOKUP($D820,業務!$A$1:$E$11,2,FALSE))+1,2)</f>
        <v>協理</v>
      </c>
      <c r="Q820">
        <f t="shared" si="37"/>
        <v>1.6E-2</v>
      </c>
      <c r="R820">
        <f t="shared" si="38"/>
        <v>118.32000000000001</v>
      </c>
    </row>
    <row r="821" spans="1:18" ht="15.75" customHeight="1">
      <c r="A821" s="19">
        <v>820</v>
      </c>
      <c r="B821" s="4">
        <v>37</v>
      </c>
      <c r="C821" s="15">
        <v>7</v>
      </c>
      <c r="D821" s="21">
        <v>2</v>
      </c>
      <c r="E821" s="22">
        <v>43988</v>
      </c>
      <c r="F821" s="23">
        <v>25</v>
      </c>
      <c r="G821" s="24">
        <v>0.05</v>
      </c>
      <c r="H821">
        <f>VLOOKUP($B821,產品!$A$1:$E$61,4,FALSE)*(1-$G821)*$F821</f>
        <v>285000</v>
      </c>
      <c r="I821" s="58">
        <f>$H821-VLOOKUP($B821,產品!$A$2:$E$61,5,FALSE)*F821-$R821</f>
        <v>85725</v>
      </c>
      <c r="J821">
        <f t="shared" si="36"/>
        <v>2020</v>
      </c>
      <c r="P821" t="str">
        <f>MID(VLOOKUP($D821,業務!$A$1:$E$11,2,FALSE),FIND("/",VLOOKUP($D821,業務!$A$1:$E$11,2,FALSE))+1,2)</f>
        <v>經理</v>
      </c>
      <c r="Q821">
        <f t="shared" si="37"/>
        <v>1.4999999999999999E-2</v>
      </c>
      <c r="R821">
        <f t="shared" si="38"/>
        <v>4275</v>
      </c>
    </row>
    <row r="822" spans="1:18" ht="15.75" customHeight="1">
      <c r="A822" s="19">
        <v>821</v>
      </c>
      <c r="B822" s="4">
        <v>46</v>
      </c>
      <c r="C822" s="15">
        <v>290</v>
      </c>
      <c r="D822" s="21">
        <v>2</v>
      </c>
      <c r="E822" s="22">
        <v>43988</v>
      </c>
      <c r="F822" s="23">
        <v>12</v>
      </c>
      <c r="G822" s="24">
        <v>0.09</v>
      </c>
      <c r="H822">
        <f>VLOOKUP($B822,產品!$A$1:$E$61,4,FALSE)*(1-$G822)*$F822</f>
        <v>185640</v>
      </c>
      <c r="I822" s="58">
        <f>$H822-VLOOKUP($B822,產品!$A$2:$E$61,5,FALSE)*F822-$R822</f>
        <v>50255.4</v>
      </c>
      <c r="J822">
        <f t="shared" si="36"/>
        <v>2020</v>
      </c>
      <c r="P822" t="str">
        <f>MID(VLOOKUP($D822,業務!$A$1:$E$11,2,FALSE),FIND("/",VLOOKUP($D822,業務!$A$1:$E$11,2,FALSE))+1,2)</f>
        <v>經理</v>
      </c>
      <c r="Q822">
        <f t="shared" si="37"/>
        <v>1.4999999999999999E-2</v>
      </c>
      <c r="R822">
        <f t="shared" si="38"/>
        <v>2784.6</v>
      </c>
    </row>
    <row r="823" spans="1:18" ht="15.75" customHeight="1">
      <c r="A823" s="19">
        <v>822</v>
      </c>
      <c r="B823" s="4">
        <v>50</v>
      </c>
      <c r="C823" s="15">
        <v>5</v>
      </c>
      <c r="D823" s="21">
        <v>1</v>
      </c>
      <c r="E823" s="22">
        <v>43988</v>
      </c>
      <c r="F823" s="23">
        <v>15</v>
      </c>
      <c r="G823" s="24">
        <v>0.11</v>
      </c>
      <c r="H823">
        <f>VLOOKUP($B823,產品!$A$1:$E$61,4,FALSE)*(1-$G823)*$F823</f>
        <v>240300</v>
      </c>
      <c r="I823" s="58">
        <f>$H823-VLOOKUP($B823,產品!$A$2:$E$61,5,FALSE)*F823-$R823</f>
        <v>48897</v>
      </c>
      <c r="J823">
        <f t="shared" si="36"/>
        <v>2020</v>
      </c>
      <c r="P823" t="str">
        <f>MID(VLOOKUP($D823,業務!$A$1:$E$11,2,FALSE),FIND("/",VLOOKUP($D823,業務!$A$1:$E$11,2,FALSE))+1,2)</f>
        <v>專員</v>
      </c>
      <c r="Q823">
        <f t="shared" si="37"/>
        <v>0.01</v>
      </c>
      <c r="R823">
        <f t="shared" si="38"/>
        <v>2403</v>
      </c>
    </row>
    <row r="824" spans="1:18" ht="15.75" customHeight="1">
      <c r="A824" s="19">
        <v>823</v>
      </c>
      <c r="B824" s="4">
        <v>41</v>
      </c>
      <c r="C824" s="15">
        <v>7</v>
      </c>
      <c r="D824" s="21">
        <v>2</v>
      </c>
      <c r="E824" s="22">
        <v>43988</v>
      </c>
      <c r="F824" s="23">
        <v>9</v>
      </c>
      <c r="G824" s="24">
        <v>0.19</v>
      </c>
      <c r="H824">
        <f>VLOOKUP($B824,產品!$A$1:$E$61,4,FALSE)*(1-$G824)*$F824</f>
        <v>87480</v>
      </c>
      <c r="I824" s="58">
        <f>$H824-VLOOKUP($B824,產品!$A$2:$E$61,5,FALSE)*F824-$R824</f>
        <v>15967.8</v>
      </c>
      <c r="J824">
        <f t="shared" si="36"/>
        <v>2020</v>
      </c>
      <c r="P824" t="str">
        <f>MID(VLOOKUP($D824,業務!$A$1:$E$11,2,FALSE),FIND("/",VLOOKUP($D824,業務!$A$1:$E$11,2,FALSE))+1,2)</f>
        <v>經理</v>
      </c>
      <c r="Q824">
        <f t="shared" si="37"/>
        <v>1.4999999999999999E-2</v>
      </c>
      <c r="R824">
        <f t="shared" si="38"/>
        <v>1312.2</v>
      </c>
    </row>
    <row r="825" spans="1:18" ht="15.75" customHeight="1">
      <c r="A825" s="19">
        <v>824</v>
      </c>
      <c r="B825" s="4">
        <v>59</v>
      </c>
      <c r="C825" s="15">
        <v>258</v>
      </c>
      <c r="D825" s="21">
        <v>9</v>
      </c>
      <c r="E825" s="22">
        <v>43989</v>
      </c>
      <c r="F825" s="26">
        <v>8</v>
      </c>
      <c r="G825" s="24">
        <v>0.1</v>
      </c>
      <c r="H825">
        <f>VLOOKUP($B825,產品!$A$1:$E$61,4,FALSE)*(1-$G825)*$F825</f>
        <v>172800</v>
      </c>
      <c r="I825" s="58">
        <f>$H825-VLOOKUP($B825,產品!$A$2:$E$61,5,FALSE)*F825-$R825</f>
        <v>35808</v>
      </c>
      <c r="J825">
        <f t="shared" si="36"/>
        <v>2020</v>
      </c>
      <c r="P825" t="str">
        <f>MID(VLOOKUP($D825,業務!$A$1:$E$11,2,FALSE),FIND("/",VLOOKUP($D825,業務!$A$1:$E$11,2,FALSE))+1,2)</f>
        <v>經理</v>
      </c>
      <c r="Q825">
        <f t="shared" si="37"/>
        <v>1.4999999999999999E-2</v>
      </c>
      <c r="R825">
        <f t="shared" si="38"/>
        <v>2592</v>
      </c>
    </row>
    <row r="826" spans="1:18" ht="15.75" customHeight="1">
      <c r="A826" s="19">
        <v>825</v>
      </c>
      <c r="B826" s="4">
        <v>11</v>
      </c>
      <c r="C826" s="15">
        <v>262</v>
      </c>
      <c r="D826" s="21">
        <v>6</v>
      </c>
      <c r="E826" s="22">
        <v>43989</v>
      </c>
      <c r="F826" s="23">
        <v>80</v>
      </c>
      <c r="G826" s="24">
        <v>0.16</v>
      </c>
      <c r="H826">
        <f>VLOOKUP($B826,產品!$A$1:$E$61,4,FALSE)*(1-$G826)*$F826</f>
        <v>67200</v>
      </c>
      <c r="I826" s="58">
        <f>$H826-VLOOKUP($B826,產品!$A$2:$E$61,5,FALSE)*F826-$R826</f>
        <v>34528</v>
      </c>
      <c r="J826">
        <f t="shared" si="36"/>
        <v>2020</v>
      </c>
      <c r="P826" t="str">
        <f>MID(VLOOKUP($D826,業務!$A$1:$E$11,2,FALSE),FIND("/",VLOOKUP($D826,業務!$A$1:$E$11,2,FALSE))+1,2)</f>
        <v>專員</v>
      </c>
      <c r="Q826">
        <f t="shared" si="37"/>
        <v>0.01</v>
      </c>
      <c r="R826">
        <f t="shared" si="38"/>
        <v>672</v>
      </c>
    </row>
    <row r="827" spans="1:18" ht="15.75" customHeight="1">
      <c r="A827" s="19">
        <v>826</v>
      </c>
      <c r="B827" s="4">
        <v>50</v>
      </c>
      <c r="C827" s="15">
        <v>2</v>
      </c>
      <c r="D827" s="21">
        <v>4</v>
      </c>
      <c r="E827" s="22">
        <v>43989</v>
      </c>
      <c r="F827" s="23">
        <v>5</v>
      </c>
      <c r="G827" s="24">
        <v>0.17</v>
      </c>
      <c r="H827">
        <f>VLOOKUP($B827,產品!$A$1:$E$61,4,FALSE)*(1-$G827)*$F827</f>
        <v>74700</v>
      </c>
      <c r="I827" s="58">
        <f>$H827-VLOOKUP($B827,產品!$A$2:$E$61,5,FALSE)*F827-$R827</f>
        <v>10803.6</v>
      </c>
      <c r="J827">
        <f t="shared" si="36"/>
        <v>2020</v>
      </c>
      <c r="P827" t="str">
        <f>MID(VLOOKUP($D827,業務!$A$1:$E$11,2,FALSE),FIND("/",VLOOKUP($D827,業務!$A$1:$E$11,2,FALSE))+1,2)</f>
        <v>副理</v>
      </c>
      <c r="Q827">
        <f t="shared" si="37"/>
        <v>1.2E-2</v>
      </c>
      <c r="R827">
        <f t="shared" si="38"/>
        <v>896.4</v>
      </c>
    </row>
    <row r="828" spans="1:18" ht="15.75" customHeight="1">
      <c r="A828" s="19">
        <v>827</v>
      </c>
      <c r="B828" s="4">
        <v>41</v>
      </c>
      <c r="C828" s="15">
        <v>11</v>
      </c>
      <c r="D828" s="21">
        <v>3</v>
      </c>
      <c r="E828" s="22">
        <v>43989</v>
      </c>
      <c r="F828" s="23">
        <v>3</v>
      </c>
      <c r="G828" s="24">
        <v>0.11</v>
      </c>
      <c r="H828">
        <f>VLOOKUP($B828,產品!$A$1:$E$61,4,FALSE)*(1-$G828)*$F828</f>
        <v>32040</v>
      </c>
      <c r="I828" s="58">
        <f>$H828-VLOOKUP($B828,產品!$A$2:$E$61,5,FALSE)*F828-$R828</f>
        <v>8127.36</v>
      </c>
      <c r="J828">
        <f t="shared" si="36"/>
        <v>2020</v>
      </c>
      <c r="P828" t="str">
        <f>MID(VLOOKUP($D828,業務!$A$1:$E$11,2,FALSE),FIND("/",VLOOKUP($D828,業務!$A$1:$E$11,2,FALSE))+1,2)</f>
        <v>協理</v>
      </c>
      <c r="Q828">
        <f t="shared" si="37"/>
        <v>1.6E-2</v>
      </c>
      <c r="R828">
        <f t="shared" si="38"/>
        <v>512.64</v>
      </c>
    </row>
    <row r="829" spans="1:18" ht="15.75" customHeight="1">
      <c r="A829" s="19">
        <v>828</v>
      </c>
      <c r="B829" s="4">
        <v>22</v>
      </c>
      <c r="C829" s="15">
        <v>260</v>
      </c>
      <c r="D829" s="21">
        <v>2</v>
      </c>
      <c r="E829" s="22">
        <v>43989</v>
      </c>
      <c r="F829" s="23">
        <v>10</v>
      </c>
      <c r="G829" s="24">
        <v>0.19</v>
      </c>
      <c r="H829">
        <f>VLOOKUP($B829,產品!$A$1:$E$61,4,FALSE)*(1-$G829)*$F829</f>
        <v>14580</v>
      </c>
      <c r="I829" s="58">
        <f>$H829-VLOOKUP($B829,產品!$A$2:$E$61,5,FALSE)*F829-$R829</f>
        <v>7161.3</v>
      </c>
      <c r="J829">
        <f t="shared" si="36"/>
        <v>2020</v>
      </c>
      <c r="P829" t="str">
        <f>MID(VLOOKUP($D829,業務!$A$1:$E$11,2,FALSE),FIND("/",VLOOKUP($D829,業務!$A$1:$E$11,2,FALSE))+1,2)</f>
        <v>經理</v>
      </c>
      <c r="Q829">
        <f t="shared" si="37"/>
        <v>1.4999999999999999E-2</v>
      </c>
      <c r="R829">
        <f t="shared" si="38"/>
        <v>218.7</v>
      </c>
    </row>
    <row r="830" spans="1:18" ht="15.75" customHeight="1">
      <c r="A830" s="19">
        <v>829</v>
      </c>
      <c r="B830" s="4">
        <v>14</v>
      </c>
      <c r="C830" s="15">
        <v>12</v>
      </c>
      <c r="D830" s="21">
        <v>6</v>
      </c>
      <c r="E830" s="22">
        <v>43990</v>
      </c>
      <c r="F830" s="26">
        <v>60</v>
      </c>
      <c r="G830" s="24">
        <v>0.19</v>
      </c>
      <c r="H830">
        <f>VLOOKUP($B830,產品!$A$1:$E$61,4,FALSE)*(1-$G830)*$F830</f>
        <v>87480</v>
      </c>
      <c r="I830" s="58">
        <f>$H830-VLOOKUP($B830,產品!$A$2:$E$61,5,FALSE)*F830-$R830</f>
        <v>43405.2</v>
      </c>
      <c r="J830">
        <f t="shared" si="36"/>
        <v>2020</v>
      </c>
      <c r="P830" t="str">
        <f>MID(VLOOKUP($D830,業務!$A$1:$E$11,2,FALSE),FIND("/",VLOOKUP($D830,業務!$A$1:$E$11,2,FALSE))+1,2)</f>
        <v>專員</v>
      </c>
      <c r="Q830">
        <f t="shared" si="37"/>
        <v>0.01</v>
      </c>
      <c r="R830">
        <f t="shared" si="38"/>
        <v>874.80000000000007</v>
      </c>
    </row>
    <row r="831" spans="1:18" ht="15.75" customHeight="1">
      <c r="A831" s="19">
        <v>830</v>
      </c>
      <c r="B831" s="4">
        <v>55</v>
      </c>
      <c r="C831" s="15">
        <v>121</v>
      </c>
      <c r="D831" s="21">
        <v>6</v>
      </c>
      <c r="E831" s="22">
        <v>43990</v>
      </c>
      <c r="F831" s="26">
        <v>2</v>
      </c>
      <c r="G831" s="24">
        <v>0.08</v>
      </c>
      <c r="H831">
        <f>VLOOKUP($B831,產品!$A$1:$E$61,4,FALSE)*(1-$G831)*$F831</f>
        <v>36800</v>
      </c>
      <c r="I831" s="58">
        <f>$H831-VLOOKUP($B831,產品!$A$2:$E$61,5,FALSE)*F831-$R831</f>
        <v>8432</v>
      </c>
      <c r="J831">
        <f t="shared" si="36"/>
        <v>2020</v>
      </c>
      <c r="P831" t="str">
        <f>MID(VLOOKUP($D831,業務!$A$1:$E$11,2,FALSE),FIND("/",VLOOKUP($D831,業務!$A$1:$E$11,2,FALSE))+1,2)</f>
        <v>專員</v>
      </c>
      <c r="Q831">
        <f t="shared" si="37"/>
        <v>0.01</v>
      </c>
      <c r="R831">
        <f t="shared" si="38"/>
        <v>368</v>
      </c>
    </row>
    <row r="832" spans="1:18" ht="15.75" customHeight="1">
      <c r="A832" s="19">
        <v>831</v>
      </c>
      <c r="B832" s="4">
        <v>16</v>
      </c>
      <c r="C832" s="15">
        <v>264</v>
      </c>
      <c r="D832" s="21">
        <v>5</v>
      </c>
      <c r="E832" s="22">
        <v>43990</v>
      </c>
      <c r="F832" s="23">
        <v>10</v>
      </c>
      <c r="G832" s="24">
        <v>0.17</v>
      </c>
      <c r="H832">
        <f>VLOOKUP($B832,產品!$A$1:$E$61,4,FALSE)*(1-$G832)*$F832</f>
        <v>14940</v>
      </c>
      <c r="I832" s="58">
        <f>$H832-VLOOKUP($B832,產品!$A$2:$E$61,5,FALSE)*F832-$R832</f>
        <v>7590.6</v>
      </c>
      <c r="J832">
        <f t="shared" si="36"/>
        <v>2020</v>
      </c>
      <c r="P832" t="str">
        <f>MID(VLOOKUP($D832,業務!$A$1:$E$11,2,FALSE),FIND("/",VLOOKUP($D832,業務!$A$1:$E$11,2,FALSE))+1,2)</f>
        <v>專員</v>
      </c>
      <c r="Q832">
        <f t="shared" si="37"/>
        <v>0.01</v>
      </c>
      <c r="R832">
        <f t="shared" si="38"/>
        <v>149.4</v>
      </c>
    </row>
    <row r="833" spans="1:18" ht="15.75" customHeight="1">
      <c r="A833" s="19">
        <v>832</v>
      </c>
      <c r="B833" s="4">
        <v>1</v>
      </c>
      <c r="C833" s="15">
        <v>266</v>
      </c>
      <c r="D833" s="21">
        <v>9</v>
      </c>
      <c r="E833" s="22">
        <v>43990</v>
      </c>
      <c r="F833" s="23">
        <v>12</v>
      </c>
      <c r="G833" s="24">
        <v>0.13</v>
      </c>
      <c r="H833">
        <f>VLOOKUP($B833,產品!$A$1:$E$61,4,FALSE)*(1-$G833)*$F833</f>
        <v>10440</v>
      </c>
      <c r="I833" s="58">
        <f>$H833-VLOOKUP($B833,產品!$A$2:$E$61,5,FALSE)*F833-$R833</f>
        <v>5483.4</v>
      </c>
      <c r="J833">
        <f t="shared" si="36"/>
        <v>2020</v>
      </c>
      <c r="P833" t="str">
        <f>MID(VLOOKUP($D833,業務!$A$1:$E$11,2,FALSE),FIND("/",VLOOKUP($D833,業務!$A$1:$E$11,2,FALSE))+1,2)</f>
        <v>經理</v>
      </c>
      <c r="Q833">
        <f t="shared" si="37"/>
        <v>1.4999999999999999E-2</v>
      </c>
      <c r="R833">
        <f t="shared" si="38"/>
        <v>156.6</v>
      </c>
    </row>
    <row r="834" spans="1:18" ht="15.75" customHeight="1">
      <c r="A834" s="19">
        <v>833</v>
      </c>
      <c r="B834" s="4">
        <v>46</v>
      </c>
      <c r="C834" s="15">
        <v>8</v>
      </c>
      <c r="D834" s="21">
        <v>10</v>
      </c>
      <c r="E834" s="22">
        <v>43991</v>
      </c>
      <c r="F834" s="23">
        <v>9</v>
      </c>
      <c r="G834" s="24">
        <v>0.16</v>
      </c>
      <c r="H834">
        <f>VLOOKUP($B834,產品!$A$1:$E$61,4,FALSE)*(1-$G834)*$F834</f>
        <v>128520</v>
      </c>
      <c r="I834" s="58">
        <f>$H834-VLOOKUP($B834,產品!$A$2:$E$61,5,FALSE)*F834-$R834</f>
        <v>27784.799999999999</v>
      </c>
      <c r="J834">
        <f t="shared" si="36"/>
        <v>2020</v>
      </c>
      <c r="P834" t="str">
        <f>MID(VLOOKUP($D834,業務!$A$1:$E$11,2,FALSE),FIND("/",VLOOKUP($D834,業務!$A$1:$E$11,2,FALSE))+1,2)</f>
        <v>專員</v>
      </c>
      <c r="Q834">
        <f t="shared" si="37"/>
        <v>0.01</v>
      </c>
      <c r="R834">
        <f t="shared" si="38"/>
        <v>1285.2</v>
      </c>
    </row>
    <row r="835" spans="1:18" ht="15.75" customHeight="1">
      <c r="A835" s="19">
        <v>834</v>
      </c>
      <c r="B835" s="4">
        <v>50</v>
      </c>
      <c r="C835" s="15">
        <v>122</v>
      </c>
      <c r="D835" s="21">
        <v>7</v>
      </c>
      <c r="E835" s="22">
        <v>43991</v>
      </c>
      <c r="F835" s="23">
        <v>15</v>
      </c>
      <c r="G835" s="24">
        <v>0.2</v>
      </c>
      <c r="H835">
        <f>VLOOKUP($B835,產品!$A$1:$E$61,4,FALSE)*(1-$G835)*$F835</f>
        <v>216000</v>
      </c>
      <c r="I835" s="58">
        <f>$H835-VLOOKUP($B835,產品!$A$2:$E$61,5,FALSE)*F835-$R835</f>
        <v>24408</v>
      </c>
      <c r="J835">
        <f t="shared" ref="J835:J898" si="39">YEAR(E835)</f>
        <v>2020</v>
      </c>
      <c r="P835" t="str">
        <f>MID(VLOOKUP($D835,業務!$A$1:$E$11,2,FALSE),FIND("/",VLOOKUP($D835,業務!$A$1:$E$11,2,FALSE))+1,2)</f>
        <v>副理</v>
      </c>
      <c r="Q835">
        <f t="shared" ref="Q835:Q898" si="40">IF($P835="專員",1%,IF($P835="副理",1.2%,IF($P835="經理",1.5%,IF($P835="協理",1.6%,0))))</f>
        <v>1.2E-2</v>
      </c>
      <c r="R835">
        <f t="shared" ref="R835:R898" si="41">$H835*$Q835</f>
        <v>2592</v>
      </c>
    </row>
    <row r="836" spans="1:18" ht="15.75" customHeight="1">
      <c r="A836" s="19">
        <v>835</v>
      </c>
      <c r="B836" s="4">
        <v>29</v>
      </c>
      <c r="C836" s="15">
        <v>4</v>
      </c>
      <c r="D836" s="21">
        <v>1</v>
      </c>
      <c r="E836" s="22">
        <v>43991</v>
      </c>
      <c r="F836" s="23">
        <v>6</v>
      </c>
      <c r="G836" s="24">
        <v>0.06</v>
      </c>
      <c r="H836">
        <f>VLOOKUP($B836,產品!$A$1:$E$61,4,FALSE)*(1-$G836)*$F836</f>
        <v>33840</v>
      </c>
      <c r="I836" s="58">
        <f>$H836-VLOOKUP($B836,產品!$A$2:$E$61,5,FALSE)*F836-$R836</f>
        <v>11901.6</v>
      </c>
      <c r="J836">
        <f t="shared" si="39"/>
        <v>2020</v>
      </c>
      <c r="P836" t="str">
        <f>MID(VLOOKUP($D836,業務!$A$1:$E$11,2,FALSE),FIND("/",VLOOKUP($D836,業務!$A$1:$E$11,2,FALSE))+1,2)</f>
        <v>專員</v>
      </c>
      <c r="Q836">
        <f t="shared" si="40"/>
        <v>0.01</v>
      </c>
      <c r="R836">
        <f t="shared" si="41"/>
        <v>338.40000000000003</v>
      </c>
    </row>
    <row r="837" spans="1:18" ht="15.75" customHeight="1">
      <c r="A837" s="19">
        <v>836</v>
      </c>
      <c r="B837" s="4">
        <v>25</v>
      </c>
      <c r="C837" s="15">
        <v>262</v>
      </c>
      <c r="D837" s="21">
        <v>5</v>
      </c>
      <c r="E837" s="22">
        <v>43992</v>
      </c>
      <c r="F837" s="23">
        <v>16</v>
      </c>
      <c r="G837" s="24">
        <v>0.05</v>
      </c>
      <c r="H837">
        <f>VLOOKUP($B837,產品!$A$1:$E$61,4,FALSE)*(1-$G837)*$F837</f>
        <v>91200</v>
      </c>
      <c r="I837" s="58">
        <f>$H837-VLOOKUP($B837,產品!$A$2:$E$61,5,FALSE)*F837-$R837</f>
        <v>32688</v>
      </c>
      <c r="J837">
        <f t="shared" si="39"/>
        <v>2020</v>
      </c>
      <c r="P837" t="str">
        <f>MID(VLOOKUP($D837,業務!$A$1:$E$11,2,FALSE),FIND("/",VLOOKUP($D837,業務!$A$1:$E$11,2,FALSE))+1,2)</f>
        <v>專員</v>
      </c>
      <c r="Q837">
        <f t="shared" si="40"/>
        <v>0.01</v>
      </c>
      <c r="R837">
        <f t="shared" si="41"/>
        <v>912</v>
      </c>
    </row>
    <row r="838" spans="1:18" ht="15.75" customHeight="1">
      <c r="A838" s="19">
        <v>837</v>
      </c>
      <c r="B838" s="4">
        <v>2</v>
      </c>
      <c r="C838" s="15">
        <v>260</v>
      </c>
      <c r="D838" s="21">
        <v>10</v>
      </c>
      <c r="E838" s="22">
        <v>43992</v>
      </c>
      <c r="F838" s="26">
        <v>50</v>
      </c>
      <c r="G838" s="24">
        <v>0.11</v>
      </c>
      <c r="H838">
        <f>VLOOKUP($B838,產品!$A$1:$E$61,4,FALSE)*(1-$G838)*$F838</f>
        <v>44500</v>
      </c>
      <c r="I838" s="58">
        <f>$H838-VLOOKUP($B838,產品!$A$2:$E$61,5,FALSE)*F838-$R838</f>
        <v>24055</v>
      </c>
      <c r="J838">
        <f t="shared" si="39"/>
        <v>2020</v>
      </c>
      <c r="P838" t="str">
        <f>MID(VLOOKUP($D838,業務!$A$1:$E$11,2,FALSE),FIND("/",VLOOKUP($D838,業務!$A$1:$E$11,2,FALSE))+1,2)</f>
        <v>專員</v>
      </c>
      <c r="Q838">
        <f t="shared" si="40"/>
        <v>0.01</v>
      </c>
      <c r="R838">
        <f t="shared" si="41"/>
        <v>445</v>
      </c>
    </row>
    <row r="839" spans="1:18" ht="15.75" customHeight="1">
      <c r="A839" s="19">
        <v>838</v>
      </c>
      <c r="B839" s="4">
        <v>12</v>
      </c>
      <c r="C839" s="15">
        <v>272</v>
      </c>
      <c r="D839" s="21">
        <v>7</v>
      </c>
      <c r="E839" s="22">
        <v>43992</v>
      </c>
      <c r="F839" s="26">
        <v>50</v>
      </c>
      <c r="G839" s="24">
        <v>0.14000000000000001</v>
      </c>
      <c r="H839">
        <f>VLOOKUP($B839,產品!$A$1:$E$61,4,FALSE)*(1-$G839)*$F839</f>
        <v>43000</v>
      </c>
      <c r="I839" s="58">
        <f>$H839-VLOOKUP($B839,產品!$A$2:$E$61,5,FALSE)*F839-$R839</f>
        <v>22484</v>
      </c>
      <c r="J839">
        <f t="shared" si="39"/>
        <v>2020</v>
      </c>
      <c r="P839" t="str">
        <f>MID(VLOOKUP($D839,業務!$A$1:$E$11,2,FALSE),FIND("/",VLOOKUP($D839,業務!$A$1:$E$11,2,FALSE))+1,2)</f>
        <v>副理</v>
      </c>
      <c r="Q839">
        <f t="shared" si="40"/>
        <v>1.2E-2</v>
      </c>
      <c r="R839">
        <f t="shared" si="41"/>
        <v>516</v>
      </c>
    </row>
    <row r="840" spans="1:18" ht="15.75" customHeight="1">
      <c r="A840" s="19">
        <v>839</v>
      </c>
      <c r="B840" s="4">
        <v>12</v>
      </c>
      <c r="C840" s="15">
        <v>259</v>
      </c>
      <c r="D840" s="21">
        <v>1</v>
      </c>
      <c r="E840" s="22">
        <v>43992</v>
      </c>
      <c r="F840" s="23">
        <v>20</v>
      </c>
      <c r="G840" s="24">
        <v>0.09</v>
      </c>
      <c r="H840">
        <f>VLOOKUP($B840,產品!$A$1:$E$61,4,FALSE)*(1-$G840)*$F840</f>
        <v>18200</v>
      </c>
      <c r="I840" s="58">
        <f>$H840-VLOOKUP($B840,產品!$A$2:$E$61,5,FALSE)*F840-$R840</f>
        <v>10018</v>
      </c>
      <c r="J840">
        <f t="shared" si="39"/>
        <v>2020</v>
      </c>
      <c r="P840" t="str">
        <f>MID(VLOOKUP($D840,業務!$A$1:$E$11,2,FALSE),FIND("/",VLOOKUP($D840,業務!$A$1:$E$11,2,FALSE))+1,2)</f>
        <v>專員</v>
      </c>
      <c r="Q840">
        <f t="shared" si="40"/>
        <v>0.01</v>
      </c>
      <c r="R840">
        <f t="shared" si="41"/>
        <v>182</v>
      </c>
    </row>
    <row r="841" spans="1:18" ht="15.75" customHeight="1">
      <c r="A841" s="19">
        <v>840</v>
      </c>
      <c r="B841" s="4">
        <v>8</v>
      </c>
      <c r="C841" s="15">
        <v>288</v>
      </c>
      <c r="D841" s="21">
        <v>10</v>
      </c>
      <c r="E841" s="22">
        <v>43992</v>
      </c>
      <c r="F841" s="23">
        <v>20</v>
      </c>
      <c r="G841" s="24">
        <v>0.17</v>
      </c>
      <c r="H841">
        <f>VLOOKUP($B841,產品!$A$1:$E$61,4,FALSE)*(1-$G841)*$F841</f>
        <v>16600</v>
      </c>
      <c r="I841" s="58">
        <f>$H841-VLOOKUP($B841,產品!$A$2:$E$61,5,FALSE)*F841-$R841</f>
        <v>8434</v>
      </c>
      <c r="J841">
        <f t="shared" si="39"/>
        <v>2020</v>
      </c>
      <c r="P841" t="str">
        <f>MID(VLOOKUP($D841,業務!$A$1:$E$11,2,FALSE),FIND("/",VLOOKUP($D841,業務!$A$1:$E$11,2,FALSE))+1,2)</f>
        <v>專員</v>
      </c>
      <c r="Q841">
        <f t="shared" si="40"/>
        <v>0.01</v>
      </c>
      <c r="R841">
        <f t="shared" si="41"/>
        <v>166</v>
      </c>
    </row>
    <row r="842" spans="1:18" ht="15.75" customHeight="1">
      <c r="A842" s="19">
        <v>841</v>
      </c>
      <c r="B842" s="4">
        <v>31</v>
      </c>
      <c r="C842" s="15">
        <v>10</v>
      </c>
      <c r="D842" s="21">
        <v>4</v>
      </c>
      <c r="E842" s="22">
        <v>43993</v>
      </c>
      <c r="F842" s="26">
        <v>30</v>
      </c>
      <c r="G842" s="24">
        <v>0.14000000000000001</v>
      </c>
      <c r="H842">
        <f>VLOOKUP($B842,產品!$A$1:$E$61,4,FALSE)*(1-$G842)*$F842</f>
        <v>180600</v>
      </c>
      <c r="I842" s="58">
        <f>$H842-VLOOKUP($B842,產品!$A$2:$E$61,5,FALSE)*F842-$R842</f>
        <v>52432.800000000003</v>
      </c>
      <c r="J842">
        <f t="shared" si="39"/>
        <v>2020</v>
      </c>
      <c r="P842" t="str">
        <f>MID(VLOOKUP($D842,業務!$A$1:$E$11,2,FALSE),FIND("/",VLOOKUP($D842,業務!$A$1:$E$11,2,FALSE))+1,2)</f>
        <v>副理</v>
      </c>
      <c r="Q842">
        <f t="shared" si="40"/>
        <v>1.2E-2</v>
      </c>
      <c r="R842">
        <f t="shared" si="41"/>
        <v>2167.1999999999998</v>
      </c>
    </row>
    <row r="843" spans="1:18" ht="15.75" customHeight="1">
      <c r="A843" s="19">
        <v>842</v>
      </c>
      <c r="B843" s="4">
        <v>55</v>
      </c>
      <c r="C843" s="15">
        <v>257</v>
      </c>
      <c r="D843" s="21">
        <v>4</v>
      </c>
      <c r="E843" s="22">
        <v>43993</v>
      </c>
      <c r="F843" s="23">
        <v>8</v>
      </c>
      <c r="G843" s="24">
        <v>0.12</v>
      </c>
      <c r="H843">
        <f>VLOOKUP($B843,產品!$A$1:$E$61,4,FALSE)*(1-$G843)*$F843</f>
        <v>140800</v>
      </c>
      <c r="I843" s="58">
        <f>$H843-VLOOKUP($B843,產品!$A$2:$E$61,5,FALSE)*F843-$R843</f>
        <v>27110.400000000001</v>
      </c>
      <c r="J843">
        <f t="shared" si="39"/>
        <v>2020</v>
      </c>
      <c r="P843" t="str">
        <f>MID(VLOOKUP($D843,業務!$A$1:$E$11,2,FALSE),FIND("/",VLOOKUP($D843,業務!$A$1:$E$11,2,FALSE))+1,2)</f>
        <v>副理</v>
      </c>
      <c r="Q843">
        <f t="shared" si="40"/>
        <v>1.2E-2</v>
      </c>
      <c r="R843">
        <f t="shared" si="41"/>
        <v>1689.6000000000001</v>
      </c>
    </row>
    <row r="844" spans="1:18" ht="15.75" customHeight="1">
      <c r="A844" s="19">
        <v>843</v>
      </c>
      <c r="B844" s="4">
        <v>19</v>
      </c>
      <c r="C844" s="15">
        <v>268</v>
      </c>
      <c r="D844" s="21">
        <v>5</v>
      </c>
      <c r="E844" s="22">
        <v>43993</v>
      </c>
      <c r="F844" s="23">
        <v>30</v>
      </c>
      <c r="G844" s="24">
        <v>0.17</v>
      </c>
      <c r="H844">
        <f>VLOOKUP($B844,產品!$A$1:$E$61,4,FALSE)*(1-$G844)*$F844</f>
        <v>44820</v>
      </c>
      <c r="I844" s="58">
        <f>$H844-VLOOKUP($B844,產品!$A$2:$E$61,5,FALSE)*F844-$R844</f>
        <v>22771.8</v>
      </c>
      <c r="J844">
        <f t="shared" si="39"/>
        <v>2020</v>
      </c>
      <c r="P844" t="str">
        <f>MID(VLOOKUP($D844,業務!$A$1:$E$11,2,FALSE),FIND("/",VLOOKUP($D844,業務!$A$1:$E$11,2,FALSE))+1,2)</f>
        <v>專員</v>
      </c>
      <c r="Q844">
        <f t="shared" si="40"/>
        <v>0.01</v>
      </c>
      <c r="R844">
        <f t="shared" si="41"/>
        <v>448.2</v>
      </c>
    </row>
    <row r="845" spans="1:18" ht="15.75" customHeight="1">
      <c r="A845" s="19">
        <v>844</v>
      </c>
      <c r="B845" s="4">
        <v>1</v>
      </c>
      <c r="C845" s="15">
        <v>281</v>
      </c>
      <c r="D845" s="21">
        <v>8</v>
      </c>
      <c r="E845" s="22">
        <v>43993</v>
      </c>
      <c r="F845" s="23">
        <v>30</v>
      </c>
      <c r="G845" s="24">
        <v>0.17</v>
      </c>
      <c r="H845">
        <f>VLOOKUP($B845,產品!$A$1:$E$61,4,FALSE)*(1-$G845)*$F845</f>
        <v>24900</v>
      </c>
      <c r="I845" s="58">
        <f>$H845-VLOOKUP($B845,產品!$A$2:$E$61,5,FALSE)*F845-$R845</f>
        <v>12651</v>
      </c>
      <c r="J845">
        <f t="shared" si="39"/>
        <v>2020</v>
      </c>
      <c r="P845" t="str">
        <f>MID(VLOOKUP($D845,業務!$A$1:$E$11,2,FALSE),FIND("/",VLOOKUP($D845,業務!$A$1:$E$11,2,FALSE))+1,2)</f>
        <v>專員</v>
      </c>
      <c r="Q845">
        <f t="shared" si="40"/>
        <v>0.01</v>
      </c>
      <c r="R845">
        <f t="shared" si="41"/>
        <v>249</v>
      </c>
    </row>
    <row r="846" spans="1:18" ht="15.75" customHeight="1">
      <c r="A846" s="19">
        <v>845</v>
      </c>
      <c r="B846" s="4">
        <v>46</v>
      </c>
      <c r="C846" s="15">
        <v>260</v>
      </c>
      <c r="D846" s="21">
        <v>9</v>
      </c>
      <c r="E846" s="22">
        <v>43993</v>
      </c>
      <c r="F846" s="23">
        <v>1</v>
      </c>
      <c r="G846" s="24">
        <v>0.05</v>
      </c>
      <c r="H846">
        <f>VLOOKUP($B846,產品!$A$1:$E$61,4,FALSE)*(1-$G846)*$F846</f>
        <v>16150</v>
      </c>
      <c r="I846" s="58">
        <f>$H846-VLOOKUP($B846,產品!$A$2:$E$61,5,FALSE)*F846-$R846</f>
        <v>4857.75</v>
      </c>
      <c r="J846">
        <f t="shared" si="39"/>
        <v>2020</v>
      </c>
      <c r="P846" t="str">
        <f>MID(VLOOKUP($D846,業務!$A$1:$E$11,2,FALSE),FIND("/",VLOOKUP($D846,業務!$A$1:$E$11,2,FALSE))+1,2)</f>
        <v>經理</v>
      </c>
      <c r="Q846">
        <f t="shared" si="40"/>
        <v>1.4999999999999999E-2</v>
      </c>
      <c r="R846">
        <f t="shared" si="41"/>
        <v>242.25</v>
      </c>
    </row>
    <row r="847" spans="1:18" ht="15.75" customHeight="1">
      <c r="A847" s="19">
        <v>846</v>
      </c>
      <c r="B847" s="4">
        <v>2</v>
      </c>
      <c r="C847" s="15">
        <v>5</v>
      </c>
      <c r="D847" s="21">
        <v>9</v>
      </c>
      <c r="E847" s="22">
        <v>43994</v>
      </c>
      <c r="F847" s="23">
        <v>200</v>
      </c>
      <c r="G847" s="24">
        <v>0.15</v>
      </c>
      <c r="H847">
        <f>VLOOKUP($B847,產品!$A$1:$E$61,4,FALSE)*(1-$G847)*$F847</f>
        <v>170000</v>
      </c>
      <c r="I847" s="58">
        <f>$H847-VLOOKUP($B847,產品!$A$2:$E$61,5,FALSE)*F847-$R847</f>
        <v>87450</v>
      </c>
      <c r="J847">
        <f t="shared" si="39"/>
        <v>2020</v>
      </c>
      <c r="P847" t="str">
        <f>MID(VLOOKUP($D847,業務!$A$1:$E$11,2,FALSE),FIND("/",VLOOKUP($D847,業務!$A$1:$E$11,2,FALSE))+1,2)</f>
        <v>經理</v>
      </c>
      <c r="Q847">
        <f t="shared" si="40"/>
        <v>1.4999999999999999E-2</v>
      </c>
      <c r="R847">
        <f t="shared" si="41"/>
        <v>2550</v>
      </c>
    </row>
    <row r="848" spans="1:18" ht="15.75" customHeight="1">
      <c r="A848" s="19">
        <v>847</v>
      </c>
      <c r="B848" s="4">
        <v>11</v>
      </c>
      <c r="C848" s="15">
        <v>259</v>
      </c>
      <c r="D848" s="21">
        <v>1</v>
      </c>
      <c r="E848" s="22">
        <v>43994</v>
      </c>
      <c r="F848" s="26">
        <v>70</v>
      </c>
      <c r="G848" s="24">
        <v>0.09</v>
      </c>
      <c r="H848">
        <f>VLOOKUP($B848,產品!$A$1:$E$61,4,FALSE)*(1-$G848)*$F848</f>
        <v>63700</v>
      </c>
      <c r="I848" s="58">
        <f>$H848-VLOOKUP($B848,產品!$A$2:$E$61,5,FALSE)*F848-$R848</f>
        <v>35063</v>
      </c>
      <c r="J848">
        <f t="shared" si="39"/>
        <v>2020</v>
      </c>
      <c r="P848" t="str">
        <f>MID(VLOOKUP($D848,業務!$A$1:$E$11,2,FALSE),FIND("/",VLOOKUP($D848,業務!$A$1:$E$11,2,FALSE))+1,2)</f>
        <v>專員</v>
      </c>
      <c r="Q848">
        <f t="shared" si="40"/>
        <v>0.01</v>
      </c>
      <c r="R848">
        <f t="shared" si="41"/>
        <v>637</v>
      </c>
    </row>
    <row r="849" spans="1:18" ht="15.75" customHeight="1">
      <c r="A849" s="19">
        <v>848</v>
      </c>
      <c r="B849" s="4">
        <v>47</v>
      </c>
      <c r="C849" s="15">
        <v>7</v>
      </c>
      <c r="D849" s="21">
        <v>10</v>
      </c>
      <c r="E849" s="22">
        <v>43994</v>
      </c>
      <c r="F849" s="23">
        <v>10</v>
      </c>
      <c r="G849" s="24">
        <v>0.19</v>
      </c>
      <c r="H849">
        <f>VLOOKUP($B849,產品!$A$1:$E$61,4,FALSE)*(1-$G849)*$F849</f>
        <v>162000.00000000003</v>
      </c>
      <c r="I849" s="58">
        <f>$H849-VLOOKUP($B849,產品!$A$2:$E$61,5,FALSE)*F849-$R849</f>
        <v>30380.000000000029</v>
      </c>
      <c r="J849">
        <f t="shared" si="39"/>
        <v>2020</v>
      </c>
      <c r="P849" t="str">
        <f>MID(VLOOKUP($D849,業務!$A$1:$E$11,2,FALSE),FIND("/",VLOOKUP($D849,業務!$A$1:$E$11,2,FALSE))+1,2)</f>
        <v>專員</v>
      </c>
      <c r="Q849">
        <f t="shared" si="40"/>
        <v>0.01</v>
      </c>
      <c r="R849">
        <f t="shared" si="41"/>
        <v>1620.0000000000002</v>
      </c>
    </row>
    <row r="850" spans="1:18" ht="15.75" customHeight="1">
      <c r="A850" s="19">
        <v>849</v>
      </c>
      <c r="B850" s="4">
        <v>42</v>
      </c>
      <c r="C850" s="15">
        <v>114</v>
      </c>
      <c r="D850" s="21">
        <v>9</v>
      </c>
      <c r="E850" s="22">
        <v>43994</v>
      </c>
      <c r="F850" s="23">
        <v>3</v>
      </c>
      <c r="G850" s="24">
        <v>0.1</v>
      </c>
      <c r="H850">
        <f>VLOOKUP($B850,產品!$A$1:$E$61,4,FALSE)*(1-$G850)*$F850</f>
        <v>40500</v>
      </c>
      <c r="I850" s="58">
        <f>$H850-VLOOKUP($B850,產品!$A$2:$E$61,5,FALSE)*F850-$R850</f>
        <v>10642.5</v>
      </c>
      <c r="J850">
        <f t="shared" si="39"/>
        <v>2020</v>
      </c>
      <c r="P850" t="str">
        <f>MID(VLOOKUP($D850,業務!$A$1:$E$11,2,FALSE),FIND("/",VLOOKUP($D850,業務!$A$1:$E$11,2,FALSE))+1,2)</f>
        <v>經理</v>
      </c>
      <c r="Q850">
        <f t="shared" si="40"/>
        <v>1.4999999999999999E-2</v>
      </c>
      <c r="R850">
        <f t="shared" si="41"/>
        <v>607.5</v>
      </c>
    </row>
    <row r="851" spans="1:18" ht="15.75" customHeight="1">
      <c r="A851" s="19">
        <v>850</v>
      </c>
      <c r="B851" s="4">
        <v>48</v>
      </c>
      <c r="C851" s="15">
        <v>11</v>
      </c>
      <c r="D851" s="21">
        <v>6</v>
      </c>
      <c r="E851" s="22">
        <v>43994</v>
      </c>
      <c r="F851" s="23">
        <v>1</v>
      </c>
      <c r="G851" s="24">
        <v>7.0000000000000007E-2</v>
      </c>
      <c r="H851">
        <f>VLOOKUP($B851,產品!$A$1:$E$61,4,FALSE)*(1-$G851)*$F851</f>
        <v>20460</v>
      </c>
      <c r="I851" s="58">
        <f>$H851-VLOOKUP($B851,產品!$A$2:$E$61,5,FALSE)*F851-$R851</f>
        <v>5955.4</v>
      </c>
      <c r="J851">
        <f t="shared" si="39"/>
        <v>2020</v>
      </c>
      <c r="P851" t="str">
        <f>MID(VLOOKUP($D851,業務!$A$1:$E$11,2,FALSE),FIND("/",VLOOKUP($D851,業務!$A$1:$E$11,2,FALSE))+1,2)</f>
        <v>專員</v>
      </c>
      <c r="Q851">
        <f t="shared" si="40"/>
        <v>0.01</v>
      </c>
      <c r="R851">
        <f t="shared" si="41"/>
        <v>204.6</v>
      </c>
    </row>
    <row r="852" spans="1:18" ht="15.75" customHeight="1">
      <c r="A852" s="19">
        <v>851</v>
      </c>
      <c r="B852" s="4">
        <v>58</v>
      </c>
      <c r="C852" s="15">
        <v>5</v>
      </c>
      <c r="D852" s="21">
        <v>3</v>
      </c>
      <c r="E852" s="22">
        <v>43995</v>
      </c>
      <c r="F852" s="23">
        <v>12</v>
      </c>
      <c r="G852" s="24">
        <v>0.08</v>
      </c>
      <c r="H852">
        <f>VLOOKUP($B852,產品!$A$1:$E$61,4,FALSE)*(1-$G852)*$F852</f>
        <v>231840</v>
      </c>
      <c r="I852" s="58">
        <f>$H852-VLOOKUP($B852,產品!$A$2:$E$61,5,FALSE)*F852-$R852</f>
        <v>51730.560000000027</v>
      </c>
      <c r="J852">
        <f t="shared" si="39"/>
        <v>2020</v>
      </c>
      <c r="P852" t="str">
        <f>MID(VLOOKUP($D852,業務!$A$1:$E$11,2,FALSE),FIND("/",VLOOKUP($D852,業務!$A$1:$E$11,2,FALSE))+1,2)</f>
        <v>協理</v>
      </c>
      <c r="Q852">
        <f t="shared" si="40"/>
        <v>1.6E-2</v>
      </c>
      <c r="R852">
        <f t="shared" si="41"/>
        <v>3709.44</v>
      </c>
    </row>
    <row r="853" spans="1:18" ht="15.75" customHeight="1">
      <c r="A853" s="19">
        <v>852</v>
      </c>
      <c r="B853" s="4">
        <v>33</v>
      </c>
      <c r="C853" s="15">
        <v>261</v>
      </c>
      <c r="D853" s="21">
        <v>8</v>
      </c>
      <c r="E853" s="22">
        <v>43995</v>
      </c>
      <c r="F853" s="23">
        <v>10</v>
      </c>
      <c r="G853" s="24">
        <v>0.15</v>
      </c>
      <c r="H853">
        <f>VLOOKUP($B853,產品!$A$1:$E$61,4,FALSE)*(1-$G853)*$F853</f>
        <v>63750</v>
      </c>
      <c r="I853" s="58">
        <f>$H853-VLOOKUP($B853,產品!$A$2:$E$61,5,FALSE)*F853-$R853</f>
        <v>18112.5</v>
      </c>
      <c r="J853">
        <f t="shared" si="39"/>
        <v>2020</v>
      </c>
      <c r="P853" t="str">
        <f>MID(VLOOKUP($D853,業務!$A$1:$E$11,2,FALSE),FIND("/",VLOOKUP($D853,業務!$A$1:$E$11,2,FALSE))+1,2)</f>
        <v>專員</v>
      </c>
      <c r="Q853">
        <f t="shared" si="40"/>
        <v>0.01</v>
      </c>
      <c r="R853">
        <f t="shared" si="41"/>
        <v>637.5</v>
      </c>
    </row>
    <row r="854" spans="1:18" ht="15.75" customHeight="1">
      <c r="A854" s="19">
        <v>853</v>
      </c>
      <c r="B854" s="4">
        <v>7</v>
      </c>
      <c r="C854" s="15">
        <v>265</v>
      </c>
      <c r="D854" s="21">
        <v>7</v>
      </c>
      <c r="E854" s="22">
        <v>43995</v>
      </c>
      <c r="F854" s="23">
        <v>40</v>
      </c>
      <c r="G854" s="24">
        <v>0.17</v>
      </c>
      <c r="H854">
        <f>VLOOKUP($B854,產品!$A$1:$E$61,4,FALSE)*(1-$G854)*$F854</f>
        <v>33200</v>
      </c>
      <c r="I854" s="58">
        <f>$H854-VLOOKUP($B854,產品!$A$2:$E$61,5,FALSE)*F854-$R854</f>
        <v>16801.599999999999</v>
      </c>
      <c r="J854">
        <f t="shared" si="39"/>
        <v>2020</v>
      </c>
      <c r="P854" t="str">
        <f>MID(VLOOKUP($D854,業務!$A$1:$E$11,2,FALSE),FIND("/",VLOOKUP($D854,業務!$A$1:$E$11,2,FALSE))+1,2)</f>
        <v>副理</v>
      </c>
      <c r="Q854">
        <f t="shared" si="40"/>
        <v>1.2E-2</v>
      </c>
      <c r="R854">
        <f t="shared" si="41"/>
        <v>398.40000000000003</v>
      </c>
    </row>
    <row r="855" spans="1:18" ht="15.75" customHeight="1">
      <c r="A855" s="19">
        <v>854</v>
      </c>
      <c r="B855" s="4">
        <v>26</v>
      </c>
      <c r="C855" s="15">
        <v>261</v>
      </c>
      <c r="D855" s="21">
        <v>1</v>
      </c>
      <c r="E855" s="22">
        <v>43995</v>
      </c>
      <c r="F855" s="26">
        <v>3</v>
      </c>
      <c r="G855" s="24">
        <v>0.1</v>
      </c>
      <c r="H855">
        <f>VLOOKUP($B855,產品!$A$1:$E$61,4,FALSE)*(1-$G855)*$F855</f>
        <v>17550</v>
      </c>
      <c r="I855" s="58">
        <f>$H855-VLOOKUP($B855,產品!$A$2:$E$61,5,FALSE)*F855-$R855</f>
        <v>5674.5</v>
      </c>
      <c r="J855">
        <f t="shared" si="39"/>
        <v>2020</v>
      </c>
      <c r="P855" t="str">
        <f>MID(VLOOKUP($D855,業務!$A$1:$E$11,2,FALSE),FIND("/",VLOOKUP($D855,業務!$A$1:$E$11,2,FALSE))+1,2)</f>
        <v>專員</v>
      </c>
      <c r="Q855">
        <f t="shared" si="40"/>
        <v>0.01</v>
      </c>
      <c r="R855">
        <f t="shared" si="41"/>
        <v>175.5</v>
      </c>
    </row>
    <row r="856" spans="1:18" ht="15.75" customHeight="1">
      <c r="A856" s="19">
        <v>855</v>
      </c>
      <c r="B856" s="4">
        <v>27</v>
      </c>
      <c r="C856" s="15">
        <v>259</v>
      </c>
      <c r="D856" s="21">
        <v>6</v>
      </c>
      <c r="E856" s="22">
        <v>43995</v>
      </c>
      <c r="F856" s="26">
        <v>3</v>
      </c>
      <c r="G856" s="24">
        <v>0.14000000000000001</v>
      </c>
      <c r="H856">
        <f>VLOOKUP($B856,產品!$A$1:$E$61,4,FALSE)*(1-$G856)*$F856</f>
        <v>18060</v>
      </c>
      <c r="I856" s="58">
        <f>$H856-VLOOKUP($B856,產品!$A$2:$E$61,5,FALSE)*F856-$R856</f>
        <v>5279.4</v>
      </c>
      <c r="J856">
        <f t="shared" si="39"/>
        <v>2020</v>
      </c>
      <c r="P856" t="str">
        <f>MID(VLOOKUP($D856,業務!$A$1:$E$11,2,FALSE),FIND("/",VLOOKUP($D856,業務!$A$1:$E$11,2,FALSE))+1,2)</f>
        <v>專員</v>
      </c>
      <c r="Q856">
        <f t="shared" si="40"/>
        <v>0.01</v>
      </c>
      <c r="R856">
        <f t="shared" si="41"/>
        <v>180.6</v>
      </c>
    </row>
    <row r="857" spans="1:18" ht="15.75" customHeight="1">
      <c r="A857" s="19">
        <v>856</v>
      </c>
      <c r="B857" s="4">
        <v>58</v>
      </c>
      <c r="C857" s="15">
        <v>116</v>
      </c>
      <c r="D857" s="21">
        <v>6</v>
      </c>
      <c r="E857" s="22">
        <v>43995</v>
      </c>
      <c r="F857" s="23">
        <v>2</v>
      </c>
      <c r="G857" s="24">
        <v>0.18</v>
      </c>
      <c r="H857">
        <f>VLOOKUP($B857,產品!$A$1:$E$61,4,FALSE)*(1-$G857)*$F857</f>
        <v>34440</v>
      </c>
      <c r="I857" s="58">
        <f>$H857-VLOOKUP($B857,產品!$A$2:$E$61,5,FALSE)*F857-$R857</f>
        <v>4695.600000000004</v>
      </c>
      <c r="J857">
        <f t="shared" si="39"/>
        <v>2020</v>
      </c>
      <c r="P857" t="str">
        <f>MID(VLOOKUP($D857,業務!$A$1:$E$11,2,FALSE),FIND("/",VLOOKUP($D857,業務!$A$1:$E$11,2,FALSE))+1,2)</f>
        <v>專員</v>
      </c>
      <c r="Q857">
        <f t="shared" si="40"/>
        <v>0.01</v>
      </c>
      <c r="R857">
        <f t="shared" si="41"/>
        <v>344.40000000000003</v>
      </c>
    </row>
    <row r="858" spans="1:18" ht="15.75" customHeight="1">
      <c r="A858" s="19">
        <v>857</v>
      </c>
      <c r="B858" s="4">
        <v>23</v>
      </c>
      <c r="C858" s="15">
        <v>11</v>
      </c>
      <c r="D858" s="21">
        <v>5</v>
      </c>
      <c r="E858" s="22">
        <v>43996</v>
      </c>
      <c r="F858" s="23">
        <v>60</v>
      </c>
      <c r="G858" s="24">
        <v>0.17</v>
      </c>
      <c r="H858">
        <f>VLOOKUP($B858,產品!$A$1:$E$61,4,FALSE)*(1-$G858)*$F858</f>
        <v>89640</v>
      </c>
      <c r="I858" s="58">
        <f>$H858-VLOOKUP($B858,產品!$A$2:$E$61,5,FALSE)*F858-$R858</f>
        <v>45543.6</v>
      </c>
      <c r="J858">
        <f t="shared" si="39"/>
        <v>2020</v>
      </c>
      <c r="P858" t="str">
        <f>MID(VLOOKUP($D858,業務!$A$1:$E$11,2,FALSE),FIND("/",VLOOKUP($D858,業務!$A$1:$E$11,2,FALSE))+1,2)</f>
        <v>專員</v>
      </c>
      <c r="Q858">
        <f t="shared" si="40"/>
        <v>0.01</v>
      </c>
      <c r="R858">
        <f t="shared" si="41"/>
        <v>896.4</v>
      </c>
    </row>
    <row r="859" spans="1:18" ht="15.75" customHeight="1">
      <c r="A859" s="19">
        <v>858</v>
      </c>
      <c r="B859" s="4">
        <v>30</v>
      </c>
      <c r="C859" s="15">
        <v>139</v>
      </c>
      <c r="D859" s="21">
        <v>4</v>
      </c>
      <c r="E859" s="22">
        <v>43996</v>
      </c>
      <c r="F859" s="23">
        <v>7</v>
      </c>
      <c r="G859" s="24">
        <v>0.1</v>
      </c>
      <c r="H859">
        <f>VLOOKUP($B859,產品!$A$1:$E$61,4,FALSE)*(1-$G859)*$F859</f>
        <v>40950</v>
      </c>
      <c r="I859" s="58">
        <f>$H859-VLOOKUP($B859,產品!$A$2:$E$61,5,FALSE)*F859-$R859</f>
        <v>13158.6</v>
      </c>
      <c r="J859">
        <f t="shared" si="39"/>
        <v>2020</v>
      </c>
      <c r="P859" t="str">
        <f>MID(VLOOKUP($D859,業務!$A$1:$E$11,2,FALSE),FIND("/",VLOOKUP($D859,業務!$A$1:$E$11,2,FALSE))+1,2)</f>
        <v>副理</v>
      </c>
      <c r="Q859">
        <f t="shared" si="40"/>
        <v>1.2E-2</v>
      </c>
      <c r="R859">
        <f t="shared" si="41"/>
        <v>491.40000000000003</v>
      </c>
    </row>
    <row r="860" spans="1:18" ht="15.75" customHeight="1">
      <c r="A860" s="19">
        <v>859</v>
      </c>
      <c r="B860" s="4">
        <v>38</v>
      </c>
      <c r="C860" s="15">
        <v>134</v>
      </c>
      <c r="D860" s="21">
        <v>1</v>
      </c>
      <c r="E860" s="22">
        <v>43996</v>
      </c>
      <c r="F860" s="23">
        <v>5</v>
      </c>
      <c r="G860" s="24">
        <v>0.2</v>
      </c>
      <c r="H860">
        <f>VLOOKUP($B860,產品!$A$1:$E$61,4,FALSE)*(1-$G860)*$F860</f>
        <v>60000</v>
      </c>
      <c r="I860" s="58">
        <f>$H860-VLOOKUP($B860,產品!$A$2:$E$61,5,FALSE)*F860-$R860</f>
        <v>10650</v>
      </c>
      <c r="J860">
        <f t="shared" si="39"/>
        <v>2020</v>
      </c>
      <c r="P860" t="str">
        <f>MID(VLOOKUP($D860,業務!$A$1:$E$11,2,FALSE),FIND("/",VLOOKUP($D860,業務!$A$1:$E$11,2,FALSE))+1,2)</f>
        <v>專員</v>
      </c>
      <c r="Q860">
        <f t="shared" si="40"/>
        <v>0.01</v>
      </c>
      <c r="R860">
        <f t="shared" si="41"/>
        <v>600</v>
      </c>
    </row>
    <row r="861" spans="1:18" ht="15.75" customHeight="1">
      <c r="A861" s="19">
        <v>860</v>
      </c>
      <c r="B861" s="4">
        <v>42</v>
      </c>
      <c r="C861" s="15">
        <v>12</v>
      </c>
      <c r="D861" s="21">
        <v>5</v>
      </c>
      <c r="E861" s="22">
        <v>43997</v>
      </c>
      <c r="F861" s="26">
        <v>9</v>
      </c>
      <c r="G861" s="24">
        <v>0.08</v>
      </c>
      <c r="H861">
        <f>VLOOKUP($B861,產品!$A$1:$E$61,4,FALSE)*(1-$G861)*$F861</f>
        <v>124200</v>
      </c>
      <c r="I861" s="58">
        <f>$H861-VLOOKUP($B861,產品!$A$2:$E$61,5,FALSE)*F861-$R861</f>
        <v>35208</v>
      </c>
      <c r="J861">
        <f t="shared" si="39"/>
        <v>2020</v>
      </c>
      <c r="P861" t="str">
        <f>MID(VLOOKUP($D861,業務!$A$1:$E$11,2,FALSE),FIND("/",VLOOKUP($D861,業務!$A$1:$E$11,2,FALSE))+1,2)</f>
        <v>專員</v>
      </c>
      <c r="Q861">
        <f t="shared" si="40"/>
        <v>0.01</v>
      </c>
      <c r="R861">
        <f t="shared" si="41"/>
        <v>1242</v>
      </c>
    </row>
    <row r="862" spans="1:18" ht="15.75" customHeight="1">
      <c r="A862" s="19">
        <v>861</v>
      </c>
      <c r="B862" s="4">
        <v>43</v>
      </c>
      <c r="C862" s="15">
        <v>287</v>
      </c>
      <c r="D862" s="21">
        <v>6</v>
      </c>
      <c r="E862" s="22">
        <v>43997</v>
      </c>
      <c r="F862" s="23">
        <v>6</v>
      </c>
      <c r="G862" s="24">
        <v>0.13</v>
      </c>
      <c r="H862">
        <f>VLOOKUP($B862,產品!$A$1:$E$61,4,FALSE)*(1-$G862)*$F862</f>
        <v>93960</v>
      </c>
      <c r="I862" s="58">
        <f>$H862-VLOOKUP($B862,產品!$A$2:$E$61,5,FALSE)*F862-$R862</f>
        <v>22820.400000000001</v>
      </c>
      <c r="J862">
        <f t="shared" si="39"/>
        <v>2020</v>
      </c>
      <c r="P862" t="str">
        <f>MID(VLOOKUP($D862,業務!$A$1:$E$11,2,FALSE),FIND("/",VLOOKUP($D862,業務!$A$1:$E$11,2,FALSE))+1,2)</f>
        <v>專員</v>
      </c>
      <c r="Q862">
        <f t="shared" si="40"/>
        <v>0.01</v>
      </c>
      <c r="R862">
        <f t="shared" si="41"/>
        <v>939.6</v>
      </c>
    </row>
    <row r="863" spans="1:18" ht="15.75" customHeight="1">
      <c r="A863" s="19">
        <v>862</v>
      </c>
      <c r="B863" s="4">
        <v>20</v>
      </c>
      <c r="C863" s="15">
        <v>279</v>
      </c>
      <c r="D863" s="21">
        <v>5</v>
      </c>
      <c r="E863" s="22">
        <v>43998</v>
      </c>
      <c r="F863" s="23">
        <v>10</v>
      </c>
      <c r="G863" s="24">
        <v>0.09</v>
      </c>
      <c r="H863">
        <f>VLOOKUP($B863,產品!$A$1:$E$61,4,FALSE)*(1-$G863)*$F863</f>
        <v>16380</v>
      </c>
      <c r="I863" s="58">
        <f>$H863-VLOOKUP($B863,產品!$A$2:$E$61,5,FALSE)*F863-$R863</f>
        <v>9016.2000000000007</v>
      </c>
      <c r="J863">
        <f t="shared" si="39"/>
        <v>2020</v>
      </c>
      <c r="P863" t="str">
        <f>MID(VLOOKUP($D863,業務!$A$1:$E$11,2,FALSE),FIND("/",VLOOKUP($D863,業務!$A$1:$E$11,2,FALSE))+1,2)</f>
        <v>專員</v>
      </c>
      <c r="Q863">
        <f t="shared" si="40"/>
        <v>0.01</v>
      </c>
      <c r="R863">
        <f t="shared" si="41"/>
        <v>163.80000000000001</v>
      </c>
    </row>
    <row r="864" spans="1:18" ht="15.75" customHeight="1">
      <c r="A864" s="19">
        <v>863</v>
      </c>
      <c r="B864" s="4">
        <v>25</v>
      </c>
      <c r="C864" s="15">
        <v>277</v>
      </c>
      <c r="D864" s="21">
        <v>9</v>
      </c>
      <c r="E864" s="22">
        <v>43998</v>
      </c>
      <c r="F864" s="23">
        <v>3</v>
      </c>
      <c r="G864" s="24">
        <v>0.06</v>
      </c>
      <c r="H864">
        <f>VLOOKUP($B864,產品!$A$1:$E$61,4,FALSE)*(1-$G864)*$F864</f>
        <v>16920</v>
      </c>
      <c r="I864" s="58">
        <f>$H864-VLOOKUP($B864,產品!$A$2:$E$61,5,FALSE)*F864-$R864</f>
        <v>5866.2</v>
      </c>
      <c r="J864">
        <f t="shared" si="39"/>
        <v>2020</v>
      </c>
      <c r="P864" t="str">
        <f>MID(VLOOKUP($D864,業務!$A$1:$E$11,2,FALSE),FIND("/",VLOOKUP($D864,業務!$A$1:$E$11,2,FALSE))+1,2)</f>
        <v>經理</v>
      </c>
      <c r="Q864">
        <f t="shared" si="40"/>
        <v>1.4999999999999999E-2</v>
      </c>
      <c r="R864">
        <f t="shared" si="41"/>
        <v>253.79999999999998</v>
      </c>
    </row>
    <row r="865" spans="1:18" ht="15.75" customHeight="1">
      <c r="A865" s="19">
        <v>864</v>
      </c>
      <c r="B865" s="4">
        <v>17</v>
      </c>
      <c r="C865" s="15">
        <v>259</v>
      </c>
      <c r="D865" s="21">
        <v>7</v>
      </c>
      <c r="E865" s="22">
        <v>43999</v>
      </c>
      <c r="F865" s="26">
        <v>40</v>
      </c>
      <c r="G865" s="24">
        <v>0.14000000000000001</v>
      </c>
      <c r="H865">
        <f>VLOOKUP($B865,產品!$A$1:$E$61,4,FALSE)*(1-$G865)*$F865</f>
        <v>61920</v>
      </c>
      <c r="I865" s="58">
        <f>$H865-VLOOKUP($B865,產品!$A$2:$E$61,5,FALSE)*F865-$R865</f>
        <v>32376.959999999999</v>
      </c>
      <c r="J865">
        <f t="shared" si="39"/>
        <v>2020</v>
      </c>
      <c r="P865" t="str">
        <f>MID(VLOOKUP($D865,業務!$A$1:$E$11,2,FALSE),FIND("/",VLOOKUP($D865,業務!$A$1:$E$11,2,FALSE))+1,2)</f>
        <v>副理</v>
      </c>
      <c r="Q865">
        <f t="shared" si="40"/>
        <v>1.2E-2</v>
      </c>
      <c r="R865">
        <f t="shared" si="41"/>
        <v>743.04</v>
      </c>
    </row>
    <row r="866" spans="1:18" ht="15.75" customHeight="1">
      <c r="A866" s="19">
        <v>865</v>
      </c>
      <c r="B866" s="4">
        <v>26</v>
      </c>
      <c r="C866" s="15">
        <v>1</v>
      </c>
      <c r="D866" s="21">
        <v>2</v>
      </c>
      <c r="E866" s="22">
        <v>43999</v>
      </c>
      <c r="F866" s="26">
        <v>10</v>
      </c>
      <c r="G866" s="24">
        <v>0.14000000000000001</v>
      </c>
      <c r="H866">
        <f>VLOOKUP($B866,產品!$A$1:$E$61,4,FALSE)*(1-$G866)*$F866</f>
        <v>55900</v>
      </c>
      <c r="I866" s="58">
        <f>$H866-VLOOKUP($B866,產品!$A$2:$E$61,5,FALSE)*F866-$R866</f>
        <v>16061.5</v>
      </c>
      <c r="J866">
        <f t="shared" si="39"/>
        <v>2020</v>
      </c>
      <c r="P866" t="str">
        <f>MID(VLOOKUP($D866,業務!$A$1:$E$11,2,FALSE),FIND("/",VLOOKUP($D866,業務!$A$1:$E$11,2,FALSE))+1,2)</f>
        <v>經理</v>
      </c>
      <c r="Q866">
        <f t="shared" si="40"/>
        <v>1.4999999999999999E-2</v>
      </c>
      <c r="R866">
        <f t="shared" si="41"/>
        <v>838.5</v>
      </c>
    </row>
    <row r="867" spans="1:18" ht="15.75" customHeight="1">
      <c r="A867" s="19">
        <v>866</v>
      </c>
      <c r="B867" s="4">
        <v>54</v>
      </c>
      <c r="C867" s="15">
        <v>140</v>
      </c>
      <c r="D867" s="21">
        <v>5</v>
      </c>
      <c r="E867" s="22">
        <v>43999</v>
      </c>
      <c r="F867" s="23">
        <v>4</v>
      </c>
      <c r="G867" s="24">
        <v>0.1</v>
      </c>
      <c r="H867">
        <f>VLOOKUP($B867,產品!$A$1:$E$61,4,FALSE)*(1-$G867)*$F867</f>
        <v>64800</v>
      </c>
      <c r="I867" s="58">
        <f>$H867-VLOOKUP($B867,產品!$A$2:$E$61,5,FALSE)*F867-$R867</f>
        <v>13752</v>
      </c>
      <c r="J867">
        <f t="shared" si="39"/>
        <v>2020</v>
      </c>
      <c r="P867" t="str">
        <f>MID(VLOOKUP($D867,業務!$A$1:$E$11,2,FALSE),FIND("/",VLOOKUP($D867,業務!$A$1:$E$11,2,FALSE))+1,2)</f>
        <v>專員</v>
      </c>
      <c r="Q867">
        <f t="shared" si="40"/>
        <v>0.01</v>
      </c>
      <c r="R867">
        <f t="shared" si="41"/>
        <v>648</v>
      </c>
    </row>
    <row r="868" spans="1:18" ht="15.75" customHeight="1">
      <c r="A868" s="19">
        <v>867</v>
      </c>
      <c r="B868" s="4">
        <v>24</v>
      </c>
      <c r="C868" s="15">
        <v>135</v>
      </c>
      <c r="D868" s="21">
        <v>2</v>
      </c>
      <c r="E868" s="22">
        <v>43999</v>
      </c>
      <c r="F868" s="23">
        <v>10</v>
      </c>
      <c r="G868" s="24">
        <v>0.05</v>
      </c>
      <c r="H868">
        <f>VLOOKUP($B868,產品!$A$1:$E$61,4,FALSE)*(1-$G868)*$F868</f>
        <v>17100</v>
      </c>
      <c r="I868" s="58">
        <f>$H868-VLOOKUP($B868,產品!$A$2:$E$61,5,FALSE)*F868-$R868</f>
        <v>9643.5</v>
      </c>
      <c r="J868">
        <f t="shared" si="39"/>
        <v>2020</v>
      </c>
      <c r="P868" t="str">
        <f>MID(VLOOKUP($D868,業務!$A$1:$E$11,2,FALSE),FIND("/",VLOOKUP($D868,業務!$A$1:$E$11,2,FALSE))+1,2)</f>
        <v>經理</v>
      </c>
      <c r="Q868">
        <f t="shared" si="40"/>
        <v>1.4999999999999999E-2</v>
      </c>
      <c r="R868">
        <f t="shared" si="41"/>
        <v>256.5</v>
      </c>
    </row>
    <row r="869" spans="1:18" ht="15.75" customHeight="1">
      <c r="A869" s="19">
        <v>868</v>
      </c>
      <c r="B869" s="4">
        <v>1</v>
      </c>
      <c r="C869" s="15">
        <v>276</v>
      </c>
      <c r="D869" s="21">
        <v>8</v>
      </c>
      <c r="E869" s="22">
        <v>44000</v>
      </c>
      <c r="F869" s="23">
        <v>16</v>
      </c>
      <c r="G869" s="24">
        <v>0.08</v>
      </c>
      <c r="H869">
        <f>VLOOKUP($B869,產品!$A$1:$E$61,4,FALSE)*(1-$G869)*$F869</f>
        <v>14720</v>
      </c>
      <c r="I869" s="58">
        <f>$H869-VLOOKUP($B869,產品!$A$2:$E$61,5,FALSE)*F869-$R869</f>
        <v>8172.8</v>
      </c>
      <c r="J869">
        <f t="shared" si="39"/>
        <v>2020</v>
      </c>
      <c r="P869" t="str">
        <f>MID(VLOOKUP($D869,業務!$A$1:$E$11,2,FALSE),FIND("/",VLOOKUP($D869,業務!$A$1:$E$11,2,FALSE))+1,2)</f>
        <v>專員</v>
      </c>
      <c r="Q869">
        <f t="shared" si="40"/>
        <v>0.01</v>
      </c>
      <c r="R869">
        <f t="shared" si="41"/>
        <v>147.20000000000002</v>
      </c>
    </row>
    <row r="870" spans="1:18" ht="15.75" customHeight="1">
      <c r="A870" s="19">
        <v>869</v>
      </c>
      <c r="B870" s="4">
        <v>29</v>
      </c>
      <c r="C870" s="15">
        <v>266</v>
      </c>
      <c r="D870" s="21">
        <v>5</v>
      </c>
      <c r="E870" s="22">
        <v>44000</v>
      </c>
      <c r="F870" s="23">
        <v>5</v>
      </c>
      <c r="G870" s="24">
        <v>0.2</v>
      </c>
      <c r="H870">
        <f>VLOOKUP($B870,產品!$A$1:$E$61,4,FALSE)*(1-$G870)*$F870</f>
        <v>24000</v>
      </c>
      <c r="I870" s="58">
        <f>$H870-VLOOKUP($B870,產品!$A$2:$E$61,5,FALSE)*F870-$R870</f>
        <v>5760</v>
      </c>
      <c r="J870">
        <f t="shared" si="39"/>
        <v>2020</v>
      </c>
      <c r="P870" t="str">
        <f>MID(VLOOKUP($D870,業務!$A$1:$E$11,2,FALSE),FIND("/",VLOOKUP($D870,業務!$A$1:$E$11,2,FALSE))+1,2)</f>
        <v>專員</v>
      </c>
      <c r="Q870">
        <f t="shared" si="40"/>
        <v>0.01</v>
      </c>
      <c r="R870">
        <f t="shared" si="41"/>
        <v>240</v>
      </c>
    </row>
    <row r="871" spans="1:18" ht="15.75" customHeight="1">
      <c r="A871" s="19">
        <v>870</v>
      </c>
      <c r="B871" s="4">
        <v>52</v>
      </c>
      <c r="C871" s="15">
        <v>122</v>
      </c>
      <c r="D871" s="21">
        <v>1</v>
      </c>
      <c r="E871" s="22">
        <v>44001</v>
      </c>
      <c r="F871" s="23">
        <v>7</v>
      </c>
      <c r="G871" s="24">
        <v>0.14000000000000001</v>
      </c>
      <c r="H871">
        <f>VLOOKUP($B871,產品!$A$1:$E$61,4,FALSE)*(1-$G871)*$F871</f>
        <v>132440</v>
      </c>
      <c r="I871" s="58">
        <f>$H871-VLOOKUP($B871,產品!$A$2:$E$61,5,FALSE)*F871-$R871</f>
        <v>23315.600000000013</v>
      </c>
      <c r="J871">
        <f t="shared" si="39"/>
        <v>2020</v>
      </c>
      <c r="P871" t="str">
        <f>MID(VLOOKUP($D871,業務!$A$1:$E$11,2,FALSE),FIND("/",VLOOKUP($D871,業務!$A$1:$E$11,2,FALSE))+1,2)</f>
        <v>專員</v>
      </c>
      <c r="Q871">
        <f t="shared" si="40"/>
        <v>0.01</v>
      </c>
      <c r="R871">
        <f t="shared" si="41"/>
        <v>1324.4</v>
      </c>
    </row>
    <row r="872" spans="1:18" ht="15.75" customHeight="1">
      <c r="A872" s="19">
        <v>871</v>
      </c>
      <c r="B872" s="4">
        <v>15</v>
      </c>
      <c r="C872" s="15">
        <v>262</v>
      </c>
      <c r="D872" s="21">
        <v>4</v>
      </c>
      <c r="E872" s="22">
        <v>44001</v>
      </c>
      <c r="F872" s="23">
        <v>20</v>
      </c>
      <c r="G872" s="24">
        <v>0.11</v>
      </c>
      <c r="H872">
        <f>VLOOKUP($B872,產品!$A$1:$E$61,4,FALSE)*(1-$G872)*$F872</f>
        <v>32040</v>
      </c>
      <c r="I872" s="58">
        <f>$H872-VLOOKUP($B872,產品!$A$2:$E$61,5,FALSE)*F872-$R872</f>
        <v>17255.52</v>
      </c>
      <c r="J872">
        <f t="shared" si="39"/>
        <v>2020</v>
      </c>
      <c r="P872" t="str">
        <f>MID(VLOOKUP($D872,業務!$A$1:$E$11,2,FALSE),FIND("/",VLOOKUP($D872,業務!$A$1:$E$11,2,FALSE))+1,2)</f>
        <v>副理</v>
      </c>
      <c r="Q872">
        <f t="shared" si="40"/>
        <v>1.2E-2</v>
      </c>
      <c r="R872">
        <f t="shared" si="41"/>
        <v>384.48</v>
      </c>
    </row>
    <row r="873" spans="1:18" ht="15.75" customHeight="1">
      <c r="A873" s="19">
        <v>872</v>
      </c>
      <c r="B873" s="4">
        <v>35</v>
      </c>
      <c r="C873" s="15">
        <v>257</v>
      </c>
      <c r="D873" s="21">
        <v>9</v>
      </c>
      <c r="E873" s="22">
        <v>44001</v>
      </c>
      <c r="F873" s="23">
        <v>3</v>
      </c>
      <c r="G873" s="24">
        <v>0.15</v>
      </c>
      <c r="H873">
        <f>VLOOKUP($B873,產品!$A$1:$E$61,4,FALSE)*(1-$G873)*$F873</f>
        <v>21675</v>
      </c>
      <c r="I873" s="58">
        <f>$H873-VLOOKUP($B873,產品!$A$2:$E$61,5,FALSE)*F873-$R873</f>
        <v>6049.875</v>
      </c>
      <c r="J873">
        <f t="shared" si="39"/>
        <v>2020</v>
      </c>
      <c r="P873" t="str">
        <f>MID(VLOOKUP($D873,業務!$A$1:$E$11,2,FALSE),FIND("/",VLOOKUP($D873,業務!$A$1:$E$11,2,FALSE))+1,2)</f>
        <v>經理</v>
      </c>
      <c r="Q873">
        <f t="shared" si="40"/>
        <v>1.4999999999999999E-2</v>
      </c>
      <c r="R873">
        <f t="shared" si="41"/>
        <v>325.125</v>
      </c>
    </row>
    <row r="874" spans="1:18" ht="15.75" customHeight="1">
      <c r="A874" s="19">
        <v>873</v>
      </c>
      <c r="B874" s="4">
        <v>31</v>
      </c>
      <c r="C874" s="15">
        <v>5</v>
      </c>
      <c r="D874" s="21">
        <v>8</v>
      </c>
      <c r="E874" s="22">
        <v>44001</v>
      </c>
      <c r="F874" s="23">
        <v>3</v>
      </c>
      <c r="G874" s="24">
        <v>0.14000000000000001</v>
      </c>
      <c r="H874">
        <f>VLOOKUP($B874,產品!$A$1:$E$61,4,FALSE)*(1-$G874)*$F874</f>
        <v>18060</v>
      </c>
      <c r="I874" s="58">
        <f>$H874-VLOOKUP($B874,產品!$A$2:$E$61,5,FALSE)*F874-$R874</f>
        <v>5279.4</v>
      </c>
      <c r="J874">
        <f t="shared" si="39"/>
        <v>2020</v>
      </c>
      <c r="P874" t="str">
        <f>MID(VLOOKUP($D874,業務!$A$1:$E$11,2,FALSE),FIND("/",VLOOKUP($D874,業務!$A$1:$E$11,2,FALSE))+1,2)</f>
        <v>專員</v>
      </c>
      <c r="Q874">
        <f t="shared" si="40"/>
        <v>0.01</v>
      </c>
      <c r="R874">
        <f t="shared" si="41"/>
        <v>180.6</v>
      </c>
    </row>
    <row r="875" spans="1:18" ht="15.75" customHeight="1">
      <c r="A875" s="19">
        <v>874</v>
      </c>
      <c r="B875" s="4">
        <v>35</v>
      </c>
      <c r="C875" s="15">
        <v>10</v>
      </c>
      <c r="D875" s="21">
        <v>6</v>
      </c>
      <c r="E875" s="22">
        <v>44001</v>
      </c>
      <c r="F875" s="23">
        <v>2</v>
      </c>
      <c r="G875" s="24">
        <v>0.08</v>
      </c>
      <c r="H875">
        <f>VLOOKUP($B875,產品!$A$1:$E$61,4,FALSE)*(1-$G875)*$F875</f>
        <v>15640</v>
      </c>
      <c r="I875" s="58">
        <f>$H875-VLOOKUP($B875,產品!$A$2:$E$61,5,FALSE)*F875-$R875</f>
        <v>5283.6</v>
      </c>
      <c r="J875">
        <f t="shared" si="39"/>
        <v>2020</v>
      </c>
      <c r="P875" t="str">
        <f>MID(VLOOKUP($D875,業務!$A$1:$E$11,2,FALSE),FIND("/",VLOOKUP($D875,業務!$A$1:$E$11,2,FALSE))+1,2)</f>
        <v>專員</v>
      </c>
      <c r="Q875">
        <f t="shared" si="40"/>
        <v>0.01</v>
      </c>
      <c r="R875">
        <f t="shared" si="41"/>
        <v>156.4</v>
      </c>
    </row>
    <row r="876" spans="1:18" ht="15.75" customHeight="1">
      <c r="A876" s="19">
        <v>875</v>
      </c>
      <c r="B876" s="4">
        <v>42</v>
      </c>
      <c r="C876" s="15">
        <v>270</v>
      </c>
      <c r="D876" s="21">
        <v>8</v>
      </c>
      <c r="E876" s="22">
        <v>44001</v>
      </c>
      <c r="F876" s="23">
        <v>2</v>
      </c>
      <c r="G876" s="24">
        <v>0.19</v>
      </c>
      <c r="H876">
        <f>VLOOKUP($B876,產品!$A$1:$E$61,4,FALSE)*(1-$G876)*$F876</f>
        <v>24300</v>
      </c>
      <c r="I876" s="58">
        <f>$H876-VLOOKUP($B876,產品!$A$2:$E$61,5,FALSE)*F876-$R876</f>
        <v>4557</v>
      </c>
      <c r="J876">
        <f t="shared" si="39"/>
        <v>2020</v>
      </c>
      <c r="P876" t="str">
        <f>MID(VLOOKUP($D876,業務!$A$1:$E$11,2,FALSE),FIND("/",VLOOKUP($D876,業務!$A$1:$E$11,2,FALSE))+1,2)</f>
        <v>專員</v>
      </c>
      <c r="Q876">
        <f t="shared" si="40"/>
        <v>0.01</v>
      </c>
      <c r="R876">
        <f t="shared" si="41"/>
        <v>243</v>
      </c>
    </row>
    <row r="877" spans="1:18" ht="15.75" customHeight="1">
      <c r="A877" s="19">
        <v>876</v>
      </c>
      <c r="B877" s="4">
        <v>15</v>
      </c>
      <c r="C877" s="15">
        <v>276</v>
      </c>
      <c r="D877" s="21">
        <v>8</v>
      </c>
      <c r="E877" s="22">
        <v>44002</v>
      </c>
      <c r="F877" s="23">
        <v>150</v>
      </c>
      <c r="G877" s="24">
        <v>0.15</v>
      </c>
      <c r="H877">
        <f>VLOOKUP($B877,產品!$A$1:$E$61,4,FALSE)*(1-$G877)*$F877</f>
        <v>229500</v>
      </c>
      <c r="I877" s="58">
        <f>$H877-VLOOKUP($B877,產品!$A$2:$E$61,5,FALSE)*F877-$R877</f>
        <v>119205</v>
      </c>
      <c r="J877">
        <f t="shared" si="39"/>
        <v>2020</v>
      </c>
      <c r="P877" t="str">
        <f>MID(VLOOKUP($D877,業務!$A$1:$E$11,2,FALSE),FIND("/",VLOOKUP($D877,業務!$A$1:$E$11,2,FALSE))+1,2)</f>
        <v>專員</v>
      </c>
      <c r="Q877">
        <f t="shared" si="40"/>
        <v>0.01</v>
      </c>
      <c r="R877">
        <f t="shared" si="41"/>
        <v>2295</v>
      </c>
    </row>
    <row r="878" spans="1:18" ht="15.75" customHeight="1">
      <c r="A878" s="19">
        <v>877</v>
      </c>
      <c r="B878" s="4">
        <v>55</v>
      </c>
      <c r="C878" s="15">
        <v>286</v>
      </c>
      <c r="D878" s="21">
        <v>3</v>
      </c>
      <c r="E878" s="22">
        <v>44002</v>
      </c>
      <c r="F878" s="23">
        <v>15</v>
      </c>
      <c r="G878" s="24">
        <v>0.18</v>
      </c>
      <c r="H878">
        <f>VLOOKUP($B878,產品!$A$1:$E$61,4,FALSE)*(1-$G878)*$F878</f>
        <v>246000</v>
      </c>
      <c r="I878" s="58">
        <f>$H878-VLOOKUP($B878,產品!$A$2:$E$61,5,FALSE)*F878-$R878</f>
        <v>32064</v>
      </c>
      <c r="J878">
        <f t="shared" si="39"/>
        <v>2020</v>
      </c>
      <c r="P878" t="str">
        <f>MID(VLOOKUP($D878,業務!$A$1:$E$11,2,FALSE),FIND("/",VLOOKUP($D878,業務!$A$1:$E$11,2,FALSE))+1,2)</f>
        <v>協理</v>
      </c>
      <c r="Q878">
        <f t="shared" si="40"/>
        <v>1.6E-2</v>
      </c>
      <c r="R878">
        <f t="shared" si="41"/>
        <v>3936</v>
      </c>
    </row>
    <row r="879" spans="1:18" ht="15.75" customHeight="1">
      <c r="A879" s="19">
        <v>878</v>
      </c>
      <c r="B879" s="4">
        <v>24</v>
      </c>
      <c r="C879" s="15">
        <v>289</v>
      </c>
      <c r="D879" s="21">
        <v>6</v>
      </c>
      <c r="E879" s="22">
        <v>44002</v>
      </c>
      <c r="F879" s="26">
        <v>40</v>
      </c>
      <c r="G879" s="24">
        <v>0.19</v>
      </c>
      <c r="H879">
        <f>VLOOKUP($B879,產品!$A$1:$E$61,4,FALSE)*(1-$G879)*$F879</f>
        <v>58320</v>
      </c>
      <c r="I879" s="58">
        <f>$H879-VLOOKUP($B879,產品!$A$2:$E$61,5,FALSE)*F879-$R879</f>
        <v>28936.799999999999</v>
      </c>
      <c r="J879">
        <f t="shared" si="39"/>
        <v>2020</v>
      </c>
      <c r="P879" t="str">
        <f>MID(VLOOKUP($D879,業務!$A$1:$E$11,2,FALSE),FIND("/",VLOOKUP($D879,業務!$A$1:$E$11,2,FALSE))+1,2)</f>
        <v>專員</v>
      </c>
      <c r="Q879">
        <f t="shared" si="40"/>
        <v>0.01</v>
      </c>
      <c r="R879">
        <f t="shared" si="41"/>
        <v>583.20000000000005</v>
      </c>
    </row>
    <row r="880" spans="1:18" ht="15.75" customHeight="1">
      <c r="A880" s="19">
        <v>879</v>
      </c>
      <c r="B880" s="4">
        <v>9</v>
      </c>
      <c r="C880" s="15">
        <v>2</v>
      </c>
      <c r="D880" s="21">
        <v>10</v>
      </c>
      <c r="E880" s="22">
        <v>44002</v>
      </c>
      <c r="F880" s="23">
        <v>20</v>
      </c>
      <c r="G880" s="24">
        <v>0.12</v>
      </c>
      <c r="H880">
        <f>VLOOKUP($B880,產品!$A$1:$E$61,4,FALSE)*(1-$G880)*$F880</f>
        <v>17600</v>
      </c>
      <c r="I880" s="58">
        <f>$H880-VLOOKUP($B880,產品!$A$2:$E$61,5,FALSE)*F880-$R880</f>
        <v>9424</v>
      </c>
      <c r="J880">
        <f t="shared" si="39"/>
        <v>2020</v>
      </c>
      <c r="P880" t="str">
        <f>MID(VLOOKUP($D880,業務!$A$1:$E$11,2,FALSE),FIND("/",VLOOKUP($D880,業務!$A$1:$E$11,2,FALSE))+1,2)</f>
        <v>專員</v>
      </c>
      <c r="Q880">
        <f t="shared" si="40"/>
        <v>0.01</v>
      </c>
      <c r="R880">
        <f t="shared" si="41"/>
        <v>176</v>
      </c>
    </row>
    <row r="881" spans="1:18" ht="15.75" customHeight="1">
      <c r="A881" s="19">
        <v>880</v>
      </c>
      <c r="B881" s="4">
        <v>36</v>
      </c>
      <c r="C881" s="15">
        <v>285</v>
      </c>
      <c r="D881" s="21">
        <v>4</v>
      </c>
      <c r="E881" s="22">
        <v>44002</v>
      </c>
      <c r="F881" s="23">
        <v>1</v>
      </c>
      <c r="G881" s="24">
        <v>0.1</v>
      </c>
      <c r="H881">
        <f>VLOOKUP($B881,產品!$A$1:$E$61,4,FALSE)*(1-$G881)*$F881</f>
        <v>8100</v>
      </c>
      <c r="I881" s="58">
        <f>$H881-VLOOKUP($B881,產品!$A$2:$E$61,5,FALSE)*F881-$R881</f>
        <v>2602.8000000000002</v>
      </c>
      <c r="J881">
        <f t="shared" si="39"/>
        <v>2020</v>
      </c>
      <c r="P881" t="str">
        <f>MID(VLOOKUP($D881,業務!$A$1:$E$11,2,FALSE),FIND("/",VLOOKUP($D881,業務!$A$1:$E$11,2,FALSE))+1,2)</f>
        <v>副理</v>
      </c>
      <c r="Q881">
        <f t="shared" si="40"/>
        <v>1.2E-2</v>
      </c>
      <c r="R881">
        <f t="shared" si="41"/>
        <v>97.2</v>
      </c>
    </row>
    <row r="882" spans="1:18" ht="15.75" customHeight="1">
      <c r="A882" s="19">
        <v>881</v>
      </c>
      <c r="B882" s="4">
        <v>59</v>
      </c>
      <c r="C882" s="15">
        <v>272</v>
      </c>
      <c r="D882" s="21">
        <v>9</v>
      </c>
      <c r="E882" s="22">
        <v>44003</v>
      </c>
      <c r="F882" s="23">
        <v>10</v>
      </c>
      <c r="G882" s="24">
        <v>0.06</v>
      </c>
      <c r="H882">
        <f>VLOOKUP($B882,產品!$A$1:$E$61,4,FALSE)*(1-$G882)*$F882</f>
        <v>225600</v>
      </c>
      <c r="I882" s="58">
        <f>$H882-VLOOKUP($B882,產品!$A$2:$E$61,5,FALSE)*F882-$R882</f>
        <v>54216</v>
      </c>
      <c r="J882">
        <f t="shared" si="39"/>
        <v>2020</v>
      </c>
      <c r="P882" t="str">
        <f>MID(VLOOKUP($D882,業務!$A$1:$E$11,2,FALSE),FIND("/",VLOOKUP($D882,業務!$A$1:$E$11,2,FALSE))+1,2)</f>
        <v>經理</v>
      </c>
      <c r="Q882">
        <f t="shared" si="40"/>
        <v>1.4999999999999999E-2</v>
      </c>
      <c r="R882">
        <f t="shared" si="41"/>
        <v>3384</v>
      </c>
    </row>
    <row r="883" spans="1:18" ht="15.75" customHeight="1">
      <c r="A883" s="19">
        <v>882</v>
      </c>
      <c r="B883" s="4">
        <v>3</v>
      </c>
      <c r="C883" s="15">
        <v>266</v>
      </c>
      <c r="D883" s="21">
        <v>10</v>
      </c>
      <c r="E883" s="22">
        <v>44003</v>
      </c>
      <c r="F883" s="23">
        <v>30</v>
      </c>
      <c r="G883" s="24">
        <v>0.05</v>
      </c>
      <c r="H883">
        <f>VLOOKUP($B883,產品!$A$1:$E$61,4,FALSE)*(1-$G883)*$F883</f>
        <v>28500</v>
      </c>
      <c r="I883" s="58">
        <f>$H883-VLOOKUP($B883,產品!$A$2:$E$61,5,FALSE)*F883-$R883</f>
        <v>16215</v>
      </c>
      <c r="J883">
        <f t="shared" si="39"/>
        <v>2020</v>
      </c>
      <c r="P883" t="str">
        <f>MID(VLOOKUP($D883,業務!$A$1:$E$11,2,FALSE),FIND("/",VLOOKUP($D883,業務!$A$1:$E$11,2,FALSE))+1,2)</f>
        <v>專員</v>
      </c>
      <c r="Q883">
        <f t="shared" si="40"/>
        <v>0.01</v>
      </c>
      <c r="R883">
        <f t="shared" si="41"/>
        <v>285</v>
      </c>
    </row>
    <row r="884" spans="1:18" ht="15.75" customHeight="1">
      <c r="A884" s="19">
        <v>883</v>
      </c>
      <c r="B884" s="4">
        <v>57</v>
      </c>
      <c r="C884" s="15">
        <v>281</v>
      </c>
      <c r="D884" s="21">
        <v>3</v>
      </c>
      <c r="E884" s="22">
        <v>44003</v>
      </c>
      <c r="F884" s="26">
        <v>3</v>
      </c>
      <c r="G884" s="24">
        <v>0.18</v>
      </c>
      <c r="H884">
        <f>VLOOKUP($B884,產品!$A$1:$E$61,4,FALSE)*(1-$G884)*$F884</f>
        <v>44280.000000000007</v>
      </c>
      <c r="I884" s="58">
        <f>$H884-VLOOKUP($B884,產品!$A$2:$E$61,5,FALSE)*F884-$R884</f>
        <v>5771.5200000000068</v>
      </c>
      <c r="J884">
        <f t="shared" si="39"/>
        <v>2020</v>
      </c>
      <c r="P884" t="str">
        <f>MID(VLOOKUP($D884,業務!$A$1:$E$11,2,FALSE),FIND("/",VLOOKUP($D884,業務!$A$1:$E$11,2,FALSE))+1,2)</f>
        <v>協理</v>
      </c>
      <c r="Q884">
        <f t="shared" si="40"/>
        <v>1.6E-2</v>
      </c>
      <c r="R884">
        <f t="shared" si="41"/>
        <v>708.48000000000013</v>
      </c>
    </row>
    <row r="885" spans="1:18" ht="15.75" customHeight="1">
      <c r="A885" s="19">
        <v>884</v>
      </c>
      <c r="B885" s="4">
        <v>55</v>
      </c>
      <c r="C885" s="15">
        <v>6</v>
      </c>
      <c r="D885" s="21">
        <v>2</v>
      </c>
      <c r="E885" s="22">
        <v>44003</v>
      </c>
      <c r="F885" s="26">
        <v>2</v>
      </c>
      <c r="G885" s="24">
        <v>0.14000000000000001</v>
      </c>
      <c r="H885">
        <f>VLOOKUP($B885,產品!$A$1:$E$61,4,FALSE)*(1-$G885)*$F885</f>
        <v>34400</v>
      </c>
      <c r="I885" s="58">
        <f>$H885-VLOOKUP($B885,產品!$A$2:$E$61,5,FALSE)*F885-$R885</f>
        <v>5884</v>
      </c>
      <c r="J885">
        <f t="shared" si="39"/>
        <v>2020</v>
      </c>
      <c r="P885" t="str">
        <f>MID(VLOOKUP($D885,業務!$A$1:$E$11,2,FALSE),FIND("/",VLOOKUP($D885,業務!$A$1:$E$11,2,FALSE))+1,2)</f>
        <v>經理</v>
      </c>
      <c r="Q885">
        <f t="shared" si="40"/>
        <v>1.4999999999999999E-2</v>
      </c>
      <c r="R885">
        <f t="shared" si="41"/>
        <v>516</v>
      </c>
    </row>
    <row r="886" spans="1:18" ht="15.75" customHeight="1">
      <c r="A886" s="19">
        <v>885</v>
      </c>
      <c r="B886" s="4">
        <v>60</v>
      </c>
      <c r="C886" s="15">
        <v>289</v>
      </c>
      <c r="D886" s="21">
        <v>2</v>
      </c>
      <c r="E886" s="22">
        <v>44003</v>
      </c>
      <c r="F886" s="23">
        <v>1</v>
      </c>
      <c r="G886" s="24">
        <v>0.12</v>
      </c>
      <c r="H886">
        <f>VLOOKUP($B886,產品!$A$1:$E$61,4,FALSE)*(1-$G886)*$F886</f>
        <v>22000</v>
      </c>
      <c r="I886" s="58">
        <f>$H886-VLOOKUP($B886,產品!$A$2:$E$61,5,FALSE)*F886-$R886</f>
        <v>4170</v>
      </c>
      <c r="J886">
        <f t="shared" si="39"/>
        <v>2020</v>
      </c>
      <c r="P886" t="str">
        <f>MID(VLOOKUP($D886,業務!$A$1:$E$11,2,FALSE),FIND("/",VLOOKUP($D886,業務!$A$1:$E$11,2,FALSE))+1,2)</f>
        <v>經理</v>
      </c>
      <c r="Q886">
        <f t="shared" si="40"/>
        <v>1.4999999999999999E-2</v>
      </c>
      <c r="R886">
        <f t="shared" si="41"/>
        <v>330</v>
      </c>
    </row>
    <row r="887" spans="1:18" ht="15.75" customHeight="1">
      <c r="A887" s="19">
        <v>886</v>
      </c>
      <c r="B887" s="4">
        <v>13</v>
      </c>
      <c r="C887" s="15">
        <v>285</v>
      </c>
      <c r="D887" s="21">
        <v>3</v>
      </c>
      <c r="E887" s="22">
        <v>44004</v>
      </c>
      <c r="F887" s="26">
        <v>21</v>
      </c>
      <c r="G887" s="24">
        <v>0.14000000000000001</v>
      </c>
      <c r="H887">
        <f>VLOOKUP($B887,產品!$A$1:$E$61,4,FALSE)*(1-$G887)*$F887</f>
        <v>32508</v>
      </c>
      <c r="I887" s="58">
        <f>$H887-VLOOKUP($B887,產品!$A$2:$E$61,5,FALSE)*F887-$R887</f>
        <v>16867.871999999999</v>
      </c>
      <c r="J887">
        <f t="shared" si="39"/>
        <v>2020</v>
      </c>
      <c r="P887" t="str">
        <f>MID(VLOOKUP($D887,業務!$A$1:$E$11,2,FALSE),FIND("/",VLOOKUP($D887,業務!$A$1:$E$11,2,FALSE))+1,2)</f>
        <v>協理</v>
      </c>
      <c r="Q887">
        <f t="shared" si="40"/>
        <v>1.6E-2</v>
      </c>
      <c r="R887">
        <f t="shared" si="41"/>
        <v>520.12800000000004</v>
      </c>
    </row>
    <row r="888" spans="1:18" ht="15.75" customHeight="1">
      <c r="A888" s="19">
        <v>887</v>
      </c>
      <c r="B888" s="4">
        <v>23</v>
      </c>
      <c r="C888" s="15">
        <v>126</v>
      </c>
      <c r="D888" s="21">
        <v>5</v>
      </c>
      <c r="E888" s="22">
        <v>44004</v>
      </c>
      <c r="F888" s="23">
        <v>10</v>
      </c>
      <c r="G888" s="24">
        <v>7.0000000000000007E-2</v>
      </c>
      <c r="H888">
        <f>VLOOKUP($B888,產品!$A$1:$E$61,4,FALSE)*(1-$G888)*$F888</f>
        <v>16740</v>
      </c>
      <c r="I888" s="58">
        <f>$H888-VLOOKUP($B888,產品!$A$2:$E$61,5,FALSE)*F888-$R888</f>
        <v>9372.6</v>
      </c>
      <c r="J888">
        <f t="shared" si="39"/>
        <v>2020</v>
      </c>
      <c r="P888" t="str">
        <f>MID(VLOOKUP($D888,業務!$A$1:$E$11,2,FALSE),FIND("/",VLOOKUP($D888,業務!$A$1:$E$11,2,FALSE))+1,2)</f>
        <v>專員</v>
      </c>
      <c r="Q888">
        <f t="shared" si="40"/>
        <v>0.01</v>
      </c>
      <c r="R888">
        <f t="shared" si="41"/>
        <v>167.4</v>
      </c>
    </row>
    <row r="889" spans="1:18" ht="15.75" customHeight="1">
      <c r="A889" s="19">
        <v>888</v>
      </c>
      <c r="B889" s="4">
        <v>54</v>
      </c>
      <c r="C889" s="15">
        <v>1</v>
      </c>
      <c r="D889" s="21">
        <v>1</v>
      </c>
      <c r="E889" s="22">
        <v>44004</v>
      </c>
      <c r="F889" s="23">
        <v>2</v>
      </c>
      <c r="G889" s="24">
        <v>0.19</v>
      </c>
      <c r="H889">
        <f>VLOOKUP($B889,產品!$A$1:$E$61,4,FALSE)*(1-$G889)*$F889</f>
        <v>29160.000000000004</v>
      </c>
      <c r="I889" s="58">
        <f>$H889-VLOOKUP($B889,產品!$A$2:$E$61,5,FALSE)*F889-$R889</f>
        <v>3668.4000000000037</v>
      </c>
      <c r="J889">
        <f t="shared" si="39"/>
        <v>2020</v>
      </c>
      <c r="P889" t="str">
        <f>MID(VLOOKUP($D889,業務!$A$1:$E$11,2,FALSE),FIND("/",VLOOKUP($D889,業務!$A$1:$E$11,2,FALSE))+1,2)</f>
        <v>專員</v>
      </c>
      <c r="Q889">
        <f t="shared" si="40"/>
        <v>0.01</v>
      </c>
      <c r="R889">
        <f t="shared" si="41"/>
        <v>291.60000000000002</v>
      </c>
    </row>
    <row r="890" spans="1:18" ht="15.75" customHeight="1">
      <c r="A890" s="19">
        <v>889</v>
      </c>
      <c r="B890" s="4">
        <v>36</v>
      </c>
      <c r="C890" s="15">
        <v>265</v>
      </c>
      <c r="D890" s="21">
        <v>9</v>
      </c>
      <c r="E890" s="22">
        <v>44004</v>
      </c>
      <c r="F890" s="23">
        <v>1</v>
      </c>
      <c r="G890" s="24">
        <v>0.11</v>
      </c>
      <c r="H890">
        <f>VLOOKUP($B890,產品!$A$1:$E$61,4,FALSE)*(1-$G890)*$F890</f>
        <v>8010</v>
      </c>
      <c r="I890" s="58">
        <f>$H890-VLOOKUP($B890,產品!$A$2:$E$61,5,FALSE)*F890-$R890</f>
        <v>2489.85</v>
      </c>
      <c r="J890">
        <f t="shared" si="39"/>
        <v>2020</v>
      </c>
      <c r="P890" t="str">
        <f>MID(VLOOKUP($D890,業務!$A$1:$E$11,2,FALSE),FIND("/",VLOOKUP($D890,業務!$A$1:$E$11,2,FALSE))+1,2)</f>
        <v>經理</v>
      </c>
      <c r="Q890">
        <f t="shared" si="40"/>
        <v>1.4999999999999999E-2</v>
      </c>
      <c r="R890">
        <f t="shared" si="41"/>
        <v>120.14999999999999</v>
      </c>
    </row>
    <row r="891" spans="1:18" ht="15.75" customHeight="1">
      <c r="A891" s="19">
        <v>890</v>
      </c>
      <c r="B891" s="4">
        <v>30</v>
      </c>
      <c r="C891" s="15">
        <v>10</v>
      </c>
      <c r="D891" s="21">
        <v>3</v>
      </c>
      <c r="E891" s="22">
        <v>44005</v>
      </c>
      <c r="F891" s="23">
        <v>25</v>
      </c>
      <c r="G891" s="24">
        <v>0.12</v>
      </c>
      <c r="H891">
        <f>VLOOKUP($B891,產品!$A$1:$E$61,4,FALSE)*(1-$G891)*$F891</f>
        <v>143000</v>
      </c>
      <c r="I891" s="58">
        <f>$H891-VLOOKUP($B891,產品!$A$2:$E$61,5,FALSE)*F891-$R891</f>
        <v>43212</v>
      </c>
      <c r="J891">
        <f t="shared" si="39"/>
        <v>2020</v>
      </c>
      <c r="P891" t="str">
        <f>MID(VLOOKUP($D891,業務!$A$1:$E$11,2,FALSE),FIND("/",VLOOKUP($D891,業務!$A$1:$E$11,2,FALSE))+1,2)</f>
        <v>協理</v>
      </c>
      <c r="Q891">
        <f t="shared" si="40"/>
        <v>1.6E-2</v>
      </c>
      <c r="R891">
        <f t="shared" si="41"/>
        <v>2288</v>
      </c>
    </row>
    <row r="892" spans="1:18" ht="15.75" customHeight="1">
      <c r="A892" s="19">
        <v>891</v>
      </c>
      <c r="B892" s="4">
        <v>1</v>
      </c>
      <c r="C892" s="15">
        <v>7</v>
      </c>
      <c r="D892" s="21">
        <v>4</v>
      </c>
      <c r="E892" s="22">
        <v>44005</v>
      </c>
      <c r="F892" s="26">
        <v>70</v>
      </c>
      <c r="G892" s="24">
        <v>7.0000000000000007E-2</v>
      </c>
      <c r="H892">
        <f>VLOOKUP($B892,產品!$A$1:$E$61,4,FALSE)*(1-$G892)*$F892</f>
        <v>65099.999999999993</v>
      </c>
      <c r="I892" s="58">
        <f>$H892-VLOOKUP($B892,產品!$A$2:$E$61,5,FALSE)*F892-$R892</f>
        <v>36318.799999999996</v>
      </c>
      <c r="J892">
        <f t="shared" si="39"/>
        <v>2020</v>
      </c>
      <c r="P892" t="str">
        <f>MID(VLOOKUP($D892,業務!$A$1:$E$11,2,FALSE),FIND("/",VLOOKUP($D892,業務!$A$1:$E$11,2,FALSE))+1,2)</f>
        <v>副理</v>
      </c>
      <c r="Q892">
        <f t="shared" si="40"/>
        <v>1.2E-2</v>
      </c>
      <c r="R892">
        <f t="shared" si="41"/>
        <v>781.19999999999993</v>
      </c>
    </row>
    <row r="893" spans="1:18" ht="15.75" customHeight="1">
      <c r="A893" s="19">
        <v>892</v>
      </c>
      <c r="B893" s="4">
        <v>5</v>
      </c>
      <c r="C893" s="15">
        <v>3</v>
      </c>
      <c r="D893" s="21">
        <v>10</v>
      </c>
      <c r="E893" s="22">
        <v>44005</v>
      </c>
      <c r="F893" s="26">
        <v>40</v>
      </c>
      <c r="G893" s="24">
        <v>0.15</v>
      </c>
      <c r="H893">
        <f>VLOOKUP($B893,產品!$A$1:$E$61,4,FALSE)*(1-$G893)*$F893</f>
        <v>34000</v>
      </c>
      <c r="I893" s="58">
        <f>$H893-VLOOKUP($B893,產品!$A$2:$E$61,5,FALSE)*F893-$R893</f>
        <v>17660</v>
      </c>
      <c r="J893">
        <f t="shared" si="39"/>
        <v>2020</v>
      </c>
      <c r="P893" t="str">
        <f>MID(VLOOKUP($D893,業務!$A$1:$E$11,2,FALSE),FIND("/",VLOOKUP($D893,業務!$A$1:$E$11,2,FALSE))+1,2)</f>
        <v>專員</v>
      </c>
      <c r="Q893">
        <f t="shared" si="40"/>
        <v>0.01</v>
      </c>
      <c r="R893">
        <f t="shared" si="41"/>
        <v>340</v>
      </c>
    </row>
    <row r="894" spans="1:18" ht="15.75" customHeight="1">
      <c r="A894" s="19">
        <v>893</v>
      </c>
      <c r="B894" s="4">
        <v>37</v>
      </c>
      <c r="C894" s="15">
        <v>294</v>
      </c>
      <c r="D894" s="21">
        <v>3</v>
      </c>
      <c r="E894" s="22">
        <v>44005</v>
      </c>
      <c r="F894" s="23">
        <v>6</v>
      </c>
      <c r="G894" s="24">
        <v>0.18</v>
      </c>
      <c r="H894">
        <f>VLOOKUP($B894,產品!$A$1:$E$61,4,FALSE)*(1-$G894)*$F894</f>
        <v>59040</v>
      </c>
      <c r="I894" s="58">
        <f>$H894-VLOOKUP($B894,產品!$A$2:$E$61,5,FALSE)*F894-$R894</f>
        <v>11295.36</v>
      </c>
      <c r="J894">
        <f t="shared" si="39"/>
        <v>2020</v>
      </c>
      <c r="P894" t="str">
        <f>MID(VLOOKUP($D894,業務!$A$1:$E$11,2,FALSE),FIND("/",VLOOKUP($D894,業務!$A$1:$E$11,2,FALSE))+1,2)</f>
        <v>協理</v>
      </c>
      <c r="Q894">
        <f t="shared" si="40"/>
        <v>1.6E-2</v>
      </c>
      <c r="R894">
        <f t="shared" si="41"/>
        <v>944.64</v>
      </c>
    </row>
    <row r="895" spans="1:18" ht="15.75" customHeight="1">
      <c r="A895" s="19">
        <v>894</v>
      </c>
      <c r="B895" s="4">
        <v>60</v>
      </c>
      <c r="C895" s="15">
        <v>286</v>
      </c>
      <c r="D895" s="21">
        <v>9</v>
      </c>
      <c r="E895" s="22">
        <v>44005</v>
      </c>
      <c r="F895" s="23">
        <v>2</v>
      </c>
      <c r="G895" s="24">
        <v>0.12</v>
      </c>
      <c r="H895">
        <f>VLOOKUP($B895,產品!$A$1:$E$61,4,FALSE)*(1-$G895)*$F895</f>
        <v>44000</v>
      </c>
      <c r="I895" s="58">
        <f>$H895-VLOOKUP($B895,產品!$A$2:$E$61,5,FALSE)*F895-$R895</f>
        <v>8340</v>
      </c>
      <c r="J895">
        <f t="shared" si="39"/>
        <v>2020</v>
      </c>
      <c r="P895" t="str">
        <f>MID(VLOOKUP($D895,業務!$A$1:$E$11,2,FALSE),FIND("/",VLOOKUP($D895,業務!$A$1:$E$11,2,FALSE))+1,2)</f>
        <v>經理</v>
      </c>
      <c r="Q895">
        <f t="shared" si="40"/>
        <v>1.4999999999999999E-2</v>
      </c>
      <c r="R895">
        <f t="shared" si="41"/>
        <v>660</v>
      </c>
    </row>
    <row r="896" spans="1:18" ht="15.75" customHeight="1">
      <c r="A896" s="19">
        <v>895</v>
      </c>
      <c r="B896" s="4">
        <v>59</v>
      </c>
      <c r="C896" s="15">
        <v>117</v>
      </c>
      <c r="D896" s="21">
        <v>1</v>
      </c>
      <c r="E896" s="22">
        <v>44006</v>
      </c>
      <c r="F896" s="23">
        <v>10</v>
      </c>
      <c r="G896" s="24">
        <v>0.1</v>
      </c>
      <c r="H896">
        <f>VLOOKUP($B896,產品!$A$1:$E$61,4,FALSE)*(1-$G896)*$F896</f>
        <v>216000</v>
      </c>
      <c r="I896" s="58">
        <f>$H896-VLOOKUP($B896,產品!$A$2:$E$61,5,FALSE)*F896-$R896</f>
        <v>45840</v>
      </c>
      <c r="J896">
        <f t="shared" si="39"/>
        <v>2020</v>
      </c>
      <c r="P896" t="str">
        <f>MID(VLOOKUP($D896,業務!$A$1:$E$11,2,FALSE),FIND("/",VLOOKUP($D896,業務!$A$1:$E$11,2,FALSE))+1,2)</f>
        <v>專員</v>
      </c>
      <c r="Q896">
        <f t="shared" si="40"/>
        <v>0.01</v>
      </c>
      <c r="R896">
        <f t="shared" si="41"/>
        <v>2160</v>
      </c>
    </row>
    <row r="897" spans="1:18" ht="15.75" customHeight="1">
      <c r="A897" s="19">
        <v>896</v>
      </c>
      <c r="B897" s="4">
        <v>59</v>
      </c>
      <c r="C897" s="15">
        <v>4</v>
      </c>
      <c r="D897" s="21">
        <v>1</v>
      </c>
      <c r="E897" s="22">
        <v>44006</v>
      </c>
      <c r="F897" s="26">
        <v>7</v>
      </c>
      <c r="G897" s="24">
        <v>0.12</v>
      </c>
      <c r="H897">
        <f>VLOOKUP($B897,產品!$A$1:$E$61,4,FALSE)*(1-$G897)*$F897</f>
        <v>147840</v>
      </c>
      <c r="I897" s="58">
        <f>$H897-VLOOKUP($B897,產品!$A$2:$E$61,5,FALSE)*F897-$R897</f>
        <v>28761.599999999999</v>
      </c>
      <c r="J897">
        <f t="shared" si="39"/>
        <v>2020</v>
      </c>
      <c r="P897" t="str">
        <f>MID(VLOOKUP($D897,業務!$A$1:$E$11,2,FALSE),FIND("/",VLOOKUP($D897,業務!$A$1:$E$11,2,FALSE))+1,2)</f>
        <v>專員</v>
      </c>
      <c r="Q897">
        <f t="shared" si="40"/>
        <v>0.01</v>
      </c>
      <c r="R897">
        <f t="shared" si="41"/>
        <v>1478.4</v>
      </c>
    </row>
    <row r="898" spans="1:18" ht="15.75" customHeight="1">
      <c r="A898" s="19">
        <v>897</v>
      </c>
      <c r="B898" s="4">
        <v>12</v>
      </c>
      <c r="C898" s="15">
        <v>9</v>
      </c>
      <c r="D898" s="21">
        <v>3</v>
      </c>
      <c r="E898" s="22">
        <v>44006</v>
      </c>
      <c r="F898" s="23">
        <v>50</v>
      </c>
      <c r="G898" s="24">
        <v>0.05</v>
      </c>
      <c r="H898">
        <f>VLOOKUP($B898,產品!$A$1:$E$61,4,FALSE)*(1-$G898)*$F898</f>
        <v>47500</v>
      </c>
      <c r="I898" s="58">
        <f>$H898-VLOOKUP($B898,產品!$A$2:$E$61,5,FALSE)*F898-$R898</f>
        <v>26740</v>
      </c>
      <c r="J898">
        <f t="shared" si="39"/>
        <v>2020</v>
      </c>
      <c r="P898" t="str">
        <f>MID(VLOOKUP($D898,業務!$A$1:$E$11,2,FALSE),FIND("/",VLOOKUP($D898,業務!$A$1:$E$11,2,FALSE))+1,2)</f>
        <v>協理</v>
      </c>
      <c r="Q898">
        <f t="shared" si="40"/>
        <v>1.6E-2</v>
      </c>
      <c r="R898">
        <f t="shared" si="41"/>
        <v>760</v>
      </c>
    </row>
    <row r="899" spans="1:18" ht="15.75" customHeight="1">
      <c r="A899" s="19">
        <v>898</v>
      </c>
      <c r="B899" s="4">
        <v>53</v>
      </c>
      <c r="C899" s="15">
        <v>113</v>
      </c>
      <c r="D899" s="21">
        <v>1</v>
      </c>
      <c r="E899" s="22">
        <v>44006</v>
      </c>
      <c r="F899" s="23">
        <v>6</v>
      </c>
      <c r="G899" s="24">
        <v>0.14000000000000001</v>
      </c>
      <c r="H899">
        <f>VLOOKUP($B899,產品!$A$1:$E$61,4,FALSE)*(1-$G899)*$F899</f>
        <v>77400</v>
      </c>
      <c r="I899" s="58">
        <f>$H899-VLOOKUP($B899,產品!$A$2:$E$61,5,FALSE)*F899-$R899</f>
        <v>13626</v>
      </c>
      <c r="J899">
        <f t="shared" ref="J899:J962" si="42">YEAR(E899)</f>
        <v>2020</v>
      </c>
      <c r="P899" t="str">
        <f>MID(VLOOKUP($D899,業務!$A$1:$E$11,2,FALSE),FIND("/",VLOOKUP($D899,業務!$A$1:$E$11,2,FALSE))+1,2)</f>
        <v>專員</v>
      </c>
      <c r="Q899">
        <f t="shared" ref="Q899:Q962" si="43">IF($P899="專員",1%,IF($P899="副理",1.2%,IF($P899="經理",1.5%,IF($P899="協理",1.6%,0))))</f>
        <v>0.01</v>
      </c>
      <c r="R899">
        <f t="shared" ref="R899:R962" si="44">$H899*$Q899</f>
        <v>774</v>
      </c>
    </row>
    <row r="900" spans="1:18" ht="15.75" customHeight="1">
      <c r="A900" s="19">
        <v>899</v>
      </c>
      <c r="B900" s="4">
        <v>42</v>
      </c>
      <c r="C900" s="15">
        <v>271</v>
      </c>
      <c r="D900" s="21">
        <v>1</v>
      </c>
      <c r="E900" s="22">
        <v>44006</v>
      </c>
      <c r="F900" s="26">
        <v>5</v>
      </c>
      <c r="G900" s="24">
        <v>0.19</v>
      </c>
      <c r="H900">
        <f>VLOOKUP($B900,產品!$A$1:$E$61,4,FALSE)*(1-$G900)*$F900</f>
        <v>60750</v>
      </c>
      <c r="I900" s="58">
        <f>$H900-VLOOKUP($B900,產品!$A$2:$E$61,5,FALSE)*F900-$R900</f>
        <v>11392.5</v>
      </c>
      <c r="J900">
        <f t="shared" si="42"/>
        <v>2020</v>
      </c>
      <c r="P900" t="str">
        <f>MID(VLOOKUP($D900,業務!$A$1:$E$11,2,FALSE),FIND("/",VLOOKUP($D900,業務!$A$1:$E$11,2,FALSE))+1,2)</f>
        <v>專員</v>
      </c>
      <c r="Q900">
        <f t="shared" si="43"/>
        <v>0.01</v>
      </c>
      <c r="R900">
        <f t="shared" si="44"/>
        <v>607.5</v>
      </c>
    </row>
    <row r="901" spans="1:18" ht="15.75" customHeight="1">
      <c r="A901" s="19">
        <v>900</v>
      </c>
      <c r="B901" s="4">
        <v>52</v>
      </c>
      <c r="C901" s="15">
        <v>10</v>
      </c>
      <c r="D901" s="21">
        <v>4</v>
      </c>
      <c r="E901" s="22">
        <v>44006</v>
      </c>
      <c r="F901" s="23">
        <v>1</v>
      </c>
      <c r="G901" s="24">
        <v>0.09</v>
      </c>
      <c r="H901">
        <f>VLOOKUP($B901,產品!$A$1:$E$61,4,FALSE)*(1-$G901)*$F901</f>
        <v>20020</v>
      </c>
      <c r="I901" s="58">
        <f>$H901-VLOOKUP($B901,產品!$A$2:$E$61,5,FALSE)*F901-$R901</f>
        <v>4379.760000000002</v>
      </c>
      <c r="J901">
        <f t="shared" si="42"/>
        <v>2020</v>
      </c>
      <c r="P901" t="str">
        <f>MID(VLOOKUP($D901,業務!$A$1:$E$11,2,FALSE),FIND("/",VLOOKUP($D901,業務!$A$1:$E$11,2,FALSE))+1,2)</f>
        <v>副理</v>
      </c>
      <c r="Q901">
        <f t="shared" si="43"/>
        <v>1.2E-2</v>
      </c>
      <c r="R901">
        <f t="shared" si="44"/>
        <v>240.24</v>
      </c>
    </row>
    <row r="902" spans="1:18" ht="15.75" customHeight="1">
      <c r="A902" s="19">
        <v>901</v>
      </c>
      <c r="B902" s="4">
        <v>3</v>
      </c>
      <c r="C902" s="15">
        <v>268</v>
      </c>
      <c r="D902" s="21">
        <v>6</v>
      </c>
      <c r="E902" s="22">
        <v>44006</v>
      </c>
      <c r="F902" s="23">
        <v>10</v>
      </c>
      <c r="G902" s="24">
        <v>0.18</v>
      </c>
      <c r="H902">
        <f>VLOOKUP($B902,產品!$A$1:$E$61,4,FALSE)*(1-$G902)*$F902</f>
        <v>8200.0000000000018</v>
      </c>
      <c r="I902" s="58">
        <f>$H902-VLOOKUP($B902,產品!$A$2:$E$61,5,FALSE)*F902-$R902</f>
        <v>4118.0000000000018</v>
      </c>
      <c r="J902">
        <f t="shared" si="42"/>
        <v>2020</v>
      </c>
      <c r="P902" t="str">
        <f>MID(VLOOKUP($D902,業務!$A$1:$E$11,2,FALSE),FIND("/",VLOOKUP($D902,業務!$A$1:$E$11,2,FALSE))+1,2)</f>
        <v>專員</v>
      </c>
      <c r="Q902">
        <f t="shared" si="43"/>
        <v>0.01</v>
      </c>
      <c r="R902">
        <f t="shared" si="44"/>
        <v>82.000000000000014</v>
      </c>
    </row>
    <row r="903" spans="1:18" ht="15.75" customHeight="1">
      <c r="A903" s="19">
        <v>902</v>
      </c>
      <c r="B903" s="4">
        <v>58</v>
      </c>
      <c r="C903" s="15">
        <v>257</v>
      </c>
      <c r="D903" s="21">
        <v>2</v>
      </c>
      <c r="E903" s="22">
        <v>44006</v>
      </c>
      <c r="F903" s="23">
        <v>1</v>
      </c>
      <c r="G903" s="24">
        <v>0.15</v>
      </c>
      <c r="H903">
        <f>VLOOKUP($B903,產品!$A$1:$E$61,4,FALSE)*(1-$G903)*$F903</f>
        <v>17850</v>
      </c>
      <c r="I903" s="58">
        <f>$H903-VLOOKUP($B903,產品!$A$2:$E$61,5,FALSE)*F903-$R903</f>
        <v>2882.2500000000018</v>
      </c>
      <c r="J903">
        <f t="shared" si="42"/>
        <v>2020</v>
      </c>
      <c r="P903" t="str">
        <f>MID(VLOOKUP($D903,業務!$A$1:$E$11,2,FALSE),FIND("/",VLOOKUP($D903,業務!$A$1:$E$11,2,FALSE))+1,2)</f>
        <v>經理</v>
      </c>
      <c r="Q903">
        <f t="shared" si="43"/>
        <v>1.4999999999999999E-2</v>
      </c>
      <c r="R903">
        <f t="shared" si="44"/>
        <v>267.75</v>
      </c>
    </row>
    <row r="904" spans="1:18" ht="15.75" customHeight="1">
      <c r="A904" s="19">
        <v>903</v>
      </c>
      <c r="B904" s="4">
        <v>4</v>
      </c>
      <c r="C904" s="15">
        <v>120</v>
      </c>
      <c r="D904" s="21">
        <v>6</v>
      </c>
      <c r="E904" s="22">
        <v>44007</v>
      </c>
      <c r="F904" s="23">
        <v>200</v>
      </c>
      <c r="G904" s="24">
        <v>0.05</v>
      </c>
      <c r="H904">
        <f>VLOOKUP($B904,產品!$A$1:$E$61,4,FALSE)*(1-$G904)*$F904</f>
        <v>190000</v>
      </c>
      <c r="I904" s="58">
        <f>$H904-VLOOKUP($B904,產品!$A$2:$E$61,5,FALSE)*F904-$R904</f>
        <v>108100</v>
      </c>
      <c r="J904">
        <f t="shared" si="42"/>
        <v>2020</v>
      </c>
      <c r="P904" t="str">
        <f>MID(VLOOKUP($D904,業務!$A$1:$E$11,2,FALSE),FIND("/",VLOOKUP($D904,業務!$A$1:$E$11,2,FALSE))+1,2)</f>
        <v>專員</v>
      </c>
      <c r="Q904">
        <f t="shared" si="43"/>
        <v>0.01</v>
      </c>
      <c r="R904">
        <f t="shared" si="44"/>
        <v>1900</v>
      </c>
    </row>
    <row r="905" spans="1:18" ht="15.75" customHeight="1">
      <c r="A905" s="19">
        <v>904</v>
      </c>
      <c r="B905" s="4">
        <v>1</v>
      </c>
      <c r="C905" s="15">
        <v>285</v>
      </c>
      <c r="D905" s="21">
        <v>2</v>
      </c>
      <c r="E905" s="22">
        <v>44007</v>
      </c>
      <c r="F905" s="23">
        <v>30</v>
      </c>
      <c r="G905" s="24">
        <v>7.0000000000000007E-2</v>
      </c>
      <c r="H905">
        <f>VLOOKUP($B905,產品!$A$1:$E$61,4,FALSE)*(1-$G905)*$F905</f>
        <v>27899.999999999996</v>
      </c>
      <c r="I905" s="58">
        <f>$H905-VLOOKUP($B905,產品!$A$2:$E$61,5,FALSE)*F905-$R905</f>
        <v>15481.499999999996</v>
      </c>
      <c r="J905">
        <f t="shared" si="42"/>
        <v>2020</v>
      </c>
      <c r="P905" t="str">
        <f>MID(VLOOKUP($D905,業務!$A$1:$E$11,2,FALSE),FIND("/",VLOOKUP($D905,業務!$A$1:$E$11,2,FALSE))+1,2)</f>
        <v>經理</v>
      </c>
      <c r="Q905">
        <f t="shared" si="43"/>
        <v>1.4999999999999999E-2</v>
      </c>
      <c r="R905">
        <f t="shared" si="44"/>
        <v>418.49999999999994</v>
      </c>
    </row>
    <row r="906" spans="1:18" ht="15.75" customHeight="1">
      <c r="A906" s="19">
        <v>905</v>
      </c>
      <c r="B906" s="4">
        <v>54</v>
      </c>
      <c r="C906" s="15">
        <v>123</v>
      </c>
      <c r="D906" s="21">
        <v>6</v>
      </c>
      <c r="E906" s="22">
        <v>44007</v>
      </c>
      <c r="F906" s="23">
        <v>5</v>
      </c>
      <c r="G906" s="24">
        <v>0.19</v>
      </c>
      <c r="H906">
        <f>VLOOKUP($B906,產品!$A$1:$E$61,4,FALSE)*(1-$G906)*$F906</f>
        <v>72900.000000000015</v>
      </c>
      <c r="I906" s="58">
        <f>$H906-VLOOKUP($B906,產品!$A$2:$E$61,5,FALSE)*F906-$R906</f>
        <v>9171.0000000000146</v>
      </c>
      <c r="J906">
        <f t="shared" si="42"/>
        <v>2020</v>
      </c>
      <c r="P906" t="str">
        <f>MID(VLOOKUP($D906,業務!$A$1:$E$11,2,FALSE),FIND("/",VLOOKUP($D906,業務!$A$1:$E$11,2,FALSE))+1,2)</f>
        <v>專員</v>
      </c>
      <c r="Q906">
        <f t="shared" si="43"/>
        <v>0.01</v>
      </c>
      <c r="R906">
        <f t="shared" si="44"/>
        <v>729.00000000000011</v>
      </c>
    </row>
    <row r="907" spans="1:18" ht="15.75" customHeight="1">
      <c r="A907" s="19">
        <v>906</v>
      </c>
      <c r="B907" s="4">
        <v>43</v>
      </c>
      <c r="C907" s="15">
        <v>277</v>
      </c>
      <c r="D907" s="21">
        <v>1</v>
      </c>
      <c r="E907" s="22">
        <v>44007</v>
      </c>
      <c r="F907" s="23">
        <v>2</v>
      </c>
      <c r="G907" s="24">
        <v>0.13</v>
      </c>
      <c r="H907">
        <f>VLOOKUP($B907,產品!$A$1:$E$61,4,FALSE)*(1-$G907)*$F907</f>
        <v>31320</v>
      </c>
      <c r="I907" s="58">
        <f>$H907-VLOOKUP($B907,產品!$A$2:$E$61,5,FALSE)*F907-$R907</f>
        <v>7606.8</v>
      </c>
      <c r="J907">
        <f t="shared" si="42"/>
        <v>2020</v>
      </c>
      <c r="P907" t="str">
        <f>MID(VLOOKUP($D907,業務!$A$1:$E$11,2,FALSE),FIND("/",VLOOKUP($D907,業務!$A$1:$E$11,2,FALSE))+1,2)</f>
        <v>專員</v>
      </c>
      <c r="Q907">
        <f t="shared" si="43"/>
        <v>0.01</v>
      </c>
      <c r="R907">
        <f t="shared" si="44"/>
        <v>313.2</v>
      </c>
    </row>
    <row r="908" spans="1:18" ht="15.75" customHeight="1">
      <c r="A908" s="19">
        <v>907</v>
      </c>
      <c r="B908" s="4">
        <v>17</v>
      </c>
      <c r="C908" s="15">
        <v>257</v>
      </c>
      <c r="D908" s="21">
        <v>2</v>
      </c>
      <c r="E908" s="22">
        <v>44008</v>
      </c>
      <c r="F908" s="23">
        <v>200</v>
      </c>
      <c r="G908" s="24">
        <v>0.17</v>
      </c>
      <c r="H908">
        <f>VLOOKUP($B908,產品!$A$1:$E$61,4,FALSE)*(1-$G908)*$F908</f>
        <v>298800</v>
      </c>
      <c r="I908" s="58">
        <f>$H908-VLOOKUP($B908,產品!$A$2:$E$61,5,FALSE)*F908-$R908</f>
        <v>150318</v>
      </c>
      <c r="J908">
        <f t="shared" si="42"/>
        <v>2020</v>
      </c>
      <c r="P908" t="str">
        <f>MID(VLOOKUP($D908,業務!$A$1:$E$11,2,FALSE),FIND("/",VLOOKUP($D908,業務!$A$1:$E$11,2,FALSE))+1,2)</f>
        <v>經理</v>
      </c>
      <c r="Q908">
        <f t="shared" si="43"/>
        <v>1.4999999999999999E-2</v>
      </c>
      <c r="R908">
        <f t="shared" si="44"/>
        <v>4482</v>
      </c>
    </row>
    <row r="909" spans="1:18" ht="15.75" customHeight="1">
      <c r="A909" s="19">
        <v>908</v>
      </c>
      <c r="B909" s="4">
        <v>13</v>
      </c>
      <c r="C909" s="15">
        <v>7</v>
      </c>
      <c r="D909" s="21">
        <v>2</v>
      </c>
      <c r="E909" s="22">
        <v>44008</v>
      </c>
      <c r="F909" s="26">
        <v>60</v>
      </c>
      <c r="G909" s="24">
        <v>0.11</v>
      </c>
      <c r="H909">
        <f>VLOOKUP($B909,產品!$A$1:$E$61,4,FALSE)*(1-$G909)*$F909</f>
        <v>96120</v>
      </c>
      <c r="I909" s="58">
        <f>$H909-VLOOKUP($B909,產品!$A$2:$E$61,5,FALSE)*F909-$R909</f>
        <v>51478.2</v>
      </c>
      <c r="J909">
        <f t="shared" si="42"/>
        <v>2020</v>
      </c>
      <c r="P909" t="str">
        <f>MID(VLOOKUP($D909,業務!$A$1:$E$11,2,FALSE),FIND("/",VLOOKUP($D909,業務!$A$1:$E$11,2,FALSE))+1,2)</f>
        <v>經理</v>
      </c>
      <c r="Q909">
        <f t="shared" si="43"/>
        <v>1.4999999999999999E-2</v>
      </c>
      <c r="R909">
        <f t="shared" si="44"/>
        <v>1441.8</v>
      </c>
    </row>
    <row r="910" spans="1:18" ht="15.75" customHeight="1">
      <c r="A910" s="19">
        <v>909</v>
      </c>
      <c r="B910" s="4">
        <v>20</v>
      </c>
      <c r="C910" s="15">
        <v>258</v>
      </c>
      <c r="D910" s="21">
        <v>4</v>
      </c>
      <c r="E910" s="22">
        <v>44008</v>
      </c>
      <c r="F910" s="26">
        <v>40</v>
      </c>
      <c r="G910" s="24">
        <v>7.0000000000000007E-2</v>
      </c>
      <c r="H910">
        <f>VLOOKUP($B910,產品!$A$1:$E$61,4,FALSE)*(1-$G910)*$F910</f>
        <v>66960</v>
      </c>
      <c r="I910" s="58">
        <f>$H910-VLOOKUP($B910,產品!$A$2:$E$61,5,FALSE)*F910-$R910</f>
        <v>37356.480000000003</v>
      </c>
      <c r="J910">
        <f t="shared" si="42"/>
        <v>2020</v>
      </c>
      <c r="P910" t="str">
        <f>MID(VLOOKUP($D910,業務!$A$1:$E$11,2,FALSE),FIND("/",VLOOKUP($D910,業務!$A$1:$E$11,2,FALSE))+1,2)</f>
        <v>副理</v>
      </c>
      <c r="Q910">
        <f t="shared" si="43"/>
        <v>1.2E-2</v>
      </c>
      <c r="R910">
        <f t="shared" si="44"/>
        <v>803.52</v>
      </c>
    </row>
    <row r="911" spans="1:18" ht="15.75" customHeight="1">
      <c r="A911" s="19">
        <v>910</v>
      </c>
      <c r="B911" s="4">
        <v>43</v>
      </c>
      <c r="C911" s="15">
        <v>286</v>
      </c>
      <c r="D911" s="21">
        <v>10</v>
      </c>
      <c r="E911" s="22">
        <v>44008</v>
      </c>
      <c r="F911" s="23">
        <v>4</v>
      </c>
      <c r="G911" s="24">
        <v>0.06</v>
      </c>
      <c r="H911">
        <f>VLOOKUP($B911,產品!$A$1:$E$61,4,FALSE)*(1-$G911)*$F911</f>
        <v>67680</v>
      </c>
      <c r="I911" s="58">
        <f>$H911-VLOOKUP($B911,產品!$A$2:$E$61,5,FALSE)*F911-$R911</f>
        <v>20203.2</v>
      </c>
      <c r="J911">
        <f t="shared" si="42"/>
        <v>2020</v>
      </c>
      <c r="P911" t="str">
        <f>MID(VLOOKUP($D911,業務!$A$1:$E$11,2,FALSE),FIND("/",VLOOKUP($D911,業務!$A$1:$E$11,2,FALSE))+1,2)</f>
        <v>專員</v>
      </c>
      <c r="Q911">
        <f t="shared" si="43"/>
        <v>0.01</v>
      </c>
      <c r="R911">
        <f t="shared" si="44"/>
        <v>676.80000000000007</v>
      </c>
    </row>
    <row r="912" spans="1:18" ht="15.75" customHeight="1">
      <c r="A912" s="19">
        <v>911</v>
      </c>
      <c r="B912" s="4">
        <v>16</v>
      </c>
      <c r="C912" s="15">
        <v>271</v>
      </c>
      <c r="D912" s="21">
        <v>3</v>
      </c>
      <c r="E912" s="22">
        <v>44008</v>
      </c>
      <c r="F912" s="23">
        <v>20</v>
      </c>
      <c r="G912" s="24">
        <v>7.0000000000000007E-2</v>
      </c>
      <c r="H912">
        <f>VLOOKUP($B912,產品!$A$1:$E$61,4,FALSE)*(1-$G912)*$F912</f>
        <v>33480</v>
      </c>
      <c r="I912" s="58">
        <f>$H912-VLOOKUP($B912,產品!$A$2:$E$61,5,FALSE)*F912-$R912</f>
        <v>18544.32</v>
      </c>
      <c r="J912">
        <f t="shared" si="42"/>
        <v>2020</v>
      </c>
      <c r="P912" t="str">
        <f>MID(VLOOKUP($D912,業務!$A$1:$E$11,2,FALSE),FIND("/",VLOOKUP($D912,業務!$A$1:$E$11,2,FALSE))+1,2)</f>
        <v>協理</v>
      </c>
      <c r="Q912">
        <f t="shared" si="43"/>
        <v>1.6E-2</v>
      </c>
      <c r="R912">
        <f t="shared" si="44"/>
        <v>535.68000000000006</v>
      </c>
    </row>
    <row r="913" spans="1:18" ht="15.75" customHeight="1">
      <c r="A913" s="19">
        <v>912</v>
      </c>
      <c r="B913" s="4">
        <v>12</v>
      </c>
      <c r="C913" s="15">
        <v>112</v>
      </c>
      <c r="D913" s="21">
        <v>7</v>
      </c>
      <c r="E913" s="22">
        <v>44008</v>
      </c>
      <c r="F913" s="23">
        <v>20</v>
      </c>
      <c r="G913" s="24">
        <v>0.06</v>
      </c>
      <c r="H913">
        <f>VLOOKUP($B913,產品!$A$1:$E$61,4,FALSE)*(1-$G913)*$F913</f>
        <v>18800</v>
      </c>
      <c r="I913" s="58">
        <f>$H913-VLOOKUP($B913,產品!$A$2:$E$61,5,FALSE)*F913-$R913</f>
        <v>10574.4</v>
      </c>
      <c r="J913">
        <f t="shared" si="42"/>
        <v>2020</v>
      </c>
      <c r="P913" t="str">
        <f>MID(VLOOKUP($D913,業務!$A$1:$E$11,2,FALSE),FIND("/",VLOOKUP($D913,業務!$A$1:$E$11,2,FALSE))+1,2)</f>
        <v>副理</v>
      </c>
      <c r="Q913">
        <f t="shared" si="43"/>
        <v>1.2E-2</v>
      </c>
      <c r="R913">
        <f t="shared" si="44"/>
        <v>225.6</v>
      </c>
    </row>
    <row r="914" spans="1:18" ht="15.75" customHeight="1">
      <c r="A914" s="19">
        <v>913</v>
      </c>
      <c r="B914" s="4">
        <v>35</v>
      </c>
      <c r="C914" s="15">
        <v>280</v>
      </c>
      <c r="D914" s="21">
        <v>8</v>
      </c>
      <c r="E914" s="22">
        <v>44008</v>
      </c>
      <c r="F914" s="23">
        <v>4</v>
      </c>
      <c r="G914" s="24">
        <v>0.09</v>
      </c>
      <c r="H914">
        <f>VLOOKUP($B914,產品!$A$1:$E$61,4,FALSE)*(1-$G914)*$F914</f>
        <v>30940</v>
      </c>
      <c r="I914" s="58">
        <f>$H914-VLOOKUP($B914,產品!$A$2:$E$61,5,FALSE)*F914-$R914</f>
        <v>10230.6</v>
      </c>
      <c r="J914">
        <f t="shared" si="42"/>
        <v>2020</v>
      </c>
      <c r="P914" t="str">
        <f>MID(VLOOKUP($D914,業務!$A$1:$E$11,2,FALSE),FIND("/",VLOOKUP($D914,業務!$A$1:$E$11,2,FALSE))+1,2)</f>
        <v>專員</v>
      </c>
      <c r="Q914">
        <f t="shared" si="43"/>
        <v>0.01</v>
      </c>
      <c r="R914">
        <f t="shared" si="44"/>
        <v>309.40000000000003</v>
      </c>
    </row>
    <row r="915" spans="1:18" ht="15.75" customHeight="1">
      <c r="A915" s="19">
        <v>914</v>
      </c>
      <c r="B915" s="4">
        <v>32</v>
      </c>
      <c r="C915" s="15">
        <v>273</v>
      </c>
      <c r="D915" s="21">
        <v>4</v>
      </c>
      <c r="E915" s="22">
        <v>44008</v>
      </c>
      <c r="F915" s="23">
        <v>5</v>
      </c>
      <c r="G915" s="24">
        <v>0.18</v>
      </c>
      <c r="H915">
        <f>VLOOKUP($B915,產品!$A$1:$E$61,4,FALSE)*(1-$G915)*$F915</f>
        <v>30750.000000000004</v>
      </c>
      <c r="I915" s="58">
        <f>$H915-VLOOKUP($B915,產品!$A$2:$E$61,5,FALSE)*F915-$R915</f>
        <v>7881.0000000000036</v>
      </c>
      <c r="J915">
        <f t="shared" si="42"/>
        <v>2020</v>
      </c>
      <c r="P915" t="str">
        <f>MID(VLOOKUP($D915,業務!$A$1:$E$11,2,FALSE),FIND("/",VLOOKUP($D915,業務!$A$1:$E$11,2,FALSE))+1,2)</f>
        <v>副理</v>
      </c>
      <c r="Q915">
        <f t="shared" si="43"/>
        <v>1.2E-2</v>
      </c>
      <c r="R915">
        <f t="shared" si="44"/>
        <v>369.00000000000006</v>
      </c>
    </row>
    <row r="916" spans="1:18" ht="15.75" customHeight="1">
      <c r="A916" s="19">
        <v>915</v>
      </c>
      <c r="B916" s="4">
        <v>57</v>
      </c>
      <c r="C916" s="15">
        <v>4</v>
      </c>
      <c r="D916" s="21">
        <v>9</v>
      </c>
      <c r="E916" s="22">
        <v>44008</v>
      </c>
      <c r="F916" s="26">
        <v>3</v>
      </c>
      <c r="G916" s="24">
        <v>0.18</v>
      </c>
      <c r="H916">
        <f>VLOOKUP($B916,產品!$A$1:$E$61,4,FALSE)*(1-$G916)*$F916</f>
        <v>44280.000000000007</v>
      </c>
      <c r="I916" s="58">
        <f>$H916-VLOOKUP($B916,產品!$A$2:$E$61,5,FALSE)*F916-$R916</f>
        <v>5815.8000000000075</v>
      </c>
      <c r="J916">
        <f t="shared" si="42"/>
        <v>2020</v>
      </c>
      <c r="P916" t="str">
        <f>MID(VLOOKUP($D916,業務!$A$1:$E$11,2,FALSE),FIND("/",VLOOKUP($D916,業務!$A$1:$E$11,2,FALSE))+1,2)</f>
        <v>經理</v>
      </c>
      <c r="Q916">
        <f t="shared" si="43"/>
        <v>1.4999999999999999E-2</v>
      </c>
      <c r="R916">
        <f t="shared" si="44"/>
        <v>664.2</v>
      </c>
    </row>
    <row r="917" spans="1:18" ht="15.75" customHeight="1">
      <c r="A917" s="19">
        <v>916</v>
      </c>
      <c r="B917" s="4">
        <v>18</v>
      </c>
      <c r="C917" s="15">
        <v>121</v>
      </c>
      <c r="D917" s="21">
        <v>4</v>
      </c>
      <c r="E917" s="22">
        <v>44009</v>
      </c>
      <c r="F917" s="23">
        <v>60</v>
      </c>
      <c r="G917" s="24">
        <v>0.08</v>
      </c>
      <c r="H917">
        <f>VLOOKUP($B917,產品!$A$1:$E$61,4,FALSE)*(1-$G917)*$F917</f>
        <v>99360</v>
      </c>
      <c r="I917" s="58">
        <f>$H917-VLOOKUP($B917,產品!$A$2:$E$61,5,FALSE)*F917-$R917</f>
        <v>54967.68</v>
      </c>
      <c r="J917">
        <f t="shared" si="42"/>
        <v>2020</v>
      </c>
      <c r="P917" t="str">
        <f>MID(VLOOKUP($D917,業務!$A$1:$E$11,2,FALSE),FIND("/",VLOOKUP($D917,業務!$A$1:$E$11,2,FALSE))+1,2)</f>
        <v>副理</v>
      </c>
      <c r="Q917">
        <f t="shared" si="43"/>
        <v>1.2E-2</v>
      </c>
      <c r="R917">
        <f t="shared" si="44"/>
        <v>1192.32</v>
      </c>
    </row>
    <row r="918" spans="1:18" ht="15.75" customHeight="1">
      <c r="A918" s="19">
        <v>917</v>
      </c>
      <c r="B918" s="4">
        <v>51</v>
      </c>
      <c r="C918" s="15">
        <v>135</v>
      </c>
      <c r="D918" s="21">
        <v>1</v>
      </c>
      <c r="E918" s="22">
        <v>44009</v>
      </c>
      <c r="F918" s="23">
        <v>2</v>
      </c>
      <c r="G918" s="24">
        <v>0.14000000000000001</v>
      </c>
      <c r="H918">
        <f>VLOOKUP($B918,產品!$A$1:$E$61,4,FALSE)*(1-$G918)*$F918</f>
        <v>34400</v>
      </c>
      <c r="I918" s="58">
        <f>$H918-VLOOKUP($B918,產品!$A$2:$E$61,5,FALSE)*F918-$R918</f>
        <v>6056</v>
      </c>
      <c r="J918">
        <f t="shared" si="42"/>
        <v>2020</v>
      </c>
      <c r="P918" t="str">
        <f>MID(VLOOKUP($D918,業務!$A$1:$E$11,2,FALSE),FIND("/",VLOOKUP($D918,業務!$A$1:$E$11,2,FALSE))+1,2)</f>
        <v>專員</v>
      </c>
      <c r="Q918">
        <f t="shared" si="43"/>
        <v>0.01</v>
      </c>
      <c r="R918">
        <f t="shared" si="44"/>
        <v>344</v>
      </c>
    </row>
    <row r="919" spans="1:18" ht="15.75" customHeight="1">
      <c r="A919" s="19">
        <v>918</v>
      </c>
      <c r="B919" s="4">
        <v>50</v>
      </c>
      <c r="C919" s="15">
        <v>12</v>
      </c>
      <c r="D919" s="21">
        <v>6</v>
      </c>
      <c r="E919" s="22">
        <v>44009</v>
      </c>
      <c r="F919" s="23">
        <v>3</v>
      </c>
      <c r="G919" s="24">
        <v>0.19</v>
      </c>
      <c r="H919">
        <f>VLOOKUP($B919,產品!$A$1:$E$61,4,FALSE)*(1-$G919)*$F919</f>
        <v>43740.000000000007</v>
      </c>
      <c r="I919" s="58">
        <f>$H919-VLOOKUP($B919,產品!$A$2:$E$61,5,FALSE)*F919-$R919</f>
        <v>5502.6000000000076</v>
      </c>
      <c r="J919">
        <f t="shared" si="42"/>
        <v>2020</v>
      </c>
      <c r="P919" t="str">
        <f>MID(VLOOKUP($D919,業務!$A$1:$E$11,2,FALSE),FIND("/",VLOOKUP($D919,業務!$A$1:$E$11,2,FALSE))+1,2)</f>
        <v>專員</v>
      </c>
      <c r="Q919">
        <f t="shared" si="43"/>
        <v>0.01</v>
      </c>
      <c r="R919">
        <f t="shared" si="44"/>
        <v>437.40000000000009</v>
      </c>
    </row>
    <row r="920" spans="1:18" ht="15.75" customHeight="1">
      <c r="A920" s="19">
        <v>919</v>
      </c>
      <c r="B920" s="4">
        <v>2</v>
      </c>
      <c r="C920" s="15">
        <v>134</v>
      </c>
      <c r="D920" s="21">
        <v>8</v>
      </c>
      <c r="E920" s="22">
        <v>44010</v>
      </c>
      <c r="F920" s="23">
        <v>60</v>
      </c>
      <c r="G920" s="24">
        <v>0.06</v>
      </c>
      <c r="H920">
        <f>VLOOKUP($B920,產品!$A$1:$E$61,4,FALSE)*(1-$G920)*$F920</f>
        <v>56400</v>
      </c>
      <c r="I920" s="58">
        <f>$H920-VLOOKUP($B920,產品!$A$2:$E$61,5,FALSE)*F920-$R920</f>
        <v>31836</v>
      </c>
      <c r="J920">
        <f t="shared" si="42"/>
        <v>2020</v>
      </c>
      <c r="P920" t="str">
        <f>MID(VLOOKUP($D920,業務!$A$1:$E$11,2,FALSE),FIND("/",VLOOKUP($D920,業務!$A$1:$E$11,2,FALSE))+1,2)</f>
        <v>專員</v>
      </c>
      <c r="Q920">
        <f t="shared" si="43"/>
        <v>0.01</v>
      </c>
      <c r="R920">
        <f t="shared" si="44"/>
        <v>564</v>
      </c>
    </row>
    <row r="921" spans="1:18" ht="15.75" customHeight="1">
      <c r="A921" s="19">
        <v>920</v>
      </c>
      <c r="B921" s="4">
        <v>8</v>
      </c>
      <c r="C921" s="15">
        <v>273</v>
      </c>
      <c r="D921" s="21">
        <v>9</v>
      </c>
      <c r="E921" s="22">
        <v>44010</v>
      </c>
      <c r="F921" s="26">
        <v>40</v>
      </c>
      <c r="G921" s="24">
        <v>0.11</v>
      </c>
      <c r="H921">
        <f>VLOOKUP($B921,產品!$A$1:$E$61,4,FALSE)*(1-$G921)*$F921</f>
        <v>35600</v>
      </c>
      <c r="I921" s="58">
        <f>$H921-VLOOKUP($B921,產品!$A$2:$E$61,5,FALSE)*F921-$R921</f>
        <v>19066</v>
      </c>
      <c r="J921">
        <f t="shared" si="42"/>
        <v>2020</v>
      </c>
      <c r="P921" t="str">
        <f>MID(VLOOKUP($D921,業務!$A$1:$E$11,2,FALSE),FIND("/",VLOOKUP($D921,業務!$A$1:$E$11,2,FALSE))+1,2)</f>
        <v>經理</v>
      </c>
      <c r="Q921">
        <f t="shared" si="43"/>
        <v>1.4999999999999999E-2</v>
      </c>
      <c r="R921">
        <f t="shared" si="44"/>
        <v>534</v>
      </c>
    </row>
    <row r="922" spans="1:18" ht="15.75" customHeight="1">
      <c r="A922" s="19">
        <v>921</v>
      </c>
      <c r="B922" s="4">
        <v>16</v>
      </c>
      <c r="C922" s="15">
        <v>116</v>
      </c>
      <c r="D922" s="21">
        <v>4</v>
      </c>
      <c r="E922" s="22">
        <v>44011</v>
      </c>
      <c r="F922" s="23">
        <v>150</v>
      </c>
      <c r="G922" s="24">
        <v>0.12</v>
      </c>
      <c r="H922">
        <f>VLOOKUP($B922,產品!$A$1:$E$61,4,FALSE)*(1-$G922)*$F922</f>
        <v>237600</v>
      </c>
      <c r="I922" s="58">
        <f>$H922-VLOOKUP($B922,產品!$A$2:$E$61,5,FALSE)*F922-$R922</f>
        <v>126748.8</v>
      </c>
      <c r="J922">
        <f t="shared" si="42"/>
        <v>2020</v>
      </c>
      <c r="P922" t="str">
        <f>MID(VLOOKUP($D922,業務!$A$1:$E$11,2,FALSE),FIND("/",VLOOKUP($D922,業務!$A$1:$E$11,2,FALSE))+1,2)</f>
        <v>副理</v>
      </c>
      <c r="Q922">
        <f t="shared" si="43"/>
        <v>1.2E-2</v>
      </c>
      <c r="R922">
        <f t="shared" si="44"/>
        <v>2851.2000000000003</v>
      </c>
    </row>
    <row r="923" spans="1:18" ht="15.75" customHeight="1">
      <c r="A923" s="19">
        <v>922</v>
      </c>
      <c r="B923" s="4">
        <v>23</v>
      </c>
      <c r="C923" s="15">
        <v>124</v>
      </c>
      <c r="D923" s="21">
        <v>2</v>
      </c>
      <c r="E923" s="22">
        <v>44011</v>
      </c>
      <c r="F923" s="23">
        <v>50</v>
      </c>
      <c r="G923" s="24">
        <v>0.05</v>
      </c>
      <c r="H923">
        <f>VLOOKUP($B923,產品!$A$1:$E$61,4,FALSE)*(1-$G923)*$F923</f>
        <v>85500</v>
      </c>
      <c r="I923" s="58">
        <f>$H923-VLOOKUP($B923,產品!$A$2:$E$61,5,FALSE)*F923-$R923</f>
        <v>48217.5</v>
      </c>
      <c r="J923">
        <f t="shared" si="42"/>
        <v>2020</v>
      </c>
      <c r="P923" t="str">
        <f>MID(VLOOKUP($D923,業務!$A$1:$E$11,2,FALSE),FIND("/",VLOOKUP($D923,業務!$A$1:$E$11,2,FALSE))+1,2)</f>
        <v>經理</v>
      </c>
      <c r="Q923">
        <f t="shared" si="43"/>
        <v>1.4999999999999999E-2</v>
      </c>
      <c r="R923">
        <f t="shared" si="44"/>
        <v>1282.5</v>
      </c>
    </row>
    <row r="924" spans="1:18" ht="15.75" customHeight="1">
      <c r="A924" s="19">
        <v>923</v>
      </c>
      <c r="B924" s="4">
        <v>20</v>
      </c>
      <c r="C924" s="15">
        <v>273</v>
      </c>
      <c r="D924" s="21">
        <v>10</v>
      </c>
      <c r="E924" s="22">
        <v>44011</v>
      </c>
      <c r="F924" s="23">
        <v>30</v>
      </c>
      <c r="G924" s="24">
        <v>0.18</v>
      </c>
      <c r="H924">
        <f>VLOOKUP($B924,產品!$A$1:$E$61,4,FALSE)*(1-$G924)*$F924</f>
        <v>44280</v>
      </c>
      <c r="I924" s="58">
        <f>$H924-VLOOKUP($B924,產品!$A$2:$E$61,5,FALSE)*F924-$R924</f>
        <v>22237.200000000001</v>
      </c>
      <c r="J924">
        <f t="shared" si="42"/>
        <v>2020</v>
      </c>
      <c r="P924" t="str">
        <f>MID(VLOOKUP($D924,業務!$A$1:$E$11,2,FALSE),FIND("/",VLOOKUP($D924,業務!$A$1:$E$11,2,FALSE))+1,2)</f>
        <v>專員</v>
      </c>
      <c r="Q924">
        <f t="shared" si="43"/>
        <v>0.01</v>
      </c>
      <c r="R924">
        <f t="shared" si="44"/>
        <v>442.8</v>
      </c>
    </row>
    <row r="925" spans="1:18" ht="15.75" customHeight="1">
      <c r="A925" s="19">
        <v>924</v>
      </c>
      <c r="B925" s="4">
        <v>28</v>
      </c>
      <c r="C925" s="15">
        <v>280</v>
      </c>
      <c r="D925" s="21">
        <v>7</v>
      </c>
      <c r="E925" s="22">
        <v>44011</v>
      </c>
      <c r="F925" s="23">
        <v>2</v>
      </c>
      <c r="G925" s="24">
        <v>7.0000000000000007E-2</v>
      </c>
      <c r="H925">
        <f>VLOOKUP($B925,產品!$A$1:$E$61,4,FALSE)*(1-$G925)*$F925</f>
        <v>13949.999999999998</v>
      </c>
      <c r="I925" s="58">
        <f>$H925-VLOOKUP($B925,產品!$A$2:$E$61,5,FALSE)*F925-$R925</f>
        <v>4782.5999999999985</v>
      </c>
      <c r="J925">
        <f t="shared" si="42"/>
        <v>2020</v>
      </c>
      <c r="P925" t="str">
        <f>MID(VLOOKUP($D925,業務!$A$1:$E$11,2,FALSE),FIND("/",VLOOKUP($D925,業務!$A$1:$E$11,2,FALSE))+1,2)</f>
        <v>副理</v>
      </c>
      <c r="Q925">
        <f t="shared" si="43"/>
        <v>1.2E-2</v>
      </c>
      <c r="R925">
        <f t="shared" si="44"/>
        <v>167.39999999999998</v>
      </c>
    </row>
    <row r="926" spans="1:18" ht="15.75" customHeight="1">
      <c r="A926" s="19">
        <v>925</v>
      </c>
      <c r="B926" s="4">
        <v>55</v>
      </c>
      <c r="C926" s="15">
        <v>9</v>
      </c>
      <c r="D926" s="21">
        <v>8</v>
      </c>
      <c r="E926" s="22">
        <v>44011</v>
      </c>
      <c r="F926" s="23">
        <v>1</v>
      </c>
      <c r="G926" s="24">
        <v>7.0000000000000007E-2</v>
      </c>
      <c r="H926">
        <f>VLOOKUP($B926,產品!$A$1:$E$61,4,FALSE)*(1-$G926)*$F926</f>
        <v>18600</v>
      </c>
      <c r="I926" s="58">
        <f>$H926-VLOOKUP($B926,產品!$A$2:$E$61,5,FALSE)*F926-$R926</f>
        <v>4414</v>
      </c>
      <c r="J926">
        <f t="shared" si="42"/>
        <v>2020</v>
      </c>
      <c r="P926" t="str">
        <f>MID(VLOOKUP($D926,業務!$A$1:$E$11,2,FALSE),FIND("/",VLOOKUP($D926,業務!$A$1:$E$11,2,FALSE))+1,2)</f>
        <v>專員</v>
      </c>
      <c r="Q926">
        <f t="shared" si="43"/>
        <v>0.01</v>
      </c>
      <c r="R926">
        <f t="shared" si="44"/>
        <v>186</v>
      </c>
    </row>
    <row r="927" spans="1:18" ht="15.75" customHeight="1">
      <c r="A927" s="19">
        <v>926</v>
      </c>
      <c r="B927" s="4">
        <v>47</v>
      </c>
      <c r="C927" s="15">
        <v>259</v>
      </c>
      <c r="D927" s="21">
        <v>10</v>
      </c>
      <c r="E927" s="22">
        <v>44012</v>
      </c>
      <c r="F927" s="23">
        <v>15</v>
      </c>
      <c r="G927" s="24">
        <v>7.0000000000000007E-2</v>
      </c>
      <c r="H927">
        <f>VLOOKUP($B927,產品!$A$1:$E$61,4,FALSE)*(1-$G927)*$F927</f>
        <v>279000</v>
      </c>
      <c r="I927" s="58">
        <f>$H927-VLOOKUP($B927,產品!$A$2:$E$61,5,FALSE)*F927-$R927</f>
        <v>81210</v>
      </c>
      <c r="J927">
        <f t="shared" si="42"/>
        <v>2020</v>
      </c>
      <c r="P927" t="str">
        <f>MID(VLOOKUP($D927,業務!$A$1:$E$11,2,FALSE),FIND("/",VLOOKUP($D927,業務!$A$1:$E$11,2,FALSE))+1,2)</f>
        <v>專員</v>
      </c>
      <c r="Q927">
        <f t="shared" si="43"/>
        <v>0.01</v>
      </c>
      <c r="R927">
        <f t="shared" si="44"/>
        <v>2790</v>
      </c>
    </row>
    <row r="928" spans="1:18" ht="15.75" customHeight="1">
      <c r="A928" s="19">
        <v>927</v>
      </c>
      <c r="B928" s="4">
        <v>35</v>
      </c>
      <c r="C928" s="15">
        <v>4</v>
      </c>
      <c r="D928" s="21">
        <v>2</v>
      </c>
      <c r="E928" s="22">
        <v>44012</v>
      </c>
      <c r="F928" s="26">
        <v>7</v>
      </c>
      <c r="G928" s="24">
        <v>0.15</v>
      </c>
      <c r="H928">
        <f>VLOOKUP($B928,產品!$A$1:$E$61,4,FALSE)*(1-$G928)*$F928</f>
        <v>50575</v>
      </c>
      <c r="I928" s="58">
        <f>$H928-VLOOKUP($B928,產品!$A$2:$E$61,5,FALSE)*F928-$R928</f>
        <v>14116.375</v>
      </c>
      <c r="J928">
        <f t="shared" si="42"/>
        <v>2020</v>
      </c>
      <c r="P928" t="str">
        <f>MID(VLOOKUP($D928,業務!$A$1:$E$11,2,FALSE),FIND("/",VLOOKUP($D928,業務!$A$1:$E$11,2,FALSE))+1,2)</f>
        <v>經理</v>
      </c>
      <c r="Q928">
        <f t="shared" si="43"/>
        <v>1.4999999999999999E-2</v>
      </c>
      <c r="R928">
        <f t="shared" si="44"/>
        <v>758.625</v>
      </c>
    </row>
    <row r="929" spans="1:18" ht="15.75" customHeight="1">
      <c r="A929" s="19">
        <v>928</v>
      </c>
      <c r="B929" s="4">
        <v>5</v>
      </c>
      <c r="C929" s="15">
        <v>121</v>
      </c>
      <c r="D929" s="21">
        <v>7</v>
      </c>
      <c r="E929" s="22">
        <v>44012</v>
      </c>
      <c r="F929" s="23">
        <v>20</v>
      </c>
      <c r="G929" s="24">
        <v>0.17</v>
      </c>
      <c r="H929">
        <f>VLOOKUP($B929,產品!$A$1:$E$61,4,FALSE)*(1-$G929)*$F929</f>
        <v>16600</v>
      </c>
      <c r="I929" s="58">
        <f>$H929-VLOOKUP($B929,產品!$A$2:$E$61,5,FALSE)*F929-$R929</f>
        <v>8400.7999999999993</v>
      </c>
      <c r="J929">
        <f t="shared" si="42"/>
        <v>2020</v>
      </c>
      <c r="P929" t="str">
        <f>MID(VLOOKUP($D929,業務!$A$1:$E$11,2,FALSE),FIND("/",VLOOKUP($D929,業務!$A$1:$E$11,2,FALSE))+1,2)</f>
        <v>副理</v>
      </c>
      <c r="Q929">
        <f t="shared" si="43"/>
        <v>1.2E-2</v>
      </c>
      <c r="R929">
        <f t="shared" si="44"/>
        <v>199.20000000000002</v>
      </c>
    </row>
    <row r="930" spans="1:18" ht="15.75" customHeight="1">
      <c r="A930" s="19">
        <v>929</v>
      </c>
      <c r="B930" s="4">
        <v>60</v>
      </c>
      <c r="C930" s="15">
        <v>9</v>
      </c>
      <c r="D930" s="21">
        <v>7</v>
      </c>
      <c r="E930" s="22">
        <v>44012</v>
      </c>
      <c r="F930" s="26">
        <v>2</v>
      </c>
      <c r="G930" s="24">
        <v>0.13</v>
      </c>
      <c r="H930">
        <f>VLOOKUP($B930,產品!$A$1:$E$61,4,FALSE)*(1-$G930)*$F930</f>
        <v>43500</v>
      </c>
      <c r="I930" s="58">
        <f>$H930-VLOOKUP($B930,產品!$A$2:$E$61,5,FALSE)*F930-$R930</f>
        <v>7978</v>
      </c>
      <c r="J930">
        <f t="shared" si="42"/>
        <v>2020</v>
      </c>
      <c r="P930" t="str">
        <f>MID(VLOOKUP($D930,業務!$A$1:$E$11,2,FALSE),FIND("/",VLOOKUP($D930,業務!$A$1:$E$11,2,FALSE))+1,2)</f>
        <v>副理</v>
      </c>
      <c r="Q930">
        <f t="shared" si="43"/>
        <v>1.2E-2</v>
      </c>
      <c r="R930">
        <f t="shared" si="44"/>
        <v>522</v>
      </c>
    </row>
    <row r="931" spans="1:18" ht="15.75" customHeight="1">
      <c r="A931" s="19">
        <v>930</v>
      </c>
      <c r="B931" s="4">
        <v>31</v>
      </c>
      <c r="C931" s="15">
        <v>119</v>
      </c>
      <c r="D931" s="21">
        <v>10</v>
      </c>
      <c r="E931" s="22">
        <v>44013</v>
      </c>
      <c r="F931" s="23">
        <v>25</v>
      </c>
      <c r="G931" s="24">
        <v>0.06</v>
      </c>
      <c r="H931">
        <f>VLOOKUP($B931,產品!$A$1:$E$61,4,FALSE)*(1-$G931)*$F931</f>
        <v>164500</v>
      </c>
      <c r="I931" s="58">
        <f>$H931-VLOOKUP($B931,產品!$A$2:$E$61,5,FALSE)*F931-$R931</f>
        <v>57855</v>
      </c>
      <c r="J931">
        <f t="shared" si="42"/>
        <v>2020</v>
      </c>
      <c r="P931" t="str">
        <f>MID(VLOOKUP($D931,業務!$A$1:$E$11,2,FALSE),FIND("/",VLOOKUP($D931,業務!$A$1:$E$11,2,FALSE))+1,2)</f>
        <v>專員</v>
      </c>
      <c r="Q931">
        <f t="shared" si="43"/>
        <v>0.01</v>
      </c>
      <c r="R931">
        <f t="shared" si="44"/>
        <v>1645</v>
      </c>
    </row>
    <row r="932" spans="1:18" ht="15.75" customHeight="1">
      <c r="A932" s="19">
        <v>931</v>
      </c>
      <c r="B932" s="4">
        <v>7</v>
      </c>
      <c r="C932" s="15">
        <v>7</v>
      </c>
      <c r="D932" s="21">
        <v>6</v>
      </c>
      <c r="E932" s="22">
        <v>44013</v>
      </c>
      <c r="F932" s="23">
        <v>50</v>
      </c>
      <c r="G932" s="24">
        <v>0.12</v>
      </c>
      <c r="H932">
        <f>VLOOKUP($B932,產品!$A$1:$E$61,4,FALSE)*(1-$G932)*$F932</f>
        <v>44000</v>
      </c>
      <c r="I932" s="58">
        <f>$H932-VLOOKUP($B932,產品!$A$2:$E$61,5,FALSE)*F932-$R932</f>
        <v>23560</v>
      </c>
      <c r="J932">
        <f t="shared" si="42"/>
        <v>2020</v>
      </c>
      <c r="P932" t="str">
        <f>MID(VLOOKUP($D932,業務!$A$1:$E$11,2,FALSE),FIND("/",VLOOKUP($D932,業務!$A$1:$E$11,2,FALSE))+1,2)</f>
        <v>專員</v>
      </c>
      <c r="Q932">
        <f t="shared" si="43"/>
        <v>0.01</v>
      </c>
      <c r="R932">
        <f t="shared" si="44"/>
        <v>440</v>
      </c>
    </row>
    <row r="933" spans="1:18" ht="15.75" customHeight="1">
      <c r="A933" s="19">
        <v>932</v>
      </c>
      <c r="B933" s="4">
        <v>11</v>
      </c>
      <c r="C933" s="15">
        <v>112</v>
      </c>
      <c r="D933" s="21">
        <v>7</v>
      </c>
      <c r="E933" s="22">
        <v>44013</v>
      </c>
      <c r="F933" s="23">
        <v>50</v>
      </c>
      <c r="G933" s="24">
        <v>0.15</v>
      </c>
      <c r="H933">
        <f>VLOOKUP($B933,產品!$A$1:$E$61,4,FALSE)*(1-$G933)*$F933</f>
        <v>42500</v>
      </c>
      <c r="I933" s="58">
        <f>$H933-VLOOKUP($B933,產品!$A$2:$E$61,5,FALSE)*F933-$R933</f>
        <v>21990</v>
      </c>
      <c r="J933">
        <f t="shared" si="42"/>
        <v>2020</v>
      </c>
      <c r="P933" t="str">
        <f>MID(VLOOKUP($D933,業務!$A$1:$E$11,2,FALSE),FIND("/",VLOOKUP($D933,業務!$A$1:$E$11,2,FALSE))+1,2)</f>
        <v>副理</v>
      </c>
      <c r="Q933">
        <f t="shared" si="43"/>
        <v>1.2E-2</v>
      </c>
      <c r="R933">
        <f t="shared" si="44"/>
        <v>510</v>
      </c>
    </row>
    <row r="934" spans="1:18" ht="15.75" customHeight="1">
      <c r="A934" s="19">
        <v>933</v>
      </c>
      <c r="B934" s="4">
        <v>49</v>
      </c>
      <c r="C934" s="15">
        <v>7</v>
      </c>
      <c r="D934" s="21">
        <v>2</v>
      </c>
      <c r="E934" s="22">
        <v>44013</v>
      </c>
      <c r="F934" s="26">
        <v>5</v>
      </c>
      <c r="G934" s="24">
        <v>0.12</v>
      </c>
      <c r="H934">
        <f>VLOOKUP($B934,產品!$A$1:$E$61,4,FALSE)*(1-$G934)*$F934</f>
        <v>66000</v>
      </c>
      <c r="I934" s="58">
        <f>$H934-VLOOKUP($B934,產品!$A$2:$E$61,5,FALSE)*F934-$R934</f>
        <v>12510</v>
      </c>
      <c r="J934">
        <f t="shared" si="42"/>
        <v>2020</v>
      </c>
      <c r="P934" t="str">
        <f>MID(VLOOKUP($D934,業務!$A$1:$E$11,2,FALSE),FIND("/",VLOOKUP($D934,業務!$A$1:$E$11,2,FALSE))+1,2)</f>
        <v>經理</v>
      </c>
      <c r="Q934">
        <f t="shared" si="43"/>
        <v>1.4999999999999999E-2</v>
      </c>
      <c r="R934">
        <f t="shared" si="44"/>
        <v>990</v>
      </c>
    </row>
    <row r="935" spans="1:18" ht="15.75" customHeight="1">
      <c r="A935" s="19">
        <v>934</v>
      </c>
      <c r="B935" s="4">
        <v>52</v>
      </c>
      <c r="C935" s="15">
        <v>124</v>
      </c>
      <c r="D935" s="21">
        <v>4</v>
      </c>
      <c r="E935" s="22">
        <v>44013</v>
      </c>
      <c r="F935" s="26">
        <v>3</v>
      </c>
      <c r="G935" s="24">
        <v>0.13</v>
      </c>
      <c r="H935">
        <f>VLOOKUP($B935,產品!$A$1:$E$61,4,FALSE)*(1-$G935)*$F935</f>
        <v>57420</v>
      </c>
      <c r="I935" s="58">
        <f>$H935-VLOOKUP($B935,產品!$A$2:$E$61,5,FALSE)*F935-$R935</f>
        <v>10530.960000000006</v>
      </c>
      <c r="J935">
        <f t="shared" si="42"/>
        <v>2020</v>
      </c>
      <c r="P935" t="str">
        <f>MID(VLOOKUP($D935,業務!$A$1:$E$11,2,FALSE),FIND("/",VLOOKUP($D935,業務!$A$1:$E$11,2,FALSE))+1,2)</f>
        <v>副理</v>
      </c>
      <c r="Q935">
        <f t="shared" si="43"/>
        <v>1.2E-2</v>
      </c>
      <c r="R935">
        <f t="shared" si="44"/>
        <v>689.04</v>
      </c>
    </row>
    <row r="936" spans="1:18" ht="15.75" customHeight="1">
      <c r="A936" s="19">
        <v>935</v>
      </c>
      <c r="B936" s="4">
        <v>53</v>
      </c>
      <c r="C936" s="15">
        <v>138</v>
      </c>
      <c r="D936" s="21">
        <v>1</v>
      </c>
      <c r="E936" s="22">
        <v>44013</v>
      </c>
      <c r="F936" s="23">
        <v>2</v>
      </c>
      <c r="G936" s="24">
        <v>0.15</v>
      </c>
      <c r="H936">
        <f>VLOOKUP($B936,產品!$A$1:$E$61,4,FALSE)*(1-$G936)*$F936</f>
        <v>25500</v>
      </c>
      <c r="I936" s="58">
        <f>$H936-VLOOKUP($B936,產品!$A$2:$E$61,5,FALSE)*F936-$R936</f>
        <v>4245</v>
      </c>
      <c r="J936">
        <f t="shared" si="42"/>
        <v>2020</v>
      </c>
      <c r="P936" t="str">
        <f>MID(VLOOKUP($D936,業務!$A$1:$E$11,2,FALSE),FIND("/",VLOOKUP($D936,業務!$A$1:$E$11,2,FALSE))+1,2)</f>
        <v>專員</v>
      </c>
      <c r="Q936">
        <f t="shared" si="43"/>
        <v>0.01</v>
      </c>
      <c r="R936">
        <f t="shared" si="44"/>
        <v>255</v>
      </c>
    </row>
    <row r="937" spans="1:18" ht="15.75" customHeight="1">
      <c r="A937" s="19">
        <v>936</v>
      </c>
      <c r="B937" s="4">
        <v>9</v>
      </c>
      <c r="C937" s="15">
        <v>286</v>
      </c>
      <c r="D937" s="21">
        <v>3</v>
      </c>
      <c r="E937" s="22">
        <v>44015</v>
      </c>
      <c r="F937" s="23">
        <v>60</v>
      </c>
      <c r="G937" s="24">
        <v>0.06</v>
      </c>
      <c r="H937">
        <f>VLOOKUP($B937,產品!$A$1:$E$61,4,FALSE)*(1-$G937)*$F937</f>
        <v>56400</v>
      </c>
      <c r="I937" s="58">
        <f>$H937-VLOOKUP($B937,產品!$A$2:$E$61,5,FALSE)*F937-$R937</f>
        <v>31497.599999999999</v>
      </c>
      <c r="J937">
        <f t="shared" si="42"/>
        <v>2020</v>
      </c>
      <c r="P937" t="str">
        <f>MID(VLOOKUP($D937,業務!$A$1:$E$11,2,FALSE),FIND("/",VLOOKUP($D937,業務!$A$1:$E$11,2,FALSE))+1,2)</f>
        <v>協理</v>
      </c>
      <c r="Q937">
        <f t="shared" si="43"/>
        <v>1.6E-2</v>
      </c>
      <c r="R937">
        <f t="shared" si="44"/>
        <v>902.4</v>
      </c>
    </row>
    <row r="938" spans="1:18" ht="15.75" customHeight="1">
      <c r="A938" s="19">
        <v>937</v>
      </c>
      <c r="B938" s="4">
        <v>11</v>
      </c>
      <c r="C938" s="15">
        <v>271</v>
      </c>
      <c r="D938" s="21">
        <v>5</v>
      </c>
      <c r="E938" s="22">
        <v>44015</v>
      </c>
      <c r="F938" s="23">
        <v>10</v>
      </c>
      <c r="G938" s="24">
        <v>0.15</v>
      </c>
      <c r="H938">
        <f>VLOOKUP($B938,產品!$A$1:$E$61,4,FALSE)*(1-$G938)*$F938</f>
        <v>8500</v>
      </c>
      <c r="I938" s="58">
        <f>$H938-VLOOKUP($B938,產品!$A$2:$E$61,5,FALSE)*F938-$R938</f>
        <v>4415</v>
      </c>
      <c r="J938">
        <f t="shared" si="42"/>
        <v>2020</v>
      </c>
      <c r="P938" t="str">
        <f>MID(VLOOKUP($D938,業務!$A$1:$E$11,2,FALSE),FIND("/",VLOOKUP($D938,業務!$A$1:$E$11,2,FALSE))+1,2)</f>
        <v>專員</v>
      </c>
      <c r="Q938">
        <f t="shared" si="43"/>
        <v>0.01</v>
      </c>
      <c r="R938">
        <f t="shared" si="44"/>
        <v>85</v>
      </c>
    </row>
    <row r="939" spans="1:18" ht="15.75" customHeight="1">
      <c r="A939" s="19">
        <v>938</v>
      </c>
      <c r="B939" s="4">
        <v>53</v>
      </c>
      <c r="C939" s="15">
        <v>124</v>
      </c>
      <c r="D939" s="21">
        <v>4</v>
      </c>
      <c r="E939" s="22">
        <v>44015</v>
      </c>
      <c r="F939" s="26">
        <v>3</v>
      </c>
      <c r="G939" s="24">
        <v>0.2</v>
      </c>
      <c r="H939">
        <f>VLOOKUP($B939,產品!$A$1:$E$61,4,FALSE)*(1-$G939)*$F939</f>
        <v>36000</v>
      </c>
      <c r="I939" s="58">
        <f>$H939-VLOOKUP($B939,產品!$A$2:$E$61,5,FALSE)*F939-$R939</f>
        <v>4068</v>
      </c>
      <c r="J939">
        <f t="shared" si="42"/>
        <v>2020</v>
      </c>
      <c r="P939" t="str">
        <f>MID(VLOOKUP($D939,業務!$A$1:$E$11,2,FALSE),FIND("/",VLOOKUP($D939,業務!$A$1:$E$11,2,FALSE))+1,2)</f>
        <v>副理</v>
      </c>
      <c r="Q939">
        <f t="shared" si="43"/>
        <v>1.2E-2</v>
      </c>
      <c r="R939">
        <f t="shared" si="44"/>
        <v>432</v>
      </c>
    </row>
    <row r="940" spans="1:18" ht="15.75" customHeight="1">
      <c r="A940" s="19">
        <v>939</v>
      </c>
      <c r="B940" s="4">
        <v>39</v>
      </c>
      <c r="C940" s="15">
        <v>138</v>
      </c>
      <c r="D940" s="21">
        <v>3</v>
      </c>
      <c r="E940" s="22">
        <v>44016</v>
      </c>
      <c r="F940" s="23">
        <v>14</v>
      </c>
      <c r="G940" s="24">
        <v>7.0000000000000007E-2</v>
      </c>
      <c r="H940">
        <f>VLOOKUP($B940,產品!$A$1:$E$61,4,FALSE)*(1-$G940)*$F940</f>
        <v>234360</v>
      </c>
      <c r="I940" s="58">
        <f>$H940-VLOOKUP($B940,產品!$A$2:$E$61,5,FALSE)*F940-$R940</f>
        <v>66810.240000000005</v>
      </c>
      <c r="J940">
        <f t="shared" si="42"/>
        <v>2020</v>
      </c>
      <c r="P940" t="str">
        <f>MID(VLOOKUP($D940,業務!$A$1:$E$11,2,FALSE),FIND("/",VLOOKUP($D940,業務!$A$1:$E$11,2,FALSE))+1,2)</f>
        <v>協理</v>
      </c>
      <c r="Q940">
        <f t="shared" si="43"/>
        <v>1.6E-2</v>
      </c>
      <c r="R940">
        <f t="shared" si="44"/>
        <v>3749.76</v>
      </c>
    </row>
    <row r="941" spans="1:18" ht="15.75" customHeight="1">
      <c r="A941" s="19">
        <v>940</v>
      </c>
      <c r="B941" s="4">
        <v>13</v>
      </c>
      <c r="C941" s="15">
        <v>288</v>
      </c>
      <c r="D941" s="21">
        <v>3</v>
      </c>
      <c r="E941" s="22">
        <v>44016</v>
      </c>
      <c r="F941" s="23">
        <v>30</v>
      </c>
      <c r="G941" s="24">
        <v>0.14000000000000001</v>
      </c>
      <c r="H941">
        <f>VLOOKUP($B941,產品!$A$1:$E$61,4,FALSE)*(1-$G941)*$F941</f>
        <v>46440</v>
      </c>
      <c r="I941" s="58">
        <f>$H941-VLOOKUP($B941,產品!$A$2:$E$61,5,FALSE)*F941-$R941</f>
        <v>24096.959999999999</v>
      </c>
      <c r="J941">
        <f t="shared" si="42"/>
        <v>2020</v>
      </c>
      <c r="P941" t="str">
        <f>MID(VLOOKUP($D941,業務!$A$1:$E$11,2,FALSE),FIND("/",VLOOKUP($D941,業務!$A$1:$E$11,2,FALSE))+1,2)</f>
        <v>協理</v>
      </c>
      <c r="Q941">
        <f t="shared" si="43"/>
        <v>1.6E-2</v>
      </c>
      <c r="R941">
        <f t="shared" si="44"/>
        <v>743.04</v>
      </c>
    </row>
    <row r="942" spans="1:18" ht="15.75" customHeight="1">
      <c r="A942" s="19">
        <v>941</v>
      </c>
      <c r="B942" s="4">
        <v>44</v>
      </c>
      <c r="C942" s="15">
        <v>272</v>
      </c>
      <c r="D942" s="21">
        <v>7</v>
      </c>
      <c r="E942" s="22">
        <v>44016</v>
      </c>
      <c r="F942" s="23">
        <v>3</v>
      </c>
      <c r="G942" s="24">
        <v>0.09</v>
      </c>
      <c r="H942">
        <f>VLOOKUP($B942,產品!$A$1:$E$61,4,FALSE)*(1-$G942)*$F942</f>
        <v>54600</v>
      </c>
      <c r="I942" s="58">
        <f>$H942-VLOOKUP($B942,產品!$A$2:$E$61,5,FALSE)*F942-$R942</f>
        <v>14944.8</v>
      </c>
      <c r="J942">
        <f t="shared" si="42"/>
        <v>2020</v>
      </c>
      <c r="P942" t="str">
        <f>MID(VLOOKUP($D942,業務!$A$1:$E$11,2,FALSE),FIND("/",VLOOKUP($D942,業務!$A$1:$E$11,2,FALSE))+1,2)</f>
        <v>副理</v>
      </c>
      <c r="Q942">
        <f t="shared" si="43"/>
        <v>1.2E-2</v>
      </c>
      <c r="R942">
        <f t="shared" si="44"/>
        <v>655.20000000000005</v>
      </c>
    </row>
    <row r="943" spans="1:18" ht="15.75" customHeight="1">
      <c r="A943" s="19">
        <v>942</v>
      </c>
      <c r="B943" s="4">
        <v>50</v>
      </c>
      <c r="C943" s="15">
        <v>115</v>
      </c>
      <c r="D943" s="21">
        <v>5</v>
      </c>
      <c r="E943" s="22">
        <v>44016</v>
      </c>
      <c r="F943" s="23">
        <v>2</v>
      </c>
      <c r="G943" s="24">
        <v>0.15</v>
      </c>
      <c r="H943">
        <f>VLOOKUP($B943,產品!$A$1:$E$61,4,FALSE)*(1-$G943)*$F943</f>
        <v>30600</v>
      </c>
      <c r="I943" s="58">
        <f>$H943-VLOOKUP($B943,產品!$A$2:$E$61,5,FALSE)*F943-$R943</f>
        <v>5094</v>
      </c>
      <c r="J943">
        <f t="shared" si="42"/>
        <v>2020</v>
      </c>
      <c r="P943" t="str">
        <f>MID(VLOOKUP($D943,業務!$A$1:$E$11,2,FALSE),FIND("/",VLOOKUP($D943,業務!$A$1:$E$11,2,FALSE))+1,2)</f>
        <v>專員</v>
      </c>
      <c r="Q943">
        <f t="shared" si="43"/>
        <v>0.01</v>
      </c>
      <c r="R943">
        <f t="shared" si="44"/>
        <v>306</v>
      </c>
    </row>
    <row r="944" spans="1:18" ht="15.75" customHeight="1">
      <c r="A944" s="19">
        <v>943</v>
      </c>
      <c r="B944" s="4">
        <v>41</v>
      </c>
      <c r="C944" s="15">
        <v>290</v>
      </c>
      <c r="D944" s="21">
        <v>10</v>
      </c>
      <c r="E944" s="22">
        <v>44017</v>
      </c>
      <c r="F944" s="23">
        <v>25</v>
      </c>
      <c r="G944" s="24">
        <v>0.18</v>
      </c>
      <c r="H944">
        <f>VLOOKUP($B944,產品!$A$1:$E$61,4,FALSE)*(1-$G944)*$F944</f>
        <v>246000</v>
      </c>
      <c r="I944" s="58">
        <f>$H944-VLOOKUP($B944,產品!$A$2:$E$61,5,FALSE)*F944-$R944</f>
        <v>48540</v>
      </c>
      <c r="J944">
        <f t="shared" si="42"/>
        <v>2020</v>
      </c>
      <c r="P944" t="str">
        <f>MID(VLOOKUP($D944,業務!$A$1:$E$11,2,FALSE),FIND("/",VLOOKUP($D944,業務!$A$1:$E$11,2,FALSE))+1,2)</f>
        <v>專員</v>
      </c>
      <c r="Q944">
        <f t="shared" si="43"/>
        <v>0.01</v>
      </c>
      <c r="R944">
        <f t="shared" si="44"/>
        <v>2460</v>
      </c>
    </row>
    <row r="945" spans="1:18" ht="15.75" customHeight="1">
      <c r="A945" s="19">
        <v>944</v>
      </c>
      <c r="B945" s="4">
        <v>35</v>
      </c>
      <c r="C945" s="15">
        <v>136</v>
      </c>
      <c r="D945" s="21">
        <v>1</v>
      </c>
      <c r="E945" s="22">
        <v>44017</v>
      </c>
      <c r="F945" s="23">
        <v>6</v>
      </c>
      <c r="G945" s="24">
        <v>7.0000000000000007E-2</v>
      </c>
      <c r="H945">
        <f>VLOOKUP($B945,產品!$A$1:$E$61,4,FALSE)*(1-$G945)*$F945</f>
        <v>47429.999999999993</v>
      </c>
      <c r="I945" s="58">
        <f>$H945-VLOOKUP($B945,產品!$A$2:$E$61,5,FALSE)*F945-$R945</f>
        <v>16355.699999999993</v>
      </c>
      <c r="J945">
        <f t="shared" si="42"/>
        <v>2020</v>
      </c>
      <c r="P945" t="str">
        <f>MID(VLOOKUP($D945,業務!$A$1:$E$11,2,FALSE),FIND("/",VLOOKUP($D945,業務!$A$1:$E$11,2,FALSE))+1,2)</f>
        <v>專員</v>
      </c>
      <c r="Q945">
        <f t="shared" si="43"/>
        <v>0.01</v>
      </c>
      <c r="R945">
        <f t="shared" si="44"/>
        <v>474.29999999999995</v>
      </c>
    </row>
    <row r="946" spans="1:18" ht="15.75" customHeight="1">
      <c r="A946" s="19">
        <v>945</v>
      </c>
      <c r="B946" s="4">
        <v>44</v>
      </c>
      <c r="C946" s="15">
        <v>288</v>
      </c>
      <c r="D946" s="21">
        <v>7</v>
      </c>
      <c r="E946" s="22">
        <v>44017</v>
      </c>
      <c r="F946" s="23">
        <v>3</v>
      </c>
      <c r="G946" s="24">
        <v>7.0000000000000007E-2</v>
      </c>
      <c r="H946">
        <f>VLOOKUP($B946,產品!$A$1:$E$61,4,FALSE)*(1-$G946)*$F946</f>
        <v>55800</v>
      </c>
      <c r="I946" s="58">
        <f>$H946-VLOOKUP($B946,產品!$A$2:$E$61,5,FALSE)*F946-$R946</f>
        <v>16130.4</v>
      </c>
      <c r="J946">
        <f t="shared" si="42"/>
        <v>2020</v>
      </c>
      <c r="P946" t="str">
        <f>MID(VLOOKUP($D946,業務!$A$1:$E$11,2,FALSE),FIND("/",VLOOKUP($D946,業務!$A$1:$E$11,2,FALSE))+1,2)</f>
        <v>副理</v>
      </c>
      <c r="Q946">
        <f t="shared" si="43"/>
        <v>1.2E-2</v>
      </c>
      <c r="R946">
        <f t="shared" si="44"/>
        <v>669.6</v>
      </c>
    </row>
    <row r="947" spans="1:18" ht="15.75" customHeight="1">
      <c r="A947" s="19">
        <v>946</v>
      </c>
      <c r="B947" s="4">
        <v>58</v>
      </c>
      <c r="C947" s="15">
        <v>116</v>
      </c>
      <c r="D947" s="21">
        <v>6</v>
      </c>
      <c r="E947" s="22">
        <v>44017</v>
      </c>
      <c r="F947" s="23">
        <v>4</v>
      </c>
      <c r="G947" s="24">
        <v>0.15</v>
      </c>
      <c r="H947">
        <f>VLOOKUP($B947,產品!$A$1:$E$61,4,FALSE)*(1-$G947)*$F947</f>
        <v>71400</v>
      </c>
      <c r="I947" s="58">
        <f>$H947-VLOOKUP($B947,產品!$A$2:$E$61,5,FALSE)*F947-$R947</f>
        <v>11886.000000000007</v>
      </c>
      <c r="J947">
        <f t="shared" si="42"/>
        <v>2020</v>
      </c>
      <c r="P947" t="str">
        <f>MID(VLOOKUP($D947,業務!$A$1:$E$11,2,FALSE),FIND("/",VLOOKUP($D947,業務!$A$1:$E$11,2,FALSE))+1,2)</f>
        <v>專員</v>
      </c>
      <c r="Q947">
        <f t="shared" si="43"/>
        <v>0.01</v>
      </c>
      <c r="R947">
        <f t="shared" si="44"/>
        <v>714</v>
      </c>
    </row>
    <row r="948" spans="1:18" ht="15.75" customHeight="1">
      <c r="A948" s="19">
        <v>947</v>
      </c>
      <c r="B948" s="4">
        <v>50</v>
      </c>
      <c r="C948" s="15">
        <v>265</v>
      </c>
      <c r="D948" s="21">
        <v>3</v>
      </c>
      <c r="E948" s="22">
        <v>44017</v>
      </c>
      <c r="F948" s="23">
        <v>2</v>
      </c>
      <c r="G948" s="24">
        <v>0.17</v>
      </c>
      <c r="H948">
        <f>VLOOKUP($B948,產品!$A$1:$E$61,4,FALSE)*(1-$G948)*$F948</f>
        <v>29880</v>
      </c>
      <c r="I948" s="58">
        <f>$H948-VLOOKUP($B948,產品!$A$2:$E$61,5,FALSE)*F948-$R948</f>
        <v>4201.92</v>
      </c>
      <c r="J948">
        <f t="shared" si="42"/>
        <v>2020</v>
      </c>
      <c r="P948" t="str">
        <f>MID(VLOOKUP($D948,業務!$A$1:$E$11,2,FALSE),FIND("/",VLOOKUP($D948,業務!$A$1:$E$11,2,FALSE))+1,2)</f>
        <v>協理</v>
      </c>
      <c r="Q948">
        <f t="shared" si="43"/>
        <v>1.6E-2</v>
      </c>
      <c r="R948">
        <f t="shared" si="44"/>
        <v>478.08</v>
      </c>
    </row>
    <row r="949" spans="1:18" ht="15.75" customHeight="1">
      <c r="A949" s="19">
        <v>948</v>
      </c>
      <c r="B949" s="4">
        <v>21</v>
      </c>
      <c r="C949" s="15">
        <v>277</v>
      </c>
      <c r="D949" s="21">
        <v>4</v>
      </c>
      <c r="E949" s="22">
        <v>44018</v>
      </c>
      <c r="F949" s="26">
        <v>70</v>
      </c>
      <c r="G949" s="24">
        <v>0.11</v>
      </c>
      <c r="H949">
        <f>VLOOKUP($B949,產品!$A$1:$E$61,4,FALSE)*(1-$G949)*$F949</f>
        <v>112140</v>
      </c>
      <c r="I949" s="58">
        <f>$H949-VLOOKUP($B949,產品!$A$2:$E$61,5,FALSE)*F949-$R949</f>
        <v>60394.32</v>
      </c>
      <c r="J949">
        <f t="shared" si="42"/>
        <v>2020</v>
      </c>
      <c r="P949" t="str">
        <f>MID(VLOOKUP($D949,業務!$A$1:$E$11,2,FALSE),FIND("/",VLOOKUP($D949,業務!$A$1:$E$11,2,FALSE))+1,2)</f>
        <v>副理</v>
      </c>
      <c r="Q949">
        <f t="shared" si="43"/>
        <v>1.2E-2</v>
      </c>
      <c r="R949">
        <f t="shared" si="44"/>
        <v>1345.68</v>
      </c>
    </row>
    <row r="950" spans="1:18" ht="15.75" customHeight="1">
      <c r="A950" s="19">
        <v>949</v>
      </c>
      <c r="B950" s="4">
        <v>59</v>
      </c>
      <c r="C950" s="15">
        <v>264</v>
      </c>
      <c r="D950" s="21">
        <v>4</v>
      </c>
      <c r="E950" s="22">
        <v>44018</v>
      </c>
      <c r="F950" s="23">
        <v>6</v>
      </c>
      <c r="G950" s="24">
        <v>0.09</v>
      </c>
      <c r="H950">
        <f>VLOOKUP($B950,產品!$A$1:$E$61,4,FALSE)*(1-$G950)*$F950</f>
        <v>131040</v>
      </c>
      <c r="I950" s="58">
        <f>$H950-VLOOKUP($B950,產品!$A$2:$E$61,5,FALSE)*F950-$R950</f>
        <v>28667.52</v>
      </c>
      <c r="J950">
        <f t="shared" si="42"/>
        <v>2020</v>
      </c>
      <c r="P950" t="str">
        <f>MID(VLOOKUP($D950,業務!$A$1:$E$11,2,FALSE),FIND("/",VLOOKUP($D950,業務!$A$1:$E$11,2,FALSE))+1,2)</f>
        <v>副理</v>
      </c>
      <c r="Q950">
        <f t="shared" si="43"/>
        <v>1.2E-2</v>
      </c>
      <c r="R950">
        <f t="shared" si="44"/>
        <v>1572.48</v>
      </c>
    </row>
    <row r="951" spans="1:18" ht="15.75" customHeight="1">
      <c r="A951" s="19">
        <v>950</v>
      </c>
      <c r="B951" s="4">
        <v>52</v>
      </c>
      <c r="C951" s="15">
        <v>124</v>
      </c>
      <c r="D951" s="21">
        <v>2</v>
      </c>
      <c r="E951" s="22">
        <v>44018</v>
      </c>
      <c r="F951" s="23">
        <v>6</v>
      </c>
      <c r="G951" s="24">
        <v>0.11</v>
      </c>
      <c r="H951">
        <f>VLOOKUP($B951,產品!$A$1:$E$61,4,FALSE)*(1-$G951)*$F951</f>
        <v>117480</v>
      </c>
      <c r="I951" s="58">
        <f>$H951-VLOOKUP($B951,產品!$A$2:$E$61,5,FALSE)*F951-$R951</f>
        <v>23317.800000000014</v>
      </c>
      <c r="J951">
        <f t="shared" si="42"/>
        <v>2020</v>
      </c>
      <c r="P951" t="str">
        <f>MID(VLOOKUP($D951,業務!$A$1:$E$11,2,FALSE),FIND("/",VLOOKUP($D951,業務!$A$1:$E$11,2,FALSE))+1,2)</f>
        <v>經理</v>
      </c>
      <c r="Q951">
        <f t="shared" si="43"/>
        <v>1.4999999999999999E-2</v>
      </c>
      <c r="R951">
        <f t="shared" si="44"/>
        <v>1762.2</v>
      </c>
    </row>
    <row r="952" spans="1:18" ht="15.75" customHeight="1">
      <c r="A952" s="19">
        <v>951</v>
      </c>
      <c r="B952" s="4">
        <v>27</v>
      </c>
      <c r="C952" s="15">
        <v>123</v>
      </c>
      <c r="D952" s="21">
        <v>8</v>
      </c>
      <c r="E952" s="22">
        <v>44018</v>
      </c>
      <c r="F952" s="26">
        <v>7</v>
      </c>
      <c r="G952" s="24">
        <v>0.09</v>
      </c>
      <c r="H952">
        <f>VLOOKUP($B952,產品!$A$1:$E$61,4,FALSE)*(1-$G952)*$F952</f>
        <v>44590</v>
      </c>
      <c r="I952" s="58">
        <f>$H952-VLOOKUP($B952,產品!$A$2:$E$61,5,FALSE)*F952-$R952</f>
        <v>14744.1</v>
      </c>
      <c r="J952">
        <f t="shared" si="42"/>
        <v>2020</v>
      </c>
      <c r="P952" t="str">
        <f>MID(VLOOKUP($D952,業務!$A$1:$E$11,2,FALSE),FIND("/",VLOOKUP($D952,業務!$A$1:$E$11,2,FALSE))+1,2)</f>
        <v>專員</v>
      </c>
      <c r="Q952">
        <f t="shared" si="43"/>
        <v>0.01</v>
      </c>
      <c r="R952">
        <f t="shared" si="44"/>
        <v>445.90000000000003</v>
      </c>
    </row>
    <row r="953" spans="1:18" ht="15.75" customHeight="1">
      <c r="A953" s="19">
        <v>952</v>
      </c>
      <c r="B953" s="4">
        <v>43</v>
      </c>
      <c r="C953" s="15">
        <v>263</v>
      </c>
      <c r="D953" s="21">
        <v>9</v>
      </c>
      <c r="E953" s="22">
        <v>44018</v>
      </c>
      <c r="F953" s="23">
        <v>3</v>
      </c>
      <c r="G953" s="24">
        <v>0.15</v>
      </c>
      <c r="H953">
        <f>VLOOKUP($B953,產品!$A$1:$E$61,4,FALSE)*(1-$G953)*$F953</f>
        <v>45900</v>
      </c>
      <c r="I953" s="58">
        <f>$H953-VLOOKUP($B953,產品!$A$2:$E$61,5,FALSE)*F953-$R953</f>
        <v>10111.5</v>
      </c>
      <c r="J953">
        <f t="shared" si="42"/>
        <v>2020</v>
      </c>
      <c r="P953" t="str">
        <f>MID(VLOOKUP($D953,業務!$A$1:$E$11,2,FALSE),FIND("/",VLOOKUP($D953,業務!$A$1:$E$11,2,FALSE))+1,2)</f>
        <v>經理</v>
      </c>
      <c r="Q953">
        <f t="shared" si="43"/>
        <v>1.4999999999999999E-2</v>
      </c>
      <c r="R953">
        <f t="shared" si="44"/>
        <v>688.5</v>
      </c>
    </row>
    <row r="954" spans="1:18" ht="15.75" customHeight="1">
      <c r="A954" s="19">
        <v>953</v>
      </c>
      <c r="B954" s="4">
        <v>27</v>
      </c>
      <c r="C954" s="15">
        <v>263</v>
      </c>
      <c r="D954" s="21">
        <v>4</v>
      </c>
      <c r="E954" s="22">
        <v>44018</v>
      </c>
      <c r="F954" s="23">
        <v>2</v>
      </c>
      <c r="G954" s="24">
        <v>0.13</v>
      </c>
      <c r="H954">
        <f>VLOOKUP($B954,產品!$A$1:$E$61,4,FALSE)*(1-$G954)*$F954</f>
        <v>12180</v>
      </c>
      <c r="I954" s="58">
        <f>$H954-VLOOKUP($B954,產品!$A$2:$E$61,5,FALSE)*F954-$R954</f>
        <v>3633.84</v>
      </c>
      <c r="J954">
        <f t="shared" si="42"/>
        <v>2020</v>
      </c>
      <c r="P954" t="str">
        <f>MID(VLOOKUP($D954,業務!$A$1:$E$11,2,FALSE),FIND("/",VLOOKUP($D954,業務!$A$1:$E$11,2,FALSE))+1,2)</f>
        <v>副理</v>
      </c>
      <c r="Q954">
        <f t="shared" si="43"/>
        <v>1.2E-2</v>
      </c>
      <c r="R954">
        <f t="shared" si="44"/>
        <v>146.16</v>
      </c>
    </row>
    <row r="955" spans="1:18" ht="15.75" customHeight="1">
      <c r="A955" s="19">
        <v>954</v>
      </c>
      <c r="B955" s="4">
        <v>58</v>
      </c>
      <c r="C955" s="15">
        <v>135</v>
      </c>
      <c r="D955" s="21">
        <v>6</v>
      </c>
      <c r="E955" s="22">
        <v>44019</v>
      </c>
      <c r="F955" s="26">
        <v>8</v>
      </c>
      <c r="G955" s="24">
        <v>0.05</v>
      </c>
      <c r="H955">
        <f>VLOOKUP($B955,產品!$A$1:$E$61,4,FALSE)*(1-$G955)*$F955</f>
        <v>159600</v>
      </c>
      <c r="I955" s="58">
        <f>$H955-VLOOKUP($B955,產品!$A$2:$E$61,5,FALSE)*F955-$R955</f>
        <v>40404.000000000015</v>
      </c>
      <c r="J955">
        <f t="shared" si="42"/>
        <v>2020</v>
      </c>
      <c r="P955" t="str">
        <f>MID(VLOOKUP($D955,業務!$A$1:$E$11,2,FALSE),FIND("/",VLOOKUP($D955,業務!$A$1:$E$11,2,FALSE))+1,2)</f>
        <v>專員</v>
      </c>
      <c r="Q955">
        <f t="shared" si="43"/>
        <v>0.01</v>
      </c>
      <c r="R955">
        <f t="shared" si="44"/>
        <v>1596</v>
      </c>
    </row>
    <row r="956" spans="1:18" ht="15.75" customHeight="1">
      <c r="A956" s="19">
        <v>955</v>
      </c>
      <c r="B956" s="4">
        <v>5</v>
      </c>
      <c r="C956" s="15">
        <v>293</v>
      </c>
      <c r="D956" s="21">
        <v>10</v>
      </c>
      <c r="E956" s="22">
        <v>44019</v>
      </c>
      <c r="F956" s="23">
        <v>80</v>
      </c>
      <c r="G956" s="24">
        <v>0.14000000000000001</v>
      </c>
      <c r="H956">
        <f>VLOOKUP($B956,產品!$A$1:$E$61,4,FALSE)*(1-$G956)*$F956</f>
        <v>68800</v>
      </c>
      <c r="I956" s="58">
        <f>$H956-VLOOKUP($B956,產品!$A$2:$E$61,5,FALSE)*F956-$R956</f>
        <v>36112</v>
      </c>
      <c r="J956">
        <f t="shared" si="42"/>
        <v>2020</v>
      </c>
      <c r="P956" t="str">
        <f>MID(VLOOKUP($D956,業務!$A$1:$E$11,2,FALSE),FIND("/",VLOOKUP($D956,業務!$A$1:$E$11,2,FALSE))+1,2)</f>
        <v>專員</v>
      </c>
      <c r="Q956">
        <f t="shared" si="43"/>
        <v>0.01</v>
      </c>
      <c r="R956">
        <f t="shared" si="44"/>
        <v>688</v>
      </c>
    </row>
    <row r="957" spans="1:18" ht="15.75" customHeight="1">
      <c r="A957" s="19">
        <v>956</v>
      </c>
      <c r="B957" s="4">
        <v>44</v>
      </c>
      <c r="C957" s="15">
        <v>5</v>
      </c>
      <c r="D957" s="21">
        <v>5</v>
      </c>
      <c r="E957" s="22">
        <v>44019</v>
      </c>
      <c r="F957" s="23">
        <v>6</v>
      </c>
      <c r="G957" s="24">
        <v>0.16</v>
      </c>
      <c r="H957">
        <f>VLOOKUP($B957,產品!$A$1:$E$61,4,FALSE)*(1-$G957)*$F957</f>
        <v>100800</v>
      </c>
      <c r="I957" s="58">
        <f>$H957-VLOOKUP($B957,產品!$A$2:$E$61,5,FALSE)*F957-$R957</f>
        <v>21792</v>
      </c>
      <c r="J957">
        <f t="shared" si="42"/>
        <v>2020</v>
      </c>
      <c r="P957" t="str">
        <f>MID(VLOOKUP($D957,業務!$A$1:$E$11,2,FALSE),FIND("/",VLOOKUP($D957,業務!$A$1:$E$11,2,FALSE))+1,2)</f>
        <v>專員</v>
      </c>
      <c r="Q957">
        <f t="shared" si="43"/>
        <v>0.01</v>
      </c>
      <c r="R957">
        <f t="shared" si="44"/>
        <v>1008</v>
      </c>
    </row>
    <row r="958" spans="1:18" ht="15.75" customHeight="1">
      <c r="A958" s="19">
        <v>957</v>
      </c>
      <c r="B958" s="4">
        <v>8</v>
      </c>
      <c r="C958" s="15">
        <v>259</v>
      </c>
      <c r="D958" s="21">
        <v>3</v>
      </c>
      <c r="E958" s="22">
        <v>44019</v>
      </c>
      <c r="F958" s="23">
        <v>20</v>
      </c>
      <c r="G958" s="24">
        <v>0.12</v>
      </c>
      <c r="H958">
        <f>VLOOKUP($B958,產品!$A$1:$E$61,4,FALSE)*(1-$G958)*$F958</f>
        <v>17600</v>
      </c>
      <c r="I958" s="58">
        <f>$H958-VLOOKUP($B958,產品!$A$2:$E$61,5,FALSE)*F958-$R958</f>
        <v>9318.4</v>
      </c>
      <c r="J958">
        <f t="shared" si="42"/>
        <v>2020</v>
      </c>
      <c r="P958" t="str">
        <f>MID(VLOOKUP($D958,業務!$A$1:$E$11,2,FALSE),FIND("/",VLOOKUP($D958,業務!$A$1:$E$11,2,FALSE))+1,2)</f>
        <v>協理</v>
      </c>
      <c r="Q958">
        <f t="shared" si="43"/>
        <v>1.6E-2</v>
      </c>
      <c r="R958">
        <f t="shared" si="44"/>
        <v>281.60000000000002</v>
      </c>
    </row>
    <row r="959" spans="1:18" ht="15.75" customHeight="1">
      <c r="A959" s="19">
        <v>958</v>
      </c>
      <c r="B959" s="4">
        <v>43</v>
      </c>
      <c r="C959" s="15">
        <v>118</v>
      </c>
      <c r="D959" s="21">
        <v>2</v>
      </c>
      <c r="E959" s="22">
        <v>44019</v>
      </c>
      <c r="F959" s="26">
        <v>1</v>
      </c>
      <c r="G959" s="24">
        <v>0.09</v>
      </c>
      <c r="H959">
        <f>VLOOKUP($B959,產品!$A$1:$E$61,4,FALSE)*(1-$G959)*$F959</f>
        <v>16380</v>
      </c>
      <c r="I959" s="58">
        <f>$H959-VLOOKUP($B959,產品!$A$2:$E$61,5,FALSE)*F959-$R959</f>
        <v>4434.3</v>
      </c>
      <c r="J959">
        <f t="shared" si="42"/>
        <v>2020</v>
      </c>
      <c r="P959" t="str">
        <f>MID(VLOOKUP($D959,業務!$A$1:$E$11,2,FALSE),FIND("/",VLOOKUP($D959,業務!$A$1:$E$11,2,FALSE))+1,2)</f>
        <v>經理</v>
      </c>
      <c r="Q959">
        <f t="shared" si="43"/>
        <v>1.4999999999999999E-2</v>
      </c>
      <c r="R959">
        <f t="shared" si="44"/>
        <v>245.7</v>
      </c>
    </row>
    <row r="960" spans="1:18" ht="15.75" customHeight="1">
      <c r="A960" s="19">
        <v>959</v>
      </c>
      <c r="B960" s="4">
        <v>4</v>
      </c>
      <c r="C960" s="15">
        <v>291</v>
      </c>
      <c r="D960" s="21">
        <v>7</v>
      </c>
      <c r="E960" s="22">
        <v>44020</v>
      </c>
      <c r="F960" s="26">
        <v>250</v>
      </c>
      <c r="G960" s="24">
        <v>0.19</v>
      </c>
      <c r="H960">
        <f>VLOOKUP($B960,產品!$A$1:$E$61,4,FALSE)*(1-$G960)*$F960</f>
        <v>202500</v>
      </c>
      <c r="I960" s="58">
        <f>$H960-VLOOKUP($B960,產品!$A$2:$E$61,5,FALSE)*F960-$R960</f>
        <v>100070</v>
      </c>
      <c r="J960">
        <f t="shared" si="42"/>
        <v>2020</v>
      </c>
      <c r="P960" t="str">
        <f>MID(VLOOKUP($D960,業務!$A$1:$E$11,2,FALSE),FIND("/",VLOOKUP($D960,業務!$A$1:$E$11,2,FALSE))+1,2)</f>
        <v>副理</v>
      </c>
      <c r="Q960">
        <f t="shared" si="43"/>
        <v>1.2E-2</v>
      </c>
      <c r="R960">
        <f t="shared" si="44"/>
        <v>2430</v>
      </c>
    </row>
    <row r="961" spans="1:18" ht="15.75" customHeight="1">
      <c r="A961" s="19">
        <v>960</v>
      </c>
      <c r="B961" s="4">
        <v>46</v>
      </c>
      <c r="C961" s="15">
        <v>3</v>
      </c>
      <c r="D961" s="21">
        <v>4</v>
      </c>
      <c r="E961" s="22">
        <v>44020</v>
      </c>
      <c r="F961" s="23">
        <v>15</v>
      </c>
      <c r="G961" s="24">
        <v>0.11</v>
      </c>
      <c r="H961">
        <f>VLOOKUP($B961,產品!$A$1:$E$61,4,FALSE)*(1-$G961)*$F961</f>
        <v>226950</v>
      </c>
      <c r="I961" s="58">
        <f>$H961-VLOOKUP($B961,產品!$A$2:$E$61,5,FALSE)*F961-$R961</f>
        <v>58476.6</v>
      </c>
      <c r="J961">
        <f t="shared" si="42"/>
        <v>2020</v>
      </c>
      <c r="P961" t="str">
        <f>MID(VLOOKUP($D961,業務!$A$1:$E$11,2,FALSE),FIND("/",VLOOKUP($D961,業務!$A$1:$E$11,2,FALSE))+1,2)</f>
        <v>副理</v>
      </c>
      <c r="Q961">
        <f t="shared" si="43"/>
        <v>1.2E-2</v>
      </c>
      <c r="R961">
        <f t="shared" si="44"/>
        <v>2723.4</v>
      </c>
    </row>
    <row r="962" spans="1:18" ht="15.75" customHeight="1">
      <c r="A962" s="19">
        <v>961</v>
      </c>
      <c r="B962" s="4">
        <v>52</v>
      </c>
      <c r="C962" s="15">
        <v>123</v>
      </c>
      <c r="D962" s="21">
        <v>9</v>
      </c>
      <c r="E962" s="22">
        <v>44020</v>
      </c>
      <c r="F962" s="26">
        <v>13</v>
      </c>
      <c r="G962" s="24">
        <v>0.16</v>
      </c>
      <c r="H962">
        <f>VLOOKUP($B962,產品!$A$1:$E$61,4,FALSE)*(1-$G962)*$F962</f>
        <v>240240</v>
      </c>
      <c r="I962" s="58">
        <f>$H962-VLOOKUP($B962,產品!$A$2:$E$61,5,FALSE)*F962-$R962</f>
        <v>36436.400000000031</v>
      </c>
      <c r="J962">
        <f t="shared" si="42"/>
        <v>2020</v>
      </c>
      <c r="P962" t="str">
        <f>MID(VLOOKUP($D962,業務!$A$1:$E$11,2,FALSE),FIND("/",VLOOKUP($D962,業務!$A$1:$E$11,2,FALSE))+1,2)</f>
        <v>經理</v>
      </c>
      <c r="Q962">
        <f t="shared" si="43"/>
        <v>1.4999999999999999E-2</v>
      </c>
      <c r="R962">
        <f t="shared" si="44"/>
        <v>3603.6</v>
      </c>
    </row>
    <row r="963" spans="1:18" ht="15.75" customHeight="1">
      <c r="A963" s="19">
        <v>962</v>
      </c>
      <c r="B963" s="4">
        <v>56</v>
      </c>
      <c r="C963" s="15">
        <v>6</v>
      </c>
      <c r="D963" s="21">
        <v>5</v>
      </c>
      <c r="E963" s="22">
        <v>44020</v>
      </c>
      <c r="F963" s="26">
        <v>2</v>
      </c>
      <c r="G963" s="24">
        <v>0.15</v>
      </c>
      <c r="H963">
        <f>VLOOKUP($B963,產品!$A$1:$E$61,4,FALSE)*(1-$G963)*$F963</f>
        <v>37400</v>
      </c>
      <c r="I963" s="58">
        <f>$H963-VLOOKUP($B963,產品!$A$2:$E$61,5,FALSE)*F963-$R963</f>
        <v>6226.0000000000036</v>
      </c>
      <c r="J963">
        <f t="shared" ref="J963:J1026" si="45">YEAR(E963)</f>
        <v>2020</v>
      </c>
      <c r="P963" t="str">
        <f>MID(VLOOKUP($D963,業務!$A$1:$E$11,2,FALSE),FIND("/",VLOOKUP($D963,業務!$A$1:$E$11,2,FALSE))+1,2)</f>
        <v>專員</v>
      </c>
      <c r="Q963">
        <f t="shared" ref="Q963:Q1026" si="46">IF($P963="專員",1%,IF($P963="副理",1.2%,IF($P963="經理",1.5%,IF($P963="協理",1.6%,0))))</f>
        <v>0.01</v>
      </c>
      <c r="R963">
        <f t="shared" ref="R963:R1026" si="47">$H963*$Q963</f>
        <v>374</v>
      </c>
    </row>
    <row r="964" spans="1:18" ht="15.75" customHeight="1">
      <c r="A964" s="19">
        <v>963</v>
      </c>
      <c r="B964" s="4">
        <v>19</v>
      </c>
      <c r="C964" s="15">
        <v>5</v>
      </c>
      <c r="D964" s="21">
        <v>2</v>
      </c>
      <c r="E964" s="22">
        <v>44021</v>
      </c>
      <c r="F964" s="23">
        <v>80</v>
      </c>
      <c r="G964" s="24">
        <v>0.12</v>
      </c>
      <c r="H964">
        <f>VLOOKUP($B964,產品!$A$1:$E$61,4,FALSE)*(1-$G964)*$F964</f>
        <v>126720</v>
      </c>
      <c r="I964" s="58">
        <f>$H964-VLOOKUP($B964,產品!$A$2:$E$61,5,FALSE)*F964-$R964</f>
        <v>67219.199999999997</v>
      </c>
      <c r="J964">
        <f t="shared" si="45"/>
        <v>2020</v>
      </c>
      <c r="P964" t="str">
        <f>MID(VLOOKUP($D964,業務!$A$1:$E$11,2,FALSE),FIND("/",VLOOKUP($D964,業務!$A$1:$E$11,2,FALSE))+1,2)</f>
        <v>經理</v>
      </c>
      <c r="Q964">
        <f t="shared" si="46"/>
        <v>1.4999999999999999E-2</v>
      </c>
      <c r="R964">
        <f t="shared" si="47"/>
        <v>1900.8</v>
      </c>
    </row>
    <row r="965" spans="1:18" ht="15.75" customHeight="1">
      <c r="A965" s="19">
        <v>964</v>
      </c>
      <c r="B965" s="4">
        <v>36</v>
      </c>
      <c r="C965" s="15">
        <v>9</v>
      </c>
      <c r="D965" s="21">
        <v>10</v>
      </c>
      <c r="E965" s="22">
        <v>44021</v>
      </c>
      <c r="F965" s="26">
        <v>20</v>
      </c>
      <c r="G965" s="24">
        <v>0.14000000000000001</v>
      </c>
      <c r="H965">
        <f>VLOOKUP($B965,產品!$A$1:$E$61,4,FALSE)*(1-$G965)*$F965</f>
        <v>154800</v>
      </c>
      <c r="I965" s="58">
        <f>$H965-VLOOKUP($B965,產品!$A$2:$E$61,5,FALSE)*F965-$R965</f>
        <v>45252</v>
      </c>
      <c r="J965">
        <f t="shared" si="45"/>
        <v>2020</v>
      </c>
      <c r="P965" t="str">
        <f>MID(VLOOKUP($D965,業務!$A$1:$E$11,2,FALSE),FIND("/",VLOOKUP($D965,業務!$A$1:$E$11,2,FALSE))+1,2)</f>
        <v>專員</v>
      </c>
      <c r="Q965">
        <f t="shared" si="46"/>
        <v>0.01</v>
      </c>
      <c r="R965">
        <f t="shared" si="47"/>
        <v>1548</v>
      </c>
    </row>
    <row r="966" spans="1:18" ht="15.75" customHeight="1">
      <c r="A966" s="19">
        <v>965</v>
      </c>
      <c r="B966" s="4">
        <v>60</v>
      </c>
      <c r="C966" s="15">
        <v>121</v>
      </c>
      <c r="D966" s="21">
        <v>9</v>
      </c>
      <c r="E966" s="22">
        <v>44021</v>
      </c>
      <c r="F966" s="26">
        <v>9</v>
      </c>
      <c r="G966" s="24">
        <v>0.15</v>
      </c>
      <c r="H966">
        <f>VLOOKUP($B966,產品!$A$1:$E$61,4,FALSE)*(1-$G966)*$F966</f>
        <v>191250</v>
      </c>
      <c r="I966" s="58">
        <f>$H966-VLOOKUP($B966,產品!$A$2:$E$61,5,FALSE)*F966-$R966</f>
        <v>30881.25</v>
      </c>
      <c r="J966">
        <f t="shared" si="45"/>
        <v>2020</v>
      </c>
      <c r="P966" t="str">
        <f>MID(VLOOKUP($D966,業務!$A$1:$E$11,2,FALSE),FIND("/",VLOOKUP($D966,業務!$A$1:$E$11,2,FALSE))+1,2)</f>
        <v>經理</v>
      </c>
      <c r="Q966">
        <f t="shared" si="46"/>
        <v>1.4999999999999999E-2</v>
      </c>
      <c r="R966">
        <f t="shared" si="47"/>
        <v>2868.75</v>
      </c>
    </row>
    <row r="967" spans="1:18" ht="15.75" customHeight="1">
      <c r="A967" s="19">
        <v>966</v>
      </c>
      <c r="B967" s="4">
        <v>31</v>
      </c>
      <c r="C967" s="15">
        <v>122</v>
      </c>
      <c r="D967" s="21">
        <v>1</v>
      </c>
      <c r="E967" s="22">
        <v>44021</v>
      </c>
      <c r="F967" s="23">
        <v>10</v>
      </c>
      <c r="G967" s="24">
        <v>0.15</v>
      </c>
      <c r="H967">
        <f>VLOOKUP($B967,產品!$A$1:$E$61,4,FALSE)*(1-$G967)*$F967</f>
        <v>59500</v>
      </c>
      <c r="I967" s="58">
        <f>$H967-VLOOKUP($B967,產品!$A$2:$E$61,5,FALSE)*F967-$R967</f>
        <v>16905</v>
      </c>
      <c r="J967">
        <f t="shared" si="45"/>
        <v>2020</v>
      </c>
      <c r="P967" t="str">
        <f>MID(VLOOKUP($D967,業務!$A$1:$E$11,2,FALSE),FIND("/",VLOOKUP($D967,業務!$A$1:$E$11,2,FALSE))+1,2)</f>
        <v>專員</v>
      </c>
      <c r="Q967">
        <f t="shared" si="46"/>
        <v>0.01</v>
      </c>
      <c r="R967">
        <f t="shared" si="47"/>
        <v>595</v>
      </c>
    </row>
    <row r="968" spans="1:18" ht="15.75" customHeight="1">
      <c r="A968" s="19">
        <v>967</v>
      </c>
      <c r="B968" s="4">
        <v>20</v>
      </c>
      <c r="C968" s="15">
        <v>8</v>
      </c>
      <c r="D968" s="21">
        <v>4</v>
      </c>
      <c r="E968" s="22">
        <v>44021</v>
      </c>
      <c r="F968" s="23">
        <v>20</v>
      </c>
      <c r="G968" s="24">
        <v>0.16</v>
      </c>
      <c r="H968">
        <f>VLOOKUP($B968,產品!$A$1:$E$61,4,FALSE)*(1-$G968)*$F968</f>
        <v>30240</v>
      </c>
      <c r="I968" s="58">
        <f>$H968-VLOOKUP($B968,產品!$A$2:$E$61,5,FALSE)*F968-$R968</f>
        <v>15477.12</v>
      </c>
      <c r="J968">
        <f t="shared" si="45"/>
        <v>2020</v>
      </c>
      <c r="P968" t="str">
        <f>MID(VLOOKUP($D968,業務!$A$1:$E$11,2,FALSE),FIND("/",VLOOKUP($D968,業務!$A$1:$E$11,2,FALSE))+1,2)</f>
        <v>副理</v>
      </c>
      <c r="Q968">
        <f t="shared" si="46"/>
        <v>1.2E-2</v>
      </c>
      <c r="R968">
        <f t="shared" si="47"/>
        <v>362.88</v>
      </c>
    </row>
    <row r="969" spans="1:18" ht="15.75" customHeight="1">
      <c r="A969" s="19">
        <v>968</v>
      </c>
      <c r="B969" s="4">
        <v>6</v>
      </c>
      <c r="C969" s="15">
        <v>283</v>
      </c>
      <c r="D969" s="21">
        <v>5</v>
      </c>
      <c r="E969" s="22">
        <v>44021</v>
      </c>
      <c r="F969" s="26">
        <v>30</v>
      </c>
      <c r="G969" s="24">
        <v>0.08</v>
      </c>
      <c r="H969">
        <f>VLOOKUP($B969,產品!$A$1:$E$61,4,FALSE)*(1-$G969)*$F969</f>
        <v>27600</v>
      </c>
      <c r="I969" s="58">
        <f>$H969-VLOOKUP($B969,產品!$A$2:$E$61,5,FALSE)*F969-$R969</f>
        <v>15324</v>
      </c>
      <c r="J969">
        <f t="shared" si="45"/>
        <v>2020</v>
      </c>
      <c r="P969" t="str">
        <f>MID(VLOOKUP($D969,業務!$A$1:$E$11,2,FALSE),FIND("/",VLOOKUP($D969,業務!$A$1:$E$11,2,FALSE))+1,2)</f>
        <v>專員</v>
      </c>
      <c r="Q969">
        <f t="shared" si="46"/>
        <v>0.01</v>
      </c>
      <c r="R969">
        <f t="shared" si="47"/>
        <v>276</v>
      </c>
    </row>
    <row r="970" spans="1:18" ht="15.75" customHeight="1">
      <c r="A970" s="19">
        <v>969</v>
      </c>
      <c r="B970" s="4">
        <v>53</v>
      </c>
      <c r="C970" s="15">
        <v>277</v>
      </c>
      <c r="D970" s="21">
        <v>1</v>
      </c>
      <c r="E970" s="22">
        <v>44021</v>
      </c>
      <c r="F970" s="26">
        <v>8</v>
      </c>
      <c r="G970" s="24">
        <v>0.2</v>
      </c>
      <c r="H970">
        <f>VLOOKUP($B970,產品!$A$1:$E$61,4,FALSE)*(1-$G970)*$F970</f>
        <v>96000</v>
      </c>
      <c r="I970" s="58">
        <f>$H970-VLOOKUP($B970,產品!$A$2:$E$61,5,FALSE)*F970-$R970</f>
        <v>11040</v>
      </c>
      <c r="J970">
        <f t="shared" si="45"/>
        <v>2020</v>
      </c>
      <c r="P970" t="str">
        <f>MID(VLOOKUP($D970,業務!$A$1:$E$11,2,FALSE),FIND("/",VLOOKUP($D970,業務!$A$1:$E$11,2,FALSE))+1,2)</f>
        <v>專員</v>
      </c>
      <c r="Q970">
        <f t="shared" si="46"/>
        <v>0.01</v>
      </c>
      <c r="R970">
        <f t="shared" si="47"/>
        <v>960</v>
      </c>
    </row>
    <row r="971" spans="1:18" ht="15.75" customHeight="1">
      <c r="A971" s="19">
        <v>970</v>
      </c>
      <c r="B971" s="4">
        <v>38</v>
      </c>
      <c r="C971" s="15">
        <v>284</v>
      </c>
      <c r="D971" s="21">
        <v>10</v>
      </c>
      <c r="E971" s="22">
        <v>44021</v>
      </c>
      <c r="F971" s="23">
        <v>4</v>
      </c>
      <c r="G971" s="24">
        <v>0.17</v>
      </c>
      <c r="H971">
        <f>VLOOKUP($B971,產品!$A$1:$E$61,4,FALSE)*(1-$G971)*$F971</f>
        <v>49800</v>
      </c>
      <c r="I971" s="58">
        <f>$H971-VLOOKUP($B971,產品!$A$2:$E$61,5,FALSE)*F971-$R971</f>
        <v>10302</v>
      </c>
      <c r="J971">
        <f t="shared" si="45"/>
        <v>2020</v>
      </c>
      <c r="P971" t="str">
        <f>MID(VLOOKUP($D971,業務!$A$1:$E$11,2,FALSE),FIND("/",VLOOKUP($D971,業務!$A$1:$E$11,2,FALSE))+1,2)</f>
        <v>專員</v>
      </c>
      <c r="Q971">
        <f t="shared" si="46"/>
        <v>0.01</v>
      </c>
      <c r="R971">
        <f t="shared" si="47"/>
        <v>498</v>
      </c>
    </row>
    <row r="972" spans="1:18" ht="15.75" customHeight="1">
      <c r="A972" s="19">
        <v>971</v>
      </c>
      <c r="B972" s="4">
        <v>40</v>
      </c>
      <c r="C972" s="15">
        <v>6</v>
      </c>
      <c r="D972" s="21">
        <v>6</v>
      </c>
      <c r="E972" s="22">
        <v>44022</v>
      </c>
      <c r="F972" s="26">
        <v>10</v>
      </c>
      <c r="G972" s="24">
        <v>0.2</v>
      </c>
      <c r="H972">
        <f>VLOOKUP($B972,產品!$A$1:$E$61,4,FALSE)*(1-$G972)*$F972</f>
        <v>160000</v>
      </c>
      <c r="I972" s="58">
        <f>$H972-VLOOKUP($B972,產品!$A$2:$E$61,5,FALSE)*F972-$R972</f>
        <v>28400</v>
      </c>
      <c r="J972">
        <f t="shared" si="45"/>
        <v>2020</v>
      </c>
      <c r="P972" t="str">
        <f>MID(VLOOKUP($D972,業務!$A$1:$E$11,2,FALSE),FIND("/",VLOOKUP($D972,業務!$A$1:$E$11,2,FALSE))+1,2)</f>
        <v>專員</v>
      </c>
      <c r="Q972">
        <f t="shared" si="46"/>
        <v>0.01</v>
      </c>
      <c r="R972">
        <f t="shared" si="47"/>
        <v>1600</v>
      </c>
    </row>
    <row r="973" spans="1:18" ht="15.75" customHeight="1">
      <c r="A973" s="19">
        <v>972</v>
      </c>
      <c r="B973" s="4">
        <v>4</v>
      </c>
      <c r="C973" s="15">
        <v>4</v>
      </c>
      <c r="D973" s="21">
        <v>6</v>
      </c>
      <c r="E973" s="22">
        <v>44022</v>
      </c>
      <c r="F973" s="26">
        <v>60</v>
      </c>
      <c r="G973" s="24">
        <v>0.19</v>
      </c>
      <c r="H973">
        <f>VLOOKUP($B973,產品!$A$1:$E$61,4,FALSE)*(1-$G973)*$F973</f>
        <v>48600</v>
      </c>
      <c r="I973" s="58">
        <f>$H973-VLOOKUP($B973,產品!$A$2:$E$61,5,FALSE)*F973-$R973</f>
        <v>24114</v>
      </c>
      <c r="J973">
        <f t="shared" si="45"/>
        <v>2020</v>
      </c>
      <c r="P973" t="str">
        <f>MID(VLOOKUP($D973,業務!$A$1:$E$11,2,FALSE),FIND("/",VLOOKUP($D973,業務!$A$1:$E$11,2,FALSE))+1,2)</f>
        <v>專員</v>
      </c>
      <c r="Q973">
        <f t="shared" si="46"/>
        <v>0.01</v>
      </c>
      <c r="R973">
        <f t="shared" si="47"/>
        <v>486</v>
      </c>
    </row>
    <row r="974" spans="1:18" ht="15.75" customHeight="1">
      <c r="A974" s="19">
        <v>973</v>
      </c>
      <c r="B974" s="4">
        <v>2</v>
      </c>
      <c r="C974" s="15">
        <v>5</v>
      </c>
      <c r="D974" s="21">
        <v>9</v>
      </c>
      <c r="E974" s="22">
        <v>44022</v>
      </c>
      <c r="F974" s="23">
        <v>50</v>
      </c>
      <c r="G974" s="24">
        <v>0.11</v>
      </c>
      <c r="H974">
        <f>VLOOKUP($B974,產品!$A$1:$E$61,4,FALSE)*(1-$G974)*$F974</f>
        <v>44500</v>
      </c>
      <c r="I974" s="58">
        <f>$H974-VLOOKUP($B974,產品!$A$2:$E$61,5,FALSE)*F974-$R974</f>
        <v>23832.5</v>
      </c>
      <c r="J974">
        <f t="shared" si="45"/>
        <v>2020</v>
      </c>
      <c r="P974" t="str">
        <f>MID(VLOOKUP($D974,業務!$A$1:$E$11,2,FALSE),FIND("/",VLOOKUP($D974,業務!$A$1:$E$11,2,FALSE))+1,2)</f>
        <v>經理</v>
      </c>
      <c r="Q974">
        <f t="shared" si="46"/>
        <v>1.4999999999999999E-2</v>
      </c>
      <c r="R974">
        <f t="shared" si="47"/>
        <v>667.5</v>
      </c>
    </row>
    <row r="975" spans="1:18" ht="15.75" customHeight="1">
      <c r="A975" s="19">
        <v>974</v>
      </c>
      <c r="B975" s="4">
        <v>45</v>
      </c>
      <c r="C975" s="15">
        <v>6</v>
      </c>
      <c r="D975" s="21">
        <v>8</v>
      </c>
      <c r="E975" s="22">
        <v>44022</v>
      </c>
      <c r="F975" s="26">
        <v>6</v>
      </c>
      <c r="G975" s="24">
        <v>0.11</v>
      </c>
      <c r="H975">
        <f>VLOOKUP($B975,產品!$A$1:$E$61,4,FALSE)*(1-$G975)*$F975</f>
        <v>74760</v>
      </c>
      <c r="I975" s="58">
        <f>$H975-VLOOKUP($B975,產品!$A$2:$E$61,5,FALSE)*F975-$R975</f>
        <v>19412.400000000001</v>
      </c>
      <c r="J975">
        <f t="shared" si="45"/>
        <v>2020</v>
      </c>
      <c r="P975" t="str">
        <f>MID(VLOOKUP($D975,業務!$A$1:$E$11,2,FALSE),FIND("/",VLOOKUP($D975,業務!$A$1:$E$11,2,FALSE))+1,2)</f>
        <v>專員</v>
      </c>
      <c r="Q975">
        <f t="shared" si="46"/>
        <v>0.01</v>
      </c>
      <c r="R975">
        <f t="shared" si="47"/>
        <v>747.6</v>
      </c>
    </row>
    <row r="976" spans="1:18" ht="15.75" customHeight="1">
      <c r="A976" s="19">
        <v>975</v>
      </c>
      <c r="B976" s="4">
        <v>24</v>
      </c>
      <c r="C976" s="15">
        <v>9</v>
      </c>
      <c r="D976" s="21">
        <v>6</v>
      </c>
      <c r="E976" s="22">
        <v>44022</v>
      </c>
      <c r="F976" s="23">
        <v>15</v>
      </c>
      <c r="G976" s="24">
        <v>0.09</v>
      </c>
      <c r="H976">
        <f>VLOOKUP($B976,產品!$A$1:$E$61,4,FALSE)*(1-$G976)*$F976</f>
        <v>24570</v>
      </c>
      <c r="I976" s="58">
        <f>$H976-VLOOKUP($B976,產品!$A$2:$E$61,5,FALSE)*F976-$R976</f>
        <v>13524.3</v>
      </c>
      <c r="J976">
        <f t="shared" si="45"/>
        <v>2020</v>
      </c>
      <c r="P976" t="str">
        <f>MID(VLOOKUP($D976,業務!$A$1:$E$11,2,FALSE),FIND("/",VLOOKUP($D976,業務!$A$1:$E$11,2,FALSE))+1,2)</f>
        <v>專員</v>
      </c>
      <c r="Q976">
        <f t="shared" si="46"/>
        <v>0.01</v>
      </c>
      <c r="R976">
        <f t="shared" si="47"/>
        <v>245.70000000000002</v>
      </c>
    </row>
    <row r="977" spans="1:18" ht="15.75" customHeight="1">
      <c r="A977" s="19">
        <v>976</v>
      </c>
      <c r="B977" s="4">
        <v>34</v>
      </c>
      <c r="C977" s="15">
        <v>123</v>
      </c>
      <c r="D977" s="21">
        <v>8</v>
      </c>
      <c r="E977" s="22">
        <v>44023</v>
      </c>
      <c r="F977" s="26">
        <v>30</v>
      </c>
      <c r="G977" s="24">
        <v>0.06</v>
      </c>
      <c r="H977">
        <f>VLOOKUP($B977,產品!$A$1:$E$61,4,FALSE)*(1-$G977)*$F977</f>
        <v>225600</v>
      </c>
      <c r="I977" s="58">
        <f>$H977-VLOOKUP($B977,產品!$A$2:$E$61,5,FALSE)*F977-$R977</f>
        <v>79344</v>
      </c>
      <c r="J977">
        <f t="shared" si="45"/>
        <v>2020</v>
      </c>
      <c r="P977" t="str">
        <f>MID(VLOOKUP($D977,業務!$A$1:$E$11,2,FALSE),FIND("/",VLOOKUP($D977,業務!$A$1:$E$11,2,FALSE))+1,2)</f>
        <v>專員</v>
      </c>
      <c r="Q977">
        <f t="shared" si="46"/>
        <v>0.01</v>
      </c>
      <c r="R977">
        <f t="shared" si="47"/>
        <v>2256</v>
      </c>
    </row>
    <row r="978" spans="1:18" ht="15.75" customHeight="1">
      <c r="A978" s="19">
        <v>977</v>
      </c>
      <c r="B978" s="4">
        <v>52</v>
      </c>
      <c r="C978" s="15">
        <v>265</v>
      </c>
      <c r="D978" s="21">
        <v>1</v>
      </c>
      <c r="E978" s="22">
        <v>44023</v>
      </c>
      <c r="F978" s="23">
        <v>15</v>
      </c>
      <c r="G978" s="24">
        <v>0.16</v>
      </c>
      <c r="H978">
        <f>VLOOKUP($B978,產品!$A$1:$E$61,4,FALSE)*(1-$G978)*$F978</f>
        <v>277200</v>
      </c>
      <c r="I978" s="58">
        <f>$H978-VLOOKUP($B978,產品!$A$2:$E$61,5,FALSE)*F978-$R978</f>
        <v>43428.000000000029</v>
      </c>
      <c r="J978">
        <f t="shared" si="45"/>
        <v>2020</v>
      </c>
      <c r="P978" t="str">
        <f>MID(VLOOKUP($D978,業務!$A$1:$E$11,2,FALSE),FIND("/",VLOOKUP($D978,業務!$A$1:$E$11,2,FALSE))+1,2)</f>
        <v>專員</v>
      </c>
      <c r="Q978">
        <f t="shared" si="46"/>
        <v>0.01</v>
      </c>
      <c r="R978">
        <f t="shared" si="47"/>
        <v>2772</v>
      </c>
    </row>
    <row r="979" spans="1:18" ht="15.75" customHeight="1">
      <c r="A979" s="19">
        <v>978</v>
      </c>
      <c r="B979" s="4">
        <v>50</v>
      </c>
      <c r="C979" s="15">
        <v>264</v>
      </c>
      <c r="D979" s="21">
        <v>8</v>
      </c>
      <c r="E979" s="22">
        <v>44023</v>
      </c>
      <c r="F979" s="23">
        <v>6</v>
      </c>
      <c r="G979" s="24">
        <v>0.15</v>
      </c>
      <c r="H979">
        <f>VLOOKUP($B979,產品!$A$1:$E$61,4,FALSE)*(1-$G979)*$F979</f>
        <v>91800</v>
      </c>
      <c r="I979" s="58">
        <f>$H979-VLOOKUP($B979,產品!$A$2:$E$61,5,FALSE)*F979-$R979</f>
        <v>15282</v>
      </c>
      <c r="J979">
        <f t="shared" si="45"/>
        <v>2020</v>
      </c>
      <c r="P979" t="str">
        <f>MID(VLOOKUP($D979,業務!$A$1:$E$11,2,FALSE),FIND("/",VLOOKUP($D979,業務!$A$1:$E$11,2,FALSE))+1,2)</f>
        <v>專員</v>
      </c>
      <c r="Q979">
        <f t="shared" si="46"/>
        <v>0.01</v>
      </c>
      <c r="R979">
        <f t="shared" si="47"/>
        <v>918</v>
      </c>
    </row>
    <row r="980" spans="1:18" ht="15.75" customHeight="1">
      <c r="A980" s="19">
        <v>979</v>
      </c>
      <c r="B980" s="4">
        <v>38</v>
      </c>
      <c r="C980" s="15">
        <v>258</v>
      </c>
      <c r="D980" s="21">
        <v>8</v>
      </c>
      <c r="E980" s="22">
        <v>44024</v>
      </c>
      <c r="F980" s="26">
        <v>19</v>
      </c>
      <c r="G980" s="24">
        <v>7.0000000000000007E-2</v>
      </c>
      <c r="H980">
        <f>VLOOKUP($B980,產品!$A$1:$E$61,4,FALSE)*(1-$G980)*$F980</f>
        <v>265049.99999999994</v>
      </c>
      <c r="I980" s="58">
        <f>$H980-VLOOKUP($B980,產品!$A$2:$E$61,5,FALSE)*F980-$R980</f>
        <v>77149.499999999942</v>
      </c>
      <c r="J980">
        <f t="shared" si="45"/>
        <v>2020</v>
      </c>
      <c r="P980" t="str">
        <f>MID(VLOOKUP($D980,業務!$A$1:$E$11,2,FALSE),FIND("/",VLOOKUP($D980,業務!$A$1:$E$11,2,FALSE))+1,2)</f>
        <v>專員</v>
      </c>
      <c r="Q980">
        <f t="shared" si="46"/>
        <v>0.01</v>
      </c>
      <c r="R980">
        <f t="shared" si="47"/>
        <v>2650.4999999999995</v>
      </c>
    </row>
    <row r="981" spans="1:18" ht="15.75" customHeight="1">
      <c r="A981" s="19">
        <v>980</v>
      </c>
      <c r="B981" s="4">
        <v>2</v>
      </c>
      <c r="C981" s="15">
        <v>264</v>
      </c>
      <c r="D981" s="21">
        <v>3</v>
      </c>
      <c r="E981" s="22">
        <v>44024</v>
      </c>
      <c r="F981" s="23">
        <v>90</v>
      </c>
      <c r="G981" s="24">
        <v>0.15</v>
      </c>
      <c r="H981">
        <f>VLOOKUP($B981,產品!$A$1:$E$61,4,FALSE)*(1-$G981)*$F981</f>
        <v>76500</v>
      </c>
      <c r="I981" s="58">
        <f>$H981-VLOOKUP($B981,產品!$A$2:$E$61,5,FALSE)*F981-$R981</f>
        <v>39276</v>
      </c>
      <c r="J981">
        <f t="shared" si="45"/>
        <v>2020</v>
      </c>
      <c r="P981" t="str">
        <f>MID(VLOOKUP($D981,業務!$A$1:$E$11,2,FALSE),FIND("/",VLOOKUP($D981,業務!$A$1:$E$11,2,FALSE))+1,2)</f>
        <v>協理</v>
      </c>
      <c r="Q981">
        <f t="shared" si="46"/>
        <v>1.6E-2</v>
      </c>
      <c r="R981">
        <f t="shared" si="47"/>
        <v>1224</v>
      </c>
    </row>
    <row r="982" spans="1:18" ht="15.75" customHeight="1">
      <c r="A982" s="19">
        <v>981</v>
      </c>
      <c r="B982" s="4">
        <v>35</v>
      </c>
      <c r="C982" s="15">
        <v>5</v>
      </c>
      <c r="D982" s="21">
        <v>7</v>
      </c>
      <c r="E982" s="22">
        <v>44024</v>
      </c>
      <c r="F982" s="26">
        <v>10</v>
      </c>
      <c r="G982" s="24">
        <v>0.2</v>
      </c>
      <c r="H982">
        <f>VLOOKUP($B982,產品!$A$1:$E$61,4,FALSE)*(1-$G982)*$F982</f>
        <v>68000</v>
      </c>
      <c r="I982" s="58">
        <f>$H982-VLOOKUP($B982,產品!$A$2:$E$61,5,FALSE)*F982-$R982</f>
        <v>16184</v>
      </c>
      <c r="J982">
        <f t="shared" si="45"/>
        <v>2020</v>
      </c>
      <c r="P982" t="str">
        <f>MID(VLOOKUP($D982,業務!$A$1:$E$11,2,FALSE),FIND("/",VLOOKUP($D982,業務!$A$1:$E$11,2,FALSE))+1,2)</f>
        <v>副理</v>
      </c>
      <c r="Q982">
        <f t="shared" si="46"/>
        <v>1.2E-2</v>
      </c>
      <c r="R982">
        <f t="shared" si="47"/>
        <v>816</v>
      </c>
    </row>
    <row r="983" spans="1:18" ht="15.75" customHeight="1">
      <c r="A983" s="19">
        <v>982</v>
      </c>
      <c r="B983" s="4">
        <v>14</v>
      </c>
      <c r="C983" s="15">
        <v>291</v>
      </c>
      <c r="D983" s="21">
        <v>1</v>
      </c>
      <c r="E983" s="22">
        <v>44024</v>
      </c>
      <c r="F983" s="23">
        <v>11</v>
      </c>
      <c r="G983" s="24">
        <v>7.0000000000000007E-2</v>
      </c>
      <c r="H983">
        <f>VLOOKUP($B983,產品!$A$1:$E$61,4,FALSE)*(1-$G983)*$F983</f>
        <v>18414</v>
      </c>
      <c r="I983" s="58">
        <f>$H983-VLOOKUP($B983,產品!$A$2:$E$61,5,FALSE)*F983-$R983</f>
        <v>10309.86</v>
      </c>
      <c r="J983">
        <f t="shared" si="45"/>
        <v>2020</v>
      </c>
      <c r="P983" t="str">
        <f>MID(VLOOKUP($D983,業務!$A$1:$E$11,2,FALSE),FIND("/",VLOOKUP($D983,業務!$A$1:$E$11,2,FALSE))+1,2)</f>
        <v>專員</v>
      </c>
      <c r="Q983">
        <f t="shared" si="46"/>
        <v>0.01</v>
      </c>
      <c r="R983">
        <f t="shared" si="47"/>
        <v>184.14000000000001</v>
      </c>
    </row>
    <row r="984" spans="1:18" ht="15.75" customHeight="1">
      <c r="A984" s="19">
        <v>983</v>
      </c>
      <c r="B984" s="4">
        <v>21</v>
      </c>
      <c r="C984" s="15">
        <v>126</v>
      </c>
      <c r="D984" s="21">
        <v>9</v>
      </c>
      <c r="E984" s="22">
        <v>44024</v>
      </c>
      <c r="F984" s="23">
        <v>10</v>
      </c>
      <c r="G984" s="24">
        <v>0.08</v>
      </c>
      <c r="H984">
        <f>VLOOKUP($B984,產品!$A$1:$E$61,4,FALSE)*(1-$G984)*$F984</f>
        <v>16560</v>
      </c>
      <c r="I984" s="58">
        <f>$H984-VLOOKUP($B984,產品!$A$2:$E$61,5,FALSE)*F984-$R984</f>
        <v>9111.6</v>
      </c>
      <c r="J984">
        <f t="shared" si="45"/>
        <v>2020</v>
      </c>
      <c r="P984" t="str">
        <f>MID(VLOOKUP($D984,業務!$A$1:$E$11,2,FALSE),FIND("/",VLOOKUP($D984,業務!$A$1:$E$11,2,FALSE))+1,2)</f>
        <v>經理</v>
      </c>
      <c r="Q984">
        <f t="shared" si="46"/>
        <v>1.4999999999999999E-2</v>
      </c>
      <c r="R984">
        <f t="shared" si="47"/>
        <v>248.39999999999998</v>
      </c>
    </row>
    <row r="985" spans="1:18" ht="15.75" customHeight="1">
      <c r="A985" s="19">
        <v>984</v>
      </c>
      <c r="B985" s="4">
        <v>10</v>
      </c>
      <c r="C985" s="15">
        <v>259</v>
      </c>
      <c r="D985" s="21">
        <v>3</v>
      </c>
      <c r="E985" s="22">
        <v>44025</v>
      </c>
      <c r="F985" s="23">
        <v>250</v>
      </c>
      <c r="G985" s="24">
        <v>0.05</v>
      </c>
      <c r="H985">
        <f>VLOOKUP($B985,產品!$A$1:$E$61,4,FALSE)*(1-$G985)*$F985</f>
        <v>237500</v>
      </c>
      <c r="I985" s="58">
        <f>$H985-VLOOKUP($B985,產品!$A$2:$E$61,5,FALSE)*F985-$R985</f>
        <v>133700</v>
      </c>
      <c r="J985">
        <f t="shared" si="45"/>
        <v>2020</v>
      </c>
      <c r="P985" t="str">
        <f>MID(VLOOKUP($D985,業務!$A$1:$E$11,2,FALSE),FIND("/",VLOOKUP($D985,業務!$A$1:$E$11,2,FALSE))+1,2)</f>
        <v>協理</v>
      </c>
      <c r="Q985">
        <f t="shared" si="46"/>
        <v>1.6E-2</v>
      </c>
      <c r="R985">
        <f t="shared" si="47"/>
        <v>3800</v>
      </c>
    </row>
    <row r="986" spans="1:18" ht="15.75" customHeight="1">
      <c r="A986" s="19">
        <v>985</v>
      </c>
      <c r="B986" s="4">
        <v>4</v>
      </c>
      <c r="C986" s="15">
        <v>7</v>
      </c>
      <c r="D986" s="21">
        <v>2</v>
      </c>
      <c r="E986" s="22">
        <v>44025</v>
      </c>
      <c r="F986" s="23">
        <v>60</v>
      </c>
      <c r="G986" s="24">
        <v>0.14000000000000001</v>
      </c>
      <c r="H986">
        <f>VLOOKUP($B986,產品!$A$1:$E$61,4,FALSE)*(1-$G986)*$F986</f>
        <v>51600</v>
      </c>
      <c r="I986" s="58">
        <f>$H986-VLOOKUP($B986,產品!$A$2:$E$61,5,FALSE)*F986-$R986</f>
        <v>26826</v>
      </c>
      <c r="J986">
        <f t="shared" si="45"/>
        <v>2020</v>
      </c>
      <c r="P986" t="str">
        <f>MID(VLOOKUP($D986,業務!$A$1:$E$11,2,FALSE),FIND("/",VLOOKUP($D986,業務!$A$1:$E$11,2,FALSE))+1,2)</f>
        <v>經理</v>
      </c>
      <c r="Q986">
        <f t="shared" si="46"/>
        <v>1.4999999999999999E-2</v>
      </c>
      <c r="R986">
        <f t="shared" si="47"/>
        <v>774</v>
      </c>
    </row>
    <row r="987" spans="1:18" ht="15.75" customHeight="1">
      <c r="A987" s="19">
        <v>986</v>
      </c>
      <c r="B987" s="4">
        <v>5</v>
      </c>
      <c r="C987" s="15">
        <v>289</v>
      </c>
      <c r="D987" s="21">
        <v>7</v>
      </c>
      <c r="E987" s="22">
        <v>44026</v>
      </c>
      <c r="F987" s="23">
        <v>135</v>
      </c>
      <c r="G987" s="24">
        <v>0.09</v>
      </c>
      <c r="H987">
        <f>VLOOKUP($B987,產品!$A$1:$E$61,4,FALSE)*(1-$G987)*$F987</f>
        <v>122850</v>
      </c>
      <c r="I987" s="58">
        <f>$H987-VLOOKUP($B987,產品!$A$2:$E$61,5,FALSE)*F987-$R987</f>
        <v>67375.8</v>
      </c>
      <c r="J987">
        <f t="shared" si="45"/>
        <v>2020</v>
      </c>
      <c r="P987" t="str">
        <f>MID(VLOOKUP($D987,業務!$A$1:$E$11,2,FALSE),FIND("/",VLOOKUP($D987,業務!$A$1:$E$11,2,FALSE))+1,2)</f>
        <v>副理</v>
      </c>
      <c r="Q987">
        <f t="shared" si="46"/>
        <v>1.2E-2</v>
      </c>
      <c r="R987">
        <f t="shared" si="47"/>
        <v>1474.2</v>
      </c>
    </row>
    <row r="988" spans="1:18" ht="15.75" customHeight="1">
      <c r="A988" s="19">
        <v>987</v>
      </c>
      <c r="B988" s="4">
        <v>12</v>
      </c>
      <c r="C988" s="15">
        <v>112</v>
      </c>
      <c r="D988" s="21">
        <v>4</v>
      </c>
      <c r="E988" s="22">
        <v>44026</v>
      </c>
      <c r="F988" s="23">
        <v>150</v>
      </c>
      <c r="G988" s="24">
        <v>0.2</v>
      </c>
      <c r="H988">
        <f>VLOOKUP($B988,產品!$A$1:$E$61,4,FALSE)*(1-$G988)*$F988</f>
        <v>120000</v>
      </c>
      <c r="I988" s="58">
        <f>$H988-VLOOKUP($B988,產品!$A$2:$E$61,5,FALSE)*F988-$R988</f>
        <v>58560</v>
      </c>
      <c r="J988">
        <f t="shared" si="45"/>
        <v>2020</v>
      </c>
      <c r="P988" t="str">
        <f>MID(VLOOKUP($D988,業務!$A$1:$E$11,2,FALSE),FIND("/",VLOOKUP($D988,業務!$A$1:$E$11,2,FALSE))+1,2)</f>
        <v>副理</v>
      </c>
      <c r="Q988">
        <f t="shared" si="46"/>
        <v>1.2E-2</v>
      </c>
      <c r="R988">
        <f t="shared" si="47"/>
        <v>1440</v>
      </c>
    </row>
    <row r="989" spans="1:18" ht="15.75" customHeight="1">
      <c r="A989" s="19">
        <v>988</v>
      </c>
      <c r="B989" s="4">
        <v>48</v>
      </c>
      <c r="C989" s="15">
        <v>123</v>
      </c>
      <c r="D989" s="21">
        <v>8</v>
      </c>
      <c r="E989" s="22">
        <v>44026</v>
      </c>
      <c r="F989" s="23">
        <v>5</v>
      </c>
      <c r="G989" s="24">
        <v>0.09</v>
      </c>
      <c r="H989">
        <f>VLOOKUP($B989,產品!$A$1:$E$61,4,FALSE)*(1-$G989)*$F989</f>
        <v>100100</v>
      </c>
      <c r="I989" s="58">
        <f>$H989-VLOOKUP($B989,產品!$A$2:$E$61,5,FALSE)*F989-$R989</f>
        <v>27599</v>
      </c>
      <c r="J989">
        <f t="shared" si="45"/>
        <v>2020</v>
      </c>
      <c r="P989" t="str">
        <f>MID(VLOOKUP($D989,業務!$A$1:$E$11,2,FALSE),FIND("/",VLOOKUP($D989,業務!$A$1:$E$11,2,FALSE))+1,2)</f>
        <v>專員</v>
      </c>
      <c r="Q989">
        <f t="shared" si="46"/>
        <v>0.01</v>
      </c>
      <c r="R989">
        <f t="shared" si="47"/>
        <v>1001</v>
      </c>
    </row>
    <row r="990" spans="1:18" ht="15.75" customHeight="1">
      <c r="A990" s="19">
        <v>989</v>
      </c>
      <c r="B990" s="4">
        <v>28</v>
      </c>
      <c r="C990" s="15">
        <v>272</v>
      </c>
      <c r="D990" s="21">
        <v>5</v>
      </c>
      <c r="E990" s="22">
        <v>44026</v>
      </c>
      <c r="F990" s="23">
        <v>8</v>
      </c>
      <c r="G990" s="24">
        <v>0.08</v>
      </c>
      <c r="H990">
        <f>VLOOKUP($B990,產品!$A$1:$E$61,4,FALSE)*(1-$G990)*$F990</f>
        <v>55200</v>
      </c>
      <c r="I990" s="58">
        <f>$H990-VLOOKUP($B990,產品!$A$2:$E$61,5,FALSE)*F990-$R990</f>
        <v>18648</v>
      </c>
      <c r="J990">
        <f t="shared" si="45"/>
        <v>2020</v>
      </c>
      <c r="P990" t="str">
        <f>MID(VLOOKUP($D990,業務!$A$1:$E$11,2,FALSE),FIND("/",VLOOKUP($D990,業務!$A$1:$E$11,2,FALSE))+1,2)</f>
        <v>專員</v>
      </c>
      <c r="Q990">
        <f t="shared" si="46"/>
        <v>0.01</v>
      </c>
      <c r="R990">
        <f t="shared" si="47"/>
        <v>552</v>
      </c>
    </row>
    <row r="991" spans="1:18" ht="15.75" customHeight="1">
      <c r="A991" s="19">
        <v>990</v>
      </c>
      <c r="B991" s="4">
        <v>53</v>
      </c>
      <c r="C991" s="15">
        <v>10</v>
      </c>
      <c r="D991" s="21">
        <v>9</v>
      </c>
      <c r="E991" s="22">
        <v>44026</v>
      </c>
      <c r="F991" s="26">
        <v>6</v>
      </c>
      <c r="G991" s="24">
        <v>0.09</v>
      </c>
      <c r="H991">
        <f>VLOOKUP($B991,產品!$A$1:$E$61,4,FALSE)*(1-$G991)*$F991</f>
        <v>81900</v>
      </c>
      <c r="I991" s="58">
        <f>$H991-VLOOKUP($B991,產品!$A$2:$E$61,5,FALSE)*F991-$R991</f>
        <v>17671.5</v>
      </c>
      <c r="J991">
        <f t="shared" si="45"/>
        <v>2020</v>
      </c>
      <c r="P991" t="str">
        <f>MID(VLOOKUP($D991,業務!$A$1:$E$11,2,FALSE),FIND("/",VLOOKUP($D991,業務!$A$1:$E$11,2,FALSE))+1,2)</f>
        <v>經理</v>
      </c>
      <c r="Q991">
        <f t="shared" si="46"/>
        <v>1.4999999999999999E-2</v>
      </c>
      <c r="R991">
        <f t="shared" si="47"/>
        <v>1228.5</v>
      </c>
    </row>
    <row r="992" spans="1:18" ht="15.75" customHeight="1">
      <c r="A992" s="19">
        <v>991</v>
      </c>
      <c r="B992" s="4">
        <v>39</v>
      </c>
      <c r="C992" s="15">
        <v>118</v>
      </c>
      <c r="D992" s="21">
        <v>9</v>
      </c>
      <c r="E992" s="22">
        <v>44026</v>
      </c>
      <c r="F992" s="26">
        <v>7</v>
      </c>
      <c r="G992" s="24">
        <v>0.2</v>
      </c>
      <c r="H992">
        <f>VLOOKUP($B992,產品!$A$1:$E$61,4,FALSE)*(1-$G992)*$F992</f>
        <v>100800</v>
      </c>
      <c r="I992" s="58">
        <f>$H992-VLOOKUP($B992,產品!$A$2:$E$61,5,FALSE)*F992-$R992</f>
        <v>17388</v>
      </c>
      <c r="J992">
        <f t="shared" si="45"/>
        <v>2020</v>
      </c>
      <c r="P992" t="str">
        <f>MID(VLOOKUP($D992,業務!$A$1:$E$11,2,FALSE),FIND("/",VLOOKUP($D992,業務!$A$1:$E$11,2,FALSE))+1,2)</f>
        <v>經理</v>
      </c>
      <c r="Q992">
        <f t="shared" si="46"/>
        <v>1.4999999999999999E-2</v>
      </c>
      <c r="R992">
        <f t="shared" si="47"/>
        <v>1512</v>
      </c>
    </row>
    <row r="993" spans="1:18" ht="15.75" customHeight="1">
      <c r="A993" s="19">
        <v>992</v>
      </c>
      <c r="B993" s="4">
        <v>35</v>
      </c>
      <c r="C993" s="15">
        <v>116</v>
      </c>
      <c r="D993" s="21">
        <v>4</v>
      </c>
      <c r="E993" s="22">
        <v>44027</v>
      </c>
      <c r="F993" s="23">
        <v>2</v>
      </c>
      <c r="G993" s="24">
        <v>0.05</v>
      </c>
      <c r="H993">
        <f>VLOOKUP($B993,產品!$A$1:$E$61,4,FALSE)*(1-$G993)*$F993</f>
        <v>16150</v>
      </c>
      <c r="I993" s="58">
        <f>$H993-VLOOKUP($B993,產品!$A$2:$E$61,5,FALSE)*F993-$R993</f>
        <v>5756.2</v>
      </c>
      <c r="J993">
        <f t="shared" si="45"/>
        <v>2020</v>
      </c>
      <c r="P993" t="str">
        <f>MID(VLOOKUP($D993,業務!$A$1:$E$11,2,FALSE),FIND("/",VLOOKUP($D993,業務!$A$1:$E$11,2,FALSE))+1,2)</f>
        <v>副理</v>
      </c>
      <c r="Q993">
        <f t="shared" si="46"/>
        <v>1.2E-2</v>
      </c>
      <c r="R993">
        <f t="shared" si="47"/>
        <v>193.8</v>
      </c>
    </row>
    <row r="994" spans="1:18" ht="15.75" customHeight="1">
      <c r="A994" s="19">
        <v>993</v>
      </c>
      <c r="B994" s="4">
        <v>22</v>
      </c>
      <c r="C994" s="15">
        <v>2</v>
      </c>
      <c r="D994" s="21">
        <v>8</v>
      </c>
      <c r="E994" s="22">
        <v>44027</v>
      </c>
      <c r="F994" s="23">
        <v>100</v>
      </c>
      <c r="G994" s="24">
        <v>0.14000000000000001</v>
      </c>
      <c r="H994">
        <f>VLOOKUP($B994,產品!$A$1:$E$61,4,FALSE)*(1-$G994)*$F994</f>
        <v>154800</v>
      </c>
      <c r="I994" s="58">
        <f>$H994-VLOOKUP($B994,產品!$A$2:$E$61,5,FALSE)*F994-$R994</f>
        <v>81252</v>
      </c>
      <c r="J994">
        <f t="shared" si="45"/>
        <v>2020</v>
      </c>
      <c r="P994" t="str">
        <f>MID(VLOOKUP($D994,業務!$A$1:$E$11,2,FALSE),FIND("/",VLOOKUP($D994,業務!$A$1:$E$11,2,FALSE))+1,2)</f>
        <v>專員</v>
      </c>
      <c r="Q994">
        <f t="shared" si="46"/>
        <v>0.01</v>
      </c>
      <c r="R994">
        <f t="shared" si="47"/>
        <v>1548</v>
      </c>
    </row>
    <row r="995" spans="1:18" ht="15.75" customHeight="1">
      <c r="A995" s="19">
        <v>994</v>
      </c>
      <c r="B995" s="4">
        <v>56</v>
      </c>
      <c r="C995" s="15">
        <v>2</v>
      </c>
      <c r="D995" s="21">
        <v>9</v>
      </c>
      <c r="E995" s="22">
        <v>44027</v>
      </c>
      <c r="F995" s="23">
        <v>13</v>
      </c>
      <c r="G995" s="24">
        <v>7.0000000000000007E-2</v>
      </c>
      <c r="H995">
        <f>VLOOKUP($B995,產品!$A$1:$E$61,4,FALSE)*(1-$G995)*$F995</f>
        <v>265980</v>
      </c>
      <c r="I995" s="58">
        <f>$H995-VLOOKUP($B995,產品!$A$2:$E$61,5,FALSE)*F995-$R995</f>
        <v>61790.300000000032</v>
      </c>
      <c r="J995">
        <f t="shared" si="45"/>
        <v>2020</v>
      </c>
      <c r="P995" t="str">
        <f>MID(VLOOKUP($D995,業務!$A$1:$E$11,2,FALSE),FIND("/",VLOOKUP($D995,業務!$A$1:$E$11,2,FALSE))+1,2)</f>
        <v>經理</v>
      </c>
      <c r="Q995">
        <f t="shared" si="46"/>
        <v>1.4999999999999999E-2</v>
      </c>
      <c r="R995">
        <f t="shared" si="47"/>
        <v>3989.7</v>
      </c>
    </row>
    <row r="996" spans="1:18" ht="15.75" customHeight="1">
      <c r="A996" s="19">
        <v>995</v>
      </c>
      <c r="B996" s="4">
        <v>7</v>
      </c>
      <c r="C996" s="15">
        <v>279</v>
      </c>
      <c r="D996" s="21">
        <v>5</v>
      </c>
      <c r="E996" s="22">
        <v>44027</v>
      </c>
      <c r="F996" s="26">
        <v>40</v>
      </c>
      <c r="G996" s="24">
        <v>0.1</v>
      </c>
      <c r="H996">
        <f>VLOOKUP($B996,產品!$A$1:$E$61,4,FALSE)*(1-$G996)*$F996</f>
        <v>36000</v>
      </c>
      <c r="I996" s="58">
        <f>$H996-VLOOKUP($B996,產品!$A$2:$E$61,5,FALSE)*F996-$R996</f>
        <v>19640</v>
      </c>
      <c r="J996">
        <f t="shared" si="45"/>
        <v>2020</v>
      </c>
      <c r="P996" t="str">
        <f>MID(VLOOKUP($D996,業務!$A$1:$E$11,2,FALSE),FIND("/",VLOOKUP($D996,業務!$A$1:$E$11,2,FALSE))+1,2)</f>
        <v>專員</v>
      </c>
      <c r="Q996">
        <f t="shared" si="46"/>
        <v>0.01</v>
      </c>
      <c r="R996">
        <f t="shared" si="47"/>
        <v>360</v>
      </c>
    </row>
    <row r="997" spans="1:18" ht="15.75" customHeight="1">
      <c r="A997" s="19">
        <v>996</v>
      </c>
      <c r="B997" s="4">
        <v>41</v>
      </c>
      <c r="C997" s="15">
        <v>266</v>
      </c>
      <c r="D997" s="21">
        <v>6</v>
      </c>
      <c r="E997" s="22">
        <v>44027</v>
      </c>
      <c r="F997" s="23">
        <v>4</v>
      </c>
      <c r="G997" s="24">
        <v>0.09</v>
      </c>
      <c r="H997">
        <f>VLOOKUP($B997,產品!$A$1:$E$61,4,FALSE)*(1-$G997)*$F997</f>
        <v>43680</v>
      </c>
      <c r="I997" s="58">
        <f>$H997-VLOOKUP($B997,產品!$A$2:$E$61,5,FALSE)*F997-$R997</f>
        <v>12043.2</v>
      </c>
      <c r="J997">
        <f t="shared" si="45"/>
        <v>2020</v>
      </c>
      <c r="P997" t="str">
        <f>MID(VLOOKUP($D997,業務!$A$1:$E$11,2,FALSE),FIND("/",VLOOKUP($D997,業務!$A$1:$E$11,2,FALSE))+1,2)</f>
        <v>專員</v>
      </c>
      <c r="Q997">
        <f t="shared" si="46"/>
        <v>0.01</v>
      </c>
      <c r="R997">
        <f t="shared" si="47"/>
        <v>436.8</v>
      </c>
    </row>
    <row r="998" spans="1:18" ht="15.75" customHeight="1">
      <c r="A998" s="19">
        <v>997</v>
      </c>
      <c r="B998" s="4">
        <v>50</v>
      </c>
      <c r="C998" s="15">
        <v>279</v>
      </c>
      <c r="D998" s="21">
        <v>8</v>
      </c>
      <c r="E998" s="22">
        <v>44027</v>
      </c>
      <c r="F998" s="23">
        <v>3</v>
      </c>
      <c r="G998" s="24">
        <v>0.17</v>
      </c>
      <c r="H998">
        <f>VLOOKUP($B998,產品!$A$1:$E$61,4,FALSE)*(1-$G998)*$F998</f>
        <v>44820</v>
      </c>
      <c r="I998" s="58">
        <f>$H998-VLOOKUP($B998,產品!$A$2:$E$61,5,FALSE)*F998-$R998</f>
        <v>6571.8</v>
      </c>
      <c r="J998">
        <f t="shared" si="45"/>
        <v>2020</v>
      </c>
      <c r="P998" t="str">
        <f>MID(VLOOKUP($D998,業務!$A$1:$E$11,2,FALSE),FIND("/",VLOOKUP($D998,業務!$A$1:$E$11,2,FALSE))+1,2)</f>
        <v>專員</v>
      </c>
      <c r="Q998">
        <f t="shared" si="46"/>
        <v>0.01</v>
      </c>
      <c r="R998">
        <f t="shared" si="47"/>
        <v>448.2</v>
      </c>
    </row>
    <row r="999" spans="1:18" ht="15.75" customHeight="1">
      <c r="A999" s="19">
        <v>998</v>
      </c>
      <c r="B999" s="4">
        <v>50</v>
      </c>
      <c r="C999" s="15">
        <v>123</v>
      </c>
      <c r="D999" s="21">
        <v>3</v>
      </c>
      <c r="E999" s="22">
        <v>44028</v>
      </c>
      <c r="F999" s="23">
        <v>17</v>
      </c>
      <c r="G999" s="24">
        <v>0.18</v>
      </c>
      <c r="H999">
        <f>VLOOKUP($B999,產品!$A$1:$E$61,4,FALSE)*(1-$G999)*$F999</f>
        <v>250920.00000000003</v>
      </c>
      <c r="I999" s="58">
        <f>$H999-VLOOKUP($B999,產品!$A$2:$E$61,5,FALSE)*F999-$R999</f>
        <v>32705.280000000028</v>
      </c>
      <c r="J999">
        <f t="shared" si="45"/>
        <v>2020</v>
      </c>
      <c r="P999" t="str">
        <f>MID(VLOOKUP($D999,業務!$A$1:$E$11,2,FALSE),FIND("/",VLOOKUP($D999,業務!$A$1:$E$11,2,FALSE))+1,2)</f>
        <v>協理</v>
      </c>
      <c r="Q999">
        <f t="shared" si="46"/>
        <v>1.6E-2</v>
      </c>
      <c r="R999">
        <f t="shared" si="47"/>
        <v>4014.7200000000007</v>
      </c>
    </row>
    <row r="1000" spans="1:18" ht="15.75" customHeight="1">
      <c r="A1000" s="19">
        <v>999</v>
      </c>
      <c r="B1000" s="4">
        <v>40</v>
      </c>
      <c r="C1000" s="15">
        <v>135</v>
      </c>
      <c r="D1000" s="21">
        <v>1</v>
      </c>
      <c r="E1000" s="22">
        <v>44028</v>
      </c>
      <c r="F1000" s="23">
        <v>6</v>
      </c>
      <c r="G1000" s="24">
        <v>0.1</v>
      </c>
      <c r="H1000">
        <f>VLOOKUP($B1000,產品!$A$1:$E$61,4,FALSE)*(1-$G1000)*$F1000</f>
        <v>108000</v>
      </c>
      <c r="I1000" s="58">
        <f>$H1000-VLOOKUP($B1000,產品!$A$2:$E$61,5,FALSE)*F1000-$R1000</f>
        <v>28920</v>
      </c>
      <c r="J1000">
        <f t="shared" si="45"/>
        <v>2020</v>
      </c>
      <c r="P1000" t="str">
        <f>MID(VLOOKUP($D1000,業務!$A$1:$E$11,2,FALSE),FIND("/",VLOOKUP($D1000,業務!$A$1:$E$11,2,FALSE))+1,2)</f>
        <v>專員</v>
      </c>
      <c r="Q1000">
        <f t="shared" si="46"/>
        <v>0.01</v>
      </c>
      <c r="R1000">
        <f t="shared" si="47"/>
        <v>1080</v>
      </c>
    </row>
    <row r="1001" spans="1:18" ht="15.75" customHeight="1">
      <c r="A1001" s="19">
        <v>1000</v>
      </c>
      <c r="B1001" s="4">
        <v>4</v>
      </c>
      <c r="C1001" s="15">
        <v>267</v>
      </c>
      <c r="D1001" s="21">
        <v>6</v>
      </c>
      <c r="E1001" s="22">
        <v>44028</v>
      </c>
      <c r="F1001" s="23">
        <v>50</v>
      </c>
      <c r="G1001" s="24">
        <v>0.09</v>
      </c>
      <c r="H1001">
        <f>VLOOKUP($B1001,產品!$A$1:$E$61,4,FALSE)*(1-$G1001)*$F1001</f>
        <v>45500</v>
      </c>
      <c r="I1001" s="58">
        <f>$H1001-VLOOKUP($B1001,產品!$A$2:$E$61,5,FALSE)*F1001-$R1001</f>
        <v>25045</v>
      </c>
      <c r="J1001">
        <f t="shared" si="45"/>
        <v>2020</v>
      </c>
      <c r="P1001" t="str">
        <f>MID(VLOOKUP($D1001,業務!$A$1:$E$11,2,FALSE),FIND("/",VLOOKUP($D1001,業務!$A$1:$E$11,2,FALSE))+1,2)</f>
        <v>專員</v>
      </c>
      <c r="Q1001">
        <f t="shared" si="46"/>
        <v>0.01</v>
      </c>
      <c r="R1001">
        <f t="shared" si="47"/>
        <v>455</v>
      </c>
    </row>
    <row r="1002" spans="1:18" ht="15.75" customHeight="1">
      <c r="A1002" s="19">
        <v>1001</v>
      </c>
      <c r="B1002" s="4">
        <v>25</v>
      </c>
      <c r="C1002" s="15">
        <v>258</v>
      </c>
      <c r="D1002" s="21">
        <v>6</v>
      </c>
      <c r="E1002" s="22">
        <v>44028</v>
      </c>
      <c r="F1002" s="23">
        <v>15</v>
      </c>
      <c r="G1002" s="24">
        <v>0.18</v>
      </c>
      <c r="H1002">
        <f>VLOOKUP($B1002,產品!$A$1:$E$61,4,FALSE)*(1-$G1002)*$F1002</f>
        <v>73800</v>
      </c>
      <c r="I1002" s="58">
        <f>$H1002-VLOOKUP($B1002,產品!$A$2:$E$61,5,FALSE)*F1002-$R1002</f>
        <v>19062</v>
      </c>
      <c r="J1002">
        <f t="shared" si="45"/>
        <v>2020</v>
      </c>
      <c r="P1002" t="str">
        <f>MID(VLOOKUP($D1002,業務!$A$1:$E$11,2,FALSE),FIND("/",VLOOKUP($D1002,業務!$A$1:$E$11,2,FALSE))+1,2)</f>
        <v>專員</v>
      </c>
      <c r="Q1002">
        <f t="shared" si="46"/>
        <v>0.01</v>
      </c>
      <c r="R1002">
        <f t="shared" si="47"/>
        <v>738</v>
      </c>
    </row>
    <row r="1003" spans="1:18" ht="15.75" customHeight="1">
      <c r="A1003" s="19">
        <v>1002</v>
      </c>
      <c r="B1003" s="4">
        <v>31</v>
      </c>
      <c r="C1003" s="15">
        <v>140</v>
      </c>
      <c r="D1003" s="21">
        <v>7</v>
      </c>
      <c r="E1003" s="22">
        <v>44028</v>
      </c>
      <c r="F1003" s="26">
        <v>9</v>
      </c>
      <c r="G1003" s="24">
        <v>0.2</v>
      </c>
      <c r="H1003">
        <f>VLOOKUP($B1003,產品!$A$1:$E$61,4,FALSE)*(1-$G1003)*$F1003</f>
        <v>50400</v>
      </c>
      <c r="I1003" s="58">
        <f>$H1003-VLOOKUP($B1003,產品!$A$2:$E$61,5,FALSE)*F1003-$R1003</f>
        <v>11995.2</v>
      </c>
      <c r="J1003">
        <f t="shared" si="45"/>
        <v>2020</v>
      </c>
      <c r="P1003" t="str">
        <f>MID(VLOOKUP($D1003,業務!$A$1:$E$11,2,FALSE),FIND("/",VLOOKUP($D1003,業務!$A$1:$E$11,2,FALSE))+1,2)</f>
        <v>副理</v>
      </c>
      <c r="Q1003">
        <f t="shared" si="46"/>
        <v>1.2E-2</v>
      </c>
      <c r="R1003">
        <f t="shared" si="47"/>
        <v>604.80000000000007</v>
      </c>
    </row>
    <row r="1004" spans="1:18" ht="15.75" customHeight="1">
      <c r="A1004" s="19">
        <v>1003</v>
      </c>
      <c r="B1004" s="4">
        <v>41</v>
      </c>
      <c r="C1004" s="15">
        <v>267</v>
      </c>
      <c r="D1004" s="21">
        <v>5</v>
      </c>
      <c r="E1004" s="22">
        <v>44028</v>
      </c>
      <c r="F1004" s="26">
        <v>3</v>
      </c>
      <c r="G1004" s="24">
        <v>0.15</v>
      </c>
      <c r="H1004">
        <f>VLOOKUP($B1004,產品!$A$1:$E$61,4,FALSE)*(1-$G1004)*$F1004</f>
        <v>30600</v>
      </c>
      <c r="I1004" s="58">
        <f>$H1004-VLOOKUP($B1004,產品!$A$2:$E$61,5,FALSE)*F1004-$R1004</f>
        <v>6894</v>
      </c>
      <c r="J1004">
        <f t="shared" si="45"/>
        <v>2020</v>
      </c>
      <c r="P1004" t="str">
        <f>MID(VLOOKUP($D1004,業務!$A$1:$E$11,2,FALSE),FIND("/",VLOOKUP($D1004,業務!$A$1:$E$11,2,FALSE))+1,2)</f>
        <v>專員</v>
      </c>
      <c r="Q1004">
        <f t="shared" si="46"/>
        <v>0.01</v>
      </c>
      <c r="R1004">
        <f t="shared" si="47"/>
        <v>306</v>
      </c>
    </row>
    <row r="1005" spans="1:18" ht="15.75" customHeight="1">
      <c r="A1005" s="19">
        <v>1004</v>
      </c>
      <c r="B1005" s="4">
        <v>8</v>
      </c>
      <c r="C1005" s="15">
        <v>124</v>
      </c>
      <c r="D1005" s="21">
        <v>5</v>
      </c>
      <c r="E1005" s="22">
        <v>44029</v>
      </c>
      <c r="F1005" s="26">
        <v>100</v>
      </c>
      <c r="G1005" s="24">
        <v>0.18</v>
      </c>
      <c r="H1005">
        <f>VLOOKUP($B1005,產品!$A$1:$E$61,4,FALSE)*(1-$G1005)*$F1005</f>
        <v>82000.000000000015</v>
      </c>
      <c r="I1005" s="58">
        <f>$H1005-VLOOKUP($B1005,產品!$A$2:$E$61,5,FALSE)*F1005-$R1005</f>
        <v>41180.000000000015</v>
      </c>
      <c r="J1005">
        <f t="shared" si="45"/>
        <v>2020</v>
      </c>
      <c r="P1005" t="str">
        <f>MID(VLOOKUP($D1005,業務!$A$1:$E$11,2,FALSE),FIND("/",VLOOKUP($D1005,業務!$A$1:$E$11,2,FALSE))+1,2)</f>
        <v>專員</v>
      </c>
      <c r="Q1005">
        <f t="shared" si="46"/>
        <v>0.01</v>
      </c>
      <c r="R1005">
        <f t="shared" si="47"/>
        <v>820.00000000000011</v>
      </c>
    </row>
    <row r="1006" spans="1:18" ht="15.75" customHeight="1">
      <c r="A1006" s="19">
        <v>1005</v>
      </c>
      <c r="B1006" s="4">
        <v>44</v>
      </c>
      <c r="C1006" s="15">
        <v>272</v>
      </c>
      <c r="D1006" s="21">
        <v>8</v>
      </c>
      <c r="E1006" s="22">
        <v>44029</v>
      </c>
      <c r="F1006" s="26">
        <v>6</v>
      </c>
      <c r="G1006" s="24">
        <v>0.05</v>
      </c>
      <c r="H1006">
        <f>VLOOKUP($B1006,產品!$A$1:$E$61,4,FALSE)*(1-$G1006)*$F1006</f>
        <v>114000</v>
      </c>
      <c r="I1006" s="58">
        <f>$H1006-VLOOKUP($B1006,產品!$A$2:$E$61,5,FALSE)*F1006-$R1006</f>
        <v>34860</v>
      </c>
      <c r="J1006">
        <f t="shared" si="45"/>
        <v>2020</v>
      </c>
      <c r="P1006" t="str">
        <f>MID(VLOOKUP($D1006,業務!$A$1:$E$11,2,FALSE),FIND("/",VLOOKUP($D1006,業務!$A$1:$E$11,2,FALSE))+1,2)</f>
        <v>專員</v>
      </c>
      <c r="Q1006">
        <f t="shared" si="46"/>
        <v>0.01</v>
      </c>
      <c r="R1006">
        <f t="shared" si="47"/>
        <v>1140</v>
      </c>
    </row>
    <row r="1007" spans="1:18" ht="15.75" customHeight="1">
      <c r="A1007" s="19">
        <v>1006</v>
      </c>
      <c r="B1007" s="4">
        <v>18</v>
      </c>
      <c r="C1007" s="15">
        <v>293</v>
      </c>
      <c r="D1007" s="21">
        <v>9</v>
      </c>
      <c r="E1007" s="22">
        <v>44029</v>
      </c>
      <c r="F1007" s="23">
        <v>30</v>
      </c>
      <c r="G1007" s="24">
        <v>0.17</v>
      </c>
      <c r="H1007">
        <f>VLOOKUP($B1007,產品!$A$1:$E$61,4,FALSE)*(1-$G1007)*$F1007</f>
        <v>44820</v>
      </c>
      <c r="I1007" s="58">
        <f>$H1007-VLOOKUP($B1007,產品!$A$2:$E$61,5,FALSE)*F1007-$R1007</f>
        <v>22547.7</v>
      </c>
      <c r="J1007">
        <f t="shared" si="45"/>
        <v>2020</v>
      </c>
      <c r="P1007" t="str">
        <f>MID(VLOOKUP($D1007,業務!$A$1:$E$11,2,FALSE),FIND("/",VLOOKUP($D1007,業務!$A$1:$E$11,2,FALSE))+1,2)</f>
        <v>經理</v>
      </c>
      <c r="Q1007">
        <f t="shared" si="46"/>
        <v>1.4999999999999999E-2</v>
      </c>
      <c r="R1007">
        <f t="shared" si="47"/>
        <v>672.3</v>
      </c>
    </row>
    <row r="1008" spans="1:18" ht="15.75" customHeight="1">
      <c r="A1008" s="19">
        <v>1007</v>
      </c>
      <c r="B1008" s="4">
        <v>24</v>
      </c>
      <c r="C1008" s="15">
        <v>12</v>
      </c>
      <c r="D1008" s="21">
        <v>2</v>
      </c>
      <c r="E1008" s="22">
        <v>44029</v>
      </c>
      <c r="F1008" s="23">
        <v>20</v>
      </c>
      <c r="G1008" s="24">
        <v>0.15</v>
      </c>
      <c r="H1008">
        <f>VLOOKUP($B1008,產品!$A$1:$E$61,4,FALSE)*(1-$G1008)*$F1008</f>
        <v>30600</v>
      </c>
      <c r="I1008" s="58">
        <f>$H1008-VLOOKUP($B1008,產品!$A$2:$E$61,5,FALSE)*F1008-$R1008</f>
        <v>15741</v>
      </c>
      <c r="J1008">
        <f t="shared" si="45"/>
        <v>2020</v>
      </c>
      <c r="P1008" t="str">
        <f>MID(VLOOKUP($D1008,業務!$A$1:$E$11,2,FALSE),FIND("/",VLOOKUP($D1008,業務!$A$1:$E$11,2,FALSE))+1,2)</f>
        <v>經理</v>
      </c>
      <c r="Q1008">
        <f t="shared" si="46"/>
        <v>1.4999999999999999E-2</v>
      </c>
      <c r="R1008">
        <f t="shared" si="47"/>
        <v>459</v>
      </c>
    </row>
    <row r="1009" spans="1:18" ht="15.75" customHeight="1">
      <c r="A1009" s="19">
        <v>1008</v>
      </c>
      <c r="B1009" s="4">
        <v>51</v>
      </c>
      <c r="C1009" s="15">
        <v>293</v>
      </c>
      <c r="D1009" s="21">
        <v>7</v>
      </c>
      <c r="E1009" s="22">
        <v>44029</v>
      </c>
      <c r="F1009" s="23">
        <v>4</v>
      </c>
      <c r="G1009" s="24">
        <v>0.17</v>
      </c>
      <c r="H1009">
        <f>VLOOKUP($B1009,產品!$A$1:$E$61,4,FALSE)*(1-$G1009)*$F1009</f>
        <v>66400</v>
      </c>
      <c r="I1009" s="58">
        <f>$H1009-VLOOKUP($B1009,產品!$A$2:$E$61,5,FALSE)*F1009-$R1009</f>
        <v>9603.2000000000007</v>
      </c>
      <c r="J1009">
        <f t="shared" si="45"/>
        <v>2020</v>
      </c>
      <c r="P1009" t="str">
        <f>MID(VLOOKUP($D1009,業務!$A$1:$E$11,2,FALSE),FIND("/",VLOOKUP($D1009,業務!$A$1:$E$11,2,FALSE))+1,2)</f>
        <v>副理</v>
      </c>
      <c r="Q1009">
        <f t="shared" si="46"/>
        <v>1.2E-2</v>
      </c>
      <c r="R1009">
        <f t="shared" si="47"/>
        <v>796.80000000000007</v>
      </c>
    </row>
    <row r="1010" spans="1:18" ht="15.75" customHeight="1">
      <c r="A1010" s="19">
        <v>1009</v>
      </c>
      <c r="B1010" s="4">
        <v>12</v>
      </c>
      <c r="C1010" s="15">
        <v>266</v>
      </c>
      <c r="D1010" s="21">
        <v>3</v>
      </c>
      <c r="E1010" s="22">
        <v>44029</v>
      </c>
      <c r="F1010" s="23">
        <v>10</v>
      </c>
      <c r="G1010" s="24">
        <v>0.17</v>
      </c>
      <c r="H1010">
        <f>VLOOKUP($B1010,產品!$A$1:$E$61,4,FALSE)*(1-$G1010)*$F1010</f>
        <v>8300</v>
      </c>
      <c r="I1010" s="58">
        <f>$H1010-VLOOKUP($B1010,產品!$A$2:$E$61,5,FALSE)*F1010-$R1010</f>
        <v>4167.2</v>
      </c>
      <c r="J1010">
        <f t="shared" si="45"/>
        <v>2020</v>
      </c>
      <c r="P1010" t="str">
        <f>MID(VLOOKUP($D1010,業務!$A$1:$E$11,2,FALSE),FIND("/",VLOOKUP($D1010,業務!$A$1:$E$11,2,FALSE))+1,2)</f>
        <v>協理</v>
      </c>
      <c r="Q1010">
        <f t="shared" si="46"/>
        <v>1.6E-2</v>
      </c>
      <c r="R1010">
        <f t="shared" si="47"/>
        <v>132.80000000000001</v>
      </c>
    </row>
    <row r="1011" spans="1:18" ht="15.75" customHeight="1">
      <c r="A1011" s="19">
        <v>1010</v>
      </c>
      <c r="B1011" s="4">
        <v>13</v>
      </c>
      <c r="C1011" s="15">
        <v>261</v>
      </c>
      <c r="D1011" s="21">
        <v>7</v>
      </c>
      <c r="E1011" s="22">
        <v>44030</v>
      </c>
      <c r="F1011" s="23">
        <v>100</v>
      </c>
      <c r="G1011" s="24">
        <v>0.12</v>
      </c>
      <c r="H1011">
        <f>VLOOKUP($B1011,產品!$A$1:$E$61,4,FALSE)*(1-$G1011)*$F1011</f>
        <v>158400</v>
      </c>
      <c r="I1011" s="58">
        <f>$H1011-VLOOKUP($B1011,產品!$A$2:$E$61,5,FALSE)*F1011-$R1011</f>
        <v>84499.199999999997</v>
      </c>
      <c r="J1011">
        <f t="shared" si="45"/>
        <v>2020</v>
      </c>
      <c r="P1011" t="str">
        <f>MID(VLOOKUP($D1011,業務!$A$1:$E$11,2,FALSE),FIND("/",VLOOKUP($D1011,業務!$A$1:$E$11,2,FALSE))+1,2)</f>
        <v>副理</v>
      </c>
      <c r="Q1011">
        <f t="shared" si="46"/>
        <v>1.2E-2</v>
      </c>
      <c r="R1011">
        <f t="shared" si="47"/>
        <v>1900.8</v>
      </c>
    </row>
    <row r="1012" spans="1:18" ht="15.75" customHeight="1">
      <c r="A1012" s="19">
        <v>1011</v>
      </c>
      <c r="B1012" s="4">
        <v>49</v>
      </c>
      <c r="C1012" s="15">
        <v>5</v>
      </c>
      <c r="D1012" s="21">
        <v>6</v>
      </c>
      <c r="E1012" s="22">
        <v>44030</v>
      </c>
      <c r="F1012" s="23">
        <v>13</v>
      </c>
      <c r="G1012" s="24">
        <v>0.16</v>
      </c>
      <c r="H1012">
        <f>VLOOKUP($B1012,產品!$A$1:$E$61,4,FALSE)*(1-$G1012)*$F1012</f>
        <v>163800</v>
      </c>
      <c r="I1012" s="58">
        <f>$H1012-VLOOKUP($B1012,產品!$A$2:$E$61,5,FALSE)*F1012-$R1012</f>
        <v>25662</v>
      </c>
      <c r="J1012">
        <f t="shared" si="45"/>
        <v>2020</v>
      </c>
      <c r="P1012" t="str">
        <f>MID(VLOOKUP($D1012,業務!$A$1:$E$11,2,FALSE),FIND("/",VLOOKUP($D1012,業務!$A$1:$E$11,2,FALSE))+1,2)</f>
        <v>專員</v>
      </c>
      <c r="Q1012">
        <f t="shared" si="46"/>
        <v>0.01</v>
      </c>
      <c r="R1012">
        <f t="shared" si="47"/>
        <v>1638</v>
      </c>
    </row>
    <row r="1013" spans="1:18" ht="15.75" customHeight="1">
      <c r="A1013" s="19">
        <v>1012</v>
      </c>
      <c r="B1013" s="4">
        <v>52</v>
      </c>
      <c r="C1013" s="15">
        <v>2</v>
      </c>
      <c r="D1013" s="21">
        <v>2</v>
      </c>
      <c r="E1013" s="22">
        <v>44031</v>
      </c>
      <c r="F1013" s="23">
        <v>6</v>
      </c>
      <c r="G1013" s="24">
        <v>0.08</v>
      </c>
      <c r="H1013">
        <f>VLOOKUP($B1013,產品!$A$1:$E$61,4,FALSE)*(1-$G1013)*$F1013</f>
        <v>121440</v>
      </c>
      <c r="I1013" s="58">
        <f>$H1013-VLOOKUP($B1013,產品!$A$2:$E$61,5,FALSE)*F1013-$R1013</f>
        <v>27218.400000000016</v>
      </c>
      <c r="J1013">
        <f t="shared" si="45"/>
        <v>2020</v>
      </c>
      <c r="P1013" t="str">
        <f>MID(VLOOKUP($D1013,業務!$A$1:$E$11,2,FALSE),FIND("/",VLOOKUP($D1013,業務!$A$1:$E$11,2,FALSE))+1,2)</f>
        <v>經理</v>
      </c>
      <c r="Q1013">
        <f t="shared" si="46"/>
        <v>1.4999999999999999E-2</v>
      </c>
      <c r="R1013">
        <f t="shared" si="47"/>
        <v>1821.6</v>
      </c>
    </row>
    <row r="1014" spans="1:18" ht="15.75" customHeight="1">
      <c r="A1014" s="19">
        <v>1013</v>
      </c>
      <c r="B1014" s="4">
        <v>21</v>
      </c>
      <c r="C1014" s="15">
        <v>290</v>
      </c>
      <c r="D1014" s="21">
        <v>3</v>
      </c>
      <c r="E1014" s="22">
        <v>44031</v>
      </c>
      <c r="F1014" s="26">
        <v>30</v>
      </c>
      <c r="G1014" s="24">
        <v>0.2</v>
      </c>
      <c r="H1014">
        <f>VLOOKUP($B1014,產品!$A$1:$E$61,4,FALSE)*(1-$G1014)*$F1014</f>
        <v>43200</v>
      </c>
      <c r="I1014" s="58">
        <f>$H1014-VLOOKUP($B1014,產品!$A$2:$E$61,5,FALSE)*F1014-$R1014</f>
        <v>20908.8</v>
      </c>
      <c r="J1014">
        <f t="shared" si="45"/>
        <v>2020</v>
      </c>
      <c r="P1014" t="str">
        <f>MID(VLOOKUP($D1014,業務!$A$1:$E$11,2,FALSE),FIND("/",VLOOKUP($D1014,業務!$A$1:$E$11,2,FALSE))+1,2)</f>
        <v>協理</v>
      </c>
      <c r="Q1014">
        <f t="shared" si="46"/>
        <v>1.6E-2</v>
      </c>
      <c r="R1014">
        <f t="shared" si="47"/>
        <v>691.2</v>
      </c>
    </row>
    <row r="1015" spans="1:18" ht="15.75" customHeight="1">
      <c r="A1015" s="19">
        <v>1014</v>
      </c>
      <c r="B1015" s="4">
        <v>5</v>
      </c>
      <c r="C1015" s="15">
        <v>10</v>
      </c>
      <c r="D1015" s="21">
        <v>10</v>
      </c>
      <c r="E1015" s="22">
        <v>44032</v>
      </c>
      <c r="F1015" s="26">
        <v>105</v>
      </c>
      <c r="G1015" s="24">
        <v>0.06</v>
      </c>
      <c r="H1015">
        <f>VLOOKUP($B1015,產品!$A$1:$E$61,4,FALSE)*(1-$G1015)*$F1015</f>
        <v>98700</v>
      </c>
      <c r="I1015" s="58">
        <f>$H1015-VLOOKUP($B1015,產品!$A$2:$E$61,5,FALSE)*F1015-$R1015</f>
        <v>55713</v>
      </c>
      <c r="J1015">
        <f t="shared" si="45"/>
        <v>2020</v>
      </c>
      <c r="P1015" t="str">
        <f>MID(VLOOKUP($D1015,業務!$A$1:$E$11,2,FALSE),FIND("/",VLOOKUP($D1015,業務!$A$1:$E$11,2,FALSE))+1,2)</f>
        <v>專員</v>
      </c>
      <c r="Q1015">
        <f t="shared" si="46"/>
        <v>0.01</v>
      </c>
      <c r="R1015">
        <f t="shared" si="47"/>
        <v>987</v>
      </c>
    </row>
    <row r="1016" spans="1:18" ht="15.75" customHeight="1">
      <c r="A1016" s="19">
        <v>1015</v>
      </c>
      <c r="B1016" s="4">
        <v>41</v>
      </c>
      <c r="C1016" s="15">
        <v>272</v>
      </c>
      <c r="D1016" s="21">
        <v>7</v>
      </c>
      <c r="E1016" s="22">
        <v>44032</v>
      </c>
      <c r="F1016" s="23">
        <v>15</v>
      </c>
      <c r="G1016" s="24">
        <v>0.09</v>
      </c>
      <c r="H1016">
        <f>VLOOKUP($B1016,產品!$A$1:$E$61,4,FALSE)*(1-$G1016)*$F1016</f>
        <v>163800</v>
      </c>
      <c r="I1016" s="58">
        <f>$H1016-VLOOKUP($B1016,產品!$A$2:$E$61,5,FALSE)*F1016-$R1016</f>
        <v>44834.400000000001</v>
      </c>
      <c r="J1016">
        <f t="shared" si="45"/>
        <v>2020</v>
      </c>
      <c r="P1016" t="str">
        <f>MID(VLOOKUP($D1016,業務!$A$1:$E$11,2,FALSE),FIND("/",VLOOKUP($D1016,業務!$A$1:$E$11,2,FALSE))+1,2)</f>
        <v>副理</v>
      </c>
      <c r="Q1016">
        <f t="shared" si="46"/>
        <v>1.2E-2</v>
      </c>
      <c r="R1016">
        <f t="shared" si="47"/>
        <v>1965.6000000000001</v>
      </c>
    </row>
    <row r="1017" spans="1:18" ht="15.75" customHeight="1">
      <c r="A1017" s="19">
        <v>1016</v>
      </c>
      <c r="B1017" s="4">
        <v>45</v>
      </c>
      <c r="C1017" s="15">
        <v>112</v>
      </c>
      <c r="D1017" s="21">
        <v>10</v>
      </c>
      <c r="E1017" s="22">
        <v>44032</v>
      </c>
      <c r="F1017" s="26">
        <v>20</v>
      </c>
      <c r="G1017" s="24">
        <v>0.2</v>
      </c>
      <c r="H1017">
        <f>VLOOKUP($B1017,產品!$A$1:$E$61,4,FALSE)*(1-$G1017)*$F1017</f>
        <v>224000</v>
      </c>
      <c r="I1017" s="58">
        <f>$H1017-VLOOKUP($B1017,產品!$A$2:$E$61,5,FALSE)*F1017-$R1017</f>
        <v>39760</v>
      </c>
      <c r="J1017">
        <f t="shared" si="45"/>
        <v>2020</v>
      </c>
      <c r="P1017" t="str">
        <f>MID(VLOOKUP($D1017,業務!$A$1:$E$11,2,FALSE),FIND("/",VLOOKUP($D1017,業務!$A$1:$E$11,2,FALSE))+1,2)</f>
        <v>專員</v>
      </c>
      <c r="Q1017">
        <f t="shared" si="46"/>
        <v>0.01</v>
      </c>
      <c r="R1017">
        <f t="shared" si="47"/>
        <v>2240</v>
      </c>
    </row>
    <row r="1018" spans="1:18" ht="15.75" customHeight="1">
      <c r="A1018" s="19">
        <v>1017</v>
      </c>
      <c r="B1018" s="4">
        <v>4</v>
      </c>
      <c r="C1018" s="15">
        <v>274</v>
      </c>
      <c r="D1018" s="21">
        <v>6</v>
      </c>
      <c r="E1018" s="22">
        <v>44032</v>
      </c>
      <c r="F1018" s="23">
        <v>60</v>
      </c>
      <c r="G1018" s="24">
        <v>0.05</v>
      </c>
      <c r="H1018">
        <f>VLOOKUP($B1018,產品!$A$1:$E$61,4,FALSE)*(1-$G1018)*$F1018</f>
        <v>57000</v>
      </c>
      <c r="I1018" s="58">
        <f>$H1018-VLOOKUP($B1018,產品!$A$2:$E$61,5,FALSE)*F1018-$R1018</f>
        <v>32430</v>
      </c>
      <c r="J1018">
        <f t="shared" si="45"/>
        <v>2020</v>
      </c>
      <c r="P1018" t="str">
        <f>MID(VLOOKUP($D1018,業務!$A$1:$E$11,2,FALSE),FIND("/",VLOOKUP($D1018,業務!$A$1:$E$11,2,FALSE))+1,2)</f>
        <v>專員</v>
      </c>
      <c r="Q1018">
        <f t="shared" si="46"/>
        <v>0.01</v>
      </c>
      <c r="R1018">
        <f t="shared" si="47"/>
        <v>570</v>
      </c>
    </row>
    <row r="1019" spans="1:18" ht="15.75" customHeight="1">
      <c r="A1019" s="19">
        <v>1018</v>
      </c>
      <c r="B1019" s="4">
        <v>43</v>
      </c>
      <c r="C1019" s="15">
        <v>135</v>
      </c>
      <c r="D1019" s="21">
        <v>10</v>
      </c>
      <c r="E1019" s="22">
        <v>44032</v>
      </c>
      <c r="F1019" s="23">
        <v>5</v>
      </c>
      <c r="G1019" s="24">
        <v>0.18</v>
      </c>
      <c r="H1019">
        <f>VLOOKUP($B1019,產品!$A$1:$E$61,4,FALSE)*(1-$G1019)*$F1019</f>
        <v>73800.000000000015</v>
      </c>
      <c r="I1019" s="58">
        <f>$H1019-VLOOKUP($B1019,產品!$A$2:$E$61,5,FALSE)*F1019-$R1019</f>
        <v>14562.000000000015</v>
      </c>
      <c r="J1019">
        <f t="shared" si="45"/>
        <v>2020</v>
      </c>
      <c r="P1019" t="str">
        <f>MID(VLOOKUP($D1019,業務!$A$1:$E$11,2,FALSE),FIND("/",VLOOKUP($D1019,業務!$A$1:$E$11,2,FALSE))+1,2)</f>
        <v>專員</v>
      </c>
      <c r="Q1019">
        <f t="shared" si="46"/>
        <v>0.01</v>
      </c>
      <c r="R1019">
        <f t="shared" si="47"/>
        <v>738.00000000000011</v>
      </c>
    </row>
    <row r="1020" spans="1:18" ht="15.75" customHeight="1">
      <c r="A1020" s="19">
        <v>1019</v>
      </c>
      <c r="B1020" s="4">
        <v>35</v>
      </c>
      <c r="C1020" s="15">
        <v>281</v>
      </c>
      <c r="D1020" s="21">
        <v>10</v>
      </c>
      <c r="E1020" s="22">
        <v>44032</v>
      </c>
      <c r="F1020" s="23">
        <v>1</v>
      </c>
      <c r="G1020" s="24">
        <v>0.12</v>
      </c>
      <c r="H1020">
        <f>VLOOKUP($B1020,產品!$A$1:$E$61,4,FALSE)*(1-$G1020)*$F1020</f>
        <v>7480</v>
      </c>
      <c r="I1020" s="58">
        <f>$H1020-VLOOKUP($B1020,產品!$A$2:$E$61,5,FALSE)*F1020-$R1020</f>
        <v>2305.1999999999998</v>
      </c>
      <c r="J1020">
        <f t="shared" si="45"/>
        <v>2020</v>
      </c>
      <c r="P1020" t="str">
        <f>MID(VLOOKUP($D1020,業務!$A$1:$E$11,2,FALSE),FIND("/",VLOOKUP($D1020,業務!$A$1:$E$11,2,FALSE))+1,2)</f>
        <v>專員</v>
      </c>
      <c r="Q1020">
        <f t="shared" si="46"/>
        <v>0.01</v>
      </c>
      <c r="R1020">
        <f t="shared" si="47"/>
        <v>74.8</v>
      </c>
    </row>
    <row r="1021" spans="1:18" ht="15.75" customHeight="1">
      <c r="A1021" s="19">
        <v>1020</v>
      </c>
      <c r="B1021" s="4">
        <v>18</v>
      </c>
      <c r="C1021" s="15">
        <v>258</v>
      </c>
      <c r="D1021" s="21">
        <v>1</v>
      </c>
      <c r="E1021" s="22">
        <v>44033</v>
      </c>
      <c r="F1021" s="26">
        <v>150</v>
      </c>
      <c r="G1021" s="24">
        <v>0.18</v>
      </c>
      <c r="H1021">
        <f>VLOOKUP($B1021,產品!$A$1:$E$61,4,FALSE)*(1-$G1021)*$F1021</f>
        <v>221400</v>
      </c>
      <c r="I1021" s="58">
        <f>$H1021-VLOOKUP($B1021,產品!$A$2:$E$61,5,FALSE)*F1021-$R1021</f>
        <v>111186</v>
      </c>
      <c r="J1021">
        <f t="shared" si="45"/>
        <v>2020</v>
      </c>
      <c r="P1021" t="str">
        <f>MID(VLOOKUP($D1021,業務!$A$1:$E$11,2,FALSE),FIND("/",VLOOKUP($D1021,業務!$A$1:$E$11,2,FALSE))+1,2)</f>
        <v>專員</v>
      </c>
      <c r="Q1021">
        <f t="shared" si="46"/>
        <v>0.01</v>
      </c>
      <c r="R1021">
        <f t="shared" si="47"/>
        <v>2214</v>
      </c>
    </row>
    <row r="1022" spans="1:18" ht="15.75" customHeight="1">
      <c r="A1022" s="19">
        <v>1021</v>
      </c>
      <c r="B1022" s="4">
        <v>37</v>
      </c>
      <c r="C1022" s="15">
        <v>4</v>
      </c>
      <c r="D1022" s="21">
        <v>5</v>
      </c>
      <c r="E1022" s="22">
        <v>44033</v>
      </c>
      <c r="F1022" s="26">
        <v>25</v>
      </c>
      <c r="G1022" s="24">
        <v>0.14000000000000001</v>
      </c>
      <c r="H1022">
        <f>VLOOKUP($B1022,產品!$A$1:$E$61,4,FALSE)*(1-$G1022)*$F1022</f>
        <v>258000</v>
      </c>
      <c r="I1022" s="58">
        <f>$H1022-VLOOKUP($B1022,產品!$A$2:$E$61,5,FALSE)*F1022-$R1022</f>
        <v>60420</v>
      </c>
      <c r="J1022">
        <f t="shared" si="45"/>
        <v>2020</v>
      </c>
      <c r="P1022" t="str">
        <f>MID(VLOOKUP($D1022,業務!$A$1:$E$11,2,FALSE),FIND("/",VLOOKUP($D1022,業務!$A$1:$E$11,2,FALSE))+1,2)</f>
        <v>專員</v>
      </c>
      <c r="Q1022">
        <f t="shared" si="46"/>
        <v>0.01</v>
      </c>
      <c r="R1022">
        <f t="shared" si="47"/>
        <v>2580</v>
      </c>
    </row>
    <row r="1023" spans="1:18" ht="15.75" customHeight="1">
      <c r="A1023" s="19">
        <v>1022</v>
      </c>
      <c r="B1023" s="4">
        <v>5</v>
      </c>
      <c r="C1023" s="15">
        <v>2</v>
      </c>
      <c r="D1023" s="21">
        <v>6</v>
      </c>
      <c r="E1023" s="22">
        <v>44033</v>
      </c>
      <c r="F1023" s="26">
        <v>90</v>
      </c>
      <c r="G1023" s="24">
        <v>0.13</v>
      </c>
      <c r="H1023">
        <f>VLOOKUP($B1023,產品!$A$1:$E$61,4,FALSE)*(1-$G1023)*$F1023</f>
        <v>78300</v>
      </c>
      <c r="I1023" s="58">
        <f>$H1023-VLOOKUP($B1023,產品!$A$2:$E$61,5,FALSE)*F1023-$R1023</f>
        <v>41517</v>
      </c>
      <c r="J1023">
        <f t="shared" si="45"/>
        <v>2020</v>
      </c>
      <c r="P1023" t="str">
        <f>MID(VLOOKUP($D1023,業務!$A$1:$E$11,2,FALSE),FIND("/",VLOOKUP($D1023,業務!$A$1:$E$11,2,FALSE))+1,2)</f>
        <v>專員</v>
      </c>
      <c r="Q1023">
        <f t="shared" si="46"/>
        <v>0.01</v>
      </c>
      <c r="R1023">
        <f t="shared" si="47"/>
        <v>783</v>
      </c>
    </row>
    <row r="1024" spans="1:18" ht="15.75" customHeight="1">
      <c r="A1024" s="19">
        <v>1023</v>
      </c>
      <c r="B1024" s="4">
        <v>15</v>
      </c>
      <c r="C1024" s="15">
        <v>257</v>
      </c>
      <c r="D1024" s="21">
        <v>9</v>
      </c>
      <c r="E1024" s="22">
        <v>44033</v>
      </c>
      <c r="F1024" s="26">
        <v>40</v>
      </c>
      <c r="G1024" s="24">
        <v>0.06</v>
      </c>
      <c r="H1024">
        <f>VLOOKUP($B1024,產品!$A$1:$E$61,4,FALSE)*(1-$G1024)*$F1024</f>
        <v>67680</v>
      </c>
      <c r="I1024" s="58">
        <f>$H1024-VLOOKUP($B1024,產品!$A$2:$E$61,5,FALSE)*F1024-$R1024</f>
        <v>37864.800000000003</v>
      </c>
      <c r="J1024">
        <f t="shared" si="45"/>
        <v>2020</v>
      </c>
      <c r="P1024" t="str">
        <f>MID(VLOOKUP($D1024,業務!$A$1:$E$11,2,FALSE),FIND("/",VLOOKUP($D1024,業務!$A$1:$E$11,2,FALSE))+1,2)</f>
        <v>經理</v>
      </c>
      <c r="Q1024">
        <f t="shared" si="46"/>
        <v>1.4999999999999999E-2</v>
      </c>
      <c r="R1024">
        <f t="shared" si="47"/>
        <v>1015.1999999999999</v>
      </c>
    </row>
    <row r="1025" spans="1:18" ht="15.75" customHeight="1">
      <c r="A1025" s="19">
        <v>1024</v>
      </c>
      <c r="B1025" s="4">
        <v>54</v>
      </c>
      <c r="C1025" s="15">
        <v>3</v>
      </c>
      <c r="D1025" s="21">
        <v>9</v>
      </c>
      <c r="E1025" s="22">
        <v>44033</v>
      </c>
      <c r="F1025" s="26">
        <v>9</v>
      </c>
      <c r="G1025" s="24">
        <v>0.06</v>
      </c>
      <c r="H1025">
        <f>VLOOKUP($B1025,產品!$A$1:$E$61,4,FALSE)*(1-$G1025)*$F1025</f>
        <v>152280</v>
      </c>
      <c r="I1025" s="58">
        <f>$H1025-VLOOKUP($B1025,產品!$A$2:$E$61,5,FALSE)*F1025-$R1025</f>
        <v>36595.800000000003</v>
      </c>
      <c r="J1025">
        <f t="shared" si="45"/>
        <v>2020</v>
      </c>
      <c r="P1025" t="str">
        <f>MID(VLOOKUP($D1025,業務!$A$1:$E$11,2,FALSE),FIND("/",VLOOKUP($D1025,業務!$A$1:$E$11,2,FALSE))+1,2)</f>
        <v>經理</v>
      </c>
      <c r="Q1025">
        <f t="shared" si="46"/>
        <v>1.4999999999999999E-2</v>
      </c>
      <c r="R1025">
        <f t="shared" si="47"/>
        <v>2284.1999999999998</v>
      </c>
    </row>
    <row r="1026" spans="1:18" ht="15.75" customHeight="1">
      <c r="A1026" s="19">
        <v>1025</v>
      </c>
      <c r="B1026" s="4">
        <v>40</v>
      </c>
      <c r="C1026" s="15">
        <v>10</v>
      </c>
      <c r="D1026" s="21">
        <v>6</v>
      </c>
      <c r="E1026" s="22">
        <v>44033</v>
      </c>
      <c r="F1026" s="26">
        <v>9</v>
      </c>
      <c r="G1026" s="24">
        <v>0.17</v>
      </c>
      <c r="H1026">
        <f>VLOOKUP($B1026,產品!$A$1:$E$61,4,FALSE)*(1-$G1026)*$F1026</f>
        <v>149400</v>
      </c>
      <c r="I1026" s="58">
        <f>$H1026-VLOOKUP($B1026,產品!$A$2:$E$61,5,FALSE)*F1026-$R1026</f>
        <v>30906</v>
      </c>
      <c r="J1026">
        <f t="shared" si="45"/>
        <v>2020</v>
      </c>
      <c r="P1026" t="str">
        <f>MID(VLOOKUP($D1026,業務!$A$1:$E$11,2,FALSE),FIND("/",VLOOKUP($D1026,業務!$A$1:$E$11,2,FALSE))+1,2)</f>
        <v>專員</v>
      </c>
      <c r="Q1026">
        <f t="shared" si="46"/>
        <v>0.01</v>
      </c>
      <c r="R1026">
        <f t="shared" si="47"/>
        <v>1494</v>
      </c>
    </row>
    <row r="1027" spans="1:18" ht="15.75" customHeight="1">
      <c r="A1027" s="19">
        <v>1026</v>
      </c>
      <c r="B1027" s="4">
        <v>12</v>
      </c>
      <c r="C1027" s="15">
        <v>258</v>
      </c>
      <c r="D1027" s="21">
        <v>8</v>
      </c>
      <c r="E1027" s="22">
        <v>44033</v>
      </c>
      <c r="F1027" s="23">
        <v>60</v>
      </c>
      <c r="G1027" s="24">
        <v>0.16</v>
      </c>
      <c r="H1027">
        <f>VLOOKUP($B1027,產品!$A$1:$E$61,4,FALSE)*(1-$G1027)*$F1027</f>
        <v>50400</v>
      </c>
      <c r="I1027" s="58">
        <f>$H1027-VLOOKUP($B1027,產品!$A$2:$E$61,5,FALSE)*F1027-$R1027</f>
        <v>25896</v>
      </c>
      <c r="J1027">
        <f t="shared" ref="J1027:J1090" si="48">YEAR(E1027)</f>
        <v>2020</v>
      </c>
      <c r="P1027" t="str">
        <f>MID(VLOOKUP($D1027,業務!$A$1:$E$11,2,FALSE),FIND("/",VLOOKUP($D1027,業務!$A$1:$E$11,2,FALSE))+1,2)</f>
        <v>專員</v>
      </c>
      <c r="Q1027">
        <f t="shared" ref="Q1027:Q1090" si="49">IF($P1027="專員",1%,IF($P1027="副理",1.2%,IF($P1027="經理",1.5%,IF($P1027="協理",1.6%,0))))</f>
        <v>0.01</v>
      </c>
      <c r="R1027">
        <f t="shared" ref="R1027:R1090" si="50">$H1027*$Q1027</f>
        <v>504</v>
      </c>
    </row>
    <row r="1028" spans="1:18" ht="15.75" customHeight="1">
      <c r="A1028" s="19">
        <v>1027</v>
      </c>
      <c r="B1028" s="4">
        <v>28</v>
      </c>
      <c r="C1028" s="15">
        <v>283</v>
      </c>
      <c r="D1028" s="21">
        <v>6</v>
      </c>
      <c r="E1028" s="22">
        <v>44033</v>
      </c>
      <c r="F1028" s="26">
        <v>5</v>
      </c>
      <c r="G1028" s="24">
        <v>0.13</v>
      </c>
      <c r="H1028">
        <f>VLOOKUP($B1028,產品!$A$1:$E$61,4,FALSE)*(1-$G1028)*$F1028</f>
        <v>32625</v>
      </c>
      <c r="I1028" s="58">
        <f>$H1028-VLOOKUP($B1028,產品!$A$2:$E$61,5,FALSE)*F1028-$R1028</f>
        <v>9798.75</v>
      </c>
      <c r="J1028">
        <f t="shared" si="48"/>
        <v>2020</v>
      </c>
      <c r="P1028" t="str">
        <f>MID(VLOOKUP($D1028,業務!$A$1:$E$11,2,FALSE),FIND("/",VLOOKUP($D1028,業務!$A$1:$E$11,2,FALSE))+1,2)</f>
        <v>專員</v>
      </c>
      <c r="Q1028">
        <f t="shared" si="49"/>
        <v>0.01</v>
      </c>
      <c r="R1028">
        <f t="shared" si="50"/>
        <v>326.25</v>
      </c>
    </row>
    <row r="1029" spans="1:18" ht="15.75" customHeight="1">
      <c r="A1029" s="19">
        <v>1028</v>
      </c>
      <c r="B1029" s="4">
        <v>54</v>
      </c>
      <c r="C1029" s="15">
        <v>4</v>
      </c>
      <c r="D1029" s="21">
        <v>6</v>
      </c>
      <c r="E1029" s="22">
        <v>44033</v>
      </c>
      <c r="F1029" s="26">
        <v>2</v>
      </c>
      <c r="G1029" s="24">
        <v>0.11</v>
      </c>
      <c r="H1029">
        <f>VLOOKUP($B1029,產品!$A$1:$E$61,4,FALSE)*(1-$G1029)*$F1029</f>
        <v>32040</v>
      </c>
      <c r="I1029" s="58">
        <f>$H1029-VLOOKUP($B1029,產品!$A$2:$E$61,5,FALSE)*F1029-$R1029</f>
        <v>6519.6</v>
      </c>
      <c r="J1029">
        <f t="shared" si="48"/>
        <v>2020</v>
      </c>
      <c r="P1029" t="str">
        <f>MID(VLOOKUP($D1029,業務!$A$1:$E$11,2,FALSE),FIND("/",VLOOKUP($D1029,業務!$A$1:$E$11,2,FALSE))+1,2)</f>
        <v>專員</v>
      </c>
      <c r="Q1029">
        <f t="shared" si="49"/>
        <v>0.01</v>
      </c>
      <c r="R1029">
        <f t="shared" si="50"/>
        <v>320.40000000000003</v>
      </c>
    </row>
    <row r="1030" spans="1:18" ht="15.75" customHeight="1">
      <c r="A1030" s="19">
        <v>1029</v>
      </c>
      <c r="B1030" s="4">
        <v>48</v>
      </c>
      <c r="C1030" s="15">
        <v>138</v>
      </c>
      <c r="D1030" s="21">
        <v>10</v>
      </c>
      <c r="E1030" s="22">
        <v>44034</v>
      </c>
      <c r="F1030" s="23">
        <v>4</v>
      </c>
      <c r="G1030" s="24">
        <v>0.12</v>
      </c>
      <c r="H1030">
        <f>VLOOKUP($B1030,產品!$A$1:$E$61,4,FALSE)*(1-$G1030)*$F1030</f>
        <v>77440</v>
      </c>
      <c r="I1030" s="58">
        <f>$H1030-VLOOKUP($B1030,產品!$A$2:$E$61,5,FALSE)*F1030-$R1030</f>
        <v>19465.599999999999</v>
      </c>
      <c r="J1030">
        <f t="shared" si="48"/>
        <v>2020</v>
      </c>
      <c r="P1030" t="str">
        <f>MID(VLOOKUP($D1030,業務!$A$1:$E$11,2,FALSE),FIND("/",VLOOKUP($D1030,業務!$A$1:$E$11,2,FALSE))+1,2)</f>
        <v>專員</v>
      </c>
      <c r="Q1030">
        <f t="shared" si="49"/>
        <v>0.01</v>
      </c>
      <c r="R1030">
        <f t="shared" si="50"/>
        <v>774.4</v>
      </c>
    </row>
    <row r="1031" spans="1:18" ht="15.75" customHeight="1">
      <c r="A1031" s="19">
        <v>1030</v>
      </c>
      <c r="B1031" s="4">
        <v>58</v>
      </c>
      <c r="C1031" s="15">
        <v>258</v>
      </c>
      <c r="D1031" s="21">
        <v>4</v>
      </c>
      <c r="E1031" s="22">
        <v>44034</v>
      </c>
      <c r="F1031" s="26">
        <v>4</v>
      </c>
      <c r="G1031" s="24">
        <v>0.15</v>
      </c>
      <c r="H1031">
        <f>VLOOKUP($B1031,產品!$A$1:$E$61,4,FALSE)*(1-$G1031)*$F1031</f>
        <v>71400</v>
      </c>
      <c r="I1031" s="58">
        <f>$H1031-VLOOKUP($B1031,產品!$A$2:$E$61,5,FALSE)*F1031-$R1031</f>
        <v>11743.200000000008</v>
      </c>
      <c r="J1031">
        <f t="shared" si="48"/>
        <v>2020</v>
      </c>
      <c r="P1031" t="str">
        <f>MID(VLOOKUP($D1031,業務!$A$1:$E$11,2,FALSE),FIND("/",VLOOKUP($D1031,業務!$A$1:$E$11,2,FALSE))+1,2)</f>
        <v>副理</v>
      </c>
      <c r="Q1031">
        <f t="shared" si="49"/>
        <v>1.2E-2</v>
      </c>
      <c r="R1031">
        <f t="shared" si="50"/>
        <v>856.80000000000007</v>
      </c>
    </row>
    <row r="1032" spans="1:18" ht="15.75" customHeight="1">
      <c r="A1032" s="19">
        <v>1031</v>
      </c>
      <c r="B1032" s="4">
        <v>1</v>
      </c>
      <c r="C1032" s="15">
        <v>7</v>
      </c>
      <c r="D1032" s="21">
        <v>9</v>
      </c>
      <c r="E1032" s="22">
        <v>44034</v>
      </c>
      <c r="F1032" s="26">
        <v>10</v>
      </c>
      <c r="G1032" s="24">
        <v>0.14000000000000001</v>
      </c>
      <c r="H1032">
        <f>VLOOKUP($B1032,產品!$A$1:$E$61,4,FALSE)*(1-$G1032)*$F1032</f>
        <v>8600</v>
      </c>
      <c r="I1032" s="58">
        <f>$H1032-VLOOKUP($B1032,產品!$A$2:$E$61,5,FALSE)*F1032-$R1032</f>
        <v>4471</v>
      </c>
      <c r="J1032">
        <f t="shared" si="48"/>
        <v>2020</v>
      </c>
      <c r="P1032" t="str">
        <f>MID(VLOOKUP($D1032,業務!$A$1:$E$11,2,FALSE),FIND("/",VLOOKUP($D1032,業務!$A$1:$E$11,2,FALSE))+1,2)</f>
        <v>經理</v>
      </c>
      <c r="Q1032">
        <f t="shared" si="49"/>
        <v>1.4999999999999999E-2</v>
      </c>
      <c r="R1032">
        <f t="shared" si="50"/>
        <v>129</v>
      </c>
    </row>
    <row r="1033" spans="1:18" ht="15.75" customHeight="1">
      <c r="A1033" s="19">
        <v>1032</v>
      </c>
      <c r="B1033" s="4">
        <v>34</v>
      </c>
      <c r="C1033" s="15">
        <v>5</v>
      </c>
      <c r="D1033" s="21">
        <v>8</v>
      </c>
      <c r="E1033" s="22">
        <v>44034</v>
      </c>
      <c r="F1033" s="23">
        <v>2</v>
      </c>
      <c r="G1033" s="24">
        <v>0.13</v>
      </c>
      <c r="H1033">
        <f>VLOOKUP($B1033,產品!$A$1:$E$61,4,FALSE)*(1-$G1033)*$F1033</f>
        <v>13920</v>
      </c>
      <c r="I1033" s="58">
        <f>$H1033-VLOOKUP($B1033,產品!$A$2:$E$61,5,FALSE)*F1033-$R1033</f>
        <v>4180.8</v>
      </c>
      <c r="J1033">
        <f t="shared" si="48"/>
        <v>2020</v>
      </c>
      <c r="P1033" t="str">
        <f>MID(VLOOKUP($D1033,業務!$A$1:$E$11,2,FALSE),FIND("/",VLOOKUP($D1033,業務!$A$1:$E$11,2,FALSE))+1,2)</f>
        <v>專員</v>
      </c>
      <c r="Q1033">
        <f t="shared" si="49"/>
        <v>0.01</v>
      </c>
      <c r="R1033">
        <f t="shared" si="50"/>
        <v>139.20000000000002</v>
      </c>
    </row>
    <row r="1034" spans="1:18" ht="15.75" customHeight="1">
      <c r="A1034" s="19">
        <v>1033</v>
      </c>
      <c r="B1034" s="4">
        <v>47</v>
      </c>
      <c r="C1034" s="15">
        <v>115</v>
      </c>
      <c r="D1034" s="21">
        <v>1</v>
      </c>
      <c r="E1034" s="22">
        <v>44035</v>
      </c>
      <c r="F1034" s="23">
        <v>10</v>
      </c>
      <c r="G1034" s="24">
        <v>0.05</v>
      </c>
      <c r="H1034">
        <f>VLOOKUP($B1034,產品!$A$1:$E$61,4,FALSE)*(1-$G1034)*$F1034</f>
        <v>190000</v>
      </c>
      <c r="I1034" s="58">
        <f>$H1034-VLOOKUP($B1034,產品!$A$2:$E$61,5,FALSE)*F1034-$R1034</f>
        <v>58100</v>
      </c>
      <c r="J1034">
        <f t="shared" si="48"/>
        <v>2020</v>
      </c>
      <c r="P1034" t="str">
        <f>MID(VLOOKUP($D1034,業務!$A$1:$E$11,2,FALSE),FIND("/",VLOOKUP($D1034,業務!$A$1:$E$11,2,FALSE))+1,2)</f>
        <v>專員</v>
      </c>
      <c r="Q1034">
        <f t="shared" si="49"/>
        <v>0.01</v>
      </c>
      <c r="R1034">
        <f t="shared" si="50"/>
        <v>1900</v>
      </c>
    </row>
    <row r="1035" spans="1:18" ht="15.75" customHeight="1">
      <c r="A1035" s="19">
        <v>1034</v>
      </c>
      <c r="B1035" s="4">
        <v>39</v>
      </c>
      <c r="C1035" s="15">
        <v>118</v>
      </c>
      <c r="D1035" s="21">
        <v>6</v>
      </c>
      <c r="E1035" s="22">
        <v>44035</v>
      </c>
      <c r="F1035" s="23">
        <v>13</v>
      </c>
      <c r="G1035" s="24">
        <v>0.17</v>
      </c>
      <c r="H1035">
        <f>VLOOKUP($B1035,產品!$A$1:$E$61,4,FALSE)*(1-$G1035)*$F1035</f>
        <v>194220</v>
      </c>
      <c r="I1035" s="58">
        <f>$H1035-VLOOKUP($B1035,產品!$A$2:$E$61,5,FALSE)*F1035-$R1035</f>
        <v>40177.800000000003</v>
      </c>
      <c r="J1035">
        <f t="shared" si="48"/>
        <v>2020</v>
      </c>
      <c r="P1035" t="str">
        <f>MID(VLOOKUP($D1035,業務!$A$1:$E$11,2,FALSE),FIND("/",VLOOKUP($D1035,業務!$A$1:$E$11,2,FALSE))+1,2)</f>
        <v>專員</v>
      </c>
      <c r="Q1035">
        <f t="shared" si="49"/>
        <v>0.01</v>
      </c>
      <c r="R1035">
        <f t="shared" si="50"/>
        <v>1942.2</v>
      </c>
    </row>
    <row r="1036" spans="1:18" ht="15.75" customHeight="1">
      <c r="A1036" s="19">
        <v>1035</v>
      </c>
      <c r="B1036" s="4">
        <v>31</v>
      </c>
      <c r="C1036" s="15">
        <v>293</v>
      </c>
      <c r="D1036" s="21">
        <v>7</v>
      </c>
      <c r="E1036" s="22">
        <v>44035</v>
      </c>
      <c r="F1036" s="23">
        <v>10</v>
      </c>
      <c r="G1036" s="24">
        <v>0.08</v>
      </c>
      <c r="H1036">
        <f>VLOOKUP($B1036,產品!$A$1:$E$61,4,FALSE)*(1-$G1036)*$F1036</f>
        <v>64400</v>
      </c>
      <c r="I1036" s="58">
        <f>$H1036-VLOOKUP($B1036,產品!$A$2:$E$61,5,FALSE)*F1036-$R1036</f>
        <v>21627.200000000001</v>
      </c>
      <c r="J1036">
        <f t="shared" si="48"/>
        <v>2020</v>
      </c>
      <c r="P1036" t="str">
        <f>MID(VLOOKUP($D1036,業務!$A$1:$E$11,2,FALSE),FIND("/",VLOOKUP($D1036,業務!$A$1:$E$11,2,FALSE))+1,2)</f>
        <v>副理</v>
      </c>
      <c r="Q1036">
        <f t="shared" si="49"/>
        <v>1.2E-2</v>
      </c>
      <c r="R1036">
        <f t="shared" si="50"/>
        <v>772.80000000000007</v>
      </c>
    </row>
    <row r="1037" spans="1:18" ht="15.75" customHeight="1">
      <c r="A1037" s="19">
        <v>1036</v>
      </c>
      <c r="B1037" s="4">
        <v>34</v>
      </c>
      <c r="C1037" s="15">
        <v>266</v>
      </c>
      <c r="D1037" s="21">
        <v>3</v>
      </c>
      <c r="E1037" s="22">
        <v>44035</v>
      </c>
      <c r="F1037" s="23">
        <v>9</v>
      </c>
      <c r="G1037" s="24">
        <v>0.13</v>
      </c>
      <c r="H1037">
        <f>VLOOKUP($B1037,產品!$A$1:$E$61,4,FALSE)*(1-$G1037)*$F1037</f>
        <v>62640</v>
      </c>
      <c r="I1037" s="58">
        <f>$H1037-VLOOKUP($B1037,產品!$A$2:$E$61,5,FALSE)*F1037-$R1037</f>
        <v>18437.759999999998</v>
      </c>
      <c r="J1037">
        <f t="shared" si="48"/>
        <v>2020</v>
      </c>
      <c r="P1037" t="str">
        <f>MID(VLOOKUP($D1037,業務!$A$1:$E$11,2,FALSE),FIND("/",VLOOKUP($D1037,業務!$A$1:$E$11,2,FALSE))+1,2)</f>
        <v>協理</v>
      </c>
      <c r="Q1037">
        <f t="shared" si="49"/>
        <v>1.6E-2</v>
      </c>
      <c r="R1037">
        <f t="shared" si="50"/>
        <v>1002.24</v>
      </c>
    </row>
    <row r="1038" spans="1:18" ht="15.75" customHeight="1">
      <c r="A1038" s="19">
        <v>1037</v>
      </c>
      <c r="B1038" s="4">
        <v>23</v>
      </c>
      <c r="C1038" s="15">
        <v>9</v>
      </c>
      <c r="D1038" s="21">
        <v>2</v>
      </c>
      <c r="E1038" s="22">
        <v>44035</v>
      </c>
      <c r="F1038" s="23">
        <v>20</v>
      </c>
      <c r="G1038" s="24">
        <v>0.18</v>
      </c>
      <c r="H1038">
        <f>VLOOKUP($B1038,產品!$A$1:$E$61,4,FALSE)*(1-$G1038)*$F1038</f>
        <v>29520</v>
      </c>
      <c r="I1038" s="58">
        <f>$H1038-VLOOKUP($B1038,產品!$A$2:$E$61,5,FALSE)*F1038-$R1038</f>
        <v>14677.2</v>
      </c>
      <c r="J1038">
        <f t="shared" si="48"/>
        <v>2020</v>
      </c>
      <c r="P1038" t="str">
        <f>MID(VLOOKUP($D1038,業務!$A$1:$E$11,2,FALSE),FIND("/",VLOOKUP($D1038,業務!$A$1:$E$11,2,FALSE))+1,2)</f>
        <v>經理</v>
      </c>
      <c r="Q1038">
        <f t="shared" si="49"/>
        <v>1.4999999999999999E-2</v>
      </c>
      <c r="R1038">
        <f t="shared" si="50"/>
        <v>442.8</v>
      </c>
    </row>
    <row r="1039" spans="1:18" ht="15.75" customHeight="1">
      <c r="A1039" s="19">
        <v>1038</v>
      </c>
      <c r="B1039" s="4">
        <v>17</v>
      </c>
      <c r="C1039" s="15">
        <v>9</v>
      </c>
      <c r="D1039" s="21">
        <v>6</v>
      </c>
      <c r="E1039" s="22">
        <v>44035</v>
      </c>
      <c r="F1039" s="23">
        <v>13</v>
      </c>
      <c r="G1039" s="24">
        <v>0.08</v>
      </c>
      <c r="H1039">
        <f>VLOOKUP($B1039,產品!$A$1:$E$61,4,FALSE)*(1-$G1039)*$F1039</f>
        <v>21528</v>
      </c>
      <c r="I1039" s="58">
        <f>$H1039-VLOOKUP($B1039,產品!$A$2:$E$61,5,FALSE)*F1039-$R1039</f>
        <v>11952.72</v>
      </c>
      <c r="J1039">
        <f t="shared" si="48"/>
        <v>2020</v>
      </c>
      <c r="P1039" t="str">
        <f>MID(VLOOKUP($D1039,業務!$A$1:$E$11,2,FALSE),FIND("/",VLOOKUP($D1039,業務!$A$1:$E$11,2,FALSE))+1,2)</f>
        <v>專員</v>
      </c>
      <c r="Q1039">
        <f t="shared" si="49"/>
        <v>0.01</v>
      </c>
      <c r="R1039">
        <f t="shared" si="50"/>
        <v>215.28</v>
      </c>
    </row>
    <row r="1040" spans="1:18" ht="15.75" customHeight="1">
      <c r="A1040" s="19">
        <v>1039</v>
      </c>
      <c r="B1040" s="4">
        <v>49</v>
      </c>
      <c r="C1040" s="15">
        <v>265</v>
      </c>
      <c r="D1040" s="21">
        <v>5</v>
      </c>
      <c r="E1040" s="22">
        <v>44035</v>
      </c>
      <c r="F1040" s="23">
        <v>2</v>
      </c>
      <c r="G1040" s="24">
        <v>0.11</v>
      </c>
      <c r="H1040">
        <f>VLOOKUP($B1040,產品!$A$1:$E$61,4,FALSE)*(1-$G1040)*$F1040</f>
        <v>26700</v>
      </c>
      <c r="I1040" s="58">
        <f>$H1040-VLOOKUP($B1040,產品!$A$2:$E$61,5,FALSE)*F1040-$R1040</f>
        <v>5433</v>
      </c>
      <c r="J1040">
        <f t="shared" si="48"/>
        <v>2020</v>
      </c>
      <c r="P1040" t="str">
        <f>MID(VLOOKUP($D1040,業務!$A$1:$E$11,2,FALSE),FIND("/",VLOOKUP($D1040,業務!$A$1:$E$11,2,FALSE))+1,2)</f>
        <v>專員</v>
      </c>
      <c r="Q1040">
        <f t="shared" si="49"/>
        <v>0.01</v>
      </c>
      <c r="R1040">
        <f t="shared" si="50"/>
        <v>267</v>
      </c>
    </row>
    <row r="1041" spans="1:18" ht="15.75" customHeight="1">
      <c r="A1041" s="19">
        <v>1040</v>
      </c>
      <c r="B1041" s="4">
        <v>2</v>
      </c>
      <c r="C1041" s="15">
        <v>258</v>
      </c>
      <c r="D1041" s="21">
        <v>10</v>
      </c>
      <c r="E1041" s="22">
        <v>44035</v>
      </c>
      <c r="F1041" s="23">
        <v>10</v>
      </c>
      <c r="G1041" s="24">
        <v>7.0000000000000007E-2</v>
      </c>
      <c r="H1041">
        <f>VLOOKUP($B1041,產品!$A$1:$E$61,4,FALSE)*(1-$G1041)*$F1041</f>
        <v>9299.9999999999982</v>
      </c>
      <c r="I1041" s="58">
        <f>$H1041-VLOOKUP($B1041,產品!$A$2:$E$61,5,FALSE)*F1041-$R1041</f>
        <v>5206.9999999999982</v>
      </c>
      <c r="J1041">
        <f t="shared" si="48"/>
        <v>2020</v>
      </c>
      <c r="P1041" t="str">
        <f>MID(VLOOKUP($D1041,業務!$A$1:$E$11,2,FALSE),FIND("/",VLOOKUP($D1041,業務!$A$1:$E$11,2,FALSE))+1,2)</f>
        <v>專員</v>
      </c>
      <c r="Q1041">
        <f t="shared" si="49"/>
        <v>0.01</v>
      </c>
      <c r="R1041">
        <f t="shared" si="50"/>
        <v>92.999999999999986</v>
      </c>
    </row>
    <row r="1042" spans="1:18" ht="15.75" customHeight="1">
      <c r="A1042" s="19">
        <v>1041</v>
      </c>
      <c r="B1042" s="4">
        <v>20</v>
      </c>
      <c r="C1042" s="15">
        <v>263</v>
      </c>
      <c r="D1042" s="21">
        <v>5</v>
      </c>
      <c r="E1042" s="22">
        <v>44036</v>
      </c>
      <c r="F1042" s="23">
        <v>30</v>
      </c>
      <c r="G1042" s="24">
        <v>0.17</v>
      </c>
      <c r="H1042">
        <f>VLOOKUP($B1042,產品!$A$1:$E$61,4,FALSE)*(1-$G1042)*$F1042</f>
        <v>44820</v>
      </c>
      <c r="I1042" s="58">
        <f>$H1042-VLOOKUP($B1042,產品!$A$2:$E$61,5,FALSE)*F1042-$R1042</f>
        <v>22771.8</v>
      </c>
      <c r="J1042">
        <f t="shared" si="48"/>
        <v>2020</v>
      </c>
      <c r="P1042" t="str">
        <f>MID(VLOOKUP($D1042,業務!$A$1:$E$11,2,FALSE),FIND("/",VLOOKUP($D1042,業務!$A$1:$E$11,2,FALSE))+1,2)</f>
        <v>專員</v>
      </c>
      <c r="Q1042">
        <f t="shared" si="49"/>
        <v>0.01</v>
      </c>
      <c r="R1042">
        <f t="shared" si="50"/>
        <v>448.2</v>
      </c>
    </row>
    <row r="1043" spans="1:18" ht="15.75" customHeight="1">
      <c r="A1043" s="19">
        <v>1042</v>
      </c>
      <c r="B1043" s="4">
        <v>39</v>
      </c>
      <c r="C1043" s="15">
        <v>283</v>
      </c>
      <c r="D1043" s="21">
        <v>2</v>
      </c>
      <c r="E1043" s="22">
        <v>44036</v>
      </c>
      <c r="F1043" s="26">
        <v>6</v>
      </c>
      <c r="G1043" s="24">
        <v>0.14000000000000001</v>
      </c>
      <c r="H1043">
        <f>VLOOKUP($B1043,產品!$A$1:$E$61,4,FALSE)*(1-$G1043)*$F1043</f>
        <v>92880</v>
      </c>
      <c r="I1043" s="58">
        <f>$H1043-VLOOKUP($B1043,產品!$A$2:$E$61,5,FALSE)*F1043-$R1043</f>
        <v>21286.799999999999</v>
      </c>
      <c r="J1043">
        <f t="shared" si="48"/>
        <v>2020</v>
      </c>
      <c r="P1043" t="str">
        <f>MID(VLOOKUP($D1043,業務!$A$1:$E$11,2,FALSE),FIND("/",VLOOKUP($D1043,業務!$A$1:$E$11,2,FALSE))+1,2)</f>
        <v>經理</v>
      </c>
      <c r="Q1043">
        <f t="shared" si="49"/>
        <v>1.4999999999999999E-2</v>
      </c>
      <c r="R1043">
        <f t="shared" si="50"/>
        <v>1393.2</v>
      </c>
    </row>
    <row r="1044" spans="1:18" ht="15.75" customHeight="1">
      <c r="A1044" s="19">
        <v>1043</v>
      </c>
      <c r="B1044" s="4">
        <v>20</v>
      </c>
      <c r="C1044" s="15">
        <v>113</v>
      </c>
      <c r="D1044" s="21">
        <v>4</v>
      </c>
      <c r="E1044" s="22">
        <v>44036</v>
      </c>
      <c r="F1044" s="23">
        <v>20</v>
      </c>
      <c r="G1044" s="24">
        <v>0.14000000000000001</v>
      </c>
      <c r="H1044">
        <f>VLOOKUP($B1044,產品!$A$1:$E$61,4,FALSE)*(1-$G1044)*$F1044</f>
        <v>30960</v>
      </c>
      <c r="I1044" s="58">
        <f>$H1044-VLOOKUP($B1044,產品!$A$2:$E$61,5,FALSE)*F1044-$R1044</f>
        <v>16188.48</v>
      </c>
      <c r="J1044">
        <f t="shared" si="48"/>
        <v>2020</v>
      </c>
      <c r="P1044" t="str">
        <f>MID(VLOOKUP($D1044,業務!$A$1:$E$11,2,FALSE),FIND("/",VLOOKUP($D1044,業務!$A$1:$E$11,2,FALSE))+1,2)</f>
        <v>副理</v>
      </c>
      <c r="Q1044">
        <f t="shared" si="49"/>
        <v>1.2E-2</v>
      </c>
      <c r="R1044">
        <f t="shared" si="50"/>
        <v>371.52</v>
      </c>
    </row>
    <row r="1045" spans="1:18" ht="15.75" customHeight="1">
      <c r="A1045" s="19">
        <v>1044</v>
      </c>
      <c r="B1045" s="4">
        <v>50</v>
      </c>
      <c r="C1045" s="15">
        <v>286</v>
      </c>
      <c r="D1045" s="21">
        <v>3</v>
      </c>
      <c r="E1045" s="22">
        <v>44037</v>
      </c>
      <c r="F1045" s="26">
        <v>5</v>
      </c>
      <c r="G1045" s="24">
        <v>0.09</v>
      </c>
      <c r="H1045">
        <f>VLOOKUP($B1045,產品!$A$1:$E$61,4,FALSE)*(1-$G1045)*$F1045</f>
        <v>81900</v>
      </c>
      <c r="I1045" s="58">
        <f>$H1045-VLOOKUP($B1045,產品!$A$2:$E$61,5,FALSE)*F1045-$R1045</f>
        <v>17589.599999999999</v>
      </c>
      <c r="J1045">
        <f t="shared" si="48"/>
        <v>2020</v>
      </c>
      <c r="P1045" t="str">
        <f>MID(VLOOKUP($D1045,業務!$A$1:$E$11,2,FALSE),FIND("/",VLOOKUP($D1045,業務!$A$1:$E$11,2,FALSE))+1,2)</f>
        <v>協理</v>
      </c>
      <c r="Q1045">
        <f t="shared" si="49"/>
        <v>1.6E-2</v>
      </c>
      <c r="R1045">
        <f t="shared" si="50"/>
        <v>1310.4000000000001</v>
      </c>
    </row>
    <row r="1046" spans="1:18" ht="15.75" customHeight="1">
      <c r="A1046" s="19">
        <v>1045</v>
      </c>
      <c r="B1046" s="4">
        <v>19</v>
      </c>
      <c r="C1046" s="15">
        <v>136</v>
      </c>
      <c r="D1046" s="21">
        <v>10</v>
      </c>
      <c r="E1046" s="22">
        <v>44037</v>
      </c>
      <c r="F1046" s="23">
        <v>10</v>
      </c>
      <c r="G1046" s="24">
        <v>0.14000000000000001</v>
      </c>
      <c r="H1046">
        <f>VLOOKUP($B1046,產品!$A$1:$E$61,4,FALSE)*(1-$G1046)*$F1046</f>
        <v>15480</v>
      </c>
      <c r="I1046" s="58">
        <f>$H1046-VLOOKUP($B1046,產品!$A$2:$E$61,5,FALSE)*F1046-$R1046</f>
        <v>8125.2</v>
      </c>
      <c r="J1046">
        <f t="shared" si="48"/>
        <v>2020</v>
      </c>
      <c r="P1046" t="str">
        <f>MID(VLOOKUP($D1046,業務!$A$1:$E$11,2,FALSE),FIND("/",VLOOKUP($D1046,業務!$A$1:$E$11,2,FALSE))+1,2)</f>
        <v>專員</v>
      </c>
      <c r="Q1046">
        <f t="shared" si="49"/>
        <v>0.01</v>
      </c>
      <c r="R1046">
        <f t="shared" si="50"/>
        <v>154.80000000000001</v>
      </c>
    </row>
    <row r="1047" spans="1:18" ht="15.75" customHeight="1">
      <c r="A1047" s="19">
        <v>1046</v>
      </c>
      <c r="B1047" s="4">
        <v>35</v>
      </c>
      <c r="C1047" s="15">
        <v>2</v>
      </c>
      <c r="D1047" s="21">
        <v>5</v>
      </c>
      <c r="E1047" s="22">
        <v>44037</v>
      </c>
      <c r="F1047" s="23">
        <v>2</v>
      </c>
      <c r="G1047" s="24">
        <v>7.0000000000000007E-2</v>
      </c>
      <c r="H1047">
        <f>VLOOKUP($B1047,產品!$A$1:$E$61,4,FALSE)*(1-$G1047)*$F1047</f>
        <v>15809.999999999998</v>
      </c>
      <c r="I1047" s="58">
        <f>$H1047-VLOOKUP($B1047,產品!$A$2:$E$61,5,FALSE)*F1047-$R1047</f>
        <v>5451.8999999999978</v>
      </c>
      <c r="J1047">
        <f t="shared" si="48"/>
        <v>2020</v>
      </c>
      <c r="P1047" t="str">
        <f>MID(VLOOKUP($D1047,業務!$A$1:$E$11,2,FALSE),FIND("/",VLOOKUP($D1047,業務!$A$1:$E$11,2,FALSE))+1,2)</f>
        <v>專員</v>
      </c>
      <c r="Q1047">
        <f t="shared" si="49"/>
        <v>0.01</v>
      </c>
      <c r="R1047">
        <f t="shared" si="50"/>
        <v>158.1</v>
      </c>
    </row>
    <row r="1048" spans="1:18" ht="15.75" customHeight="1">
      <c r="A1048" s="19">
        <v>1047</v>
      </c>
      <c r="B1048" s="4">
        <v>54</v>
      </c>
      <c r="C1048" s="15">
        <v>274</v>
      </c>
      <c r="D1048" s="21">
        <v>6</v>
      </c>
      <c r="E1048" s="22">
        <v>44038</v>
      </c>
      <c r="F1048" s="23">
        <v>14</v>
      </c>
      <c r="G1048" s="24">
        <v>0.06</v>
      </c>
      <c r="H1048">
        <f>VLOOKUP($B1048,產品!$A$1:$E$61,4,FALSE)*(1-$G1048)*$F1048</f>
        <v>236880</v>
      </c>
      <c r="I1048" s="58">
        <f>$H1048-VLOOKUP($B1048,產品!$A$2:$E$61,5,FALSE)*F1048-$R1048</f>
        <v>58111.199999999997</v>
      </c>
      <c r="J1048">
        <f t="shared" si="48"/>
        <v>2020</v>
      </c>
      <c r="P1048" t="str">
        <f>MID(VLOOKUP($D1048,業務!$A$1:$E$11,2,FALSE),FIND("/",VLOOKUP($D1048,業務!$A$1:$E$11,2,FALSE))+1,2)</f>
        <v>專員</v>
      </c>
      <c r="Q1048">
        <f t="shared" si="49"/>
        <v>0.01</v>
      </c>
      <c r="R1048">
        <f t="shared" si="50"/>
        <v>2368.8000000000002</v>
      </c>
    </row>
    <row r="1049" spans="1:18" ht="15.75" customHeight="1">
      <c r="A1049" s="19">
        <v>1048</v>
      </c>
      <c r="B1049" s="4">
        <v>46</v>
      </c>
      <c r="C1049" s="15">
        <v>262</v>
      </c>
      <c r="D1049" s="21">
        <v>5</v>
      </c>
      <c r="E1049" s="22">
        <v>44038</v>
      </c>
      <c r="F1049" s="23">
        <v>12</v>
      </c>
      <c r="G1049" s="24">
        <v>0.2</v>
      </c>
      <c r="H1049">
        <f>VLOOKUP($B1049,產品!$A$1:$E$61,4,FALSE)*(1-$G1049)*$F1049</f>
        <v>163200</v>
      </c>
      <c r="I1049" s="58">
        <f>$H1049-VLOOKUP($B1049,產品!$A$2:$E$61,5,FALSE)*F1049-$R1049</f>
        <v>28968</v>
      </c>
      <c r="J1049">
        <f t="shared" si="48"/>
        <v>2020</v>
      </c>
      <c r="P1049" t="str">
        <f>MID(VLOOKUP($D1049,業務!$A$1:$E$11,2,FALSE),FIND("/",VLOOKUP($D1049,業務!$A$1:$E$11,2,FALSE))+1,2)</f>
        <v>專員</v>
      </c>
      <c r="Q1049">
        <f t="shared" si="49"/>
        <v>0.01</v>
      </c>
      <c r="R1049">
        <f t="shared" si="50"/>
        <v>1632</v>
      </c>
    </row>
    <row r="1050" spans="1:18" ht="15.75" customHeight="1">
      <c r="A1050" s="19">
        <v>1049</v>
      </c>
      <c r="B1050" s="4">
        <v>7</v>
      </c>
      <c r="C1050" s="15">
        <v>121</v>
      </c>
      <c r="D1050" s="21">
        <v>2</v>
      </c>
      <c r="E1050" s="22">
        <v>44038</v>
      </c>
      <c r="F1050" s="23">
        <v>50</v>
      </c>
      <c r="G1050" s="24">
        <v>0.05</v>
      </c>
      <c r="H1050">
        <f>VLOOKUP($B1050,產品!$A$1:$E$61,4,FALSE)*(1-$G1050)*$F1050</f>
        <v>47500</v>
      </c>
      <c r="I1050" s="58">
        <f>$H1050-VLOOKUP($B1050,產品!$A$2:$E$61,5,FALSE)*F1050-$R1050</f>
        <v>26787.5</v>
      </c>
      <c r="J1050">
        <f t="shared" si="48"/>
        <v>2020</v>
      </c>
      <c r="P1050" t="str">
        <f>MID(VLOOKUP($D1050,業務!$A$1:$E$11,2,FALSE),FIND("/",VLOOKUP($D1050,業務!$A$1:$E$11,2,FALSE))+1,2)</f>
        <v>經理</v>
      </c>
      <c r="Q1050">
        <f t="shared" si="49"/>
        <v>1.4999999999999999E-2</v>
      </c>
      <c r="R1050">
        <f t="shared" si="50"/>
        <v>712.5</v>
      </c>
    </row>
    <row r="1051" spans="1:18" ht="15.75" customHeight="1">
      <c r="A1051" s="19">
        <v>1050</v>
      </c>
      <c r="B1051" s="4">
        <v>60</v>
      </c>
      <c r="C1051" s="15">
        <v>122</v>
      </c>
      <c r="D1051" s="21">
        <v>3</v>
      </c>
      <c r="E1051" s="22">
        <v>44038</v>
      </c>
      <c r="F1051" s="26">
        <v>5</v>
      </c>
      <c r="G1051" s="24">
        <v>0.11</v>
      </c>
      <c r="H1051">
        <f>VLOOKUP($B1051,產品!$A$1:$E$61,4,FALSE)*(1-$G1051)*$F1051</f>
        <v>111250</v>
      </c>
      <c r="I1051" s="58">
        <f>$H1051-VLOOKUP($B1051,產品!$A$2:$E$61,5,FALSE)*F1051-$R1051</f>
        <v>21970</v>
      </c>
      <c r="J1051">
        <f t="shared" si="48"/>
        <v>2020</v>
      </c>
      <c r="P1051" t="str">
        <f>MID(VLOOKUP($D1051,業務!$A$1:$E$11,2,FALSE),FIND("/",VLOOKUP($D1051,業務!$A$1:$E$11,2,FALSE))+1,2)</f>
        <v>協理</v>
      </c>
      <c r="Q1051">
        <f t="shared" si="49"/>
        <v>1.6E-2</v>
      </c>
      <c r="R1051">
        <f t="shared" si="50"/>
        <v>1780</v>
      </c>
    </row>
    <row r="1052" spans="1:18" ht="15.75" customHeight="1">
      <c r="A1052" s="19">
        <v>1051</v>
      </c>
      <c r="B1052" s="4">
        <v>33</v>
      </c>
      <c r="C1052" s="15">
        <v>262</v>
      </c>
      <c r="D1052" s="21">
        <v>10</v>
      </c>
      <c r="E1052" s="22">
        <v>44038</v>
      </c>
      <c r="F1052" s="26">
        <v>5</v>
      </c>
      <c r="G1052" s="24">
        <v>0.2</v>
      </c>
      <c r="H1052">
        <f>VLOOKUP($B1052,產品!$A$1:$E$61,4,FALSE)*(1-$G1052)*$F1052</f>
        <v>30000</v>
      </c>
      <c r="I1052" s="58">
        <f>$H1052-VLOOKUP($B1052,產品!$A$2:$E$61,5,FALSE)*F1052-$R1052</f>
        <v>7200</v>
      </c>
      <c r="J1052">
        <f t="shared" si="48"/>
        <v>2020</v>
      </c>
      <c r="P1052" t="str">
        <f>MID(VLOOKUP($D1052,業務!$A$1:$E$11,2,FALSE),FIND("/",VLOOKUP($D1052,業務!$A$1:$E$11,2,FALSE))+1,2)</f>
        <v>專員</v>
      </c>
      <c r="Q1052">
        <f t="shared" si="49"/>
        <v>0.01</v>
      </c>
      <c r="R1052">
        <f t="shared" si="50"/>
        <v>300</v>
      </c>
    </row>
    <row r="1053" spans="1:18" ht="15.75" customHeight="1">
      <c r="A1053" s="19">
        <v>1052</v>
      </c>
      <c r="B1053" s="4">
        <v>51</v>
      </c>
      <c r="C1053" s="15">
        <v>12</v>
      </c>
      <c r="D1053" s="21">
        <v>6</v>
      </c>
      <c r="E1053" s="22">
        <v>44038</v>
      </c>
      <c r="F1053" s="23">
        <v>2</v>
      </c>
      <c r="G1053" s="24">
        <v>0.18</v>
      </c>
      <c r="H1053">
        <f>VLOOKUP($B1053,產品!$A$1:$E$61,4,FALSE)*(1-$G1053)*$F1053</f>
        <v>32800</v>
      </c>
      <c r="I1053" s="58">
        <f>$H1053-VLOOKUP($B1053,產品!$A$2:$E$61,5,FALSE)*F1053-$R1053</f>
        <v>4472</v>
      </c>
      <c r="J1053">
        <f t="shared" si="48"/>
        <v>2020</v>
      </c>
      <c r="P1053" t="str">
        <f>MID(VLOOKUP($D1053,業務!$A$1:$E$11,2,FALSE),FIND("/",VLOOKUP($D1053,業務!$A$1:$E$11,2,FALSE))+1,2)</f>
        <v>專員</v>
      </c>
      <c r="Q1053">
        <f t="shared" si="49"/>
        <v>0.01</v>
      </c>
      <c r="R1053">
        <f t="shared" si="50"/>
        <v>328</v>
      </c>
    </row>
    <row r="1054" spans="1:18" ht="15.75" customHeight="1">
      <c r="A1054" s="19">
        <v>1053</v>
      </c>
      <c r="B1054" s="4">
        <v>59</v>
      </c>
      <c r="C1054" s="15">
        <v>9</v>
      </c>
      <c r="D1054" s="21">
        <v>3</v>
      </c>
      <c r="E1054" s="22">
        <v>44039</v>
      </c>
      <c r="F1054" s="26">
        <v>10</v>
      </c>
      <c r="G1054" s="24">
        <v>0.17</v>
      </c>
      <c r="H1054">
        <f>VLOOKUP($B1054,產品!$A$1:$E$61,4,FALSE)*(1-$G1054)*$F1054</f>
        <v>199200</v>
      </c>
      <c r="I1054" s="58">
        <f>$H1054-VLOOKUP($B1054,產品!$A$2:$E$61,5,FALSE)*F1054-$R1054</f>
        <v>28012.799999999999</v>
      </c>
      <c r="J1054">
        <f t="shared" si="48"/>
        <v>2020</v>
      </c>
      <c r="P1054" t="str">
        <f>MID(VLOOKUP($D1054,業務!$A$1:$E$11,2,FALSE),FIND("/",VLOOKUP($D1054,業務!$A$1:$E$11,2,FALSE))+1,2)</f>
        <v>協理</v>
      </c>
      <c r="Q1054">
        <f t="shared" si="49"/>
        <v>1.6E-2</v>
      </c>
      <c r="R1054">
        <f t="shared" si="50"/>
        <v>3187.2000000000003</v>
      </c>
    </row>
    <row r="1055" spans="1:18" ht="15.75" customHeight="1">
      <c r="A1055" s="19">
        <v>1054</v>
      </c>
      <c r="B1055" s="4">
        <v>33</v>
      </c>
      <c r="C1055" s="15">
        <v>273</v>
      </c>
      <c r="D1055" s="21">
        <v>4</v>
      </c>
      <c r="E1055" s="22">
        <v>44039</v>
      </c>
      <c r="F1055" s="23">
        <v>4</v>
      </c>
      <c r="G1055" s="24">
        <v>0.08</v>
      </c>
      <c r="H1055">
        <f>VLOOKUP($B1055,產品!$A$1:$E$61,4,FALSE)*(1-$G1055)*$F1055</f>
        <v>27600</v>
      </c>
      <c r="I1055" s="58">
        <f>$H1055-VLOOKUP($B1055,產品!$A$2:$E$61,5,FALSE)*F1055-$R1055</f>
        <v>9268.7999999999993</v>
      </c>
      <c r="J1055">
        <f t="shared" si="48"/>
        <v>2020</v>
      </c>
      <c r="P1055" t="str">
        <f>MID(VLOOKUP($D1055,業務!$A$1:$E$11,2,FALSE),FIND("/",VLOOKUP($D1055,業務!$A$1:$E$11,2,FALSE))+1,2)</f>
        <v>副理</v>
      </c>
      <c r="Q1055">
        <f t="shared" si="49"/>
        <v>1.2E-2</v>
      </c>
      <c r="R1055">
        <f t="shared" si="50"/>
        <v>331.2</v>
      </c>
    </row>
    <row r="1056" spans="1:18" ht="15.75" customHeight="1">
      <c r="A1056" s="19">
        <v>1055</v>
      </c>
      <c r="B1056" s="4">
        <v>53</v>
      </c>
      <c r="C1056" s="15">
        <v>1</v>
      </c>
      <c r="D1056" s="21">
        <v>1</v>
      </c>
      <c r="E1056" s="22">
        <v>44039</v>
      </c>
      <c r="F1056" s="23">
        <v>3</v>
      </c>
      <c r="G1056" s="24">
        <v>0.11</v>
      </c>
      <c r="H1056">
        <f>VLOOKUP($B1056,產品!$A$1:$E$61,4,FALSE)*(1-$G1056)*$F1056</f>
        <v>40050</v>
      </c>
      <c r="I1056" s="58">
        <f>$H1056-VLOOKUP($B1056,產品!$A$2:$E$61,5,FALSE)*F1056-$R1056</f>
        <v>8149.5</v>
      </c>
      <c r="J1056">
        <f t="shared" si="48"/>
        <v>2020</v>
      </c>
      <c r="P1056" t="str">
        <f>MID(VLOOKUP($D1056,業務!$A$1:$E$11,2,FALSE),FIND("/",VLOOKUP($D1056,業務!$A$1:$E$11,2,FALSE))+1,2)</f>
        <v>專員</v>
      </c>
      <c r="Q1056">
        <f t="shared" si="49"/>
        <v>0.01</v>
      </c>
      <c r="R1056">
        <f t="shared" si="50"/>
        <v>400.5</v>
      </c>
    </row>
    <row r="1057" spans="1:18" ht="15.75" customHeight="1">
      <c r="A1057" s="19">
        <v>1056</v>
      </c>
      <c r="B1057" s="4">
        <v>27</v>
      </c>
      <c r="C1057" s="15">
        <v>140</v>
      </c>
      <c r="D1057" s="21">
        <v>5</v>
      </c>
      <c r="E1057" s="22">
        <v>44039</v>
      </c>
      <c r="F1057" s="26">
        <v>4</v>
      </c>
      <c r="G1057" s="24">
        <v>0.18</v>
      </c>
      <c r="H1057">
        <f>VLOOKUP($B1057,產品!$A$1:$E$61,4,FALSE)*(1-$G1057)*$F1057</f>
        <v>22960</v>
      </c>
      <c r="I1057" s="58">
        <f>$H1057-VLOOKUP($B1057,產品!$A$2:$E$61,5,FALSE)*F1057-$R1057</f>
        <v>5930.4</v>
      </c>
      <c r="J1057">
        <f t="shared" si="48"/>
        <v>2020</v>
      </c>
      <c r="P1057" t="str">
        <f>MID(VLOOKUP($D1057,業務!$A$1:$E$11,2,FALSE),FIND("/",VLOOKUP($D1057,業務!$A$1:$E$11,2,FALSE))+1,2)</f>
        <v>專員</v>
      </c>
      <c r="Q1057">
        <f t="shared" si="49"/>
        <v>0.01</v>
      </c>
      <c r="R1057">
        <f t="shared" si="50"/>
        <v>229.6</v>
      </c>
    </row>
    <row r="1058" spans="1:18" ht="15.75" customHeight="1">
      <c r="A1058" s="19">
        <v>1057</v>
      </c>
      <c r="B1058" s="4">
        <v>45</v>
      </c>
      <c r="C1058" s="15">
        <v>285</v>
      </c>
      <c r="D1058" s="21">
        <v>1</v>
      </c>
      <c r="E1058" s="22">
        <v>44039</v>
      </c>
      <c r="F1058" s="23">
        <v>1</v>
      </c>
      <c r="G1058" s="24">
        <v>0.09</v>
      </c>
      <c r="H1058">
        <f>VLOOKUP($B1058,產品!$A$1:$E$61,4,FALSE)*(1-$G1058)*$F1058</f>
        <v>12740</v>
      </c>
      <c r="I1058" s="58">
        <f>$H1058-VLOOKUP($B1058,產品!$A$2:$E$61,5,FALSE)*F1058-$R1058</f>
        <v>3512.6</v>
      </c>
      <c r="J1058">
        <f t="shared" si="48"/>
        <v>2020</v>
      </c>
      <c r="P1058" t="str">
        <f>MID(VLOOKUP($D1058,業務!$A$1:$E$11,2,FALSE),FIND("/",VLOOKUP($D1058,業務!$A$1:$E$11,2,FALSE))+1,2)</f>
        <v>專員</v>
      </c>
      <c r="Q1058">
        <f t="shared" si="49"/>
        <v>0.01</v>
      </c>
      <c r="R1058">
        <f t="shared" si="50"/>
        <v>127.4</v>
      </c>
    </row>
    <row r="1059" spans="1:18" ht="15.75" customHeight="1">
      <c r="A1059" s="19">
        <v>1058</v>
      </c>
      <c r="B1059" s="4">
        <v>9</v>
      </c>
      <c r="C1059" s="15">
        <v>113</v>
      </c>
      <c r="D1059" s="21">
        <v>3</v>
      </c>
      <c r="E1059" s="22">
        <v>44040</v>
      </c>
      <c r="F1059" s="23">
        <v>20</v>
      </c>
      <c r="G1059" s="24">
        <v>0.15</v>
      </c>
      <c r="H1059">
        <f>VLOOKUP($B1059,產品!$A$1:$E$61,4,FALSE)*(1-$G1059)*$F1059</f>
        <v>17000</v>
      </c>
      <c r="I1059" s="58">
        <f>$H1059-VLOOKUP($B1059,產品!$A$2:$E$61,5,FALSE)*F1059-$R1059</f>
        <v>8728</v>
      </c>
      <c r="J1059">
        <f t="shared" si="48"/>
        <v>2020</v>
      </c>
      <c r="P1059" t="str">
        <f>MID(VLOOKUP($D1059,業務!$A$1:$E$11,2,FALSE),FIND("/",VLOOKUP($D1059,業務!$A$1:$E$11,2,FALSE))+1,2)</f>
        <v>協理</v>
      </c>
      <c r="Q1059">
        <f t="shared" si="49"/>
        <v>1.6E-2</v>
      </c>
      <c r="R1059">
        <f t="shared" si="50"/>
        <v>272</v>
      </c>
    </row>
    <row r="1060" spans="1:18" ht="15.75" customHeight="1">
      <c r="A1060" s="19">
        <v>1059</v>
      </c>
      <c r="B1060" s="4">
        <v>23</v>
      </c>
      <c r="C1060" s="15">
        <v>262</v>
      </c>
      <c r="D1060" s="21">
        <v>5</v>
      </c>
      <c r="E1060" s="22">
        <v>44041</v>
      </c>
      <c r="F1060" s="23">
        <v>80</v>
      </c>
      <c r="G1060" s="24">
        <v>0.12</v>
      </c>
      <c r="H1060">
        <f>VLOOKUP($B1060,產品!$A$1:$E$61,4,FALSE)*(1-$G1060)*$F1060</f>
        <v>126720</v>
      </c>
      <c r="I1060" s="58">
        <f>$H1060-VLOOKUP($B1060,產品!$A$2:$E$61,5,FALSE)*F1060-$R1060</f>
        <v>67852.800000000003</v>
      </c>
      <c r="J1060">
        <f t="shared" si="48"/>
        <v>2020</v>
      </c>
      <c r="P1060" t="str">
        <f>MID(VLOOKUP($D1060,業務!$A$1:$E$11,2,FALSE),FIND("/",VLOOKUP($D1060,業務!$A$1:$E$11,2,FALSE))+1,2)</f>
        <v>專員</v>
      </c>
      <c r="Q1060">
        <f t="shared" si="49"/>
        <v>0.01</v>
      </c>
      <c r="R1060">
        <f t="shared" si="50"/>
        <v>1267.2</v>
      </c>
    </row>
    <row r="1061" spans="1:18" ht="15.75" customHeight="1">
      <c r="A1061" s="19">
        <v>1060</v>
      </c>
      <c r="B1061" s="4">
        <v>6</v>
      </c>
      <c r="C1061" s="15">
        <v>259</v>
      </c>
      <c r="D1061" s="21">
        <v>6</v>
      </c>
      <c r="E1061" s="22">
        <v>44041</v>
      </c>
      <c r="F1061" s="23">
        <v>100</v>
      </c>
      <c r="G1061" s="24">
        <v>0.14000000000000001</v>
      </c>
      <c r="H1061">
        <f>VLOOKUP($B1061,產品!$A$1:$E$61,4,FALSE)*(1-$G1061)*$F1061</f>
        <v>86000</v>
      </c>
      <c r="I1061" s="58">
        <f>$H1061-VLOOKUP($B1061,產品!$A$2:$E$61,5,FALSE)*F1061-$R1061</f>
        <v>45140</v>
      </c>
      <c r="J1061">
        <f t="shared" si="48"/>
        <v>2020</v>
      </c>
      <c r="P1061" t="str">
        <f>MID(VLOOKUP($D1061,業務!$A$1:$E$11,2,FALSE),FIND("/",VLOOKUP($D1061,業務!$A$1:$E$11,2,FALSE))+1,2)</f>
        <v>專員</v>
      </c>
      <c r="Q1061">
        <f t="shared" si="49"/>
        <v>0.01</v>
      </c>
      <c r="R1061">
        <f t="shared" si="50"/>
        <v>860</v>
      </c>
    </row>
    <row r="1062" spans="1:18" ht="15.75" customHeight="1">
      <c r="A1062" s="19">
        <v>1061</v>
      </c>
      <c r="B1062" s="4">
        <v>10</v>
      </c>
      <c r="C1062" s="15">
        <v>1</v>
      </c>
      <c r="D1062" s="21">
        <v>3</v>
      </c>
      <c r="E1062" s="22">
        <v>44041</v>
      </c>
      <c r="F1062" s="23">
        <v>20</v>
      </c>
      <c r="G1062" s="24">
        <v>0.18</v>
      </c>
      <c r="H1062">
        <f>VLOOKUP($B1062,產品!$A$1:$E$61,4,FALSE)*(1-$G1062)*$F1062</f>
        <v>16400.000000000004</v>
      </c>
      <c r="I1062" s="58">
        <f>$H1062-VLOOKUP($B1062,產品!$A$2:$E$61,5,FALSE)*F1062-$R1062</f>
        <v>8137.600000000004</v>
      </c>
      <c r="J1062">
        <f t="shared" si="48"/>
        <v>2020</v>
      </c>
      <c r="P1062" t="str">
        <f>MID(VLOOKUP($D1062,業務!$A$1:$E$11,2,FALSE),FIND("/",VLOOKUP($D1062,業務!$A$1:$E$11,2,FALSE))+1,2)</f>
        <v>協理</v>
      </c>
      <c r="Q1062">
        <f t="shared" si="49"/>
        <v>1.6E-2</v>
      </c>
      <c r="R1062">
        <f t="shared" si="50"/>
        <v>262.40000000000009</v>
      </c>
    </row>
    <row r="1063" spans="1:18" ht="15.75" customHeight="1">
      <c r="A1063" s="19">
        <v>1062</v>
      </c>
      <c r="B1063" s="4">
        <v>12</v>
      </c>
      <c r="C1063" s="15">
        <v>274</v>
      </c>
      <c r="D1063" s="21">
        <v>7</v>
      </c>
      <c r="E1063" s="22">
        <v>44042</v>
      </c>
      <c r="F1063" s="26">
        <v>200</v>
      </c>
      <c r="G1063" s="24">
        <v>0.05</v>
      </c>
      <c r="H1063">
        <f>VLOOKUP($B1063,產品!$A$1:$E$61,4,FALSE)*(1-$G1063)*$F1063</f>
        <v>190000</v>
      </c>
      <c r="I1063" s="58">
        <f>$H1063-VLOOKUP($B1063,產品!$A$2:$E$61,5,FALSE)*F1063-$R1063</f>
        <v>107720</v>
      </c>
      <c r="J1063">
        <f t="shared" si="48"/>
        <v>2020</v>
      </c>
      <c r="P1063" t="str">
        <f>MID(VLOOKUP($D1063,業務!$A$1:$E$11,2,FALSE),FIND("/",VLOOKUP($D1063,業務!$A$1:$E$11,2,FALSE))+1,2)</f>
        <v>副理</v>
      </c>
      <c r="Q1063">
        <f t="shared" si="49"/>
        <v>1.2E-2</v>
      </c>
      <c r="R1063">
        <f t="shared" si="50"/>
        <v>2280</v>
      </c>
    </row>
    <row r="1064" spans="1:18" ht="15.75" customHeight="1">
      <c r="A1064" s="19">
        <v>1063</v>
      </c>
      <c r="B1064" s="4">
        <v>7</v>
      </c>
      <c r="C1064" s="15">
        <v>4</v>
      </c>
      <c r="D1064" s="21">
        <v>6</v>
      </c>
      <c r="E1064" s="22">
        <v>44042</v>
      </c>
      <c r="F1064" s="23">
        <v>225</v>
      </c>
      <c r="G1064" s="24">
        <v>0.2</v>
      </c>
      <c r="H1064">
        <f>VLOOKUP($B1064,產品!$A$1:$E$61,4,FALSE)*(1-$G1064)*$F1064</f>
        <v>180000</v>
      </c>
      <c r="I1064" s="58">
        <f>$H1064-VLOOKUP($B1064,產品!$A$2:$E$61,5,FALSE)*F1064-$R1064</f>
        <v>88200</v>
      </c>
      <c r="J1064">
        <f t="shared" si="48"/>
        <v>2020</v>
      </c>
      <c r="P1064" t="str">
        <f>MID(VLOOKUP($D1064,業務!$A$1:$E$11,2,FALSE),FIND("/",VLOOKUP($D1064,業務!$A$1:$E$11,2,FALSE))+1,2)</f>
        <v>專員</v>
      </c>
      <c r="Q1064">
        <f t="shared" si="49"/>
        <v>0.01</v>
      </c>
      <c r="R1064">
        <f t="shared" si="50"/>
        <v>1800</v>
      </c>
    </row>
    <row r="1065" spans="1:18" ht="15.75" customHeight="1">
      <c r="A1065" s="19">
        <v>1064</v>
      </c>
      <c r="B1065" s="4">
        <v>24</v>
      </c>
      <c r="C1065" s="15">
        <v>136</v>
      </c>
      <c r="D1065" s="21">
        <v>9</v>
      </c>
      <c r="E1065" s="22">
        <v>44042</v>
      </c>
      <c r="F1065" s="23">
        <v>60</v>
      </c>
      <c r="G1065" s="24">
        <v>0.05</v>
      </c>
      <c r="H1065">
        <f>VLOOKUP($B1065,產品!$A$1:$E$61,4,FALSE)*(1-$G1065)*$F1065</f>
        <v>102600</v>
      </c>
      <c r="I1065" s="58">
        <f>$H1065-VLOOKUP($B1065,產品!$A$2:$E$61,5,FALSE)*F1065-$R1065</f>
        <v>57861</v>
      </c>
      <c r="J1065">
        <f t="shared" si="48"/>
        <v>2020</v>
      </c>
      <c r="P1065" t="str">
        <f>MID(VLOOKUP($D1065,業務!$A$1:$E$11,2,FALSE),FIND("/",VLOOKUP($D1065,業務!$A$1:$E$11,2,FALSE))+1,2)</f>
        <v>經理</v>
      </c>
      <c r="Q1065">
        <f t="shared" si="49"/>
        <v>1.4999999999999999E-2</v>
      </c>
      <c r="R1065">
        <f t="shared" si="50"/>
        <v>1539</v>
      </c>
    </row>
    <row r="1066" spans="1:18" ht="15.75" customHeight="1">
      <c r="A1066" s="19">
        <v>1065</v>
      </c>
      <c r="B1066" s="4">
        <v>14</v>
      </c>
      <c r="C1066" s="15">
        <v>9</v>
      </c>
      <c r="D1066" s="21">
        <v>3</v>
      </c>
      <c r="E1066" s="22">
        <v>44042</v>
      </c>
      <c r="F1066" s="23">
        <v>60</v>
      </c>
      <c r="G1066" s="24">
        <v>0.18</v>
      </c>
      <c r="H1066">
        <f>VLOOKUP($B1066,產品!$A$1:$E$61,4,FALSE)*(1-$G1066)*$F1066</f>
        <v>88560</v>
      </c>
      <c r="I1066" s="58">
        <f>$H1066-VLOOKUP($B1066,產品!$A$2:$E$61,5,FALSE)*F1066-$R1066</f>
        <v>43943.040000000001</v>
      </c>
      <c r="J1066">
        <f t="shared" si="48"/>
        <v>2020</v>
      </c>
      <c r="P1066" t="str">
        <f>MID(VLOOKUP($D1066,業務!$A$1:$E$11,2,FALSE),FIND("/",VLOOKUP($D1066,業務!$A$1:$E$11,2,FALSE))+1,2)</f>
        <v>協理</v>
      </c>
      <c r="Q1066">
        <f t="shared" si="49"/>
        <v>1.6E-2</v>
      </c>
      <c r="R1066">
        <f t="shared" si="50"/>
        <v>1416.96</v>
      </c>
    </row>
    <row r="1067" spans="1:18" ht="15.75" customHeight="1">
      <c r="A1067" s="19">
        <v>1066</v>
      </c>
      <c r="B1067" s="4">
        <v>4</v>
      </c>
      <c r="C1067" s="15">
        <v>120</v>
      </c>
      <c r="D1067" s="21">
        <v>1</v>
      </c>
      <c r="E1067" s="22">
        <v>44042</v>
      </c>
      <c r="F1067" s="26">
        <v>40</v>
      </c>
      <c r="G1067" s="24">
        <v>0.13</v>
      </c>
      <c r="H1067">
        <f>VLOOKUP($B1067,產品!$A$1:$E$61,4,FALSE)*(1-$G1067)*$F1067</f>
        <v>34800</v>
      </c>
      <c r="I1067" s="58">
        <f>$H1067-VLOOKUP($B1067,產品!$A$2:$E$61,5,FALSE)*F1067-$R1067</f>
        <v>18452</v>
      </c>
      <c r="J1067">
        <f t="shared" si="48"/>
        <v>2020</v>
      </c>
      <c r="P1067" t="str">
        <f>MID(VLOOKUP($D1067,業務!$A$1:$E$11,2,FALSE),FIND("/",VLOOKUP($D1067,業務!$A$1:$E$11,2,FALSE))+1,2)</f>
        <v>專員</v>
      </c>
      <c r="Q1067">
        <f t="shared" si="49"/>
        <v>0.01</v>
      </c>
      <c r="R1067">
        <f t="shared" si="50"/>
        <v>348</v>
      </c>
    </row>
    <row r="1068" spans="1:18" ht="15.75" customHeight="1">
      <c r="A1068" s="19">
        <v>1067</v>
      </c>
      <c r="B1068" s="4">
        <v>1</v>
      </c>
      <c r="C1068" s="15">
        <v>118</v>
      </c>
      <c r="D1068" s="21">
        <v>9</v>
      </c>
      <c r="E1068" s="22">
        <v>44042</v>
      </c>
      <c r="F1068" s="26">
        <v>30</v>
      </c>
      <c r="G1068" s="24">
        <v>0.05</v>
      </c>
      <c r="H1068">
        <f>VLOOKUP($B1068,產品!$A$1:$E$61,4,FALSE)*(1-$G1068)*$F1068</f>
        <v>28500</v>
      </c>
      <c r="I1068" s="58">
        <f>$H1068-VLOOKUP($B1068,產品!$A$2:$E$61,5,FALSE)*F1068-$R1068</f>
        <v>16072.5</v>
      </c>
      <c r="J1068">
        <f t="shared" si="48"/>
        <v>2020</v>
      </c>
      <c r="P1068" t="str">
        <f>MID(VLOOKUP($D1068,業務!$A$1:$E$11,2,FALSE),FIND("/",VLOOKUP($D1068,業務!$A$1:$E$11,2,FALSE))+1,2)</f>
        <v>經理</v>
      </c>
      <c r="Q1068">
        <f t="shared" si="49"/>
        <v>1.4999999999999999E-2</v>
      </c>
      <c r="R1068">
        <f t="shared" si="50"/>
        <v>427.5</v>
      </c>
    </row>
    <row r="1069" spans="1:18" ht="15.75" customHeight="1">
      <c r="A1069" s="19">
        <v>1068</v>
      </c>
      <c r="B1069" s="4">
        <v>18</v>
      </c>
      <c r="C1069" s="15">
        <v>120</v>
      </c>
      <c r="D1069" s="21">
        <v>8</v>
      </c>
      <c r="E1069" s="22">
        <v>44043</v>
      </c>
      <c r="F1069" s="23">
        <v>100</v>
      </c>
      <c r="G1069" s="24">
        <v>0.13</v>
      </c>
      <c r="H1069">
        <f>VLOOKUP($B1069,產品!$A$1:$E$61,4,FALSE)*(1-$G1069)*$F1069</f>
        <v>156600</v>
      </c>
      <c r="I1069" s="58">
        <f>$H1069-VLOOKUP($B1069,產品!$A$2:$E$61,5,FALSE)*F1069-$R1069</f>
        <v>83034</v>
      </c>
      <c r="J1069">
        <f t="shared" si="48"/>
        <v>2020</v>
      </c>
      <c r="P1069" t="str">
        <f>MID(VLOOKUP($D1069,業務!$A$1:$E$11,2,FALSE),FIND("/",VLOOKUP($D1069,業務!$A$1:$E$11,2,FALSE))+1,2)</f>
        <v>專員</v>
      </c>
      <c r="Q1069">
        <f t="shared" si="49"/>
        <v>0.01</v>
      </c>
      <c r="R1069">
        <f t="shared" si="50"/>
        <v>1566</v>
      </c>
    </row>
    <row r="1070" spans="1:18" ht="15.75" customHeight="1">
      <c r="A1070" s="19">
        <v>1069</v>
      </c>
      <c r="B1070" s="4">
        <v>44</v>
      </c>
      <c r="C1070" s="15">
        <v>5</v>
      </c>
      <c r="D1070" s="21">
        <v>2</v>
      </c>
      <c r="E1070" s="22">
        <v>44043</v>
      </c>
      <c r="F1070" s="26">
        <v>8</v>
      </c>
      <c r="G1070" s="24">
        <v>0.06</v>
      </c>
      <c r="H1070">
        <f>VLOOKUP($B1070,產品!$A$1:$E$61,4,FALSE)*(1-$G1070)*$F1070</f>
        <v>150400</v>
      </c>
      <c r="I1070" s="58">
        <f>$H1070-VLOOKUP($B1070,產品!$A$2:$E$61,5,FALSE)*F1070-$R1070</f>
        <v>44144</v>
      </c>
      <c r="J1070">
        <f t="shared" si="48"/>
        <v>2020</v>
      </c>
      <c r="P1070" t="str">
        <f>MID(VLOOKUP($D1070,業務!$A$1:$E$11,2,FALSE),FIND("/",VLOOKUP($D1070,業務!$A$1:$E$11,2,FALSE))+1,2)</f>
        <v>經理</v>
      </c>
      <c r="Q1070">
        <f t="shared" si="49"/>
        <v>1.4999999999999999E-2</v>
      </c>
      <c r="R1070">
        <f t="shared" si="50"/>
        <v>2256</v>
      </c>
    </row>
    <row r="1071" spans="1:18" ht="15.75" customHeight="1">
      <c r="A1071" s="19">
        <v>1070</v>
      </c>
      <c r="B1071" s="4">
        <v>7</v>
      </c>
      <c r="C1071" s="15">
        <v>3</v>
      </c>
      <c r="D1071" s="21">
        <v>4</v>
      </c>
      <c r="E1071" s="22">
        <v>44043</v>
      </c>
      <c r="F1071" s="26">
        <v>90</v>
      </c>
      <c r="G1071" s="24">
        <v>0.16</v>
      </c>
      <c r="H1071">
        <f>VLOOKUP($B1071,產品!$A$1:$E$61,4,FALSE)*(1-$G1071)*$F1071</f>
        <v>75600</v>
      </c>
      <c r="I1071" s="58">
        <f>$H1071-VLOOKUP($B1071,產品!$A$2:$E$61,5,FALSE)*F1071-$R1071</f>
        <v>38692.800000000003</v>
      </c>
      <c r="J1071">
        <f t="shared" si="48"/>
        <v>2020</v>
      </c>
      <c r="P1071" t="str">
        <f>MID(VLOOKUP($D1071,業務!$A$1:$E$11,2,FALSE),FIND("/",VLOOKUP($D1071,業務!$A$1:$E$11,2,FALSE))+1,2)</f>
        <v>副理</v>
      </c>
      <c r="Q1071">
        <f t="shared" si="49"/>
        <v>1.2E-2</v>
      </c>
      <c r="R1071">
        <f t="shared" si="50"/>
        <v>907.2</v>
      </c>
    </row>
    <row r="1072" spans="1:18" ht="15.75" customHeight="1">
      <c r="A1072" s="19">
        <v>1071</v>
      </c>
      <c r="B1072" s="4">
        <v>12</v>
      </c>
      <c r="C1072" s="15">
        <v>261</v>
      </c>
      <c r="D1072" s="21">
        <v>3</v>
      </c>
      <c r="E1072" s="22">
        <v>44043</v>
      </c>
      <c r="F1072" s="26">
        <v>30</v>
      </c>
      <c r="G1072" s="24">
        <v>7.0000000000000007E-2</v>
      </c>
      <c r="H1072">
        <f>VLOOKUP($B1072,產品!$A$1:$E$61,4,FALSE)*(1-$G1072)*$F1072</f>
        <v>27899.999999999996</v>
      </c>
      <c r="I1072" s="58">
        <f>$H1072-VLOOKUP($B1072,產品!$A$2:$E$61,5,FALSE)*F1072-$R1072</f>
        <v>15453.599999999997</v>
      </c>
      <c r="J1072">
        <f t="shared" si="48"/>
        <v>2020</v>
      </c>
      <c r="P1072" t="str">
        <f>MID(VLOOKUP($D1072,業務!$A$1:$E$11,2,FALSE),FIND("/",VLOOKUP($D1072,業務!$A$1:$E$11,2,FALSE))+1,2)</f>
        <v>協理</v>
      </c>
      <c r="Q1072">
        <f t="shared" si="49"/>
        <v>1.6E-2</v>
      </c>
      <c r="R1072">
        <f t="shared" si="50"/>
        <v>446.4</v>
      </c>
    </row>
    <row r="1073" spans="1:18" ht="15.75" customHeight="1">
      <c r="A1073" s="19">
        <v>1072</v>
      </c>
      <c r="B1073" s="4">
        <v>24</v>
      </c>
      <c r="C1073" s="15">
        <v>285</v>
      </c>
      <c r="D1073" s="21">
        <v>9</v>
      </c>
      <c r="E1073" s="22">
        <v>44043</v>
      </c>
      <c r="F1073" s="23">
        <v>10</v>
      </c>
      <c r="G1073" s="24">
        <v>0.2</v>
      </c>
      <c r="H1073">
        <f>VLOOKUP($B1073,產品!$A$1:$E$61,4,FALSE)*(1-$G1073)*$F1073</f>
        <v>14400</v>
      </c>
      <c r="I1073" s="58">
        <f>$H1073-VLOOKUP($B1073,產品!$A$2:$E$61,5,FALSE)*F1073-$R1073</f>
        <v>6984</v>
      </c>
      <c r="J1073">
        <f t="shared" si="48"/>
        <v>2020</v>
      </c>
      <c r="P1073" t="str">
        <f>MID(VLOOKUP($D1073,業務!$A$1:$E$11,2,FALSE),FIND("/",VLOOKUP($D1073,業務!$A$1:$E$11,2,FALSE))+1,2)</f>
        <v>經理</v>
      </c>
      <c r="Q1073">
        <f t="shared" si="49"/>
        <v>1.4999999999999999E-2</v>
      </c>
      <c r="R1073">
        <f t="shared" si="50"/>
        <v>216</v>
      </c>
    </row>
    <row r="1074" spans="1:18" ht="15.75" customHeight="1">
      <c r="A1074" s="19">
        <v>1073</v>
      </c>
      <c r="B1074" s="4">
        <v>59</v>
      </c>
      <c r="C1074" s="15">
        <v>263</v>
      </c>
      <c r="D1074" s="21">
        <v>9</v>
      </c>
      <c r="E1074" s="22">
        <v>44043</v>
      </c>
      <c r="F1074" s="23">
        <v>1</v>
      </c>
      <c r="G1074" s="24">
        <v>0.12</v>
      </c>
      <c r="H1074">
        <f>VLOOKUP($B1074,產品!$A$1:$E$61,4,FALSE)*(1-$G1074)*$F1074</f>
        <v>21120</v>
      </c>
      <c r="I1074" s="58">
        <f>$H1074-VLOOKUP($B1074,產品!$A$2:$E$61,5,FALSE)*F1074-$R1074</f>
        <v>4003.2</v>
      </c>
      <c r="J1074">
        <f t="shared" si="48"/>
        <v>2020</v>
      </c>
      <c r="P1074" t="str">
        <f>MID(VLOOKUP($D1074,業務!$A$1:$E$11,2,FALSE),FIND("/",VLOOKUP($D1074,業務!$A$1:$E$11,2,FALSE))+1,2)</f>
        <v>經理</v>
      </c>
      <c r="Q1074">
        <f t="shared" si="49"/>
        <v>1.4999999999999999E-2</v>
      </c>
      <c r="R1074">
        <f t="shared" si="50"/>
        <v>316.8</v>
      </c>
    </row>
    <row r="1075" spans="1:18" ht="15.75" customHeight="1">
      <c r="A1075" s="19">
        <v>1074</v>
      </c>
      <c r="B1075" s="4">
        <v>34</v>
      </c>
      <c r="C1075" s="15">
        <v>122</v>
      </c>
      <c r="D1075" s="21">
        <v>8</v>
      </c>
      <c r="E1075" s="22">
        <v>44044</v>
      </c>
      <c r="F1075" s="26">
        <v>20</v>
      </c>
      <c r="G1075" s="24">
        <v>0.19</v>
      </c>
      <c r="H1075">
        <f>VLOOKUP($B1075,產品!$A$1:$E$61,4,FALSE)*(1-$G1075)*$F1075</f>
        <v>129600</v>
      </c>
      <c r="I1075" s="58">
        <f>$H1075-VLOOKUP($B1075,產品!$A$2:$E$61,5,FALSE)*F1075-$R1075</f>
        <v>32304</v>
      </c>
      <c r="J1075">
        <f t="shared" si="48"/>
        <v>2020</v>
      </c>
      <c r="P1075" t="str">
        <f>MID(VLOOKUP($D1075,業務!$A$1:$E$11,2,FALSE),FIND("/",VLOOKUP($D1075,業務!$A$1:$E$11,2,FALSE))+1,2)</f>
        <v>專員</v>
      </c>
      <c r="Q1075">
        <f t="shared" si="49"/>
        <v>0.01</v>
      </c>
      <c r="R1075">
        <f t="shared" si="50"/>
        <v>1296</v>
      </c>
    </row>
    <row r="1076" spans="1:18" ht="15.75" customHeight="1">
      <c r="A1076" s="19">
        <v>1075</v>
      </c>
      <c r="B1076" s="4">
        <v>38</v>
      </c>
      <c r="C1076" s="15">
        <v>273</v>
      </c>
      <c r="D1076" s="21">
        <v>9</v>
      </c>
      <c r="E1076" s="22">
        <v>44044</v>
      </c>
      <c r="F1076" s="26">
        <v>8</v>
      </c>
      <c r="G1076" s="24">
        <v>0.08</v>
      </c>
      <c r="H1076">
        <f>VLOOKUP($B1076,產品!$A$1:$E$61,4,FALSE)*(1-$G1076)*$F1076</f>
        <v>110400</v>
      </c>
      <c r="I1076" s="58">
        <f>$H1076-VLOOKUP($B1076,產品!$A$2:$E$61,5,FALSE)*F1076-$R1076</f>
        <v>30744</v>
      </c>
      <c r="J1076">
        <f t="shared" si="48"/>
        <v>2020</v>
      </c>
      <c r="P1076" t="str">
        <f>MID(VLOOKUP($D1076,業務!$A$1:$E$11,2,FALSE),FIND("/",VLOOKUP($D1076,業務!$A$1:$E$11,2,FALSE))+1,2)</f>
        <v>經理</v>
      </c>
      <c r="Q1076">
        <f t="shared" si="49"/>
        <v>1.4999999999999999E-2</v>
      </c>
      <c r="R1076">
        <f t="shared" si="50"/>
        <v>1656</v>
      </c>
    </row>
    <row r="1077" spans="1:18" ht="15.75" customHeight="1">
      <c r="A1077" s="19">
        <v>1076</v>
      </c>
      <c r="B1077" s="4">
        <v>12</v>
      </c>
      <c r="C1077" s="15">
        <v>9</v>
      </c>
      <c r="D1077" s="21">
        <v>3</v>
      </c>
      <c r="E1077" s="22">
        <v>44044</v>
      </c>
      <c r="F1077" s="23">
        <v>50</v>
      </c>
      <c r="G1077" s="24">
        <v>0.09</v>
      </c>
      <c r="H1077">
        <f>VLOOKUP($B1077,產品!$A$1:$E$61,4,FALSE)*(1-$G1077)*$F1077</f>
        <v>45500</v>
      </c>
      <c r="I1077" s="58">
        <f>$H1077-VLOOKUP($B1077,產品!$A$2:$E$61,5,FALSE)*F1077-$R1077</f>
        <v>24772</v>
      </c>
      <c r="J1077">
        <f t="shared" si="48"/>
        <v>2020</v>
      </c>
      <c r="P1077" t="str">
        <f>MID(VLOOKUP($D1077,業務!$A$1:$E$11,2,FALSE),FIND("/",VLOOKUP($D1077,業務!$A$1:$E$11,2,FALSE))+1,2)</f>
        <v>協理</v>
      </c>
      <c r="Q1077">
        <f t="shared" si="49"/>
        <v>1.6E-2</v>
      </c>
      <c r="R1077">
        <f t="shared" si="50"/>
        <v>728</v>
      </c>
    </row>
    <row r="1078" spans="1:18" ht="15.75" customHeight="1">
      <c r="A1078" s="19">
        <v>1077</v>
      </c>
      <c r="B1078" s="4">
        <v>39</v>
      </c>
      <c r="C1078" s="15">
        <v>121</v>
      </c>
      <c r="D1078" s="21">
        <v>8</v>
      </c>
      <c r="E1078" s="22">
        <v>44044</v>
      </c>
      <c r="F1078" s="26">
        <v>4</v>
      </c>
      <c r="G1078" s="24">
        <v>0.06</v>
      </c>
      <c r="H1078">
        <f>VLOOKUP($B1078,產品!$A$1:$E$61,4,FALSE)*(1-$G1078)*$F1078</f>
        <v>67680</v>
      </c>
      <c r="I1078" s="58">
        <f>$H1078-VLOOKUP($B1078,產品!$A$2:$E$61,5,FALSE)*F1078-$R1078</f>
        <v>20203.2</v>
      </c>
      <c r="J1078">
        <f t="shared" si="48"/>
        <v>2020</v>
      </c>
      <c r="P1078" t="str">
        <f>MID(VLOOKUP($D1078,業務!$A$1:$E$11,2,FALSE),FIND("/",VLOOKUP($D1078,業務!$A$1:$E$11,2,FALSE))+1,2)</f>
        <v>專員</v>
      </c>
      <c r="Q1078">
        <f t="shared" si="49"/>
        <v>0.01</v>
      </c>
      <c r="R1078">
        <f t="shared" si="50"/>
        <v>676.80000000000007</v>
      </c>
    </row>
    <row r="1079" spans="1:18" ht="15.75" customHeight="1">
      <c r="A1079" s="19">
        <v>1078</v>
      </c>
      <c r="B1079" s="4">
        <v>23</v>
      </c>
      <c r="C1079" s="15">
        <v>282</v>
      </c>
      <c r="D1079" s="21">
        <v>9</v>
      </c>
      <c r="E1079" s="22">
        <v>44045</v>
      </c>
      <c r="F1079" s="23">
        <v>50</v>
      </c>
      <c r="G1079" s="24">
        <v>0.12</v>
      </c>
      <c r="H1079">
        <f>VLOOKUP($B1079,產品!$A$1:$E$61,4,FALSE)*(1-$G1079)*$F1079</f>
        <v>79200</v>
      </c>
      <c r="I1079" s="58">
        <f>$H1079-VLOOKUP($B1079,產品!$A$2:$E$61,5,FALSE)*F1079-$R1079</f>
        <v>42012</v>
      </c>
      <c r="J1079">
        <f t="shared" si="48"/>
        <v>2020</v>
      </c>
      <c r="P1079" t="str">
        <f>MID(VLOOKUP($D1079,業務!$A$1:$E$11,2,FALSE),FIND("/",VLOOKUP($D1079,業務!$A$1:$E$11,2,FALSE))+1,2)</f>
        <v>經理</v>
      </c>
      <c r="Q1079">
        <f t="shared" si="49"/>
        <v>1.4999999999999999E-2</v>
      </c>
      <c r="R1079">
        <f t="shared" si="50"/>
        <v>1188</v>
      </c>
    </row>
    <row r="1080" spans="1:18" ht="15.75" customHeight="1">
      <c r="A1080" s="19">
        <v>1079</v>
      </c>
      <c r="B1080" s="4">
        <v>57</v>
      </c>
      <c r="C1080" s="15">
        <v>271</v>
      </c>
      <c r="D1080" s="21">
        <v>10</v>
      </c>
      <c r="E1080" s="22">
        <v>44045</v>
      </c>
      <c r="F1080" s="23">
        <v>6</v>
      </c>
      <c r="G1080" s="24">
        <v>7.0000000000000007E-2</v>
      </c>
      <c r="H1080">
        <f>VLOOKUP($B1080,產品!$A$1:$E$61,4,FALSE)*(1-$G1080)*$F1080</f>
        <v>100440</v>
      </c>
      <c r="I1080" s="58">
        <f>$H1080-VLOOKUP($B1080,產品!$A$2:$E$61,5,FALSE)*F1080-$R1080</f>
        <v>23835.599999999999</v>
      </c>
      <c r="J1080">
        <f t="shared" si="48"/>
        <v>2020</v>
      </c>
      <c r="P1080" t="str">
        <f>MID(VLOOKUP($D1080,業務!$A$1:$E$11,2,FALSE),FIND("/",VLOOKUP($D1080,業務!$A$1:$E$11,2,FALSE))+1,2)</f>
        <v>專員</v>
      </c>
      <c r="Q1080">
        <f t="shared" si="49"/>
        <v>0.01</v>
      </c>
      <c r="R1080">
        <f t="shared" si="50"/>
        <v>1004.4</v>
      </c>
    </row>
    <row r="1081" spans="1:18" ht="15.75" customHeight="1">
      <c r="A1081" s="19">
        <v>1080</v>
      </c>
      <c r="B1081" s="4">
        <v>52</v>
      </c>
      <c r="C1081" s="15">
        <v>3</v>
      </c>
      <c r="D1081" s="21">
        <v>4</v>
      </c>
      <c r="E1081" s="22">
        <v>44045</v>
      </c>
      <c r="F1081" s="23">
        <v>8</v>
      </c>
      <c r="G1081" s="24">
        <v>0.2</v>
      </c>
      <c r="H1081">
        <f>VLOOKUP($B1081,產品!$A$1:$E$61,4,FALSE)*(1-$G1081)*$F1081</f>
        <v>140800</v>
      </c>
      <c r="I1081" s="58">
        <f>$H1081-VLOOKUP($B1081,產品!$A$2:$E$61,5,FALSE)*F1081-$R1081</f>
        <v>15910.400000000014</v>
      </c>
      <c r="J1081">
        <f t="shared" si="48"/>
        <v>2020</v>
      </c>
      <c r="P1081" t="str">
        <f>MID(VLOOKUP($D1081,業務!$A$1:$E$11,2,FALSE),FIND("/",VLOOKUP($D1081,業務!$A$1:$E$11,2,FALSE))+1,2)</f>
        <v>副理</v>
      </c>
      <c r="Q1081">
        <f t="shared" si="49"/>
        <v>1.2E-2</v>
      </c>
      <c r="R1081">
        <f t="shared" si="50"/>
        <v>1689.6000000000001</v>
      </c>
    </row>
    <row r="1082" spans="1:18" ht="15.75" customHeight="1">
      <c r="A1082" s="19">
        <v>1081</v>
      </c>
      <c r="B1082" s="4">
        <v>27</v>
      </c>
      <c r="C1082" s="15">
        <v>289</v>
      </c>
      <c r="D1082" s="21">
        <v>1</v>
      </c>
      <c r="E1082" s="22">
        <v>44045</v>
      </c>
      <c r="F1082" s="23">
        <v>2</v>
      </c>
      <c r="G1082" s="24">
        <v>0.19</v>
      </c>
      <c r="H1082">
        <f>VLOOKUP($B1082,產品!$A$1:$E$61,4,FALSE)*(1-$G1082)*$F1082</f>
        <v>11340</v>
      </c>
      <c r="I1082" s="58">
        <f>$H1082-VLOOKUP($B1082,產品!$A$2:$E$61,5,FALSE)*F1082-$R1082</f>
        <v>2826.6</v>
      </c>
      <c r="J1082">
        <f t="shared" si="48"/>
        <v>2020</v>
      </c>
      <c r="P1082" t="str">
        <f>MID(VLOOKUP($D1082,業務!$A$1:$E$11,2,FALSE),FIND("/",VLOOKUP($D1082,業務!$A$1:$E$11,2,FALSE))+1,2)</f>
        <v>專員</v>
      </c>
      <c r="Q1082">
        <f t="shared" si="49"/>
        <v>0.01</v>
      </c>
      <c r="R1082">
        <f t="shared" si="50"/>
        <v>113.4</v>
      </c>
    </row>
    <row r="1083" spans="1:18" ht="15.75" customHeight="1">
      <c r="A1083" s="19">
        <v>1082</v>
      </c>
      <c r="B1083" s="4">
        <v>26</v>
      </c>
      <c r="C1083" s="15">
        <v>11</v>
      </c>
      <c r="D1083" s="21">
        <v>6</v>
      </c>
      <c r="E1083" s="22">
        <v>44045</v>
      </c>
      <c r="F1083" s="23">
        <v>2</v>
      </c>
      <c r="G1083" s="24">
        <v>0.09</v>
      </c>
      <c r="H1083">
        <f>VLOOKUP($B1083,產品!$A$1:$E$61,4,FALSE)*(1-$G1083)*$F1083</f>
        <v>11830</v>
      </c>
      <c r="I1083" s="58">
        <f>$H1083-VLOOKUP($B1083,產品!$A$2:$E$61,5,FALSE)*F1083-$R1083</f>
        <v>3911.7</v>
      </c>
      <c r="J1083">
        <f t="shared" si="48"/>
        <v>2020</v>
      </c>
      <c r="P1083" t="str">
        <f>MID(VLOOKUP($D1083,業務!$A$1:$E$11,2,FALSE),FIND("/",VLOOKUP($D1083,業務!$A$1:$E$11,2,FALSE))+1,2)</f>
        <v>專員</v>
      </c>
      <c r="Q1083">
        <f t="shared" si="49"/>
        <v>0.01</v>
      </c>
      <c r="R1083">
        <f t="shared" si="50"/>
        <v>118.3</v>
      </c>
    </row>
    <row r="1084" spans="1:18" ht="15.75" customHeight="1">
      <c r="A1084" s="19">
        <v>1083</v>
      </c>
      <c r="B1084" s="4">
        <v>16</v>
      </c>
      <c r="C1084" s="15">
        <v>123</v>
      </c>
      <c r="D1084" s="21">
        <v>7</v>
      </c>
      <c r="E1084" s="22">
        <v>44046</v>
      </c>
      <c r="F1084" s="23">
        <v>100</v>
      </c>
      <c r="G1084" s="24">
        <v>0.19</v>
      </c>
      <c r="H1084">
        <f>VLOOKUP($B1084,產品!$A$1:$E$61,4,FALSE)*(1-$G1084)*$F1084</f>
        <v>145800</v>
      </c>
      <c r="I1084" s="58">
        <f>$H1084-VLOOKUP($B1084,產品!$A$2:$E$61,5,FALSE)*F1084-$R1084</f>
        <v>72050.399999999994</v>
      </c>
      <c r="J1084">
        <f t="shared" si="48"/>
        <v>2020</v>
      </c>
      <c r="P1084" t="str">
        <f>MID(VLOOKUP($D1084,業務!$A$1:$E$11,2,FALSE),FIND("/",VLOOKUP($D1084,業務!$A$1:$E$11,2,FALSE))+1,2)</f>
        <v>副理</v>
      </c>
      <c r="Q1084">
        <f t="shared" si="49"/>
        <v>1.2E-2</v>
      </c>
      <c r="R1084">
        <f t="shared" si="50"/>
        <v>1749.6000000000001</v>
      </c>
    </row>
    <row r="1085" spans="1:18" ht="15.75" customHeight="1">
      <c r="A1085" s="19">
        <v>1084</v>
      </c>
      <c r="B1085" s="4">
        <v>55</v>
      </c>
      <c r="C1085" s="15">
        <v>9</v>
      </c>
      <c r="D1085" s="21">
        <v>9</v>
      </c>
      <c r="E1085" s="22">
        <v>44046</v>
      </c>
      <c r="F1085" s="23">
        <v>15</v>
      </c>
      <c r="G1085" s="24">
        <v>0.1</v>
      </c>
      <c r="H1085">
        <f>VLOOKUP($B1085,產品!$A$1:$E$61,4,FALSE)*(1-$G1085)*$F1085</f>
        <v>270000</v>
      </c>
      <c r="I1085" s="58">
        <f>$H1085-VLOOKUP($B1085,產品!$A$2:$E$61,5,FALSE)*F1085-$R1085</f>
        <v>55950</v>
      </c>
      <c r="J1085">
        <f t="shared" si="48"/>
        <v>2020</v>
      </c>
      <c r="P1085" t="str">
        <f>MID(VLOOKUP($D1085,業務!$A$1:$E$11,2,FALSE),FIND("/",VLOOKUP($D1085,業務!$A$1:$E$11,2,FALSE))+1,2)</f>
        <v>經理</v>
      </c>
      <c r="Q1085">
        <f t="shared" si="49"/>
        <v>1.4999999999999999E-2</v>
      </c>
      <c r="R1085">
        <f t="shared" si="50"/>
        <v>4050</v>
      </c>
    </row>
    <row r="1086" spans="1:18" ht="15.75" customHeight="1">
      <c r="A1086" s="19">
        <v>1085</v>
      </c>
      <c r="B1086" s="4">
        <v>45</v>
      </c>
      <c r="C1086" s="15">
        <v>122</v>
      </c>
      <c r="D1086" s="21">
        <v>7</v>
      </c>
      <c r="E1086" s="22">
        <v>44046</v>
      </c>
      <c r="F1086" s="23">
        <v>15</v>
      </c>
      <c r="G1086" s="24">
        <v>0.16</v>
      </c>
      <c r="H1086">
        <f>VLOOKUP($B1086,產品!$A$1:$E$61,4,FALSE)*(1-$G1086)*$F1086</f>
        <v>176400</v>
      </c>
      <c r="I1086" s="58">
        <f>$H1086-VLOOKUP($B1086,產品!$A$2:$E$61,5,FALSE)*F1086-$R1086</f>
        <v>37783.199999999997</v>
      </c>
      <c r="J1086">
        <f t="shared" si="48"/>
        <v>2020</v>
      </c>
      <c r="P1086" t="str">
        <f>MID(VLOOKUP($D1086,業務!$A$1:$E$11,2,FALSE),FIND("/",VLOOKUP($D1086,業務!$A$1:$E$11,2,FALSE))+1,2)</f>
        <v>副理</v>
      </c>
      <c r="Q1086">
        <f t="shared" si="49"/>
        <v>1.2E-2</v>
      </c>
      <c r="R1086">
        <f t="shared" si="50"/>
        <v>2116.8000000000002</v>
      </c>
    </row>
    <row r="1087" spans="1:18" ht="15.75" customHeight="1">
      <c r="A1087" s="19">
        <v>1086</v>
      </c>
      <c r="B1087" s="4">
        <v>60</v>
      </c>
      <c r="C1087" s="15">
        <v>288</v>
      </c>
      <c r="D1087" s="21">
        <v>2</v>
      </c>
      <c r="E1087" s="22">
        <v>44046</v>
      </c>
      <c r="F1087" s="23">
        <v>9</v>
      </c>
      <c r="G1087" s="24">
        <v>0.19</v>
      </c>
      <c r="H1087">
        <f>VLOOKUP($B1087,產品!$A$1:$E$61,4,FALSE)*(1-$G1087)*$F1087</f>
        <v>182250</v>
      </c>
      <c r="I1087" s="58">
        <f>$H1087-VLOOKUP($B1087,產品!$A$2:$E$61,5,FALSE)*F1087-$R1087</f>
        <v>22016.25</v>
      </c>
      <c r="J1087">
        <f t="shared" si="48"/>
        <v>2020</v>
      </c>
      <c r="P1087" t="str">
        <f>MID(VLOOKUP($D1087,業務!$A$1:$E$11,2,FALSE),FIND("/",VLOOKUP($D1087,業務!$A$1:$E$11,2,FALSE))+1,2)</f>
        <v>經理</v>
      </c>
      <c r="Q1087">
        <f t="shared" si="49"/>
        <v>1.4999999999999999E-2</v>
      </c>
      <c r="R1087">
        <f t="shared" si="50"/>
        <v>2733.75</v>
      </c>
    </row>
    <row r="1088" spans="1:18" ht="15.75" customHeight="1">
      <c r="A1088" s="19">
        <v>1087</v>
      </c>
      <c r="B1088" s="4">
        <v>27</v>
      </c>
      <c r="C1088" s="15">
        <v>277</v>
      </c>
      <c r="D1088" s="21">
        <v>6</v>
      </c>
      <c r="E1088" s="22">
        <v>44046</v>
      </c>
      <c r="F1088" s="23">
        <v>9</v>
      </c>
      <c r="G1088" s="24">
        <v>0.05</v>
      </c>
      <c r="H1088">
        <f>VLOOKUP($B1088,產品!$A$1:$E$61,4,FALSE)*(1-$G1088)*$F1088</f>
        <v>59850</v>
      </c>
      <c r="I1088" s="58">
        <f>$H1088-VLOOKUP($B1088,產品!$A$2:$E$61,5,FALSE)*F1088-$R1088</f>
        <v>21451.5</v>
      </c>
      <c r="J1088">
        <f t="shared" si="48"/>
        <v>2020</v>
      </c>
      <c r="P1088" t="str">
        <f>MID(VLOOKUP($D1088,業務!$A$1:$E$11,2,FALSE),FIND("/",VLOOKUP($D1088,業務!$A$1:$E$11,2,FALSE))+1,2)</f>
        <v>專員</v>
      </c>
      <c r="Q1088">
        <f t="shared" si="49"/>
        <v>0.01</v>
      </c>
      <c r="R1088">
        <f t="shared" si="50"/>
        <v>598.5</v>
      </c>
    </row>
    <row r="1089" spans="1:18" ht="15.75" customHeight="1">
      <c r="A1089" s="19">
        <v>1088</v>
      </c>
      <c r="B1089" s="4">
        <v>27</v>
      </c>
      <c r="C1089" s="15">
        <v>11</v>
      </c>
      <c r="D1089" s="21">
        <v>4</v>
      </c>
      <c r="E1089" s="22">
        <v>44046</v>
      </c>
      <c r="F1089" s="26">
        <v>7</v>
      </c>
      <c r="G1089" s="24">
        <v>0.19</v>
      </c>
      <c r="H1089">
        <f>VLOOKUP($B1089,產品!$A$1:$E$61,4,FALSE)*(1-$G1089)*$F1089</f>
        <v>39690</v>
      </c>
      <c r="I1089" s="58">
        <f>$H1089-VLOOKUP($B1089,產品!$A$2:$E$61,5,FALSE)*F1089-$R1089</f>
        <v>9813.7199999999993</v>
      </c>
      <c r="J1089">
        <f t="shared" si="48"/>
        <v>2020</v>
      </c>
      <c r="P1089" t="str">
        <f>MID(VLOOKUP($D1089,業務!$A$1:$E$11,2,FALSE),FIND("/",VLOOKUP($D1089,業務!$A$1:$E$11,2,FALSE))+1,2)</f>
        <v>副理</v>
      </c>
      <c r="Q1089">
        <f t="shared" si="49"/>
        <v>1.2E-2</v>
      </c>
      <c r="R1089">
        <f t="shared" si="50"/>
        <v>476.28000000000003</v>
      </c>
    </row>
    <row r="1090" spans="1:18" ht="15.75" customHeight="1">
      <c r="A1090" s="19">
        <v>1089</v>
      </c>
      <c r="B1090" s="4">
        <v>24</v>
      </c>
      <c r="C1090" s="15">
        <v>285</v>
      </c>
      <c r="D1090" s="21">
        <v>7</v>
      </c>
      <c r="E1090" s="22">
        <v>44046</v>
      </c>
      <c r="F1090" s="23">
        <v>12</v>
      </c>
      <c r="G1090" s="24">
        <v>0.15</v>
      </c>
      <c r="H1090">
        <f>VLOOKUP($B1090,產品!$A$1:$E$61,4,FALSE)*(1-$G1090)*$F1090</f>
        <v>18360</v>
      </c>
      <c r="I1090" s="58">
        <f>$H1090-VLOOKUP($B1090,產品!$A$2:$E$61,5,FALSE)*F1090-$R1090</f>
        <v>9499.68</v>
      </c>
      <c r="J1090">
        <f t="shared" si="48"/>
        <v>2020</v>
      </c>
      <c r="P1090" t="str">
        <f>MID(VLOOKUP($D1090,業務!$A$1:$E$11,2,FALSE),FIND("/",VLOOKUP($D1090,業務!$A$1:$E$11,2,FALSE))+1,2)</f>
        <v>副理</v>
      </c>
      <c r="Q1090">
        <f t="shared" si="49"/>
        <v>1.2E-2</v>
      </c>
      <c r="R1090">
        <f t="shared" si="50"/>
        <v>220.32</v>
      </c>
    </row>
    <row r="1091" spans="1:18" ht="15.75" customHeight="1">
      <c r="A1091" s="19">
        <v>1090</v>
      </c>
      <c r="B1091" s="4">
        <v>45</v>
      </c>
      <c r="C1091" s="15">
        <v>118</v>
      </c>
      <c r="D1091" s="21">
        <v>1</v>
      </c>
      <c r="E1091" s="22">
        <v>44046</v>
      </c>
      <c r="F1091" s="23">
        <v>1</v>
      </c>
      <c r="G1091" s="24">
        <v>0.11</v>
      </c>
      <c r="H1091">
        <f>VLOOKUP($B1091,產品!$A$1:$E$61,4,FALSE)*(1-$G1091)*$F1091</f>
        <v>12460</v>
      </c>
      <c r="I1091" s="58">
        <f>$H1091-VLOOKUP($B1091,產品!$A$2:$E$61,5,FALSE)*F1091-$R1091</f>
        <v>3235.4</v>
      </c>
      <c r="J1091">
        <f t="shared" ref="J1091:J1154" si="51">YEAR(E1091)</f>
        <v>2020</v>
      </c>
      <c r="P1091" t="str">
        <f>MID(VLOOKUP($D1091,業務!$A$1:$E$11,2,FALSE),FIND("/",VLOOKUP($D1091,業務!$A$1:$E$11,2,FALSE))+1,2)</f>
        <v>專員</v>
      </c>
      <c r="Q1091">
        <f t="shared" ref="Q1091:Q1154" si="52">IF($P1091="專員",1%,IF($P1091="副理",1.2%,IF($P1091="經理",1.5%,IF($P1091="協理",1.6%,0))))</f>
        <v>0.01</v>
      </c>
      <c r="R1091">
        <f t="shared" ref="R1091:R1154" si="53">$H1091*$Q1091</f>
        <v>124.60000000000001</v>
      </c>
    </row>
    <row r="1092" spans="1:18" ht="15.75" customHeight="1">
      <c r="A1092" s="19">
        <v>1091</v>
      </c>
      <c r="B1092" s="4">
        <v>19</v>
      </c>
      <c r="C1092" s="15">
        <v>277</v>
      </c>
      <c r="D1092" s="21">
        <v>2</v>
      </c>
      <c r="E1092" s="22">
        <v>44047</v>
      </c>
      <c r="F1092" s="26">
        <v>150</v>
      </c>
      <c r="G1092" s="24">
        <v>0.13</v>
      </c>
      <c r="H1092">
        <f>VLOOKUP($B1092,產品!$A$1:$E$61,4,FALSE)*(1-$G1092)*$F1092</f>
        <v>234900</v>
      </c>
      <c r="I1092" s="58">
        <f>$H1092-VLOOKUP($B1092,產品!$A$2:$E$61,5,FALSE)*F1092-$R1092</f>
        <v>123376.5</v>
      </c>
      <c r="J1092">
        <f t="shared" si="51"/>
        <v>2020</v>
      </c>
      <c r="P1092" t="str">
        <f>MID(VLOOKUP($D1092,業務!$A$1:$E$11,2,FALSE),FIND("/",VLOOKUP($D1092,業務!$A$1:$E$11,2,FALSE))+1,2)</f>
        <v>經理</v>
      </c>
      <c r="Q1092">
        <f t="shared" si="52"/>
        <v>1.4999999999999999E-2</v>
      </c>
      <c r="R1092">
        <f t="shared" si="53"/>
        <v>3523.5</v>
      </c>
    </row>
    <row r="1093" spans="1:18" ht="15.75" customHeight="1">
      <c r="A1093" s="19">
        <v>1092</v>
      </c>
      <c r="B1093" s="4">
        <v>51</v>
      </c>
      <c r="C1093" s="15">
        <v>10</v>
      </c>
      <c r="D1093" s="21">
        <v>10</v>
      </c>
      <c r="E1093" s="22">
        <v>44047</v>
      </c>
      <c r="F1093" s="23">
        <v>15</v>
      </c>
      <c r="G1093" s="24">
        <v>0.17</v>
      </c>
      <c r="H1093">
        <f>VLOOKUP($B1093,產品!$A$1:$E$61,4,FALSE)*(1-$G1093)*$F1093</f>
        <v>249000</v>
      </c>
      <c r="I1093" s="58">
        <f>$H1093-VLOOKUP($B1093,產品!$A$2:$E$61,5,FALSE)*F1093-$R1093</f>
        <v>36510</v>
      </c>
      <c r="J1093">
        <f t="shared" si="51"/>
        <v>2020</v>
      </c>
      <c r="P1093" t="str">
        <f>MID(VLOOKUP($D1093,業務!$A$1:$E$11,2,FALSE),FIND("/",VLOOKUP($D1093,業務!$A$1:$E$11,2,FALSE))+1,2)</f>
        <v>專員</v>
      </c>
      <c r="Q1093">
        <f t="shared" si="52"/>
        <v>0.01</v>
      </c>
      <c r="R1093">
        <f t="shared" si="53"/>
        <v>2490</v>
      </c>
    </row>
    <row r="1094" spans="1:18" ht="15.75" customHeight="1">
      <c r="A1094" s="19">
        <v>1093</v>
      </c>
      <c r="B1094" s="4">
        <v>4</v>
      </c>
      <c r="C1094" s="15">
        <v>12</v>
      </c>
      <c r="D1094" s="21">
        <v>4</v>
      </c>
      <c r="E1094" s="22">
        <v>44047</v>
      </c>
      <c r="F1094" s="26">
        <v>50</v>
      </c>
      <c r="G1094" s="24">
        <v>0.06</v>
      </c>
      <c r="H1094">
        <f>VLOOKUP($B1094,產品!$A$1:$E$61,4,FALSE)*(1-$G1094)*$F1094</f>
        <v>47000</v>
      </c>
      <c r="I1094" s="58">
        <f>$H1094-VLOOKUP($B1094,產品!$A$2:$E$61,5,FALSE)*F1094-$R1094</f>
        <v>26436</v>
      </c>
      <c r="J1094">
        <f t="shared" si="51"/>
        <v>2020</v>
      </c>
      <c r="P1094" t="str">
        <f>MID(VLOOKUP($D1094,業務!$A$1:$E$11,2,FALSE),FIND("/",VLOOKUP($D1094,業務!$A$1:$E$11,2,FALSE))+1,2)</f>
        <v>副理</v>
      </c>
      <c r="Q1094">
        <f t="shared" si="52"/>
        <v>1.2E-2</v>
      </c>
      <c r="R1094">
        <f t="shared" si="53"/>
        <v>564</v>
      </c>
    </row>
    <row r="1095" spans="1:18" ht="15.75" customHeight="1">
      <c r="A1095" s="19">
        <v>1094</v>
      </c>
      <c r="B1095" s="4">
        <v>1</v>
      </c>
      <c r="C1095" s="15">
        <v>257</v>
      </c>
      <c r="D1095" s="21">
        <v>6</v>
      </c>
      <c r="E1095" s="22">
        <v>44047</v>
      </c>
      <c r="F1095" s="23">
        <v>60</v>
      </c>
      <c r="G1095" s="24">
        <v>0.19</v>
      </c>
      <c r="H1095">
        <f>VLOOKUP($B1095,產品!$A$1:$E$61,4,FALSE)*(1-$G1095)*$F1095</f>
        <v>48600</v>
      </c>
      <c r="I1095" s="58">
        <f>$H1095-VLOOKUP($B1095,產品!$A$2:$E$61,5,FALSE)*F1095-$R1095</f>
        <v>24114</v>
      </c>
      <c r="J1095">
        <f t="shared" si="51"/>
        <v>2020</v>
      </c>
      <c r="P1095" t="str">
        <f>MID(VLOOKUP($D1095,業務!$A$1:$E$11,2,FALSE),FIND("/",VLOOKUP($D1095,業務!$A$1:$E$11,2,FALSE))+1,2)</f>
        <v>專員</v>
      </c>
      <c r="Q1095">
        <f t="shared" si="52"/>
        <v>0.01</v>
      </c>
      <c r="R1095">
        <f t="shared" si="53"/>
        <v>486</v>
      </c>
    </row>
    <row r="1096" spans="1:18" ht="15.75" customHeight="1">
      <c r="A1096" s="19">
        <v>1095</v>
      </c>
      <c r="B1096" s="4">
        <v>17</v>
      </c>
      <c r="C1096" s="15">
        <v>116</v>
      </c>
      <c r="D1096" s="21">
        <v>6</v>
      </c>
      <c r="E1096" s="22">
        <v>44048</v>
      </c>
      <c r="F1096" s="23">
        <v>100</v>
      </c>
      <c r="G1096" s="24">
        <v>0.16</v>
      </c>
      <c r="H1096">
        <f>VLOOKUP($B1096,產品!$A$1:$E$61,4,FALSE)*(1-$G1096)*$F1096</f>
        <v>151200</v>
      </c>
      <c r="I1096" s="58">
        <f>$H1096-VLOOKUP($B1096,產品!$A$2:$E$61,5,FALSE)*F1096-$R1096</f>
        <v>77688</v>
      </c>
      <c r="J1096">
        <f t="shared" si="51"/>
        <v>2020</v>
      </c>
      <c r="P1096" t="str">
        <f>MID(VLOOKUP($D1096,業務!$A$1:$E$11,2,FALSE),FIND("/",VLOOKUP($D1096,業務!$A$1:$E$11,2,FALSE))+1,2)</f>
        <v>專員</v>
      </c>
      <c r="Q1096">
        <f t="shared" si="52"/>
        <v>0.01</v>
      </c>
      <c r="R1096">
        <f t="shared" si="53"/>
        <v>1512</v>
      </c>
    </row>
    <row r="1097" spans="1:18" ht="15.75" customHeight="1">
      <c r="A1097" s="19">
        <v>1096</v>
      </c>
      <c r="B1097" s="4">
        <v>9</v>
      </c>
      <c r="C1097" s="15">
        <v>10</v>
      </c>
      <c r="D1097" s="21">
        <v>7</v>
      </c>
      <c r="E1097" s="22">
        <v>44048</v>
      </c>
      <c r="F1097" s="26">
        <v>150</v>
      </c>
      <c r="G1097" s="24">
        <v>0.13</v>
      </c>
      <c r="H1097">
        <f>VLOOKUP($B1097,產品!$A$1:$E$61,4,FALSE)*(1-$G1097)*$F1097</f>
        <v>130500</v>
      </c>
      <c r="I1097" s="58">
        <f>$H1097-VLOOKUP($B1097,產品!$A$2:$E$61,5,FALSE)*F1097-$R1097</f>
        <v>68934</v>
      </c>
      <c r="J1097">
        <f t="shared" si="51"/>
        <v>2020</v>
      </c>
      <c r="P1097" t="str">
        <f>MID(VLOOKUP($D1097,業務!$A$1:$E$11,2,FALSE),FIND("/",VLOOKUP($D1097,業務!$A$1:$E$11,2,FALSE))+1,2)</f>
        <v>副理</v>
      </c>
      <c r="Q1097">
        <f t="shared" si="52"/>
        <v>1.2E-2</v>
      </c>
      <c r="R1097">
        <f t="shared" si="53"/>
        <v>1566</v>
      </c>
    </row>
    <row r="1098" spans="1:18" ht="15.75" customHeight="1">
      <c r="A1098" s="19">
        <v>1097</v>
      </c>
      <c r="B1098" s="4">
        <v>14</v>
      </c>
      <c r="C1098" s="15">
        <v>7</v>
      </c>
      <c r="D1098" s="21">
        <v>2</v>
      </c>
      <c r="E1098" s="22">
        <v>44048</v>
      </c>
      <c r="F1098" s="23">
        <v>60</v>
      </c>
      <c r="G1098" s="24">
        <v>0.1</v>
      </c>
      <c r="H1098">
        <f>VLOOKUP($B1098,產品!$A$1:$E$61,4,FALSE)*(1-$G1098)*$F1098</f>
        <v>97200</v>
      </c>
      <c r="I1098" s="58">
        <f>$H1098-VLOOKUP($B1098,產品!$A$2:$E$61,5,FALSE)*F1098-$R1098</f>
        <v>52542</v>
      </c>
      <c r="J1098">
        <f t="shared" si="51"/>
        <v>2020</v>
      </c>
      <c r="P1098" t="str">
        <f>MID(VLOOKUP($D1098,業務!$A$1:$E$11,2,FALSE),FIND("/",VLOOKUP($D1098,業務!$A$1:$E$11,2,FALSE))+1,2)</f>
        <v>經理</v>
      </c>
      <c r="Q1098">
        <f t="shared" si="52"/>
        <v>1.4999999999999999E-2</v>
      </c>
      <c r="R1098">
        <f t="shared" si="53"/>
        <v>1458</v>
      </c>
    </row>
    <row r="1099" spans="1:18" ht="15.75" customHeight="1">
      <c r="A1099" s="19">
        <v>1098</v>
      </c>
      <c r="B1099" s="4">
        <v>49</v>
      </c>
      <c r="C1099" s="15">
        <v>11</v>
      </c>
      <c r="D1099" s="21">
        <v>4</v>
      </c>
      <c r="E1099" s="22">
        <v>44048</v>
      </c>
      <c r="F1099" s="23">
        <v>15</v>
      </c>
      <c r="G1099" s="24">
        <v>0.1</v>
      </c>
      <c r="H1099">
        <f>VLOOKUP($B1099,產品!$A$1:$E$61,4,FALSE)*(1-$G1099)*$F1099</f>
        <v>202500</v>
      </c>
      <c r="I1099" s="58">
        <f>$H1099-VLOOKUP($B1099,產品!$A$2:$E$61,5,FALSE)*F1099-$R1099</f>
        <v>42570</v>
      </c>
      <c r="J1099">
        <f t="shared" si="51"/>
        <v>2020</v>
      </c>
      <c r="P1099" t="str">
        <f>MID(VLOOKUP($D1099,業務!$A$1:$E$11,2,FALSE),FIND("/",VLOOKUP($D1099,業務!$A$1:$E$11,2,FALSE))+1,2)</f>
        <v>副理</v>
      </c>
      <c r="Q1099">
        <f t="shared" si="52"/>
        <v>1.2E-2</v>
      </c>
      <c r="R1099">
        <f t="shared" si="53"/>
        <v>2430</v>
      </c>
    </row>
    <row r="1100" spans="1:18" ht="15.75" customHeight="1">
      <c r="A1100" s="19">
        <v>1099</v>
      </c>
      <c r="B1100" s="4">
        <v>60</v>
      </c>
      <c r="C1100" s="15">
        <v>273</v>
      </c>
      <c r="D1100" s="21">
        <v>7</v>
      </c>
      <c r="E1100" s="22">
        <v>44048</v>
      </c>
      <c r="F1100" s="26">
        <v>7</v>
      </c>
      <c r="G1100" s="24">
        <v>0.17</v>
      </c>
      <c r="H1100">
        <f>VLOOKUP($B1100,產品!$A$1:$E$61,4,FALSE)*(1-$G1100)*$F1100</f>
        <v>145250</v>
      </c>
      <c r="I1100" s="58">
        <f>$H1100-VLOOKUP($B1100,產品!$A$2:$E$61,5,FALSE)*F1100-$R1100</f>
        <v>21007</v>
      </c>
      <c r="J1100">
        <f t="shared" si="51"/>
        <v>2020</v>
      </c>
      <c r="P1100" t="str">
        <f>MID(VLOOKUP($D1100,業務!$A$1:$E$11,2,FALSE),FIND("/",VLOOKUP($D1100,業務!$A$1:$E$11,2,FALSE))+1,2)</f>
        <v>副理</v>
      </c>
      <c r="Q1100">
        <f t="shared" si="52"/>
        <v>1.2E-2</v>
      </c>
      <c r="R1100">
        <f t="shared" si="53"/>
        <v>1743</v>
      </c>
    </row>
    <row r="1101" spans="1:18" ht="15.75" customHeight="1">
      <c r="A1101" s="19">
        <v>1100</v>
      </c>
      <c r="B1101" s="4">
        <v>46</v>
      </c>
      <c r="C1101" s="15">
        <v>283</v>
      </c>
      <c r="D1101" s="21">
        <v>4</v>
      </c>
      <c r="E1101" s="22">
        <v>44048</v>
      </c>
      <c r="F1101" s="26">
        <v>3</v>
      </c>
      <c r="G1101" s="24">
        <v>0.05</v>
      </c>
      <c r="H1101">
        <f>VLOOKUP($B1101,產品!$A$1:$E$61,4,FALSE)*(1-$G1101)*$F1101</f>
        <v>48450</v>
      </c>
      <c r="I1101" s="58">
        <f>$H1101-VLOOKUP($B1101,產品!$A$2:$E$61,5,FALSE)*F1101-$R1101</f>
        <v>14718.6</v>
      </c>
      <c r="J1101">
        <f t="shared" si="51"/>
        <v>2020</v>
      </c>
      <c r="P1101" t="str">
        <f>MID(VLOOKUP($D1101,業務!$A$1:$E$11,2,FALSE),FIND("/",VLOOKUP($D1101,業務!$A$1:$E$11,2,FALSE))+1,2)</f>
        <v>副理</v>
      </c>
      <c r="Q1101">
        <f t="shared" si="52"/>
        <v>1.2E-2</v>
      </c>
      <c r="R1101">
        <f t="shared" si="53"/>
        <v>581.4</v>
      </c>
    </row>
    <row r="1102" spans="1:18" ht="15.75" customHeight="1">
      <c r="A1102" s="19">
        <v>1101</v>
      </c>
      <c r="B1102" s="4">
        <v>8</v>
      </c>
      <c r="C1102" s="15">
        <v>9</v>
      </c>
      <c r="D1102" s="21">
        <v>3</v>
      </c>
      <c r="E1102" s="22">
        <v>44049</v>
      </c>
      <c r="F1102" s="23">
        <v>90</v>
      </c>
      <c r="G1102" s="24">
        <v>0.17</v>
      </c>
      <c r="H1102">
        <f>VLOOKUP($B1102,產品!$A$1:$E$61,4,FALSE)*(1-$G1102)*$F1102</f>
        <v>74700</v>
      </c>
      <c r="I1102" s="58">
        <f>$H1102-VLOOKUP($B1102,產品!$A$2:$E$61,5,FALSE)*F1102-$R1102</f>
        <v>37504.800000000003</v>
      </c>
      <c r="J1102">
        <f t="shared" si="51"/>
        <v>2020</v>
      </c>
      <c r="P1102" t="str">
        <f>MID(VLOOKUP($D1102,業務!$A$1:$E$11,2,FALSE),FIND("/",VLOOKUP($D1102,業務!$A$1:$E$11,2,FALSE))+1,2)</f>
        <v>協理</v>
      </c>
      <c r="Q1102">
        <f t="shared" si="52"/>
        <v>1.6E-2</v>
      </c>
      <c r="R1102">
        <f t="shared" si="53"/>
        <v>1195.2</v>
      </c>
    </row>
    <row r="1103" spans="1:18" ht="15.75" customHeight="1">
      <c r="A1103" s="19">
        <v>1102</v>
      </c>
      <c r="B1103" s="4">
        <v>45</v>
      </c>
      <c r="C1103" s="15">
        <v>263</v>
      </c>
      <c r="D1103" s="21">
        <v>7</v>
      </c>
      <c r="E1103" s="22">
        <v>44049</v>
      </c>
      <c r="F1103" s="23">
        <v>8</v>
      </c>
      <c r="G1103" s="24">
        <v>0.05</v>
      </c>
      <c r="H1103">
        <f>VLOOKUP($B1103,產品!$A$1:$E$61,4,FALSE)*(1-$G1103)*$F1103</f>
        <v>106400</v>
      </c>
      <c r="I1103" s="58">
        <f>$H1103-VLOOKUP($B1103,產品!$A$2:$E$61,5,FALSE)*F1103-$R1103</f>
        <v>32323.200000000001</v>
      </c>
      <c r="J1103">
        <f t="shared" si="51"/>
        <v>2020</v>
      </c>
      <c r="P1103" t="str">
        <f>MID(VLOOKUP($D1103,業務!$A$1:$E$11,2,FALSE),FIND("/",VLOOKUP($D1103,業務!$A$1:$E$11,2,FALSE))+1,2)</f>
        <v>副理</v>
      </c>
      <c r="Q1103">
        <f t="shared" si="52"/>
        <v>1.2E-2</v>
      </c>
      <c r="R1103">
        <f t="shared" si="53"/>
        <v>1276.8</v>
      </c>
    </row>
    <row r="1104" spans="1:18" ht="15.75" customHeight="1">
      <c r="A1104" s="19">
        <v>1103</v>
      </c>
      <c r="B1104" s="4">
        <v>22</v>
      </c>
      <c r="C1104" s="15">
        <v>280</v>
      </c>
      <c r="D1104" s="21">
        <v>2</v>
      </c>
      <c r="E1104" s="22">
        <v>44050</v>
      </c>
      <c r="F1104" s="23">
        <v>60</v>
      </c>
      <c r="G1104" s="24">
        <v>0.14000000000000001</v>
      </c>
      <c r="H1104">
        <f>VLOOKUP($B1104,產品!$A$1:$E$61,4,FALSE)*(1-$G1104)*$F1104</f>
        <v>92880</v>
      </c>
      <c r="I1104" s="58">
        <f>$H1104-VLOOKUP($B1104,產品!$A$2:$E$61,5,FALSE)*F1104-$R1104</f>
        <v>48286.8</v>
      </c>
      <c r="J1104">
        <f t="shared" si="51"/>
        <v>2020</v>
      </c>
      <c r="P1104" t="str">
        <f>MID(VLOOKUP($D1104,業務!$A$1:$E$11,2,FALSE),FIND("/",VLOOKUP($D1104,業務!$A$1:$E$11,2,FALSE))+1,2)</f>
        <v>經理</v>
      </c>
      <c r="Q1104">
        <f t="shared" si="52"/>
        <v>1.4999999999999999E-2</v>
      </c>
      <c r="R1104">
        <f t="shared" si="53"/>
        <v>1393.2</v>
      </c>
    </row>
    <row r="1105" spans="1:18" ht="15.75" customHeight="1">
      <c r="A1105" s="19">
        <v>1104</v>
      </c>
      <c r="B1105" s="4">
        <v>47</v>
      </c>
      <c r="C1105" s="15">
        <v>8</v>
      </c>
      <c r="D1105" s="21">
        <v>6</v>
      </c>
      <c r="E1105" s="22">
        <v>44050</v>
      </c>
      <c r="F1105" s="23">
        <v>11</v>
      </c>
      <c r="G1105" s="24">
        <v>0.15</v>
      </c>
      <c r="H1105">
        <f>VLOOKUP($B1105,產品!$A$1:$E$61,4,FALSE)*(1-$G1105)*$F1105</f>
        <v>187000</v>
      </c>
      <c r="I1105" s="58">
        <f>$H1105-VLOOKUP($B1105,產品!$A$2:$E$61,5,FALSE)*F1105-$R1105</f>
        <v>42130</v>
      </c>
      <c r="J1105">
        <f t="shared" si="51"/>
        <v>2020</v>
      </c>
      <c r="P1105" t="str">
        <f>MID(VLOOKUP($D1105,業務!$A$1:$E$11,2,FALSE),FIND("/",VLOOKUP($D1105,業務!$A$1:$E$11,2,FALSE))+1,2)</f>
        <v>專員</v>
      </c>
      <c r="Q1105">
        <f t="shared" si="52"/>
        <v>0.01</v>
      </c>
      <c r="R1105">
        <f t="shared" si="53"/>
        <v>1870</v>
      </c>
    </row>
    <row r="1106" spans="1:18" ht="15.75" customHeight="1">
      <c r="A1106" s="19">
        <v>1105</v>
      </c>
      <c r="B1106" s="4">
        <v>35</v>
      </c>
      <c r="C1106" s="15">
        <v>267</v>
      </c>
      <c r="D1106" s="21">
        <v>7</v>
      </c>
      <c r="E1106" s="22">
        <v>44051</v>
      </c>
      <c r="F1106" s="26">
        <v>3</v>
      </c>
      <c r="G1106" s="24">
        <v>0.11</v>
      </c>
      <c r="H1106">
        <f>VLOOKUP($B1106,產品!$A$1:$E$61,4,FALSE)*(1-$G1106)*$F1106</f>
        <v>22695</v>
      </c>
      <c r="I1106" s="58">
        <f>$H1106-VLOOKUP($B1106,產品!$A$2:$E$61,5,FALSE)*F1106-$R1106</f>
        <v>7122.66</v>
      </c>
      <c r="J1106">
        <f t="shared" si="51"/>
        <v>2020</v>
      </c>
      <c r="P1106" t="str">
        <f>MID(VLOOKUP($D1106,業務!$A$1:$E$11,2,FALSE),FIND("/",VLOOKUP($D1106,業務!$A$1:$E$11,2,FALSE))+1,2)</f>
        <v>副理</v>
      </c>
      <c r="Q1106">
        <f t="shared" si="52"/>
        <v>1.2E-2</v>
      </c>
      <c r="R1106">
        <f t="shared" si="53"/>
        <v>272.34000000000003</v>
      </c>
    </row>
    <row r="1107" spans="1:18" ht="15.75" customHeight="1">
      <c r="A1107" s="19">
        <v>1106</v>
      </c>
      <c r="B1107" s="4">
        <v>45</v>
      </c>
      <c r="C1107" s="15">
        <v>12</v>
      </c>
      <c r="D1107" s="21">
        <v>1</v>
      </c>
      <c r="E1107" s="22">
        <v>44051</v>
      </c>
      <c r="F1107" s="23">
        <v>2</v>
      </c>
      <c r="G1107" s="24">
        <v>0.16</v>
      </c>
      <c r="H1107">
        <f>VLOOKUP($B1107,產品!$A$1:$E$61,4,FALSE)*(1-$G1107)*$F1107</f>
        <v>23520</v>
      </c>
      <c r="I1107" s="58">
        <f>$H1107-VLOOKUP($B1107,產品!$A$2:$E$61,5,FALSE)*F1107-$R1107</f>
        <v>5084.8</v>
      </c>
      <c r="J1107">
        <f t="shared" si="51"/>
        <v>2020</v>
      </c>
      <c r="P1107" t="str">
        <f>MID(VLOOKUP($D1107,業務!$A$1:$E$11,2,FALSE),FIND("/",VLOOKUP($D1107,業務!$A$1:$E$11,2,FALSE))+1,2)</f>
        <v>專員</v>
      </c>
      <c r="Q1107">
        <f t="shared" si="52"/>
        <v>0.01</v>
      </c>
      <c r="R1107">
        <f t="shared" si="53"/>
        <v>235.20000000000002</v>
      </c>
    </row>
    <row r="1108" spans="1:18" ht="15.75" customHeight="1">
      <c r="A1108" s="19">
        <v>1107</v>
      </c>
      <c r="B1108" s="4">
        <v>49</v>
      </c>
      <c r="C1108" s="15">
        <v>3</v>
      </c>
      <c r="D1108" s="21">
        <v>8</v>
      </c>
      <c r="E1108" s="22">
        <v>44052</v>
      </c>
      <c r="F1108" s="23">
        <v>19</v>
      </c>
      <c r="G1108" s="24">
        <v>0.09</v>
      </c>
      <c r="H1108">
        <f>VLOOKUP($B1108,產品!$A$1:$E$61,4,FALSE)*(1-$G1108)*$F1108</f>
        <v>259350</v>
      </c>
      <c r="I1108" s="58">
        <f>$H1108-VLOOKUP($B1108,產品!$A$2:$E$61,5,FALSE)*F1108-$R1108</f>
        <v>57256.5</v>
      </c>
      <c r="J1108">
        <f t="shared" si="51"/>
        <v>2020</v>
      </c>
      <c r="P1108" t="str">
        <f>MID(VLOOKUP($D1108,業務!$A$1:$E$11,2,FALSE),FIND("/",VLOOKUP($D1108,業務!$A$1:$E$11,2,FALSE))+1,2)</f>
        <v>專員</v>
      </c>
      <c r="Q1108">
        <f t="shared" si="52"/>
        <v>0.01</v>
      </c>
      <c r="R1108">
        <f t="shared" si="53"/>
        <v>2593.5</v>
      </c>
    </row>
    <row r="1109" spans="1:18" ht="15.75" customHeight="1">
      <c r="A1109" s="19">
        <v>1108</v>
      </c>
      <c r="B1109" s="4">
        <v>33</v>
      </c>
      <c r="C1109" s="15">
        <v>284</v>
      </c>
      <c r="D1109" s="21">
        <v>5</v>
      </c>
      <c r="E1109" s="22">
        <v>44052</v>
      </c>
      <c r="F1109" s="23">
        <v>12</v>
      </c>
      <c r="G1109" s="24">
        <v>0.09</v>
      </c>
      <c r="H1109">
        <f>VLOOKUP($B1109,產品!$A$1:$E$61,4,FALSE)*(1-$G1109)*$F1109</f>
        <v>81900</v>
      </c>
      <c r="I1109" s="58">
        <f>$H1109-VLOOKUP($B1109,產品!$A$2:$E$61,5,FALSE)*F1109-$R1109</f>
        <v>27081</v>
      </c>
      <c r="J1109">
        <f t="shared" si="51"/>
        <v>2020</v>
      </c>
      <c r="P1109" t="str">
        <f>MID(VLOOKUP($D1109,業務!$A$1:$E$11,2,FALSE),FIND("/",VLOOKUP($D1109,業務!$A$1:$E$11,2,FALSE))+1,2)</f>
        <v>專員</v>
      </c>
      <c r="Q1109">
        <f t="shared" si="52"/>
        <v>0.01</v>
      </c>
      <c r="R1109">
        <f t="shared" si="53"/>
        <v>819</v>
      </c>
    </row>
    <row r="1110" spans="1:18" ht="15.75" customHeight="1">
      <c r="A1110" s="19">
        <v>1109</v>
      </c>
      <c r="B1110" s="4">
        <v>45</v>
      </c>
      <c r="C1110" s="15">
        <v>284</v>
      </c>
      <c r="D1110" s="21">
        <v>1</v>
      </c>
      <c r="E1110" s="22">
        <v>44052</v>
      </c>
      <c r="F1110" s="23">
        <v>5</v>
      </c>
      <c r="G1110" s="24">
        <v>0.1</v>
      </c>
      <c r="H1110">
        <f>VLOOKUP($B1110,產品!$A$1:$E$61,4,FALSE)*(1-$G1110)*$F1110</f>
        <v>63000</v>
      </c>
      <c r="I1110" s="58">
        <f>$H1110-VLOOKUP($B1110,產品!$A$2:$E$61,5,FALSE)*F1110-$R1110</f>
        <v>16870</v>
      </c>
      <c r="J1110">
        <f t="shared" si="51"/>
        <v>2020</v>
      </c>
      <c r="P1110" t="str">
        <f>MID(VLOOKUP($D1110,業務!$A$1:$E$11,2,FALSE),FIND("/",VLOOKUP($D1110,業務!$A$1:$E$11,2,FALSE))+1,2)</f>
        <v>專員</v>
      </c>
      <c r="Q1110">
        <f t="shared" si="52"/>
        <v>0.01</v>
      </c>
      <c r="R1110">
        <f t="shared" si="53"/>
        <v>630</v>
      </c>
    </row>
    <row r="1111" spans="1:18" ht="15.75" customHeight="1">
      <c r="A1111" s="19">
        <v>1110</v>
      </c>
      <c r="B1111" s="4">
        <v>23</v>
      </c>
      <c r="C1111" s="15">
        <v>117</v>
      </c>
      <c r="D1111" s="21">
        <v>1</v>
      </c>
      <c r="E1111" s="22">
        <v>44053</v>
      </c>
      <c r="F1111" s="26">
        <v>90</v>
      </c>
      <c r="G1111" s="24">
        <v>0.11</v>
      </c>
      <c r="H1111">
        <f>VLOOKUP($B1111,產品!$A$1:$E$61,4,FALSE)*(1-$G1111)*$F1111</f>
        <v>144180</v>
      </c>
      <c r="I1111" s="58">
        <f>$H1111-VLOOKUP($B1111,產品!$A$2:$E$61,5,FALSE)*F1111-$R1111</f>
        <v>77938.2</v>
      </c>
      <c r="J1111">
        <f t="shared" si="51"/>
        <v>2020</v>
      </c>
      <c r="P1111" t="str">
        <f>MID(VLOOKUP($D1111,業務!$A$1:$E$11,2,FALSE),FIND("/",VLOOKUP($D1111,業務!$A$1:$E$11,2,FALSE))+1,2)</f>
        <v>專員</v>
      </c>
      <c r="Q1111">
        <f t="shared" si="52"/>
        <v>0.01</v>
      </c>
      <c r="R1111">
        <f t="shared" si="53"/>
        <v>1441.8</v>
      </c>
    </row>
    <row r="1112" spans="1:18" ht="15.75" customHeight="1">
      <c r="A1112" s="19">
        <v>1111</v>
      </c>
      <c r="B1112" s="4">
        <v>4</v>
      </c>
      <c r="C1112" s="15">
        <v>7</v>
      </c>
      <c r="D1112" s="21">
        <v>2</v>
      </c>
      <c r="E1112" s="22">
        <v>44053</v>
      </c>
      <c r="F1112" s="23">
        <v>40</v>
      </c>
      <c r="G1112" s="24">
        <v>0.15</v>
      </c>
      <c r="H1112">
        <f>VLOOKUP($B1112,產品!$A$1:$E$61,4,FALSE)*(1-$G1112)*$F1112</f>
        <v>34000</v>
      </c>
      <c r="I1112" s="58">
        <f>$H1112-VLOOKUP($B1112,產品!$A$2:$E$61,5,FALSE)*F1112-$R1112</f>
        <v>17490</v>
      </c>
      <c r="J1112">
        <f t="shared" si="51"/>
        <v>2020</v>
      </c>
      <c r="P1112" t="str">
        <f>MID(VLOOKUP($D1112,業務!$A$1:$E$11,2,FALSE),FIND("/",VLOOKUP($D1112,業務!$A$1:$E$11,2,FALSE))+1,2)</f>
        <v>經理</v>
      </c>
      <c r="Q1112">
        <f t="shared" si="52"/>
        <v>1.4999999999999999E-2</v>
      </c>
      <c r="R1112">
        <f t="shared" si="53"/>
        <v>510</v>
      </c>
    </row>
    <row r="1113" spans="1:18" ht="15.75" customHeight="1">
      <c r="A1113" s="19">
        <v>1112</v>
      </c>
      <c r="B1113" s="4">
        <v>46</v>
      </c>
      <c r="C1113" s="15">
        <v>11</v>
      </c>
      <c r="D1113" s="21">
        <v>5</v>
      </c>
      <c r="E1113" s="22">
        <v>44053</v>
      </c>
      <c r="F1113" s="26">
        <v>3</v>
      </c>
      <c r="G1113" s="24">
        <v>0.08</v>
      </c>
      <c r="H1113">
        <f>VLOOKUP($B1113,產品!$A$1:$E$61,4,FALSE)*(1-$G1113)*$F1113</f>
        <v>46920</v>
      </c>
      <c r="I1113" s="58">
        <f>$H1113-VLOOKUP($B1113,產品!$A$2:$E$61,5,FALSE)*F1113-$R1113</f>
        <v>13300.8</v>
      </c>
      <c r="J1113">
        <f t="shared" si="51"/>
        <v>2020</v>
      </c>
      <c r="P1113" t="str">
        <f>MID(VLOOKUP($D1113,業務!$A$1:$E$11,2,FALSE),FIND("/",VLOOKUP($D1113,業務!$A$1:$E$11,2,FALSE))+1,2)</f>
        <v>專員</v>
      </c>
      <c r="Q1113">
        <f t="shared" si="52"/>
        <v>0.01</v>
      </c>
      <c r="R1113">
        <f t="shared" si="53"/>
        <v>469.2</v>
      </c>
    </row>
    <row r="1114" spans="1:18" ht="15.75" customHeight="1">
      <c r="A1114" s="19">
        <v>1113</v>
      </c>
      <c r="B1114" s="4">
        <v>54</v>
      </c>
      <c r="C1114" s="15">
        <v>10</v>
      </c>
      <c r="D1114" s="21">
        <v>3</v>
      </c>
      <c r="E1114" s="22">
        <v>44053</v>
      </c>
      <c r="F1114" s="23">
        <v>6</v>
      </c>
      <c r="G1114" s="24">
        <v>0.19</v>
      </c>
      <c r="H1114">
        <f>VLOOKUP($B1114,產品!$A$1:$E$61,4,FALSE)*(1-$G1114)*$F1114</f>
        <v>87480.000000000015</v>
      </c>
      <c r="I1114" s="58">
        <f>$H1114-VLOOKUP($B1114,產品!$A$2:$E$61,5,FALSE)*F1114-$R1114</f>
        <v>10480.320000000014</v>
      </c>
      <c r="J1114">
        <f t="shared" si="51"/>
        <v>2020</v>
      </c>
      <c r="P1114" t="str">
        <f>MID(VLOOKUP($D1114,業務!$A$1:$E$11,2,FALSE),FIND("/",VLOOKUP($D1114,業務!$A$1:$E$11,2,FALSE))+1,2)</f>
        <v>協理</v>
      </c>
      <c r="Q1114">
        <f t="shared" si="52"/>
        <v>1.6E-2</v>
      </c>
      <c r="R1114">
        <f t="shared" si="53"/>
        <v>1399.6800000000003</v>
      </c>
    </row>
    <row r="1115" spans="1:18" ht="15.75" customHeight="1">
      <c r="A1115" s="19">
        <v>1114</v>
      </c>
      <c r="B1115" s="4">
        <v>22</v>
      </c>
      <c r="C1115" s="15">
        <v>5</v>
      </c>
      <c r="D1115" s="21">
        <v>1</v>
      </c>
      <c r="E1115" s="22">
        <v>44053</v>
      </c>
      <c r="F1115" s="23">
        <v>10</v>
      </c>
      <c r="G1115" s="24">
        <v>0.19</v>
      </c>
      <c r="H1115">
        <f>VLOOKUP($B1115,產品!$A$1:$E$61,4,FALSE)*(1-$G1115)*$F1115</f>
        <v>14580</v>
      </c>
      <c r="I1115" s="58">
        <f>$H1115-VLOOKUP($B1115,產品!$A$2:$E$61,5,FALSE)*F1115-$R1115</f>
        <v>7234.2</v>
      </c>
      <c r="J1115">
        <f t="shared" si="51"/>
        <v>2020</v>
      </c>
      <c r="P1115" t="str">
        <f>MID(VLOOKUP($D1115,業務!$A$1:$E$11,2,FALSE),FIND("/",VLOOKUP($D1115,業務!$A$1:$E$11,2,FALSE))+1,2)</f>
        <v>專員</v>
      </c>
      <c r="Q1115">
        <f t="shared" si="52"/>
        <v>0.01</v>
      </c>
      <c r="R1115">
        <f t="shared" si="53"/>
        <v>145.80000000000001</v>
      </c>
    </row>
    <row r="1116" spans="1:18" ht="15.75" customHeight="1">
      <c r="A1116" s="19">
        <v>1115</v>
      </c>
      <c r="B1116" s="4">
        <v>12</v>
      </c>
      <c r="C1116" s="15">
        <v>275</v>
      </c>
      <c r="D1116" s="21">
        <v>5</v>
      </c>
      <c r="E1116" s="22">
        <v>44054</v>
      </c>
      <c r="F1116" s="23">
        <v>150</v>
      </c>
      <c r="G1116" s="24">
        <v>7.0000000000000007E-2</v>
      </c>
      <c r="H1116">
        <f>VLOOKUP($B1116,產品!$A$1:$E$61,4,FALSE)*(1-$G1116)*$F1116</f>
        <v>139499.99999999997</v>
      </c>
      <c r="I1116" s="58">
        <f>$H1116-VLOOKUP($B1116,產品!$A$2:$E$61,5,FALSE)*F1116-$R1116</f>
        <v>78104.999999999971</v>
      </c>
      <c r="J1116">
        <f t="shared" si="51"/>
        <v>2020</v>
      </c>
      <c r="P1116" t="str">
        <f>MID(VLOOKUP($D1116,業務!$A$1:$E$11,2,FALSE),FIND("/",VLOOKUP($D1116,業務!$A$1:$E$11,2,FALSE))+1,2)</f>
        <v>專員</v>
      </c>
      <c r="Q1116">
        <f t="shared" si="52"/>
        <v>0.01</v>
      </c>
      <c r="R1116">
        <f t="shared" si="53"/>
        <v>1394.9999999999998</v>
      </c>
    </row>
    <row r="1117" spans="1:18" ht="15.75" customHeight="1">
      <c r="A1117" s="19">
        <v>1116</v>
      </c>
      <c r="B1117" s="4">
        <v>24</v>
      </c>
      <c r="C1117" s="15">
        <v>271</v>
      </c>
      <c r="D1117" s="21">
        <v>10</v>
      </c>
      <c r="E1117" s="22">
        <v>44054</v>
      </c>
      <c r="F1117" s="23">
        <v>80</v>
      </c>
      <c r="G1117" s="24">
        <v>0.12</v>
      </c>
      <c r="H1117">
        <f>VLOOKUP($B1117,產品!$A$1:$E$61,4,FALSE)*(1-$G1117)*$F1117</f>
        <v>126720</v>
      </c>
      <c r="I1117" s="58">
        <f>$H1117-VLOOKUP($B1117,產品!$A$2:$E$61,5,FALSE)*F1117-$R1117</f>
        <v>67852.800000000003</v>
      </c>
      <c r="J1117">
        <f t="shared" si="51"/>
        <v>2020</v>
      </c>
      <c r="P1117" t="str">
        <f>MID(VLOOKUP($D1117,業務!$A$1:$E$11,2,FALSE),FIND("/",VLOOKUP($D1117,業務!$A$1:$E$11,2,FALSE))+1,2)</f>
        <v>專員</v>
      </c>
      <c r="Q1117">
        <f t="shared" si="52"/>
        <v>0.01</v>
      </c>
      <c r="R1117">
        <f t="shared" si="53"/>
        <v>1267.2</v>
      </c>
    </row>
    <row r="1118" spans="1:18" ht="15.75" customHeight="1">
      <c r="A1118" s="19">
        <v>1117</v>
      </c>
      <c r="B1118" s="4">
        <v>18</v>
      </c>
      <c r="C1118" s="15">
        <v>279</v>
      </c>
      <c r="D1118" s="21">
        <v>6</v>
      </c>
      <c r="E1118" s="22">
        <v>44054</v>
      </c>
      <c r="F1118" s="23">
        <v>50</v>
      </c>
      <c r="G1118" s="24">
        <v>0.16</v>
      </c>
      <c r="H1118">
        <f>VLOOKUP($B1118,產品!$A$1:$E$61,4,FALSE)*(1-$G1118)*$F1118</f>
        <v>75600</v>
      </c>
      <c r="I1118" s="58">
        <f>$H1118-VLOOKUP($B1118,產品!$A$2:$E$61,5,FALSE)*F1118-$R1118</f>
        <v>38844</v>
      </c>
      <c r="J1118">
        <f t="shared" si="51"/>
        <v>2020</v>
      </c>
      <c r="P1118" t="str">
        <f>MID(VLOOKUP($D1118,業務!$A$1:$E$11,2,FALSE),FIND("/",VLOOKUP($D1118,業務!$A$1:$E$11,2,FALSE))+1,2)</f>
        <v>專員</v>
      </c>
      <c r="Q1118">
        <f t="shared" si="52"/>
        <v>0.01</v>
      </c>
      <c r="R1118">
        <f t="shared" si="53"/>
        <v>756</v>
      </c>
    </row>
    <row r="1119" spans="1:18" ht="15.75" customHeight="1">
      <c r="A1119" s="19">
        <v>1118</v>
      </c>
      <c r="B1119" s="4">
        <v>37</v>
      </c>
      <c r="C1119" s="15">
        <v>260</v>
      </c>
      <c r="D1119" s="21">
        <v>9</v>
      </c>
      <c r="E1119" s="22">
        <v>44054</v>
      </c>
      <c r="F1119" s="23">
        <v>4</v>
      </c>
      <c r="G1119" s="24">
        <v>0.1</v>
      </c>
      <c r="H1119">
        <f>VLOOKUP($B1119,產品!$A$1:$E$61,4,FALSE)*(1-$G1119)*$F1119</f>
        <v>43200</v>
      </c>
      <c r="I1119" s="58">
        <f>$H1119-VLOOKUP($B1119,產品!$A$2:$E$61,5,FALSE)*F1119-$R1119</f>
        <v>11352</v>
      </c>
      <c r="J1119">
        <f t="shared" si="51"/>
        <v>2020</v>
      </c>
      <c r="P1119" t="str">
        <f>MID(VLOOKUP($D1119,業務!$A$1:$E$11,2,FALSE),FIND("/",VLOOKUP($D1119,業務!$A$1:$E$11,2,FALSE))+1,2)</f>
        <v>經理</v>
      </c>
      <c r="Q1119">
        <f t="shared" si="52"/>
        <v>1.4999999999999999E-2</v>
      </c>
      <c r="R1119">
        <f t="shared" si="53"/>
        <v>648</v>
      </c>
    </row>
    <row r="1120" spans="1:18" ht="15.75" customHeight="1">
      <c r="A1120" s="19">
        <v>1119</v>
      </c>
      <c r="B1120" s="4">
        <v>42</v>
      </c>
      <c r="C1120" s="15">
        <v>271</v>
      </c>
      <c r="D1120" s="21">
        <v>5</v>
      </c>
      <c r="E1120" s="22">
        <v>44054</v>
      </c>
      <c r="F1120" s="26">
        <v>3</v>
      </c>
      <c r="G1120" s="24">
        <v>0.09</v>
      </c>
      <c r="H1120">
        <f>VLOOKUP($B1120,產品!$A$1:$E$61,4,FALSE)*(1-$G1120)*$F1120</f>
        <v>40950</v>
      </c>
      <c r="I1120" s="58">
        <f>$H1120-VLOOKUP($B1120,產品!$A$2:$E$61,5,FALSE)*F1120-$R1120</f>
        <v>11290.5</v>
      </c>
      <c r="J1120">
        <f t="shared" si="51"/>
        <v>2020</v>
      </c>
      <c r="P1120" t="str">
        <f>MID(VLOOKUP($D1120,業務!$A$1:$E$11,2,FALSE),FIND("/",VLOOKUP($D1120,業務!$A$1:$E$11,2,FALSE))+1,2)</f>
        <v>專員</v>
      </c>
      <c r="Q1120">
        <f t="shared" si="52"/>
        <v>0.01</v>
      </c>
      <c r="R1120">
        <f t="shared" si="53"/>
        <v>409.5</v>
      </c>
    </row>
    <row r="1121" spans="1:18" ht="15.75" customHeight="1">
      <c r="A1121" s="19">
        <v>1120</v>
      </c>
      <c r="B1121" s="4">
        <v>19</v>
      </c>
      <c r="C1121" s="15">
        <v>121</v>
      </c>
      <c r="D1121" s="21">
        <v>6</v>
      </c>
      <c r="E1121" s="22">
        <v>44055</v>
      </c>
      <c r="F1121" s="23">
        <v>100</v>
      </c>
      <c r="G1121" s="24">
        <v>0.05</v>
      </c>
      <c r="H1121">
        <f>VLOOKUP($B1121,產品!$A$1:$E$61,4,FALSE)*(1-$G1121)*$F1121</f>
        <v>171000</v>
      </c>
      <c r="I1121" s="58">
        <f>$H1121-VLOOKUP($B1121,產品!$A$2:$E$61,5,FALSE)*F1121-$R1121</f>
        <v>97290</v>
      </c>
      <c r="J1121">
        <f t="shared" si="51"/>
        <v>2020</v>
      </c>
      <c r="P1121" t="str">
        <f>MID(VLOOKUP($D1121,業務!$A$1:$E$11,2,FALSE),FIND("/",VLOOKUP($D1121,業務!$A$1:$E$11,2,FALSE))+1,2)</f>
        <v>專員</v>
      </c>
      <c r="Q1121">
        <f t="shared" si="52"/>
        <v>0.01</v>
      </c>
      <c r="R1121">
        <f t="shared" si="53"/>
        <v>1710</v>
      </c>
    </row>
    <row r="1122" spans="1:18" ht="15.75" customHeight="1">
      <c r="A1122" s="19">
        <v>1121</v>
      </c>
      <c r="B1122" s="4">
        <v>37</v>
      </c>
      <c r="C1122" s="15">
        <v>4</v>
      </c>
      <c r="D1122" s="21">
        <v>5</v>
      </c>
      <c r="E1122" s="22">
        <v>44055</v>
      </c>
      <c r="F1122" s="26">
        <v>15</v>
      </c>
      <c r="G1122" s="24">
        <v>0.05</v>
      </c>
      <c r="H1122">
        <f>VLOOKUP($B1122,產品!$A$1:$E$61,4,FALSE)*(1-$G1122)*$F1122</f>
        <v>171000</v>
      </c>
      <c r="I1122" s="58">
        <f>$H1122-VLOOKUP($B1122,產品!$A$2:$E$61,5,FALSE)*F1122-$R1122</f>
        <v>52290</v>
      </c>
      <c r="J1122">
        <f t="shared" si="51"/>
        <v>2020</v>
      </c>
      <c r="P1122" t="str">
        <f>MID(VLOOKUP($D1122,業務!$A$1:$E$11,2,FALSE),FIND("/",VLOOKUP($D1122,業務!$A$1:$E$11,2,FALSE))+1,2)</f>
        <v>專員</v>
      </c>
      <c r="Q1122">
        <f t="shared" si="52"/>
        <v>0.01</v>
      </c>
      <c r="R1122">
        <f t="shared" si="53"/>
        <v>1710</v>
      </c>
    </row>
    <row r="1123" spans="1:18" ht="15.75" customHeight="1">
      <c r="A1123" s="19">
        <v>1122</v>
      </c>
      <c r="B1123" s="4">
        <v>36</v>
      </c>
      <c r="C1123" s="15">
        <v>3</v>
      </c>
      <c r="D1123" s="21">
        <v>2</v>
      </c>
      <c r="E1123" s="22">
        <v>44055</v>
      </c>
      <c r="F1123" s="23">
        <v>7</v>
      </c>
      <c r="G1123" s="24">
        <v>0.12</v>
      </c>
      <c r="H1123">
        <f>VLOOKUP($B1123,產品!$A$1:$E$61,4,FALSE)*(1-$G1123)*$F1123</f>
        <v>55440</v>
      </c>
      <c r="I1123" s="58">
        <f>$H1123-VLOOKUP($B1123,產品!$A$2:$E$61,5,FALSE)*F1123-$R1123</f>
        <v>16808.400000000001</v>
      </c>
      <c r="J1123">
        <f t="shared" si="51"/>
        <v>2020</v>
      </c>
      <c r="P1123" t="str">
        <f>MID(VLOOKUP($D1123,業務!$A$1:$E$11,2,FALSE),FIND("/",VLOOKUP($D1123,業務!$A$1:$E$11,2,FALSE))+1,2)</f>
        <v>經理</v>
      </c>
      <c r="Q1123">
        <f t="shared" si="52"/>
        <v>1.4999999999999999E-2</v>
      </c>
      <c r="R1123">
        <f t="shared" si="53"/>
        <v>831.6</v>
      </c>
    </row>
    <row r="1124" spans="1:18" ht="15.75" customHeight="1">
      <c r="A1124" s="19">
        <v>1123</v>
      </c>
      <c r="B1124" s="4">
        <v>57</v>
      </c>
      <c r="C1124" s="15">
        <v>267</v>
      </c>
      <c r="D1124" s="21">
        <v>1</v>
      </c>
      <c r="E1124" s="22">
        <v>44055</v>
      </c>
      <c r="F1124" s="26">
        <v>7</v>
      </c>
      <c r="G1124" s="24">
        <v>0.19</v>
      </c>
      <c r="H1124">
        <f>VLOOKUP($B1124,產品!$A$1:$E$61,4,FALSE)*(1-$G1124)*$F1124</f>
        <v>102060.00000000001</v>
      </c>
      <c r="I1124" s="58">
        <f>$H1124-VLOOKUP($B1124,產品!$A$2:$E$61,5,FALSE)*F1124-$R1124</f>
        <v>12839.400000000014</v>
      </c>
      <c r="J1124">
        <f t="shared" si="51"/>
        <v>2020</v>
      </c>
      <c r="P1124" t="str">
        <f>MID(VLOOKUP($D1124,業務!$A$1:$E$11,2,FALSE),FIND("/",VLOOKUP($D1124,業務!$A$1:$E$11,2,FALSE))+1,2)</f>
        <v>專員</v>
      </c>
      <c r="Q1124">
        <f t="shared" si="52"/>
        <v>0.01</v>
      </c>
      <c r="R1124">
        <f t="shared" si="53"/>
        <v>1020.6000000000001</v>
      </c>
    </row>
    <row r="1125" spans="1:18" ht="15.75" customHeight="1">
      <c r="A1125" s="19">
        <v>1124</v>
      </c>
      <c r="B1125" s="4">
        <v>51</v>
      </c>
      <c r="C1125" s="15">
        <v>284</v>
      </c>
      <c r="D1125" s="21">
        <v>1</v>
      </c>
      <c r="E1125" s="22">
        <v>44055</v>
      </c>
      <c r="F1125" s="23">
        <v>2</v>
      </c>
      <c r="G1125" s="24">
        <v>0.14000000000000001</v>
      </c>
      <c r="H1125">
        <f>VLOOKUP($B1125,產品!$A$1:$E$61,4,FALSE)*(1-$G1125)*$F1125</f>
        <v>34400</v>
      </c>
      <c r="I1125" s="58">
        <f>$H1125-VLOOKUP($B1125,產品!$A$2:$E$61,5,FALSE)*F1125-$R1125</f>
        <v>6056</v>
      </c>
      <c r="J1125">
        <f t="shared" si="51"/>
        <v>2020</v>
      </c>
      <c r="P1125" t="str">
        <f>MID(VLOOKUP($D1125,業務!$A$1:$E$11,2,FALSE),FIND("/",VLOOKUP($D1125,業務!$A$1:$E$11,2,FALSE))+1,2)</f>
        <v>專員</v>
      </c>
      <c r="Q1125">
        <f t="shared" si="52"/>
        <v>0.01</v>
      </c>
      <c r="R1125">
        <f t="shared" si="53"/>
        <v>344</v>
      </c>
    </row>
    <row r="1126" spans="1:18" ht="15.75" customHeight="1">
      <c r="A1126" s="19">
        <v>1125</v>
      </c>
      <c r="B1126" s="4">
        <v>40</v>
      </c>
      <c r="C1126" s="15">
        <v>12</v>
      </c>
      <c r="D1126" s="21">
        <v>6</v>
      </c>
      <c r="E1126" s="22">
        <v>44056</v>
      </c>
      <c r="F1126" s="26">
        <v>15</v>
      </c>
      <c r="G1126" s="24">
        <v>0.13</v>
      </c>
      <c r="H1126">
        <f>VLOOKUP($B1126,產品!$A$1:$E$61,4,FALSE)*(1-$G1126)*$F1126</f>
        <v>261000</v>
      </c>
      <c r="I1126" s="58">
        <f>$H1126-VLOOKUP($B1126,產品!$A$2:$E$61,5,FALSE)*F1126-$R1126</f>
        <v>63390</v>
      </c>
      <c r="J1126">
        <f t="shared" si="51"/>
        <v>2020</v>
      </c>
      <c r="P1126" t="str">
        <f>MID(VLOOKUP($D1126,業務!$A$1:$E$11,2,FALSE),FIND("/",VLOOKUP($D1126,業務!$A$1:$E$11,2,FALSE))+1,2)</f>
        <v>專員</v>
      </c>
      <c r="Q1126">
        <f t="shared" si="52"/>
        <v>0.01</v>
      </c>
      <c r="R1126">
        <f t="shared" si="53"/>
        <v>2610</v>
      </c>
    </row>
    <row r="1127" spans="1:18" ht="15.75" customHeight="1">
      <c r="A1127" s="19">
        <v>1126</v>
      </c>
      <c r="B1127" s="4">
        <v>18</v>
      </c>
      <c r="C1127" s="15">
        <v>272</v>
      </c>
      <c r="D1127" s="21">
        <v>1</v>
      </c>
      <c r="E1127" s="22">
        <v>44056</v>
      </c>
      <c r="F1127" s="23">
        <v>70</v>
      </c>
      <c r="G1127" s="24">
        <v>0.16</v>
      </c>
      <c r="H1127">
        <f>VLOOKUP($B1127,產品!$A$1:$E$61,4,FALSE)*(1-$G1127)*$F1127</f>
        <v>105840</v>
      </c>
      <c r="I1127" s="58">
        <f>$H1127-VLOOKUP($B1127,產品!$A$2:$E$61,5,FALSE)*F1127-$R1127</f>
        <v>54381.599999999999</v>
      </c>
      <c r="J1127">
        <f t="shared" si="51"/>
        <v>2020</v>
      </c>
      <c r="P1127" t="str">
        <f>MID(VLOOKUP($D1127,業務!$A$1:$E$11,2,FALSE),FIND("/",VLOOKUP($D1127,業務!$A$1:$E$11,2,FALSE))+1,2)</f>
        <v>專員</v>
      </c>
      <c r="Q1127">
        <f t="shared" si="52"/>
        <v>0.01</v>
      </c>
      <c r="R1127">
        <f t="shared" si="53"/>
        <v>1058.4000000000001</v>
      </c>
    </row>
    <row r="1128" spans="1:18" ht="15.75" customHeight="1">
      <c r="A1128" s="19">
        <v>1127</v>
      </c>
      <c r="B1128" s="4">
        <v>25</v>
      </c>
      <c r="C1128" s="15">
        <v>268</v>
      </c>
      <c r="D1128" s="21">
        <v>8</v>
      </c>
      <c r="E1128" s="22">
        <v>44056</v>
      </c>
      <c r="F1128" s="23">
        <v>4</v>
      </c>
      <c r="G1128" s="24">
        <v>0.15</v>
      </c>
      <c r="H1128">
        <f>VLOOKUP($B1128,產品!$A$1:$E$61,4,FALSE)*(1-$G1128)*$F1128</f>
        <v>20400</v>
      </c>
      <c r="I1128" s="58">
        <f>$H1128-VLOOKUP($B1128,產品!$A$2:$E$61,5,FALSE)*F1128-$R1128</f>
        <v>5796</v>
      </c>
      <c r="J1128">
        <f t="shared" si="51"/>
        <v>2020</v>
      </c>
      <c r="P1128" t="str">
        <f>MID(VLOOKUP($D1128,業務!$A$1:$E$11,2,FALSE),FIND("/",VLOOKUP($D1128,業務!$A$1:$E$11,2,FALSE))+1,2)</f>
        <v>專員</v>
      </c>
      <c r="Q1128">
        <f t="shared" si="52"/>
        <v>0.01</v>
      </c>
      <c r="R1128">
        <f t="shared" si="53"/>
        <v>204</v>
      </c>
    </row>
    <row r="1129" spans="1:18" ht="15.75" customHeight="1">
      <c r="A1129" s="19">
        <v>1128</v>
      </c>
      <c r="B1129" s="4">
        <v>48</v>
      </c>
      <c r="C1129" s="15">
        <v>276</v>
      </c>
      <c r="D1129" s="21">
        <v>8</v>
      </c>
      <c r="E1129" s="22">
        <v>44057</v>
      </c>
      <c r="F1129" s="23">
        <v>10</v>
      </c>
      <c r="G1129" s="24">
        <v>0.15</v>
      </c>
      <c r="H1129">
        <f>VLOOKUP($B1129,產品!$A$1:$E$61,4,FALSE)*(1-$G1129)*$F1129</f>
        <v>187000</v>
      </c>
      <c r="I1129" s="58">
        <f>$H1129-VLOOKUP($B1129,產品!$A$2:$E$61,5,FALSE)*F1129-$R1129</f>
        <v>42130</v>
      </c>
      <c r="J1129">
        <f t="shared" si="51"/>
        <v>2020</v>
      </c>
      <c r="P1129" t="str">
        <f>MID(VLOOKUP($D1129,業務!$A$1:$E$11,2,FALSE),FIND("/",VLOOKUP($D1129,業務!$A$1:$E$11,2,FALSE))+1,2)</f>
        <v>專員</v>
      </c>
      <c r="Q1129">
        <f t="shared" si="52"/>
        <v>0.01</v>
      </c>
      <c r="R1129">
        <f t="shared" si="53"/>
        <v>1870</v>
      </c>
    </row>
    <row r="1130" spans="1:18" ht="15.75" customHeight="1">
      <c r="A1130" s="19">
        <v>1129</v>
      </c>
      <c r="B1130" s="4">
        <v>57</v>
      </c>
      <c r="C1130" s="15">
        <v>258</v>
      </c>
      <c r="D1130" s="21">
        <v>4</v>
      </c>
      <c r="E1130" s="22">
        <v>44057</v>
      </c>
      <c r="F1130" s="23">
        <v>15</v>
      </c>
      <c r="G1130" s="24">
        <v>0.2</v>
      </c>
      <c r="H1130">
        <f>VLOOKUP($B1130,產品!$A$1:$E$61,4,FALSE)*(1-$G1130)*$F1130</f>
        <v>216000</v>
      </c>
      <c r="I1130" s="58">
        <f>$H1130-VLOOKUP($B1130,產品!$A$2:$E$61,5,FALSE)*F1130-$R1130</f>
        <v>24408</v>
      </c>
      <c r="J1130">
        <f t="shared" si="51"/>
        <v>2020</v>
      </c>
      <c r="P1130" t="str">
        <f>MID(VLOOKUP($D1130,業務!$A$1:$E$11,2,FALSE),FIND("/",VLOOKUP($D1130,業務!$A$1:$E$11,2,FALSE))+1,2)</f>
        <v>副理</v>
      </c>
      <c r="Q1130">
        <f t="shared" si="52"/>
        <v>1.2E-2</v>
      </c>
      <c r="R1130">
        <f t="shared" si="53"/>
        <v>2592</v>
      </c>
    </row>
    <row r="1131" spans="1:18" ht="15.75" customHeight="1">
      <c r="A1131" s="19">
        <v>1130</v>
      </c>
      <c r="B1131" s="4">
        <v>30</v>
      </c>
      <c r="C1131" s="15">
        <v>120</v>
      </c>
      <c r="D1131" s="21">
        <v>7</v>
      </c>
      <c r="E1131" s="22">
        <v>44057</v>
      </c>
      <c r="F1131" s="23">
        <v>10</v>
      </c>
      <c r="G1131" s="24">
        <v>0.18</v>
      </c>
      <c r="H1131">
        <f>VLOOKUP($B1131,產品!$A$1:$E$61,4,FALSE)*(1-$G1131)*$F1131</f>
        <v>53300</v>
      </c>
      <c r="I1131" s="58">
        <f>$H1131-VLOOKUP($B1131,產品!$A$2:$E$61,5,FALSE)*F1131-$R1131</f>
        <v>13660.4</v>
      </c>
      <c r="J1131">
        <f t="shared" si="51"/>
        <v>2020</v>
      </c>
      <c r="P1131" t="str">
        <f>MID(VLOOKUP($D1131,業務!$A$1:$E$11,2,FALSE),FIND("/",VLOOKUP($D1131,業務!$A$1:$E$11,2,FALSE))+1,2)</f>
        <v>副理</v>
      </c>
      <c r="Q1131">
        <f t="shared" si="52"/>
        <v>1.2E-2</v>
      </c>
      <c r="R1131">
        <f t="shared" si="53"/>
        <v>639.6</v>
      </c>
    </row>
    <row r="1132" spans="1:18" ht="15.75" customHeight="1">
      <c r="A1132" s="19">
        <v>1131</v>
      </c>
      <c r="B1132" s="4">
        <v>3</v>
      </c>
      <c r="C1132" s="15">
        <v>6</v>
      </c>
      <c r="D1132" s="21">
        <v>7</v>
      </c>
      <c r="E1132" s="22">
        <v>44057</v>
      </c>
      <c r="F1132" s="26">
        <v>10</v>
      </c>
      <c r="G1132" s="24">
        <v>0.12</v>
      </c>
      <c r="H1132">
        <f>VLOOKUP($B1132,產品!$A$1:$E$61,4,FALSE)*(1-$G1132)*$F1132</f>
        <v>8800</v>
      </c>
      <c r="I1132" s="58">
        <f>$H1132-VLOOKUP($B1132,產品!$A$2:$E$61,5,FALSE)*F1132-$R1132</f>
        <v>4694.3999999999996</v>
      </c>
      <c r="J1132">
        <f t="shared" si="51"/>
        <v>2020</v>
      </c>
      <c r="P1132" t="str">
        <f>MID(VLOOKUP($D1132,業務!$A$1:$E$11,2,FALSE),FIND("/",VLOOKUP($D1132,業務!$A$1:$E$11,2,FALSE))+1,2)</f>
        <v>副理</v>
      </c>
      <c r="Q1132">
        <f t="shared" si="52"/>
        <v>1.2E-2</v>
      </c>
      <c r="R1132">
        <f t="shared" si="53"/>
        <v>105.60000000000001</v>
      </c>
    </row>
    <row r="1133" spans="1:18" ht="15.75" customHeight="1">
      <c r="A1133" s="19">
        <v>1132</v>
      </c>
      <c r="B1133" s="4">
        <v>15</v>
      </c>
      <c r="C1133" s="15">
        <v>112</v>
      </c>
      <c r="D1133" s="21">
        <v>5</v>
      </c>
      <c r="E1133" s="22">
        <v>44058</v>
      </c>
      <c r="F1133" s="23">
        <v>60</v>
      </c>
      <c r="G1133" s="24">
        <v>0.16</v>
      </c>
      <c r="H1133">
        <f>VLOOKUP($B1133,產品!$A$1:$E$61,4,FALSE)*(1-$G1133)*$F1133</f>
        <v>90720</v>
      </c>
      <c r="I1133" s="58">
        <f>$H1133-VLOOKUP($B1133,產品!$A$2:$E$61,5,FALSE)*F1133-$R1133</f>
        <v>46612.800000000003</v>
      </c>
      <c r="J1133">
        <f t="shared" si="51"/>
        <v>2020</v>
      </c>
      <c r="P1133" t="str">
        <f>MID(VLOOKUP($D1133,業務!$A$1:$E$11,2,FALSE),FIND("/",VLOOKUP($D1133,業務!$A$1:$E$11,2,FALSE))+1,2)</f>
        <v>專員</v>
      </c>
      <c r="Q1133">
        <f t="shared" si="52"/>
        <v>0.01</v>
      </c>
      <c r="R1133">
        <f t="shared" si="53"/>
        <v>907.2</v>
      </c>
    </row>
    <row r="1134" spans="1:18" ht="15.75" customHeight="1">
      <c r="A1134" s="19">
        <v>1133</v>
      </c>
      <c r="B1134" s="4">
        <v>42</v>
      </c>
      <c r="C1134" s="15">
        <v>5</v>
      </c>
      <c r="D1134" s="21">
        <v>3</v>
      </c>
      <c r="E1134" s="22">
        <v>44058</v>
      </c>
      <c r="F1134" s="26">
        <v>6</v>
      </c>
      <c r="G1134" s="24">
        <v>0.14000000000000001</v>
      </c>
      <c r="H1134">
        <f>VLOOKUP($B1134,產品!$A$1:$E$61,4,FALSE)*(1-$G1134)*$F1134</f>
        <v>77400</v>
      </c>
      <c r="I1134" s="58">
        <f>$H1134-VLOOKUP($B1134,產品!$A$2:$E$61,5,FALSE)*F1134-$R1134</f>
        <v>17661.599999999999</v>
      </c>
      <c r="J1134">
        <f t="shared" si="51"/>
        <v>2020</v>
      </c>
      <c r="P1134" t="str">
        <f>MID(VLOOKUP($D1134,業務!$A$1:$E$11,2,FALSE),FIND("/",VLOOKUP($D1134,業務!$A$1:$E$11,2,FALSE))+1,2)</f>
        <v>協理</v>
      </c>
      <c r="Q1134">
        <f t="shared" si="52"/>
        <v>1.6E-2</v>
      </c>
      <c r="R1134">
        <f t="shared" si="53"/>
        <v>1238.4000000000001</v>
      </c>
    </row>
    <row r="1135" spans="1:18" ht="15.75" customHeight="1">
      <c r="A1135" s="19">
        <v>1134</v>
      </c>
      <c r="B1135" s="4">
        <v>7</v>
      </c>
      <c r="C1135" s="15">
        <v>280</v>
      </c>
      <c r="D1135" s="21">
        <v>1</v>
      </c>
      <c r="E1135" s="22">
        <v>44058</v>
      </c>
      <c r="F1135" s="26">
        <v>20</v>
      </c>
      <c r="G1135" s="24">
        <v>0.15</v>
      </c>
      <c r="H1135">
        <f>VLOOKUP($B1135,產品!$A$1:$E$61,4,FALSE)*(1-$G1135)*$F1135</f>
        <v>17000</v>
      </c>
      <c r="I1135" s="58">
        <f>$H1135-VLOOKUP($B1135,產品!$A$2:$E$61,5,FALSE)*F1135-$R1135</f>
        <v>8830</v>
      </c>
      <c r="J1135">
        <f t="shared" si="51"/>
        <v>2020</v>
      </c>
      <c r="P1135" t="str">
        <f>MID(VLOOKUP($D1135,業務!$A$1:$E$11,2,FALSE),FIND("/",VLOOKUP($D1135,業務!$A$1:$E$11,2,FALSE))+1,2)</f>
        <v>專員</v>
      </c>
      <c r="Q1135">
        <f t="shared" si="52"/>
        <v>0.01</v>
      </c>
      <c r="R1135">
        <f t="shared" si="53"/>
        <v>170</v>
      </c>
    </row>
    <row r="1136" spans="1:18" ht="15.75" customHeight="1">
      <c r="A1136" s="19">
        <v>1135</v>
      </c>
      <c r="B1136" s="4">
        <v>31</v>
      </c>
      <c r="C1136" s="15">
        <v>281</v>
      </c>
      <c r="D1136" s="21">
        <v>5</v>
      </c>
      <c r="E1136" s="22">
        <v>44058</v>
      </c>
      <c r="F1136" s="26">
        <v>3</v>
      </c>
      <c r="G1136" s="24">
        <v>0.09</v>
      </c>
      <c r="H1136">
        <f>VLOOKUP($B1136,產品!$A$1:$E$61,4,FALSE)*(1-$G1136)*$F1136</f>
        <v>19110</v>
      </c>
      <c r="I1136" s="58">
        <f>$H1136-VLOOKUP($B1136,產品!$A$2:$E$61,5,FALSE)*F1136-$R1136</f>
        <v>6318.9</v>
      </c>
      <c r="J1136">
        <f t="shared" si="51"/>
        <v>2020</v>
      </c>
      <c r="P1136" t="str">
        <f>MID(VLOOKUP($D1136,業務!$A$1:$E$11,2,FALSE),FIND("/",VLOOKUP($D1136,業務!$A$1:$E$11,2,FALSE))+1,2)</f>
        <v>專員</v>
      </c>
      <c r="Q1136">
        <f t="shared" si="52"/>
        <v>0.01</v>
      </c>
      <c r="R1136">
        <f t="shared" si="53"/>
        <v>191.1</v>
      </c>
    </row>
    <row r="1137" spans="1:18" ht="15.75" customHeight="1">
      <c r="A1137" s="19">
        <v>1136</v>
      </c>
      <c r="B1137" s="4">
        <v>25</v>
      </c>
      <c r="C1137" s="15">
        <v>265</v>
      </c>
      <c r="D1137" s="21">
        <v>8</v>
      </c>
      <c r="E1137" s="22">
        <v>44059</v>
      </c>
      <c r="F1137" s="23">
        <v>3</v>
      </c>
      <c r="G1137" s="24">
        <v>0.05</v>
      </c>
      <c r="H1137">
        <f>VLOOKUP($B1137,產品!$A$1:$E$61,4,FALSE)*(1-$G1137)*$F1137</f>
        <v>17100</v>
      </c>
      <c r="I1137" s="58">
        <f>$H1137-VLOOKUP($B1137,產品!$A$2:$E$61,5,FALSE)*F1137-$R1137</f>
        <v>6129</v>
      </c>
      <c r="J1137">
        <f t="shared" si="51"/>
        <v>2020</v>
      </c>
      <c r="P1137" t="str">
        <f>MID(VLOOKUP($D1137,業務!$A$1:$E$11,2,FALSE),FIND("/",VLOOKUP($D1137,業務!$A$1:$E$11,2,FALSE))+1,2)</f>
        <v>專員</v>
      </c>
      <c r="Q1137">
        <f t="shared" si="52"/>
        <v>0.01</v>
      </c>
      <c r="R1137">
        <f t="shared" si="53"/>
        <v>171</v>
      </c>
    </row>
    <row r="1138" spans="1:18" ht="15.75" customHeight="1">
      <c r="A1138" s="19">
        <v>1137</v>
      </c>
      <c r="B1138" s="4">
        <v>41</v>
      </c>
      <c r="C1138" s="15">
        <v>11</v>
      </c>
      <c r="D1138" s="21">
        <v>4</v>
      </c>
      <c r="E1138" s="22">
        <v>44059</v>
      </c>
      <c r="F1138" s="26">
        <v>1</v>
      </c>
      <c r="G1138" s="24">
        <v>0.11</v>
      </c>
      <c r="H1138">
        <f>VLOOKUP($B1138,產品!$A$1:$E$61,4,FALSE)*(1-$G1138)*$F1138</f>
        <v>10680</v>
      </c>
      <c r="I1138" s="58">
        <f>$H1138-VLOOKUP($B1138,產品!$A$2:$E$61,5,FALSE)*F1138-$R1138</f>
        <v>2751.84</v>
      </c>
      <c r="J1138">
        <f t="shared" si="51"/>
        <v>2020</v>
      </c>
      <c r="P1138" t="str">
        <f>MID(VLOOKUP($D1138,業務!$A$1:$E$11,2,FALSE),FIND("/",VLOOKUP($D1138,業務!$A$1:$E$11,2,FALSE))+1,2)</f>
        <v>副理</v>
      </c>
      <c r="Q1138">
        <f t="shared" si="52"/>
        <v>1.2E-2</v>
      </c>
      <c r="R1138">
        <f t="shared" si="53"/>
        <v>128.16</v>
      </c>
    </row>
    <row r="1139" spans="1:18" ht="15.75" customHeight="1">
      <c r="A1139" s="19">
        <v>1138</v>
      </c>
      <c r="B1139" s="4">
        <v>8</v>
      </c>
      <c r="C1139" s="15">
        <v>117</v>
      </c>
      <c r="D1139" s="21">
        <v>4</v>
      </c>
      <c r="E1139" s="22">
        <v>44060</v>
      </c>
      <c r="F1139" s="23">
        <v>150</v>
      </c>
      <c r="G1139" s="24">
        <v>7.0000000000000007E-2</v>
      </c>
      <c r="H1139">
        <f>VLOOKUP($B1139,產品!$A$1:$E$61,4,FALSE)*(1-$G1139)*$F1139</f>
        <v>139499.99999999997</v>
      </c>
      <c r="I1139" s="58">
        <f>$H1139-VLOOKUP($B1139,產品!$A$2:$E$61,5,FALSE)*F1139-$R1139</f>
        <v>77825.999999999971</v>
      </c>
      <c r="J1139">
        <f t="shared" si="51"/>
        <v>2020</v>
      </c>
      <c r="P1139" t="str">
        <f>MID(VLOOKUP($D1139,業務!$A$1:$E$11,2,FALSE),FIND("/",VLOOKUP($D1139,業務!$A$1:$E$11,2,FALSE))+1,2)</f>
        <v>副理</v>
      </c>
      <c r="Q1139">
        <f t="shared" si="52"/>
        <v>1.2E-2</v>
      </c>
      <c r="R1139">
        <f t="shared" si="53"/>
        <v>1673.9999999999998</v>
      </c>
    </row>
    <row r="1140" spans="1:18" ht="15.75" customHeight="1">
      <c r="A1140" s="19">
        <v>1139</v>
      </c>
      <c r="B1140" s="4">
        <v>48</v>
      </c>
      <c r="C1140" s="15">
        <v>8</v>
      </c>
      <c r="D1140" s="21">
        <v>6</v>
      </c>
      <c r="E1140" s="22">
        <v>44060</v>
      </c>
      <c r="F1140" s="26">
        <v>3</v>
      </c>
      <c r="G1140" s="24">
        <v>0.19</v>
      </c>
      <c r="H1140">
        <f>VLOOKUP($B1140,產品!$A$1:$E$61,4,FALSE)*(1-$G1140)*$F1140</f>
        <v>53460</v>
      </c>
      <c r="I1140" s="58">
        <f>$H1140-VLOOKUP($B1140,產品!$A$2:$E$61,5,FALSE)*F1140-$R1140</f>
        <v>10025.4</v>
      </c>
      <c r="J1140">
        <f t="shared" si="51"/>
        <v>2020</v>
      </c>
      <c r="P1140" t="str">
        <f>MID(VLOOKUP($D1140,業務!$A$1:$E$11,2,FALSE),FIND("/",VLOOKUP($D1140,業務!$A$1:$E$11,2,FALSE))+1,2)</f>
        <v>專員</v>
      </c>
      <c r="Q1140">
        <f t="shared" si="52"/>
        <v>0.01</v>
      </c>
      <c r="R1140">
        <f t="shared" si="53"/>
        <v>534.6</v>
      </c>
    </row>
    <row r="1141" spans="1:18" ht="15.75" customHeight="1">
      <c r="A1141" s="19">
        <v>1140</v>
      </c>
      <c r="B1141" s="4">
        <v>28</v>
      </c>
      <c r="C1141" s="15">
        <v>5</v>
      </c>
      <c r="D1141" s="21">
        <v>2</v>
      </c>
      <c r="E1141" s="22">
        <v>44060</v>
      </c>
      <c r="F1141" s="26">
        <v>3</v>
      </c>
      <c r="G1141" s="24">
        <v>0.2</v>
      </c>
      <c r="H1141">
        <f>VLOOKUP($B1141,產品!$A$1:$E$61,4,FALSE)*(1-$G1141)*$F1141</f>
        <v>18000</v>
      </c>
      <c r="I1141" s="58">
        <f>$H1141-VLOOKUP($B1141,產品!$A$2:$E$61,5,FALSE)*F1141-$R1141</f>
        <v>4230</v>
      </c>
      <c r="J1141">
        <f t="shared" si="51"/>
        <v>2020</v>
      </c>
      <c r="P1141" t="str">
        <f>MID(VLOOKUP($D1141,業務!$A$1:$E$11,2,FALSE),FIND("/",VLOOKUP($D1141,業務!$A$1:$E$11,2,FALSE))+1,2)</f>
        <v>經理</v>
      </c>
      <c r="Q1141">
        <f t="shared" si="52"/>
        <v>1.4999999999999999E-2</v>
      </c>
      <c r="R1141">
        <f t="shared" si="53"/>
        <v>270</v>
      </c>
    </row>
    <row r="1142" spans="1:18" ht="15.75" customHeight="1">
      <c r="A1142" s="19">
        <v>1141</v>
      </c>
      <c r="B1142" s="4">
        <v>22</v>
      </c>
      <c r="C1142" s="15">
        <v>5</v>
      </c>
      <c r="D1142" s="21">
        <v>1</v>
      </c>
      <c r="E1142" s="22">
        <v>44061</v>
      </c>
      <c r="F1142" s="23">
        <v>100</v>
      </c>
      <c r="G1142" s="24">
        <v>0.2</v>
      </c>
      <c r="H1142">
        <f>VLOOKUP($B1142,產品!$A$1:$E$61,4,FALSE)*(1-$G1142)*$F1142</f>
        <v>144000</v>
      </c>
      <c r="I1142" s="58">
        <f>$H1142-VLOOKUP($B1142,產品!$A$2:$E$61,5,FALSE)*F1142-$R1142</f>
        <v>70560</v>
      </c>
      <c r="J1142">
        <f t="shared" si="51"/>
        <v>2020</v>
      </c>
      <c r="P1142" t="str">
        <f>MID(VLOOKUP($D1142,業務!$A$1:$E$11,2,FALSE),FIND("/",VLOOKUP($D1142,業務!$A$1:$E$11,2,FALSE))+1,2)</f>
        <v>專員</v>
      </c>
      <c r="Q1142">
        <f t="shared" si="52"/>
        <v>0.01</v>
      </c>
      <c r="R1142">
        <f t="shared" si="53"/>
        <v>1440</v>
      </c>
    </row>
    <row r="1143" spans="1:18" ht="15.75" customHeight="1">
      <c r="A1143" s="19">
        <v>1142</v>
      </c>
      <c r="B1143" s="4">
        <v>14</v>
      </c>
      <c r="C1143" s="15">
        <v>9</v>
      </c>
      <c r="D1143" s="21">
        <v>1</v>
      </c>
      <c r="E1143" s="22">
        <v>44061</v>
      </c>
      <c r="F1143" s="26">
        <v>50</v>
      </c>
      <c r="G1143" s="24">
        <v>0.05</v>
      </c>
      <c r="H1143">
        <f>VLOOKUP($B1143,產品!$A$1:$E$61,4,FALSE)*(1-$G1143)*$F1143</f>
        <v>85500</v>
      </c>
      <c r="I1143" s="58">
        <f>$H1143-VLOOKUP($B1143,產品!$A$2:$E$61,5,FALSE)*F1143-$R1143</f>
        <v>48645</v>
      </c>
      <c r="J1143">
        <f t="shared" si="51"/>
        <v>2020</v>
      </c>
      <c r="P1143" t="str">
        <f>MID(VLOOKUP($D1143,業務!$A$1:$E$11,2,FALSE),FIND("/",VLOOKUP($D1143,業務!$A$1:$E$11,2,FALSE))+1,2)</f>
        <v>專員</v>
      </c>
      <c r="Q1143">
        <f t="shared" si="52"/>
        <v>0.01</v>
      </c>
      <c r="R1143">
        <f t="shared" si="53"/>
        <v>855</v>
      </c>
    </row>
    <row r="1144" spans="1:18" ht="15.75" customHeight="1">
      <c r="A1144" s="19">
        <v>1143</v>
      </c>
      <c r="B1144" s="4">
        <v>23</v>
      </c>
      <c r="C1144" s="15">
        <v>5</v>
      </c>
      <c r="D1144" s="21">
        <v>2</v>
      </c>
      <c r="E1144" s="22">
        <v>44061</v>
      </c>
      <c r="F1144" s="23">
        <v>10</v>
      </c>
      <c r="G1144" s="24">
        <v>0.1</v>
      </c>
      <c r="H1144">
        <f>VLOOKUP($B1144,產品!$A$1:$E$61,4,FALSE)*(1-$G1144)*$F1144</f>
        <v>16200</v>
      </c>
      <c r="I1144" s="58">
        <f>$H1144-VLOOKUP($B1144,產品!$A$2:$E$61,5,FALSE)*F1144-$R1144</f>
        <v>8757</v>
      </c>
      <c r="J1144">
        <f t="shared" si="51"/>
        <v>2020</v>
      </c>
      <c r="P1144" t="str">
        <f>MID(VLOOKUP($D1144,業務!$A$1:$E$11,2,FALSE),FIND("/",VLOOKUP($D1144,業務!$A$1:$E$11,2,FALSE))+1,2)</f>
        <v>經理</v>
      </c>
      <c r="Q1144">
        <f t="shared" si="52"/>
        <v>1.4999999999999999E-2</v>
      </c>
      <c r="R1144">
        <f t="shared" si="53"/>
        <v>243</v>
      </c>
    </row>
    <row r="1145" spans="1:18" ht="15.75" customHeight="1">
      <c r="A1145" s="19">
        <v>1144</v>
      </c>
      <c r="B1145" s="4">
        <v>37</v>
      </c>
      <c r="C1145" s="15">
        <v>270</v>
      </c>
      <c r="D1145" s="21">
        <v>1</v>
      </c>
      <c r="E1145" s="22">
        <v>44061</v>
      </c>
      <c r="F1145" s="23">
        <v>3</v>
      </c>
      <c r="G1145" s="24">
        <v>0.17</v>
      </c>
      <c r="H1145">
        <f>VLOOKUP($B1145,產品!$A$1:$E$61,4,FALSE)*(1-$G1145)*$F1145</f>
        <v>29880</v>
      </c>
      <c r="I1145" s="58">
        <f>$H1145-VLOOKUP($B1145,產品!$A$2:$E$61,5,FALSE)*F1145-$R1145</f>
        <v>6181.2</v>
      </c>
      <c r="J1145">
        <f t="shared" si="51"/>
        <v>2020</v>
      </c>
      <c r="P1145" t="str">
        <f>MID(VLOOKUP($D1145,業務!$A$1:$E$11,2,FALSE),FIND("/",VLOOKUP($D1145,業務!$A$1:$E$11,2,FALSE))+1,2)</f>
        <v>專員</v>
      </c>
      <c r="Q1145">
        <f t="shared" si="52"/>
        <v>0.01</v>
      </c>
      <c r="R1145">
        <f t="shared" si="53"/>
        <v>298.8</v>
      </c>
    </row>
    <row r="1146" spans="1:18" ht="15.75" customHeight="1">
      <c r="A1146" s="19">
        <v>1145</v>
      </c>
      <c r="B1146" s="4">
        <v>2</v>
      </c>
      <c r="C1146" s="15">
        <v>259</v>
      </c>
      <c r="D1146" s="21">
        <v>4</v>
      </c>
      <c r="E1146" s="22">
        <v>44062</v>
      </c>
      <c r="F1146" s="23">
        <v>100</v>
      </c>
      <c r="G1146" s="24">
        <v>0.12</v>
      </c>
      <c r="H1146">
        <f>VLOOKUP($B1146,產品!$A$1:$E$61,4,FALSE)*(1-$G1146)*$F1146</f>
        <v>88000</v>
      </c>
      <c r="I1146" s="58">
        <f>$H1146-VLOOKUP($B1146,產品!$A$2:$E$61,5,FALSE)*F1146-$R1146</f>
        <v>46944</v>
      </c>
      <c r="J1146">
        <f t="shared" si="51"/>
        <v>2020</v>
      </c>
      <c r="P1146" t="str">
        <f>MID(VLOOKUP($D1146,業務!$A$1:$E$11,2,FALSE),FIND("/",VLOOKUP($D1146,業務!$A$1:$E$11,2,FALSE))+1,2)</f>
        <v>副理</v>
      </c>
      <c r="Q1146">
        <f t="shared" si="52"/>
        <v>1.2E-2</v>
      </c>
      <c r="R1146">
        <f t="shared" si="53"/>
        <v>1056</v>
      </c>
    </row>
    <row r="1147" spans="1:18" ht="15.75" customHeight="1">
      <c r="A1147" s="19">
        <v>1146</v>
      </c>
      <c r="B1147" s="4">
        <v>40</v>
      </c>
      <c r="C1147" s="15">
        <v>7</v>
      </c>
      <c r="D1147" s="21">
        <v>7</v>
      </c>
      <c r="E1147" s="22">
        <v>44062</v>
      </c>
      <c r="F1147" s="23">
        <v>2</v>
      </c>
      <c r="G1147" s="24">
        <v>7.0000000000000007E-2</v>
      </c>
      <c r="H1147">
        <f>VLOOKUP($B1147,產品!$A$1:$E$61,4,FALSE)*(1-$G1147)*$F1147</f>
        <v>37200</v>
      </c>
      <c r="I1147" s="58">
        <f>$H1147-VLOOKUP($B1147,產品!$A$2:$E$61,5,FALSE)*F1147-$R1147</f>
        <v>10753.6</v>
      </c>
      <c r="J1147">
        <f t="shared" si="51"/>
        <v>2020</v>
      </c>
      <c r="P1147" t="str">
        <f>MID(VLOOKUP($D1147,業務!$A$1:$E$11,2,FALSE),FIND("/",VLOOKUP($D1147,業務!$A$1:$E$11,2,FALSE))+1,2)</f>
        <v>副理</v>
      </c>
      <c r="Q1147">
        <f t="shared" si="52"/>
        <v>1.2E-2</v>
      </c>
      <c r="R1147">
        <f t="shared" si="53"/>
        <v>446.40000000000003</v>
      </c>
    </row>
    <row r="1148" spans="1:18" ht="15.75" customHeight="1">
      <c r="A1148" s="19">
        <v>1147</v>
      </c>
      <c r="B1148" s="4">
        <v>41</v>
      </c>
      <c r="C1148" s="15">
        <v>291</v>
      </c>
      <c r="D1148" s="21">
        <v>4</v>
      </c>
      <c r="E1148" s="22">
        <v>44062</v>
      </c>
      <c r="F1148" s="26">
        <v>7</v>
      </c>
      <c r="G1148" s="24">
        <v>7.0000000000000007E-2</v>
      </c>
      <c r="H1148">
        <f>VLOOKUP($B1148,產品!$A$1:$E$61,4,FALSE)*(1-$G1148)*$F1148</f>
        <v>78120</v>
      </c>
      <c r="I1148" s="58">
        <f>$H1148-VLOOKUP($B1148,產品!$A$2:$E$61,5,FALSE)*F1148-$R1148</f>
        <v>22582.560000000001</v>
      </c>
      <c r="J1148">
        <f t="shared" si="51"/>
        <v>2020</v>
      </c>
      <c r="P1148" t="str">
        <f>MID(VLOOKUP($D1148,業務!$A$1:$E$11,2,FALSE),FIND("/",VLOOKUP($D1148,業務!$A$1:$E$11,2,FALSE))+1,2)</f>
        <v>副理</v>
      </c>
      <c r="Q1148">
        <f t="shared" si="52"/>
        <v>1.2E-2</v>
      </c>
      <c r="R1148">
        <f t="shared" si="53"/>
        <v>937.44</v>
      </c>
    </row>
    <row r="1149" spans="1:18" ht="15.75" customHeight="1">
      <c r="A1149" s="19">
        <v>1148</v>
      </c>
      <c r="B1149" s="4">
        <v>18</v>
      </c>
      <c r="C1149" s="15">
        <v>135</v>
      </c>
      <c r="D1149" s="21">
        <v>7</v>
      </c>
      <c r="E1149" s="22">
        <v>44062</v>
      </c>
      <c r="F1149" s="23">
        <v>20</v>
      </c>
      <c r="G1149" s="24">
        <v>0.13</v>
      </c>
      <c r="H1149">
        <f>VLOOKUP($B1149,產品!$A$1:$E$61,4,FALSE)*(1-$G1149)*$F1149</f>
        <v>31320</v>
      </c>
      <c r="I1149" s="58">
        <f>$H1149-VLOOKUP($B1149,產品!$A$2:$E$61,5,FALSE)*F1149-$R1149</f>
        <v>16544.16</v>
      </c>
      <c r="J1149">
        <f t="shared" si="51"/>
        <v>2020</v>
      </c>
      <c r="P1149" t="str">
        <f>MID(VLOOKUP($D1149,業務!$A$1:$E$11,2,FALSE),FIND("/",VLOOKUP($D1149,業務!$A$1:$E$11,2,FALSE))+1,2)</f>
        <v>副理</v>
      </c>
      <c r="Q1149">
        <f t="shared" si="52"/>
        <v>1.2E-2</v>
      </c>
      <c r="R1149">
        <f t="shared" si="53"/>
        <v>375.84000000000003</v>
      </c>
    </row>
    <row r="1150" spans="1:18" ht="15.75" customHeight="1">
      <c r="A1150" s="19">
        <v>1149</v>
      </c>
      <c r="B1150" s="4">
        <v>38</v>
      </c>
      <c r="C1150" s="15">
        <v>282</v>
      </c>
      <c r="D1150" s="21">
        <v>5</v>
      </c>
      <c r="E1150" s="22">
        <v>44062</v>
      </c>
      <c r="F1150" s="23">
        <v>5</v>
      </c>
      <c r="G1150" s="24">
        <v>0.14000000000000001</v>
      </c>
      <c r="H1150">
        <f>VLOOKUP($B1150,產品!$A$1:$E$61,4,FALSE)*(1-$G1150)*$F1150</f>
        <v>64500</v>
      </c>
      <c r="I1150" s="58">
        <f>$H1150-VLOOKUP($B1150,產品!$A$2:$E$61,5,FALSE)*F1150-$R1150</f>
        <v>15105</v>
      </c>
      <c r="J1150">
        <f t="shared" si="51"/>
        <v>2020</v>
      </c>
      <c r="P1150" t="str">
        <f>MID(VLOOKUP($D1150,業務!$A$1:$E$11,2,FALSE),FIND("/",VLOOKUP($D1150,業務!$A$1:$E$11,2,FALSE))+1,2)</f>
        <v>專員</v>
      </c>
      <c r="Q1150">
        <f t="shared" si="52"/>
        <v>0.01</v>
      </c>
      <c r="R1150">
        <f t="shared" si="53"/>
        <v>645</v>
      </c>
    </row>
    <row r="1151" spans="1:18" ht="15.75" customHeight="1">
      <c r="A1151" s="19">
        <v>1150</v>
      </c>
      <c r="B1151" s="4">
        <v>30</v>
      </c>
      <c r="C1151" s="15">
        <v>4</v>
      </c>
      <c r="D1151" s="21">
        <v>10</v>
      </c>
      <c r="E1151" s="22">
        <v>44062</v>
      </c>
      <c r="F1151" s="26">
        <v>5</v>
      </c>
      <c r="G1151" s="24">
        <v>0.19</v>
      </c>
      <c r="H1151">
        <f>VLOOKUP($B1151,產品!$A$1:$E$61,4,FALSE)*(1-$G1151)*$F1151</f>
        <v>26325</v>
      </c>
      <c r="I1151" s="58">
        <f>$H1151-VLOOKUP($B1151,產品!$A$2:$E$61,5,FALSE)*F1151-$R1151</f>
        <v>6561.75</v>
      </c>
      <c r="J1151">
        <f t="shared" si="51"/>
        <v>2020</v>
      </c>
      <c r="P1151" t="str">
        <f>MID(VLOOKUP($D1151,業務!$A$1:$E$11,2,FALSE),FIND("/",VLOOKUP($D1151,業務!$A$1:$E$11,2,FALSE))+1,2)</f>
        <v>專員</v>
      </c>
      <c r="Q1151">
        <f t="shared" si="52"/>
        <v>0.01</v>
      </c>
      <c r="R1151">
        <f t="shared" si="53"/>
        <v>263.25</v>
      </c>
    </row>
    <row r="1152" spans="1:18" ht="15.75" customHeight="1">
      <c r="A1152" s="19">
        <v>1151</v>
      </c>
      <c r="B1152" s="4">
        <v>16</v>
      </c>
      <c r="C1152" s="15">
        <v>9</v>
      </c>
      <c r="D1152" s="21">
        <v>7</v>
      </c>
      <c r="E1152" s="22">
        <v>44063</v>
      </c>
      <c r="F1152" s="26">
        <v>90</v>
      </c>
      <c r="G1152" s="24">
        <v>0.16</v>
      </c>
      <c r="H1152">
        <f>VLOOKUP($B1152,產品!$A$1:$E$61,4,FALSE)*(1-$G1152)*$F1152</f>
        <v>136080</v>
      </c>
      <c r="I1152" s="58">
        <f>$H1152-VLOOKUP($B1152,產品!$A$2:$E$61,5,FALSE)*F1152-$R1152</f>
        <v>69647.039999999994</v>
      </c>
      <c r="J1152">
        <f t="shared" si="51"/>
        <v>2020</v>
      </c>
      <c r="P1152" t="str">
        <f>MID(VLOOKUP($D1152,業務!$A$1:$E$11,2,FALSE),FIND("/",VLOOKUP($D1152,業務!$A$1:$E$11,2,FALSE))+1,2)</f>
        <v>副理</v>
      </c>
      <c r="Q1152">
        <f t="shared" si="52"/>
        <v>1.2E-2</v>
      </c>
      <c r="R1152">
        <f t="shared" si="53"/>
        <v>1632.96</v>
      </c>
    </row>
    <row r="1153" spans="1:18" ht="15.75" customHeight="1">
      <c r="A1153" s="19">
        <v>1152</v>
      </c>
      <c r="B1153" s="4">
        <v>13</v>
      </c>
      <c r="C1153" s="15">
        <v>260</v>
      </c>
      <c r="D1153" s="21">
        <v>4</v>
      </c>
      <c r="E1153" s="22">
        <v>44063</v>
      </c>
      <c r="F1153" s="26">
        <v>75</v>
      </c>
      <c r="G1153" s="24">
        <v>0.09</v>
      </c>
      <c r="H1153">
        <f>VLOOKUP($B1153,產品!$A$1:$E$61,4,FALSE)*(1-$G1153)*$F1153</f>
        <v>122850</v>
      </c>
      <c r="I1153" s="58">
        <f>$H1153-VLOOKUP($B1153,產品!$A$2:$E$61,5,FALSE)*F1153-$R1153</f>
        <v>67375.8</v>
      </c>
      <c r="J1153">
        <f t="shared" si="51"/>
        <v>2020</v>
      </c>
      <c r="P1153" t="str">
        <f>MID(VLOOKUP($D1153,業務!$A$1:$E$11,2,FALSE),FIND("/",VLOOKUP($D1153,業務!$A$1:$E$11,2,FALSE))+1,2)</f>
        <v>副理</v>
      </c>
      <c r="Q1153">
        <f t="shared" si="52"/>
        <v>1.2E-2</v>
      </c>
      <c r="R1153">
        <f t="shared" si="53"/>
        <v>1474.2</v>
      </c>
    </row>
    <row r="1154" spans="1:18" ht="15.75" customHeight="1">
      <c r="A1154" s="19">
        <v>1153</v>
      </c>
      <c r="B1154" s="4">
        <v>9</v>
      </c>
      <c r="C1154" s="15">
        <v>4</v>
      </c>
      <c r="D1154" s="21">
        <v>8</v>
      </c>
      <c r="E1154" s="22">
        <v>44063</v>
      </c>
      <c r="F1154" s="26">
        <v>100</v>
      </c>
      <c r="G1154" s="24">
        <v>0.14000000000000001</v>
      </c>
      <c r="H1154">
        <f>VLOOKUP($B1154,產品!$A$1:$E$61,4,FALSE)*(1-$G1154)*$F1154</f>
        <v>86000</v>
      </c>
      <c r="I1154" s="58">
        <f>$H1154-VLOOKUP($B1154,產品!$A$2:$E$61,5,FALSE)*F1154-$R1154</f>
        <v>45140</v>
      </c>
      <c r="J1154">
        <f t="shared" si="51"/>
        <v>2020</v>
      </c>
      <c r="P1154" t="str">
        <f>MID(VLOOKUP($D1154,業務!$A$1:$E$11,2,FALSE),FIND("/",VLOOKUP($D1154,業務!$A$1:$E$11,2,FALSE))+1,2)</f>
        <v>專員</v>
      </c>
      <c r="Q1154">
        <f t="shared" si="52"/>
        <v>0.01</v>
      </c>
      <c r="R1154">
        <f t="shared" si="53"/>
        <v>860</v>
      </c>
    </row>
    <row r="1155" spans="1:18" ht="15.75" customHeight="1">
      <c r="A1155" s="19">
        <v>1154</v>
      </c>
      <c r="B1155" s="4">
        <v>20</v>
      </c>
      <c r="C1155" s="15">
        <v>12</v>
      </c>
      <c r="D1155" s="21">
        <v>5</v>
      </c>
      <c r="E1155" s="22">
        <v>44063</v>
      </c>
      <c r="F1155" s="26">
        <v>45</v>
      </c>
      <c r="G1155" s="24">
        <v>0.05</v>
      </c>
      <c r="H1155">
        <f>VLOOKUP($B1155,產品!$A$1:$E$61,4,FALSE)*(1-$G1155)*$F1155</f>
        <v>76950</v>
      </c>
      <c r="I1155" s="58">
        <f>$H1155-VLOOKUP($B1155,產品!$A$2:$E$61,5,FALSE)*F1155-$R1155</f>
        <v>43780.5</v>
      </c>
      <c r="J1155">
        <f t="shared" ref="J1155:J1218" si="54">YEAR(E1155)</f>
        <v>2020</v>
      </c>
      <c r="P1155" t="str">
        <f>MID(VLOOKUP($D1155,業務!$A$1:$E$11,2,FALSE),FIND("/",VLOOKUP($D1155,業務!$A$1:$E$11,2,FALSE))+1,2)</f>
        <v>專員</v>
      </c>
      <c r="Q1155">
        <f t="shared" ref="Q1155:Q1218" si="55">IF($P1155="專員",1%,IF($P1155="副理",1.2%,IF($P1155="經理",1.5%,IF($P1155="協理",1.6%,0))))</f>
        <v>0.01</v>
      </c>
      <c r="R1155">
        <f t="shared" ref="R1155:R1218" si="56">$H1155*$Q1155</f>
        <v>769.5</v>
      </c>
    </row>
    <row r="1156" spans="1:18" ht="15.75" customHeight="1">
      <c r="A1156" s="19">
        <v>1155</v>
      </c>
      <c r="B1156" s="4">
        <v>18</v>
      </c>
      <c r="C1156" s="15">
        <v>125</v>
      </c>
      <c r="D1156" s="21">
        <v>7</v>
      </c>
      <c r="E1156" s="22">
        <v>44063</v>
      </c>
      <c r="F1156" s="23">
        <v>45</v>
      </c>
      <c r="G1156" s="24">
        <v>0.11</v>
      </c>
      <c r="H1156">
        <f>VLOOKUP($B1156,產品!$A$1:$E$61,4,FALSE)*(1-$G1156)*$F1156</f>
        <v>72090</v>
      </c>
      <c r="I1156" s="58">
        <f>$H1156-VLOOKUP($B1156,產品!$A$2:$E$61,5,FALSE)*F1156-$R1156</f>
        <v>38824.92</v>
      </c>
      <c r="J1156">
        <f t="shared" si="54"/>
        <v>2020</v>
      </c>
      <c r="P1156" t="str">
        <f>MID(VLOOKUP($D1156,業務!$A$1:$E$11,2,FALSE),FIND("/",VLOOKUP($D1156,業務!$A$1:$E$11,2,FALSE))+1,2)</f>
        <v>副理</v>
      </c>
      <c r="Q1156">
        <f t="shared" si="55"/>
        <v>1.2E-2</v>
      </c>
      <c r="R1156">
        <f t="shared" si="56"/>
        <v>865.08</v>
      </c>
    </row>
    <row r="1157" spans="1:18" ht="15.75" customHeight="1">
      <c r="A1157" s="19">
        <v>1156</v>
      </c>
      <c r="B1157" s="4">
        <v>43</v>
      </c>
      <c r="C1157" s="15">
        <v>257</v>
      </c>
      <c r="D1157" s="21">
        <v>5</v>
      </c>
      <c r="E1157" s="22">
        <v>44063</v>
      </c>
      <c r="F1157" s="23">
        <v>13</v>
      </c>
      <c r="G1157" s="24">
        <v>0.19</v>
      </c>
      <c r="H1157">
        <f>VLOOKUP($B1157,產品!$A$1:$E$61,4,FALSE)*(1-$G1157)*$F1157</f>
        <v>189540.00000000003</v>
      </c>
      <c r="I1157" s="58">
        <f>$H1157-VLOOKUP($B1157,產品!$A$2:$E$61,5,FALSE)*F1157-$R1157</f>
        <v>35544.600000000028</v>
      </c>
      <c r="J1157">
        <f t="shared" si="54"/>
        <v>2020</v>
      </c>
      <c r="P1157" t="str">
        <f>MID(VLOOKUP($D1157,業務!$A$1:$E$11,2,FALSE),FIND("/",VLOOKUP($D1157,業務!$A$1:$E$11,2,FALSE))+1,2)</f>
        <v>專員</v>
      </c>
      <c r="Q1157">
        <f t="shared" si="55"/>
        <v>0.01</v>
      </c>
      <c r="R1157">
        <f t="shared" si="56"/>
        <v>1895.4000000000003</v>
      </c>
    </row>
    <row r="1158" spans="1:18" ht="15.75" customHeight="1">
      <c r="A1158" s="19">
        <v>1157</v>
      </c>
      <c r="B1158" s="4">
        <v>12</v>
      </c>
      <c r="C1158" s="15">
        <v>266</v>
      </c>
      <c r="D1158" s="21">
        <v>5</v>
      </c>
      <c r="E1158" s="22">
        <v>44063</v>
      </c>
      <c r="F1158" s="23">
        <v>10</v>
      </c>
      <c r="G1158" s="24">
        <v>0.12</v>
      </c>
      <c r="H1158">
        <f>VLOOKUP($B1158,產品!$A$1:$E$61,4,FALSE)*(1-$G1158)*$F1158</f>
        <v>8800</v>
      </c>
      <c r="I1158" s="58">
        <f>$H1158-VLOOKUP($B1158,產品!$A$2:$E$61,5,FALSE)*F1158-$R1158</f>
        <v>4712</v>
      </c>
      <c r="J1158">
        <f t="shared" si="54"/>
        <v>2020</v>
      </c>
      <c r="P1158" t="str">
        <f>MID(VLOOKUP($D1158,業務!$A$1:$E$11,2,FALSE),FIND("/",VLOOKUP($D1158,業務!$A$1:$E$11,2,FALSE))+1,2)</f>
        <v>專員</v>
      </c>
      <c r="Q1158">
        <f t="shared" si="55"/>
        <v>0.01</v>
      </c>
      <c r="R1158">
        <f t="shared" si="56"/>
        <v>88</v>
      </c>
    </row>
    <row r="1159" spans="1:18" ht="15.75" customHeight="1">
      <c r="A1159" s="19">
        <v>1158</v>
      </c>
      <c r="B1159" s="4">
        <v>5</v>
      </c>
      <c r="C1159" s="15">
        <v>138</v>
      </c>
      <c r="D1159" s="21">
        <v>9</v>
      </c>
      <c r="E1159" s="22">
        <v>44064</v>
      </c>
      <c r="F1159" s="26">
        <v>200</v>
      </c>
      <c r="G1159" s="24">
        <v>0.19</v>
      </c>
      <c r="H1159">
        <f>VLOOKUP($B1159,產品!$A$1:$E$61,4,FALSE)*(1-$G1159)*$F1159</f>
        <v>162000</v>
      </c>
      <c r="I1159" s="58">
        <f>$H1159-VLOOKUP($B1159,產品!$A$2:$E$61,5,FALSE)*F1159-$R1159</f>
        <v>79570</v>
      </c>
      <c r="J1159">
        <f t="shared" si="54"/>
        <v>2020</v>
      </c>
      <c r="P1159" t="str">
        <f>MID(VLOOKUP($D1159,業務!$A$1:$E$11,2,FALSE),FIND("/",VLOOKUP($D1159,業務!$A$1:$E$11,2,FALSE))+1,2)</f>
        <v>經理</v>
      </c>
      <c r="Q1159">
        <f t="shared" si="55"/>
        <v>1.4999999999999999E-2</v>
      </c>
      <c r="R1159">
        <f t="shared" si="56"/>
        <v>2430</v>
      </c>
    </row>
    <row r="1160" spans="1:18" ht="15.75" customHeight="1">
      <c r="A1160" s="19">
        <v>1159</v>
      </c>
      <c r="B1160" s="4">
        <v>50</v>
      </c>
      <c r="C1160" s="15">
        <v>12</v>
      </c>
      <c r="D1160" s="21">
        <v>7</v>
      </c>
      <c r="E1160" s="22">
        <v>44064</v>
      </c>
      <c r="F1160" s="26">
        <v>10</v>
      </c>
      <c r="G1160" s="24">
        <v>0.08</v>
      </c>
      <c r="H1160">
        <f>VLOOKUP($B1160,產品!$A$1:$E$61,4,FALSE)*(1-$G1160)*$F1160</f>
        <v>165600</v>
      </c>
      <c r="I1160" s="58">
        <f>$H1160-VLOOKUP($B1160,產品!$A$2:$E$61,5,FALSE)*F1160-$R1160</f>
        <v>37612.800000000003</v>
      </c>
      <c r="J1160">
        <f t="shared" si="54"/>
        <v>2020</v>
      </c>
      <c r="P1160" t="str">
        <f>MID(VLOOKUP($D1160,業務!$A$1:$E$11,2,FALSE),FIND("/",VLOOKUP($D1160,業務!$A$1:$E$11,2,FALSE))+1,2)</f>
        <v>副理</v>
      </c>
      <c r="Q1160">
        <f t="shared" si="55"/>
        <v>1.2E-2</v>
      </c>
      <c r="R1160">
        <f t="shared" si="56"/>
        <v>1987.2</v>
      </c>
    </row>
    <row r="1161" spans="1:18" ht="15.75" customHeight="1">
      <c r="A1161" s="19">
        <v>1160</v>
      </c>
      <c r="B1161" s="4">
        <v>42</v>
      </c>
      <c r="C1161" s="15">
        <v>135</v>
      </c>
      <c r="D1161" s="21">
        <v>2</v>
      </c>
      <c r="E1161" s="22">
        <v>44064</v>
      </c>
      <c r="F1161" s="26">
        <v>13</v>
      </c>
      <c r="G1161" s="24">
        <v>0.17</v>
      </c>
      <c r="H1161">
        <f>VLOOKUP($B1161,產品!$A$1:$E$61,4,FALSE)*(1-$G1161)*$F1161</f>
        <v>161850</v>
      </c>
      <c r="I1161" s="58">
        <f>$H1161-VLOOKUP($B1161,產品!$A$2:$E$61,5,FALSE)*F1161-$R1161</f>
        <v>32672.25</v>
      </c>
      <c r="J1161">
        <f t="shared" si="54"/>
        <v>2020</v>
      </c>
      <c r="P1161" t="str">
        <f>MID(VLOOKUP($D1161,業務!$A$1:$E$11,2,FALSE),FIND("/",VLOOKUP($D1161,業務!$A$1:$E$11,2,FALSE))+1,2)</f>
        <v>經理</v>
      </c>
      <c r="Q1161">
        <f t="shared" si="55"/>
        <v>1.4999999999999999E-2</v>
      </c>
      <c r="R1161">
        <f t="shared" si="56"/>
        <v>2427.75</v>
      </c>
    </row>
    <row r="1162" spans="1:18" ht="15.75" customHeight="1">
      <c r="A1162" s="19">
        <v>1161</v>
      </c>
      <c r="B1162" s="4">
        <v>36</v>
      </c>
      <c r="C1162" s="15">
        <v>113</v>
      </c>
      <c r="D1162" s="21">
        <v>8</v>
      </c>
      <c r="E1162" s="22">
        <v>44064</v>
      </c>
      <c r="F1162" s="26">
        <v>3</v>
      </c>
      <c r="G1162" s="24">
        <v>0.15</v>
      </c>
      <c r="H1162">
        <f>VLOOKUP($B1162,產品!$A$1:$E$61,4,FALSE)*(1-$G1162)*$F1162</f>
        <v>22950</v>
      </c>
      <c r="I1162" s="58">
        <f>$H1162-VLOOKUP($B1162,產品!$A$2:$E$61,5,FALSE)*F1162-$R1162</f>
        <v>6520.5</v>
      </c>
      <c r="J1162">
        <f t="shared" si="54"/>
        <v>2020</v>
      </c>
      <c r="P1162" t="str">
        <f>MID(VLOOKUP($D1162,業務!$A$1:$E$11,2,FALSE),FIND("/",VLOOKUP($D1162,業務!$A$1:$E$11,2,FALSE))+1,2)</f>
        <v>專員</v>
      </c>
      <c r="Q1162">
        <f t="shared" si="55"/>
        <v>0.01</v>
      </c>
      <c r="R1162">
        <f t="shared" si="56"/>
        <v>229.5</v>
      </c>
    </row>
    <row r="1163" spans="1:18" ht="15.75" customHeight="1">
      <c r="A1163" s="19">
        <v>1162</v>
      </c>
      <c r="B1163" s="4">
        <v>8</v>
      </c>
      <c r="C1163" s="15">
        <v>139</v>
      </c>
      <c r="D1163" s="21">
        <v>9</v>
      </c>
      <c r="E1163" s="22">
        <v>44065</v>
      </c>
      <c r="F1163" s="26">
        <v>250</v>
      </c>
      <c r="G1163" s="24">
        <v>0.08</v>
      </c>
      <c r="H1163">
        <f>VLOOKUP($B1163,產品!$A$1:$E$61,4,FALSE)*(1-$G1163)*$F1163</f>
        <v>230000</v>
      </c>
      <c r="I1163" s="58">
        <f>$H1163-VLOOKUP($B1163,產品!$A$2:$E$61,5,FALSE)*F1163-$R1163</f>
        <v>126550</v>
      </c>
      <c r="J1163">
        <f t="shared" si="54"/>
        <v>2020</v>
      </c>
      <c r="P1163" t="str">
        <f>MID(VLOOKUP($D1163,業務!$A$1:$E$11,2,FALSE),FIND("/",VLOOKUP($D1163,業務!$A$1:$E$11,2,FALSE))+1,2)</f>
        <v>經理</v>
      </c>
      <c r="Q1163">
        <f t="shared" si="55"/>
        <v>1.4999999999999999E-2</v>
      </c>
      <c r="R1163">
        <f t="shared" si="56"/>
        <v>3450</v>
      </c>
    </row>
    <row r="1164" spans="1:18" ht="15.75" customHeight="1">
      <c r="A1164" s="19">
        <v>1163</v>
      </c>
      <c r="B1164" s="4">
        <v>44</v>
      </c>
      <c r="C1164" s="15">
        <v>113</v>
      </c>
      <c r="D1164" s="21">
        <v>6</v>
      </c>
      <c r="E1164" s="22">
        <v>44065</v>
      </c>
      <c r="F1164" s="23">
        <v>12</v>
      </c>
      <c r="G1164" s="24">
        <v>0.19</v>
      </c>
      <c r="H1164">
        <f>VLOOKUP($B1164,產品!$A$1:$E$61,4,FALSE)*(1-$G1164)*$F1164</f>
        <v>194400.00000000003</v>
      </c>
      <c r="I1164" s="58">
        <f>$H1164-VLOOKUP($B1164,產品!$A$2:$E$61,5,FALSE)*F1164-$R1164</f>
        <v>36456.000000000029</v>
      </c>
      <c r="J1164">
        <f t="shared" si="54"/>
        <v>2020</v>
      </c>
      <c r="P1164" t="str">
        <f>MID(VLOOKUP($D1164,業務!$A$1:$E$11,2,FALSE),FIND("/",VLOOKUP($D1164,業務!$A$1:$E$11,2,FALSE))+1,2)</f>
        <v>專員</v>
      </c>
      <c r="Q1164">
        <f t="shared" si="55"/>
        <v>0.01</v>
      </c>
      <c r="R1164">
        <f t="shared" si="56"/>
        <v>1944.0000000000002</v>
      </c>
    </row>
    <row r="1165" spans="1:18" ht="15.75" customHeight="1">
      <c r="A1165" s="19">
        <v>1164</v>
      </c>
      <c r="B1165" s="4">
        <v>34</v>
      </c>
      <c r="C1165" s="15">
        <v>114</v>
      </c>
      <c r="D1165" s="21">
        <v>3</v>
      </c>
      <c r="E1165" s="22">
        <v>44065</v>
      </c>
      <c r="F1165" s="23">
        <v>2</v>
      </c>
      <c r="G1165" s="24">
        <v>0.14000000000000001</v>
      </c>
      <c r="H1165">
        <f>VLOOKUP($B1165,產品!$A$1:$E$61,4,FALSE)*(1-$G1165)*$F1165</f>
        <v>13760</v>
      </c>
      <c r="I1165" s="58">
        <f>$H1165-VLOOKUP($B1165,產品!$A$2:$E$61,5,FALSE)*F1165-$R1165</f>
        <v>3939.84</v>
      </c>
      <c r="J1165">
        <f t="shared" si="54"/>
        <v>2020</v>
      </c>
      <c r="P1165" t="str">
        <f>MID(VLOOKUP($D1165,業務!$A$1:$E$11,2,FALSE),FIND("/",VLOOKUP($D1165,業務!$A$1:$E$11,2,FALSE))+1,2)</f>
        <v>協理</v>
      </c>
      <c r="Q1165">
        <f t="shared" si="55"/>
        <v>1.6E-2</v>
      </c>
      <c r="R1165">
        <f t="shared" si="56"/>
        <v>220.16</v>
      </c>
    </row>
    <row r="1166" spans="1:18" ht="15.75" customHeight="1">
      <c r="A1166" s="19">
        <v>1165</v>
      </c>
      <c r="B1166" s="4">
        <v>22</v>
      </c>
      <c r="C1166" s="15">
        <v>12</v>
      </c>
      <c r="D1166" s="21">
        <v>7</v>
      </c>
      <c r="E1166" s="22">
        <v>44066</v>
      </c>
      <c r="F1166" s="23">
        <v>150</v>
      </c>
      <c r="G1166" s="24">
        <v>0.2</v>
      </c>
      <c r="H1166">
        <f>VLOOKUP($B1166,產品!$A$1:$E$61,4,FALSE)*(1-$G1166)*$F1166</f>
        <v>216000</v>
      </c>
      <c r="I1166" s="58">
        <f>$H1166-VLOOKUP($B1166,產品!$A$2:$E$61,5,FALSE)*F1166-$R1166</f>
        <v>105408</v>
      </c>
      <c r="J1166">
        <f t="shared" si="54"/>
        <v>2020</v>
      </c>
      <c r="P1166" t="str">
        <f>MID(VLOOKUP($D1166,業務!$A$1:$E$11,2,FALSE),FIND("/",VLOOKUP($D1166,業務!$A$1:$E$11,2,FALSE))+1,2)</f>
        <v>副理</v>
      </c>
      <c r="Q1166">
        <f t="shared" si="55"/>
        <v>1.2E-2</v>
      </c>
      <c r="R1166">
        <f t="shared" si="56"/>
        <v>2592</v>
      </c>
    </row>
    <row r="1167" spans="1:18" ht="15.75" customHeight="1">
      <c r="A1167" s="19">
        <v>1166</v>
      </c>
      <c r="B1167" s="4">
        <v>41</v>
      </c>
      <c r="C1167" s="15">
        <v>126</v>
      </c>
      <c r="D1167" s="21">
        <v>6</v>
      </c>
      <c r="E1167" s="22">
        <v>44066</v>
      </c>
      <c r="F1167" s="26">
        <v>25</v>
      </c>
      <c r="G1167" s="24">
        <v>0.19</v>
      </c>
      <c r="H1167">
        <f>VLOOKUP($B1167,產品!$A$1:$E$61,4,FALSE)*(1-$G1167)*$F1167</f>
        <v>243000</v>
      </c>
      <c r="I1167" s="58">
        <f>$H1167-VLOOKUP($B1167,產品!$A$2:$E$61,5,FALSE)*F1167-$R1167</f>
        <v>45570</v>
      </c>
      <c r="J1167">
        <f t="shared" si="54"/>
        <v>2020</v>
      </c>
      <c r="P1167" t="str">
        <f>MID(VLOOKUP($D1167,業務!$A$1:$E$11,2,FALSE),FIND("/",VLOOKUP($D1167,業務!$A$1:$E$11,2,FALSE))+1,2)</f>
        <v>專員</v>
      </c>
      <c r="Q1167">
        <f t="shared" si="55"/>
        <v>0.01</v>
      </c>
      <c r="R1167">
        <f t="shared" si="56"/>
        <v>2430</v>
      </c>
    </row>
    <row r="1168" spans="1:18" ht="15.75" customHeight="1">
      <c r="A1168" s="19">
        <v>1167</v>
      </c>
      <c r="B1168" s="4">
        <v>51</v>
      </c>
      <c r="C1168" s="15">
        <v>290</v>
      </c>
      <c r="D1168" s="21">
        <v>4</v>
      </c>
      <c r="E1168" s="22">
        <v>44066</v>
      </c>
      <c r="F1168" s="23">
        <v>13</v>
      </c>
      <c r="G1168" s="24">
        <v>0.14000000000000001</v>
      </c>
      <c r="H1168">
        <f>VLOOKUP($B1168,產品!$A$1:$E$61,4,FALSE)*(1-$G1168)*$F1168</f>
        <v>223600</v>
      </c>
      <c r="I1168" s="58">
        <f>$H1168-VLOOKUP($B1168,產品!$A$2:$E$61,5,FALSE)*F1168-$R1168</f>
        <v>38916.800000000003</v>
      </c>
      <c r="J1168">
        <f t="shared" si="54"/>
        <v>2020</v>
      </c>
      <c r="P1168" t="str">
        <f>MID(VLOOKUP($D1168,業務!$A$1:$E$11,2,FALSE),FIND("/",VLOOKUP($D1168,業務!$A$1:$E$11,2,FALSE))+1,2)</f>
        <v>副理</v>
      </c>
      <c r="Q1168">
        <f t="shared" si="55"/>
        <v>1.2E-2</v>
      </c>
      <c r="R1168">
        <f t="shared" si="56"/>
        <v>2683.2000000000003</v>
      </c>
    </row>
    <row r="1169" spans="1:18" ht="15.75" customHeight="1">
      <c r="A1169" s="19">
        <v>1168</v>
      </c>
      <c r="B1169" s="4">
        <v>51</v>
      </c>
      <c r="C1169" s="15">
        <v>118</v>
      </c>
      <c r="D1169" s="21">
        <v>8</v>
      </c>
      <c r="E1169" s="22">
        <v>44066</v>
      </c>
      <c r="F1169" s="23">
        <v>15</v>
      </c>
      <c r="G1169" s="24">
        <v>0.18</v>
      </c>
      <c r="H1169">
        <f>VLOOKUP($B1169,產品!$A$1:$E$61,4,FALSE)*(1-$G1169)*$F1169</f>
        <v>246000</v>
      </c>
      <c r="I1169" s="58">
        <f>$H1169-VLOOKUP($B1169,產品!$A$2:$E$61,5,FALSE)*F1169-$R1169</f>
        <v>33540</v>
      </c>
      <c r="J1169">
        <f t="shared" si="54"/>
        <v>2020</v>
      </c>
      <c r="P1169" t="str">
        <f>MID(VLOOKUP($D1169,業務!$A$1:$E$11,2,FALSE),FIND("/",VLOOKUP($D1169,業務!$A$1:$E$11,2,FALSE))+1,2)</f>
        <v>專員</v>
      </c>
      <c r="Q1169">
        <f t="shared" si="55"/>
        <v>0.01</v>
      </c>
      <c r="R1169">
        <f t="shared" si="56"/>
        <v>2460</v>
      </c>
    </row>
    <row r="1170" spans="1:18" ht="15.75" customHeight="1">
      <c r="A1170" s="19">
        <v>1169</v>
      </c>
      <c r="B1170" s="4">
        <v>58</v>
      </c>
      <c r="C1170" s="15">
        <v>260</v>
      </c>
      <c r="D1170" s="21">
        <v>9</v>
      </c>
      <c r="E1170" s="22">
        <v>44066</v>
      </c>
      <c r="F1170" s="23">
        <v>3</v>
      </c>
      <c r="G1170" s="24">
        <v>0.09</v>
      </c>
      <c r="H1170">
        <f>VLOOKUP($B1170,產品!$A$1:$E$61,4,FALSE)*(1-$G1170)*$F1170</f>
        <v>57330</v>
      </c>
      <c r="I1170" s="58">
        <f>$H1170-VLOOKUP($B1170,產品!$A$2:$E$61,5,FALSE)*F1170-$R1170</f>
        <v>12370.050000000007</v>
      </c>
      <c r="J1170">
        <f t="shared" si="54"/>
        <v>2020</v>
      </c>
      <c r="P1170" t="str">
        <f>MID(VLOOKUP($D1170,業務!$A$1:$E$11,2,FALSE),FIND("/",VLOOKUP($D1170,業務!$A$1:$E$11,2,FALSE))+1,2)</f>
        <v>經理</v>
      </c>
      <c r="Q1170">
        <f t="shared" si="55"/>
        <v>1.4999999999999999E-2</v>
      </c>
      <c r="R1170">
        <f t="shared" si="56"/>
        <v>859.94999999999993</v>
      </c>
    </row>
    <row r="1171" spans="1:18" ht="15.75" customHeight="1">
      <c r="A1171" s="19">
        <v>1170</v>
      </c>
      <c r="B1171" s="4">
        <v>46</v>
      </c>
      <c r="C1171" s="15">
        <v>285</v>
      </c>
      <c r="D1171" s="21">
        <v>2</v>
      </c>
      <c r="E1171" s="22">
        <v>44066</v>
      </c>
      <c r="F1171" s="26">
        <v>3</v>
      </c>
      <c r="G1171" s="24">
        <v>0.11</v>
      </c>
      <c r="H1171">
        <f>VLOOKUP($B1171,產品!$A$1:$E$61,4,FALSE)*(1-$G1171)*$F1171</f>
        <v>45390</v>
      </c>
      <c r="I1171" s="58">
        <f>$H1171-VLOOKUP($B1171,產品!$A$2:$E$61,5,FALSE)*F1171-$R1171</f>
        <v>11559.15</v>
      </c>
      <c r="J1171">
        <f t="shared" si="54"/>
        <v>2020</v>
      </c>
      <c r="P1171" t="str">
        <f>MID(VLOOKUP($D1171,業務!$A$1:$E$11,2,FALSE),FIND("/",VLOOKUP($D1171,業務!$A$1:$E$11,2,FALSE))+1,2)</f>
        <v>經理</v>
      </c>
      <c r="Q1171">
        <f t="shared" si="55"/>
        <v>1.4999999999999999E-2</v>
      </c>
      <c r="R1171">
        <f t="shared" si="56"/>
        <v>680.85</v>
      </c>
    </row>
    <row r="1172" spans="1:18" ht="15.75" customHeight="1">
      <c r="A1172" s="19">
        <v>1171</v>
      </c>
      <c r="B1172" s="4">
        <v>23</v>
      </c>
      <c r="C1172" s="15">
        <v>7</v>
      </c>
      <c r="D1172" s="21">
        <v>8</v>
      </c>
      <c r="E1172" s="22">
        <v>44066</v>
      </c>
      <c r="F1172" s="23">
        <v>14</v>
      </c>
      <c r="G1172" s="24">
        <v>0.13</v>
      </c>
      <c r="H1172">
        <f>VLOOKUP($B1172,產品!$A$1:$E$61,4,FALSE)*(1-$G1172)*$F1172</f>
        <v>21924</v>
      </c>
      <c r="I1172" s="58">
        <f>$H1172-VLOOKUP($B1172,產品!$A$2:$E$61,5,FALSE)*F1172-$R1172</f>
        <v>11624.76</v>
      </c>
      <c r="J1172">
        <f t="shared" si="54"/>
        <v>2020</v>
      </c>
      <c r="P1172" t="str">
        <f>MID(VLOOKUP($D1172,業務!$A$1:$E$11,2,FALSE),FIND("/",VLOOKUP($D1172,業務!$A$1:$E$11,2,FALSE))+1,2)</f>
        <v>專員</v>
      </c>
      <c r="Q1172">
        <f t="shared" si="55"/>
        <v>0.01</v>
      </c>
      <c r="R1172">
        <f t="shared" si="56"/>
        <v>219.24</v>
      </c>
    </row>
    <row r="1173" spans="1:18" ht="15.75" customHeight="1">
      <c r="A1173" s="19">
        <v>1172</v>
      </c>
      <c r="B1173" s="4">
        <v>29</v>
      </c>
      <c r="C1173" s="15">
        <v>293</v>
      </c>
      <c r="D1173" s="21">
        <v>2</v>
      </c>
      <c r="E1173" s="22">
        <v>44066</v>
      </c>
      <c r="F1173" s="26">
        <v>4</v>
      </c>
      <c r="G1173" s="24">
        <v>0.15</v>
      </c>
      <c r="H1173">
        <f>VLOOKUP($B1173,產品!$A$1:$E$61,4,FALSE)*(1-$G1173)*$F1173</f>
        <v>20400</v>
      </c>
      <c r="I1173" s="58">
        <f>$H1173-VLOOKUP($B1173,產品!$A$2:$E$61,5,FALSE)*F1173-$R1173</f>
        <v>5694</v>
      </c>
      <c r="J1173">
        <f t="shared" si="54"/>
        <v>2020</v>
      </c>
      <c r="P1173" t="str">
        <f>MID(VLOOKUP($D1173,業務!$A$1:$E$11,2,FALSE),FIND("/",VLOOKUP($D1173,業務!$A$1:$E$11,2,FALSE))+1,2)</f>
        <v>經理</v>
      </c>
      <c r="Q1173">
        <f t="shared" si="55"/>
        <v>1.4999999999999999E-2</v>
      </c>
      <c r="R1173">
        <f t="shared" si="56"/>
        <v>306</v>
      </c>
    </row>
    <row r="1174" spans="1:18" ht="15.75" customHeight="1">
      <c r="A1174" s="19">
        <v>1173</v>
      </c>
      <c r="B1174" s="4">
        <v>45</v>
      </c>
      <c r="C1174" s="15">
        <v>7</v>
      </c>
      <c r="D1174" s="21">
        <v>10</v>
      </c>
      <c r="E1174" s="22">
        <v>44066</v>
      </c>
      <c r="F1174" s="23">
        <v>1</v>
      </c>
      <c r="G1174" s="24">
        <v>0.05</v>
      </c>
      <c r="H1174">
        <f>VLOOKUP($B1174,產品!$A$1:$E$61,4,FALSE)*(1-$G1174)*$F1174</f>
        <v>13300</v>
      </c>
      <c r="I1174" s="58">
        <f>$H1174-VLOOKUP($B1174,產品!$A$2:$E$61,5,FALSE)*F1174-$R1174</f>
        <v>4067</v>
      </c>
      <c r="J1174">
        <f t="shared" si="54"/>
        <v>2020</v>
      </c>
      <c r="P1174" t="str">
        <f>MID(VLOOKUP($D1174,業務!$A$1:$E$11,2,FALSE),FIND("/",VLOOKUP($D1174,業務!$A$1:$E$11,2,FALSE))+1,2)</f>
        <v>專員</v>
      </c>
      <c r="Q1174">
        <f t="shared" si="55"/>
        <v>0.01</v>
      </c>
      <c r="R1174">
        <f t="shared" si="56"/>
        <v>133</v>
      </c>
    </row>
    <row r="1175" spans="1:18" ht="15.75" customHeight="1">
      <c r="A1175" s="19">
        <v>1174</v>
      </c>
      <c r="B1175" s="4">
        <v>60</v>
      </c>
      <c r="C1175" s="15">
        <v>4</v>
      </c>
      <c r="D1175" s="21">
        <v>1</v>
      </c>
      <c r="E1175" s="22">
        <v>44067</v>
      </c>
      <c r="F1175" s="23">
        <v>6</v>
      </c>
      <c r="G1175" s="24">
        <v>0.08</v>
      </c>
      <c r="H1175">
        <f>VLOOKUP($B1175,產品!$A$1:$E$61,4,FALSE)*(1-$G1175)*$F1175</f>
        <v>138000</v>
      </c>
      <c r="I1175" s="58">
        <f>$H1175-VLOOKUP($B1175,產品!$A$2:$E$61,5,FALSE)*F1175-$R1175</f>
        <v>31620</v>
      </c>
      <c r="J1175">
        <f t="shared" si="54"/>
        <v>2020</v>
      </c>
      <c r="P1175" t="str">
        <f>MID(VLOOKUP($D1175,業務!$A$1:$E$11,2,FALSE),FIND("/",VLOOKUP($D1175,業務!$A$1:$E$11,2,FALSE))+1,2)</f>
        <v>專員</v>
      </c>
      <c r="Q1175">
        <f t="shared" si="55"/>
        <v>0.01</v>
      </c>
      <c r="R1175">
        <f t="shared" si="56"/>
        <v>1380</v>
      </c>
    </row>
    <row r="1176" spans="1:18" ht="15.75" customHeight="1">
      <c r="A1176" s="19">
        <v>1175</v>
      </c>
      <c r="B1176" s="4">
        <v>41</v>
      </c>
      <c r="C1176" s="15">
        <v>118</v>
      </c>
      <c r="D1176" s="21">
        <v>6</v>
      </c>
      <c r="E1176" s="22">
        <v>44067</v>
      </c>
      <c r="F1176" s="26">
        <v>12</v>
      </c>
      <c r="G1176" s="24">
        <v>0.14000000000000001</v>
      </c>
      <c r="H1176">
        <f>VLOOKUP($B1176,產品!$A$1:$E$61,4,FALSE)*(1-$G1176)*$F1176</f>
        <v>123840</v>
      </c>
      <c r="I1176" s="58">
        <f>$H1176-VLOOKUP($B1176,產品!$A$2:$E$61,5,FALSE)*F1176-$R1176</f>
        <v>29001.599999999999</v>
      </c>
      <c r="J1176">
        <f t="shared" si="54"/>
        <v>2020</v>
      </c>
      <c r="P1176" t="str">
        <f>MID(VLOOKUP($D1176,業務!$A$1:$E$11,2,FALSE),FIND("/",VLOOKUP($D1176,業務!$A$1:$E$11,2,FALSE))+1,2)</f>
        <v>專員</v>
      </c>
      <c r="Q1176">
        <f t="shared" si="55"/>
        <v>0.01</v>
      </c>
      <c r="R1176">
        <f t="shared" si="56"/>
        <v>1238.4000000000001</v>
      </c>
    </row>
    <row r="1177" spans="1:18" ht="15.75" customHeight="1">
      <c r="A1177" s="19">
        <v>1176</v>
      </c>
      <c r="B1177" s="4">
        <v>7</v>
      </c>
      <c r="C1177" s="15">
        <v>7</v>
      </c>
      <c r="D1177" s="21">
        <v>10</v>
      </c>
      <c r="E1177" s="22">
        <v>44067</v>
      </c>
      <c r="F1177" s="23">
        <v>40</v>
      </c>
      <c r="G1177" s="24">
        <v>0.2</v>
      </c>
      <c r="H1177">
        <f>VLOOKUP($B1177,產品!$A$1:$E$61,4,FALSE)*(1-$G1177)*$F1177</f>
        <v>32000</v>
      </c>
      <c r="I1177" s="58">
        <f>$H1177-VLOOKUP($B1177,產品!$A$2:$E$61,5,FALSE)*F1177-$R1177</f>
        <v>15680</v>
      </c>
      <c r="J1177">
        <f t="shared" si="54"/>
        <v>2020</v>
      </c>
      <c r="P1177" t="str">
        <f>MID(VLOOKUP($D1177,業務!$A$1:$E$11,2,FALSE),FIND("/",VLOOKUP($D1177,業務!$A$1:$E$11,2,FALSE))+1,2)</f>
        <v>專員</v>
      </c>
      <c r="Q1177">
        <f t="shared" si="55"/>
        <v>0.01</v>
      </c>
      <c r="R1177">
        <f t="shared" si="56"/>
        <v>320</v>
      </c>
    </row>
    <row r="1178" spans="1:18" ht="15.75" customHeight="1">
      <c r="A1178" s="19">
        <v>1177</v>
      </c>
      <c r="B1178" s="4">
        <v>57</v>
      </c>
      <c r="C1178" s="15">
        <v>112</v>
      </c>
      <c r="D1178" s="21">
        <v>10</v>
      </c>
      <c r="E1178" s="22">
        <v>44067</v>
      </c>
      <c r="F1178" s="23">
        <v>7</v>
      </c>
      <c r="G1178" s="24">
        <v>0.18</v>
      </c>
      <c r="H1178">
        <f>VLOOKUP($B1178,產品!$A$1:$E$61,4,FALSE)*(1-$G1178)*$F1178</f>
        <v>103320.00000000001</v>
      </c>
      <c r="I1178" s="58">
        <f>$H1178-VLOOKUP($B1178,產品!$A$2:$E$61,5,FALSE)*F1178-$R1178</f>
        <v>14086.800000000014</v>
      </c>
      <c r="J1178">
        <f t="shared" si="54"/>
        <v>2020</v>
      </c>
      <c r="P1178" t="str">
        <f>MID(VLOOKUP($D1178,業務!$A$1:$E$11,2,FALSE),FIND("/",VLOOKUP($D1178,業務!$A$1:$E$11,2,FALSE))+1,2)</f>
        <v>專員</v>
      </c>
      <c r="Q1178">
        <f t="shared" si="55"/>
        <v>0.01</v>
      </c>
      <c r="R1178">
        <f t="shared" si="56"/>
        <v>1033.2000000000003</v>
      </c>
    </row>
    <row r="1179" spans="1:18" ht="15.75" customHeight="1">
      <c r="A1179" s="19">
        <v>1178</v>
      </c>
      <c r="B1179" s="4">
        <v>55</v>
      </c>
      <c r="C1179" s="15">
        <v>272</v>
      </c>
      <c r="D1179" s="21">
        <v>8</v>
      </c>
      <c r="E1179" s="22">
        <v>44067</v>
      </c>
      <c r="F1179" s="26">
        <v>3</v>
      </c>
      <c r="G1179" s="24">
        <v>0.12</v>
      </c>
      <c r="H1179">
        <f>VLOOKUP($B1179,產品!$A$1:$E$61,4,FALSE)*(1-$G1179)*$F1179</f>
        <v>52800</v>
      </c>
      <c r="I1179" s="58">
        <f>$H1179-VLOOKUP($B1179,產品!$A$2:$E$61,5,FALSE)*F1179-$R1179</f>
        <v>10272</v>
      </c>
      <c r="J1179">
        <f t="shared" si="54"/>
        <v>2020</v>
      </c>
      <c r="P1179" t="str">
        <f>MID(VLOOKUP($D1179,業務!$A$1:$E$11,2,FALSE),FIND("/",VLOOKUP($D1179,業務!$A$1:$E$11,2,FALSE))+1,2)</f>
        <v>專員</v>
      </c>
      <c r="Q1179">
        <f t="shared" si="55"/>
        <v>0.01</v>
      </c>
      <c r="R1179">
        <f t="shared" si="56"/>
        <v>528</v>
      </c>
    </row>
    <row r="1180" spans="1:18" ht="15.75" customHeight="1">
      <c r="A1180" s="19">
        <v>1179</v>
      </c>
      <c r="B1180" s="4">
        <v>13</v>
      </c>
      <c r="C1180" s="15">
        <v>282</v>
      </c>
      <c r="D1180" s="21">
        <v>9</v>
      </c>
      <c r="E1180" s="22">
        <v>44067</v>
      </c>
      <c r="F1180" s="23">
        <v>10</v>
      </c>
      <c r="G1180" s="24">
        <v>7.0000000000000007E-2</v>
      </c>
      <c r="H1180">
        <f>VLOOKUP($B1180,產品!$A$1:$E$61,4,FALSE)*(1-$G1180)*$F1180</f>
        <v>16740</v>
      </c>
      <c r="I1180" s="58">
        <f>$H1180-VLOOKUP($B1180,產品!$A$2:$E$61,5,FALSE)*F1180-$R1180</f>
        <v>9288.9</v>
      </c>
      <c r="J1180">
        <f t="shared" si="54"/>
        <v>2020</v>
      </c>
      <c r="P1180" t="str">
        <f>MID(VLOOKUP($D1180,業務!$A$1:$E$11,2,FALSE),FIND("/",VLOOKUP($D1180,業務!$A$1:$E$11,2,FALSE))+1,2)</f>
        <v>經理</v>
      </c>
      <c r="Q1180">
        <f t="shared" si="55"/>
        <v>1.4999999999999999E-2</v>
      </c>
      <c r="R1180">
        <f t="shared" si="56"/>
        <v>251.1</v>
      </c>
    </row>
    <row r="1181" spans="1:18" ht="15.75" customHeight="1">
      <c r="A1181" s="19">
        <v>1180</v>
      </c>
      <c r="B1181" s="4">
        <v>37</v>
      </c>
      <c r="C1181" s="15">
        <v>9</v>
      </c>
      <c r="D1181" s="21">
        <v>8</v>
      </c>
      <c r="E1181" s="22">
        <v>44068</v>
      </c>
      <c r="F1181" s="23">
        <v>25</v>
      </c>
      <c r="G1181" s="24">
        <v>0.13</v>
      </c>
      <c r="H1181">
        <f>VLOOKUP($B1181,產品!$A$1:$E$61,4,FALSE)*(1-$G1181)*$F1181</f>
        <v>261000</v>
      </c>
      <c r="I1181" s="58">
        <f>$H1181-VLOOKUP($B1181,產品!$A$2:$E$61,5,FALSE)*F1181-$R1181</f>
        <v>63390</v>
      </c>
      <c r="J1181">
        <f t="shared" si="54"/>
        <v>2020</v>
      </c>
      <c r="P1181" t="str">
        <f>MID(VLOOKUP($D1181,業務!$A$1:$E$11,2,FALSE),FIND("/",VLOOKUP($D1181,業務!$A$1:$E$11,2,FALSE))+1,2)</f>
        <v>專員</v>
      </c>
      <c r="Q1181">
        <f t="shared" si="55"/>
        <v>0.01</v>
      </c>
      <c r="R1181">
        <f t="shared" si="56"/>
        <v>2610</v>
      </c>
    </row>
    <row r="1182" spans="1:18" ht="15.75" customHeight="1">
      <c r="A1182" s="19">
        <v>1181</v>
      </c>
      <c r="B1182" s="4">
        <v>2</v>
      </c>
      <c r="C1182" s="15">
        <v>5</v>
      </c>
      <c r="D1182" s="21">
        <v>9</v>
      </c>
      <c r="E1182" s="22">
        <v>44068</v>
      </c>
      <c r="F1182" s="23">
        <v>100</v>
      </c>
      <c r="G1182" s="24">
        <v>0.14000000000000001</v>
      </c>
      <c r="H1182">
        <f>VLOOKUP($B1182,產品!$A$1:$E$61,4,FALSE)*(1-$G1182)*$F1182</f>
        <v>86000</v>
      </c>
      <c r="I1182" s="58">
        <f>$H1182-VLOOKUP($B1182,產品!$A$2:$E$61,5,FALSE)*F1182-$R1182</f>
        <v>44710</v>
      </c>
      <c r="J1182">
        <f t="shared" si="54"/>
        <v>2020</v>
      </c>
      <c r="P1182" t="str">
        <f>MID(VLOOKUP($D1182,業務!$A$1:$E$11,2,FALSE),FIND("/",VLOOKUP($D1182,業務!$A$1:$E$11,2,FALSE))+1,2)</f>
        <v>經理</v>
      </c>
      <c r="Q1182">
        <f t="shared" si="55"/>
        <v>1.4999999999999999E-2</v>
      </c>
      <c r="R1182">
        <f t="shared" si="56"/>
        <v>1290</v>
      </c>
    </row>
    <row r="1183" spans="1:18" ht="15.75" customHeight="1">
      <c r="A1183" s="19">
        <v>1182</v>
      </c>
      <c r="B1183" s="4">
        <v>44</v>
      </c>
      <c r="C1183" s="15">
        <v>257</v>
      </c>
      <c r="D1183" s="21">
        <v>2</v>
      </c>
      <c r="E1183" s="22">
        <v>44068</v>
      </c>
      <c r="F1183" s="26">
        <v>2</v>
      </c>
      <c r="G1183" s="24">
        <v>0.06</v>
      </c>
      <c r="H1183">
        <f>VLOOKUP($B1183,產品!$A$1:$E$61,4,FALSE)*(1-$G1183)*$F1183</f>
        <v>37600</v>
      </c>
      <c r="I1183" s="58">
        <f>$H1183-VLOOKUP($B1183,產品!$A$2:$E$61,5,FALSE)*F1183-$R1183</f>
        <v>11036</v>
      </c>
      <c r="J1183">
        <f t="shared" si="54"/>
        <v>2020</v>
      </c>
      <c r="P1183" t="str">
        <f>MID(VLOOKUP($D1183,業務!$A$1:$E$11,2,FALSE),FIND("/",VLOOKUP($D1183,業務!$A$1:$E$11,2,FALSE))+1,2)</f>
        <v>經理</v>
      </c>
      <c r="Q1183">
        <f t="shared" si="55"/>
        <v>1.4999999999999999E-2</v>
      </c>
      <c r="R1183">
        <f t="shared" si="56"/>
        <v>564</v>
      </c>
    </row>
    <row r="1184" spans="1:18" ht="15.75" customHeight="1">
      <c r="A1184" s="19">
        <v>1183</v>
      </c>
      <c r="B1184" s="4">
        <v>27</v>
      </c>
      <c r="C1184" s="15">
        <v>12</v>
      </c>
      <c r="D1184" s="21">
        <v>9</v>
      </c>
      <c r="E1184" s="22">
        <v>44068</v>
      </c>
      <c r="F1184" s="26">
        <v>3</v>
      </c>
      <c r="G1184" s="24">
        <v>0.09</v>
      </c>
      <c r="H1184">
        <f>VLOOKUP($B1184,產品!$A$1:$E$61,4,FALSE)*(1-$G1184)*$F1184</f>
        <v>19110</v>
      </c>
      <c r="I1184" s="58">
        <f>$H1184-VLOOKUP($B1184,產品!$A$2:$E$61,5,FALSE)*F1184-$R1184</f>
        <v>6223.35</v>
      </c>
      <c r="J1184">
        <f t="shared" si="54"/>
        <v>2020</v>
      </c>
      <c r="P1184" t="str">
        <f>MID(VLOOKUP($D1184,業務!$A$1:$E$11,2,FALSE),FIND("/",VLOOKUP($D1184,業務!$A$1:$E$11,2,FALSE))+1,2)</f>
        <v>經理</v>
      </c>
      <c r="Q1184">
        <f t="shared" si="55"/>
        <v>1.4999999999999999E-2</v>
      </c>
      <c r="R1184">
        <f t="shared" si="56"/>
        <v>286.64999999999998</v>
      </c>
    </row>
    <row r="1185" spans="1:18" ht="15.75" customHeight="1">
      <c r="A1185" s="19">
        <v>1184</v>
      </c>
      <c r="B1185" s="4">
        <v>49</v>
      </c>
      <c r="C1185" s="15">
        <v>113</v>
      </c>
      <c r="D1185" s="21">
        <v>10</v>
      </c>
      <c r="E1185" s="22">
        <v>44068</v>
      </c>
      <c r="F1185" s="26">
        <v>3</v>
      </c>
      <c r="G1185" s="24">
        <v>0.18</v>
      </c>
      <c r="H1185">
        <f>VLOOKUP($B1185,產品!$A$1:$E$61,4,FALSE)*(1-$G1185)*$F1185</f>
        <v>36900.000000000007</v>
      </c>
      <c r="I1185" s="58">
        <f>$H1185-VLOOKUP($B1185,產品!$A$2:$E$61,5,FALSE)*F1185-$R1185</f>
        <v>5031.0000000000073</v>
      </c>
      <c r="J1185">
        <f t="shared" si="54"/>
        <v>2020</v>
      </c>
      <c r="P1185" t="str">
        <f>MID(VLOOKUP($D1185,業務!$A$1:$E$11,2,FALSE),FIND("/",VLOOKUP($D1185,業務!$A$1:$E$11,2,FALSE))+1,2)</f>
        <v>專員</v>
      </c>
      <c r="Q1185">
        <f t="shared" si="55"/>
        <v>0.01</v>
      </c>
      <c r="R1185">
        <f t="shared" si="56"/>
        <v>369.00000000000006</v>
      </c>
    </row>
    <row r="1186" spans="1:18" ht="15.75" customHeight="1">
      <c r="A1186" s="19">
        <v>1185</v>
      </c>
      <c r="B1186" s="4">
        <v>17</v>
      </c>
      <c r="C1186" s="15">
        <v>4</v>
      </c>
      <c r="D1186" s="21">
        <v>4</v>
      </c>
      <c r="E1186" s="22">
        <v>44069</v>
      </c>
      <c r="F1186" s="26">
        <v>30</v>
      </c>
      <c r="G1186" s="24">
        <v>0.11</v>
      </c>
      <c r="H1186">
        <f>VLOOKUP($B1186,產品!$A$1:$E$61,4,FALSE)*(1-$G1186)*$F1186</f>
        <v>48060</v>
      </c>
      <c r="I1186" s="58">
        <f>$H1186-VLOOKUP($B1186,產品!$A$2:$E$61,5,FALSE)*F1186-$R1186</f>
        <v>25883.279999999999</v>
      </c>
      <c r="J1186">
        <f t="shared" si="54"/>
        <v>2020</v>
      </c>
      <c r="P1186" t="str">
        <f>MID(VLOOKUP($D1186,業務!$A$1:$E$11,2,FALSE),FIND("/",VLOOKUP($D1186,業務!$A$1:$E$11,2,FALSE))+1,2)</f>
        <v>副理</v>
      </c>
      <c r="Q1186">
        <f t="shared" si="55"/>
        <v>1.2E-2</v>
      </c>
      <c r="R1186">
        <f t="shared" si="56"/>
        <v>576.72</v>
      </c>
    </row>
    <row r="1187" spans="1:18" ht="15.75" customHeight="1">
      <c r="A1187" s="19">
        <v>1186</v>
      </c>
      <c r="B1187" s="4">
        <v>3</v>
      </c>
      <c r="C1187" s="15">
        <v>261</v>
      </c>
      <c r="D1187" s="21">
        <v>7</v>
      </c>
      <c r="E1187" s="22">
        <v>44069</v>
      </c>
      <c r="F1187" s="26">
        <v>30</v>
      </c>
      <c r="G1187" s="24">
        <v>0.16</v>
      </c>
      <c r="H1187">
        <f>VLOOKUP($B1187,產品!$A$1:$E$61,4,FALSE)*(1-$G1187)*$F1187</f>
        <v>25200</v>
      </c>
      <c r="I1187" s="58">
        <f>$H1187-VLOOKUP($B1187,產品!$A$2:$E$61,5,FALSE)*F1187-$R1187</f>
        <v>12897.6</v>
      </c>
      <c r="J1187">
        <f t="shared" si="54"/>
        <v>2020</v>
      </c>
      <c r="P1187" t="str">
        <f>MID(VLOOKUP($D1187,業務!$A$1:$E$11,2,FALSE),FIND("/",VLOOKUP($D1187,業務!$A$1:$E$11,2,FALSE))+1,2)</f>
        <v>副理</v>
      </c>
      <c r="Q1187">
        <f t="shared" si="55"/>
        <v>1.2E-2</v>
      </c>
      <c r="R1187">
        <f t="shared" si="56"/>
        <v>302.40000000000003</v>
      </c>
    </row>
    <row r="1188" spans="1:18" ht="15.75" customHeight="1">
      <c r="A1188" s="19">
        <v>1187</v>
      </c>
      <c r="B1188" s="4">
        <v>37</v>
      </c>
      <c r="C1188" s="15">
        <v>118</v>
      </c>
      <c r="D1188" s="21">
        <v>7</v>
      </c>
      <c r="E1188" s="22">
        <v>44069</v>
      </c>
      <c r="F1188" s="26">
        <v>4</v>
      </c>
      <c r="G1188" s="24">
        <v>0.08</v>
      </c>
      <c r="H1188">
        <f>VLOOKUP($B1188,產品!$A$1:$E$61,4,FALSE)*(1-$G1188)*$F1188</f>
        <v>44160</v>
      </c>
      <c r="I1188" s="58">
        <f>$H1188-VLOOKUP($B1188,產品!$A$2:$E$61,5,FALSE)*F1188-$R1188</f>
        <v>12430.08</v>
      </c>
      <c r="J1188">
        <f t="shared" si="54"/>
        <v>2020</v>
      </c>
      <c r="P1188" t="str">
        <f>MID(VLOOKUP($D1188,業務!$A$1:$E$11,2,FALSE),FIND("/",VLOOKUP($D1188,業務!$A$1:$E$11,2,FALSE))+1,2)</f>
        <v>副理</v>
      </c>
      <c r="Q1188">
        <f t="shared" si="55"/>
        <v>1.2E-2</v>
      </c>
      <c r="R1188">
        <f t="shared" si="56"/>
        <v>529.91999999999996</v>
      </c>
    </row>
    <row r="1189" spans="1:18" ht="15.75" customHeight="1">
      <c r="A1189" s="19">
        <v>1188</v>
      </c>
      <c r="B1189" s="4">
        <v>32</v>
      </c>
      <c r="C1189" s="15">
        <v>4</v>
      </c>
      <c r="D1189" s="21">
        <v>4</v>
      </c>
      <c r="E1189" s="22">
        <v>44069</v>
      </c>
      <c r="F1189" s="23">
        <v>2</v>
      </c>
      <c r="G1189" s="24">
        <v>0.06</v>
      </c>
      <c r="H1189">
        <f>VLOOKUP($B1189,產品!$A$1:$E$61,4,FALSE)*(1-$G1189)*$F1189</f>
        <v>14100</v>
      </c>
      <c r="I1189" s="58">
        <f>$H1189-VLOOKUP($B1189,產品!$A$2:$E$61,5,FALSE)*F1189-$R1189</f>
        <v>4930.8</v>
      </c>
      <c r="J1189">
        <f t="shared" si="54"/>
        <v>2020</v>
      </c>
      <c r="P1189" t="str">
        <f>MID(VLOOKUP($D1189,業務!$A$1:$E$11,2,FALSE),FIND("/",VLOOKUP($D1189,業務!$A$1:$E$11,2,FALSE))+1,2)</f>
        <v>副理</v>
      </c>
      <c r="Q1189">
        <f t="shared" si="55"/>
        <v>1.2E-2</v>
      </c>
      <c r="R1189">
        <f t="shared" si="56"/>
        <v>169.20000000000002</v>
      </c>
    </row>
    <row r="1190" spans="1:18" ht="15.75" customHeight="1">
      <c r="A1190" s="19">
        <v>1189</v>
      </c>
      <c r="B1190" s="4">
        <v>20</v>
      </c>
      <c r="C1190" s="15">
        <v>2</v>
      </c>
      <c r="D1190" s="21">
        <v>7</v>
      </c>
      <c r="E1190" s="22">
        <v>44070</v>
      </c>
      <c r="F1190" s="23">
        <v>40</v>
      </c>
      <c r="G1190" s="24">
        <v>0.19</v>
      </c>
      <c r="H1190">
        <f>VLOOKUP($B1190,產品!$A$1:$E$61,4,FALSE)*(1-$G1190)*$F1190</f>
        <v>58320</v>
      </c>
      <c r="I1190" s="58">
        <f>$H1190-VLOOKUP($B1190,產品!$A$2:$E$61,5,FALSE)*F1190-$R1190</f>
        <v>28820.16</v>
      </c>
      <c r="J1190">
        <f t="shared" si="54"/>
        <v>2020</v>
      </c>
      <c r="P1190" t="str">
        <f>MID(VLOOKUP($D1190,業務!$A$1:$E$11,2,FALSE),FIND("/",VLOOKUP($D1190,業務!$A$1:$E$11,2,FALSE))+1,2)</f>
        <v>副理</v>
      </c>
      <c r="Q1190">
        <f t="shared" si="55"/>
        <v>1.2E-2</v>
      </c>
      <c r="R1190">
        <f t="shared" si="56"/>
        <v>699.84</v>
      </c>
    </row>
    <row r="1191" spans="1:18" ht="15.75" customHeight="1">
      <c r="A1191" s="19">
        <v>1190</v>
      </c>
      <c r="B1191" s="4">
        <v>29</v>
      </c>
      <c r="C1191" s="15">
        <v>279</v>
      </c>
      <c r="D1191" s="21">
        <v>2</v>
      </c>
      <c r="E1191" s="22">
        <v>44070</v>
      </c>
      <c r="F1191" s="26">
        <v>10</v>
      </c>
      <c r="G1191" s="24">
        <v>7.0000000000000007E-2</v>
      </c>
      <c r="H1191">
        <f>VLOOKUP($B1191,產品!$A$1:$E$61,4,FALSE)*(1-$G1191)*$F1191</f>
        <v>55800</v>
      </c>
      <c r="I1191" s="58">
        <f>$H1191-VLOOKUP($B1191,產品!$A$2:$E$61,5,FALSE)*F1191-$R1191</f>
        <v>18963</v>
      </c>
      <c r="J1191">
        <f t="shared" si="54"/>
        <v>2020</v>
      </c>
      <c r="P1191" t="str">
        <f>MID(VLOOKUP($D1191,業務!$A$1:$E$11,2,FALSE),FIND("/",VLOOKUP($D1191,業務!$A$1:$E$11,2,FALSE))+1,2)</f>
        <v>經理</v>
      </c>
      <c r="Q1191">
        <f t="shared" si="55"/>
        <v>1.4999999999999999E-2</v>
      </c>
      <c r="R1191">
        <f t="shared" si="56"/>
        <v>837</v>
      </c>
    </row>
    <row r="1192" spans="1:18" ht="15.75" customHeight="1">
      <c r="A1192" s="19">
        <v>1191</v>
      </c>
      <c r="B1192" s="4">
        <v>40</v>
      </c>
      <c r="C1192" s="15">
        <v>9</v>
      </c>
      <c r="D1192" s="21">
        <v>7</v>
      </c>
      <c r="E1192" s="22">
        <v>44070</v>
      </c>
      <c r="F1192" s="26">
        <v>1</v>
      </c>
      <c r="G1192" s="24">
        <v>0.05</v>
      </c>
      <c r="H1192">
        <f>VLOOKUP($B1192,產品!$A$1:$E$61,4,FALSE)*(1-$G1192)*$F1192</f>
        <v>19000</v>
      </c>
      <c r="I1192" s="58">
        <f>$H1192-VLOOKUP($B1192,產品!$A$2:$E$61,5,FALSE)*F1192-$R1192</f>
        <v>5772</v>
      </c>
      <c r="J1192">
        <f t="shared" si="54"/>
        <v>2020</v>
      </c>
      <c r="P1192" t="str">
        <f>MID(VLOOKUP($D1192,業務!$A$1:$E$11,2,FALSE),FIND("/",VLOOKUP($D1192,業務!$A$1:$E$11,2,FALSE))+1,2)</f>
        <v>副理</v>
      </c>
      <c r="Q1192">
        <f t="shared" si="55"/>
        <v>1.2E-2</v>
      </c>
      <c r="R1192">
        <f t="shared" si="56"/>
        <v>228</v>
      </c>
    </row>
    <row r="1193" spans="1:18" ht="15.75" customHeight="1">
      <c r="A1193" s="19">
        <v>1192</v>
      </c>
      <c r="B1193" s="4">
        <v>12</v>
      </c>
      <c r="C1193" s="15">
        <v>3</v>
      </c>
      <c r="D1193" s="21">
        <v>1</v>
      </c>
      <c r="E1193" s="22">
        <v>44071</v>
      </c>
      <c r="F1193" s="26">
        <v>200</v>
      </c>
      <c r="G1193" s="24">
        <v>0.14000000000000001</v>
      </c>
      <c r="H1193">
        <f>VLOOKUP($B1193,產品!$A$1:$E$61,4,FALSE)*(1-$G1193)*$F1193</f>
        <v>172000</v>
      </c>
      <c r="I1193" s="58">
        <f>$H1193-VLOOKUP($B1193,產品!$A$2:$E$61,5,FALSE)*F1193-$R1193</f>
        <v>90280</v>
      </c>
      <c r="J1193">
        <f t="shared" si="54"/>
        <v>2020</v>
      </c>
      <c r="P1193" t="str">
        <f>MID(VLOOKUP($D1193,業務!$A$1:$E$11,2,FALSE),FIND("/",VLOOKUP($D1193,業務!$A$1:$E$11,2,FALSE))+1,2)</f>
        <v>專員</v>
      </c>
      <c r="Q1193">
        <f t="shared" si="55"/>
        <v>0.01</v>
      </c>
      <c r="R1193">
        <f t="shared" si="56"/>
        <v>1720</v>
      </c>
    </row>
    <row r="1194" spans="1:18" ht="15.75" customHeight="1">
      <c r="A1194" s="19">
        <v>1193</v>
      </c>
      <c r="B1194" s="4">
        <v>55</v>
      </c>
      <c r="C1194" s="15">
        <v>1</v>
      </c>
      <c r="D1194" s="21">
        <v>1</v>
      </c>
      <c r="E1194" s="22">
        <v>44071</v>
      </c>
      <c r="F1194" s="26">
        <v>10</v>
      </c>
      <c r="G1194" s="24">
        <v>0.05</v>
      </c>
      <c r="H1194">
        <f>VLOOKUP($B1194,產品!$A$1:$E$61,4,FALSE)*(1-$G1194)*$F1194</f>
        <v>190000</v>
      </c>
      <c r="I1194" s="58">
        <f>$H1194-VLOOKUP($B1194,產品!$A$2:$E$61,5,FALSE)*F1194-$R1194</f>
        <v>48100</v>
      </c>
      <c r="J1194">
        <f t="shared" si="54"/>
        <v>2020</v>
      </c>
      <c r="P1194" t="str">
        <f>MID(VLOOKUP($D1194,業務!$A$1:$E$11,2,FALSE),FIND("/",VLOOKUP($D1194,業務!$A$1:$E$11,2,FALSE))+1,2)</f>
        <v>專員</v>
      </c>
      <c r="Q1194">
        <f t="shared" si="55"/>
        <v>0.01</v>
      </c>
      <c r="R1194">
        <f t="shared" si="56"/>
        <v>1900</v>
      </c>
    </row>
    <row r="1195" spans="1:18" ht="15.75" customHeight="1">
      <c r="A1195" s="19">
        <v>1194</v>
      </c>
      <c r="B1195" s="4">
        <v>3</v>
      </c>
      <c r="C1195" s="15">
        <v>289</v>
      </c>
      <c r="D1195" s="21">
        <v>10</v>
      </c>
      <c r="E1195" s="22">
        <v>44071</v>
      </c>
      <c r="F1195" s="26">
        <v>30</v>
      </c>
      <c r="G1195" s="24">
        <v>0.11</v>
      </c>
      <c r="H1195">
        <f>VLOOKUP($B1195,產品!$A$1:$E$61,4,FALSE)*(1-$G1195)*$F1195</f>
        <v>26700</v>
      </c>
      <c r="I1195" s="58">
        <f>$H1195-VLOOKUP($B1195,產品!$A$2:$E$61,5,FALSE)*F1195-$R1195</f>
        <v>14433</v>
      </c>
      <c r="J1195">
        <f t="shared" si="54"/>
        <v>2020</v>
      </c>
      <c r="P1195" t="str">
        <f>MID(VLOOKUP($D1195,業務!$A$1:$E$11,2,FALSE),FIND("/",VLOOKUP($D1195,業務!$A$1:$E$11,2,FALSE))+1,2)</f>
        <v>專員</v>
      </c>
      <c r="Q1195">
        <f t="shared" si="55"/>
        <v>0.01</v>
      </c>
      <c r="R1195">
        <f t="shared" si="56"/>
        <v>267</v>
      </c>
    </row>
    <row r="1196" spans="1:18" ht="15.75" customHeight="1">
      <c r="A1196" s="19">
        <v>1195</v>
      </c>
      <c r="B1196" s="4">
        <v>4</v>
      </c>
      <c r="C1196" s="15">
        <v>123</v>
      </c>
      <c r="D1196" s="21">
        <v>5</v>
      </c>
      <c r="E1196" s="22">
        <v>44072</v>
      </c>
      <c r="F1196" s="26">
        <v>150</v>
      </c>
      <c r="G1196" s="24">
        <v>0.13</v>
      </c>
      <c r="H1196">
        <f>VLOOKUP($B1196,產品!$A$1:$E$61,4,FALSE)*(1-$G1196)*$F1196</f>
        <v>130500</v>
      </c>
      <c r="I1196" s="58">
        <f>$H1196-VLOOKUP($B1196,產品!$A$2:$E$61,5,FALSE)*F1196-$R1196</f>
        <v>69195</v>
      </c>
      <c r="J1196">
        <f t="shared" si="54"/>
        <v>2020</v>
      </c>
      <c r="P1196" t="str">
        <f>MID(VLOOKUP($D1196,業務!$A$1:$E$11,2,FALSE),FIND("/",VLOOKUP($D1196,業務!$A$1:$E$11,2,FALSE))+1,2)</f>
        <v>專員</v>
      </c>
      <c r="Q1196">
        <f t="shared" si="55"/>
        <v>0.01</v>
      </c>
      <c r="R1196">
        <f t="shared" si="56"/>
        <v>1305</v>
      </c>
    </row>
    <row r="1197" spans="1:18" ht="15.75" customHeight="1">
      <c r="A1197" s="19">
        <v>1196</v>
      </c>
      <c r="B1197" s="4">
        <v>43</v>
      </c>
      <c r="C1197" s="15">
        <v>112</v>
      </c>
      <c r="D1197" s="21">
        <v>8</v>
      </c>
      <c r="E1197" s="22">
        <v>44072</v>
      </c>
      <c r="F1197" s="26">
        <v>15</v>
      </c>
      <c r="G1197" s="24">
        <v>0.19</v>
      </c>
      <c r="H1197">
        <f>VLOOKUP($B1197,產品!$A$1:$E$61,4,FALSE)*(1-$G1197)*$F1197</f>
        <v>218700.00000000003</v>
      </c>
      <c r="I1197" s="58">
        <f>$H1197-VLOOKUP($B1197,產品!$A$2:$E$61,5,FALSE)*F1197-$R1197</f>
        <v>41013.000000000029</v>
      </c>
      <c r="J1197">
        <f t="shared" si="54"/>
        <v>2020</v>
      </c>
      <c r="P1197" t="str">
        <f>MID(VLOOKUP($D1197,業務!$A$1:$E$11,2,FALSE),FIND("/",VLOOKUP($D1197,業務!$A$1:$E$11,2,FALSE))+1,2)</f>
        <v>專員</v>
      </c>
      <c r="Q1197">
        <f t="shared" si="55"/>
        <v>0.01</v>
      </c>
      <c r="R1197">
        <f t="shared" si="56"/>
        <v>2187.0000000000005</v>
      </c>
    </row>
    <row r="1198" spans="1:18" ht="15.75" customHeight="1">
      <c r="A1198" s="19">
        <v>1197</v>
      </c>
      <c r="B1198" s="4">
        <v>5</v>
      </c>
      <c r="C1198" s="15">
        <v>257</v>
      </c>
      <c r="D1198" s="21">
        <v>6</v>
      </c>
      <c r="E1198" s="22">
        <v>44072</v>
      </c>
      <c r="F1198" s="23">
        <v>50</v>
      </c>
      <c r="G1198" s="24">
        <v>0.14000000000000001</v>
      </c>
      <c r="H1198">
        <f>VLOOKUP($B1198,產品!$A$1:$E$61,4,FALSE)*(1-$G1198)*$F1198</f>
        <v>43000</v>
      </c>
      <c r="I1198" s="58">
        <f>$H1198-VLOOKUP($B1198,產品!$A$2:$E$61,5,FALSE)*F1198-$R1198</f>
        <v>22570</v>
      </c>
      <c r="J1198">
        <f t="shared" si="54"/>
        <v>2020</v>
      </c>
      <c r="P1198" t="str">
        <f>MID(VLOOKUP($D1198,業務!$A$1:$E$11,2,FALSE),FIND("/",VLOOKUP($D1198,業務!$A$1:$E$11,2,FALSE))+1,2)</f>
        <v>專員</v>
      </c>
      <c r="Q1198">
        <f t="shared" si="55"/>
        <v>0.01</v>
      </c>
      <c r="R1198">
        <f t="shared" si="56"/>
        <v>430</v>
      </c>
    </row>
    <row r="1199" spans="1:18" ht="15.75" customHeight="1">
      <c r="A1199" s="19">
        <v>1198</v>
      </c>
      <c r="B1199" s="4">
        <v>48</v>
      </c>
      <c r="C1199" s="15">
        <v>5</v>
      </c>
      <c r="D1199" s="21">
        <v>3</v>
      </c>
      <c r="E1199" s="22">
        <v>44072</v>
      </c>
      <c r="F1199" s="23">
        <v>5</v>
      </c>
      <c r="G1199" s="24">
        <v>0.13</v>
      </c>
      <c r="H1199">
        <f>VLOOKUP($B1199,產品!$A$1:$E$61,4,FALSE)*(1-$G1199)*$F1199</f>
        <v>95700</v>
      </c>
      <c r="I1199" s="58">
        <f>$H1199-VLOOKUP($B1199,產品!$A$2:$E$61,5,FALSE)*F1199-$R1199</f>
        <v>22668.799999999999</v>
      </c>
      <c r="J1199">
        <f t="shared" si="54"/>
        <v>2020</v>
      </c>
      <c r="P1199" t="str">
        <f>MID(VLOOKUP($D1199,業務!$A$1:$E$11,2,FALSE),FIND("/",VLOOKUP($D1199,業務!$A$1:$E$11,2,FALSE))+1,2)</f>
        <v>協理</v>
      </c>
      <c r="Q1199">
        <f t="shared" si="55"/>
        <v>1.6E-2</v>
      </c>
      <c r="R1199">
        <f t="shared" si="56"/>
        <v>1531.2</v>
      </c>
    </row>
    <row r="1200" spans="1:18" ht="15.75" customHeight="1">
      <c r="A1200" s="19">
        <v>1199</v>
      </c>
      <c r="B1200" s="4">
        <v>8</v>
      </c>
      <c r="C1200" s="15">
        <v>12</v>
      </c>
      <c r="D1200" s="21">
        <v>3</v>
      </c>
      <c r="E1200" s="22">
        <v>44072</v>
      </c>
      <c r="F1200" s="23">
        <v>50</v>
      </c>
      <c r="G1200" s="24">
        <v>0.18</v>
      </c>
      <c r="H1200">
        <f>VLOOKUP($B1200,產品!$A$1:$E$61,4,FALSE)*(1-$G1200)*$F1200</f>
        <v>41000.000000000007</v>
      </c>
      <c r="I1200" s="58">
        <f>$H1200-VLOOKUP($B1200,產品!$A$2:$E$61,5,FALSE)*F1200-$R1200</f>
        <v>20344.000000000007</v>
      </c>
      <c r="J1200">
        <f t="shared" si="54"/>
        <v>2020</v>
      </c>
      <c r="P1200" t="str">
        <f>MID(VLOOKUP($D1200,業務!$A$1:$E$11,2,FALSE),FIND("/",VLOOKUP($D1200,業務!$A$1:$E$11,2,FALSE))+1,2)</f>
        <v>協理</v>
      </c>
      <c r="Q1200">
        <f t="shared" si="55"/>
        <v>1.6E-2</v>
      </c>
      <c r="R1200">
        <f t="shared" si="56"/>
        <v>656.00000000000011</v>
      </c>
    </row>
    <row r="1201" spans="1:18" ht="15.75" customHeight="1">
      <c r="A1201" s="19">
        <v>1200</v>
      </c>
      <c r="B1201" s="4">
        <v>29</v>
      </c>
      <c r="C1201" s="15">
        <v>3</v>
      </c>
      <c r="D1201" s="21">
        <v>8</v>
      </c>
      <c r="E1201" s="22">
        <v>44072</v>
      </c>
      <c r="F1201" s="23">
        <v>7</v>
      </c>
      <c r="G1201" s="24">
        <v>0.06</v>
      </c>
      <c r="H1201">
        <f>VLOOKUP($B1201,產品!$A$1:$E$61,4,FALSE)*(1-$G1201)*$F1201</f>
        <v>39480</v>
      </c>
      <c r="I1201" s="58">
        <f>$H1201-VLOOKUP($B1201,產品!$A$2:$E$61,5,FALSE)*F1201-$R1201</f>
        <v>13885.2</v>
      </c>
      <c r="J1201">
        <f t="shared" si="54"/>
        <v>2020</v>
      </c>
      <c r="P1201" t="str">
        <f>MID(VLOOKUP($D1201,業務!$A$1:$E$11,2,FALSE),FIND("/",VLOOKUP($D1201,業務!$A$1:$E$11,2,FALSE))+1,2)</f>
        <v>專員</v>
      </c>
      <c r="Q1201">
        <f t="shared" si="55"/>
        <v>0.01</v>
      </c>
      <c r="R1201">
        <f t="shared" si="56"/>
        <v>394.8</v>
      </c>
    </row>
    <row r="1202" spans="1:18" ht="15.75" customHeight="1">
      <c r="A1202" s="19">
        <v>1201</v>
      </c>
      <c r="B1202" s="4">
        <v>30</v>
      </c>
      <c r="C1202" s="15">
        <v>12</v>
      </c>
      <c r="D1202" s="21">
        <v>4</v>
      </c>
      <c r="E1202" s="22">
        <v>44072</v>
      </c>
      <c r="F1202" s="26">
        <v>3</v>
      </c>
      <c r="G1202" s="24">
        <v>7.0000000000000007E-2</v>
      </c>
      <c r="H1202">
        <f>VLOOKUP($B1202,產品!$A$1:$E$61,4,FALSE)*(1-$G1202)*$F1202</f>
        <v>18135</v>
      </c>
      <c r="I1202" s="58">
        <f>$H1202-VLOOKUP($B1202,產品!$A$2:$E$61,5,FALSE)*F1202-$R1202</f>
        <v>6217.38</v>
      </c>
      <c r="J1202">
        <f t="shared" si="54"/>
        <v>2020</v>
      </c>
      <c r="P1202" t="str">
        <f>MID(VLOOKUP($D1202,業務!$A$1:$E$11,2,FALSE),FIND("/",VLOOKUP($D1202,業務!$A$1:$E$11,2,FALSE))+1,2)</f>
        <v>副理</v>
      </c>
      <c r="Q1202">
        <f t="shared" si="55"/>
        <v>1.2E-2</v>
      </c>
      <c r="R1202">
        <f t="shared" si="56"/>
        <v>217.62</v>
      </c>
    </row>
    <row r="1203" spans="1:18" ht="15.75" customHeight="1">
      <c r="A1203" s="19">
        <v>1202</v>
      </c>
      <c r="B1203" s="4">
        <v>26</v>
      </c>
      <c r="C1203" s="15">
        <v>135</v>
      </c>
      <c r="D1203" s="21">
        <v>10</v>
      </c>
      <c r="E1203" s="22">
        <v>44072</v>
      </c>
      <c r="F1203" s="23">
        <v>3</v>
      </c>
      <c r="G1203" s="24">
        <v>0.12</v>
      </c>
      <c r="H1203">
        <f>VLOOKUP($B1203,產品!$A$1:$E$61,4,FALSE)*(1-$G1203)*$F1203</f>
        <v>17160</v>
      </c>
      <c r="I1203" s="58">
        <f>$H1203-VLOOKUP($B1203,產品!$A$2:$E$61,5,FALSE)*F1203-$R1203</f>
        <v>5288.4</v>
      </c>
      <c r="J1203">
        <f t="shared" si="54"/>
        <v>2020</v>
      </c>
      <c r="P1203" t="str">
        <f>MID(VLOOKUP($D1203,業務!$A$1:$E$11,2,FALSE),FIND("/",VLOOKUP($D1203,業務!$A$1:$E$11,2,FALSE))+1,2)</f>
        <v>專員</v>
      </c>
      <c r="Q1203">
        <f t="shared" si="55"/>
        <v>0.01</v>
      </c>
      <c r="R1203">
        <f t="shared" si="56"/>
        <v>171.6</v>
      </c>
    </row>
    <row r="1204" spans="1:18" ht="15.75" customHeight="1">
      <c r="A1204" s="19">
        <v>1203</v>
      </c>
      <c r="B1204" s="4">
        <v>10</v>
      </c>
      <c r="C1204" s="15">
        <v>11</v>
      </c>
      <c r="D1204" s="21">
        <v>10</v>
      </c>
      <c r="E1204" s="22">
        <v>44072</v>
      </c>
      <c r="F1204" s="23">
        <v>10</v>
      </c>
      <c r="G1204" s="24">
        <v>7.0000000000000007E-2</v>
      </c>
      <c r="H1204">
        <f>VLOOKUP($B1204,產品!$A$1:$E$61,4,FALSE)*(1-$G1204)*$F1204</f>
        <v>9299.9999999999982</v>
      </c>
      <c r="I1204" s="58">
        <f>$H1204-VLOOKUP($B1204,產品!$A$2:$E$61,5,FALSE)*F1204-$R1204</f>
        <v>5206.9999999999982</v>
      </c>
      <c r="J1204">
        <f t="shared" si="54"/>
        <v>2020</v>
      </c>
      <c r="P1204" t="str">
        <f>MID(VLOOKUP($D1204,業務!$A$1:$E$11,2,FALSE),FIND("/",VLOOKUP($D1204,業務!$A$1:$E$11,2,FALSE))+1,2)</f>
        <v>專員</v>
      </c>
      <c r="Q1204">
        <f t="shared" si="55"/>
        <v>0.01</v>
      </c>
      <c r="R1204">
        <f t="shared" si="56"/>
        <v>92.999999999999986</v>
      </c>
    </row>
    <row r="1205" spans="1:18" ht="15.75" customHeight="1">
      <c r="A1205" s="19">
        <v>1204</v>
      </c>
      <c r="B1205" s="4">
        <v>55</v>
      </c>
      <c r="C1205" s="15">
        <v>280</v>
      </c>
      <c r="D1205" s="21">
        <v>3</v>
      </c>
      <c r="E1205" s="22">
        <v>44072</v>
      </c>
      <c r="F1205" s="23">
        <v>1</v>
      </c>
      <c r="G1205" s="24">
        <v>0.05</v>
      </c>
      <c r="H1205">
        <f>VLOOKUP($B1205,產品!$A$1:$E$61,4,FALSE)*(1-$G1205)*$F1205</f>
        <v>19000</v>
      </c>
      <c r="I1205" s="58">
        <f>$H1205-VLOOKUP($B1205,產品!$A$2:$E$61,5,FALSE)*F1205-$R1205</f>
        <v>4696</v>
      </c>
      <c r="J1205">
        <f t="shared" si="54"/>
        <v>2020</v>
      </c>
      <c r="P1205" t="str">
        <f>MID(VLOOKUP($D1205,業務!$A$1:$E$11,2,FALSE),FIND("/",VLOOKUP($D1205,業務!$A$1:$E$11,2,FALSE))+1,2)</f>
        <v>協理</v>
      </c>
      <c r="Q1205">
        <f t="shared" si="55"/>
        <v>1.6E-2</v>
      </c>
      <c r="R1205">
        <f t="shared" si="56"/>
        <v>304</v>
      </c>
    </row>
    <row r="1206" spans="1:18" ht="15.75" customHeight="1">
      <c r="A1206" s="19">
        <v>1205</v>
      </c>
      <c r="B1206" s="4">
        <v>55</v>
      </c>
      <c r="C1206" s="15">
        <v>123</v>
      </c>
      <c r="D1206" s="21">
        <v>1</v>
      </c>
      <c r="E1206" s="22">
        <v>44073</v>
      </c>
      <c r="F1206" s="26">
        <v>15</v>
      </c>
      <c r="G1206" s="24">
        <v>0.17</v>
      </c>
      <c r="H1206">
        <f>VLOOKUP($B1206,產品!$A$1:$E$61,4,FALSE)*(1-$G1206)*$F1206</f>
        <v>249000</v>
      </c>
      <c r="I1206" s="58">
        <f>$H1206-VLOOKUP($B1206,產品!$A$2:$E$61,5,FALSE)*F1206-$R1206</f>
        <v>36510</v>
      </c>
      <c r="J1206">
        <f t="shared" si="54"/>
        <v>2020</v>
      </c>
      <c r="P1206" t="str">
        <f>MID(VLOOKUP($D1206,業務!$A$1:$E$11,2,FALSE),FIND("/",VLOOKUP($D1206,業務!$A$1:$E$11,2,FALSE))+1,2)</f>
        <v>專員</v>
      </c>
      <c r="Q1206">
        <f t="shared" si="55"/>
        <v>0.01</v>
      </c>
      <c r="R1206">
        <f t="shared" si="56"/>
        <v>2490</v>
      </c>
    </row>
    <row r="1207" spans="1:18" ht="15.75" customHeight="1">
      <c r="A1207" s="19">
        <v>1206</v>
      </c>
      <c r="B1207" s="4">
        <v>47</v>
      </c>
      <c r="C1207" s="15">
        <v>137</v>
      </c>
      <c r="D1207" s="21">
        <v>6</v>
      </c>
      <c r="E1207" s="22">
        <v>44073</v>
      </c>
      <c r="F1207" s="23">
        <v>7</v>
      </c>
      <c r="G1207" s="24">
        <v>0.12</v>
      </c>
      <c r="H1207">
        <f>VLOOKUP($B1207,產品!$A$1:$E$61,4,FALSE)*(1-$G1207)*$F1207</f>
        <v>123200</v>
      </c>
      <c r="I1207" s="58">
        <f>$H1207-VLOOKUP($B1207,產品!$A$2:$E$61,5,FALSE)*F1207-$R1207</f>
        <v>30968</v>
      </c>
      <c r="J1207">
        <f t="shared" si="54"/>
        <v>2020</v>
      </c>
      <c r="P1207" t="str">
        <f>MID(VLOOKUP($D1207,業務!$A$1:$E$11,2,FALSE),FIND("/",VLOOKUP($D1207,業務!$A$1:$E$11,2,FALSE))+1,2)</f>
        <v>專員</v>
      </c>
      <c r="Q1207">
        <f t="shared" si="55"/>
        <v>0.01</v>
      </c>
      <c r="R1207">
        <f t="shared" si="56"/>
        <v>1232</v>
      </c>
    </row>
    <row r="1208" spans="1:18" ht="15.75" customHeight="1">
      <c r="A1208" s="19">
        <v>1207</v>
      </c>
      <c r="B1208" s="4">
        <v>5</v>
      </c>
      <c r="C1208" s="15">
        <v>112</v>
      </c>
      <c r="D1208" s="21">
        <v>7</v>
      </c>
      <c r="E1208" s="22">
        <v>44073</v>
      </c>
      <c r="F1208" s="23">
        <v>60</v>
      </c>
      <c r="G1208" s="24">
        <v>0.16</v>
      </c>
      <c r="H1208">
        <f>VLOOKUP($B1208,產品!$A$1:$E$61,4,FALSE)*(1-$G1208)*$F1208</f>
        <v>50400</v>
      </c>
      <c r="I1208" s="58">
        <f>$H1208-VLOOKUP($B1208,產品!$A$2:$E$61,5,FALSE)*F1208-$R1208</f>
        <v>25795.200000000001</v>
      </c>
      <c r="J1208">
        <f t="shared" si="54"/>
        <v>2020</v>
      </c>
      <c r="P1208" t="str">
        <f>MID(VLOOKUP($D1208,業務!$A$1:$E$11,2,FALSE),FIND("/",VLOOKUP($D1208,業務!$A$1:$E$11,2,FALSE))+1,2)</f>
        <v>副理</v>
      </c>
      <c r="Q1208">
        <f t="shared" si="55"/>
        <v>1.2E-2</v>
      </c>
      <c r="R1208">
        <f t="shared" si="56"/>
        <v>604.80000000000007</v>
      </c>
    </row>
    <row r="1209" spans="1:18" ht="15.75" customHeight="1">
      <c r="A1209" s="19">
        <v>1208</v>
      </c>
      <c r="B1209" s="4">
        <v>42</v>
      </c>
      <c r="C1209" s="15">
        <v>6</v>
      </c>
      <c r="D1209" s="21">
        <v>1</v>
      </c>
      <c r="E1209" s="22">
        <v>44073</v>
      </c>
      <c r="F1209" s="23">
        <v>5</v>
      </c>
      <c r="G1209" s="24">
        <v>0.15</v>
      </c>
      <c r="H1209">
        <f>VLOOKUP($B1209,產品!$A$1:$E$61,4,FALSE)*(1-$G1209)*$F1209</f>
        <v>63750</v>
      </c>
      <c r="I1209" s="58">
        <f>$H1209-VLOOKUP($B1209,產品!$A$2:$E$61,5,FALSE)*F1209-$R1209</f>
        <v>14362.5</v>
      </c>
      <c r="J1209">
        <f t="shared" si="54"/>
        <v>2020</v>
      </c>
      <c r="P1209" t="str">
        <f>MID(VLOOKUP($D1209,業務!$A$1:$E$11,2,FALSE),FIND("/",VLOOKUP($D1209,業務!$A$1:$E$11,2,FALSE))+1,2)</f>
        <v>專員</v>
      </c>
      <c r="Q1209">
        <f t="shared" si="55"/>
        <v>0.01</v>
      </c>
      <c r="R1209">
        <f t="shared" si="56"/>
        <v>637.5</v>
      </c>
    </row>
    <row r="1210" spans="1:18" ht="15.75" customHeight="1">
      <c r="A1210" s="19">
        <v>1209</v>
      </c>
      <c r="B1210" s="4">
        <v>4</v>
      </c>
      <c r="C1210" s="15">
        <v>280</v>
      </c>
      <c r="D1210" s="21">
        <v>6</v>
      </c>
      <c r="E1210" s="22">
        <v>44073</v>
      </c>
      <c r="F1210" s="26">
        <v>30</v>
      </c>
      <c r="G1210" s="24">
        <v>0.2</v>
      </c>
      <c r="H1210">
        <f>VLOOKUP($B1210,產品!$A$1:$E$61,4,FALSE)*(1-$G1210)*$F1210</f>
        <v>24000</v>
      </c>
      <c r="I1210" s="58">
        <f>$H1210-VLOOKUP($B1210,產品!$A$2:$E$61,5,FALSE)*F1210-$R1210</f>
        <v>11760</v>
      </c>
      <c r="J1210">
        <f t="shared" si="54"/>
        <v>2020</v>
      </c>
      <c r="P1210" t="str">
        <f>MID(VLOOKUP($D1210,業務!$A$1:$E$11,2,FALSE),FIND("/",VLOOKUP($D1210,業務!$A$1:$E$11,2,FALSE))+1,2)</f>
        <v>專員</v>
      </c>
      <c r="Q1210">
        <f t="shared" si="55"/>
        <v>0.01</v>
      </c>
      <c r="R1210">
        <f t="shared" si="56"/>
        <v>240</v>
      </c>
    </row>
    <row r="1211" spans="1:18" ht="15.75" customHeight="1">
      <c r="A1211" s="19">
        <v>1210</v>
      </c>
      <c r="B1211" s="4">
        <v>2</v>
      </c>
      <c r="C1211" s="15">
        <v>1</v>
      </c>
      <c r="D1211" s="21">
        <v>2</v>
      </c>
      <c r="E1211" s="22">
        <v>44073</v>
      </c>
      <c r="F1211" s="26">
        <v>16</v>
      </c>
      <c r="G1211" s="24">
        <v>0.08</v>
      </c>
      <c r="H1211">
        <f>VLOOKUP($B1211,產品!$A$1:$E$61,4,FALSE)*(1-$G1211)*$F1211</f>
        <v>14720</v>
      </c>
      <c r="I1211" s="58">
        <f>$H1211-VLOOKUP($B1211,產品!$A$2:$E$61,5,FALSE)*F1211-$R1211</f>
        <v>8099.2</v>
      </c>
      <c r="J1211">
        <f t="shared" si="54"/>
        <v>2020</v>
      </c>
      <c r="P1211" t="str">
        <f>MID(VLOOKUP($D1211,業務!$A$1:$E$11,2,FALSE),FIND("/",VLOOKUP($D1211,業務!$A$1:$E$11,2,FALSE))+1,2)</f>
        <v>經理</v>
      </c>
      <c r="Q1211">
        <f t="shared" si="55"/>
        <v>1.4999999999999999E-2</v>
      </c>
      <c r="R1211">
        <f t="shared" si="56"/>
        <v>220.79999999999998</v>
      </c>
    </row>
    <row r="1212" spans="1:18" ht="15.75" customHeight="1">
      <c r="A1212" s="19">
        <v>1211</v>
      </c>
      <c r="B1212" s="4">
        <v>43</v>
      </c>
      <c r="C1212" s="15">
        <v>270</v>
      </c>
      <c r="D1212" s="21">
        <v>8</v>
      </c>
      <c r="E1212" s="22">
        <v>44074</v>
      </c>
      <c r="F1212" s="26">
        <v>7</v>
      </c>
      <c r="G1212" s="24">
        <v>0.17</v>
      </c>
      <c r="H1212">
        <f>VLOOKUP($B1212,產品!$A$1:$E$61,4,FALSE)*(1-$G1212)*$F1212</f>
        <v>104580</v>
      </c>
      <c r="I1212" s="58">
        <f>$H1212-VLOOKUP($B1212,產品!$A$2:$E$61,5,FALSE)*F1212-$R1212</f>
        <v>21634.2</v>
      </c>
      <c r="J1212">
        <f t="shared" si="54"/>
        <v>2020</v>
      </c>
      <c r="P1212" t="str">
        <f>MID(VLOOKUP($D1212,業務!$A$1:$E$11,2,FALSE),FIND("/",VLOOKUP($D1212,業務!$A$1:$E$11,2,FALSE))+1,2)</f>
        <v>專員</v>
      </c>
      <c r="Q1212">
        <f t="shared" si="55"/>
        <v>0.01</v>
      </c>
      <c r="R1212">
        <f t="shared" si="56"/>
        <v>1045.8</v>
      </c>
    </row>
    <row r="1213" spans="1:18" ht="15.75" customHeight="1">
      <c r="A1213" s="19">
        <v>1212</v>
      </c>
      <c r="B1213" s="4">
        <v>58</v>
      </c>
      <c r="C1213" s="15">
        <v>285</v>
      </c>
      <c r="D1213" s="21">
        <v>8</v>
      </c>
      <c r="E1213" s="22">
        <v>44074</v>
      </c>
      <c r="F1213" s="23">
        <v>6</v>
      </c>
      <c r="G1213" s="24">
        <v>0.15</v>
      </c>
      <c r="H1213">
        <f>VLOOKUP($B1213,產品!$A$1:$E$61,4,FALSE)*(1-$G1213)*$F1213</f>
        <v>107100</v>
      </c>
      <c r="I1213" s="58">
        <f>$H1213-VLOOKUP($B1213,產品!$A$2:$E$61,5,FALSE)*F1213-$R1213</f>
        <v>17829.000000000015</v>
      </c>
      <c r="J1213">
        <f t="shared" si="54"/>
        <v>2020</v>
      </c>
      <c r="P1213" t="str">
        <f>MID(VLOOKUP($D1213,業務!$A$1:$E$11,2,FALSE),FIND("/",VLOOKUP($D1213,業務!$A$1:$E$11,2,FALSE))+1,2)</f>
        <v>專員</v>
      </c>
      <c r="Q1213">
        <f t="shared" si="55"/>
        <v>0.01</v>
      </c>
      <c r="R1213">
        <f t="shared" si="56"/>
        <v>1071</v>
      </c>
    </row>
    <row r="1214" spans="1:18" ht="15.75" customHeight="1">
      <c r="A1214" s="19">
        <v>1213</v>
      </c>
      <c r="B1214" s="4">
        <v>28</v>
      </c>
      <c r="C1214" s="15">
        <v>125</v>
      </c>
      <c r="D1214" s="21">
        <v>1</v>
      </c>
      <c r="E1214" s="22">
        <v>44074</v>
      </c>
      <c r="F1214" s="23">
        <v>8</v>
      </c>
      <c r="G1214" s="24">
        <v>0.12</v>
      </c>
      <c r="H1214">
        <f>VLOOKUP($B1214,產品!$A$1:$E$61,4,FALSE)*(1-$G1214)*$F1214</f>
        <v>52800</v>
      </c>
      <c r="I1214" s="58">
        <f>$H1214-VLOOKUP($B1214,產品!$A$2:$E$61,5,FALSE)*F1214-$R1214</f>
        <v>16272</v>
      </c>
      <c r="J1214">
        <f t="shared" si="54"/>
        <v>2020</v>
      </c>
      <c r="P1214" t="str">
        <f>MID(VLOOKUP($D1214,業務!$A$1:$E$11,2,FALSE),FIND("/",VLOOKUP($D1214,業務!$A$1:$E$11,2,FALSE))+1,2)</f>
        <v>專員</v>
      </c>
      <c r="Q1214">
        <f t="shared" si="55"/>
        <v>0.01</v>
      </c>
      <c r="R1214">
        <f t="shared" si="56"/>
        <v>528</v>
      </c>
    </row>
    <row r="1215" spans="1:18" ht="15.75" customHeight="1">
      <c r="A1215" s="19">
        <v>1214</v>
      </c>
      <c r="B1215" s="4">
        <v>42</v>
      </c>
      <c r="C1215" s="15">
        <v>276</v>
      </c>
      <c r="D1215" s="21">
        <v>5</v>
      </c>
      <c r="E1215" s="22">
        <v>44074</v>
      </c>
      <c r="F1215" s="23">
        <v>4</v>
      </c>
      <c r="G1215" s="24">
        <v>7.0000000000000007E-2</v>
      </c>
      <c r="H1215">
        <f>VLOOKUP($B1215,產品!$A$1:$E$61,4,FALSE)*(1-$G1215)*$F1215</f>
        <v>55799.999999999993</v>
      </c>
      <c r="I1215" s="58">
        <f>$H1215-VLOOKUP($B1215,產品!$A$2:$E$61,5,FALSE)*F1215-$R1215</f>
        <v>16241.999999999993</v>
      </c>
      <c r="J1215">
        <f t="shared" si="54"/>
        <v>2020</v>
      </c>
      <c r="P1215" t="str">
        <f>MID(VLOOKUP($D1215,業務!$A$1:$E$11,2,FALSE),FIND("/",VLOOKUP($D1215,業務!$A$1:$E$11,2,FALSE))+1,2)</f>
        <v>專員</v>
      </c>
      <c r="Q1215">
        <f t="shared" si="55"/>
        <v>0.01</v>
      </c>
      <c r="R1215">
        <f t="shared" si="56"/>
        <v>557.99999999999989</v>
      </c>
    </row>
    <row r="1216" spans="1:18" ht="15.75" customHeight="1">
      <c r="A1216" s="19">
        <v>1215</v>
      </c>
      <c r="B1216" s="4">
        <v>59</v>
      </c>
      <c r="C1216" s="15">
        <v>124</v>
      </c>
      <c r="D1216" s="21">
        <v>8</v>
      </c>
      <c r="E1216" s="22">
        <v>44074</v>
      </c>
      <c r="F1216" s="23">
        <v>4</v>
      </c>
      <c r="G1216" s="24">
        <v>0.18</v>
      </c>
      <c r="H1216">
        <f>VLOOKUP($B1216,產品!$A$1:$E$61,4,FALSE)*(1-$G1216)*$F1216</f>
        <v>78720</v>
      </c>
      <c r="I1216" s="58">
        <f>$H1216-VLOOKUP($B1216,產品!$A$2:$E$61,5,FALSE)*F1216-$R1216</f>
        <v>10732.8</v>
      </c>
      <c r="J1216">
        <f t="shared" si="54"/>
        <v>2020</v>
      </c>
      <c r="P1216" t="str">
        <f>MID(VLOOKUP($D1216,業務!$A$1:$E$11,2,FALSE),FIND("/",VLOOKUP($D1216,業務!$A$1:$E$11,2,FALSE))+1,2)</f>
        <v>專員</v>
      </c>
      <c r="Q1216">
        <f t="shared" si="55"/>
        <v>0.01</v>
      </c>
      <c r="R1216">
        <f t="shared" si="56"/>
        <v>787.2</v>
      </c>
    </row>
    <row r="1217" spans="1:18" ht="15.75" customHeight="1">
      <c r="A1217" s="19">
        <v>1216</v>
      </c>
      <c r="B1217" s="4">
        <v>34</v>
      </c>
      <c r="C1217" s="15">
        <v>10</v>
      </c>
      <c r="D1217" s="21">
        <v>2</v>
      </c>
      <c r="E1217" s="22">
        <v>44075</v>
      </c>
      <c r="F1217" s="26">
        <v>30</v>
      </c>
      <c r="G1217" s="24">
        <v>0.11</v>
      </c>
      <c r="H1217">
        <f>VLOOKUP($B1217,產品!$A$1:$E$61,4,FALSE)*(1-$G1217)*$F1217</f>
        <v>213600</v>
      </c>
      <c r="I1217" s="58">
        <f>$H1217-VLOOKUP($B1217,產品!$A$2:$E$61,5,FALSE)*F1217-$R1217</f>
        <v>66396</v>
      </c>
      <c r="J1217">
        <f t="shared" si="54"/>
        <v>2020</v>
      </c>
      <c r="P1217" t="str">
        <f>MID(VLOOKUP($D1217,業務!$A$1:$E$11,2,FALSE),FIND("/",VLOOKUP($D1217,業務!$A$1:$E$11,2,FALSE))+1,2)</f>
        <v>經理</v>
      </c>
      <c r="Q1217">
        <f t="shared" si="55"/>
        <v>1.4999999999999999E-2</v>
      </c>
      <c r="R1217">
        <f t="shared" si="56"/>
        <v>3204</v>
      </c>
    </row>
    <row r="1218" spans="1:18" ht="15.75" customHeight="1">
      <c r="A1218" s="19">
        <v>1217</v>
      </c>
      <c r="B1218" s="4">
        <v>39</v>
      </c>
      <c r="C1218" s="15">
        <v>275</v>
      </c>
      <c r="D1218" s="21">
        <v>1</v>
      </c>
      <c r="E1218" s="22">
        <v>44075</v>
      </c>
      <c r="F1218" s="23">
        <v>15</v>
      </c>
      <c r="G1218" s="24">
        <v>0.11</v>
      </c>
      <c r="H1218">
        <f>VLOOKUP($B1218,產品!$A$1:$E$61,4,FALSE)*(1-$G1218)*$F1218</f>
        <v>240300</v>
      </c>
      <c r="I1218" s="58">
        <f>$H1218-VLOOKUP($B1218,產品!$A$2:$E$61,5,FALSE)*F1218-$R1218</f>
        <v>62397</v>
      </c>
      <c r="J1218">
        <f t="shared" si="54"/>
        <v>2020</v>
      </c>
      <c r="P1218" t="str">
        <f>MID(VLOOKUP($D1218,業務!$A$1:$E$11,2,FALSE),FIND("/",VLOOKUP($D1218,業務!$A$1:$E$11,2,FALSE))+1,2)</f>
        <v>專員</v>
      </c>
      <c r="Q1218">
        <f t="shared" si="55"/>
        <v>0.01</v>
      </c>
      <c r="R1218">
        <f t="shared" si="56"/>
        <v>2403</v>
      </c>
    </row>
    <row r="1219" spans="1:18" ht="15.75" customHeight="1">
      <c r="A1219" s="19">
        <v>1218</v>
      </c>
      <c r="B1219" s="4">
        <v>45</v>
      </c>
      <c r="C1219" s="15">
        <v>278</v>
      </c>
      <c r="D1219" s="21">
        <v>3</v>
      </c>
      <c r="E1219" s="22">
        <v>44075</v>
      </c>
      <c r="F1219" s="23">
        <v>15</v>
      </c>
      <c r="G1219" s="24">
        <v>0.13</v>
      </c>
      <c r="H1219">
        <f>VLOOKUP($B1219,產品!$A$1:$E$61,4,FALSE)*(1-$G1219)*$F1219</f>
        <v>182700</v>
      </c>
      <c r="I1219" s="58">
        <f>$H1219-VLOOKUP($B1219,產品!$A$2:$E$61,5,FALSE)*F1219-$R1219</f>
        <v>43276.800000000003</v>
      </c>
      <c r="J1219">
        <f t="shared" ref="J1219:J1282" si="57">YEAR(E1219)</f>
        <v>2020</v>
      </c>
      <c r="P1219" t="str">
        <f>MID(VLOOKUP($D1219,業務!$A$1:$E$11,2,FALSE),FIND("/",VLOOKUP($D1219,業務!$A$1:$E$11,2,FALSE))+1,2)</f>
        <v>協理</v>
      </c>
      <c r="Q1219">
        <f t="shared" ref="Q1219:Q1282" si="58">IF($P1219="專員",1%,IF($P1219="副理",1.2%,IF($P1219="經理",1.5%,IF($P1219="協理",1.6%,0))))</f>
        <v>1.6E-2</v>
      </c>
      <c r="R1219">
        <f t="shared" ref="R1219:R1282" si="59">$H1219*$Q1219</f>
        <v>2923.2000000000003</v>
      </c>
    </row>
    <row r="1220" spans="1:18" ht="15.75" customHeight="1">
      <c r="A1220" s="19">
        <v>1219</v>
      </c>
      <c r="B1220" s="4">
        <v>40</v>
      </c>
      <c r="C1220" s="15">
        <v>112</v>
      </c>
      <c r="D1220" s="21">
        <v>4</v>
      </c>
      <c r="E1220" s="22">
        <v>44075</v>
      </c>
      <c r="F1220" s="23">
        <v>7</v>
      </c>
      <c r="G1220" s="24">
        <v>0.05</v>
      </c>
      <c r="H1220">
        <f>VLOOKUP($B1220,產品!$A$1:$E$61,4,FALSE)*(1-$G1220)*$F1220</f>
        <v>133000</v>
      </c>
      <c r="I1220" s="58">
        <f>$H1220-VLOOKUP($B1220,產品!$A$2:$E$61,5,FALSE)*F1220-$R1220</f>
        <v>40404</v>
      </c>
      <c r="J1220">
        <f t="shared" si="57"/>
        <v>2020</v>
      </c>
      <c r="P1220" t="str">
        <f>MID(VLOOKUP($D1220,業務!$A$1:$E$11,2,FALSE),FIND("/",VLOOKUP($D1220,業務!$A$1:$E$11,2,FALSE))+1,2)</f>
        <v>副理</v>
      </c>
      <c r="Q1220">
        <f t="shared" si="58"/>
        <v>1.2E-2</v>
      </c>
      <c r="R1220">
        <f t="shared" si="59"/>
        <v>1596</v>
      </c>
    </row>
    <row r="1221" spans="1:18" ht="15.75" customHeight="1">
      <c r="A1221" s="19">
        <v>1220</v>
      </c>
      <c r="B1221" s="4">
        <v>20</v>
      </c>
      <c r="C1221" s="15">
        <v>10</v>
      </c>
      <c r="D1221" s="21">
        <v>4</v>
      </c>
      <c r="E1221" s="22">
        <v>44075</v>
      </c>
      <c r="F1221" s="26">
        <v>45</v>
      </c>
      <c r="G1221" s="24">
        <v>0.1</v>
      </c>
      <c r="H1221">
        <f>VLOOKUP($B1221,產品!$A$1:$E$61,4,FALSE)*(1-$G1221)*$F1221</f>
        <v>72900</v>
      </c>
      <c r="I1221" s="58">
        <f>$H1221-VLOOKUP($B1221,產品!$A$2:$E$61,5,FALSE)*F1221-$R1221</f>
        <v>39625.199999999997</v>
      </c>
      <c r="J1221">
        <f t="shared" si="57"/>
        <v>2020</v>
      </c>
      <c r="P1221" t="str">
        <f>MID(VLOOKUP($D1221,業務!$A$1:$E$11,2,FALSE),FIND("/",VLOOKUP($D1221,業務!$A$1:$E$11,2,FALSE))+1,2)</f>
        <v>副理</v>
      </c>
      <c r="Q1221">
        <f t="shared" si="58"/>
        <v>1.2E-2</v>
      </c>
      <c r="R1221">
        <f t="shared" si="59"/>
        <v>874.80000000000007</v>
      </c>
    </row>
    <row r="1222" spans="1:18" ht="15.75" customHeight="1">
      <c r="A1222" s="19">
        <v>1221</v>
      </c>
      <c r="B1222" s="4">
        <v>47</v>
      </c>
      <c r="C1222" s="15">
        <v>283</v>
      </c>
      <c r="D1222" s="21">
        <v>10</v>
      </c>
      <c r="E1222" s="22">
        <v>44075</v>
      </c>
      <c r="F1222" s="23">
        <v>3</v>
      </c>
      <c r="G1222" s="24">
        <v>0.2</v>
      </c>
      <c r="H1222">
        <f>VLOOKUP($B1222,產品!$A$1:$E$61,4,FALSE)*(1-$G1222)*$F1222</f>
        <v>48000</v>
      </c>
      <c r="I1222" s="58">
        <f>$H1222-VLOOKUP($B1222,產品!$A$2:$E$61,5,FALSE)*F1222-$R1222</f>
        <v>8520</v>
      </c>
      <c r="J1222">
        <f t="shared" si="57"/>
        <v>2020</v>
      </c>
      <c r="P1222" t="str">
        <f>MID(VLOOKUP($D1222,業務!$A$1:$E$11,2,FALSE),FIND("/",VLOOKUP($D1222,業務!$A$1:$E$11,2,FALSE))+1,2)</f>
        <v>專員</v>
      </c>
      <c r="Q1222">
        <f t="shared" si="58"/>
        <v>0.01</v>
      </c>
      <c r="R1222">
        <f t="shared" si="59"/>
        <v>480</v>
      </c>
    </row>
    <row r="1223" spans="1:18" ht="15.75" customHeight="1">
      <c r="A1223" s="19">
        <v>1222</v>
      </c>
      <c r="B1223" s="4">
        <v>25</v>
      </c>
      <c r="C1223" s="15">
        <v>114</v>
      </c>
      <c r="D1223" s="21">
        <v>5</v>
      </c>
      <c r="E1223" s="22">
        <v>44075</v>
      </c>
      <c r="F1223" s="23">
        <v>5</v>
      </c>
      <c r="G1223" s="24">
        <v>0.2</v>
      </c>
      <c r="H1223">
        <f>VLOOKUP($B1223,產品!$A$1:$E$61,4,FALSE)*(1-$G1223)*$F1223</f>
        <v>24000</v>
      </c>
      <c r="I1223" s="58">
        <f>$H1223-VLOOKUP($B1223,產品!$A$2:$E$61,5,FALSE)*F1223-$R1223</f>
        <v>5760</v>
      </c>
      <c r="J1223">
        <f t="shared" si="57"/>
        <v>2020</v>
      </c>
      <c r="P1223" t="str">
        <f>MID(VLOOKUP($D1223,業務!$A$1:$E$11,2,FALSE),FIND("/",VLOOKUP($D1223,業務!$A$1:$E$11,2,FALSE))+1,2)</f>
        <v>專員</v>
      </c>
      <c r="Q1223">
        <f t="shared" si="58"/>
        <v>0.01</v>
      </c>
      <c r="R1223">
        <f t="shared" si="59"/>
        <v>240</v>
      </c>
    </row>
    <row r="1224" spans="1:18" ht="15.75" customHeight="1">
      <c r="A1224" s="19">
        <v>1223</v>
      </c>
      <c r="B1224" s="4">
        <v>45</v>
      </c>
      <c r="C1224" s="15">
        <v>6</v>
      </c>
      <c r="D1224" s="21">
        <v>1</v>
      </c>
      <c r="E1224" s="22">
        <v>44076</v>
      </c>
      <c r="F1224" s="26">
        <v>5</v>
      </c>
      <c r="G1224" s="24">
        <v>0.09</v>
      </c>
      <c r="H1224">
        <f>VLOOKUP($B1224,產品!$A$1:$E$61,4,FALSE)*(1-$G1224)*$F1224</f>
        <v>63700</v>
      </c>
      <c r="I1224" s="58">
        <f>$H1224-VLOOKUP($B1224,產品!$A$2:$E$61,5,FALSE)*F1224-$R1224</f>
        <v>17563</v>
      </c>
      <c r="J1224">
        <f t="shared" si="57"/>
        <v>2020</v>
      </c>
      <c r="P1224" t="str">
        <f>MID(VLOOKUP($D1224,業務!$A$1:$E$11,2,FALSE),FIND("/",VLOOKUP($D1224,業務!$A$1:$E$11,2,FALSE))+1,2)</f>
        <v>專員</v>
      </c>
      <c r="Q1224">
        <f t="shared" si="58"/>
        <v>0.01</v>
      </c>
      <c r="R1224">
        <f t="shared" si="59"/>
        <v>637</v>
      </c>
    </row>
    <row r="1225" spans="1:18" ht="15.75" customHeight="1">
      <c r="A1225" s="19">
        <v>1224</v>
      </c>
      <c r="B1225" s="4">
        <v>19</v>
      </c>
      <c r="C1225" s="15">
        <v>121</v>
      </c>
      <c r="D1225" s="21">
        <v>1</v>
      </c>
      <c r="E1225" s="22">
        <v>44076</v>
      </c>
      <c r="F1225" s="23">
        <v>15</v>
      </c>
      <c r="G1225" s="24">
        <v>0.1</v>
      </c>
      <c r="H1225">
        <f>VLOOKUP($B1225,產品!$A$1:$E$61,4,FALSE)*(1-$G1225)*$F1225</f>
        <v>24300</v>
      </c>
      <c r="I1225" s="58">
        <f>$H1225-VLOOKUP($B1225,產品!$A$2:$E$61,5,FALSE)*F1225-$R1225</f>
        <v>13257</v>
      </c>
      <c r="J1225">
        <f t="shared" si="57"/>
        <v>2020</v>
      </c>
      <c r="P1225" t="str">
        <f>MID(VLOOKUP($D1225,業務!$A$1:$E$11,2,FALSE),FIND("/",VLOOKUP($D1225,業務!$A$1:$E$11,2,FALSE))+1,2)</f>
        <v>專員</v>
      </c>
      <c r="Q1225">
        <f t="shared" si="58"/>
        <v>0.01</v>
      </c>
      <c r="R1225">
        <f t="shared" si="59"/>
        <v>243</v>
      </c>
    </row>
    <row r="1226" spans="1:18" ht="15.75" customHeight="1">
      <c r="A1226" s="19">
        <v>1225</v>
      </c>
      <c r="B1226" s="4">
        <v>30</v>
      </c>
      <c r="C1226" s="15">
        <v>269</v>
      </c>
      <c r="D1226" s="21">
        <v>4</v>
      </c>
      <c r="E1226" s="22">
        <v>44076</v>
      </c>
      <c r="F1226" s="26">
        <v>3</v>
      </c>
      <c r="G1226" s="24">
        <v>0.11</v>
      </c>
      <c r="H1226">
        <f>VLOOKUP($B1226,產品!$A$1:$E$61,4,FALSE)*(1-$G1226)*$F1226</f>
        <v>17355</v>
      </c>
      <c r="I1226" s="58">
        <f>$H1226-VLOOKUP($B1226,產品!$A$2:$E$61,5,FALSE)*F1226-$R1226</f>
        <v>5446.74</v>
      </c>
      <c r="J1226">
        <f t="shared" si="57"/>
        <v>2020</v>
      </c>
      <c r="P1226" t="str">
        <f>MID(VLOOKUP($D1226,業務!$A$1:$E$11,2,FALSE),FIND("/",VLOOKUP($D1226,業務!$A$1:$E$11,2,FALSE))+1,2)</f>
        <v>副理</v>
      </c>
      <c r="Q1226">
        <f t="shared" si="58"/>
        <v>1.2E-2</v>
      </c>
      <c r="R1226">
        <f t="shared" si="59"/>
        <v>208.26</v>
      </c>
    </row>
    <row r="1227" spans="1:18" ht="15.75" customHeight="1">
      <c r="A1227" s="19">
        <v>1226</v>
      </c>
      <c r="B1227" s="4">
        <v>47</v>
      </c>
      <c r="C1227" s="15">
        <v>138</v>
      </c>
      <c r="D1227" s="21">
        <v>6</v>
      </c>
      <c r="E1227" s="22">
        <v>44077</v>
      </c>
      <c r="F1227" s="23">
        <v>9</v>
      </c>
      <c r="G1227" s="24">
        <v>0.15</v>
      </c>
      <c r="H1227">
        <f>VLOOKUP($B1227,產品!$A$1:$E$61,4,FALSE)*(1-$G1227)*$F1227</f>
        <v>153000</v>
      </c>
      <c r="I1227" s="58">
        <f>$H1227-VLOOKUP($B1227,產品!$A$2:$E$61,5,FALSE)*F1227-$R1227</f>
        <v>34470</v>
      </c>
      <c r="J1227">
        <f t="shared" si="57"/>
        <v>2020</v>
      </c>
      <c r="P1227" t="str">
        <f>MID(VLOOKUP($D1227,業務!$A$1:$E$11,2,FALSE),FIND("/",VLOOKUP($D1227,業務!$A$1:$E$11,2,FALSE))+1,2)</f>
        <v>專員</v>
      </c>
      <c r="Q1227">
        <f t="shared" si="58"/>
        <v>0.01</v>
      </c>
      <c r="R1227">
        <f t="shared" si="59"/>
        <v>1530</v>
      </c>
    </row>
    <row r="1228" spans="1:18" ht="15.75" customHeight="1">
      <c r="A1228" s="19">
        <v>1227</v>
      </c>
      <c r="B1228" s="4">
        <v>8</v>
      </c>
      <c r="C1228" s="15">
        <v>261</v>
      </c>
      <c r="D1228" s="21">
        <v>8</v>
      </c>
      <c r="E1228" s="22">
        <v>44077</v>
      </c>
      <c r="F1228" s="26">
        <v>70</v>
      </c>
      <c r="G1228" s="24">
        <v>0.18</v>
      </c>
      <c r="H1228">
        <f>VLOOKUP($B1228,產品!$A$1:$E$61,4,FALSE)*(1-$G1228)*$F1228</f>
        <v>57400.000000000007</v>
      </c>
      <c r="I1228" s="58">
        <f>$H1228-VLOOKUP($B1228,產品!$A$2:$E$61,5,FALSE)*F1228-$R1228</f>
        <v>28826.000000000007</v>
      </c>
      <c r="J1228">
        <f t="shared" si="57"/>
        <v>2020</v>
      </c>
      <c r="P1228" t="str">
        <f>MID(VLOOKUP($D1228,業務!$A$1:$E$11,2,FALSE),FIND("/",VLOOKUP($D1228,業務!$A$1:$E$11,2,FALSE))+1,2)</f>
        <v>專員</v>
      </c>
      <c r="Q1228">
        <f t="shared" si="58"/>
        <v>0.01</v>
      </c>
      <c r="R1228">
        <f t="shared" si="59"/>
        <v>574.00000000000011</v>
      </c>
    </row>
    <row r="1229" spans="1:18" ht="15.75" customHeight="1">
      <c r="A1229" s="19">
        <v>1228</v>
      </c>
      <c r="B1229" s="4">
        <v>18</v>
      </c>
      <c r="C1229" s="15">
        <v>5</v>
      </c>
      <c r="D1229" s="21">
        <v>4</v>
      </c>
      <c r="E1229" s="22">
        <v>44077</v>
      </c>
      <c r="F1229" s="26">
        <v>30</v>
      </c>
      <c r="G1229" s="24">
        <v>0.06</v>
      </c>
      <c r="H1229">
        <f>VLOOKUP($B1229,產品!$A$1:$E$61,4,FALSE)*(1-$G1229)*$F1229</f>
        <v>50760</v>
      </c>
      <c r="I1229" s="58">
        <f>$H1229-VLOOKUP($B1229,產品!$A$2:$E$61,5,FALSE)*F1229-$R1229</f>
        <v>28550.880000000001</v>
      </c>
      <c r="J1229">
        <f t="shared" si="57"/>
        <v>2020</v>
      </c>
      <c r="P1229" t="str">
        <f>MID(VLOOKUP($D1229,業務!$A$1:$E$11,2,FALSE),FIND("/",VLOOKUP($D1229,業務!$A$1:$E$11,2,FALSE))+1,2)</f>
        <v>副理</v>
      </c>
      <c r="Q1229">
        <f t="shared" si="58"/>
        <v>1.2E-2</v>
      </c>
      <c r="R1229">
        <f t="shared" si="59"/>
        <v>609.12</v>
      </c>
    </row>
    <row r="1230" spans="1:18" ht="15.75" customHeight="1">
      <c r="A1230" s="19">
        <v>1229</v>
      </c>
      <c r="B1230" s="4">
        <v>23</v>
      </c>
      <c r="C1230" s="15">
        <v>270</v>
      </c>
      <c r="D1230" s="21">
        <v>2</v>
      </c>
      <c r="E1230" s="22">
        <v>44077</v>
      </c>
      <c r="F1230" s="23">
        <v>15</v>
      </c>
      <c r="G1230" s="24">
        <v>0.18</v>
      </c>
      <c r="H1230">
        <f>VLOOKUP($B1230,產品!$A$1:$E$61,4,FALSE)*(1-$G1230)*$F1230</f>
        <v>22140</v>
      </c>
      <c r="I1230" s="58">
        <f>$H1230-VLOOKUP($B1230,產品!$A$2:$E$61,5,FALSE)*F1230-$R1230</f>
        <v>11007.9</v>
      </c>
      <c r="J1230">
        <f t="shared" si="57"/>
        <v>2020</v>
      </c>
      <c r="P1230" t="str">
        <f>MID(VLOOKUP($D1230,業務!$A$1:$E$11,2,FALSE),FIND("/",VLOOKUP($D1230,業務!$A$1:$E$11,2,FALSE))+1,2)</f>
        <v>經理</v>
      </c>
      <c r="Q1230">
        <f t="shared" si="58"/>
        <v>1.4999999999999999E-2</v>
      </c>
      <c r="R1230">
        <f t="shared" si="59"/>
        <v>332.09999999999997</v>
      </c>
    </row>
    <row r="1231" spans="1:18" ht="15.75" customHeight="1">
      <c r="A1231" s="19">
        <v>1230</v>
      </c>
      <c r="B1231" s="4">
        <v>24</v>
      </c>
      <c r="C1231" s="15">
        <v>291</v>
      </c>
      <c r="D1231" s="21">
        <v>10</v>
      </c>
      <c r="E1231" s="22">
        <v>44077</v>
      </c>
      <c r="F1231" s="23">
        <v>10</v>
      </c>
      <c r="G1231" s="24">
        <v>0.15</v>
      </c>
      <c r="H1231">
        <f>VLOOKUP($B1231,產品!$A$1:$E$61,4,FALSE)*(1-$G1231)*$F1231</f>
        <v>15300</v>
      </c>
      <c r="I1231" s="58">
        <f>$H1231-VLOOKUP($B1231,產品!$A$2:$E$61,5,FALSE)*F1231-$R1231</f>
        <v>7947</v>
      </c>
      <c r="J1231">
        <f t="shared" si="57"/>
        <v>2020</v>
      </c>
      <c r="P1231" t="str">
        <f>MID(VLOOKUP($D1231,業務!$A$1:$E$11,2,FALSE),FIND("/",VLOOKUP($D1231,業務!$A$1:$E$11,2,FALSE))+1,2)</f>
        <v>專員</v>
      </c>
      <c r="Q1231">
        <f t="shared" si="58"/>
        <v>0.01</v>
      </c>
      <c r="R1231">
        <f t="shared" si="59"/>
        <v>153</v>
      </c>
    </row>
    <row r="1232" spans="1:18" ht="15.75" customHeight="1">
      <c r="A1232" s="19">
        <v>1231</v>
      </c>
      <c r="B1232" s="4">
        <v>54</v>
      </c>
      <c r="C1232" s="15">
        <v>278</v>
      </c>
      <c r="D1232" s="21">
        <v>1</v>
      </c>
      <c r="E1232" s="22">
        <v>44077</v>
      </c>
      <c r="F1232" s="23">
        <v>1</v>
      </c>
      <c r="G1232" s="24">
        <v>0.14000000000000001</v>
      </c>
      <c r="H1232">
        <f>VLOOKUP($B1232,產品!$A$1:$E$61,4,FALSE)*(1-$G1232)*$F1232</f>
        <v>15480</v>
      </c>
      <c r="I1232" s="58">
        <f>$H1232-VLOOKUP($B1232,產品!$A$2:$E$61,5,FALSE)*F1232-$R1232</f>
        <v>2725.2</v>
      </c>
      <c r="J1232">
        <f t="shared" si="57"/>
        <v>2020</v>
      </c>
      <c r="P1232" t="str">
        <f>MID(VLOOKUP($D1232,業務!$A$1:$E$11,2,FALSE),FIND("/",VLOOKUP($D1232,業務!$A$1:$E$11,2,FALSE))+1,2)</f>
        <v>專員</v>
      </c>
      <c r="Q1232">
        <f t="shared" si="58"/>
        <v>0.01</v>
      </c>
      <c r="R1232">
        <f t="shared" si="59"/>
        <v>154.80000000000001</v>
      </c>
    </row>
    <row r="1233" spans="1:18" ht="15.75" customHeight="1">
      <c r="A1233" s="19">
        <v>1232</v>
      </c>
      <c r="B1233" s="4">
        <v>6</v>
      </c>
      <c r="C1233" s="15">
        <v>275</v>
      </c>
      <c r="D1233" s="21">
        <v>10</v>
      </c>
      <c r="E1233" s="22">
        <v>44078</v>
      </c>
      <c r="F1233" s="23">
        <v>150</v>
      </c>
      <c r="G1233" s="24">
        <v>0.14000000000000001</v>
      </c>
      <c r="H1233">
        <f>VLOOKUP($B1233,產品!$A$1:$E$61,4,FALSE)*(1-$G1233)*$F1233</f>
        <v>129000</v>
      </c>
      <c r="I1233" s="58">
        <f>$H1233-VLOOKUP($B1233,產品!$A$2:$E$61,5,FALSE)*F1233-$R1233</f>
        <v>67710</v>
      </c>
      <c r="J1233">
        <f t="shared" si="57"/>
        <v>2020</v>
      </c>
      <c r="P1233" t="str">
        <f>MID(VLOOKUP($D1233,業務!$A$1:$E$11,2,FALSE),FIND("/",VLOOKUP($D1233,業務!$A$1:$E$11,2,FALSE))+1,2)</f>
        <v>專員</v>
      </c>
      <c r="Q1233">
        <f t="shared" si="58"/>
        <v>0.01</v>
      </c>
      <c r="R1233">
        <f t="shared" si="59"/>
        <v>1290</v>
      </c>
    </row>
    <row r="1234" spans="1:18" ht="15.75" customHeight="1">
      <c r="A1234" s="19">
        <v>1233</v>
      </c>
      <c r="B1234" s="4">
        <v>57</v>
      </c>
      <c r="C1234" s="15">
        <v>6</v>
      </c>
      <c r="D1234" s="21">
        <v>4</v>
      </c>
      <c r="E1234" s="22">
        <v>44078</v>
      </c>
      <c r="F1234" s="26">
        <v>7</v>
      </c>
      <c r="G1234" s="24">
        <v>0.08</v>
      </c>
      <c r="H1234">
        <f>VLOOKUP($B1234,產品!$A$1:$E$61,4,FALSE)*(1-$G1234)*$F1234</f>
        <v>115920</v>
      </c>
      <c r="I1234" s="58">
        <f>$H1234-VLOOKUP($B1234,產品!$A$2:$E$61,5,FALSE)*F1234-$R1234</f>
        <v>26328.959999999999</v>
      </c>
      <c r="J1234">
        <f t="shared" si="57"/>
        <v>2020</v>
      </c>
      <c r="P1234" t="str">
        <f>MID(VLOOKUP($D1234,業務!$A$1:$E$11,2,FALSE),FIND("/",VLOOKUP($D1234,業務!$A$1:$E$11,2,FALSE))+1,2)</f>
        <v>副理</v>
      </c>
      <c r="Q1234">
        <f t="shared" si="58"/>
        <v>1.2E-2</v>
      </c>
      <c r="R1234">
        <f t="shared" si="59"/>
        <v>1391.04</v>
      </c>
    </row>
    <row r="1235" spans="1:18" ht="15.75" customHeight="1">
      <c r="A1235" s="19">
        <v>1234</v>
      </c>
      <c r="B1235" s="4">
        <v>11</v>
      </c>
      <c r="C1235" s="15">
        <v>5</v>
      </c>
      <c r="D1235" s="21">
        <v>9</v>
      </c>
      <c r="E1235" s="22">
        <v>44078</v>
      </c>
      <c r="F1235" s="26">
        <v>45</v>
      </c>
      <c r="G1235" s="24">
        <v>7.0000000000000007E-2</v>
      </c>
      <c r="H1235">
        <f>VLOOKUP($B1235,產品!$A$1:$E$61,4,FALSE)*(1-$G1235)*$F1235</f>
        <v>41849.999999999993</v>
      </c>
      <c r="I1235" s="58">
        <f>$H1235-VLOOKUP($B1235,產品!$A$2:$E$61,5,FALSE)*F1235-$R1235</f>
        <v>23222.249999999993</v>
      </c>
      <c r="J1235">
        <f t="shared" si="57"/>
        <v>2020</v>
      </c>
      <c r="P1235" t="str">
        <f>MID(VLOOKUP($D1235,業務!$A$1:$E$11,2,FALSE),FIND("/",VLOOKUP($D1235,業務!$A$1:$E$11,2,FALSE))+1,2)</f>
        <v>經理</v>
      </c>
      <c r="Q1235">
        <f t="shared" si="58"/>
        <v>1.4999999999999999E-2</v>
      </c>
      <c r="R1235">
        <f t="shared" si="59"/>
        <v>627.74999999999989</v>
      </c>
    </row>
    <row r="1236" spans="1:18" ht="15.75" customHeight="1">
      <c r="A1236" s="19">
        <v>1235</v>
      </c>
      <c r="B1236" s="4">
        <v>45</v>
      </c>
      <c r="C1236" s="15">
        <v>263</v>
      </c>
      <c r="D1236" s="21">
        <v>2</v>
      </c>
      <c r="E1236" s="22">
        <v>44078</v>
      </c>
      <c r="F1236" s="26">
        <v>4</v>
      </c>
      <c r="G1236" s="24">
        <v>0.18</v>
      </c>
      <c r="H1236">
        <f>VLOOKUP($B1236,產品!$A$1:$E$61,4,FALSE)*(1-$G1236)*$F1236</f>
        <v>45920</v>
      </c>
      <c r="I1236" s="58">
        <f>$H1236-VLOOKUP($B1236,產品!$A$2:$E$61,5,FALSE)*F1236-$R1236</f>
        <v>8831.2000000000007</v>
      </c>
      <c r="J1236">
        <f t="shared" si="57"/>
        <v>2020</v>
      </c>
      <c r="P1236" t="str">
        <f>MID(VLOOKUP($D1236,業務!$A$1:$E$11,2,FALSE),FIND("/",VLOOKUP($D1236,業務!$A$1:$E$11,2,FALSE))+1,2)</f>
        <v>經理</v>
      </c>
      <c r="Q1236">
        <f t="shared" si="58"/>
        <v>1.4999999999999999E-2</v>
      </c>
      <c r="R1236">
        <f t="shared" si="59"/>
        <v>688.8</v>
      </c>
    </row>
    <row r="1237" spans="1:18" ht="15.75" customHeight="1">
      <c r="A1237" s="19">
        <v>1236</v>
      </c>
      <c r="B1237" s="4">
        <v>53</v>
      </c>
      <c r="C1237" s="15">
        <v>6</v>
      </c>
      <c r="D1237" s="21">
        <v>10</v>
      </c>
      <c r="E1237" s="22">
        <v>44078</v>
      </c>
      <c r="F1237" s="26">
        <v>6</v>
      </c>
      <c r="G1237" s="24">
        <v>0.2</v>
      </c>
      <c r="H1237">
        <f>VLOOKUP($B1237,產品!$A$1:$E$61,4,FALSE)*(1-$G1237)*$F1237</f>
        <v>72000</v>
      </c>
      <c r="I1237" s="58">
        <f>$H1237-VLOOKUP($B1237,產品!$A$2:$E$61,5,FALSE)*F1237-$R1237</f>
        <v>8280</v>
      </c>
      <c r="J1237">
        <f t="shared" si="57"/>
        <v>2020</v>
      </c>
      <c r="P1237" t="str">
        <f>MID(VLOOKUP($D1237,業務!$A$1:$E$11,2,FALSE),FIND("/",VLOOKUP($D1237,業務!$A$1:$E$11,2,FALSE))+1,2)</f>
        <v>專員</v>
      </c>
      <c r="Q1237">
        <f t="shared" si="58"/>
        <v>0.01</v>
      </c>
      <c r="R1237">
        <f t="shared" si="59"/>
        <v>720</v>
      </c>
    </row>
    <row r="1238" spans="1:18" ht="15.75" customHeight="1">
      <c r="A1238" s="19">
        <v>1237</v>
      </c>
      <c r="B1238" s="4">
        <v>30</v>
      </c>
      <c r="C1238" s="15">
        <v>11</v>
      </c>
      <c r="D1238" s="21">
        <v>7</v>
      </c>
      <c r="E1238" s="22">
        <v>44078</v>
      </c>
      <c r="F1238" s="23">
        <v>5</v>
      </c>
      <c r="G1238" s="24">
        <v>0.18</v>
      </c>
      <c r="H1238">
        <f>VLOOKUP($B1238,產品!$A$1:$E$61,4,FALSE)*(1-$G1238)*$F1238</f>
        <v>26650</v>
      </c>
      <c r="I1238" s="58">
        <f>$H1238-VLOOKUP($B1238,產品!$A$2:$E$61,5,FALSE)*F1238-$R1238</f>
        <v>6830.2</v>
      </c>
      <c r="J1238">
        <f t="shared" si="57"/>
        <v>2020</v>
      </c>
      <c r="P1238" t="str">
        <f>MID(VLOOKUP($D1238,業務!$A$1:$E$11,2,FALSE),FIND("/",VLOOKUP($D1238,業務!$A$1:$E$11,2,FALSE))+1,2)</f>
        <v>副理</v>
      </c>
      <c r="Q1238">
        <f t="shared" si="58"/>
        <v>1.2E-2</v>
      </c>
      <c r="R1238">
        <f t="shared" si="59"/>
        <v>319.8</v>
      </c>
    </row>
    <row r="1239" spans="1:18" ht="15.75" customHeight="1">
      <c r="A1239" s="19">
        <v>1238</v>
      </c>
      <c r="B1239" s="4">
        <v>39</v>
      </c>
      <c r="C1239" s="15">
        <v>284</v>
      </c>
      <c r="D1239" s="21">
        <v>5</v>
      </c>
      <c r="E1239" s="22">
        <v>44078</v>
      </c>
      <c r="F1239" s="26">
        <v>2</v>
      </c>
      <c r="G1239" s="24">
        <v>0.16</v>
      </c>
      <c r="H1239">
        <f>VLOOKUP($B1239,產品!$A$1:$E$61,4,FALSE)*(1-$G1239)*$F1239</f>
        <v>30240</v>
      </c>
      <c r="I1239" s="58">
        <f>$H1239-VLOOKUP($B1239,產品!$A$2:$E$61,5,FALSE)*F1239-$R1239</f>
        <v>6537.6</v>
      </c>
      <c r="J1239">
        <f t="shared" si="57"/>
        <v>2020</v>
      </c>
      <c r="P1239" t="str">
        <f>MID(VLOOKUP($D1239,業務!$A$1:$E$11,2,FALSE),FIND("/",VLOOKUP($D1239,業務!$A$1:$E$11,2,FALSE))+1,2)</f>
        <v>專員</v>
      </c>
      <c r="Q1239">
        <f t="shared" si="58"/>
        <v>0.01</v>
      </c>
      <c r="R1239">
        <f t="shared" si="59"/>
        <v>302.40000000000003</v>
      </c>
    </row>
    <row r="1240" spans="1:18" ht="15.75" customHeight="1">
      <c r="A1240" s="19">
        <v>1239</v>
      </c>
      <c r="B1240" s="4">
        <v>46</v>
      </c>
      <c r="C1240" s="15">
        <v>263</v>
      </c>
      <c r="D1240" s="21">
        <v>1</v>
      </c>
      <c r="E1240" s="22">
        <v>44079</v>
      </c>
      <c r="F1240" s="23">
        <v>10</v>
      </c>
      <c r="G1240" s="24">
        <v>0.14000000000000001</v>
      </c>
      <c r="H1240">
        <f>VLOOKUP($B1240,產品!$A$1:$E$61,4,FALSE)*(1-$G1240)*$F1240</f>
        <v>146200</v>
      </c>
      <c r="I1240" s="58">
        <f>$H1240-VLOOKUP($B1240,產品!$A$2:$E$61,5,FALSE)*F1240-$R1240</f>
        <v>34238</v>
      </c>
      <c r="J1240">
        <f t="shared" si="57"/>
        <v>2020</v>
      </c>
      <c r="P1240" t="str">
        <f>MID(VLOOKUP($D1240,業務!$A$1:$E$11,2,FALSE),FIND("/",VLOOKUP($D1240,業務!$A$1:$E$11,2,FALSE))+1,2)</f>
        <v>專員</v>
      </c>
      <c r="Q1240">
        <f t="shared" si="58"/>
        <v>0.01</v>
      </c>
      <c r="R1240">
        <f t="shared" si="59"/>
        <v>1462</v>
      </c>
    </row>
    <row r="1241" spans="1:18" ht="15.75" customHeight="1">
      <c r="A1241" s="19">
        <v>1240</v>
      </c>
      <c r="B1241" s="4">
        <v>9</v>
      </c>
      <c r="C1241" s="15">
        <v>3</v>
      </c>
      <c r="D1241" s="21">
        <v>10</v>
      </c>
      <c r="E1241" s="22">
        <v>44079</v>
      </c>
      <c r="F1241" s="23">
        <v>11</v>
      </c>
      <c r="G1241" s="24">
        <v>0.16</v>
      </c>
      <c r="H1241">
        <f>VLOOKUP($B1241,產品!$A$1:$E$61,4,FALSE)*(1-$G1241)*$F1241</f>
        <v>9240</v>
      </c>
      <c r="I1241" s="58">
        <f>$H1241-VLOOKUP($B1241,產品!$A$2:$E$61,5,FALSE)*F1241-$R1241</f>
        <v>4747.6000000000004</v>
      </c>
      <c r="J1241">
        <f t="shared" si="57"/>
        <v>2020</v>
      </c>
      <c r="P1241" t="str">
        <f>MID(VLOOKUP($D1241,業務!$A$1:$E$11,2,FALSE),FIND("/",VLOOKUP($D1241,業務!$A$1:$E$11,2,FALSE))+1,2)</f>
        <v>專員</v>
      </c>
      <c r="Q1241">
        <f t="shared" si="58"/>
        <v>0.01</v>
      </c>
      <c r="R1241">
        <f t="shared" si="59"/>
        <v>92.4</v>
      </c>
    </row>
    <row r="1242" spans="1:18" ht="15.75" customHeight="1">
      <c r="A1242" s="19">
        <v>1241</v>
      </c>
      <c r="B1242" s="4">
        <v>22</v>
      </c>
      <c r="C1242" s="15">
        <v>136</v>
      </c>
      <c r="D1242" s="21">
        <v>5</v>
      </c>
      <c r="E1242" s="22">
        <v>44080</v>
      </c>
      <c r="F1242" s="23">
        <v>60</v>
      </c>
      <c r="G1242" s="24">
        <v>0.08</v>
      </c>
      <c r="H1242">
        <f>VLOOKUP($B1242,產品!$A$1:$E$61,4,FALSE)*(1-$G1242)*$F1242</f>
        <v>99360</v>
      </c>
      <c r="I1242" s="58">
        <f>$H1242-VLOOKUP($B1242,產品!$A$2:$E$61,5,FALSE)*F1242-$R1242</f>
        <v>55166.400000000001</v>
      </c>
      <c r="J1242">
        <f t="shared" si="57"/>
        <v>2020</v>
      </c>
      <c r="P1242" t="str">
        <f>MID(VLOOKUP($D1242,業務!$A$1:$E$11,2,FALSE),FIND("/",VLOOKUP($D1242,業務!$A$1:$E$11,2,FALSE))+1,2)</f>
        <v>專員</v>
      </c>
      <c r="Q1242">
        <f t="shared" si="58"/>
        <v>0.01</v>
      </c>
      <c r="R1242">
        <f t="shared" si="59"/>
        <v>993.6</v>
      </c>
    </row>
    <row r="1243" spans="1:18" ht="15.75" customHeight="1">
      <c r="A1243" s="19">
        <v>1242</v>
      </c>
      <c r="B1243" s="4">
        <v>29</v>
      </c>
      <c r="C1243" s="15">
        <v>259</v>
      </c>
      <c r="D1243" s="21">
        <v>4</v>
      </c>
      <c r="E1243" s="22">
        <v>44080</v>
      </c>
      <c r="F1243" s="23">
        <v>25</v>
      </c>
      <c r="G1243" s="24">
        <v>0.06</v>
      </c>
      <c r="H1243">
        <f>VLOOKUP($B1243,產品!$A$1:$E$61,4,FALSE)*(1-$G1243)*$F1243</f>
        <v>141000</v>
      </c>
      <c r="I1243" s="58">
        <f>$H1243-VLOOKUP($B1243,產品!$A$2:$E$61,5,FALSE)*F1243-$R1243</f>
        <v>49308</v>
      </c>
      <c r="J1243">
        <f t="shared" si="57"/>
        <v>2020</v>
      </c>
      <c r="P1243" t="str">
        <f>MID(VLOOKUP($D1243,業務!$A$1:$E$11,2,FALSE),FIND("/",VLOOKUP($D1243,業務!$A$1:$E$11,2,FALSE))+1,2)</f>
        <v>副理</v>
      </c>
      <c r="Q1243">
        <f t="shared" si="58"/>
        <v>1.2E-2</v>
      </c>
      <c r="R1243">
        <f t="shared" si="59"/>
        <v>1692</v>
      </c>
    </row>
    <row r="1244" spans="1:18" ht="15.75" customHeight="1">
      <c r="A1244" s="19">
        <v>1243</v>
      </c>
      <c r="B1244" s="4">
        <v>5</v>
      </c>
      <c r="C1244" s="15">
        <v>285</v>
      </c>
      <c r="D1244" s="21">
        <v>9</v>
      </c>
      <c r="E1244" s="22">
        <v>44080</v>
      </c>
      <c r="F1244" s="23">
        <v>60</v>
      </c>
      <c r="G1244" s="24">
        <v>0.14000000000000001</v>
      </c>
      <c r="H1244">
        <f>VLOOKUP($B1244,產品!$A$1:$E$61,4,FALSE)*(1-$G1244)*$F1244</f>
        <v>51600</v>
      </c>
      <c r="I1244" s="58">
        <f>$H1244-VLOOKUP($B1244,產品!$A$2:$E$61,5,FALSE)*F1244-$R1244</f>
        <v>26826</v>
      </c>
      <c r="J1244">
        <f t="shared" si="57"/>
        <v>2020</v>
      </c>
      <c r="P1244" t="str">
        <f>MID(VLOOKUP($D1244,業務!$A$1:$E$11,2,FALSE),FIND("/",VLOOKUP($D1244,業務!$A$1:$E$11,2,FALSE))+1,2)</f>
        <v>經理</v>
      </c>
      <c r="Q1244">
        <f t="shared" si="58"/>
        <v>1.4999999999999999E-2</v>
      </c>
      <c r="R1244">
        <f t="shared" si="59"/>
        <v>774</v>
      </c>
    </row>
    <row r="1245" spans="1:18" ht="15.75" customHeight="1">
      <c r="A1245" s="19">
        <v>1244</v>
      </c>
      <c r="B1245" s="4">
        <v>48</v>
      </c>
      <c r="C1245" s="15">
        <v>112</v>
      </c>
      <c r="D1245" s="21">
        <v>1</v>
      </c>
      <c r="E1245" s="22">
        <v>44080</v>
      </c>
      <c r="F1245" s="23">
        <v>5</v>
      </c>
      <c r="G1245" s="24">
        <v>0.16</v>
      </c>
      <c r="H1245">
        <f>VLOOKUP($B1245,產品!$A$1:$E$61,4,FALSE)*(1-$G1245)*$F1245</f>
        <v>92400</v>
      </c>
      <c r="I1245" s="58">
        <f>$H1245-VLOOKUP($B1245,產品!$A$2:$E$61,5,FALSE)*F1245-$R1245</f>
        <v>19976</v>
      </c>
      <c r="J1245">
        <f t="shared" si="57"/>
        <v>2020</v>
      </c>
      <c r="P1245" t="str">
        <f>MID(VLOOKUP($D1245,業務!$A$1:$E$11,2,FALSE),FIND("/",VLOOKUP($D1245,業務!$A$1:$E$11,2,FALSE))+1,2)</f>
        <v>專員</v>
      </c>
      <c r="Q1245">
        <f t="shared" si="58"/>
        <v>0.01</v>
      </c>
      <c r="R1245">
        <f t="shared" si="59"/>
        <v>924</v>
      </c>
    </row>
    <row r="1246" spans="1:18" ht="15.75" customHeight="1">
      <c r="A1246" s="19">
        <v>1245</v>
      </c>
      <c r="B1246" s="4">
        <v>1</v>
      </c>
      <c r="C1246" s="15">
        <v>265</v>
      </c>
      <c r="D1246" s="21">
        <v>10</v>
      </c>
      <c r="E1246" s="22">
        <v>44080</v>
      </c>
      <c r="F1246" s="23">
        <v>40</v>
      </c>
      <c r="G1246" s="24">
        <v>0.13</v>
      </c>
      <c r="H1246">
        <f>VLOOKUP($B1246,產品!$A$1:$E$61,4,FALSE)*(1-$G1246)*$F1246</f>
        <v>34800</v>
      </c>
      <c r="I1246" s="58">
        <f>$H1246-VLOOKUP($B1246,產品!$A$2:$E$61,5,FALSE)*F1246-$R1246</f>
        <v>18452</v>
      </c>
      <c r="J1246">
        <f t="shared" si="57"/>
        <v>2020</v>
      </c>
      <c r="P1246" t="str">
        <f>MID(VLOOKUP($D1246,業務!$A$1:$E$11,2,FALSE),FIND("/",VLOOKUP($D1246,業務!$A$1:$E$11,2,FALSE))+1,2)</f>
        <v>專員</v>
      </c>
      <c r="Q1246">
        <f t="shared" si="58"/>
        <v>0.01</v>
      </c>
      <c r="R1246">
        <f t="shared" si="59"/>
        <v>348</v>
      </c>
    </row>
    <row r="1247" spans="1:18" ht="15.75" customHeight="1">
      <c r="A1247" s="19">
        <v>1246</v>
      </c>
      <c r="B1247" s="4">
        <v>11</v>
      </c>
      <c r="C1247" s="15">
        <v>289</v>
      </c>
      <c r="D1247" s="21">
        <v>3</v>
      </c>
      <c r="E1247" s="22">
        <v>44080</v>
      </c>
      <c r="F1247" s="26">
        <v>30</v>
      </c>
      <c r="G1247" s="24">
        <v>0.17</v>
      </c>
      <c r="H1247">
        <f>VLOOKUP($B1247,產品!$A$1:$E$61,4,FALSE)*(1-$G1247)*$F1247</f>
        <v>24900</v>
      </c>
      <c r="I1247" s="58">
        <f>$H1247-VLOOKUP($B1247,產品!$A$2:$E$61,5,FALSE)*F1247-$R1247</f>
        <v>12501.6</v>
      </c>
      <c r="J1247">
        <f t="shared" si="57"/>
        <v>2020</v>
      </c>
      <c r="P1247" t="str">
        <f>MID(VLOOKUP($D1247,業務!$A$1:$E$11,2,FALSE),FIND("/",VLOOKUP($D1247,業務!$A$1:$E$11,2,FALSE))+1,2)</f>
        <v>協理</v>
      </c>
      <c r="Q1247">
        <f t="shared" si="58"/>
        <v>1.6E-2</v>
      </c>
      <c r="R1247">
        <f t="shared" si="59"/>
        <v>398.40000000000003</v>
      </c>
    </row>
    <row r="1248" spans="1:18" ht="15.75" customHeight="1">
      <c r="A1248" s="19">
        <v>1247</v>
      </c>
      <c r="B1248" s="4">
        <v>56</v>
      </c>
      <c r="C1248" s="15">
        <v>267</v>
      </c>
      <c r="D1248" s="21">
        <v>4</v>
      </c>
      <c r="E1248" s="22">
        <v>44080</v>
      </c>
      <c r="F1248" s="26">
        <v>4</v>
      </c>
      <c r="G1248" s="24">
        <v>0.17</v>
      </c>
      <c r="H1248">
        <f>VLOOKUP($B1248,產品!$A$1:$E$61,4,FALSE)*(1-$G1248)*$F1248</f>
        <v>73040</v>
      </c>
      <c r="I1248" s="58">
        <f>$H1248-VLOOKUP($B1248,產品!$A$2:$E$61,5,FALSE)*F1248-$R1248</f>
        <v>10563.520000000008</v>
      </c>
      <c r="J1248">
        <f t="shared" si="57"/>
        <v>2020</v>
      </c>
      <c r="P1248" t="str">
        <f>MID(VLOOKUP($D1248,業務!$A$1:$E$11,2,FALSE),FIND("/",VLOOKUP($D1248,業務!$A$1:$E$11,2,FALSE))+1,2)</f>
        <v>副理</v>
      </c>
      <c r="Q1248">
        <f t="shared" si="58"/>
        <v>1.2E-2</v>
      </c>
      <c r="R1248">
        <f t="shared" si="59"/>
        <v>876.48</v>
      </c>
    </row>
    <row r="1249" spans="1:18" ht="15.75" customHeight="1">
      <c r="A1249" s="19">
        <v>1248</v>
      </c>
      <c r="B1249" s="4">
        <v>56</v>
      </c>
      <c r="C1249" s="15">
        <v>1</v>
      </c>
      <c r="D1249" s="21">
        <v>4</v>
      </c>
      <c r="E1249" s="22">
        <v>44080</v>
      </c>
      <c r="F1249" s="23">
        <v>2</v>
      </c>
      <c r="G1249" s="24">
        <v>0.05</v>
      </c>
      <c r="H1249">
        <f>VLOOKUP($B1249,產品!$A$1:$E$61,4,FALSE)*(1-$G1249)*$F1249</f>
        <v>41800</v>
      </c>
      <c r="I1249" s="58">
        <f>$H1249-VLOOKUP($B1249,產品!$A$2:$E$61,5,FALSE)*F1249-$R1249</f>
        <v>10498.400000000003</v>
      </c>
      <c r="J1249">
        <f t="shared" si="57"/>
        <v>2020</v>
      </c>
      <c r="P1249" t="str">
        <f>MID(VLOOKUP($D1249,業務!$A$1:$E$11,2,FALSE),FIND("/",VLOOKUP($D1249,業務!$A$1:$E$11,2,FALSE))+1,2)</f>
        <v>副理</v>
      </c>
      <c r="Q1249">
        <f t="shared" si="58"/>
        <v>1.2E-2</v>
      </c>
      <c r="R1249">
        <f t="shared" si="59"/>
        <v>501.6</v>
      </c>
    </row>
    <row r="1250" spans="1:18" ht="15.75" customHeight="1">
      <c r="A1250" s="19">
        <v>1249</v>
      </c>
      <c r="B1250" s="4">
        <v>54</v>
      </c>
      <c r="C1250" s="15">
        <v>274</v>
      </c>
      <c r="D1250" s="21">
        <v>8</v>
      </c>
      <c r="E1250" s="22">
        <v>44080</v>
      </c>
      <c r="F1250" s="23">
        <v>3</v>
      </c>
      <c r="G1250" s="24">
        <v>0.19</v>
      </c>
      <c r="H1250">
        <f>VLOOKUP($B1250,產品!$A$1:$E$61,4,FALSE)*(1-$G1250)*$F1250</f>
        <v>43740.000000000007</v>
      </c>
      <c r="I1250" s="58">
        <f>$H1250-VLOOKUP($B1250,產品!$A$2:$E$61,5,FALSE)*F1250-$R1250</f>
        <v>5502.6000000000076</v>
      </c>
      <c r="J1250">
        <f t="shared" si="57"/>
        <v>2020</v>
      </c>
      <c r="P1250" t="str">
        <f>MID(VLOOKUP($D1250,業務!$A$1:$E$11,2,FALSE),FIND("/",VLOOKUP($D1250,業務!$A$1:$E$11,2,FALSE))+1,2)</f>
        <v>專員</v>
      </c>
      <c r="Q1250">
        <f t="shared" si="58"/>
        <v>0.01</v>
      </c>
      <c r="R1250">
        <f t="shared" si="59"/>
        <v>437.40000000000009</v>
      </c>
    </row>
    <row r="1251" spans="1:18" ht="15.75" customHeight="1">
      <c r="A1251" s="19">
        <v>1250</v>
      </c>
      <c r="B1251" s="4">
        <v>29</v>
      </c>
      <c r="C1251" s="15">
        <v>121</v>
      </c>
      <c r="D1251" s="21">
        <v>5</v>
      </c>
      <c r="E1251" s="22">
        <v>44081</v>
      </c>
      <c r="F1251" s="26">
        <v>15</v>
      </c>
      <c r="G1251" s="24">
        <v>0.09</v>
      </c>
      <c r="H1251">
        <f>VLOOKUP($B1251,產品!$A$1:$E$61,4,FALSE)*(1-$G1251)*$F1251</f>
        <v>81900</v>
      </c>
      <c r="I1251" s="58">
        <f>$H1251-VLOOKUP($B1251,產品!$A$2:$E$61,5,FALSE)*F1251-$R1251</f>
        <v>27081</v>
      </c>
      <c r="J1251">
        <f t="shared" si="57"/>
        <v>2020</v>
      </c>
      <c r="P1251" t="str">
        <f>MID(VLOOKUP($D1251,業務!$A$1:$E$11,2,FALSE),FIND("/",VLOOKUP($D1251,業務!$A$1:$E$11,2,FALSE))+1,2)</f>
        <v>專員</v>
      </c>
      <c r="Q1251">
        <f t="shared" si="58"/>
        <v>0.01</v>
      </c>
      <c r="R1251">
        <f t="shared" si="59"/>
        <v>819</v>
      </c>
    </row>
    <row r="1252" spans="1:18" ht="15.75" customHeight="1">
      <c r="A1252" s="19">
        <v>1251</v>
      </c>
      <c r="B1252" s="4">
        <v>28</v>
      </c>
      <c r="C1252" s="15">
        <v>138</v>
      </c>
      <c r="D1252" s="21">
        <v>9</v>
      </c>
      <c r="E1252" s="22">
        <v>44081</v>
      </c>
      <c r="F1252" s="23">
        <v>10</v>
      </c>
      <c r="G1252" s="24">
        <v>0.15</v>
      </c>
      <c r="H1252">
        <f>VLOOKUP($B1252,產品!$A$1:$E$61,4,FALSE)*(1-$G1252)*$F1252</f>
        <v>63750</v>
      </c>
      <c r="I1252" s="58">
        <f>$H1252-VLOOKUP($B1252,產品!$A$2:$E$61,5,FALSE)*F1252-$R1252</f>
        <v>17793.75</v>
      </c>
      <c r="J1252">
        <f t="shared" si="57"/>
        <v>2020</v>
      </c>
      <c r="P1252" t="str">
        <f>MID(VLOOKUP($D1252,業務!$A$1:$E$11,2,FALSE),FIND("/",VLOOKUP($D1252,業務!$A$1:$E$11,2,FALSE))+1,2)</f>
        <v>經理</v>
      </c>
      <c r="Q1252">
        <f t="shared" si="58"/>
        <v>1.4999999999999999E-2</v>
      </c>
      <c r="R1252">
        <f t="shared" si="59"/>
        <v>956.25</v>
      </c>
    </row>
    <row r="1253" spans="1:18" ht="15.75" customHeight="1">
      <c r="A1253" s="19">
        <v>1252</v>
      </c>
      <c r="B1253" s="4">
        <v>30</v>
      </c>
      <c r="C1253" s="15">
        <v>118</v>
      </c>
      <c r="D1253" s="21">
        <v>2</v>
      </c>
      <c r="E1253" s="22">
        <v>44081</v>
      </c>
      <c r="F1253" s="26">
        <v>5</v>
      </c>
      <c r="G1253" s="24">
        <v>0.06</v>
      </c>
      <c r="H1253">
        <f>VLOOKUP($B1253,產品!$A$1:$E$61,4,FALSE)*(1-$G1253)*$F1253</f>
        <v>30550</v>
      </c>
      <c r="I1253" s="58">
        <f>$H1253-VLOOKUP($B1253,產品!$A$2:$E$61,5,FALSE)*F1253-$R1253</f>
        <v>10591.75</v>
      </c>
      <c r="J1253">
        <f t="shared" si="57"/>
        <v>2020</v>
      </c>
      <c r="P1253" t="str">
        <f>MID(VLOOKUP($D1253,業務!$A$1:$E$11,2,FALSE),FIND("/",VLOOKUP($D1253,業務!$A$1:$E$11,2,FALSE))+1,2)</f>
        <v>經理</v>
      </c>
      <c r="Q1253">
        <f t="shared" si="58"/>
        <v>1.4999999999999999E-2</v>
      </c>
      <c r="R1253">
        <f t="shared" si="59"/>
        <v>458.25</v>
      </c>
    </row>
    <row r="1254" spans="1:18" ht="15.75" customHeight="1">
      <c r="A1254" s="19">
        <v>1253</v>
      </c>
      <c r="B1254" s="4">
        <v>38</v>
      </c>
      <c r="C1254" s="15">
        <v>126</v>
      </c>
      <c r="D1254" s="21">
        <v>5</v>
      </c>
      <c r="E1254" s="22">
        <v>44081</v>
      </c>
      <c r="F1254" s="26">
        <v>2</v>
      </c>
      <c r="G1254" s="24">
        <v>0.08</v>
      </c>
      <c r="H1254">
        <f>VLOOKUP($B1254,產品!$A$1:$E$61,4,FALSE)*(1-$G1254)*$F1254</f>
        <v>27600</v>
      </c>
      <c r="I1254" s="58">
        <f>$H1254-VLOOKUP($B1254,產品!$A$2:$E$61,5,FALSE)*F1254-$R1254</f>
        <v>7824</v>
      </c>
      <c r="J1254">
        <f t="shared" si="57"/>
        <v>2020</v>
      </c>
      <c r="P1254" t="str">
        <f>MID(VLOOKUP($D1254,業務!$A$1:$E$11,2,FALSE),FIND("/",VLOOKUP($D1254,業務!$A$1:$E$11,2,FALSE))+1,2)</f>
        <v>專員</v>
      </c>
      <c r="Q1254">
        <f t="shared" si="58"/>
        <v>0.01</v>
      </c>
      <c r="R1254">
        <f t="shared" si="59"/>
        <v>276</v>
      </c>
    </row>
    <row r="1255" spans="1:18" ht="15.75" customHeight="1">
      <c r="A1255" s="19">
        <v>1254</v>
      </c>
      <c r="B1255" s="4">
        <v>52</v>
      </c>
      <c r="C1255" s="15">
        <v>260</v>
      </c>
      <c r="D1255" s="21">
        <v>5</v>
      </c>
      <c r="E1255" s="22">
        <v>44081</v>
      </c>
      <c r="F1255" s="23">
        <v>2</v>
      </c>
      <c r="G1255" s="24">
        <v>0.13</v>
      </c>
      <c r="H1255">
        <f>VLOOKUP($B1255,產品!$A$1:$E$61,4,FALSE)*(1-$G1255)*$F1255</f>
        <v>38280</v>
      </c>
      <c r="I1255" s="58">
        <f>$H1255-VLOOKUP($B1255,產品!$A$2:$E$61,5,FALSE)*F1255-$R1255</f>
        <v>7097.2000000000035</v>
      </c>
      <c r="J1255">
        <f t="shared" si="57"/>
        <v>2020</v>
      </c>
      <c r="P1255" t="str">
        <f>MID(VLOOKUP($D1255,業務!$A$1:$E$11,2,FALSE),FIND("/",VLOOKUP($D1255,業務!$A$1:$E$11,2,FALSE))+1,2)</f>
        <v>專員</v>
      </c>
      <c r="Q1255">
        <f t="shared" si="58"/>
        <v>0.01</v>
      </c>
      <c r="R1255">
        <f t="shared" si="59"/>
        <v>382.8</v>
      </c>
    </row>
    <row r="1256" spans="1:18" ht="15.75" customHeight="1">
      <c r="A1256" s="19">
        <v>1255</v>
      </c>
      <c r="B1256" s="4">
        <v>21</v>
      </c>
      <c r="C1256" s="15">
        <v>114</v>
      </c>
      <c r="D1256" s="21">
        <v>9</v>
      </c>
      <c r="E1256" s="22">
        <v>44082</v>
      </c>
      <c r="F1256" s="23">
        <v>150</v>
      </c>
      <c r="G1256" s="24">
        <v>0.14000000000000001</v>
      </c>
      <c r="H1256">
        <f>VLOOKUP($B1256,產品!$A$1:$E$61,4,FALSE)*(1-$G1256)*$F1256</f>
        <v>232200</v>
      </c>
      <c r="I1256" s="58">
        <f>$H1256-VLOOKUP($B1256,產品!$A$2:$E$61,5,FALSE)*F1256-$R1256</f>
        <v>120717</v>
      </c>
      <c r="J1256">
        <f t="shared" si="57"/>
        <v>2020</v>
      </c>
      <c r="P1256" t="str">
        <f>MID(VLOOKUP($D1256,業務!$A$1:$E$11,2,FALSE),FIND("/",VLOOKUP($D1256,業務!$A$1:$E$11,2,FALSE))+1,2)</f>
        <v>經理</v>
      </c>
      <c r="Q1256">
        <f t="shared" si="58"/>
        <v>1.4999999999999999E-2</v>
      </c>
      <c r="R1256">
        <f t="shared" si="59"/>
        <v>3483</v>
      </c>
    </row>
    <row r="1257" spans="1:18" ht="15.75" customHeight="1">
      <c r="A1257" s="19">
        <v>1256</v>
      </c>
      <c r="B1257" s="4">
        <v>7</v>
      </c>
      <c r="C1257" s="15">
        <v>259</v>
      </c>
      <c r="D1257" s="21">
        <v>5</v>
      </c>
      <c r="E1257" s="22">
        <v>44082</v>
      </c>
      <c r="F1257" s="26">
        <v>20</v>
      </c>
      <c r="G1257" s="24">
        <v>0.2</v>
      </c>
      <c r="H1257">
        <f>VLOOKUP($B1257,產品!$A$1:$E$61,4,FALSE)*(1-$G1257)*$F1257</f>
        <v>16000</v>
      </c>
      <c r="I1257" s="58">
        <f>$H1257-VLOOKUP($B1257,產品!$A$2:$E$61,5,FALSE)*F1257-$R1257</f>
        <v>7840</v>
      </c>
      <c r="J1257">
        <f t="shared" si="57"/>
        <v>2020</v>
      </c>
      <c r="P1257" t="str">
        <f>MID(VLOOKUP($D1257,業務!$A$1:$E$11,2,FALSE),FIND("/",VLOOKUP($D1257,業務!$A$1:$E$11,2,FALSE))+1,2)</f>
        <v>專員</v>
      </c>
      <c r="Q1257">
        <f t="shared" si="58"/>
        <v>0.01</v>
      </c>
      <c r="R1257">
        <f t="shared" si="59"/>
        <v>160</v>
      </c>
    </row>
    <row r="1258" spans="1:18" ht="15.75" customHeight="1">
      <c r="A1258" s="19">
        <v>1257</v>
      </c>
      <c r="B1258" s="4">
        <v>35</v>
      </c>
      <c r="C1258" s="15">
        <v>6</v>
      </c>
      <c r="D1258" s="21">
        <v>10</v>
      </c>
      <c r="E1258" s="22">
        <v>44082</v>
      </c>
      <c r="F1258" s="26">
        <v>2</v>
      </c>
      <c r="G1258" s="24">
        <v>7.0000000000000007E-2</v>
      </c>
      <c r="H1258">
        <f>VLOOKUP($B1258,產品!$A$1:$E$61,4,FALSE)*(1-$G1258)*$F1258</f>
        <v>15809.999999999998</v>
      </c>
      <c r="I1258" s="58">
        <f>$H1258-VLOOKUP($B1258,產品!$A$2:$E$61,5,FALSE)*F1258-$R1258</f>
        <v>5451.8999999999978</v>
      </c>
      <c r="J1258">
        <f t="shared" si="57"/>
        <v>2020</v>
      </c>
      <c r="P1258" t="str">
        <f>MID(VLOOKUP($D1258,業務!$A$1:$E$11,2,FALSE),FIND("/",VLOOKUP($D1258,業務!$A$1:$E$11,2,FALSE))+1,2)</f>
        <v>專員</v>
      </c>
      <c r="Q1258">
        <f t="shared" si="58"/>
        <v>0.01</v>
      </c>
      <c r="R1258">
        <f t="shared" si="59"/>
        <v>158.1</v>
      </c>
    </row>
    <row r="1259" spans="1:18" ht="15.75" customHeight="1">
      <c r="A1259" s="19">
        <v>1258</v>
      </c>
      <c r="B1259" s="4">
        <v>55</v>
      </c>
      <c r="C1259" s="15">
        <v>262</v>
      </c>
      <c r="D1259" s="21">
        <v>3</v>
      </c>
      <c r="E1259" s="22">
        <v>44083</v>
      </c>
      <c r="F1259" s="23">
        <v>6</v>
      </c>
      <c r="G1259" s="24">
        <v>0.06</v>
      </c>
      <c r="H1259">
        <f>VLOOKUP($B1259,產品!$A$1:$E$61,4,FALSE)*(1-$G1259)*$F1259</f>
        <v>112800</v>
      </c>
      <c r="I1259" s="58">
        <f>$H1259-VLOOKUP($B1259,產品!$A$2:$E$61,5,FALSE)*F1259-$R1259</f>
        <v>26995.200000000001</v>
      </c>
      <c r="J1259">
        <f t="shared" si="57"/>
        <v>2020</v>
      </c>
      <c r="P1259" t="str">
        <f>MID(VLOOKUP($D1259,業務!$A$1:$E$11,2,FALSE),FIND("/",VLOOKUP($D1259,業務!$A$1:$E$11,2,FALSE))+1,2)</f>
        <v>協理</v>
      </c>
      <c r="Q1259">
        <f t="shared" si="58"/>
        <v>1.6E-2</v>
      </c>
      <c r="R1259">
        <f t="shared" si="59"/>
        <v>1804.8</v>
      </c>
    </row>
    <row r="1260" spans="1:18" ht="15.75" customHeight="1">
      <c r="A1260" s="19">
        <v>1259</v>
      </c>
      <c r="B1260" s="4">
        <v>49</v>
      </c>
      <c r="C1260" s="15">
        <v>1</v>
      </c>
      <c r="D1260" s="21">
        <v>6</v>
      </c>
      <c r="E1260" s="22">
        <v>44083</v>
      </c>
      <c r="F1260" s="26">
        <v>2</v>
      </c>
      <c r="G1260" s="24">
        <v>0.1</v>
      </c>
      <c r="H1260">
        <f>VLOOKUP($B1260,產品!$A$1:$E$61,4,FALSE)*(1-$G1260)*$F1260</f>
        <v>27000</v>
      </c>
      <c r="I1260" s="58">
        <f>$H1260-VLOOKUP($B1260,產品!$A$2:$E$61,5,FALSE)*F1260-$R1260</f>
        <v>5730</v>
      </c>
      <c r="J1260">
        <f t="shared" si="57"/>
        <v>2020</v>
      </c>
      <c r="P1260" t="str">
        <f>MID(VLOOKUP($D1260,業務!$A$1:$E$11,2,FALSE),FIND("/",VLOOKUP($D1260,業務!$A$1:$E$11,2,FALSE))+1,2)</f>
        <v>專員</v>
      </c>
      <c r="Q1260">
        <f t="shared" si="58"/>
        <v>0.01</v>
      </c>
      <c r="R1260">
        <f t="shared" si="59"/>
        <v>270</v>
      </c>
    </row>
    <row r="1261" spans="1:18" ht="15.75" customHeight="1">
      <c r="A1261" s="19">
        <v>1260</v>
      </c>
      <c r="B1261" s="4">
        <v>17</v>
      </c>
      <c r="C1261" s="15">
        <v>283</v>
      </c>
      <c r="D1261" s="21">
        <v>7</v>
      </c>
      <c r="E1261" s="22">
        <v>44084</v>
      </c>
      <c r="F1261" s="23">
        <v>60</v>
      </c>
      <c r="G1261" s="24">
        <v>0.05</v>
      </c>
      <c r="H1261">
        <f>VLOOKUP($B1261,產品!$A$1:$E$61,4,FALSE)*(1-$G1261)*$F1261</f>
        <v>102600</v>
      </c>
      <c r="I1261" s="58">
        <f>$H1261-VLOOKUP($B1261,產品!$A$2:$E$61,5,FALSE)*F1261-$R1261</f>
        <v>58168.800000000003</v>
      </c>
      <c r="J1261">
        <f t="shared" si="57"/>
        <v>2020</v>
      </c>
      <c r="P1261" t="str">
        <f>MID(VLOOKUP($D1261,業務!$A$1:$E$11,2,FALSE),FIND("/",VLOOKUP($D1261,業務!$A$1:$E$11,2,FALSE))+1,2)</f>
        <v>副理</v>
      </c>
      <c r="Q1261">
        <f t="shared" si="58"/>
        <v>1.2E-2</v>
      </c>
      <c r="R1261">
        <f t="shared" si="59"/>
        <v>1231.2</v>
      </c>
    </row>
    <row r="1262" spans="1:18" ht="15.75" customHeight="1">
      <c r="A1262" s="19">
        <v>1261</v>
      </c>
      <c r="B1262" s="4">
        <v>33</v>
      </c>
      <c r="C1262" s="15">
        <v>5</v>
      </c>
      <c r="D1262" s="21">
        <v>1</v>
      </c>
      <c r="E1262" s="22">
        <v>44084</v>
      </c>
      <c r="F1262" s="23">
        <v>30</v>
      </c>
      <c r="G1262" s="24">
        <v>0.19</v>
      </c>
      <c r="H1262">
        <f>VLOOKUP($B1262,產品!$A$1:$E$61,4,FALSE)*(1-$G1262)*$F1262</f>
        <v>182250</v>
      </c>
      <c r="I1262" s="58">
        <f>$H1262-VLOOKUP($B1262,產品!$A$2:$E$61,5,FALSE)*F1262-$R1262</f>
        <v>45427.5</v>
      </c>
      <c r="J1262">
        <f t="shared" si="57"/>
        <v>2020</v>
      </c>
      <c r="P1262" t="str">
        <f>MID(VLOOKUP($D1262,業務!$A$1:$E$11,2,FALSE),FIND("/",VLOOKUP($D1262,業務!$A$1:$E$11,2,FALSE))+1,2)</f>
        <v>專員</v>
      </c>
      <c r="Q1262">
        <f t="shared" si="58"/>
        <v>0.01</v>
      </c>
      <c r="R1262">
        <f t="shared" si="59"/>
        <v>1822.5</v>
      </c>
    </row>
    <row r="1263" spans="1:18" ht="15.75" customHeight="1">
      <c r="A1263" s="19">
        <v>1262</v>
      </c>
      <c r="B1263" s="4">
        <v>54</v>
      </c>
      <c r="C1263" s="15">
        <v>9</v>
      </c>
      <c r="D1263" s="21">
        <v>7</v>
      </c>
      <c r="E1263" s="22">
        <v>44084</v>
      </c>
      <c r="F1263" s="23">
        <v>8</v>
      </c>
      <c r="G1263" s="24">
        <v>7.0000000000000007E-2</v>
      </c>
      <c r="H1263">
        <f>VLOOKUP($B1263,產品!$A$1:$E$61,4,FALSE)*(1-$G1263)*$F1263</f>
        <v>133920</v>
      </c>
      <c r="I1263" s="58">
        <f>$H1263-VLOOKUP($B1263,產品!$A$2:$E$61,5,FALSE)*F1263-$R1263</f>
        <v>31512.959999999999</v>
      </c>
      <c r="J1263">
        <f t="shared" si="57"/>
        <v>2020</v>
      </c>
      <c r="P1263" t="str">
        <f>MID(VLOOKUP($D1263,業務!$A$1:$E$11,2,FALSE),FIND("/",VLOOKUP($D1263,業務!$A$1:$E$11,2,FALSE))+1,2)</f>
        <v>副理</v>
      </c>
      <c r="Q1263">
        <f t="shared" si="58"/>
        <v>1.2E-2</v>
      </c>
      <c r="R1263">
        <f t="shared" si="59"/>
        <v>1607.04</v>
      </c>
    </row>
    <row r="1264" spans="1:18" ht="15.75" customHeight="1">
      <c r="A1264" s="19">
        <v>1263</v>
      </c>
      <c r="B1264" s="4">
        <v>20</v>
      </c>
      <c r="C1264" s="15">
        <v>134</v>
      </c>
      <c r="D1264" s="21">
        <v>5</v>
      </c>
      <c r="E1264" s="22">
        <v>44084</v>
      </c>
      <c r="F1264" s="23">
        <v>30</v>
      </c>
      <c r="G1264" s="24">
        <v>0.18</v>
      </c>
      <c r="H1264">
        <f>VLOOKUP($B1264,產品!$A$1:$E$61,4,FALSE)*(1-$G1264)*$F1264</f>
        <v>44280</v>
      </c>
      <c r="I1264" s="58">
        <f>$H1264-VLOOKUP($B1264,產品!$A$2:$E$61,5,FALSE)*F1264-$R1264</f>
        <v>22237.200000000001</v>
      </c>
      <c r="J1264">
        <f t="shared" si="57"/>
        <v>2020</v>
      </c>
      <c r="P1264" t="str">
        <f>MID(VLOOKUP($D1264,業務!$A$1:$E$11,2,FALSE),FIND("/",VLOOKUP($D1264,業務!$A$1:$E$11,2,FALSE))+1,2)</f>
        <v>專員</v>
      </c>
      <c r="Q1264">
        <f t="shared" si="58"/>
        <v>0.01</v>
      </c>
      <c r="R1264">
        <f t="shared" si="59"/>
        <v>442.8</v>
      </c>
    </row>
    <row r="1265" spans="1:18" ht="15.75" customHeight="1">
      <c r="A1265" s="19">
        <v>1264</v>
      </c>
      <c r="B1265" s="4">
        <v>24</v>
      </c>
      <c r="C1265" s="15">
        <v>7</v>
      </c>
      <c r="D1265" s="21">
        <v>5</v>
      </c>
      <c r="E1265" s="22">
        <v>44084</v>
      </c>
      <c r="F1265" s="26">
        <v>10</v>
      </c>
      <c r="G1265" s="24">
        <v>0.13</v>
      </c>
      <c r="H1265">
        <f>VLOOKUP($B1265,產品!$A$1:$E$61,4,FALSE)*(1-$G1265)*$F1265</f>
        <v>15660</v>
      </c>
      <c r="I1265" s="58">
        <f>$H1265-VLOOKUP($B1265,產品!$A$2:$E$61,5,FALSE)*F1265-$R1265</f>
        <v>8303.4</v>
      </c>
      <c r="J1265">
        <f t="shared" si="57"/>
        <v>2020</v>
      </c>
      <c r="P1265" t="str">
        <f>MID(VLOOKUP($D1265,業務!$A$1:$E$11,2,FALSE),FIND("/",VLOOKUP($D1265,業務!$A$1:$E$11,2,FALSE))+1,2)</f>
        <v>專員</v>
      </c>
      <c r="Q1265">
        <f t="shared" si="58"/>
        <v>0.01</v>
      </c>
      <c r="R1265">
        <f t="shared" si="59"/>
        <v>156.6</v>
      </c>
    </row>
    <row r="1266" spans="1:18" ht="15.75" customHeight="1">
      <c r="A1266" s="19">
        <v>1265</v>
      </c>
      <c r="B1266" s="4">
        <v>1</v>
      </c>
      <c r="C1266" s="15">
        <v>288</v>
      </c>
      <c r="D1266" s="21">
        <v>2</v>
      </c>
      <c r="E1266" s="22">
        <v>44085</v>
      </c>
      <c r="F1266" s="26">
        <v>100</v>
      </c>
      <c r="G1266" s="24">
        <v>0.13</v>
      </c>
      <c r="H1266">
        <f>VLOOKUP($B1266,產品!$A$1:$E$61,4,FALSE)*(1-$G1266)*$F1266</f>
        <v>87000</v>
      </c>
      <c r="I1266" s="58">
        <f>$H1266-VLOOKUP($B1266,產品!$A$2:$E$61,5,FALSE)*F1266-$R1266</f>
        <v>45695</v>
      </c>
      <c r="J1266">
        <f t="shared" si="57"/>
        <v>2020</v>
      </c>
      <c r="P1266" t="str">
        <f>MID(VLOOKUP($D1266,業務!$A$1:$E$11,2,FALSE),FIND("/",VLOOKUP($D1266,業務!$A$1:$E$11,2,FALSE))+1,2)</f>
        <v>經理</v>
      </c>
      <c r="Q1266">
        <f t="shared" si="58"/>
        <v>1.4999999999999999E-2</v>
      </c>
      <c r="R1266">
        <f t="shared" si="59"/>
        <v>1305</v>
      </c>
    </row>
    <row r="1267" spans="1:18" ht="15.75" customHeight="1">
      <c r="A1267" s="19">
        <v>1266</v>
      </c>
      <c r="B1267" s="4">
        <v>11</v>
      </c>
      <c r="C1267" s="15">
        <v>276</v>
      </c>
      <c r="D1267" s="21">
        <v>5</v>
      </c>
      <c r="E1267" s="22">
        <v>44085</v>
      </c>
      <c r="F1267" s="23">
        <v>80</v>
      </c>
      <c r="G1267" s="24">
        <v>0.09</v>
      </c>
      <c r="H1267">
        <f>VLOOKUP($B1267,產品!$A$1:$E$61,4,FALSE)*(1-$G1267)*$F1267</f>
        <v>72800</v>
      </c>
      <c r="I1267" s="58">
        <f>$H1267-VLOOKUP($B1267,產品!$A$2:$E$61,5,FALSE)*F1267-$R1267</f>
        <v>40072</v>
      </c>
      <c r="J1267">
        <f t="shared" si="57"/>
        <v>2020</v>
      </c>
      <c r="P1267" t="str">
        <f>MID(VLOOKUP($D1267,業務!$A$1:$E$11,2,FALSE),FIND("/",VLOOKUP($D1267,業務!$A$1:$E$11,2,FALSE))+1,2)</f>
        <v>專員</v>
      </c>
      <c r="Q1267">
        <f t="shared" si="58"/>
        <v>0.01</v>
      </c>
      <c r="R1267">
        <f t="shared" si="59"/>
        <v>728</v>
      </c>
    </row>
    <row r="1268" spans="1:18" ht="15.75" customHeight="1">
      <c r="A1268" s="19">
        <v>1267</v>
      </c>
      <c r="B1268" s="4">
        <v>3</v>
      </c>
      <c r="C1268" s="15">
        <v>136</v>
      </c>
      <c r="D1268" s="21">
        <v>5</v>
      </c>
      <c r="E1268" s="22">
        <v>44085</v>
      </c>
      <c r="F1268" s="23">
        <v>70</v>
      </c>
      <c r="G1268" s="24">
        <v>0.18</v>
      </c>
      <c r="H1268">
        <f>VLOOKUP($B1268,產品!$A$1:$E$61,4,FALSE)*(1-$G1268)*$F1268</f>
        <v>57400.000000000007</v>
      </c>
      <c r="I1268" s="58">
        <f>$H1268-VLOOKUP($B1268,產品!$A$2:$E$61,5,FALSE)*F1268-$R1268</f>
        <v>28826.000000000007</v>
      </c>
      <c r="J1268">
        <f t="shared" si="57"/>
        <v>2020</v>
      </c>
      <c r="P1268" t="str">
        <f>MID(VLOOKUP($D1268,業務!$A$1:$E$11,2,FALSE),FIND("/",VLOOKUP($D1268,業務!$A$1:$E$11,2,FALSE))+1,2)</f>
        <v>專員</v>
      </c>
      <c r="Q1268">
        <f t="shared" si="58"/>
        <v>0.01</v>
      </c>
      <c r="R1268">
        <f t="shared" si="59"/>
        <v>574.00000000000011</v>
      </c>
    </row>
    <row r="1269" spans="1:18" ht="15.75" customHeight="1">
      <c r="A1269" s="19">
        <v>1268</v>
      </c>
      <c r="B1269" s="4">
        <v>1</v>
      </c>
      <c r="C1269" s="15">
        <v>283</v>
      </c>
      <c r="D1269" s="21">
        <v>1</v>
      </c>
      <c r="E1269" s="22">
        <v>44085</v>
      </c>
      <c r="F1269" s="23">
        <v>60</v>
      </c>
      <c r="G1269" s="24">
        <v>0.17</v>
      </c>
      <c r="H1269">
        <f>VLOOKUP($B1269,產品!$A$1:$E$61,4,FALSE)*(1-$G1269)*$F1269</f>
        <v>49800</v>
      </c>
      <c r="I1269" s="58">
        <f>$H1269-VLOOKUP($B1269,產品!$A$2:$E$61,5,FALSE)*F1269-$R1269</f>
        <v>25302</v>
      </c>
      <c r="J1269">
        <f t="shared" si="57"/>
        <v>2020</v>
      </c>
      <c r="P1269" t="str">
        <f>MID(VLOOKUP($D1269,業務!$A$1:$E$11,2,FALSE),FIND("/",VLOOKUP($D1269,業務!$A$1:$E$11,2,FALSE))+1,2)</f>
        <v>專員</v>
      </c>
      <c r="Q1269">
        <f t="shared" si="58"/>
        <v>0.01</v>
      </c>
      <c r="R1269">
        <f t="shared" si="59"/>
        <v>498</v>
      </c>
    </row>
    <row r="1270" spans="1:18" ht="15.75" customHeight="1">
      <c r="A1270" s="19">
        <v>1269</v>
      </c>
      <c r="B1270" s="4">
        <v>20</v>
      </c>
      <c r="C1270" s="15">
        <v>122</v>
      </c>
      <c r="D1270" s="21">
        <v>2</v>
      </c>
      <c r="E1270" s="22">
        <v>44085</v>
      </c>
      <c r="F1270" s="23">
        <v>10</v>
      </c>
      <c r="G1270" s="24">
        <v>7.0000000000000007E-2</v>
      </c>
      <c r="H1270">
        <f>VLOOKUP($B1270,產品!$A$1:$E$61,4,FALSE)*(1-$G1270)*$F1270</f>
        <v>16740</v>
      </c>
      <c r="I1270" s="58">
        <f>$H1270-VLOOKUP($B1270,產品!$A$2:$E$61,5,FALSE)*F1270-$R1270</f>
        <v>9288.9</v>
      </c>
      <c r="J1270">
        <f t="shared" si="57"/>
        <v>2020</v>
      </c>
      <c r="P1270" t="str">
        <f>MID(VLOOKUP($D1270,業務!$A$1:$E$11,2,FALSE),FIND("/",VLOOKUP($D1270,業務!$A$1:$E$11,2,FALSE))+1,2)</f>
        <v>經理</v>
      </c>
      <c r="Q1270">
        <f t="shared" si="58"/>
        <v>1.4999999999999999E-2</v>
      </c>
      <c r="R1270">
        <f t="shared" si="59"/>
        <v>251.1</v>
      </c>
    </row>
    <row r="1271" spans="1:18" ht="15.75" customHeight="1">
      <c r="A1271" s="19">
        <v>1270</v>
      </c>
      <c r="B1271" s="4">
        <v>51</v>
      </c>
      <c r="C1271" s="15">
        <v>10</v>
      </c>
      <c r="D1271" s="21">
        <v>6</v>
      </c>
      <c r="E1271" s="22">
        <v>44086</v>
      </c>
      <c r="F1271" s="26">
        <v>13</v>
      </c>
      <c r="G1271" s="24">
        <v>0.09</v>
      </c>
      <c r="H1271">
        <f>VLOOKUP($B1271,產品!$A$1:$E$61,4,FALSE)*(1-$G1271)*$F1271</f>
        <v>236600</v>
      </c>
      <c r="I1271" s="58">
        <f>$H1271-VLOOKUP($B1271,產品!$A$2:$E$61,5,FALSE)*F1271-$R1271</f>
        <v>52234</v>
      </c>
      <c r="J1271">
        <f t="shared" si="57"/>
        <v>2020</v>
      </c>
      <c r="P1271" t="str">
        <f>MID(VLOOKUP($D1271,業務!$A$1:$E$11,2,FALSE),FIND("/",VLOOKUP($D1271,業務!$A$1:$E$11,2,FALSE))+1,2)</f>
        <v>專員</v>
      </c>
      <c r="Q1271">
        <f t="shared" si="58"/>
        <v>0.01</v>
      </c>
      <c r="R1271">
        <f t="shared" si="59"/>
        <v>2366</v>
      </c>
    </row>
    <row r="1272" spans="1:18" ht="15.75" customHeight="1">
      <c r="A1272" s="19">
        <v>1271</v>
      </c>
      <c r="B1272" s="4">
        <v>41</v>
      </c>
      <c r="C1272" s="15">
        <v>286</v>
      </c>
      <c r="D1272" s="21">
        <v>2</v>
      </c>
      <c r="E1272" s="22">
        <v>44086</v>
      </c>
      <c r="F1272" s="23">
        <v>18</v>
      </c>
      <c r="G1272" s="24">
        <v>0.17</v>
      </c>
      <c r="H1272">
        <f>VLOOKUP($B1272,產品!$A$1:$E$61,4,FALSE)*(1-$G1272)*$F1272</f>
        <v>179280</v>
      </c>
      <c r="I1272" s="58">
        <f>$H1272-VLOOKUP($B1272,產品!$A$2:$E$61,5,FALSE)*F1272-$R1272</f>
        <v>36190.800000000003</v>
      </c>
      <c r="J1272">
        <f t="shared" si="57"/>
        <v>2020</v>
      </c>
      <c r="P1272" t="str">
        <f>MID(VLOOKUP($D1272,業務!$A$1:$E$11,2,FALSE),FIND("/",VLOOKUP($D1272,業務!$A$1:$E$11,2,FALSE))+1,2)</f>
        <v>經理</v>
      </c>
      <c r="Q1272">
        <f t="shared" si="58"/>
        <v>1.4999999999999999E-2</v>
      </c>
      <c r="R1272">
        <f t="shared" si="59"/>
        <v>2689.2</v>
      </c>
    </row>
    <row r="1273" spans="1:18" ht="15.75" customHeight="1">
      <c r="A1273" s="19">
        <v>1272</v>
      </c>
      <c r="B1273" s="4">
        <v>44</v>
      </c>
      <c r="C1273" s="15">
        <v>122</v>
      </c>
      <c r="D1273" s="21">
        <v>6</v>
      </c>
      <c r="E1273" s="22">
        <v>44086</v>
      </c>
      <c r="F1273" s="26">
        <v>6</v>
      </c>
      <c r="G1273" s="24">
        <v>0.1</v>
      </c>
      <c r="H1273">
        <f>VLOOKUP($B1273,產品!$A$1:$E$61,4,FALSE)*(1-$G1273)*$F1273</f>
        <v>108000</v>
      </c>
      <c r="I1273" s="58">
        <f>$H1273-VLOOKUP($B1273,產品!$A$2:$E$61,5,FALSE)*F1273-$R1273</f>
        <v>28920</v>
      </c>
      <c r="J1273">
        <f t="shared" si="57"/>
        <v>2020</v>
      </c>
      <c r="P1273" t="str">
        <f>MID(VLOOKUP($D1273,業務!$A$1:$E$11,2,FALSE),FIND("/",VLOOKUP($D1273,業務!$A$1:$E$11,2,FALSE))+1,2)</f>
        <v>專員</v>
      </c>
      <c r="Q1273">
        <f t="shared" si="58"/>
        <v>0.01</v>
      </c>
      <c r="R1273">
        <f t="shared" si="59"/>
        <v>1080</v>
      </c>
    </row>
    <row r="1274" spans="1:18" ht="15.75" customHeight="1">
      <c r="A1274" s="19">
        <v>1273</v>
      </c>
      <c r="B1274" s="4">
        <v>36</v>
      </c>
      <c r="C1274" s="15">
        <v>269</v>
      </c>
      <c r="D1274" s="21">
        <v>3</v>
      </c>
      <c r="E1274" s="22">
        <v>44086</v>
      </c>
      <c r="F1274" s="23">
        <v>9</v>
      </c>
      <c r="G1274" s="24">
        <v>0.06</v>
      </c>
      <c r="H1274">
        <f>VLOOKUP($B1274,產品!$A$1:$E$61,4,FALSE)*(1-$G1274)*$F1274</f>
        <v>76140</v>
      </c>
      <c r="I1274" s="58">
        <f>$H1274-VLOOKUP($B1274,產品!$A$2:$E$61,5,FALSE)*F1274-$R1274</f>
        <v>26321.759999999998</v>
      </c>
      <c r="J1274">
        <f t="shared" si="57"/>
        <v>2020</v>
      </c>
      <c r="P1274" t="str">
        <f>MID(VLOOKUP($D1274,業務!$A$1:$E$11,2,FALSE),FIND("/",VLOOKUP($D1274,業務!$A$1:$E$11,2,FALSE))+1,2)</f>
        <v>協理</v>
      </c>
      <c r="Q1274">
        <f t="shared" si="58"/>
        <v>1.6E-2</v>
      </c>
      <c r="R1274">
        <f t="shared" si="59"/>
        <v>1218.24</v>
      </c>
    </row>
    <row r="1275" spans="1:18" ht="15.75" customHeight="1">
      <c r="A1275" s="19">
        <v>1274</v>
      </c>
      <c r="B1275" s="4">
        <v>43</v>
      </c>
      <c r="C1275" s="15">
        <v>272</v>
      </c>
      <c r="D1275" s="21">
        <v>2</v>
      </c>
      <c r="E1275" s="22">
        <v>44086</v>
      </c>
      <c r="F1275" s="26">
        <v>6</v>
      </c>
      <c r="G1275" s="24">
        <v>0.16</v>
      </c>
      <c r="H1275">
        <f>VLOOKUP($B1275,產品!$A$1:$E$61,4,FALSE)*(1-$G1275)*$F1275</f>
        <v>90720</v>
      </c>
      <c r="I1275" s="58">
        <f>$H1275-VLOOKUP($B1275,產品!$A$2:$E$61,5,FALSE)*F1275-$R1275</f>
        <v>19159.2</v>
      </c>
      <c r="J1275">
        <f t="shared" si="57"/>
        <v>2020</v>
      </c>
      <c r="P1275" t="str">
        <f>MID(VLOOKUP($D1275,業務!$A$1:$E$11,2,FALSE),FIND("/",VLOOKUP($D1275,業務!$A$1:$E$11,2,FALSE))+1,2)</f>
        <v>經理</v>
      </c>
      <c r="Q1275">
        <f t="shared" si="58"/>
        <v>1.4999999999999999E-2</v>
      </c>
      <c r="R1275">
        <f t="shared" si="59"/>
        <v>1360.8</v>
      </c>
    </row>
    <row r="1276" spans="1:18" ht="15.75" customHeight="1">
      <c r="A1276" s="19">
        <v>1275</v>
      </c>
      <c r="B1276" s="4">
        <v>40</v>
      </c>
      <c r="C1276" s="15">
        <v>287</v>
      </c>
      <c r="D1276" s="21">
        <v>10</v>
      </c>
      <c r="E1276" s="22">
        <v>44086</v>
      </c>
      <c r="F1276" s="23">
        <v>3</v>
      </c>
      <c r="G1276" s="24">
        <v>0.1</v>
      </c>
      <c r="H1276">
        <f>VLOOKUP($B1276,產品!$A$1:$E$61,4,FALSE)*(1-$G1276)*$F1276</f>
        <v>54000</v>
      </c>
      <c r="I1276" s="58">
        <f>$H1276-VLOOKUP($B1276,產品!$A$2:$E$61,5,FALSE)*F1276-$R1276</f>
        <v>14460</v>
      </c>
      <c r="J1276">
        <f t="shared" si="57"/>
        <v>2020</v>
      </c>
      <c r="P1276" t="str">
        <f>MID(VLOOKUP($D1276,業務!$A$1:$E$11,2,FALSE),FIND("/",VLOOKUP($D1276,業務!$A$1:$E$11,2,FALSE))+1,2)</f>
        <v>專員</v>
      </c>
      <c r="Q1276">
        <f t="shared" si="58"/>
        <v>0.01</v>
      </c>
      <c r="R1276">
        <f t="shared" si="59"/>
        <v>540</v>
      </c>
    </row>
    <row r="1277" spans="1:18" ht="15.75" customHeight="1">
      <c r="A1277" s="19">
        <v>1276</v>
      </c>
      <c r="B1277" s="4">
        <v>26</v>
      </c>
      <c r="C1277" s="15">
        <v>117</v>
      </c>
      <c r="D1277" s="21">
        <v>6</v>
      </c>
      <c r="E1277" s="22">
        <v>44087</v>
      </c>
      <c r="F1277" s="23">
        <v>15</v>
      </c>
      <c r="G1277" s="24">
        <v>0.18</v>
      </c>
      <c r="H1277">
        <f>VLOOKUP($B1277,產品!$A$1:$E$61,4,FALSE)*(1-$G1277)*$F1277</f>
        <v>79950</v>
      </c>
      <c r="I1277" s="58">
        <f>$H1277-VLOOKUP($B1277,產品!$A$2:$E$61,5,FALSE)*F1277-$R1277</f>
        <v>20650.5</v>
      </c>
      <c r="J1277">
        <f t="shared" si="57"/>
        <v>2020</v>
      </c>
      <c r="P1277" t="str">
        <f>MID(VLOOKUP($D1277,業務!$A$1:$E$11,2,FALSE),FIND("/",VLOOKUP($D1277,業務!$A$1:$E$11,2,FALSE))+1,2)</f>
        <v>專員</v>
      </c>
      <c r="Q1277">
        <f t="shared" si="58"/>
        <v>0.01</v>
      </c>
      <c r="R1277">
        <f t="shared" si="59"/>
        <v>799.5</v>
      </c>
    </row>
    <row r="1278" spans="1:18" ht="15.75" customHeight="1">
      <c r="A1278" s="19">
        <v>1277</v>
      </c>
      <c r="B1278" s="4">
        <v>32</v>
      </c>
      <c r="C1278" s="15">
        <v>4</v>
      </c>
      <c r="D1278" s="21">
        <v>6</v>
      </c>
      <c r="E1278" s="22">
        <v>44087</v>
      </c>
      <c r="F1278" s="23">
        <v>5</v>
      </c>
      <c r="G1278" s="24">
        <v>0.1</v>
      </c>
      <c r="H1278">
        <f>VLOOKUP($B1278,產品!$A$1:$E$61,4,FALSE)*(1-$G1278)*$F1278</f>
        <v>33750</v>
      </c>
      <c r="I1278" s="58">
        <f>$H1278-VLOOKUP($B1278,產品!$A$2:$E$61,5,FALSE)*F1278-$R1278</f>
        <v>10912.5</v>
      </c>
      <c r="J1278">
        <f t="shared" si="57"/>
        <v>2020</v>
      </c>
      <c r="P1278" t="str">
        <f>MID(VLOOKUP($D1278,業務!$A$1:$E$11,2,FALSE),FIND("/",VLOOKUP($D1278,業務!$A$1:$E$11,2,FALSE))+1,2)</f>
        <v>專員</v>
      </c>
      <c r="Q1278">
        <f t="shared" si="58"/>
        <v>0.01</v>
      </c>
      <c r="R1278">
        <f t="shared" si="59"/>
        <v>337.5</v>
      </c>
    </row>
    <row r="1279" spans="1:18" ht="15.75" customHeight="1">
      <c r="A1279" s="19">
        <v>1278</v>
      </c>
      <c r="B1279" s="4">
        <v>1</v>
      </c>
      <c r="C1279" s="15">
        <v>282</v>
      </c>
      <c r="D1279" s="21">
        <v>6</v>
      </c>
      <c r="E1279" s="22">
        <v>44087</v>
      </c>
      <c r="F1279" s="26">
        <v>20</v>
      </c>
      <c r="G1279" s="24">
        <v>0.17</v>
      </c>
      <c r="H1279">
        <f>VLOOKUP($B1279,產品!$A$1:$E$61,4,FALSE)*(1-$G1279)*$F1279</f>
        <v>16600</v>
      </c>
      <c r="I1279" s="58">
        <f>$H1279-VLOOKUP($B1279,產品!$A$2:$E$61,5,FALSE)*F1279-$R1279</f>
        <v>8434</v>
      </c>
      <c r="J1279">
        <f t="shared" si="57"/>
        <v>2020</v>
      </c>
      <c r="P1279" t="str">
        <f>MID(VLOOKUP($D1279,業務!$A$1:$E$11,2,FALSE),FIND("/",VLOOKUP($D1279,業務!$A$1:$E$11,2,FALSE))+1,2)</f>
        <v>專員</v>
      </c>
      <c r="Q1279">
        <f t="shared" si="58"/>
        <v>0.01</v>
      </c>
      <c r="R1279">
        <f t="shared" si="59"/>
        <v>166</v>
      </c>
    </row>
    <row r="1280" spans="1:18" ht="15.75" customHeight="1">
      <c r="A1280" s="19">
        <v>1279</v>
      </c>
      <c r="B1280" s="4">
        <v>43</v>
      </c>
      <c r="C1280" s="15">
        <v>284</v>
      </c>
      <c r="D1280" s="21">
        <v>8</v>
      </c>
      <c r="E1280" s="22">
        <v>44087</v>
      </c>
      <c r="F1280" s="23">
        <v>2</v>
      </c>
      <c r="G1280" s="24">
        <v>0.13</v>
      </c>
      <c r="H1280">
        <f>VLOOKUP($B1280,產品!$A$1:$E$61,4,FALSE)*(1-$G1280)*$F1280</f>
        <v>31320</v>
      </c>
      <c r="I1280" s="58">
        <f>$H1280-VLOOKUP($B1280,產品!$A$2:$E$61,5,FALSE)*F1280-$R1280</f>
        <v>7606.8</v>
      </c>
      <c r="J1280">
        <f t="shared" si="57"/>
        <v>2020</v>
      </c>
      <c r="P1280" t="str">
        <f>MID(VLOOKUP($D1280,業務!$A$1:$E$11,2,FALSE),FIND("/",VLOOKUP($D1280,業務!$A$1:$E$11,2,FALSE))+1,2)</f>
        <v>專員</v>
      </c>
      <c r="Q1280">
        <f t="shared" si="58"/>
        <v>0.01</v>
      </c>
      <c r="R1280">
        <f t="shared" si="59"/>
        <v>313.2</v>
      </c>
    </row>
    <row r="1281" spans="1:18" ht="15.75" customHeight="1">
      <c r="A1281" s="19">
        <v>1280</v>
      </c>
      <c r="B1281" s="4">
        <v>26</v>
      </c>
      <c r="C1281" s="15">
        <v>114</v>
      </c>
      <c r="D1281" s="21">
        <v>6</v>
      </c>
      <c r="E1281" s="22">
        <v>44087</v>
      </c>
      <c r="F1281" s="23">
        <v>2</v>
      </c>
      <c r="G1281" s="24">
        <v>0.16</v>
      </c>
      <c r="H1281">
        <f>VLOOKUP($B1281,產品!$A$1:$E$61,4,FALSE)*(1-$G1281)*$F1281</f>
        <v>10920</v>
      </c>
      <c r="I1281" s="58">
        <f>$H1281-VLOOKUP($B1281,產品!$A$2:$E$61,5,FALSE)*F1281-$R1281</f>
        <v>3010.8</v>
      </c>
      <c r="J1281">
        <f t="shared" si="57"/>
        <v>2020</v>
      </c>
      <c r="P1281" t="str">
        <f>MID(VLOOKUP($D1281,業務!$A$1:$E$11,2,FALSE),FIND("/",VLOOKUP($D1281,業務!$A$1:$E$11,2,FALSE))+1,2)</f>
        <v>專員</v>
      </c>
      <c r="Q1281">
        <f t="shared" si="58"/>
        <v>0.01</v>
      </c>
      <c r="R1281">
        <f t="shared" si="59"/>
        <v>109.2</v>
      </c>
    </row>
    <row r="1282" spans="1:18" ht="15.75" customHeight="1">
      <c r="A1282" s="19">
        <v>1281</v>
      </c>
      <c r="B1282" s="4">
        <v>9</v>
      </c>
      <c r="C1282" s="15">
        <v>264</v>
      </c>
      <c r="D1282" s="21">
        <v>9</v>
      </c>
      <c r="E1282" s="22">
        <v>44088</v>
      </c>
      <c r="F1282" s="23">
        <v>40</v>
      </c>
      <c r="G1282" s="24">
        <v>0.12</v>
      </c>
      <c r="H1282">
        <f>VLOOKUP($B1282,產品!$A$1:$E$61,4,FALSE)*(1-$G1282)*$F1282</f>
        <v>35200</v>
      </c>
      <c r="I1282" s="58">
        <f>$H1282-VLOOKUP($B1282,產品!$A$2:$E$61,5,FALSE)*F1282-$R1282</f>
        <v>18672</v>
      </c>
      <c r="J1282">
        <f t="shared" si="57"/>
        <v>2020</v>
      </c>
      <c r="P1282" t="str">
        <f>MID(VLOOKUP($D1282,業務!$A$1:$E$11,2,FALSE),FIND("/",VLOOKUP($D1282,業務!$A$1:$E$11,2,FALSE))+1,2)</f>
        <v>經理</v>
      </c>
      <c r="Q1282">
        <f t="shared" si="58"/>
        <v>1.4999999999999999E-2</v>
      </c>
      <c r="R1282">
        <f t="shared" si="59"/>
        <v>528</v>
      </c>
    </row>
    <row r="1283" spans="1:18" ht="15.75" customHeight="1">
      <c r="A1283" s="19">
        <v>1282</v>
      </c>
      <c r="B1283" s="4">
        <v>43</v>
      </c>
      <c r="C1283" s="15">
        <v>9</v>
      </c>
      <c r="D1283" s="21">
        <v>5</v>
      </c>
      <c r="E1283" s="22">
        <v>44088</v>
      </c>
      <c r="F1283" s="23">
        <v>5</v>
      </c>
      <c r="G1283" s="24">
        <v>0.19</v>
      </c>
      <c r="H1283">
        <f>VLOOKUP($B1283,產品!$A$1:$E$61,4,FALSE)*(1-$G1283)*$F1283</f>
        <v>72900.000000000015</v>
      </c>
      <c r="I1283" s="58">
        <f>$H1283-VLOOKUP($B1283,產品!$A$2:$E$61,5,FALSE)*F1283-$R1283</f>
        <v>13671.000000000015</v>
      </c>
      <c r="J1283">
        <f t="shared" ref="J1283:J1346" si="60">YEAR(E1283)</f>
        <v>2020</v>
      </c>
      <c r="P1283" t="str">
        <f>MID(VLOOKUP($D1283,業務!$A$1:$E$11,2,FALSE),FIND("/",VLOOKUP($D1283,業務!$A$1:$E$11,2,FALSE))+1,2)</f>
        <v>專員</v>
      </c>
      <c r="Q1283">
        <f t="shared" ref="Q1283:Q1346" si="61">IF($P1283="專員",1%,IF($P1283="副理",1.2%,IF($P1283="經理",1.5%,IF($P1283="協理",1.6%,0))))</f>
        <v>0.01</v>
      </c>
      <c r="R1283">
        <f t="shared" ref="R1283:R1346" si="62">$H1283*$Q1283</f>
        <v>729.00000000000011</v>
      </c>
    </row>
    <row r="1284" spans="1:18" ht="15.75" customHeight="1">
      <c r="A1284" s="19">
        <v>1283</v>
      </c>
      <c r="B1284" s="4">
        <v>6</v>
      </c>
      <c r="C1284" s="15">
        <v>261</v>
      </c>
      <c r="D1284" s="21">
        <v>4</v>
      </c>
      <c r="E1284" s="22">
        <v>44088</v>
      </c>
      <c r="F1284" s="26">
        <v>20</v>
      </c>
      <c r="G1284" s="24">
        <v>0.08</v>
      </c>
      <c r="H1284">
        <f>VLOOKUP($B1284,產品!$A$1:$E$61,4,FALSE)*(1-$G1284)*$F1284</f>
        <v>18400</v>
      </c>
      <c r="I1284" s="58">
        <f>$H1284-VLOOKUP($B1284,產品!$A$2:$E$61,5,FALSE)*F1284-$R1284</f>
        <v>10179.200000000001</v>
      </c>
      <c r="J1284">
        <f t="shared" si="60"/>
        <v>2020</v>
      </c>
      <c r="P1284" t="str">
        <f>MID(VLOOKUP($D1284,業務!$A$1:$E$11,2,FALSE),FIND("/",VLOOKUP($D1284,業務!$A$1:$E$11,2,FALSE))+1,2)</f>
        <v>副理</v>
      </c>
      <c r="Q1284">
        <f t="shared" si="61"/>
        <v>1.2E-2</v>
      </c>
      <c r="R1284">
        <f t="shared" si="62"/>
        <v>220.8</v>
      </c>
    </row>
    <row r="1285" spans="1:18" ht="15.75" customHeight="1">
      <c r="A1285" s="19">
        <v>1284</v>
      </c>
      <c r="B1285" s="4">
        <v>12</v>
      </c>
      <c r="C1285" s="15">
        <v>126</v>
      </c>
      <c r="D1285" s="21">
        <v>3</v>
      </c>
      <c r="E1285" s="22">
        <v>44088</v>
      </c>
      <c r="F1285" s="26">
        <v>20</v>
      </c>
      <c r="G1285" s="24">
        <v>0.08</v>
      </c>
      <c r="H1285">
        <f>VLOOKUP($B1285,產品!$A$1:$E$61,4,FALSE)*(1-$G1285)*$F1285</f>
        <v>18400</v>
      </c>
      <c r="I1285" s="58">
        <f>$H1285-VLOOKUP($B1285,產品!$A$2:$E$61,5,FALSE)*F1285-$R1285</f>
        <v>10105.6</v>
      </c>
      <c r="J1285">
        <f t="shared" si="60"/>
        <v>2020</v>
      </c>
      <c r="P1285" t="str">
        <f>MID(VLOOKUP($D1285,業務!$A$1:$E$11,2,FALSE),FIND("/",VLOOKUP($D1285,業務!$A$1:$E$11,2,FALSE))+1,2)</f>
        <v>協理</v>
      </c>
      <c r="Q1285">
        <f t="shared" si="61"/>
        <v>1.6E-2</v>
      </c>
      <c r="R1285">
        <f t="shared" si="62"/>
        <v>294.40000000000003</v>
      </c>
    </row>
    <row r="1286" spans="1:18" ht="15.75" customHeight="1">
      <c r="A1286" s="19">
        <v>1285</v>
      </c>
      <c r="B1286" s="4">
        <v>32</v>
      </c>
      <c r="C1286" s="15">
        <v>5</v>
      </c>
      <c r="D1286" s="21">
        <v>10</v>
      </c>
      <c r="E1286" s="22">
        <v>44088</v>
      </c>
      <c r="F1286" s="23">
        <v>2</v>
      </c>
      <c r="G1286" s="24">
        <v>0.08</v>
      </c>
      <c r="H1286">
        <f>VLOOKUP($B1286,產品!$A$1:$E$61,4,FALSE)*(1-$G1286)*$F1286</f>
        <v>13800</v>
      </c>
      <c r="I1286" s="58">
        <f>$H1286-VLOOKUP($B1286,產品!$A$2:$E$61,5,FALSE)*F1286-$R1286</f>
        <v>4662</v>
      </c>
      <c r="J1286">
        <f t="shared" si="60"/>
        <v>2020</v>
      </c>
      <c r="P1286" t="str">
        <f>MID(VLOOKUP($D1286,業務!$A$1:$E$11,2,FALSE),FIND("/",VLOOKUP($D1286,業務!$A$1:$E$11,2,FALSE))+1,2)</f>
        <v>專員</v>
      </c>
      <c r="Q1286">
        <f t="shared" si="61"/>
        <v>0.01</v>
      </c>
      <c r="R1286">
        <f t="shared" si="62"/>
        <v>138</v>
      </c>
    </row>
    <row r="1287" spans="1:18" ht="15.75" customHeight="1">
      <c r="A1287" s="19">
        <v>1286</v>
      </c>
      <c r="B1287" s="4">
        <v>21</v>
      </c>
      <c r="C1287" s="15">
        <v>8</v>
      </c>
      <c r="D1287" s="21">
        <v>9</v>
      </c>
      <c r="E1287" s="22">
        <v>44089</v>
      </c>
      <c r="F1287" s="26">
        <v>30</v>
      </c>
      <c r="G1287" s="24">
        <v>0.13</v>
      </c>
      <c r="H1287">
        <f>VLOOKUP($B1287,產品!$A$1:$E$61,4,FALSE)*(1-$G1287)*$F1287</f>
        <v>46980</v>
      </c>
      <c r="I1287" s="58">
        <f>$H1287-VLOOKUP($B1287,產品!$A$2:$E$61,5,FALSE)*F1287-$R1287</f>
        <v>24675.3</v>
      </c>
      <c r="J1287">
        <f t="shared" si="60"/>
        <v>2020</v>
      </c>
      <c r="P1287" t="str">
        <f>MID(VLOOKUP($D1287,業務!$A$1:$E$11,2,FALSE),FIND("/",VLOOKUP($D1287,業務!$A$1:$E$11,2,FALSE))+1,2)</f>
        <v>經理</v>
      </c>
      <c r="Q1287">
        <f t="shared" si="61"/>
        <v>1.4999999999999999E-2</v>
      </c>
      <c r="R1287">
        <f t="shared" si="62"/>
        <v>704.69999999999993</v>
      </c>
    </row>
    <row r="1288" spans="1:18" ht="15.75" customHeight="1">
      <c r="A1288" s="19">
        <v>1287</v>
      </c>
      <c r="B1288" s="4">
        <v>44</v>
      </c>
      <c r="C1288" s="15">
        <v>1</v>
      </c>
      <c r="D1288" s="21">
        <v>8</v>
      </c>
      <c r="E1288" s="22">
        <v>44089</v>
      </c>
      <c r="F1288" s="26">
        <v>5</v>
      </c>
      <c r="G1288" s="24">
        <v>0.11</v>
      </c>
      <c r="H1288">
        <f>VLOOKUP($B1288,產品!$A$1:$E$61,4,FALSE)*(1-$G1288)*$F1288</f>
        <v>89000</v>
      </c>
      <c r="I1288" s="58">
        <f>$H1288-VLOOKUP($B1288,產品!$A$2:$E$61,5,FALSE)*F1288-$R1288</f>
        <v>23110</v>
      </c>
      <c r="J1288">
        <f t="shared" si="60"/>
        <v>2020</v>
      </c>
      <c r="P1288" t="str">
        <f>MID(VLOOKUP($D1288,業務!$A$1:$E$11,2,FALSE),FIND("/",VLOOKUP($D1288,業務!$A$1:$E$11,2,FALSE))+1,2)</f>
        <v>專員</v>
      </c>
      <c r="Q1288">
        <f t="shared" si="61"/>
        <v>0.01</v>
      </c>
      <c r="R1288">
        <f t="shared" si="62"/>
        <v>890</v>
      </c>
    </row>
    <row r="1289" spans="1:18" ht="15.75" customHeight="1">
      <c r="A1289" s="19">
        <v>1288</v>
      </c>
      <c r="B1289" s="4">
        <v>33</v>
      </c>
      <c r="C1289" s="15">
        <v>283</v>
      </c>
      <c r="D1289" s="21">
        <v>7</v>
      </c>
      <c r="E1289" s="22">
        <v>44089</v>
      </c>
      <c r="F1289" s="23">
        <v>9</v>
      </c>
      <c r="G1289" s="24">
        <v>0.15</v>
      </c>
      <c r="H1289">
        <f>VLOOKUP($B1289,產品!$A$1:$E$61,4,FALSE)*(1-$G1289)*$F1289</f>
        <v>57375</v>
      </c>
      <c r="I1289" s="58">
        <f>$H1289-VLOOKUP($B1289,產品!$A$2:$E$61,5,FALSE)*F1289-$R1289</f>
        <v>16186.5</v>
      </c>
      <c r="J1289">
        <f t="shared" si="60"/>
        <v>2020</v>
      </c>
      <c r="P1289" t="str">
        <f>MID(VLOOKUP($D1289,業務!$A$1:$E$11,2,FALSE),FIND("/",VLOOKUP($D1289,業務!$A$1:$E$11,2,FALSE))+1,2)</f>
        <v>副理</v>
      </c>
      <c r="Q1289">
        <f t="shared" si="61"/>
        <v>1.2E-2</v>
      </c>
      <c r="R1289">
        <f t="shared" si="62"/>
        <v>688.5</v>
      </c>
    </row>
    <row r="1290" spans="1:18" ht="15.75" customHeight="1">
      <c r="A1290" s="19">
        <v>1289</v>
      </c>
      <c r="B1290" s="4">
        <v>20</v>
      </c>
      <c r="C1290" s="15">
        <v>8</v>
      </c>
      <c r="D1290" s="21">
        <v>9</v>
      </c>
      <c r="E1290" s="22">
        <v>44090</v>
      </c>
      <c r="F1290" s="23">
        <v>90</v>
      </c>
      <c r="G1290" s="24">
        <v>0.1</v>
      </c>
      <c r="H1290">
        <f>VLOOKUP($B1290,產品!$A$1:$E$61,4,FALSE)*(1-$G1290)*$F1290</f>
        <v>145800</v>
      </c>
      <c r="I1290" s="58">
        <f>$H1290-VLOOKUP($B1290,產品!$A$2:$E$61,5,FALSE)*F1290-$R1290</f>
        <v>78813</v>
      </c>
      <c r="J1290">
        <f t="shared" si="60"/>
        <v>2020</v>
      </c>
      <c r="P1290" t="str">
        <f>MID(VLOOKUP($D1290,業務!$A$1:$E$11,2,FALSE),FIND("/",VLOOKUP($D1290,業務!$A$1:$E$11,2,FALSE))+1,2)</f>
        <v>經理</v>
      </c>
      <c r="Q1290">
        <f t="shared" si="61"/>
        <v>1.4999999999999999E-2</v>
      </c>
      <c r="R1290">
        <f t="shared" si="62"/>
        <v>2187</v>
      </c>
    </row>
    <row r="1291" spans="1:18" ht="15.75" customHeight="1">
      <c r="A1291" s="19">
        <v>1290</v>
      </c>
      <c r="B1291" s="4">
        <v>8</v>
      </c>
      <c r="C1291" s="15">
        <v>138</v>
      </c>
      <c r="D1291" s="21">
        <v>3</v>
      </c>
      <c r="E1291" s="22">
        <v>44090</v>
      </c>
      <c r="F1291" s="23">
        <v>150</v>
      </c>
      <c r="G1291" s="24">
        <v>0.12</v>
      </c>
      <c r="H1291">
        <f>VLOOKUP($B1291,產品!$A$1:$E$61,4,FALSE)*(1-$G1291)*$F1291</f>
        <v>132000</v>
      </c>
      <c r="I1291" s="58">
        <f>$H1291-VLOOKUP($B1291,產品!$A$2:$E$61,5,FALSE)*F1291-$R1291</f>
        <v>69888</v>
      </c>
      <c r="J1291">
        <f t="shared" si="60"/>
        <v>2020</v>
      </c>
      <c r="P1291" t="str">
        <f>MID(VLOOKUP($D1291,業務!$A$1:$E$11,2,FALSE),FIND("/",VLOOKUP($D1291,業務!$A$1:$E$11,2,FALSE))+1,2)</f>
        <v>協理</v>
      </c>
      <c r="Q1291">
        <f t="shared" si="61"/>
        <v>1.6E-2</v>
      </c>
      <c r="R1291">
        <f t="shared" si="62"/>
        <v>2112</v>
      </c>
    </row>
    <row r="1292" spans="1:18" ht="15.75" customHeight="1">
      <c r="A1292" s="19">
        <v>1291</v>
      </c>
      <c r="B1292" s="4">
        <v>33</v>
      </c>
      <c r="C1292" s="15">
        <v>8</v>
      </c>
      <c r="D1292" s="21">
        <v>10</v>
      </c>
      <c r="E1292" s="22">
        <v>44090</v>
      </c>
      <c r="F1292" s="23">
        <v>5</v>
      </c>
      <c r="G1292" s="24">
        <v>0.16</v>
      </c>
      <c r="H1292">
        <f>VLOOKUP($B1292,產品!$A$1:$E$61,4,FALSE)*(1-$G1292)*$F1292</f>
        <v>31500</v>
      </c>
      <c r="I1292" s="58">
        <f>$H1292-VLOOKUP($B1292,產品!$A$2:$E$61,5,FALSE)*F1292-$R1292</f>
        <v>8685</v>
      </c>
      <c r="J1292">
        <f t="shared" si="60"/>
        <v>2020</v>
      </c>
      <c r="P1292" t="str">
        <f>MID(VLOOKUP($D1292,業務!$A$1:$E$11,2,FALSE),FIND("/",VLOOKUP($D1292,業務!$A$1:$E$11,2,FALSE))+1,2)</f>
        <v>專員</v>
      </c>
      <c r="Q1292">
        <f t="shared" si="61"/>
        <v>0.01</v>
      </c>
      <c r="R1292">
        <f t="shared" si="62"/>
        <v>315</v>
      </c>
    </row>
    <row r="1293" spans="1:18" ht="15.75" customHeight="1">
      <c r="A1293" s="19">
        <v>1292</v>
      </c>
      <c r="B1293" s="4">
        <v>1</v>
      </c>
      <c r="C1293" s="15">
        <v>283</v>
      </c>
      <c r="D1293" s="21">
        <v>6</v>
      </c>
      <c r="E1293" s="22">
        <v>44091</v>
      </c>
      <c r="F1293" s="23">
        <v>210</v>
      </c>
      <c r="G1293" s="24">
        <v>0.16</v>
      </c>
      <c r="H1293">
        <f>VLOOKUP($B1293,產品!$A$1:$E$61,4,FALSE)*(1-$G1293)*$F1293</f>
        <v>176400</v>
      </c>
      <c r="I1293" s="58">
        <f>$H1293-VLOOKUP($B1293,產品!$A$2:$E$61,5,FALSE)*F1293-$R1293</f>
        <v>90636</v>
      </c>
      <c r="J1293">
        <f t="shared" si="60"/>
        <v>2020</v>
      </c>
      <c r="P1293" t="str">
        <f>MID(VLOOKUP($D1293,業務!$A$1:$E$11,2,FALSE),FIND("/",VLOOKUP($D1293,業務!$A$1:$E$11,2,FALSE))+1,2)</f>
        <v>專員</v>
      </c>
      <c r="Q1293">
        <f t="shared" si="61"/>
        <v>0.01</v>
      </c>
      <c r="R1293">
        <f t="shared" si="62"/>
        <v>1764</v>
      </c>
    </row>
    <row r="1294" spans="1:18" ht="15.75" customHeight="1">
      <c r="A1294" s="19">
        <v>1293</v>
      </c>
      <c r="B1294" s="4">
        <v>17</v>
      </c>
      <c r="C1294" s="15">
        <v>274</v>
      </c>
      <c r="D1294" s="21">
        <v>8</v>
      </c>
      <c r="E1294" s="22">
        <v>44091</v>
      </c>
      <c r="F1294" s="23">
        <v>50</v>
      </c>
      <c r="G1294" s="24">
        <v>0.19</v>
      </c>
      <c r="H1294">
        <f>VLOOKUP($B1294,產品!$A$1:$E$61,4,FALSE)*(1-$G1294)*$F1294</f>
        <v>72900</v>
      </c>
      <c r="I1294" s="58">
        <f>$H1294-VLOOKUP($B1294,產品!$A$2:$E$61,5,FALSE)*F1294-$R1294</f>
        <v>36171</v>
      </c>
      <c r="J1294">
        <f t="shared" si="60"/>
        <v>2020</v>
      </c>
      <c r="P1294" t="str">
        <f>MID(VLOOKUP($D1294,業務!$A$1:$E$11,2,FALSE),FIND("/",VLOOKUP($D1294,業務!$A$1:$E$11,2,FALSE))+1,2)</f>
        <v>專員</v>
      </c>
      <c r="Q1294">
        <f t="shared" si="61"/>
        <v>0.01</v>
      </c>
      <c r="R1294">
        <f t="shared" si="62"/>
        <v>729</v>
      </c>
    </row>
    <row r="1295" spans="1:18" ht="15.75" customHeight="1">
      <c r="A1295" s="19">
        <v>1294</v>
      </c>
      <c r="B1295" s="4">
        <v>18</v>
      </c>
      <c r="C1295" s="15">
        <v>6</v>
      </c>
      <c r="D1295" s="21">
        <v>8</v>
      </c>
      <c r="E1295" s="22">
        <v>44091</v>
      </c>
      <c r="F1295" s="23">
        <v>10</v>
      </c>
      <c r="G1295" s="24">
        <v>0.18</v>
      </c>
      <c r="H1295">
        <f>VLOOKUP($B1295,產品!$A$1:$E$61,4,FALSE)*(1-$G1295)*$F1295</f>
        <v>14760</v>
      </c>
      <c r="I1295" s="58">
        <f>$H1295-VLOOKUP($B1295,產品!$A$2:$E$61,5,FALSE)*F1295-$R1295</f>
        <v>7412.4</v>
      </c>
      <c r="J1295">
        <f t="shared" si="60"/>
        <v>2020</v>
      </c>
      <c r="P1295" t="str">
        <f>MID(VLOOKUP($D1295,業務!$A$1:$E$11,2,FALSE),FIND("/",VLOOKUP($D1295,業務!$A$1:$E$11,2,FALSE))+1,2)</f>
        <v>專員</v>
      </c>
      <c r="Q1295">
        <f t="shared" si="61"/>
        <v>0.01</v>
      </c>
      <c r="R1295">
        <f t="shared" si="62"/>
        <v>147.6</v>
      </c>
    </row>
    <row r="1296" spans="1:18" ht="15.75" customHeight="1">
      <c r="A1296" s="19">
        <v>1295</v>
      </c>
      <c r="B1296" s="4">
        <v>33</v>
      </c>
      <c r="C1296" s="15">
        <v>285</v>
      </c>
      <c r="D1296" s="21">
        <v>9</v>
      </c>
      <c r="E1296" s="22">
        <v>44091</v>
      </c>
      <c r="F1296" s="23">
        <v>2</v>
      </c>
      <c r="G1296" s="24">
        <v>0.19</v>
      </c>
      <c r="H1296">
        <f>VLOOKUP($B1296,產品!$A$1:$E$61,4,FALSE)*(1-$G1296)*$F1296</f>
        <v>12150</v>
      </c>
      <c r="I1296" s="58">
        <f>$H1296-VLOOKUP($B1296,產品!$A$2:$E$61,5,FALSE)*F1296-$R1296</f>
        <v>2967.75</v>
      </c>
      <c r="J1296">
        <f t="shared" si="60"/>
        <v>2020</v>
      </c>
      <c r="P1296" t="str">
        <f>MID(VLOOKUP($D1296,業務!$A$1:$E$11,2,FALSE),FIND("/",VLOOKUP($D1296,業務!$A$1:$E$11,2,FALSE))+1,2)</f>
        <v>經理</v>
      </c>
      <c r="Q1296">
        <f t="shared" si="61"/>
        <v>1.4999999999999999E-2</v>
      </c>
      <c r="R1296">
        <f t="shared" si="62"/>
        <v>182.25</v>
      </c>
    </row>
    <row r="1297" spans="1:18" ht="15.75" customHeight="1">
      <c r="A1297" s="19">
        <v>1296</v>
      </c>
      <c r="B1297" s="4">
        <v>20</v>
      </c>
      <c r="C1297" s="15">
        <v>5</v>
      </c>
      <c r="D1297" s="21">
        <v>8</v>
      </c>
      <c r="E1297" s="22">
        <v>44092</v>
      </c>
      <c r="F1297" s="23">
        <v>100</v>
      </c>
      <c r="G1297" s="24">
        <v>0.06</v>
      </c>
      <c r="H1297">
        <f>VLOOKUP($B1297,產品!$A$1:$E$61,4,FALSE)*(1-$G1297)*$F1297</f>
        <v>169200</v>
      </c>
      <c r="I1297" s="58">
        <f>$H1297-VLOOKUP($B1297,產品!$A$2:$E$61,5,FALSE)*F1297-$R1297</f>
        <v>95508</v>
      </c>
      <c r="J1297">
        <f t="shared" si="60"/>
        <v>2020</v>
      </c>
      <c r="P1297" t="str">
        <f>MID(VLOOKUP($D1297,業務!$A$1:$E$11,2,FALSE),FIND("/",VLOOKUP($D1297,業務!$A$1:$E$11,2,FALSE))+1,2)</f>
        <v>專員</v>
      </c>
      <c r="Q1297">
        <f t="shared" si="61"/>
        <v>0.01</v>
      </c>
      <c r="R1297">
        <f t="shared" si="62"/>
        <v>1692</v>
      </c>
    </row>
    <row r="1298" spans="1:18" ht="15.75" customHeight="1">
      <c r="A1298" s="19">
        <v>1297</v>
      </c>
      <c r="B1298" s="4">
        <v>16</v>
      </c>
      <c r="C1298" s="15">
        <v>120</v>
      </c>
      <c r="D1298" s="21">
        <v>7</v>
      </c>
      <c r="E1298" s="22">
        <v>44092</v>
      </c>
      <c r="F1298" s="26">
        <v>150</v>
      </c>
      <c r="G1298" s="24">
        <v>0.16</v>
      </c>
      <c r="H1298">
        <f>VLOOKUP($B1298,產品!$A$1:$E$61,4,FALSE)*(1-$G1298)*$F1298</f>
        <v>226800</v>
      </c>
      <c r="I1298" s="58">
        <f>$H1298-VLOOKUP($B1298,產品!$A$2:$E$61,5,FALSE)*F1298-$R1298</f>
        <v>116078.39999999999</v>
      </c>
      <c r="J1298">
        <f t="shared" si="60"/>
        <v>2020</v>
      </c>
      <c r="P1298" t="str">
        <f>MID(VLOOKUP($D1298,業務!$A$1:$E$11,2,FALSE),FIND("/",VLOOKUP($D1298,業務!$A$1:$E$11,2,FALSE))+1,2)</f>
        <v>副理</v>
      </c>
      <c r="Q1298">
        <f t="shared" si="61"/>
        <v>1.2E-2</v>
      </c>
      <c r="R1298">
        <f t="shared" si="62"/>
        <v>2721.6</v>
      </c>
    </row>
    <row r="1299" spans="1:18" ht="15.75" customHeight="1">
      <c r="A1299" s="19">
        <v>1298</v>
      </c>
      <c r="B1299" s="4">
        <v>18</v>
      </c>
      <c r="C1299" s="15">
        <v>2</v>
      </c>
      <c r="D1299" s="21">
        <v>7</v>
      </c>
      <c r="E1299" s="22">
        <v>44092</v>
      </c>
      <c r="F1299" s="23">
        <v>150</v>
      </c>
      <c r="G1299" s="24">
        <v>0.2</v>
      </c>
      <c r="H1299">
        <f>VLOOKUP($B1299,產品!$A$1:$E$61,4,FALSE)*(1-$G1299)*$F1299</f>
        <v>216000</v>
      </c>
      <c r="I1299" s="58">
        <f>$H1299-VLOOKUP($B1299,產品!$A$2:$E$61,5,FALSE)*F1299-$R1299</f>
        <v>105408</v>
      </c>
      <c r="J1299">
        <f t="shared" si="60"/>
        <v>2020</v>
      </c>
      <c r="P1299" t="str">
        <f>MID(VLOOKUP($D1299,業務!$A$1:$E$11,2,FALSE),FIND("/",VLOOKUP($D1299,業務!$A$1:$E$11,2,FALSE))+1,2)</f>
        <v>副理</v>
      </c>
      <c r="Q1299">
        <f t="shared" si="61"/>
        <v>1.2E-2</v>
      </c>
      <c r="R1299">
        <f t="shared" si="62"/>
        <v>2592</v>
      </c>
    </row>
    <row r="1300" spans="1:18" ht="15.75" customHeight="1">
      <c r="A1300" s="19">
        <v>1299</v>
      </c>
      <c r="B1300" s="4">
        <v>37</v>
      </c>
      <c r="C1300" s="15">
        <v>267</v>
      </c>
      <c r="D1300" s="21">
        <v>8</v>
      </c>
      <c r="E1300" s="22">
        <v>44092</v>
      </c>
      <c r="F1300" s="23">
        <v>10</v>
      </c>
      <c r="G1300" s="24">
        <v>0.05</v>
      </c>
      <c r="H1300">
        <f>VLOOKUP($B1300,產品!$A$1:$E$61,4,FALSE)*(1-$G1300)*$F1300</f>
        <v>114000</v>
      </c>
      <c r="I1300" s="58">
        <f>$H1300-VLOOKUP($B1300,產品!$A$2:$E$61,5,FALSE)*F1300-$R1300</f>
        <v>34860</v>
      </c>
      <c r="J1300">
        <f t="shared" si="60"/>
        <v>2020</v>
      </c>
      <c r="P1300" t="str">
        <f>MID(VLOOKUP($D1300,業務!$A$1:$E$11,2,FALSE),FIND("/",VLOOKUP($D1300,業務!$A$1:$E$11,2,FALSE))+1,2)</f>
        <v>專員</v>
      </c>
      <c r="Q1300">
        <f t="shared" si="61"/>
        <v>0.01</v>
      </c>
      <c r="R1300">
        <f t="shared" si="62"/>
        <v>1140</v>
      </c>
    </row>
    <row r="1301" spans="1:18" ht="15.75" customHeight="1">
      <c r="A1301" s="19">
        <v>1300</v>
      </c>
      <c r="B1301" s="4">
        <v>20</v>
      </c>
      <c r="C1301" s="15">
        <v>123</v>
      </c>
      <c r="D1301" s="21">
        <v>2</v>
      </c>
      <c r="E1301" s="22">
        <v>44093</v>
      </c>
      <c r="F1301" s="23">
        <v>125</v>
      </c>
      <c r="G1301" s="24">
        <v>0.16</v>
      </c>
      <c r="H1301">
        <f>VLOOKUP($B1301,產品!$A$1:$E$61,4,FALSE)*(1-$G1301)*$F1301</f>
        <v>189000</v>
      </c>
      <c r="I1301" s="58">
        <f>$H1301-VLOOKUP($B1301,產品!$A$2:$E$61,5,FALSE)*F1301-$R1301</f>
        <v>96165</v>
      </c>
      <c r="J1301">
        <f t="shared" si="60"/>
        <v>2020</v>
      </c>
      <c r="P1301" t="str">
        <f>MID(VLOOKUP($D1301,業務!$A$1:$E$11,2,FALSE),FIND("/",VLOOKUP($D1301,業務!$A$1:$E$11,2,FALSE))+1,2)</f>
        <v>經理</v>
      </c>
      <c r="Q1301">
        <f t="shared" si="61"/>
        <v>1.4999999999999999E-2</v>
      </c>
      <c r="R1301">
        <f t="shared" si="62"/>
        <v>2835</v>
      </c>
    </row>
    <row r="1302" spans="1:18" ht="15.75" customHeight="1">
      <c r="A1302" s="19">
        <v>1301</v>
      </c>
      <c r="B1302" s="4">
        <v>31</v>
      </c>
      <c r="C1302" s="15">
        <v>1</v>
      </c>
      <c r="D1302" s="21">
        <v>4</v>
      </c>
      <c r="E1302" s="22">
        <v>44093</v>
      </c>
      <c r="F1302" s="26">
        <v>15</v>
      </c>
      <c r="G1302" s="24">
        <v>7.0000000000000007E-2</v>
      </c>
      <c r="H1302">
        <f>VLOOKUP($B1302,產品!$A$1:$E$61,4,FALSE)*(1-$G1302)*$F1302</f>
        <v>97650</v>
      </c>
      <c r="I1302" s="58">
        <f>$H1302-VLOOKUP($B1302,產品!$A$2:$E$61,5,FALSE)*F1302-$R1302</f>
        <v>33478.199999999997</v>
      </c>
      <c r="J1302">
        <f t="shared" si="60"/>
        <v>2020</v>
      </c>
      <c r="P1302" t="str">
        <f>MID(VLOOKUP($D1302,業務!$A$1:$E$11,2,FALSE),FIND("/",VLOOKUP($D1302,業務!$A$1:$E$11,2,FALSE))+1,2)</f>
        <v>副理</v>
      </c>
      <c r="Q1302">
        <f t="shared" si="61"/>
        <v>1.2E-2</v>
      </c>
      <c r="R1302">
        <f t="shared" si="62"/>
        <v>1171.8</v>
      </c>
    </row>
    <row r="1303" spans="1:18" ht="15.75" customHeight="1">
      <c r="A1303" s="19">
        <v>1302</v>
      </c>
      <c r="B1303" s="4">
        <v>21</v>
      </c>
      <c r="C1303" s="15">
        <v>7</v>
      </c>
      <c r="D1303" s="21">
        <v>8</v>
      </c>
      <c r="E1303" s="22">
        <v>44093</v>
      </c>
      <c r="F1303" s="23">
        <v>40</v>
      </c>
      <c r="G1303" s="24">
        <v>0.15</v>
      </c>
      <c r="H1303">
        <f>VLOOKUP($B1303,產品!$A$1:$E$61,4,FALSE)*(1-$G1303)*$F1303</f>
        <v>61200</v>
      </c>
      <c r="I1303" s="58">
        <f>$H1303-VLOOKUP($B1303,產品!$A$2:$E$61,5,FALSE)*F1303-$R1303</f>
        <v>31788</v>
      </c>
      <c r="J1303">
        <f t="shared" si="60"/>
        <v>2020</v>
      </c>
      <c r="P1303" t="str">
        <f>MID(VLOOKUP($D1303,業務!$A$1:$E$11,2,FALSE),FIND("/",VLOOKUP($D1303,業務!$A$1:$E$11,2,FALSE))+1,2)</f>
        <v>專員</v>
      </c>
      <c r="Q1303">
        <f t="shared" si="61"/>
        <v>0.01</v>
      </c>
      <c r="R1303">
        <f t="shared" si="62"/>
        <v>612</v>
      </c>
    </row>
    <row r="1304" spans="1:18" ht="15.75" customHeight="1">
      <c r="A1304" s="19">
        <v>1303</v>
      </c>
      <c r="B1304" s="4">
        <v>60</v>
      </c>
      <c r="C1304" s="15">
        <v>2</v>
      </c>
      <c r="D1304" s="21">
        <v>1</v>
      </c>
      <c r="E1304" s="22">
        <v>44093</v>
      </c>
      <c r="F1304" s="23">
        <v>6</v>
      </c>
      <c r="G1304" s="24">
        <v>0.14000000000000001</v>
      </c>
      <c r="H1304">
        <f>VLOOKUP($B1304,產品!$A$1:$E$61,4,FALSE)*(1-$G1304)*$F1304</f>
        <v>129000</v>
      </c>
      <c r="I1304" s="58">
        <f>$H1304-VLOOKUP($B1304,產品!$A$2:$E$61,5,FALSE)*F1304-$R1304</f>
        <v>22710</v>
      </c>
      <c r="J1304">
        <f t="shared" si="60"/>
        <v>2020</v>
      </c>
      <c r="P1304" t="str">
        <f>MID(VLOOKUP($D1304,業務!$A$1:$E$11,2,FALSE),FIND("/",VLOOKUP($D1304,業務!$A$1:$E$11,2,FALSE))+1,2)</f>
        <v>專員</v>
      </c>
      <c r="Q1304">
        <f t="shared" si="61"/>
        <v>0.01</v>
      </c>
      <c r="R1304">
        <f t="shared" si="62"/>
        <v>1290</v>
      </c>
    </row>
    <row r="1305" spans="1:18" ht="15.75" customHeight="1">
      <c r="A1305" s="19">
        <v>1304</v>
      </c>
      <c r="B1305" s="4">
        <v>14</v>
      </c>
      <c r="C1305" s="15">
        <v>259</v>
      </c>
      <c r="D1305" s="21">
        <v>5</v>
      </c>
      <c r="E1305" s="22">
        <v>44093</v>
      </c>
      <c r="F1305" s="26">
        <v>30</v>
      </c>
      <c r="G1305" s="24">
        <v>0.2</v>
      </c>
      <c r="H1305">
        <f>VLOOKUP($B1305,產品!$A$1:$E$61,4,FALSE)*(1-$G1305)*$F1305</f>
        <v>43200</v>
      </c>
      <c r="I1305" s="58">
        <f>$H1305-VLOOKUP($B1305,產品!$A$2:$E$61,5,FALSE)*F1305-$R1305</f>
        <v>21168</v>
      </c>
      <c r="J1305">
        <f t="shared" si="60"/>
        <v>2020</v>
      </c>
      <c r="P1305" t="str">
        <f>MID(VLOOKUP($D1305,業務!$A$1:$E$11,2,FALSE),FIND("/",VLOOKUP($D1305,業務!$A$1:$E$11,2,FALSE))+1,2)</f>
        <v>專員</v>
      </c>
      <c r="Q1305">
        <f t="shared" si="61"/>
        <v>0.01</v>
      </c>
      <c r="R1305">
        <f t="shared" si="62"/>
        <v>432</v>
      </c>
    </row>
    <row r="1306" spans="1:18" ht="15.75" customHeight="1">
      <c r="A1306" s="19">
        <v>1305</v>
      </c>
      <c r="B1306" s="4">
        <v>27</v>
      </c>
      <c r="C1306" s="15">
        <v>8</v>
      </c>
      <c r="D1306" s="21">
        <v>1</v>
      </c>
      <c r="E1306" s="22">
        <v>44093</v>
      </c>
      <c r="F1306" s="26">
        <v>10</v>
      </c>
      <c r="G1306" s="24">
        <v>0.11</v>
      </c>
      <c r="H1306">
        <f>VLOOKUP($B1306,產品!$A$1:$E$61,4,FALSE)*(1-$G1306)*$F1306</f>
        <v>62300</v>
      </c>
      <c r="I1306" s="58">
        <f>$H1306-VLOOKUP($B1306,產品!$A$2:$E$61,5,FALSE)*F1306-$R1306</f>
        <v>19677</v>
      </c>
      <c r="J1306">
        <f t="shared" si="60"/>
        <v>2020</v>
      </c>
      <c r="P1306" t="str">
        <f>MID(VLOOKUP($D1306,業務!$A$1:$E$11,2,FALSE),FIND("/",VLOOKUP($D1306,業務!$A$1:$E$11,2,FALSE))+1,2)</f>
        <v>專員</v>
      </c>
      <c r="Q1306">
        <f t="shared" si="61"/>
        <v>0.01</v>
      </c>
      <c r="R1306">
        <f t="shared" si="62"/>
        <v>623</v>
      </c>
    </row>
    <row r="1307" spans="1:18" ht="15.75" customHeight="1">
      <c r="A1307" s="19">
        <v>1306</v>
      </c>
      <c r="B1307" s="4">
        <v>23</v>
      </c>
      <c r="C1307" s="15">
        <v>5</v>
      </c>
      <c r="D1307" s="21">
        <v>1</v>
      </c>
      <c r="E1307" s="22">
        <v>44094</v>
      </c>
      <c r="F1307" s="26">
        <v>40</v>
      </c>
      <c r="G1307" s="24">
        <v>0.12</v>
      </c>
      <c r="H1307">
        <f>VLOOKUP($B1307,產品!$A$1:$E$61,4,FALSE)*(1-$G1307)*$F1307</f>
        <v>63360</v>
      </c>
      <c r="I1307" s="58">
        <f>$H1307-VLOOKUP($B1307,產品!$A$2:$E$61,5,FALSE)*F1307-$R1307</f>
        <v>33926.400000000001</v>
      </c>
      <c r="J1307">
        <f t="shared" si="60"/>
        <v>2020</v>
      </c>
      <c r="P1307" t="str">
        <f>MID(VLOOKUP($D1307,業務!$A$1:$E$11,2,FALSE),FIND("/",VLOOKUP($D1307,業務!$A$1:$E$11,2,FALSE))+1,2)</f>
        <v>專員</v>
      </c>
      <c r="Q1307">
        <f t="shared" si="61"/>
        <v>0.01</v>
      </c>
      <c r="R1307">
        <f t="shared" si="62"/>
        <v>633.6</v>
      </c>
    </row>
    <row r="1308" spans="1:18" ht="15.75" customHeight="1">
      <c r="A1308" s="19">
        <v>1307</v>
      </c>
      <c r="B1308" s="4">
        <v>45</v>
      </c>
      <c r="C1308" s="15">
        <v>5</v>
      </c>
      <c r="D1308" s="21">
        <v>9</v>
      </c>
      <c r="E1308" s="22">
        <v>44094</v>
      </c>
      <c r="F1308" s="26">
        <v>5</v>
      </c>
      <c r="G1308" s="24">
        <v>0.11</v>
      </c>
      <c r="H1308">
        <f>VLOOKUP($B1308,產品!$A$1:$E$61,4,FALSE)*(1-$G1308)*$F1308</f>
        <v>62300</v>
      </c>
      <c r="I1308" s="58">
        <f>$H1308-VLOOKUP($B1308,產品!$A$2:$E$61,5,FALSE)*F1308-$R1308</f>
        <v>15865.5</v>
      </c>
      <c r="J1308">
        <f t="shared" si="60"/>
        <v>2020</v>
      </c>
      <c r="P1308" t="str">
        <f>MID(VLOOKUP($D1308,業務!$A$1:$E$11,2,FALSE),FIND("/",VLOOKUP($D1308,業務!$A$1:$E$11,2,FALSE))+1,2)</f>
        <v>經理</v>
      </c>
      <c r="Q1308">
        <f t="shared" si="61"/>
        <v>1.4999999999999999E-2</v>
      </c>
      <c r="R1308">
        <f t="shared" si="62"/>
        <v>934.5</v>
      </c>
    </row>
    <row r="1309" spans="1:18" ht="15.75" customHeight="1">
      <c r="A1309" s="19">
        <v>1308</v>
      </c>
      <c r="B1309" s="4">
        <v>18</v>
      </c>
      <c r="C1309" s="15">
        <v>121</v>
      </c>
      <c r="D1309" s="21">
        <v>9</v>
      </c>
      <c r="E1309" s="22">
        <v>44094</v>
      </c>
      <c r="F1309" s="26">
        <v>20</v>
      </c>
      <c r="G1309" s="24">
        <v>0.17</v>
      </c>
      <c r="H1309">
        <f>VLOOKUP($B1309,產品!$A$1:$E$61,4,FALSE)*(1-$G1309)*$F1309</f>
        <v>29880</v>
      </c>
      <c r="I1309" s="58">
        <f>$H1309-VLOOKUP($B1309,產品!$A$2:$E$61,5,FALSE)*F1309-$R1309</f>
        <v>15031.8</v>
      </c>
      <c r="J1309">
        <f t="shared" si="60"/>
        <v>2020</v>
      </c>
      <c r="P1309" t="str">
        <f>MID(VLOOKUP($D1309,業務!$A$1:$E$11,2,FALSE),FIND("/",VLOOKUP($D1309,業務!$A$1:$E$11,2,FALSE))+1,2)</f>
        <v>經理</v>
      </c>
      <c r="Q1309">
        <f t="shared" si="61"/>
        <v>1.4999999999999999E-2</v>
      </c>
      <c r="R1309">
        <f t="shared" si="62"/>
        <v>448.2</v>
      </c>
    </row>
    <row r="1310" spans="1:18" ht="15.75" customHeight="1">
      <c r="A1310" s="19">
        <v>1309</v>
      </c>
      <c r="B1310" s="4">
        <v>8</v>
      </c>
      <c r="C1310" s="15">
        <v>283</v>
      </c>
      <c r="D1310" s="21">
        <v>10</v>
      </c>
      <c r="E1310" s="22">
        <v>44094</v>
      </c>
      <c r="F1310" s="23">
        <v>12</v>
      </c>
      <c r="G1310" s="24">
        <v>0.11</v>
      </c>
      <c r="H1310">
        <f>VLOOKUP($B1310,產品!$A$1:$E$61,4,FALSE)*(1-$G1310)*$F1310</f>
        <v>10680</v>
      </c>
      <c r="I1310" s="58">
        <f>$H1310-VLOOKUP($B1310,產品!$A$2:$E$61,5,FALSE)*F1310-$R1310</f>
        <v>5773.2</v>
      </c>
      <c r="J1310">
        <f t="shared" si="60"/>
        <v>2020</v>
      </c>
      <c r="P1310" t="str">
        <f>MID(VLOOKUP($D1310,業務!$A$1:$E$11,2,FALSE),FIND("/",VLOOKUP($D1310,業務!$A$1:$E$11,2,FALSE))+1,2)</f>
        <v>專員</v>
      </c>
      <c r="Q1310">
        <f t="shared" si="61"/>
        <v>0.01</v>
      </c>
      <c r="R1310">
        <f t="shared" si="62"/>
        <v>106.8</v>
      </c>
    </row>
    <row r="1311" spans="1:18" ht="15.75" customHeight="1">
      <c r="A1311" s="19">
        <v>1310</v>
      </c>
      <c r="B1311" s="4">
        <v>4</v>
      </c>
      <c r="C1311" s="15">
        <v>266</v>
      </c>
      <c r="D1311" s="21">
        <v>1</v>
      </c>
      <c r="E1311" s="22">
        <v>44095</v>
      </c>
      <c r="F1311" s="26">
        <v>100</v>
      </c>
      <c r="G1311" s="24">
        <v>0.19</v>
      </c>
      <c r="H1311">
        <f>VLOOKUP($B1311,產品!$A$1:$E$61,4,FALSE)*(1-$G1311)*$F1311</f>
        <v>81000</v>
      </c>
      <c r="I1311" s="58">
        <f>$H1311-VLOOKUP($B1311,產品!$A$2:$E$61,5,FALSE)*F1311-$R1311</f>
        <v>40190</v>
      </c>
      <c r="J1311">
        <f t="shared" si="60"/>
        <v>2020</v>
      </c>
      <c r="P1311" t="str">
        <f>MID(VLOOKUP($D1311,業務!$A$1:$E$11,2,FALSE),FIND("/",VLOOKUP($D1311,業務!$A$1:$E$11,2,FALSE))+1,2)</f>
        <v>專員</v>
      </c>
      <c r="Q1311">
        <f t="shared" si="61"/>
        <v>0.01</v>
      </c>
      <c r="R1311">
        <f t="shared" si="62"/>
        <v>810</v>
      </c>
    </row>
    <row r="1312" spans="1:18" ht="15.75" customHeight="1">
      <c r="A1312" s="19">
        <v>1311</v>
      </c>
      <c r="B1312" s="4">
        <v>21</v>
      </c>
      <c r="C1312" s="15">
        <v>289</v>
      </c>
      <c r="D1312" s="21">
        <v>3</v>
      </c>
      <c r="E1312" s="22">
        <v>44095</v>
      </c>
      <c r="F1312" s="26">
        <v>30</v>
      </c>
      <c r="G1312" s="24">
        <v>0.11</v>
      </c>
      <c r="H1312">
        <f>VLOOKUP($B1312,產品!$A$1:$E$61,4,FALSE)*(1-$G1312)*$F1312</f>
        <v>48060</v>
      </c>
      <c r="I1312" s="58">
        <f>$H1312-VLOOKUP($B1312,產品!$A$2:$E$61,5,FALSE)*F1312-$R1312</f>
        <v>25691.040000000001</v>
      </c>
      <c r="J1312">
        <f t="shared" si="60"/>
        <v>2020</v>
      </c>
      <c r="P1312" t="str">
        <f>MID(VLOOKUP($D1312,業務!$A$1:$E$11,2,FALSE),FIND("/",VLOOKUP($D1312,業務!$A$1:$E$11,2,FALSE))+1,2)</f>
        <v>協理</v>
      </c>
      <c r="Q1312">
        <f t="shared" si="61"/>
        <v>1.6E-2</v>
      </c>
      <c r="R1312">
        <f t="shared" si="62"/>
        <v>768.96</v>
      </c>
    </row>
    <row r="1313" spans="1:18" ht="15.75" customHeight="1">
      <c r="A1313" s="19">
        <v>1312</v>
      </c>
      <c r="B1313" s="4">
        <v>27</v>
      </c>
      <c r="C1313" s="15">
        <v>288</v>
      </c>
      <c r="D1313" s="21">
        <v>2</v>
      </c>
      <c r="E1313" s="22">
        <v>44095</v>
      </c>
      <c r="F1313" s="26">
        <v>7</v>
      </c>
      <c r="G1313" s="24">
        <v>0.12</v>
      </c>
      <c r="H1313">
        <f>VLOOKUP($B1313,產品!$A$1:$E$61,4,FALSE)*(1-$G1313)*$F1313</f>
        <v>43120</v>
      </c>
      <c r="I1313" s="58">
        <f>$H1313-VLOOKUP($B1313,產品!$A$2:$E$61,5,FALSE)*F1313-$R1313</f>
        <v>13073.2</v>
      </c>
      <c r="J1313">
        <f t="shared" si="60"/>
        <v>2020</v>
      </c>
      <c r="P1313" t="str">
        <f>MID(VLOOKUP($D1313,業務!$A$1:$E$11,2,FALSE),FIND("/",VLOOKUP($D1313,業務!$A$1:$E$11,2,FALSE))+1,2)</f>
        <v>經理</v>
      </c>
      <c r="Q1313">
        <f t="shared" si="61"/>
        <v>1.4999999999999999E-2</v>
      </c>
      <c r="R1313">
        <f t="shared" si="62"/>
        <v>646.79999999999995</v>
      </c>
    </row>
    <row r="1314" spans="1:18" ht="15.75" customHeight="1">
      <c r="A1314" s="19">
        <v>1313</v>
      </c>
      <c r="B1314" s="4">
        <v>55</v>
      </c>
      <c r="C1314" s="15">
        <v>268</v>
      </c>
      <c r="D1314" s="21">
        <v>5</v>
      </c>
      <c r="E1314" s="22">
        <v>44096</v>
      </c>
      <c r="F1314" s="23">
        <v>7</v>
      </c>
      <c r="G1314" s="24">
        <v>0.05</v>
      </c>
      <c r="H1314">
        <f>VLOOKUP($B1314,產品!$A$1:$E$61,4,FALSE)*(1-$G1314)*$F1314</f>
        <v>133000</v>
      </c>
      <c r="I1314" s="58">
        <f>$H1314-VLOOKUP($B1314,產品!$A$2:$E$61,5,FALSE)*F1314-$R1314</f>
        <v>33670</v>
      </c>
      <c r="J1314">
        <f t="shared" si="60"/>
        <v>2020</v>
      </c>
      <c r="P1314" t="str">
        <f>MID(VLOOKUP($D1314,業務!$A$1:$E$11,2,FALSE),FIND("/",VLOOKUP($D1314,業務!$A$1:$E$11,2,FALSE))+1,2)</f>
        <v>專員</v>
      </c>
      <c r="Q1314">
        <f t="shared" si="61"/>
        <v>0.01</v>
      </c>
      <c r="R1314">
        <f t="shared" si="62"/>
        <v>1330</v>
      </c>
    </row>
    <row r="1315" spans="1:18" ht="15.75" customHeight="1">
      <c r="A1315" s="19">
        <v>1314</v>
      </c>
      <c r="B1315" s="4">
        <v>2</v>
      </c>
      <c r="C1315" s="15">
        <v>125</v>
      </c>
      <c r="D1315" s="21">
        <v>5</v>
      </c>
      <c r="E1315" s="22">
        <v>44096</v>
      </c>
      <c r="F1315" s="26">
        <v>60</v>
      </c>
      <c r="G1315" s="24">
        <v>0.06</v>
      </c>
      <c r="H1315">
        <f>VLOOKUP($B1315,產品!$A$1:$E$61,4,FALSE)*(1-$G1315)*$F1315</f>
        <v>56400</v>
      </c>
      <c r="I1315" s="58">
        <f>$H1315-VLOOKUP($B1315,產品!$A$2:$E$61,5,FALSE)*F1315-$R1315</f>
        <v>31836</v>
      </c>
      <c r="J1315">
        <f t="shared" si="60"/>
        <v>2020</v>
      </c>
      <c r="P1315" t="str">
        <f>MID(VLOOKUP($D1315,業務!$A$1:$E$11,2,FALSE),FIND("/",VLOOKUP($D1315,業務!$A$1:$E$11,2,FALSE))+1,2)</f>
        <v>專員</v>
      </c>
      <c r="Q1315">
        <f t="shared" si="61"/>
        <v>0.01</v>
      </c>
      <c r="R1315">
        <f t="shared" si="62"/>
        <v>564</v>
      </c>
    </row>
    <row r="1316" spans="1:18" ht="15.75" customHeight="1">
      <c r="A1316" s="19">
        <v>1315</v>
      </c>
      <c r="B1316" s="4">
        <v>34</v>
      </c>
      <c r="C1316" s="15">
        <v>258</v>
      </c>
      <c r="D1316" s="21">
        <v>8</v>
      </c>
      <c r="E1316" s="22">
        <v>44096</v>
      </c>
      <c r="F1316" s="26">
        <v>13</v>
      </c>
      <c r="G1316" s="24">
        <v>0.17</v>
      </c>
      <c r="H1316">
        <f>VLOOKUP($B1316,產品!$A$1:$E$61,4,FALSE)*(1-$G1316)*$F1316</f>
        <v>86320</v>
      </c>
      <c r="I1316" s="58">
        <f>$H1316-VLOOKUP($B1316,產品!$A$2:$E$61,5,FALSE)*F1316-$R1316</f>
        <v>23056.799999999999</v>
      </c>
      <c r="J1316">
        <f t="shared" si="60"/>
        <v>2020</v>
      </c>
      <c r="P1316" t="str">
        <f>MID(VLOOKUP($D1316,業務!$A$1:$E$11,2,FALSE),FIND("/",VLOOKUP($D1316,業務!$A$1:$E$11,2,FALSE))+1,2)</f>
        <v>專員</v>
      </c>
      <c r="Q1316">
        <f t="shared" si="61"/>
        <v>0.01</v>
      </c>
      <c r="R1316">
        <f t="shared" si="62"/>
        <v>863.2</v>
      </c>
    </row>
    <row r="1317" spans="1:18" ht="15.75" customHeight="1">
      <c r="A1317" s="19">
        <v>1316</v>
      </c>
      <c r="B1317" s="4">
        <v>7</v>
      </c>
      <c r="C1317" s="15">
        <v>122</v>
      </c>
      <c r="D1317" s="21">
        <v>3</v>
      </c>
      <c r="E1317" s="22">
        <v>44096</v>
      </c>
      <c r="F1317" s="26">
        <v>45</v>
      </c>
      <c r="G1317" s="24">
        <v>0.13</v>
      </c>
      <c r="H1317">
        <f>VLOOKUP($B1317,產品!$A$1:$E$61,4,FALSE)*(1-$G1317)*$F1317</f>
        <v>39150</v>
      </c>
      <c r="I1317" s="58">
        <f>$H1317-VLOOKUP($B1317,產品!$A$2:$E$61,5,FALSE)*F1317-$R1317</f>
        <v>20523.599999999999</v>
      </c>
      <c r="J1317">
        <f t="shared" si="60"/>
        <v>2020</v>
      </c>
      <c r="P1317" t="str">
        <f>MID(VLOOKUP($D1317,業務!$A$1:$E$11,2,FALSE),FIND("/",VLOOKUP($D1317,業務!$A$1:$E$11,2,FALSE))+1,2)</f>
        <v>協理</v>
      </c>
      <c r="Q1317">
        <f t="shared" si="61"/>
        <v>1.6E-2</v>
      </c>
      <c r="R1317">
        <f t="shared" si="62"/>
        <v>626.4</v>
      </c>
    </row>
    <row r="1318" spans="1:18" ht="15.75" customHeight="1">
      <c r="A1318" s="19">
        <v>1317</v>
      </c>
      <c r="B1318" s="4">
        <v>5</v>
      </c>
      <c r="C1318" s="15">
        <v>267</v>
      </c>
      <c r="D1318" s="21">
        <v>10</v>
      </c>
      <c r="E1318" s="22">
        <v>44096</v>
      </c>
      <c r="F1318" s="26">
        <v>30</v>
      </c>
      <c r="G1318" s="24">
        <v>0.17</v>
      </c>
      <c r="H1318">
        <f>VLOOKUP($B1318,產品!$A$1:$E$61,4,FALSE)*(1-$G1318)*$F1318</f>
        <v>24900</v>
      </c>
      <c r="I1318" s="58">
        <f>$H1318-VLOOKUP($B1318,產品!$A$2:$E$61,5,FALSE)*F1318-$R1318</f>
        <v>12651</v>
      </c>
      <c r="J1318">
        <f t="shared" si="60"/>
        <v>2020</v>
      </c>
      <c r="P1318" t="str">
        <f>MID(VLOOKUP($D1318,業務!$A$1:$E$11,2,FALSE),FIND("/",VLOOKUP($D1318,業務!$A$1:$E$11,2,FALSE))+1,2)</f>
        <v>專員</v>
      </c>
      <c r="Q1318">
        <f t="shared" si="61"/>
        <v>0.01</v>
      </c>
      <c r="R1318">
        <f t="shared" si="62"/>
        <v>249</v>
      </c>
    </row>
    <row r="1319" spans="1:18" ht="15.75" customHeight="1">
      <c r="A1319" s="19">
        <v>1318</v>
      </c>
      <c r="B1319" s="4">
        <v>5</v>
      </c>
      <c r="C1319" s="15">
        <v>7</v>
      </c>
      <c r="D1319" s="21">
        <v>8</v>
      </c>
      <c r="E1319" s="22">
        <v>44096</v>
      </c>
      <c r="F1319" s="23">
        <v>14</v>
      </c>
      <c r="G1319" s="24">
        <v>0.08</v>
      </c>
      <c r="H1319">
        <f>VLOOKUP($B1319,產品!$A$1:$E$61,4,FALSE)*(1-$G1319)*$F1319</f>
        <v>12880</v>
      </c>
      <c r="I1319" s="58">
        <f>$H1319-VLOOKUP($B1319,產品!$A$2:$E$61,5,FALSE)*F1319-$R1319</f>
        <v>7151.2</v>
      </c>
      <c r="J1319">
        <f t="shared" si="60"/>
        <v>2020</v>
      </c>
      <c r="P1319" t="str">
        <f>MID(VLOOKUP($D1319,業務!$A$1:$E$11,2,FALSE),FIND("/",VLOOKUP($D1319,業務!$A$1:$E$11,2,FALSE))+1,2)</f>
        <v>專員</v>
      </c>
      <c r="Q1319">
        <f t="shared" si="61"/>
        <v>0.01</v>
      </c>
      <c r="R1319">
        <f t="shared" si="62"/>
        <v>128.80000000000001</v>
      </c>
    </row>
    <row r="1320" spans="1:18" ht="15.75" customHeight="1">
      <c r="A1320" s="19">
        <v>1319</v>
      </c>
      <c r="B1320" s="4">
        <v>27</v>
      </c>
      <c r="C1320" s="15">
        <v>293</v>
      </c>
      <c r="D1320" s="21">
        <v>9</v>
      </c>
      <c r="E1320" s="22">
        <v>44096</v>
      </c>
      <c r="F1320" s="26">
        <v>4</v>
      </c>
      <c r="G1320" s="24">
        <v>0.2</v>
      </c>
      <c r="H1320">
        <f>VLOOKUP($B1320,產品!$A$1:$E$61,4,FALSE)*(1-$G1320)*$F1320</f>
        <v>22400</v>
      </c>
      <c r="I1320" s="58">
        <f>$H1320-VLOOKUP($B1320,產品!$A$2:$E$61,5,FALSE)*F1320-$R1320</f>
        <v>5264</v>
      </c>
      <c r="J1320">
        <f t="shared" si="60"/>
        <v>2020</v>
      </c>
      <c r="P1320" t="str">
        <f>MID(VLOOKUP($D1320,業務!$A$1:$E$11,2,FALSE),FIND("/",VLOOKUP($D1320,業務!$A$1:$E$11,2,FALSE))+1,2)</f>
        <v>經理</v>
      </c>
      <c r="Q1320">
        <f t="shared" si="61"/>
        <v>1.4999999999999999E-2</v>
      </c>
      <c r="R1320">
        <f t="shared" si="62"/>
        <v>336</v>
      </c>
    </row>
    <row r="1321" spans="1:18" ht="15.75" customHeight="1">
      <c r="A1321" s="19">
        <v>1320</v>
      </c>
      <c r="B1321" s="4">
        <v>2</v>
      </c>
      <c r="C1321" s="15">
        <v>12</v>
      </c>
      <c r="D1321" s="21">
        <v>8</v>
      </c>
      <c r="E1321" s="22">
        <v>44097</v>
      </c>
      <c r="F1321" s="23">
        <v>90</v>
      </c>
      <c r="G1321" s="24">
        <v>7.0000000000000007E-2</v>
      </c>
      <c r="H1321">
        <f>VLOOKUP($B1321,產品!$A$1:$E$61,4,FALSE)*(1-$G1321)*$F1321</f>
        <v>83699.999999999985</v>
      </c>
      <c r="I1321" s="58">
        <f>$H1321-VLOOKUP($B1321,產品!$A$2:$E$61,5,FALSE)*F1321-$R1321</f>
        <v>46862.999999999985</v>
      </c>
      <c r="J1321">
        <f t="shared" si="60"/>
        <v>2020</v>
      </c>
      <c r="P1321" t="str">
        <f>MID(VLOOKUP($D1321,業務!$A$1:$E$11,2,FALSE),FIND("/",VLOOKUP($D1321,業務!$A$1:$E$11,2,FALSE))+1,2)</f>
        <v>專員</v>
      </c>
      <c r="Q1321">
        <f t="shared" si="61"/>
        <v>0.01</v>
      </c>
      <c r="R1321">
        <f t="shared" si="62"/>
        <v>836.99999999999989</v>
      </c>
    </row>
    <row r="1322" spans="1:18" ht="15.75" customHeight="1">
      <c r="A1322" s="19">
        <v>1321</v>
      </c>
      <c r="B1322" s="4">
        <v>60</v>
      </c>
      <c r="C1322" s="15">
        <v>259</v>
      </c>
      <c r="D1322" s="21">
        <v>7</v>
      </c>
      <c r="E1322" s="22">
        <v>44097</v>
      </c>
      <c r="F1322" s="26">
        <v>10</v>
      </c>
      <c r="G1322" s="24">
        <v>0.13</v>
      </c>
      <c r="H1322">
        <f>VLOOKUP($B1322,產品!$A$1:$E$61,4,FALSE)*(1-$G1322)*$F1322</f>
        <v>217500</v>
      </c>
      <c r="I1322" s="58">
        <f>$H1322-VLOOKUP($B1322,產品!$A$2:$E$61,5,FALSE)*F1322-$R1322</f>
        <v>39890</v>
      </c>
      <c r="J1322">
        <f t="shared" si="60"/>
        <v>2020</v>
      </c>
      <c r="P1322" t="str">
        <f>MID(VLOOKUP($D1322,業務!$A$1:$E$11,2,FALSE),FIND("/",VLOOKUP($D1322,業務!$A$1:$E$11,2,FALSE))+1,2)</f>
        <v>副理</v>
      </c>
      <c r="Q1322">
        <f t="shared" si="61"/>
        <v>1.2E-2</v>
      </c>
      <c r="R1322">
        <f t="shared" si="62"/>
        <v>2610</v>
      </c>
    </row>
    <row r="1323" spans="1:18" ht="15.75" customHeight="1">
      <c r="A1323" s="19">
        <v>1322</v>
      </c>
      <c r="B1323" s="4">
        <v>28</v>
      </c>
      <c r="C1323" s="15">
        <v>120</v>
      </c>
      <c r="D1323" s="21">
        <v>8</v>
      </c>
      <c r="E1323" s="22">
        <v>44097</v>
      </c>
      <c r="F1323" s="26">
        <v>20</v>
      </c>
      <c r="G1323" s="24">
        <v>0.13</v>
      </c>
      <c r="H1323">
        <f>VLOOKUP($B1323,產品!$A$1:$E$61,4,FALSE)*(1-$G1323)*$F1323</f>
        <v>130500</v>
      </c>
      <c r="I1323" s="58">
        <f>$H1323-VLOOKUP($B1323,產品!$A$2:$E$61,5,FALSE)*F1323-$R1323</f>
        <v>39195</v>
      </c>
      <c r="J1323">
        <f t="shared" si="60"/>
        <v>2020</v>
      </c>
      <c r="P1323" t="str">
        <f>MID(VLOOKUP($D1323,業務!$A$1:$E$11,2,FALSE),FIND("/",VLOOKUP($D1323,業務!$A$1:$E$11,2,FALSE))+1,2)</f>
        <v>專員</v>
      </c>
      <c r="Q1323">
        <f t="shared" si="61"/>
        <v>0.01</v>
      </c>
      <c r="R1323">
        <f t="shared" si="62"/>
        <v>1305</v>
      </c>
    </row>
    <row r="1324" spans="1:18" ht="15.75" customHeight="1">
      <c r="A1324" s="19">
        <v>1323</v>
      </c>
      <c r="B1324" s="4">
        <v>2</v>
      </c>
      <c r="C1324" s="15">
        <v>5</v>
      </c>
      <c r="D1324" s="21">
        <v>3</v>
      </c>
      <c r="E1324" s="22">
        <v>44097</v>
      </c>
      <c r="F1324" s="23">
        <v>60</v>
      </c>
      <c r="G1324" s="24">
        <v>0.08</v>
      </c>
      <c r="H1324">
        <f>VLOOKUP($B1324,產品!$A$1:$E$61,4,FALSE)*(1-$G1324)*$F1324</f>
        <v>55200</v>
      </c>
      <c r="I1324" s="58">
        <f>$H1324-VLOOKUP($B1324,產品!$A$2:$E$61,5,FALSE)*F1324-$R1324</f>
        <v>30316.799999999999</v>
      </c>
      <c r="J1324">
        <f t="shared" si="60"/>
        <v>2020</v>
      </c>
      <c r="P1324" t="str">
        <f>MID(VLOOKUP($D1324,業務!$A$1:$E$11,2,FALSE),FIND("/",VLOOKUP($D1324,業務!$A$1:$E$11,2,FALSE))+1,2)</f>
        <v>協理</v>
      </c>
      <c r="Q1324">
        <f t="shared" si="61"/>
        <v>1.6E-2</v>
      </c>
      <c r="R1324">
        <f t="shared" si="62"/>
        <v>883.2</v>
      </c>
    </row>
    <row r="1325" spans="1:18" ht="15.75" customHeight="1">
      <c r="A1325" s="19">
        <v>1324</v>
      </c>
      <c r="B1325" s="4">
        <v>27</v>
      </c>
      <c r="C1325" s="15">
        <v>287</v>
      </c>
      <c r="D1325" s="21">
        <v>8</v>
      </c>
      <c r="E1325" s="22">
        <v>44097</v>
      </c>
      <c r="F1325" s="23">
        <v>20</v>
      </c>
      <c r="G1325" s="24">
        <v>0.2</v>
      </c>
      <c r="H1325">
        <f>VLOOKUP($B1325,產品!$A$1:$E$61,4,FALSE)*(1-$G1325)*$F1325</f>
        <v>112000</v>
      </c>
      <c r="I1325" s="58">
        <f>$H1325-VLOOKUP($B1325,產品!$A$2:$E$61,5,FALSE)*F1325-$R1325</f>
        <v>26880</v>
      </c>
      <c r="J1325">
        <f t="shared" si="60"/>
        <v>2020</v>
      </c>
      <c r="P1325" t="str">
        <f>MID(VLOOKUP($D1325,業務!$A$1:$E$11,2,FALSE),FIND("/",VLOOKUP($D1325,業務!$A$1:$E$11,2,FALSE))+1,2)</f>
        <v>專員</v>
      </c>
      <c r="Q1325">
        <f t="shared" si="61"/>
        <v>0.01</v>
      </c>
      <c r="R1325">
        <f t="shared" si="62"/>
        <v>1120</v>
      </c>
    </row>
    <row r="1326" spans="1:18" ht="15.75" customHeight="1">
      <c r="A1326" s="19">
        <v>1325</v>
      </c>
      <c r="B1326" s="4">
        <v>4</v>
      </c>
      <c r="C1326" s="15">
        <v>123</v>
      </c>
      <c r="D1326" s="21">
        <v>3</v>
      </c>
      <c r="E1326" s="22">
        <v>44097</v>
      </c>
      <c r="F1326" s="23">
        <v>40</v>
      </c>
      <c r="G1326" s="24">
        <v>0.12</v>
      </c>
      <c r="H1326">
        <f>VLOOKUP($B1326,產品!$A$1:$E$61,4,FALSE)*(1-$G1326)*$F1326</f>
        <v>35200</v>
      </c>
      <c r="I1326" s="58">
        <f>$H1326-VLOOKUP($B1326,產品!$A$2:$E$61,5,FALSE)*F1326-$R1326</f>
        <v>18636.8</v>
      </c>
      <c r="J1326">
        <f t="shared" si="60"/>
        <v>2020</v>
      </c>
      <c r="P1326" t="str">
        <f>MID(VLOOKUP($D1326,業務!$A$1:$E$11,2,FALSE),FIND("/",VLOOKUP($D1326,業務!$A$1:$E$11,2,FALSE))+1,2)</f>
        <v>協理</v>
      </c>
      <c r="Q1326">
        <f t="shared" si="61"/>
        <v>1.6E-2</v>
      </c>
      <c r="R1326">
        <f t="shared" si="62"/>
        <v>563.20000000000005</v>
      </c>
    </row>
    <row r="1327" spans="1:18" ht="15.75" customHeight="1">
      <c r="A1327" s="19">
        <v>1326</v>
      </c>
      <c r="B1327" s="4">
        <v>32</v>
      </c>
      <c r="C1327" s="15">
        <v>5</v>
      </c>
      <c r="D1327" s="21">
        <v>2</v>
      </c>
      <c r="E1327" s="22">
        <v>44097</v>
      </c>
      <c r="F1327" s="23">
        <v>3</v>
      </c>
      <c r="G1327" s="24">
        <v>0.12</v>
      </c>
      <c r="H1327">
        <f>VLOOKUP($B1327,產品!$A$1:$E$61,4,FALSE)*(1-$G1327)*$F1327</f>
        <v>19800</v>
      </c>
      <c r="I1327" s="58">
        <f>$H1327-VLOOKUP($B1327,產品!$A$2:$E$61,5,FALSE)*F1327-$R1327</f>
        <v>6003</v>
      </c>
      <c r="J1327">
        <f t="shared" si="60"/>
        <v>2020</v>
      </c>
      <c r="P1327" t="str">
        <f>MID(VLOOKUP($D1327,業務!$A$1:$E$11,2,FALSE),FIND("/",VLOOKUP($D1327,業務!$A$1:$E$11,2,FALSE))+1,2)</f>
        <v>經理</v>
      </c>
      <c r="Q1327">
        <f t="shared" si="61"/>
        <v>1.4999999999999999E-2</v>
      </c>
      <c r="R1327">
        <f t="shared" si="62"/>
        <v>297</v>
      </c>
    </row>
    <row r="1328" spans="1:18" ht="15.75" customHeight="1">
      <c r="A1328" s="19">
        <v>1327</v>
      </c>
      <c r="B1328" s="4">
        <v>52</v>
      </c>
      <c r="C1328" s="15">
        <v>1</v>
      </c>
      <c r="D1328" s="21">
        <v>2</v>
      </c>
      <c r="E1328" s="22">
        <v>44097</v>
      </c>
      <c r="F1328" s="26">
        <v>1</v>
      </c>
      <c r="G1328" s="24">
        <v>0.12</v>
      </c>
      <c r="H1328">
        <f>VLOOKUP($B1328,產品!$A$1:$E$61,4,FALSE)*(1-$G1328)*$F1328</f>
        <v>19360</v>
      </c>
      <c r="I1328" s="58">
        <f>$H1328-VLOOKUP($B1328,產品!$A$2:$E$61,5,FALSE)*F1328-$R1328</f>
        <v>3669.6000000000017</v>
      </c>
      <c r="J1328">
        <f t="shared" si="60"/>
        <v>2020</v>
      </c>
      <c r="P1328" t="str">
        <f>MID(VLOOKUP($D1328,業務!$A$1:$E$11,2,FALSE),FIND("/",VLOOKUP($D1328,業務!$A$1:$E$11,2,FALSE))+1,2)</f>
        <v>經理</v>
      </c>
      <c r="Q1328">
        <f t="shared" si="61"/>
        <v>1.4999999999999999E-2</v>
      </c>
      <c r="R1328">
        <f t="shared" si="62"/>
        <v>290.39999999999998</v>
      </c>
    </row>
    <row r="1329" spans="1:18" ht="15.75" customHeight="1">
      <c r="A1329" s="19">
        <v>1328</v>
      </c>
      <c r="B1329" s="4">
        <v>57</v>
      </c>
      <c r="C1329" s="15">
        <v>260</v>
      </c>
      <c r="D1329" s="21">
        <v>4</v>
      </c>
      <c r="E1329" s="22">
        <v>44097</v>
      </c>
      <c r="F1329" s="23">
        <v>1</v>
      </c>
      <c r="G1329" s="24">
        <v>0.14000000000000001</v>
      </c>
      <c r="H1329">
        <f>VLOOKUP($B1329,產品!$A$1:$E$61,4,FALSE)*(1-$G1329)*$F1329</f>
        <v>15480</v>
      </c>
      <c r="I1329" s="58">
        <f>$H1329-VLOOKUP($B1329,產品!$A$2:$E$61,5,FALSE)*F1329-$R1329</f>
        <v>2694.24</v>
      </c>
      <c r="J1329">
        <f t="shared" si="60"/>
        <v>2020</v>
      </c>
      <c r="P1329" t="str">
        <f>MID(VLOOKUP($D1329,業務!$A$1:$E$11,2,FALSE),FIND("/",VLOOKUP($D1329,業務!$A$1:$E$11,2,FALSE))+1,2)</f>
        <v>副理</v>
      </c>
      <c r="Q1329">
        <f t="shared" si="61"/>
        <v>1.2E-2</v>
      </c>
      <c r="R1329">
        <f t="shared" si="62"/>
        <v>185.76</v>
      </c>
    </row>
    <row r="1330" spans="1:18" ht="15.75" customHeight="1">
      <c r="A1330" s="19">
        <v>1329</v>
      </c>
      <c r="B1330" s="4">
        <v>33</v>
      </c>
      <c r="C1330" s="15">
        <v>122</v>
      </c>
      <c r="D1330" s="21">
        <v>1</v>
      </c>
      <c r="E1330" s="22">
        <v>44098</v>
      </c>
      <c r="F1330" s="26">
        <v>7</v>
      </c>
      <c r="G1330" s="24">
        <v>0.05</v>
      </c>
      <c r="H1330">
        <f>VLOOKUP($B1330,產品!$A$1:$E$61,4,FALSE)*(1-$G1330)*$F1330</f>
        <v>49875</v>
      </c>
      <c r="I1330" s="58">
        <f>$H1330-VLOOKUP($B1330,產品!$A$2:$E$61,5,FALSE)*F1330-$R1330</f>
        <v>17876.25</v>
      </c>
      <c r="J1330">
        <f t="shared" si="60"/>
        <v>2020</v>
      </c>
      <c r="P1330" t="str">
        <f>MID(VLOOKUP($D1330,業務!$A$1:$E$11,2,FALSE),FIND("/",VLOOKUP($D1330,業務!$A$1:$E$11,2,FALSE))+1,2)</f>
        <v>專員</v>
      </c>
      <c r="Q1330">
        <f t="shared" si="61"/>
        <v>0.01</v>
      </c>
      <c r="R1330">
        <f t="shared" si="62"/>
        <v>498.75</v>
      </c>
    </row>
    <row r="1331" spans="1:18" ht="15.75" customHeight="1">
      <c r="A1331" s="19">
        <v>1330</v>
      </c>
      <c r="B1331" s="4">
        <v>49</v>
      </c>
      <c r="C1331" s="15">
        <v>269</v>
      </c>
      <c r="D1331" s="21">
        <v>10</v>
      </c>
      <c r="E1331" s="22">
        <v>44098</v>
      </c>
      <c r="F1331" s="23">
        <v>6</v>
      </c>
      <c r="G1331" s="24">
        <v>0.14000000000000001</v>
      </c>
      <c r="H1331">
        <f>VLOOKUP($B1331,產品!$A$1:$E$61,4,FALSE)*(1-$G1331)*$F1331</f>
        <v>77400</v>
      </c>
      <c r="I1331" s="58">
        <f>$H1331-VLOOKUP($B1331,產品!$A$2:$E$61,5,FALSE)*F1331-$R1331</f>
        <v>13626</v>
      </c>
      <c r="J1331">
        <f t="shared" si="60"/>
        <v>2020</v>
      </c>
      <c r="P1331" t="str">
        <f>MID(VLOOKUP($D1331,業務!$A$1:$E$11,2,FALSE),FIND("/",VLOOKUP($D1331,業務!$A$1:$E$11,2,FALSE))+1,2)</f>
        <v>專員</v>
      </c>
      <c r="Q1331">
        <f t="shared" si="61"/>
        <v>0.01</v>
      </c>
      <c r="R1331">
        <f t="shared" si="62"/>
        <v>774</v>
      </c>
    </row>
    <row r="1332" spans="1:18" ht="15.75" customHeight="1">
      <c r="A1332" s="19">
        <v>1331</v>
      </c>
      <c r="B1332" s="4">
        <v>8</v>
      </c>
      <c r="C1332" s="15">
        <v>258</v>
      </c>
      <c r="D1332" s="21">
        <v>9</v>
      </c>
      <c r="E1332" s="22">
        <v>44098</v>
      </c>
      <c r="F1332" s="23">
        <v>30</v>
      </c>
      <c r="G1332" s="24">
        <v>0.2</v>
      </c>
      <c r="H1332">
        <f>VLOOKUP($B1332,產品!$A$1:$E$61,4,FALSE)*(1-$G1332)*$F1332</f>
        <v>24000</v>
      </c>
      <c r="I1332" s="58">
        <f>$H1332-VLOOKUP($B1332,產品!$A$2:$E$61,5,FALSE)*F1332-$R1332</f>
        <v>11640</v>
      </c>
      <c r="J1332">
        <f t="shared" si="60"/>
        <v>2020</v>
      </c>
      <c r="P1332" t="str">
        <f>MID(VLOOKUP($D1332,業務!$A$1:$E$11,2,FALSE),FIND("/",VLOOKUP($D1332,業務!$A$1:$E$11,2,FALSE))+1,2)</f>
        <v>經理</v>
      </c>
      <c r="Q1332">
        <f t="shared" si="61"/>
        <v>1.4999999999999999E-2</v>
      </c>
      <c r="R1332">
        <f t="shared" si="62"/>
        <v>360</v>
      </c>
    </row>
    <row r="1333" spans="1:18" ht="15.75" customHeight="1">
      <c r="A1333" s="19">
        <v>1332</v>
      </c>
      <c r="B1333" s="4">
        <v>28</v>
      </c>
      <c r="C1333" s="15">
        <v>140</v>
      </c>
      <c r="D1333" s="21">
        <v>6</v>
      </c>
      <c r="E1333" s="22">
        <v>44098</v>
      </c>
      <c r="F1333" s="26">
        <v>7</v>
      </c>
      <c r="G1333" s="24">
        <v>0.19</v>
      </c>
      <c r="H1333">
        <f>VLOOKUP($B1333,產品!$A$1:$E$61,4,FALSE)*(1-$G1333)*$F1333</f>
        <v>42525</v>
      </c>
      <c r="I1333" s="58">
        <f>$H1333-VLOOKUP($B1333,產品!$A$2:$E$61,5,FALSE)*F1333-$R1333</f>
        <v>10599.75</v>
      </c>
      <c r="J1333">
        <f t="shared" si="60"/>
        <v>2020</v>
      </c>
      <c r="P1333" t="str">
        <f>MID(VLOOKUP($D1333,業務!$A$1:$E$11,2,FALSE),FIND("/",VLOOKUP($D1333,業務!$A$1:$E$11,2,FALSE))+1,2)</f>
        <v>專員</v>
      </c>
      <c r="Q1333">
        <f t="shared" si="61"/>
        <v>0.01</v>
      </c>
      <c r="R1333">
        <f t="shared" si="62"/>
        <v>425.25</v>
      </c>
    </row>
    <row r="1334" spans="1:18" ht="15.75" customHeight="1">
      <c r="A1334" s="19">
        <v>1333</v>
      </c>
      <c r="B1334" s="4">
        <v>18</v>
      </c>
      <c r="C1334" s="15">
        <v>258</v>
      </c>
      <c r="D1334" s="21">
        <v>3</v>
      </c>
      <c r="E1334" s="22">
        <v>44098</v>
      </c>
      <c r="F1334" s="23">
        <v>10</v>
      </c>
      <c r="G1334" s="24">
        <v>0.11</v>
      </c>
      <c r="H1334">
        <f>VLOOKUP($B1334,產品!$A$1:$E$61,4,FALSE)*(1-$G1334)*$F1334</f>
        <v>16020</v>
      </c>
      <c r="I1334" s="58">
        <f>$H1334-VLOOKUP($B1334,產品!$A$2:$E$61,5,FALSE)*F1334-$R1334</f>
        <v>8563.68</v>
      </c>
      <c r="J1334">
        <f t="shared" si="60"/>
        <v>2020</v>
      </c>
      <c r="P1334" t="str">
        <f>MID(VLOOKUP($D1334,業務!$A$1:$E$11,2,FALSE),FIND("/",VLOOKUP($D1334,業務!$A$1:$E$11,2,FALSE))+1,2)</f>
        <v>協理</v>
      </c>
      <c r="Q1334">
        <f t="shared" si="61"/>
        <v>1.6E-2</v>
      </c>
      <c r="R1334">
        <f t="shared" si="62"/>
        <v>256.32</v>
      </c>
    </row>
    <row r="1335" spans="1:18" ht="15.75" customHeight="1">
      <c r="A1335" s="19">
        <v>1334</v>
      </c>
      <c r="B1335" s="4">
        <v>19</v>
      </c>
      <c r="C1335" s="15">
        <v>3</v>
      </c>
      <c r="D1335" s="21">
        <v>1</v>
      </c>
      <c r="E1335" s="22">
        <v>44099</v>
      </c>
      <c r="F1335" s="23">
        <v>150</v>
      </c>
      <c r="G1335" s="24">
        <v>0.14000000000000001</v>
      </c>
      <c r="H1335">
        <f>VLOOKUP($B1335,產品!$A$1:$E$61,4,FALSE)*(1-$G1335)*$F1335</f>
        <v>232200</v>
      </c>
      <c r="I1335" s="58">
        <f>$H1335-VLOOKUP($B1335,產品!$A$2:$E$61,5,FALSE)*F1335-$R1335</f>
        <v>121878</v>
      </c>
      <c r="J1335">
        <f t="shared" si="60"/>
        <v>2020</v>
      </c>
      <c r="P1335" t="str">
        <f>MID(VLOOKUP($D1335,業務!$A$1:$E$11,2,FALSE),FIND("/",VLOOKUP($D1335,業務!$A$1:$E$11,2,FALSE))+1,2)</f>
        <v>專員</v>
      </c>
      <c r="Q1335">
        <f t="shared" si="61"/>
        <v>0.01</v>
      </c>
      <c r="R1335">
        <f t="shared" si="62"/>
        <v>2322</v>
      </c>
    </row>
    <row r="1336" spans="1:18" ht="15.75" customHeight="1">
      <c r="A1336" s="19">
        <v>1335</v>
      </c>
      <c r="B1336" s="4">
        <v>23</v>
      </c>
      <c r="C1336" s="15">
        <v>118</v>
      </c>
      <c r="D1336" s="21">
        <v>2</v>
      </c>
      <c r="E1336" s="22">
        <v>44099</v>
      </c>
      <c r="F1336" s="23">
        <v>80</v>
      </c>
      <c r="G1336" s="24">
        <v>0.05</v>
      </c>
      <c r="H1336">
        <f>VLOOKUP($B1336,產品!$A$1:$E$61,4,FALSE)*(1-$G1336)*$F1336</f>
        <v>136800</v>
      </c>
      <c r="I1336" s="58">
        <f>$H1336-VLOOKUP($B1336,產品!$A$2:$E$61,5,FALSE)*F1336-$R1336</f>
        <v>77148</v>
      </c>
      <c r="J1336">
        <f t="shared" si="60"/>
        <v>2020</v>
      </c>
      <c r="P1336" t="str">
        <f>MID(VLOOKUP($D1336,業務!$A$1:$E$11,2,FALSE),FIND("/",VLOOKUP($D1336,業務!$A$1:$E$11,2,FALSE))+1,2)</f>
        <v>經理</v>
      </c>
      <c r="Q1336">
        <f t="shared" si="61"/>
        <v>1.4999999999999999E-2</v>
      </c>
      <c r="R1336">
        <f t="shared" si="62"/>
        <v>2052</v>
      </c>
    </row>
    <row r="1337" spans="1:18" ht="15.75" customHeight="1">
      <c r="A1337" s="19">
        <v>1336</v>
      </c>
      <c r="B1337" s="4">
        <v>10</v>
      </c>
      <c r="C1337" s="15">
        <v>116</v>
      </c>
      <c r="D1337" s="21">
        <v>5</v>
      </c>
      <c r="E1337" s="22">
        <v>44099</v>
      </c>
      <c r="F1337" s="23">
        <v>60</v>
      </c>
      <c r="G1337" s="24">
        <v>0.11</v>
      </c>
      <c r="H1337">
        <f>VLOOKUP($B1337,產品!$A$1:$E$61,4,FALSE)*(1-$G1337)*$F1337</f>
        <v>53400</v>
      </c>
      <c r="I1337" s="58">
        <f>$H1337-VLOOKUP($B1337,產品!$A$2:$E$61,5,FALSE)*F1337-$R1337</f>
        <v>28866</v>
      </c>
      <c r="J1337">
        <f t="shared" si="60"/>
        <v>2020</v>
      </c>
      <c r="P1337" t="str">
        <f>MID(VLOOKUP($D1337,業務!$A$1:$E$11,2,FALSE),FIND("/",VLOOKUP($D1337,業務!$A$1:$E$11,2,FALSE))+1,2)</f>
        <v>專員</v>
      </c>
      <c r="Q1337">
        <f t="shared" si="61"/>
        <v>0.01</v>
      </c>
      <c r="R1337">
        <f t="shared" si="62"/>
        <v>534</v>
      </c>
    </row>
    <row r="1338" spans="1:18" ht="15.75" customHeight="1">
      <c r="A1338" s="19">
        <v>1337</v>
      </c>
      <c r="B1338" s="4">
        <v>48</v>
      </c>
      <c r="C1338" s="15">
        <v>11</v>
      </c>
      <c r="D1338" s="21">
        <v>4</v>
      </c>
      <c r="E1338" s="22">
        <v>44099</v>
      </c>
      <c r="F1338" s="26">
        <v>3</v>
      </c>
      <c r="G1338" s="24">
        <v>0.14000000000000001</v>
      </c>
      <c r="H1338">
        <f>VLOOKUP($B1338,產品!$A$1:$E$61,4,FALSE)*(1-$G1338)*$F1338</f>
        <v>56760</v>
      </c>
      <c r="I1338" s="58">
        <f>$H1338-VLOOKUP($B1338,產品!$A$2:$E$61,5,FALSE)*F1338-$R1338</f>
        <v>13178.88</v>
      </c>
      <c r="J1338">
        <f t="shared" si="60"/>
        <v>2020</v>
      </c>
      <c r="P1338" t="str">
        <f>MID(VLOOKUP($D1338,業務!$A$1:$E$11,2,FALSE),FIND("/",VLOOKUP($D1338,業務!$A$1:$E$11,2,FALSE))+1,2)</f>
        <v>副理</v>
      </c>
      <c r="Q1338">
        <f t="shared" si="61"/>
        <v>1.2E-2</v>
      </c>
      <c r="R1338">
        <f t="shared" si="62"/>
        <v>681.12</v>
      </c>
    </row>
    <row r="1339" spans="1:18" ht="15.75" customHeight="1">
      <c r="A1339" s="19">
        <v>1338</v>
      </c>
      <c r="B1339" s="4">
        <v>9</v>
      </c>
      <c r="C1339" s="15">
        <v>123</v>
      </c>
      <c r="D1339" s="21">
        <v>1</v>
      </c>
      <c r="E1339" s="22">
        <v>44099</v>
      </c>
      <c r="F1339" s="23">
        <v>13</v>
      </c>
      <c r="G1339" s="24">
        <v>0.14000000000000001</v>
      </c>
      <c r="H1339">
        <f>VLOOKUP($B1339,產品!$A$1:$E$61,4,FALSE)*(1-$G1339)*$F1339</f>
        <v>11180</v>
      </c>
      <c r="I1339" s="58">
        <f>$H1339-VLOOKUP($B1339,產品!$A$2:$E$61,5,FALSE)*F1339-$R1339</f>
        <v>5868.2</v>
      </c>
      <c r="J1339">
        <f t="shared" si="60"/>
        <v>2020</v>
      </c>
      <c r="P1339" t="str">
        <f>MID(VLOOKUP($D1339,業務!$A$1:$E$11,2,FALSE),FIND("/",VLOOKUP($D1339,業務!$A$1:$E$11,2,FALSE))+1,2)</f>
        <v>專員</v>
      </c>
      <c r="Q1339">
        <f t="shared" si="61"/>
        <v>0.01</v>
      </c>
      <c r="R1339">
        <f t="shared" si="62"/>
        <v>111.8</v>
      </c>
    </row>
    <row r="1340" spans="1:18" ht="15.75" customHeight="1">
      <c r="A1340" s="19">
        <v>1339</v>
      </c>
      <c r="B1340" s="4">
        <v>29</v>
      </c>
      <c r="C1340" s="15">
        <v>267</v>
      </c>
      <c r="D1340" s="21">
        <v>8</v>
      </c>
      <c r="E1340" s="22">
        <v>44099</v>
      </c>
      <c r="F1340" s="23">
        <v>3</v>
      </c>
      <c r="G1340" s="24">
        <v>0.18</v>
      </c>
      <c r="H1340">
        <f>VLOOKUP($B1340,產品!$A$1:$E$61,4,FALSE)*(1-$G1340)*$F1340</f>
        <v>14760</v>
      </c>
      <c r="I1340" s="58">
        <f>$H1340-VLOOKUP($B1340,產品!$A$2:$E$61,5,FALSE)*F1340-$R1340</f>
        <v>3812.4</v>
      </c>
      <c r="J1340">
        <f t="shared" si="60"/>
        <v>2020</v>
      </c>
      <c r="P1340" t="str">
        <f>MID(VLOOKUP($D1340,業務!$A$1:$E$11,2,FALSE),FIND("/",VLOOKUP($D1340,業務!$A$1:$E$11,2,FALSE))+1,2)</f>
        <v>專員</v>
      </c>
      <c r="Q1340">
        <f t="shared" si="61"/>
        <v>0.01</v>
      </c>
      <c r="R1340">
        <f t="shared" si="62"/>
        <v>147.6</v>
      </c>
    </row>
    <row r="1341" spans="1:18" ht="15.75" customHeight="1">
      <c r="A1341" s="19">
        <v>1340</v>
      </c>
      <c r="B1341" s="4">
        <v>53</v>
      </c>
      <c r="C1341" s="15">
        <v>2</v>
      </c>
      <c r="D1341" s="21">
        <v>10</v>
      </c>
      <c r="E1341" s="22">
        <v>44099</v>
      </c>
      <c r="F1341" s="23">
        <v>2</v>
      </c>
      <c r="G1341" s="24">
        <v>0.2</v>
      </c>
      <c r="H1341">
        <f>VLOOKUP($B1341,產品!$A$1:$E$61,4,FALSE)*(1-$G1341)*$F1341</f>
        <v>24000</v>
      </c>
      <c r="I1341" s="58">
        <f>$H1341-VLOOKUP($B1341,產品!$A$2:$E$61,5,FALSE)*F1341-$R1341</f>
        <v>2760</v>
      </c>
      <c r="J1341">
        <f t="shared" si="60"/>
        <v>2020</v>
      </c>
      <c r="P1341" t="str">
        <f>MID(VLOOKUP($D1341,業務!$A$1:$E$11,2,FALSE),FIND("/",VLOOKUP($D1341,業務!$A$1:$E$11,2,FALSE))+1,2)</f>
        <v>專員</v>
      </c>
      <c r="Q1341">
        <f t="shared" si="61"/>
        <v>0.01</v>
      </c>
      <c r="R1341">
        <f t="shared" si="62"/>
        <v>240</v>
      </c>
    </row>
    <row r="1342" spans="1:18" ht="15.75" customHeight="1">
      <c r="A1342" s="19">
        <v>1341</v>
      </c>
      <c r="B1342" s="4">
        <v>42</v>
      </c>
      <c r="C1342" s="15">
        <v>284</v>
      </c>
      <c r="D1342" s="21">
        <v>3</v>
      </c>
      <c r="E1342" s="22">
        <v>44099</v>
      </c>
      <c r="F1342" s="23">
        <v>1</v>
      </c>
      <c r="G1342" s="24">
        <v>0.17</v>
      </c>
      <c r="H1342">
        <f>VLOOKUP($B1342,產品!$A$1:$E$61,4,FALSE)*(1-$G1342)*$F1342</f>
        <v>12450</v>
      </c>
      <c r="I1342" s="58">
        <f>$H1342-VLOOKUP($B1342,產品!$A$2:$E$61,5,FALSE)*F1342-$R1342</f>
        <v>2500.8000000000002</v>
      </c>
      <c r="J1342">
        <f t="shared" si="60"/>
        <v>2020</v>
      </c>
      <c r="P1342" t="str">
        <f>MID(VLOOKUP($D1342,業務!$A$1:$E$11,2,FALSE),FIND("/",VLOOKUP($D1342,業務!$A$1:$E$11,2,FALSE))+1,2)</f>
        <v>協理</v>
      </c>
      <c r="Q1342">
        <f t="shared" si="61"/>
        <v>1.6E-2</v>
      </c>
      <c r="R1342">
        <f t="shared" si="62"/>
        <v>199.20000000000002</v>
      </c>
    </row>
    <row r="1343" spans="1:18" ht="15.75" customHeight="1">
      <c r="A1343" s="19">
        <v>1342</v>
      </c>
      <c r="B1343" s="4">
        <v>2</v>
      </c>
      <c r="C1343" s="15">
        <v>6</v>
      </c>
      <c r="D1343" s="21">
        <v>1</v>
      </c>
      <c r="E1343" s="22">
        <v>44100</v>
      </c>
      <c r="F1343" s="23">
        <v>225</v>
      </c>
      <c r="G1343" s="24">
        <v>0.09</v>
      </c>
      <c r="H1343">
        <f>VLOOKUP($B1343,產品!$A$1:$E$61,4,FALSE)*(1-$G1343)*$F1343</f>
        <v>204750</v>
      </c>
      <c r="I1343" s="58">
        <f>$H1343-VLOOKUP($B1343,產品!$A$2:$E$61,5,FALSE)*F1343-$R1343</f>
        <v>112702.5</v>
      </c>
      <c r="J1343">
        <f t="shared" si="60"/>
        <v>2020</v>
      </c>
      <c r="P1343" t="str">
        <f>MID(VLOOKUP($D1343,業務!$A$1:$E$11,2,FALSE),FIND("/",VLOOKUP($D1343,業務!$A$1:$E$11,2,FALSE))+1,2)</f>
        <v>專員</v>
      </c>
      <c r="Q1343">
        <f t="shared" si="61"/>
        <v>0.01</v>
      </c>
      <c r="R1343">
        <f t="shared" si="62"/>
        <v>2047.5</v>
      </c>
    </row>
    <row r="1344" spans="1:18" ht="15.75" customHeight="1">
      <c r="A1344" s="19">
        <v>1343</v>
      </c>
      <c r="B1344" s="4">
        <v>40</v>
      </c>
      <c r="C1344" s="15">
        <v>12</v>
      </c>
      <c r="D1344" s="21">
        <v>5</v>
      </c>
      <c r="E1344" s="22">
        <v>44100</v>
      </c>
      <c r="F1344" s="23">
        <v>2</v>
      </c>
      <c r="G1344" s="24">
        <v>0.14000000000000001</v>
      </c>
      <c r="H1344">
        <f>VLOOKUP($B1344,產品!$A$1:$E$61,4,FALSE)*(1-$G1344)*$F1344</f>
        <v>34400</v>
      </c>
      <c r="I1344" s="58">
        <f>$H1344-VLOOKUP($B1344,產品!$A$2:$E$61,5,FALSE)*F1344-$R1344</f>
        <v>8056</v>
      </c>
      <c r="J1344">
        <f t="shared" si="60"/>
        <v>2020</v>
      </c>
      <c r="P1344" t="str">
        <f>MID(VLOOKUP($D1344,業務!$A$1:$E$11,2,FALSE),FIND("/",VLOOKUP($D1344,業務!$A$1:$E$11,2,FALSE))+1,2)</f>
        <v>專員</v>
      </c>
      <c r="Q1344">
        <f t="shared" si="61"/>
        <v>0.01</v>
      </c>
      <c r="R1344">
        <f t="shared" si="62"/>
        <v>344</v>
      </c>
    </row>
    <row r="1345" spans="1:18" ht="15.75" customHeight="1">
      <c r="A1345" s="19">
        <v>1344</v>
      </c>
      <c r="B1345" s="4">
        <v>15</v>
      </c>
      <c r="C1345" s="15">
        <v>1</v>
      </c>
      <c r="D1345" s="21">
        <v>8</v>
      </c>
      <c r="E1345" s="22">
        <v>44100</v>
      </c>
      <c r="F1345" s="23">
        <v>20</v>
      </c>
      <c r="G1345" s="24">
        <v>0.08</v>
      </c>
      <c r="H1345">
        <f>VLOOKUP($B1345,產品!$A$1:$E$61,4,FALSE)*(1-$G1345)*$F1345</f>
        <v>33120</v>
      </c>
      <c r="I1345" s="58">
        <f>$H1345-VLOOKUP($B1345,產品!$A$2:$E$61,5,FALSE)*F1345-$R1345</f>
        <v>18388.8</v>
      </c>
      <c r="J1345">
        <f t="shared" si="60"/>
        <v>2020</v>
      </c>
      <c r="P1345" t="str">
        <f>MID(VLOOKUP($D1345,業務!$A$1:$E$11,2,FALSE),FIND("/",VLOOKUP($D1345,業務!$A$1:$E$11,2,FALSE))+1,2)</f>
        <v>專員</v>
      </c>
      <c r="Q1345">
        <f t="shared" si="61"/>
        <v>0.01</v>
      </c>
      <c r="R1345">
        <f t="shared" si="62"/>
        <v>331.2</v>
      </c>
    </row>
    <row r="1346" spans="1:18" ht="15.75" customHeight="1">
      <c r="A1346" s="19">
        <v>1345</v>
      </c>
      <c r="B1346" s="4">
        <v>50</v>
      </c>
      <c r="C1346" s="15">
        <v>272</v>
      </c>
      <c r="D1346" s="21">
        <v>5</v>
      </c>
      <c r="E1346" s="22">
        <v>44100</v>
      </c>
      <c r="F1346" s="26">
        <v>3</v>
      </c>
      <c r="G1346" s="24">
        <v>0.11</v>
      </c>
      <c r="H1346">
        <f>VLOOKUP($B1346,產品!$A$1:$E$61,4,FALSE)*(1-$G1346)*$F1346</f>
        <v>48060</v>
      </c>
      <c r="I1346" s="58">
        <f>$H1346-VLOOKUP($B1346,產品!$A$2:$E$61,5,FALSE)*F1346-$R1346</f>
        <v>9779.4</v>
      </c>
      <c r="J1346">
        <f t="shared" si="60"/>
        <v>2020</v>
      </c>
      <c r="P1346" t="str">
        <f>MID(VLOOKUP($D1346,業務!$A$1:$E$11,2,FALSE),FIND("/",VLOOKUP($D1346,業務!$A$1:$E$11,2,FALSE))+1,2)</f>
        <v>專員</v>
      </c>
      <c r="Q1346">
        <f t="shared" si="61"/>
        <v>0.01</v>
      </c>
      <c r="R1346">
        <f t="shared" si="62"/>
        <v>480.6</v>
      </c>
    </row>
    <row r="1347" spans="1:18" ht="15.75" customHeight="1">
      <c r="A1347" s="19">
        <v>1346</v>
      </c>
      <c r="B1347" s="4">
        <v>31</v>
      </c>
      <c r="C1347" s="15">
        <v>275</v>
      </c>
      <c r="D1347" s="21">
        <v>7</v>
      </c>
      <c r="E1347" s="22">
        <v>44100</v>
      </c>
      <c r="F1347" s="26">
        <v>4</v>
      </c>
      <c r="G1347" s="24">
        <v>0.13</v>
      </c>
      <c r="H1347">
        <f>VLOOKUP($B1347,產品!$A$1:$E$61,4,FALSE)*(1-$G1347)*$F1347</f>
        <v>24360</v>
      </c>
      <c r="I1347" s="58">
        <f>$H1347-VLOOKUP($B1347,產品!$A$2:$E$61,5,FALSE)*F1347-$R1347</f>
        <v>7267.68</v>
      </c>
      <c r="J1347">
        <f t="shared" ref="J1347:J1410" si="63">YEAR(E1347)</f>
        <v>2020</v>
      </c>
      <c r="P1347" t="str">
        <f>MID(VLOOKUP($D1347,業務!$A$1:$E$11,2,FALSE),FIND("/",VLOOKUP($D1347,業務!$A$1:$E$11,2,FALSE))+1,2)</f>
        <v>副理</v>
      </c>
      <c r="Q1347">
        <f t="shared" ref="Q1347:Q1410" si="64">IF($P1347="專員",1%,IF($P1347="副理",1.2%,IF($P1347="經理",1.5%,IF($P1347="協理",1.6%,0))))</f>
        <v>1.2E-2</v>
      </c>
      <c r="R1347">
        <f t="shared" ref="R1347:R1410" si="65">$H1347*$Q1347</f>
        <v>292.32</v>
      </c>
    </row>
    <row r="1348" spans="1:18" ht="15.75" customHeight="1">
      <c r="A1348" s="19">
        <v>1347</v>
      </c>
      <c r="B1348" s="4">
        <v>4</v>
      </c>
      <c r="C1348" s="15">
        <v>4</v>
      </c>
      <c r="D1348" s="21">
        <v>5</v>
      </c>
      <c r="E1348" s="22">
        <v>44100</v>
      </c>
      <c r="F1348" s="23">
        <v>10</v>
      </c>
      <c r="G1348" s="24">
        <v>0.06</v>
      </c>
      <c r="H1348">
        <f>VLOOKUP($B1348,產品!$A$1:$E$61,4,FALSE)*(1-$G1348)*$F1348</f>
        <v>9400</v>
      </c>
      <c r="I1348" s="58">
        <f>$H1348-VLOOKUP($B1348,產品!$A$2:$E$61,5,FALSE)*F1348-$R1348</f>
        <v>5306</v>
      </c>
      <c r="J1348">
        <f t="shared" si="63"/>
        <v>2020</v>
      </c>
      <c r="P1348" t="str">
        <f>MID(VLOOKUP($D1348,業務!$A$1:$E$11,2,FALSE),FIND("/",VLOOKUP($D1348,業務!$A$1:$E$11,2,FALSE))+1,2)</f>
        <v>專員</v>
      </c>
      <c r="Q1348">
        <f t="shared" si="64"/>
        <v>0.01</v>
      </c>
      <c r="R1348">
        <f t="shared" si="65"/>
        <v>94</v>
      </c>
    </row>
    <row r="1349" spans="1:18" ht="15.75" customHeight="1">
      <c r="A1349" s="19">
        <v>1348</v>
      </c>
      <c r="B1349" s="4">
        <v>33</v>
      </c>
      <c r="C1349" s="15">
        <v>8</v>
      </c>
      <c r="D1349" s="21">
        <v>5</v>
      </c>
      <c r="E1349" s="22">
        <v>44100</v>
      </c>
      <c r="F1349" s="26">
        <v>3</v>
      </c>
      <c r="G1349" s="24">
        <v>0.2</v>
      </c>
      <c r="H1349">
        <f>VLOOKUP($B1349,產品!$A$1:$E$61,4,FALSE)*(1-$G1349)*$F1349</f>
        <v>18000</v>
      </c>
      <c r="I1349" s="58">
        <f>$H1349-VLOOKUP($B1349,產品!$A$2:$E$61,5,FALSE)*F1349-$R1349</f>
        <v>4320</v>
      </c>
      <c r="J1349">
        <f t="shared" si="63"/>
        <v>2020</v>
      </c>
      <c r="P1349" t="str">
        <f>MID(VLOOKUP($D1349,業務!$A$1:$E$11,2,FALSE),FIND("/",VLOOKUP($D1349,業務!$A$1:$E$11,2,FALSE))+1,2)</f>
        <v>專員</v>
      </c>
      <c r="Q1349">
        <f t="shared" si="64"/>
        <v>0.01</v>
      </c>
      <c r="R1349">
        <f t="shared" si="65"/>
        <v>180</v>
      </c>
    </row>
    <row r="1350" spans="1:18" ht="15.75" customHeight="1">
      <c r="A1350" s="19">
        <v>1349</v>
      </c>
      <c r="B1350" s="4">
        <v>24</v>
      </c>
      <c r="C1350" s="15">
        <v>11</v>
      </c>
      <c r="D1350" s="21">
        <v>6</v>
      </c>
      <c r="E1350" s="22">
        <v>44101</v>
      </c>
      <c r="F1350" s="23">
        <v>90</v>
      </c>
      <c r="G1350" s="24">
        <v>0.18</v>
      </c>
      <c r="H1350">
        <f>VLOOKUP($B1350,產品!$A$1:$E$61,4,FALSE)*(1-$G1350)*$F1350</f>
        <v>132840</v>
      </c>
      <c r="I1350" s="58">
        <f>$H1350-VLOOKUP($B1350,產品!$A$2:$E$61,5,FALSE)*F1350-$R1350</f>
        <v>66711.600000000006</v>
      </c>
      <c r="J1350">
        <f t="shared" si="63"/>
        <v>2020</v>
      </c>
      <c r="P1350" t="str">
        <f>MID(VLOOKUP($D1350,業務!$A$1:$E$11,2,FALSE),FIND("/",VLOOKUP($D1350,業務!$A$1:$E$11,2,FALSE))+1,2)</f>
        <v>專員</v>
      </c>
      <c r="Q1350">
        <f t="shared" si="64"/>
        <v>0.01</v>
      </c>
      <c r="R1350">
        <f t="shared" si="65"/>
        <v>1328.4</v>
      </c>
    </row>
    <row r="1351" spans="1:18" ht="15.75" customHeight="1">
      <c r="A1351" s="19">
        <v>1350</v>
      </c>
      <c r="B1351" s="4">
        <v>9</v>
      </c>
      <c r="C1351" s="15">
        <v>3</v>
      </c>
      <c r="D1351" s="21">
        <v>6</v>
      </c>
      <c r="E1351" s="22">
        <v>44101</v>
      </c>
      <c r="F1351" s="23">
        <v>60</v>
      </c>
      <c r="G1351" s="24">
        <v>0.05</v>
      </c>
      <c r="H1351">
        <f>VLOOKUP($B1351,產品!$A$1:$E$61,4,FALSE)*(1-$G1351)*$F1351</f>
        <v>57000</v>
      </c>
      <c r="I1351" s="58">
        <f>$H1351-VLOOKUP($B1351,產品!$A$2:$E$61,5,FALSE)*F1351-$R1351</f>
        <v>32430</v>
      </c>
      <c r="J1351">
        <f t="shared" si="63"/>
        <v>2020</v>
      </c>
      <c r="P1351" t="str">
        <f>MID(VLOOKUP($D1351,業務!$A$1:$E$11,2,FALSE),FIND("/",VLOOKUP($D1351,業務!$A$1:$E$11,2,FALSE))+1,2)</f>
        <v>專員</v>
      </c>
      <c r="Q1351">
        <f t="shared" si="64"/>
        <v>0.01</v>
      </c>
      <c r="R1351">
        <f t="shared" si="65"/>
        <v>570</v>
      </c>
    </row>
    <row r="1352" spans="1:18" ht="15.75" customHeight="1">
      <c r="A1352" s="19">
        <v>1351</v>
      </c>
      <c r="B1352" s="4">
        <v>44</v>
      </c>
      <c r="C1352" s="15">
        <v>282</v>
      </c>
      <c r="D1352" s="21">
        <v>7</v>
      </c>
      <c r="E1352" s="22">
        <v>44101</v>
      </c>
      <c r="F1352" s="23">
        <v>1</v>
      </c>
      <c r="G1352" s="24">
        <v>0.05</v>
      </c>
      <c r="H1352">
        <f>VLOOKUP($B1352,產品!$A$1:$E$61,4,FALSE)*(1-$G1352)*$F1352</f>
        <v>19000</v>
      </c>
      <c r="I1352" s="58">
        <f>$H1352-VLOOKUP($B1352,產品!$A$2:$E$61,5,FALSE)*F1352-$R1352</f>
        <v>5772</v>
      </c>
      <c r="J1352">
        <f t="shared" si="63"/>
        <v>2020</v>
      </c>
      <c r="P1352" t="str">
        <f>MID(VLOOKUP($D1352,業務!$A$1:$E$11,2,FALSE),FIND("/",VLOOKUP($D1352,業務!$A$1:$E$11,2,FALSE))+1,2)</f>
        <v>副理</v>
      </c>
      <c r="Q1352">
        <f t="shared" si="64"/>
        <v>1.2E-2</v>
      </c>
      <c r="R1352">
        <f t="shared" si="65"/>
        <v>228</v>
      </c>
    </row>
    <row r="1353" spans="1:18" ht="15.75" customHeight="1">
      <c r="A1353" s="19">
        <v>1352</v>
      </c>
      <c r="B1353" s="4">
        <v>11</v>
      </c>
      <c r="C1353" s="15">
        <v>117</v>
      </c>
      <c r="D1353" s="21">
        <v>1</v>
      </c>
      <c r="E1353" s="22">
        <v>44102</v>
      </c>
      <c r="F1353" s="23">
        <v>250</v>
      </c>
      <c r="G1353" s="24">
        <v>0.14000000000000001</v>
      </c>
      <c r="H1353">
        <f>VLOOKUP($B1353,產品!$A$1:$E$61,4,FALSE)*(1-$G1353)*$F1353</f>
        <v>215000</v>
      </c>
      <c r="I1353" s="58">
        <f>$H1353-VLOOKUP($B1353,產品!$A$2:$E$61,5,FALSE)*F1353-$R1353</f>
        <v>112850</v>
      </c>
      <c r="J1353">
        <f t="shared" si="63"/>
        <v>2020</v>
      </c>
      <c r="P1353" t="str">
        <f>MID(VLOOKUP($D1353,業務!$A$1:$E$11,2,FALSE),FIND("/",VLOOKUP($D1353,業務!$A$1:$E$11,2,FALSE))+1,2)</f>
        <v>專員</v>
      </c>
      <c r="Q1353">
        <f t="shared" si="64"/>
        <v>0.01</v>
      </c>
      <c r="R1353">
        <f t="shared" si="65"/>
        <v>2150</v>
      </c>
    </row>
    <row r="1354" spans="1:18" ht="15.75" customHeight="1">
      <c r="A1354" s="19">
        <v>1353</v>
      </c>
      <c r="B1354" s="4">
        <v>36</v>
      </c>
      <c r="C1354" s="15">
        <v>114</v>
      </c>
      <c r="D1354" s="21">
        <v>5</v>
      </c>
      <c r="E1354" s="22">
        <v>44102</v>
      </c>
      <c r="F1354" s="26">
        <v>25</v>
      </c>
      <c r="G1354" s="24">
        <v>0.12</v>
      </c>
      <c r="H1354">
        <f>VLOOKUP($B1354,產品!$A$1:$E$61,4,FALSE)*(1-$G1354)*$F1354</f>
        <v>198000</v>
      </c>
      <c r="I1354" s="58">
        <f>$H1354-VLOOKUP($B1354,產品!$A$2:$E$61,5,FALSE)*F1354-$R1354</f>
        <v>61020</v>
      </c>
      <c r="J1354">
        <f t="shared" si="63"/>
        <v>2020</v>
      </c>
      <c r="P1354" t="str">
        <f>MID(VLOOKUP($D1354,業務!$A$1:$E$11,2,FALSE),FIND("/",VLOOKUP($D1354,業務!$A$1:$E$11,2,FALSE))+1,2)</f>
        <v>專員</v>
      </c>
      <c r="Q1354">
        <f t="shared" si="64"/>
        <v>0.01</v>
      </c>
      <c r="R1354">
        <f t="shared" si="65"/>
        <v>1980</v>
      </c>
    </row>
    <row r="1355" spans="1:18" ht="15.75" customHeight="1">
      <c r="A1355" s="19">
        <v>1354</v>
      </c>
      <c r="B1355" s="4">
        <v>54</v>
      </c>
      <c r="C1355" s="15">
        <v>274</v>
      </c>
      <c r="D1355" s="21">
        <v>10</v>
      </c>
      <c r="E1355" s="22">
        <v>44102</v>
      </c>
      <c r="F1355" s="26">
        <v>15</v>
      </c>
      <c r="G1355" s="24">
        <v>0.1</v>
      </c>
      <c r="H1355">
        <f>VLOOKUP($B1355,產品!$A$1:$E$61,4,FALSE)*(1-$G1355)*$F1355</f>
        <v>243000</v>
      </c>
      <c r="I1355" s="58">
        <f>$H1355-VLOOKUP($B1355,產品!$A$2:$E$61,5,FALSE)*F1355-$R1355</f>
        <v>51570</v>
      </c>
      <c r="J1355">
        <f t="shared" si="63"/>
        <v>2020</v>
      </c>
      <c r="P1355" t="str">
        <f>MID(VLOOKUP($D1355,業務!$A$1:$E$11,2,FALSE),FIND("/",VLOOKUP($D1355,業務!$A$1:$E$11,2,FALSE))+1,2)</f>
        <v>專員</v>
      </c>
      <c r="Q1355">
        <f t="shared" si="64"/>
        <v>0.01</v>
      </c>
      <c r="R1355">
        <f t="shared" si="65"/>
        <v>2430</v>
      </c>
    </row>
    <row r="1356" spans="1:18" ht="15.75" customHeight="1">
      <c r="A1356" s="19">
        <v>1355</v>
      </c>
      <c r="B1356" s="4">
        <v>1</v>
      </c>
      <c r="C1356" s="15">
        <v>138</v>
      </c>
      <c r="D1356" s="21">
        <v>2</v>
      </c>
      <c r="E1356" s="22">
        <v>44102</v>
      </c>
      <c r="F1356" s="23">
        <v>100</v>
      </c>
      <c r="G1356" s="24">
        <v>0.15</v>
      </c>
      <c r="H1356">
        <f>VLOOKUP($B1356,產品!$A$1:$E$61,4,FALSE)*(1-$G1356)*$F1356</f>
        <v>85000</v>
      </c>
      <c r="I1356" s="58">
        <f>$H1356-VLOOKUP($B1356,產品!$A$2:$E$61,5,FALSE)*F1356-$R1356</f>
        <v>43725</v>
      </c>
      <c r="J1356">
        <f t="shared" si="63"/>
        <v>2020</v>
      </c>
      <c r="P1356" t="str">
        <f>MID(VLOOKUP($D1356,業務!$A$1:$E$11,2,FALSE),FIND("/",VLOOKUP($D1356,業務!$A$1:$E$11,2,FALSE))+1,2)</f>
        <v>經理</v>
      </c>
      <c r="Q1356">
        <f t="shared" si="64"/>
        <v>1.4999999999999999E-2</v>
      </c>
      <c r="R1356">
        <f t="shared" si="65"/>
        <v>1275</v>
      </c>
    </row>
    <row r="1357" spans="1:18" ht="15.75" customHeight="1">
      <c r="A1357" s="19">
        <v>1356</v>
      </c>
      <c r="B1357" s="4">
        <v>21</v>
      </c>
      <c r="C1357" s="15">
        <v>139</v>
      </c>
      <c r="D1357" s="21">
        <v>9</v>
      </c>
      <c r="E1357" s="22">
        <v>44102</v>
      </c>
      <c r="F1357" s="23">
        <v>50</v>
      </c>
      <c r="G1357" s="24">
        <v>0.16</v>
      </c>
      <c r="H1357">
        <f>VLOOKUP($B1357,產品!$A$1:$E$61,4,FALSE)*(1-$G1357)*$F1357</f>
        <v>75600</v>
      </c>
      <c r="I1357" s="58">
        <f>$H1357-VLOOKUP($B1357,產品!$A$2:$E$61,5,FALSE)*F1357-$R1357</f>
        <v>38466</v>
      </c>
      <c r="J1357">
        <f t="shared" si="63"/>
        <v>2020</v>
      </c>
      <c r="P1357" t="str">
        <f>MID(VLOOKUP($D1357,業務!$A$1:$E$11,2,FALSE),FIND("/",VLOOKUP($D1357,業務!$A$1:$E$11,2,FALSE))+1,2)</f>
        <v>經理</v>
      </c>
      <c r="Q1357">
        <f t="shared" si="64"/>
        <v>1.4999999999999999E-2</v>
      </c>
      <c r="R1357">
        <f t="shared" si="65"/>
        <v>1134</v>
      </c>
    </row>
    <row r="1358" spans="1:18" ht="15.75" customHeight="1">
      <c r="A1358" s="19">
        <v>1357</v>
      </c>
      <c r="B1358" s="4">
        <v>48</v>
      </c>
      <c r="C1358" s="15">
        <v>125</v>
      </c>
      <c r="D1358" s="21">
        <v>8</v>
      </c>
      <c r="E1358" s="22">
        <v>44102</v>
      </c>
      <c r="F1358" s="26">
        <v>2</v>
      </c>
      <c r="G1358" s="24">
        <v>0.11</v>
      </c>
      <c r="H1358">
        <f>VLOOKUP($B1358,產品!$A$1:$E$61,4,FALSE)*(1-$G1358)*$F1358</f>
        <v>39160</v>
      </c>
      <c r="I1358" s="58">
        <f>$H1358-VLOOKUP($B1358,產品!$A$2:$E$61,5,FALSE)*F1358-$R1358</f>
        <v>10168.4</v>
      </c>
      <c r="J1358">
        <f t="shared" si="63"/>
        <v>2020</v>
      </c>
      <c r="P1358" t="str">
        <f>MID(VLOOKUP($D1358,業務!$A$1:$E$11,2,FALSE),FIND("/",VLOOKUP($D1358,業務!$A$1:$E$11,2,FALSE))+1,2)</f>
        <v>專員</v>
      </c>
      <c r="Q1358">
        <f t="shared" si="64"/>
        <v>0.01</v>
      </c>
      <c r="R1358">
        <f t="shared" si="65"/>
        <v>391.6</v>
      </c>
    </row>
    <row r="1359" spans="1:18" ht="15.75" customHeight="1">
      <c r="A1359" s="19">
        <v>1358</v>
      </c>
      <c r="B1359" s="4">
        <v>46</v>
      </c>
      <c r="C1359" s="15">
        <v>293</v>
      </c>
      <c r="D1359" s="21">
        <v>1</v>
      </c>
      <c r="E1359" s="22">
        <v>44102</v>
      </c>
      <c r="F1359" s="23">
        <v>2</v>
      </c>
      <c r="G1359" s="24">
        <v>0.09</v>
      </c>
      <c r="H1359">
        <f>VLOOKUP($B1359,產品!$A$1:$E$61,4,FALSE)*(1-$G1359)*$F1359</f>
        <v>30940</v>
      </c>
      <c r="I1359" s="58">
        <f>$H1359-VLOOKUP($B1359,產品!$A$2:$E$61,5,FALSE)*F1359-$R1359</f>
        <v>8530.6</v>
      </c>
      <c r="J1359">
        <f t="shared" si="63"/>
        <v>2020</v>
      </c>
      <c r="P1359" t="str">
        <f>MID(VLOOKUP($D1359,業務!$A$1:$E$11,2,FALSE),FIND("/",VLOOKUP($D1359,業務!$A$1:$E$11,2,FALSE))+1,2)</f>
        <v>專員</v>
      </c>
      <c r="Q1359">
        <f t="shared" si="64"/>
        <v>0.01</v>
      </c>
      <c r="R1359">
        <f t="shared" si="65"/>
        <v>309.40000000000003</v>
      </c>
    </row>
    <row r="1360" spans="1:18" ht="15.75" customHeight="1">
      <c r="A1360" s="19">
        <v>1359</v>
      </c>
      <c r="B1360" s="4">
        <v>56</v>
      </c>
      <c r="C1360" s="15">
        <v>12</v>
      </c>
      <c r="D1360" s="21">
        <v>8</v>
      </c>
      <c r="E1360" s="22">
        <v>44102</v>
      </c>
      <c r="F1360" s="26">
        <v>2</v>
      </c>
      <c r="G1360" s="24">
        <v>0.16</v>
      </c>
      <c r="H1360">
        <f>VLOOKUP($B1360,產品!$A$1:$E$61,4,FALSE)*(1-$G1360)*$F1360</f>
        <v>36960</v>
      </c>
      <c r="I1360" s="58">
        <f>$H1360-VLOOKUP($B1360,產品!$A$2:$E$61,5,FALSE)*F1360-$R1360</f>
        <v>5790.4000000000033</v>
      </c>
      <c r="J1360">
        <f t="shared" si="63"/>
        <v>2020</v>
      </c>
      <c r="P1360" t="str">
        <f>MID(VLOOKUP($D1360,業務!$A$1:$E$11,2,FALSE),FIND("/",VLOOKUP($D1360,業務!$A$1:$E$11,2,FALSE))+1,2)</f>
        <v>專員</v>
      </c>
      <c r="Q1360">
        <f t="shared" si="64"/>
        <v>0.01</v>
      </c>
      <c r="R1360">
        <f t="shared" si="65"/>
        <v>369.6</v>
      </c>
    </row>
    <row r="1361" spans="1:18" ht="15.75" customHeight="1">
      <c r="A1361" s="19">
        <v>1360</v>
      </c>
      <c r="B1361" s="4">
        <v>19</v>
      </c>
      <c r="C1361" s="15">
        <v>124</v>
      </c>
      <c r="D1361" s="21">
        <v>4</v>
      </c>
      <c r="E1361" s="22">
        <v>44103</v>
      </c>
      <c r="F1361" s="26">
        <v>80</v>
      </c>
      <c r="G1361" s="24">
        <v>0.19</v>
      </c>
      <c r="H1361">
        <f>VLOOKUP($B1361,產品!$A$1:$E$61,4,FALSE)*(1-$G1361)*$F1361</f>
        <v>116640</v>
      </c>
      <c r="I1361" s="58">
        <f>$H1361-VLOOKUP($B1361,產品!$A$2:$E$61,5,FALSE)*F1361-$R1361</f>
        <v>57640.32</v>
      </c>
      <c r="J1361">
        <f t="shared" si="63"/>
        <v>2020</v>
      </c>
      <c r="P1361" t="str">
        <f>MID(VLOOKUP($D1361,業務!$A$1:$E$11,2,FALSE),FIND("/",VLOOKUP($D1361,業務!$A$1:$E$11,2,FALSE))+1,2)</f>
        <v>副理</v>
      </c>
      <c r="Q1361">
        <f t="shared" si="64"/>
        <v>1.2E-2</v>
      </c>
      <c r="R1361">
        <f t="shared" si="65"/>
        <v>1399.68</v>
      </c>
    </row>
    <row r="1362" spans="1:18" ht="15.75" customHeight="1">
      <c r="A1362" s="19">
        <v>1361</v>
      </c>
      <c r="B1362" s="4">
        <v>40</v>
      </c>
      <c r="C1362" s="15">
        <v>286</v>
      </c>
      <c r="D1362" s="21">
        <v>3</v>
      </c>
      <c r="E1362" s="22">
        <v>44103</v>
      </c>
      <c r="F1362" s="23">
        <v>5</v>
      </c>
      <c r="G1362" s="24">
        <v>0.08</v>
      </c>
      <c r="H1362">
        <f>VLOOKUP($B1362,產品!$A$1:$E$61,4,FALSE)*(1-$G1362)*$F1362</f>
        <v>92000</v>
      </c>
      <c r="I1362" s="58">
        <f>$H1362-VLOOKUP($B1362,產品!$A$2:$E$61,5,FALSE)*F1362-$R1362</f>
        <v>25528</v>
      </c>
      <c r="J1362">
        <f t="shared" si="63"/>
        <v>2020</v>
      </c>
      <c r="P1362" t="str">
        <f>MID(VLOOKUP($D1362,業務!$A$1:$E$11,2,FALSE),FIND("/",VLOOKUP($D1362,業務!$A$1:$E$11,2,FALSE))+1,2)</f>
        <v>協理</v>
      </c>
      <c r="Q1362">
        <f t="shared" si="64"/>
        <v>1.6E-2</v>
      </c>
      <c r="R1362">
        <f t="shared" si="65"/>
        <v>1472</v>
      </c>
    </row>
    <row r="1363" spans="1:18" ht="15.75" customHeight="1">
      <c r="A1363" s="19">
        <v>1362</v>
      </c>
      <c r="B1363" s="4">
        <v>24</v>
      </c>
      <c r="C1363" s="15">
        <v>119</v>
      </c>
      <c r="D1363" s="21">
        <v>10</v>
      </c>
      <c r="E1363" s="22">
        <v>44103</v>
      </c>
      <c r="F1363" s="26">
        <v>20</v>
      </c>
      <c r="G1363" s="24">
        <v>0.18</v>
      </c>
      <c r="H1363">
        <f>VLOOKUP($B1363,產品!$A$1:$E$61,4,FALSE)*(1-$G1363)*$F1363</f>
        <v>29520</v>
      </c>
      <c r="I1363" s="58">
        <f>$H1363-VLOOKUP($B1363,產品!$A$2:$E$61,5,FALSE)*F1363-$R1363</f>
        <v>14824.8</v>
      </c>
      <c r="J1363">
        <f t="shared" si="63"/>
        <v>2020</v>
      </c>
      <c r="P1363" t="str">
        <f>MID(VLOOKUP($D1363,業務!$A$1:$E$11,2,FALSE),FIND("/",VLOOKUP($D1363,業務!$A$1:$E$11,2,FALSE))+1,2)</f>
        <v>專員</v>
      </c>
      <c r="Q1363">
        <f t="shared" si="64"/>
        <v>0.01</v>
      </c>
      <c r="R1363">
        <f t="shared" si="65"/>
        <v>295.2</v>
      </c>
    </row>
    <row r="1364" spans="1:18" ht="15.75" customHeight="1">
      <c r="A1364" s="19">
        <v>1363</v>
      </c>
      <c r="B1364" s="4">
        <v>11</v>
      </c>
      <c r="C1364" s="15">
        <v>119</v>
      </c>
      <c r="D1364" s="21">
        <v>4</v>
      </c>
      <c r="E1364" s="22">
        <v>44103</v>
      </c>
      <c r="F1364" s="23">
        <v>30</v>
      </c>
      <c r="G1364" s="24">
        <v>0.13</v>
      </c>
      <c r="H1364">
        <f>VLOOKUP($B1364,產品!$A$1:$E$61,4,FALSE)*(1-$G1364)*$F1364</f>
        <v>26100</v>
      </c>
      <c r="I1364" s="58">
        <f>$H1364-VLOOKUP($B1364,產品!$A$2:$E$61,5,FALSE)*F1364-$R1364</f>
        <v>13786.8</v>
      </c>
      <c r="J1364">
        <f t="shared" si="63"/>
        <v>2020</v>
      </c>
      <c r="P1364" t="str">
        <f>MID(VLOOKUP($D1364,業務!$A$1:$E$11,2,FALSE),FIND("/",VLOOKUP($D1364,業務!$A$1:$E$11,2,FALSE))+1,2)</f>
        <v>副理</v>
      </c>
      <c r="Q1364">
        <f t="shared" si="64"/>
        <v>1.2E-2</v>
      </c>
      <c r="R1364">
        <f t="shared" si="65"/>
        <v>313.2</v>
      </c>
    </row>
    <row r="1365" spans="1:18" ht="15.75" customHeight="1">
      <c r="A1365" s="19">
        <v>1364</v>
      </c>
      <c r="B1365" s="4">
        <v>31</v>
      </c>
      <c r="C1365" s="15">
        <v>271</v>
      </c>
      <c r="D1365" s="21">
        <v>5</v>
      </c>
      <c r="E1365" s="22">
        <v>44103</v>
      </c>
      <c r="F1365" s="23">
        <v>5</v>
      </c>
      <c r="G1365" s="24">
        <v>0.1</v>
      </c>
      <c r="H1365">
        <f>VLOOKUP($B1365,產品!$A$1:$E$61,4,FALSE)*(1-$G1365)*$F1365</f>
        <v>31500</v>
      </c>
      <c r="I1365" s="58">
        <f>$H1365-VLOOKUP($B1365,產品!$A$2:$E$61,5,FALSE)*F1365-$R1365</f>
        <v>10185</v>
      </c>
      <c r="J1365">
        <f t="shared" si="63"/>
        <v>2020</v>
      </c>
      <c r="P1365" t="str">
        <f>MID(VLOOKUP($D1365,業務!$A$1:$E$11,2,FALSE),FIND("/",VLOOKUP($D1365,業務!$A$1:$E$11,2,FALSE))+1,2)</f>
        <v>專員</v>
      </c>
      <c r="Q1365">
        <f t="shared" si="64"/>
        <v>0.01</v>
      </c>
      <c r="R1365">
        <f t="shared" si="65"/>
        <v>315</v>
      </c>
    </row>
    <row r="1366" spans="1:18" ht="15.75" customHeight="1">
      <c r="A1366" s="19">
        <v>1365</v>
      </c>
      <c r="B1366" s="4">
        <v>41</v>
      </c>
      <c r="C1366" s="15">
        <v>284</v>
      </c>
      <c r="D1366" s="21">
        <v>5</v>
      </c>
      <c r="E1366" s="22">
        <v>44103</v>
      </c>
      <c r="F1366" s="23">
        <v>3</v>
      </c>
      <c r="G1366" s="24">
        <v>0.19</v>
      </c>
      <c r="H1366">
        <f>VLOOKUP($B1366,產品!$A$1:$E$61,4,FALSE)*(1-$G1366)*$F1366</f>
        <v>29160</v>
      </c>
      <c r="I1366" s="58">
        <f>$H1366-VLOOKUP($B1366,產品!$A$2:$E$61,5,FALSE)*F1366-$R1366</f>
        <v>5468.4</v>
      </c>
      <c r="J1366">
        <f t="shared" si="63"/>
        <v>2020</v>
      </c>
      <c r="P1366" t="str">
        <f>MID(VLOOKUP($D1366,業務!$A$1:$E$11,2,FALSE),FIND("/",VLOOKUP($D1366,業務!$A$1:$E$11,2,FALSE))+1,2)</f>
        <v>專員</v>
      </c>
      <c r="Q1366">
        <f t="shared" si="64"/>
        <v>0.01</v>
      </c>
      <c r="R1366">
        <f t="shared" si="65"/>
        <v>291.60000000000002</v>
      </c>
    </row>
    <row r="1367" spans="1:18" ht="15.75" customHeight="1">
      <c r="A1367" s="19">
        <v>1366</v>
      </c>
      <c r="B1367" s="4">
        <v>37</v>
      </c>
      <c r="C1367" s="15">
        <v>11</v>
      </c>
      <c r="D1367" s="21">
        <v>4</v>
      </c>
      <c r="E1367" s="22">
        <v>44103</v>
      </c>
      <c r="F1367" s="26">
        <v>3</v>
      </c>
      <c r="G1367" s="24">
        <v>0.19</v>
      </c>
      <c r="H1367">
        <f>VLOOKUP($B1367,產品!$A$1:$E$61,4,FALSE)*(1-$G1367)*$F1367</f>
        <v>29160</v>
      </c>
      <c r="I1367" s="58">
        <f>$H1367-VLOOKUP($B1367,產品!$A$2:$E$61,5,FALSE)*F1367-$R1367</f>
        <v>5410.08</v>
      </c>
      <c r="J1367">
        <f t="shared" si="63"/>
        <v>2020</v>
      </c>
      <c r="P1367" t="str">
        <f>MID(VLOOKUP($D1367,業務!$A$1:$E$11,2,FALSE),FIND("/",VLOOKUP($D1367,業務!$A$1:$E$11,2,FALSE))+1,2)</f>
        <v>副理</v>
      </c>
      <c r="Q1367">
        <f t="shared" si="64"/>
        <v>1.2E-2</v>
      </c>
      <c r="R1367">
        <f t="shared" si="65"/>
        <v>349.92</v>
      </c>
    </row>
    <row r="1368" spans="1:18" ht="15.75" customHeight="1">
      <c r="A1368" s="19">
        <v>1367</v>
      </c>
      <c r="B1368" s="4">
        <v>49</v>
      </c>
      <c r="C1368" s="15">
        <v>139</v>
      </c>
      <c r="D1368" s="21">
        <v>1</v>
      </c>
      <c r="E1368" s="22">
        <v>44103</v>
      </c>
      <c r="F1368" s="23">
        <v>1</v>
      </c>
      <c r="G1368" s="24">
        <v>0.08</v>
      </c>
      <c r="H1368">
        <f>VLOOKUP($B1368,產品!$A$1:$E$61,4,FALSE)*(1-$G1368)*$F1368</f>
        <v>13800</v>
      </c>
      <c r="I1368" s="58">
        <f>$H1368-VLOOKUP($B1368,產品!$A$2:$E$61,5,FALSE)*F1368-$R1368</f>
        <v>3162</v>
      </c>
      <c r="J1368">
        <f t="shared" si="63"/>
        <v>2020</v>
      </c>
      <c r="P1368" t="str">
        <f>MID(VLOOKUP($D1368,業務!$A$1:$E$11,2,FALSE),FIND("/",VLOOKUP($D1368,業務!$A$1:$E$11,2,FALSE))+1,2)</f>
        <v>專員</v>
      </c>
      <c r="Q1368">
        <f t="shared" si="64"/>
        <v>0.01</v>
      </c>
      <c r="R1368">
        <f t="shared" si="65"/>
        <v>138</v>
      </c>
    </row>
    <row r="1369" spans="1:18" ht="15.75" customHeight="1">
      <c r="A1369" s="19">
        <v>1368</v>
      </c>
      <c r="B1369" s="4">
        <v>24</v>
      </c>
      <c r="C1369" s="15">
        <v>12</v>
      </c>
      <c r="D1369" s="21">
        <v>6</v>
      </c>
      <c r="E1369" s="22">
        <v>44104</v>
      </c>
      <c r="F1369" s="23">
        <v>125</v>
      </c>
      <c r="G1369" s="24">
        <v>0.13</v>
      </c>
      <c r="H1369">
        <f>VLOOKUP($B1369,產品!$A$1:$E$61,4,FALSE)*(1-$G1369)*$F1369</f>
        <v>195750</v>
      </c>
      <c r="I1369" s="58">
        <f>$H1369-VLOOKUP($B1369,產品!$A$2:$E$61,5,FALSE)*F1369-$R1369</f>
        <v>103792.5</v>
      </c>
      <c r="J1369">
        <f t="shared" si="63"/>
        <v>2020</v>
      </c>
      <c r="P1369" t="str">
        <f>MID(VLOOKUP($D1369,業務!$A$1:$E$11,2,FALSE),FIND("/",VLOOKUP($D1369,業務!$A$1:$E$11,2,FALSE))+1,2)</f>
        <v>專員</v>
      </c>
      <c r="Q1369">
        <f t="shared" si="64"/>
        <v>0.01</v>
      </c>
      <c r="R1369">
        <f t="shared" si="65"/>
        <v>1957.5</v>
      </c>
    </row>
    <row r="1370" spans="1:18" ht="15.75" customHeight="1">
      <c r="A1370" s="19">
        <v>1369</v>
      </c>
      <c r="B1370" s="4">
        <v>17</v>
      </c>
      <c r="C1370" s="15">
        <v>10</v>
      </c>
      <c r="D1370" s="21">
        <v>7</v>
      </c>
      <c r="E1370" s="22">
        <v>44104</v>
      </c>
      <c r="F1370" s="26">
        <v>105</v>
      </c>
      <c r="G1370" s="24">
        <v>0.14000000000000001</v>
      </c>
      <c r="H1370">
        <f>VLOOKUP($B1370,產品!$A$1:$E$61,4,FALSE)*(1-$G1370)*$F1370</f>
        <v>162540</v>
      </c>
      <c r="I1370" s="58">
        <f>$H1370-VLOOKUP($B1370,產品!$A$2:$E$61,5,FALSE)*F1370-$R1370</f>
        <v>84989.52</v>
      </c>
      <c r="J1370">
        <f t="shared" si="63"/>
        <v>2020</v>
      </c>
      <c r="P1370" t="str">
        <f>MID(VLOOKUP($D1370,業務!$A$1:$E$11,2,FALSE),FIND("/",VLOOKUP($D1370,業務!$A$1:$E$11,2,FALSE))+1,2)</f>
        <v>副理</v>
      </c>
      <c r="Q1370">
        <f t="shared" si="64"/>
        <v>1.2E-2</v>
      </c>
      <c r="R1370">
        <f t="shared" si="65"/>
        <v>1950.48</v>
      </c>
    </row>
    <row r="1371" spans="1:18" ht="15.75" customHeight="1">
      <c r="A1371" s="19">
        <v>1370</v>
      </c>
      <c r="B1371" s="4">
        <v>13</v>
      </c>
      <c r="C1371" s="15">
        <v>4</v>
      </c>
      <c r="D1371" s="21">
        <v>9</v>
      </c>
      <c r="E1371" s="22">
        <v>44104</v>
      </c>
      <c r="F1371" s="23">
        <v>100</v>
      </c>
      <c r="G1371" s="24">
        <v>0.17</v>
      </c>
      <c r="H1371">
        <f>VLOOKUP($B1371,產品!$A$1:$E$61,4,FALSE)*(1-$G1371)*$F1371</f>
        <v>149400</v>
      </c>
      <c r="I1371" s="58">
        <f>$H1371-VLOOKUP($B1371,產品!$A$2:$E$61,5,FALSE)*F1371-$R1371</f>
        <v>75159</v>
      </c>
      <c r="J1371">
        <f t="shared" si="63"/>
        <v>2020</v>
      </c>
      <c r="P1371" t="str">
        <f>MID(VLOOKUP($D1371,業務!$A$1:$E$11,2,FALSE),FIND("/",VLOOKUP($D1371,業務!$A$1:$E$11,2,FALSE))+1,2)</f>
        <v>經理</v>
      </c>
      <c r="Q1371">
        <f t="shared" si="64"/>
        <v>1.4999999999999999E-2</v>
      </c>
      <c r="R1371">
        <f t="shared" si="65"/>
        <v>2241</v>
      </c>
    </row>
    <row r="1372" spans="1:18" ht="15.75" customHeight="1">
      <c r="A1372" s="19">
        <v>1371</v>
      </c>
      <c r="B1372" s="4">
        <v>7</v>
      </c>
      <c r="C1372" s="15">
        <v>5</v>
      </c>
      <c r="D1372" s="21">
        <v>4</v>
      </c>
      <c r="E1372" s="22">
        <v>44104</v>
      </c>
      <c r="F1372" s="26">
        <v>90</v>
      </c>
      <c r="G1372" s="24">
        <v>0.09</v>
      </c>
      <c r="H1372">
        <f>VLOOKUP($B1372,產品!$A$1:$E$61,4,FALSE)*(1-$G1372)*$F1372</f>
        <v>81900</v>
      </c>
      <c r="I1372" s="58">
        <f>$H1372-VLOOKUP($B1372,產品!$A$2:$E$61,5,FALSE)*F1372-$R1372</f>
        <v>44917.2</v>
      </c>
      <c r="J1372">
        <f t="shared" si="63"/>
        <v>2020</v>
      </c>
      <c r="P1372" t="str">
        <f>MID(VLOOKUP($D1372,業務!$A$1:$E$11,2,FALSE),FIND("/",VLOOKUP($D1372,業務!$A$1:$E$11,2,FALSE))+1,2)</f>
        <v>副理</v>
      </c>
      <c r="Q1372">
        <f t="shared" si="64"/>
        <v>1.2E-2</v>
      </c>
      <c r="R1372">
        <f t="shared" si="65"/>
        <v>982.80000000000007</v>
      </c>
    </row>
    <row r="1373" spans="1:18" ht="15.75" customHeight="1">
      <c r="A1373" s="19">
        <v>1372</v>
      </c>
      <c r="B1373" s="4">
        <v>45</v>
      </c>
      <c r="C1373" s="15">
        <v>290</v>
      </c>
      <c r="D1373" s="21">
        <v>6</v>
      </c>
      <c r="E1373" s="22">
        <v>44104</v>
      </c>
      <c r="F1373" s="26">
        <v>15</v>
      </c>
      <c r="G1373" s="24">
        <v>0.2</v>
      </c>
      <c r="H1373">
        <f>VLOOKUP($B1373,產品!$A$1:$E$61,4,FALSE)*(1-$G1373)*$F1373</f>
        <v>168000</v>
      </c>
      <c r="I1373" s="58">
        <f>$H1373-VLOOKUP($B1373,產品!$A$2:$E$61,5,FALSE)*F1373-$R1373</f>
        <v>29820</v>
      </c>
      <c r="J1373">
        <f t="shared" si="63"/>
        <v>2020</v>
      </c>
      <c r="P1373" t="str">
        <f>MID(VLOOKUP($D1373,業務!$A$1:$E$11,2,FALSE),FIND("/",VLOOKUP($D1373,業務!$A$1:$E$11,2,FALSE))+1,2)</f>
        <v>專員</v>
      </c>
      <c r="Q1373">
        <f t="shared" si="64"/>
        <v>0.01</v>
      </c>
      <c r="R1373">
        <f t="shared" si="65"/>
        <v>1680</v>
      </c>
    </row>
    <row r="1374" spans="1:18" ht="15.75" customHeight="1">
      <c r="A1374" s="19">
        <v>1373</v>
      </c>
      <c r="B1374" s="4">
        <v>32</v>
      </c>
      <c r="C1374" s="15">
        <v>10</v>
      </c>
      <c r="D1374" s="21">
        <v>2</v>
      </c>
      <c r="E1374" s="22">
        <v>44104</v>
      </c>
      <c r="F1374" s="26">
        <v>20</v>
      </c>
      <c r="G1374" s="24">
        <v>0.19</v>
      </c>
      <c r="H1374">
        <f>VLOOKUP($B1374,產品!$A$1:$E$61,4,FALSE)*(1-$G1374)*$F1374</f>
        <v>121500</v>
      </c>
      <c r="I1374" s="58">
        <f>$H1374-VLOOKUP($B1374,產品!$A$2:$E$61,5,FALSE)*F1374-$R1374</f>
        <v>29677.5</v>
      </c>
      <c r="J1374">
        <f t="shared" si="63"/>
        <v>2020</v>
      </c>
      <c r="P1374" t="str">
        <f>MID(VLOOKUP($D1374,業務!$A$1:$E$11,2,FALSE),FIND("/",VLOOKUP($D1374,業務!$A$1:$E$11,2,FALSE))+1,2)</f>
        <v>經理</v>
      </c>
      <c r="Q1374">
        <f t="shared" si="64"/>
        <v>1.4999999999999999E-2</v>
      </c>
      <c r="R1374">
        <f t="shared" si="65"/>
        <v>1822.5</v>
      </c>
    </row>
    <row r="1375" spans="1:18" ht="15.75" customHeight="1">
      <c r="A1375" s="19">
        <v>1374</v>
      </c>
      <c r="B1375" s="4">
        <v>24</v>
      </c>
      <c r="C1375" s="15">
        <v>5</v>
      </c>
      <c r="D1375" s="21">
        <v>10</v>
      </c>
      <c r="E1375" s="22">
        <v>44105</v>
      </c>
      <c r="F1375" s="23">
        <v>60</v>
      </c>
      <c r="G1375" s="24">
        <v>0.09</v>
      </c>
      <c r="H1375">
        <f>VLOOKUP($B1375,產品!$A$1:$E$61,4,FALSE)*(1-$G1375)*$F1375</f>
        <v>98280</v>
      </c>
      <c r="I1375" s="58">
        <f>$H1375-VLOOKUP($B1375,產品!$A$2:$E$61,5,FALSE)*F1375-$R1375</f>
        <v>54097.2</v>
      </c>
      <c r="J1375">
        <f t="shared" si="63"/>
        <v>2020</v>
      </c>
      <c r="P1375" t="str">
        <f>MID(VLOOKUP($D1375,業務!$A$1:$E$11,2,FALSE),FIND("/",VLOOKUP($D1375,業務!$A$1:$E$11,2,FALSE))+1,2)</f>
        <v>專員</v>
      </c>
      <c r="Q1375">
        <f t="shared" si="64"/>
        <v>0.01</v>
      </c>
      <c r="R1375">
        <f t="shared" si="65"/>
        <v>982.80000000000007</v>
      </c>
    </row>
    <row r="1376" spans="1:18" ht="15.75" customHeight="1">
      <c r="A1376" s="19">
        <v>1375</v>
      </c>
      <c r="B1376" s="4">
        <v>54</v>
      </c>
      <c r="C1376" s="15">
        <v>125</v>
      </c>
      <c r="D1376" s="21">
        <v>10</v>
      </c>
      <c r="E1376" s="22">
        <v>44105</v>
      </c>
      <c r="F1376" s="23">
        <v>12</v>
      </c>
      <c r="G1376" s="24">
        <v>0.17</v>
      </c>
      <c r="H1376">
        <f>VLOOKUP($B1376,產品!$A$1:$E$61,4,FALSE)*(1-$G1376)*$F1376</f>
        <v>179280</v>
      </c>
      <c r="I1376" s="58">
        <f>$H1376-VLOOKUP($B1376,產品!$A$2:$E$61,5,FALSE)*F1376-$R1376</f>
        <v>26287.200000000001</v>
      </c>
      <c r="J1376">
        <f t="shared" si="63"/>
        <v>2020</v>
      </c>
      <c r="P1376" t="str">
        <f>MID(VLOOKUP($D1376,業務!$A$1:$E$11,2,FALSE),FIND("/",VLOOKUP($D1376,業務!$A$1:$E$11,2,FALSE))+1,2)</f>
        <v>專員</v>
      </c>
      <c r="Q1376">
        <f t="shared" si="64"/>
        <v>0.01</v>
      </c>
      <c r="R1376">
        <f t="shared" si="65"/>
        <v>1792.8</v>
      </c>
    </row>
    <row r="1377" spans="1:18" ht="15.75" customHeight="1">
      <c r="A1377" s="19">
        <v>1376</v>
      </c>
      <c r="B1377" s="4">
        <v>37</v>
      </c>
      <c r="C1377" s="15">
        <v>10</v>
      </c>
      <c r="D1377" s="21">
        <v>9</v>
      </c>
      <c r="E1377" s="22">
        <v>44105</v>
      </c>
      <c r="F1377" s="23">
        <v>3</v>
      </c>
      <c r="G1377" s="24">
        <v>0.08</v>
      </c>
      <c r="H1377">
        <f>VLOOKUP($B1377,產品!$A$1:$E$61,4,FALSE)*(1-$G1377)*$F1377</f>
        <v>33120</v>
      </c>
      <c r="I1377" s="58">
        <f>$H1377-VLOOKUP($B1377,產品!$A$2:$E$61,5,FALSE)*F1377-$R1377</f>
        <v>9223.2000000000007</v>
      </c>
      <c r="J1377">
        <f t="shared" si="63"/>
        <v>2020</v>
      </c>
      <c r="P1377" t="str">
        <f>MID(VLOOKUP($D1377,業務!$A$1:$E$11,2,FALSE),FIND("/",VLOOKUP($D1377,業務!$A$1:$E$11,2,FALSE))+1,2)</f>
        <v>經理</v>
      </c>
      <c r="Q1377">
        <f t="shared" si="64"/>
        <v>1.4999999999999999E-2</v>
      </c>
      <c r="R1377">
        <f t="shared" si="65"/>
        <v>496.79999999999995</v>
      </c>
    </row>
    <row r="1378" spans="1:18" ht="15.75" customHeight="1">
      <c r="A1378" s="19">
        <v>1377</v>
      </c>
      <c r="B1378" s="4">
        <v>37</v>
      </c>
      <c r="C1378" s="15">
        <v>282</v>
      </c>
      <c r="D1378" s="21">
        <v>10</v>
      </c>
      <c r="E1378" s="22">
        <v>44105</v>
      </c>
      <c r="F1378" s="23">
        <v>3</v>
      </c>
      <c r="G1378" s="24">
        <v>0.1</v>
      </c>
      <c r="H1378">
        <f>VLOOKUP($B1378,產品!$A$1:$E$61,4,FALSE)*(1-$G1378)*$F1378</f>
        <v>32400</v>
      </c>
      <c r="I1378" s="58">
        <f>$H1378-VLOOKUP($B1378,產品!$A$2:$E$61,5,FALSE)*F1378-$R1378</f>
        <v>8676</v>
      </c>
      <c r="J1378">
        <f t="shared" si="63"/>
        <v>2020</v>
      </c>
      <c r="P1378" t="str">
        <f>MID(VLOOKUP($D1378,業務!$A$1:$E$11,2,FALSE),FIND("/",VLOOKUP($D1378,業務!$A$1:$E$11,2,FALSE))+1,2)</f>
        <v>專員</v>
      </c>
      <c r="Q1378">
        <f t="shared" si="64"/>
        <v>0.01</v>
      </c>
      <c r="R1378">
        <f t="shared" si="65"/>
        <v>324</v>
      </c>
    </row>
    <row r="1379" spans="1:18" ht="15.75" customHeight="1">
      <c r="A1379" s="19">
        <v>1378</v>
      </c>
      <c r="B1379" s="4">
        <v>19</v>
      </c>
      <c r="C1379" s="15">
        <v>112</v>
      </c>
      <c r="D1379" s="21">
        <v>10</v>
      </c>
      <c r="E1379" s="22">
        <v>44106</v>
      </c>
      <c r="F1379" s="26">
        <v>125</v>
      </c>
      <c r="G1379" s="24">
        <v>0.14000000000000001</v>
      </c>
      <c r="H1379">
        <f>VLOOKUP($B1379,產品!$A$1:$E$61,4,FALSE)*(1-$G1379)*$F1379</f>
        <v>193500</v>
      </c>
      <c r="I1379" s="58">
        <f>$H1379-VLOOKUP($B1379,產品!$A$2:$E$61,5,FALSE)*F1379-$R1379</f>
        <v>101565</v>
      </c>
      <c r="J1379">
        <f t="shared" si="63"/>
        <v>2020</v>
      </c>
      <c r="P1379" t="str">
        <f>MID(VLOOKUP($D1379,業務!$A$1:$E$11,2,FALSE),FIND("/",VLOOKUP($D1379,業務!$A$1:$E$11,2,FALSE))+1,2)</f>
        <v>專員</v>
      </c>
      <c r="Q1379">
        <f t="shared" si="64"/>
        <v>0.01</v>
      </c>
      <c r="R1379">
        <f t="shared" si="65"/>
        <v>1935</v>
      </c>
    </row>
    <row r="1380" spans="1:18" ht="15.75" customHeight="1">
      <c r="A1380" s="19">
        <v>1379</v>
      </c>
      <c r="B1380" s="4">
        <v>21</v>
      </c>
      <c r="C1380" s="15">
        <v>262</v>
      </c>
      <c r="D1380" s="21">
        <v>4</v>
      </c>
      <c r="E1380" s="22">
        <v>44106</v>
      </c>
      <c r="F1380" s="23">
        <v>26</v>
      </c>
      <c r="G1380" s="24">
        <v>0.12</v>
      </c>
      <c r="H1380">
        <f>VLOOKUP($B1380,產品!$A$1:$E$61,4,FALSE)*(1-$G1380)*$F1380</f>
        <v>41184</v>
      </c>
      <c r="I1380" s="58">
        <f>$H1380-VLOOKUP($B1380,產品!$A$2:$E$61,5,FALSE)*F1380-$R1380</f>
        <v>21969.792000000001</v>
      </c>
      <c r="J1380">
        <f t="shared" si="63"/>
        <v>2020</v>
      </c>
      <c r="P1380" t="str">
        <f>MID(VLOOKUP($D1380,業務!$A$1:$E$11,2,FALSE),FIND("/",VLOOKUP($D1380,業務!$A$1:$E$11,2,FALSE))+1,2)</f>
        <v>副理</v>
      </c>
      <c r="Q1380">
        <f t="shared" si="64"/>
        <v>1.2E-2</v>
      </c>
      <c r="R1380">
        <f t="shared" si="65"/>
        <v>494.20800000000003</v>
      </c>
    </row>
    <row r="1381" spans="1:18" ht="15.75" customHeight="1">
      <c r="A1381" s="19">
        <v>1380</v>
      </c>
      <c r="B1381" s="4">
        <v>24</v>
      </c>
      <c r="C1381" s="15">
        <v>3</v>
      </c>
      <c r="D1381" s="21">
        <v>5</v>
      </c>
      <c r="E1381" s="22">
        <v>44107</v>
      </c>
      <c r="F1381" s="26">
        <v>80</v>
      </c>
      <c r="G1381" s="24">
        <v>0.17</v>
      </c>
      <c r="H1381">
        <f>VLOOKUP($B1381,產品!$A$1:$E$61,4,FALSE)*(1-$G1381)*$F1381</f>
        <v>119520</v>
      </c>
      <c r="I1381" s="58">
        <f>$H1381-VLOOKUP($B1381,產品!$A$2:$E$61,5,FALSE)*F1381-$R1381</f>
        <v>60724.800000000003</v>
      </c>
      <c r="J1381">
        <f t="shared" si="63"/>
        <v>2020</v>
      </c>
      <c r="P1381" t="str">
        <f>MID(VLOOKUP($D1381,業務!$A$1:$E$11,2,FALSE),FIND("/",VLOOKUP($D1381,業務!$A$1:$E$11,2,FALSE))+1,2)</f>
        <v>專員</v>
      </c>
      <c r="Q1381">
        <f t="shared" si="64"/>
        <v>0.01</v>
      </c>
      <c r="R1381">
        <f t="shared" si="65"/>
        <v>1195.2</v>
      </c>
    </row>
    <row r="1382" spans="1:18" ht="15.75" customHeight="1">
      <c r="A1382" s="19">
        <v>1381</v>
      </c>
      <c r="B1382" s="4">
        <v>47</v>
      </c>
      <c r="C1382" s="15">
        <v>281</v>
      </c>
      <c r="D1382" s="21">
        <v>6</v>
      </c>
      <c r="E1382" s="22">
        <v>44107</v>
      </c>
      <c r="F1382" s="23">
        <v>15</v>
      </c>
      <c r="G1382" s="24">
        <v>0.17</v>
      </c>
      <c r="H1382">
        <f>VLOOKUP($B1382,產品!$A$1:$E$61,4,FALSE)*(1-$G1382)*$F1382</f>
        <v>249000</v>
      </c>
      <c r="I1382" s="58">
        <f>$H1382-VLOOKUP($B1382,產品!$A$2:$E$61,5,FALSE)*F1382-$R1382</f>
        <v>51510</v>
      </c>
      <c r="J1382">
        <f t="shared" si="63"/>
        <v>2020</v>
      </c>
      <c r="P1382" t="str">
        <f>MID(VLOOKUP($D1382,業務!$A$1:$E$11,2,FALSE),FIND("/",VLOOKUP($D1382,業務!$A$1:$E$11,2,FALSE))+1,2)</f>
        <v>專員</v>
      </c>
      <c r="Q1382">
        <f t="shared" si="64"/>
        <v>0.01</v>
      </c>
      <c r="R1382">
        <f t="shared" si="65"/>
        <v>2490</v>
      </c>
    </row>
    <row r="1383" spans="1:18" ht="15.75" customHeight="1">
      <c r="A1383" s="19">
        <v>1382</v>
      </c>
      <c r="B1383" s="4">
        <v>37</v>
      </c>
      <c r="C1383" s="15">
        <v>10</v>
      </c>
      <c r="D1383" s="21">
        <v>2</v>
      </c>
      <c r="E1383" s="22">
        <v>44107</v>
      </c>
      <c r="F1383" s="26">
        <v>14</v>
      </c>
      <c r="G1383" s="24">
        <v>0.16</v>
      </c>
      <c r="H1383">
        <f>VLOOKUP($B1383,產品!$A$1:$E$61,4,FALSE)*(1-$G1383)*$F1383</f>
        <v>141120</v>
      </c>
      <c r="I1383" s="58">
        <f>$H1383-VLOOKUP($B1383,產品!$A$2:$E$61,5,FALSE)*F1383-$R1383</f>
        <v>29803.200000000001</v>
      </c>
      <c r="J1383">
        <f t="shared" si="63"/>
        <v>2020</v>
      </c>
      <c r="P1383" t="str">
        <f>MID(VLOOKUP($D1383,業務!$A$1:$E$11,2,FALSE),FIND("/",VLOOKUP($D1383,業務!$A$1:$E$11,2,FALSE))+1,2)</f>
        <v>經理</v>
      </c>
      <c r="Q1383">
        <f t="shared" si="64"/>
        <v>1.4999999999999999E-2</v>
      </c>
      <c r="R1383">
        <f t="shared" si="65"/>
        <v>2116.7999999999997</v>
      </c>
    </row>
    <row r="1384" spans="1:18" ht="15.75" customHeight="1">
      <c r="A1384" s="19">
        <v>1383</v>
      </c>
      <c r="B1384" s="4">
        <v>58</v>
      </c>
      <c r="C1384" s="15">
        <v>118</v>
      </c>
      <c r="D1384" s="21">
        <v>5</v>
      </c>
      <c r="E1384" s="22">
        <v>44107</v>
      </c>
      <c r="F1384" s="23">
        <v>11</v>
      </c>
      <c r="G1384" s="24">
        <v>0.17</v>
      </c>
      <c r="H1384">
        <f>VLOOKUP($B1384,產品!$A$1:$E$61,4,FALSE)*(1-$G1384)*$F1384</f>
        <v>191730</v>
      </c>
      <c r="I1384" s="58">
        <f>$H1384-VLOOKUP($B1384,產品!$A$2:$E$61,5,FALSE)*F1384-$R1384</f>
        <v>28112.70000000003</v>
      </c>
      <c r="J1384">
        <f t="shared" si="63"/>
        <v>2020</v>
      </c>
      <c r="P1384" t="str">
        <f>MID(VLOOKUP($D1384,業務!$A$1:$E$11,2,FALSE),FIND("/",VLOOKUP($D1384,業務!$A$1:$E$11,2,FALSE))+1,2)</f>
        <v>專員</v>
      </c>
      <c r="Q1384">
        <f t="shared" si="64"/>
        <v>0.01</v>
      </c>
      <c r="R1384">
        <f t="shared" si="65"/>
        <v>1917.3</v>
      </c>
    </row>
    <row r="1385" spans="1:18" ht="15.75" customHeight="1">
      <c r="A1385" s="19">
        <v>1384</v>
      </c>
      <c r="B1385" s="4">
        <v>52</v>
      </c>
      <c r="C1385" s="15">
        <v>282</v>
      </c>
      <c r="D1385" s="21">
        <v>6</v>
      </c>
      <c r="E1385" s="22">
        <v>44107</v>
      </c>
      <c r="F1385" s="26">
        <v>6</v>
      </c>
      <c r="G1385" s="24">
        <v>0.12</v>
      </c>
      <c r="H1385">
        <f>VLOOKUP($B1385,產品!$A$1:$E$61,4,FALSE)*(1-$G1385)*$F1385</f>
        <v>116160</v>
      </c>
      <c r="I1385" s="58">
        <f>$H1385-VLOOKUP($B1385,產品!$A$2:$E$61,5,FALSE)*F1385-$R1385</f>
        <v>22598.400000000016</v>
      </c>
      <c r="J1385">
        <f t="shared" si="63"/>
        <v>2020</v>
      </c>
      <c r="P1385" t="str">
        <f>MID(VLOOKUP($D1385,業務!$A$1:$E$11,2,FALSE),FIND("/",VLOOKUP($D1385,業務!$A$1:$E$11,2,FALSE))+1,2)</f>
        <v>專員</v>
      </c>
      <c r="Q1385">
        <f t="shared" si="64"/>
        <v>0.01</v>
      </c>
      <c r="R1385">
        <f t="shared" si="65"/>
        <v>1161.6000000000001</v>
      </c>
    </row>
    <row r="1386" spans="1:18" ht="15.75" customHeight="1">
      <c r="A1386" s="19">
        <v>1385</v>
      </c>
      <c r="B1386" s="4">
        <v>1</v>
      </c>
      <c r="C1386" s="15">
        <v>268</v>
      </c>
      <c r="D1386" s="21">
        <v>5</v>
      </c>
      <c r="E1386" s="22">
        <v>44107</v>
      </c>
      <c r="F1386" s="23">
        <v>13</v>
      </c>
      <c r="G1386" s="24">
        <v>0.08</v>
      </c>
      <c r="H1386">
        <f>VLOOKUP($B1386,產品!$A$1:$E$61,4,FALSE)*(1-$G1386)*$F1386</f>
        <v>11960</v>
      </c>
      <c r="I1386" s="58">
        <f>$H1386-VLOOKUP($B1386,產品!$A$2:$E$61,5,FALSE)*F1386-$R1386</f>
        <v>6640.4</v>
      </c>
      <c r="J1386">
        <f t="shared" si="63"/>
        <v>2020</v>
      </c>
      <c r="P1386" t="str">
        <f>MID(VLOOKUP($D1386,業務!$A$1:$E$11,2,FALSE),FIND("/",VLOOKUP($D1386,業務!$A$1:$E$11,2,FALSE))+1,2)</f>
        <v>專員</v>
      </c>
      <c r="Q1386">
        <f t="shared" si="64"/>
        <v>0.01</v>
      </c>
      <c r="R1386">
        <f t="shared" si="65"/>
        <v>119.60000000000001</v>
      </c>
    </row>
    <row r="1387" spans="1:18" ht="15.75" customHeight="1">
      <c r="A1387" s="19">
        <v>1386</v>
      </c>
      <c r="B1387" s="4">
        <v>33</v>
      </c>
      <c r="C1387" s="15">
        <v>260</v>
      </c>
      <c r="D1387" s="21">
        <v>6</v>
      </c>
      <c r="E1387" s="22">
        <v>44107</v>
      </c>
      <c r="F1387" s="23">
        <v>3</v>
      </c>
      <c r="G1387" s="24">
        <v>0.12</v>
      </c>
      <c r="H1387">
        <f>VLOOKUP($B1387,產品!$A$1:$E$61,4,FALSE)*(1-$G1387)*$F1387</f>
        <v>19800</v>
      </c>
      <c r="I1387" s="58">
        <f>$H1387-VLOOKUP($B1387,產品!$A$2:$E$61,5,FALSE)*F1387-$R1387</f>
        <v>6102</v>
      </c>
      <c r="J1387">
        <f t="shared" si="63"/>
        <v>2020</v>
      </c>
      <c r="P1387" t="str">
        <f>MID(VLOOKUP($D1387,業務!$A$1:$E$11,2,FALSE),FIND("/",VLOOKUP($D1387,業務!$A$1:$E$11,2,FALSE))+1,2)</f>
        <v>專員</v>
      </c>
      <c r="Q1387">
        <f t="shared" si="64"/>
        <v>0.01</v>
      </c>
      <c r="R1387">
        <f t="shared" si="65"/>
        <v>198</v>
      </c>
    </row>
    <row r="1388" spans="1:18" ht="15.75" customHeight="1">
      <c r="A1388" s="19">
        <v>1387</v>
      </c>
      <c r="B1388" s="4">
        <v>9</v>
      </c>
      <c r="C1388" s="15">
        <v>258</v>
      </c>
      <c r="D1388" s="21">
        <v>4</v>
      </c>
      <c r="E1388" s="22">
        <v>44107</v>
      </c>
      <c r="F1388" s="26">
        <v>13</v>
      </c>
      <c r="G1388" s="24">
        <v>0.14000000000000001</v>
      </c>
      <c r="H1388">
        <f>VLOOKUP($B1388,產品!$A$1:$E$61,4,FALSE)*(1-$G1388)*$F1388</f>
        <v>11180</v>
      </c>
      <c r="I1388" s="58">
        <f>$H1388-VLOOKUP($B1388,產品!$A$2:$E$61,5,FALSE)*F1388-$R1388</f>
        <v>5845.84</v>
      </c>
      <c r="J1388">
        <f t="shared" si="63"/>
        <v>2020</v>
      </c>
      <c r="P1388" t="str">
        <f>MID(VLOOKUP($D1388,業務!$A$1:$E$11,2,FALSE),FIND("/",VLOOKUP($D1388,業務!$A$1:$E$11,2,FALSE))+1,2)</f>
        <v>副理</v>
      </c>
      <c r="Q1388">
        <f t="shared" si="64"/>
        <v>1.2E-2</v>
      </c>
      <c r="R1388">
        <f t="shared" si="65"/>
        <v>134.16</v>
      </c>
    </row>
    <row r="1389" spans="1:18" ht="15.75" customHeight="1">
      <c r="A1389" s="19">
        <v>1388</v>
      </c>
      <c r="B1389" s="4">
        <v>56</v>
      </c>
      <c r="C1389" s="15">
        <v>125</v>
      </c>
      <c r="D1389" s="21">
        <v>9</v>
      </c>
      <c r="E1389" s="22">
        <v>44108</v>
      </c>
      <c r="F1389" s="23">
        <v>10</v>
      </c>
      <c r="G1389" s="24">
        <v>0.11</v>
      </c>
      <c r="H1389">
        <f>VLOOKUP($B1389,產品!$A$1:$E$61,4,FALSE)*(1-$G1389)*$F1389</f>
        <v>195800</v>
      </c>
      <c r="I1389" s="58">
        <f>$H1389-VLOOKUP($B1389,產品!$A$2:$E$61,5,FALSE)*F1389-$R1389</f>
        <v>38863.000000000029</v>
      </c>
      <c r="J1389">
        <f t="shared" si="63"/>
        <v>2020</v>
      </c>
      <c r="P1389" t="str">
        <f>MID(VLOOKUP($D1389,業務!$A$1:$E$11,2,FALSE),FIND("/",VLOOKUP($D1389,業務!$A$1:$E$11,2,FALSE))+1,2)</f>
        <v>經理</v>
      </c>
      <c r="Q1389">
        <f t="shared" si="64"/>
        <v>1.4999999999999999E-2</v>
      </c>
      <c r="R1389">
        <f t="shared" si="65"/>
        <v>2937</v>
      </c>
    </row>
    <row r="1390" spans="1:18" ht="15.75" customHeight="1">
      <c r="A1390" s="19">
        <v>1389</v>
      </c>
      <c r="B1390" s="4">
        <v>21</v>
      </c>
      <c r="C1390" s="15">
        <v>264</v>
      </c>
      <c r="D1390" s="21">
        <v>1</v>
      </c>
      <c r="E1390" s="22">
        <v>44108</v>
      </c>
      <c r="F1390" s="26">
        <v>40</v>
      </c>
      <c r="G1390" s="24">
        <v>0.15</v>
      </c>
      <c r="H1390">
        <f>VLOOKUP($B1390,產品!$A$1:$E$61,4,FALSE)*(1-$G1390)*$F1390</f>
        <v>61200</v>
      </c>
      <c r="I1390" s="58">
        <f>$H1390-VLOOKUP($B1390,產品!$A$2:$E$61,5,FALSE)*F1390-$R1390</f>
        <v>31788</v>
      </c>
      <c r="J1390">
        <f t="shared" si="63"/>
        <v>2020</v>
      </c>
      <c r="P1390" t="str">
        <f>MID(VLOOKUP($D1390,業務!$A$1:$E$11,2,FALSE),FIND("/",VLOOKUP($D1390,業務!$A$1:$E$11,2,FALSE))+1,2)</f>
        <v>專員</v>
      </c>
      <c r="Q1390">
        <f t="shared" si="64"/>
        <v>0.01</v>
      </c>
      <c r="R1390">
        <f t="shared" si="65"/>
        <v>612</v>
      </c>
    </row>
    <row r="1391" spans="1:18" ht="15.75" customHeight="1">
      <c r="A1391" s="19">
        <v>1390</v>
      </c>
      <c r="B1391" s="4">
        <v>26</v>
      </c>
      <c r="C1391" s="15">
        <v>12</v>
      </c>
      <c r="D1391" s="21">
        <v>9</v>
      </c>
      <c r="E1391" s="22">
        <v>44108</v>
      </c>
      <c r="F1391" s="26">
        <v>10</v>
      </c>
      <c r="G1391" s="24">
        <v>0.06</v>
      </c>
      <c r="H1391">
        <f>VLOOKUP($B1391,產品!$A$1:$E$61,4,FALSE)*(1-$G1391)*$F1391</f>
        <v>61100</v>
      </c>
      <c r="I1391" s="58">
        <f>$H1391-VLOOKUP($B1391,產品!$A$2:$E$61,5,FALSE)*F1391-$R1391</f>
        <v>21183.5</v>
      </c>
      <c r="J1391">
        <f t="shared" si="63"/>
        <v>2020</v>
      </c>
      <c r="P1391" t="str">
        <f>MID(VLOOKUP($D1391,業務!$A$1:$E$11,2,FALSE),FIND("/",VLOOKUP($D1391,業務!$A$1:$E$11,2,FALSE))+1,2)</f>
        <v>經理</v>
      </c>
      <c r="Q1391">
        <f t="shared" si="64"/>
        <v>1.4999999999999999E-2</v>
      </c>
      <c r="R1391">
        <f t="shared" si="65"/>
        <v>916.5</v>
      </c>
    </row>
    <row r="1392" spans="1:18" ht="15.75" customHeight="1">
      <c r="A1392" s="19">
        <v>1391</v>
      </c>
      <c r="B1392" s="4">
        <v>12</v>
      </c>
      <c r="C1392" s="15">
        <v>3</v>
      </c>
      <c r="D1392" s="21">
        <v>7</v>
      </c>
      <c r="E1392" s="22">
        <v>44108</v>
      </c>
      <c r="F1392" s="26">
        <v>45</v>
      </c>
      <c r="G1392" s="24">
        <v>0.18</v>
      </c>
      <c r="H1392">
        <f>VLOOKUP($B1392,產品!$A$1:$E$61,4,FALSE)*(1-$G1392)*$F1392</f>
        <v>36900.000000000007</v>
      </c>
      <c r="I1392" s="58">
        <f>$H1392-VLOOKUP($B1392,產品!$A$2:$E$61,5,FALSE)*F1392-$R1392</f>
        <v>18457.200000000008</v>
      </c>
      <c r="J1392">
        <f t="shared" si="63"/>
        <v>2020</v>
      </c>
      <c r="P1392" t="str">
        <f>MID(VLOOKUP($D1392,業務!$A$1:$E$11,2,FALSE),FIND("/",VLOOKUP($D1392,業務!$A$1:$E$11,2,FALSE))+1,2)</f>
        <v>副理</v>
      </c>
      <c r="Q1392">
        <f t="shared" si="64"/>
        <v>1.2E-2</v>
      </c>
      <c r="R1392">
        <f t="shared" si="65"/>
        <v>442.80000000000007</v>
      </c>
    </row>
    <row r="1393" spans="1:18" ht="15.75" customHeight="1">
      <c r="A1393" s="19">
        <v>1392</v>
      </c>
      <c r="B1393" s="4">
        <v>7</v>
      </c>
      <c r="C1393" s="15">
        <v>9</v>
      </c>
      <c r="D1393" s="21">
        <v>1</v>
      </c>
      <c r="E1393" s="22">
        <v>44108</v>
      </c>
      <c r="F1393" s="26">
        <v>40</v>
      </c>
      <c r="G1393" s="24">
        <v>0.15</v>
      </c>
      <c r="H1393">
        <f>VLOOKUP($B1393,產品!$A$1:$E$61,4,FALSE)*(1-$G1393)*$F1393</f>
        <v>34000</v>
      </c>
      <c r="I1393" s="58">
        <f>$H1393-VLOOKUP($B1393,產品!$A$2:$E$61,5,FALSE)*F1393-$R1393</f>
        <v>17660</v>
      </c>
      <c r="J1393">
        <f t="shared" si="63"/>
        <v>2020</v>
      </c>
      <c r="P1393" t="str">
        <f>MID(VLOOKUP($D1393,業務!$A$1:$E$11,2,FALSE),FIND("/",VLOOKUP($D1393,業務!$A$1:$E$11,2,FALSE))+1,2)</f>
        <v>專員</v>
      </c>
      <c r="Q1393">
        <f t="shared" si="64"/>
        <v>0.01</v>
      </c>
      <c r="R1393">
        <f t="shared" si="65"/>
        <v>340</v>
      </c>
    </row>
    <row r="1394" spans="1:18" ht="15.75" customHeight="1">
      <c r="A1394" s="19">
        <v>1393</v>
      </c>
      <c r="B1394" s="4">
        <v>14</v>
      </c>
      <c r="C1394" s="15">
        <v>6</v>
      </c>
      <c r="D1394" s="21">
        <v>9</v>
      </c>
      <c r="E1394" s="22">
        <v>44108</v>
      </c>
      <c r="F1394" s="23">
        <v>15</v>
      </c>
      <c r="G1394" s="24">
        <v>7.0000000000000007E-2</v>
      </c>
      <c r="H1394">
        <f>VLOOKUP($B1394,產品!$A$1:$E$61,4,FALSE)*(1-$G1394)*$F1394</f>
        <v>25110</v>
      </c>
      <c r="I1394" s="58">
        <f>$H1394-VLOOKUP($B1394,產品!$A$2:$E$61,5,FALSE)*F1394-$R1394</f>
        <v>13933.35</v>
      </c>
      <c r="J1394">
        <f t="shared" si="63"/>
        <v>2020</v>
      </c>
      <c r="P1394" t="str">
        <f>MID(VLOOKUP($D1394,業務!$A$1:$E$11,2,FALSE),FIND("/",VLOOKUP($D1394,業務!$A$1:$E$11,2,FALSE))+1,2)</f>
        <v>經理</v>
      </c>
      <c r="Q1394">
        <f t="shared" si="64"/>
        <v>1.4999999999999999E-2</v>
      </c>
      <c r="R1394">
        <f t="shared" si="65"/>
        <v>376.65</v>
      </c>
    </row>
    <row r="1395" spans="1:18" ht="15.75" customHeight="1">
      <c r="A1395" s="19">
        <v>1394</v>
      </c>
      <c r="B1395" s="4">
        <v>52</v>
      </c>
      <c r="C1395" s="15">
        <v>123</v>
      </c>
      <c r="D1395" s="21">
        <v>6</v>
      </c>
      <c r="E1395" s="22">
        <v>44108</v>
      </c>
      <c r="F1395" s="23">
        <v>3</v>
      </c>
      <c r="G1395" s="24">
        <v>0.15</v>
      </c>
      <c r="H1395">
        <f>VLOOKUP($B1395,產品!$A$1:$E$61,4,FALSE)*(1-$G1395)*$F1395</f>
        <v>56100</v>
      </c>
      <c r="I1395" s="58">
        <f>$H1395-VLOOKUP($B1395,產品!$A$2:$E$61,5,FALSE)*F1395-$R1395</f>
        <v>9339.0000000000073</v>
      </c>
      <c r="J1395">
        <f t="shared" si="63"/>
        <v>2020</v>
      </c>
      <c r="P1395" t="str">
        <f>MID(VLOOKUP($D1395,業務!$A$1:$E$11,2,FALSE),FIND("/",VLOOKUP($D1395,業務!$A$1:$E$11,2,FALSE))+1,2)</f>
        <v>專員</v>
      </c>
      <c r="Q1395">
        <f t="shared" si="64"/>
        <v>0.01</v>
      </c>
      <c r="R1395">
        <f t="shared" si="65"/>
        <v>561</v>
      </c>
    </row>
    <row r="1396" spans="1:18" ht="15.75" customHeight="1">
      <c r="A1396" s="19">
        <v>1395</v>
      </c>
      <c r="B1396" s="4">
        <v>28</v>
      </c>
      <c r="C1396" s="15">
        <v>115</v>
      </c>
      <c r="D1396" s="21">
        <v>3</v>
      </c>
      <c r="E1396" s="22">
        <v>44108</v>
      </c>
      <c r="F1396" s="26">
        <v>3</v>
      </c>
      <c r="G1396" s="24">
        <v>0.15</v>
      </c>
      <c r="H1396">
        <f>VLOOKUP($B1396,產品!$A$1:$E$61,4,FALSE)*(1-$G1396)*$F1396</f>
        <v>19125</v>
      </c>
      <c r="I1396" s="58">
        <f>$H1396-VLOOKUP($B1396,產品!$A$2:$E$61,5,FALSE)*F1396-$R1396</f>
        <v>5319</v>
      </c>
      <c r="J1396">
        <f t="shared" si="63"/>
        <v>2020</v>
      </c>
      <c r="P1396" t="str">
        <f>MID(VLOOKUP($D1396,業務!$A$1:$E$11,2,FALSE),FIND("/",VLOOKUP($D1396,業務!$A$1:$E$11,2,FALSE))+1,2)</f>
        <v>協理</v>
      </c>
      <c r="Q1396">
        <f t="shared" si="64"/>
        <v>1.6E-2</v>
      </c>
      <c r="R1396">
        <f t="shared" si="65"/>
        <v>306</v>
      </c>
    </row>
    <row r="1397" spans="1:18" ht="15.75" customHeight="1">
      <c r="A1397" s="19">
        <v>1396</v>
      </c>
      <c r="B1397" s="4">
        <v>26</v>
      </c>
      <c r="C1397" s="15">
        <v>261</v>
      </c>
      <c r="D1397" s="21">
        <v>8</v>
      </c>
      <c r="E1397" s="22">
        <v>44109</v>
      </c>
      <c r="F1397" s="26">
        <v>15</v>
      </c>
      <c r="G1397" s="24">
        <v>7.0000000000000007E-2</v>
      </c>
      <c r="H1397">
        <f>VLOOKUP($B1397,產品!$A$1:$E$61,4,FALSE)*(1-$G1397)*$F1397</f>
        <v>90675</v>
      </c>
      <c r="I1397" s="58">
        <f>$H1397-VLOOKUP($B1397,產品!$A$2:$E$61,5,FALSE)*F1397-$R1397</f>
        <v>31268.25</v>
      </c>
      <c r="J1397">
        <f t="shared" si="63"/>
        <v>2020</v>
      </c>
      <c r="P1397" t="str">
        <f>MID(VLOOKUP($D1397,業務!$A$1:$E$11,2,FALSE),FIND("/",VLOOKUP($D1397,業務!$A$1:$E$11,2,FALSE))+1,2)</f>
        <v>專員</v>
      </c>
      <c r="Q1397">
        <f t="shared" si="64"/>
        <v>0.01</v>
      </c>
      <c r="R1397">
        <f t="shared" si="65"/>
        <v>906.75</v>
      </c>
    </row>
    <row r="1398" spans="1:18" ht="15.75" customHeight="1">
      <c r="A1398" s="19">
        <v>1397</v>
      </c>
      <c r="B1398" s="4">
        <v>53</v>
      </c>
      <c r="C1398" s="15">
        <v>281</v>
      </c>
      <c r="D1398" s="21">
        <v>2</v>
      </c>
      <c r="E1398" s="22">
        <v>44109</v>
      </c>
      <c r="F1398" s="26">
        <v>15</v>
      </c>
      <c r="G1398" s="24">
        <v>0.2</v>
      </c>
      <c r="H1398">
        <f>VLOOKUP($B1398,產品!$A$1:$E$61,4,FALSE)*(1-$G1398)*$F1398</f>
        <v>180000</v>
      </c>
      <c r="I1398" s="58">
        <f>$H1398-VLOOKUP($B1398,產品!$A$2:$E$61,5,FALSE)*F1398-$R1398</f>
        <v>19800</v>
      </c>
      <c r="J1398">
        <f t="shared" si="63"/>
        <v>2020</v>
      </c>
      <c r="P1398" t="str">
        <f>MID(VLOOKUP($D1398,業務!$A$1:$E$11,2,FALSE),FIND("/",VLOOKUP($D1398,業務!$A$1:$E$11,2,FALSE))+1,2)</f>
        <v>經理</v>
      </c>
      <c r="Q1398">
        <f t="shared" si="64"/>
        <v>1.4999999999999999E-2</v>
      </c>
      <c r="R1398">
        <f t="shared" si="65"/>
        <v>2700</v>
      </c>
    </row>
    <row r="1399" spans="1:18" ht="15.75" customHeight="1">
      <c r="A1399" s="19">
        <v>1398</v>
      </c>
      <c r="B1399" s="4">
        <v>40</v>
      </c>
      <c r="C1399" s="15">
        <v>7</v>
      </c>
      <c r="D1399" s="21">
        <v>7</v>
      </c>
      <c r="E1399" s="22">
        <v>44109</v>
      </c>
      <c r="F1399" s="23">
        <v>3</v>
      </c>
      <c r="G1399" s="24">
        <v>0.05</v>
      </c>
      <c r="H1399">
        <f>VLOOKUP($B1399,產品!$A$1:$E$61,4,FALSE)*(1-$G1399)*$F1399</f>
        <v>57000</v>
      </c>
      <c r="I1399" s="58">
        <f>$H1399-VLOOKUP($B1399,產品!$A$2:$E$61,5,FALSE)*F1399-$R1399</f>
        <v>17316</v>
      </c>
      <c r="J1399">
        <f t="shared" si="63"/>
        <v>2020</v>
      </c>
      <c r="P1399" t="str">
        <f>MID(VLOOKUP($D1399,業務!$A$1:$E$11,2,FALSE),FIND("/",VLOOKUP($D1399,業務!$A$1:$E$11,2,FALSE))+1,2)</f>
        <v>副理</v>
      </c>
      <c r="Q1399">
        <f t="shared" si="64"/>
        <v>1.2E-2</v>
      </c>
      <c r="R1399">
        <f t="shared" si="65"/>
        <v>684</v>
      </c>
    </row>
    <row r="1400" spans="1:18" ht="15.75" customHeight="1">
      <c r="A1400" s="19">
        <v>1399</v>
      </c>
      <c r="B1400" s="4">
        <v>51</v>
      </c>
      <c r="C1400" s="15">
        <v>291</v>
      </c>
      <c r="D1400" s="21">
        <v>7</v>
      </c>
      <c r="E1400" s="22">
        <v>44109</v>
      </c>
      <c r="F1400" s="26">
        <v>4</v>
      </c>
      <c r="G1400" s="24">
        <v>0.08</v>
      </c>
      <c r="H1400">
        <f>VLOOKUP($B1400,產品!$A$1:$E$61,4,FALSE)*(1-$G1400)*$F1400</f>
        <v>73600</v>
      </c>
      <c r="I1400" s="58">
        <f>$H1400-VLOOKUP($B1400,產品!$A$2:$E$61,5,FALSE)*F1400-$R1400</f>
        <v>16716.8</v>
      </c>
      <c r="J1400">
        <f t="shared" si="63"/>
        <v>2020</v>
      </c>
      <c r="P1400" t="str">
        <f>MID(VLOOKUP($D1400,業務!$A$1:$E$11,2,FALSE),FIND("/",VLOOKUP($D1400,業務!$A$1:$E$11,2,FALSE))+1,2)</f>
        <v>副理</v>
      </c>
      <c r="Q1400">
        <f t="shared" si="64"/>
        <v>1.2E-2</v>
      </c>
      <c r="R1400">
        <f t="shared" si="65"/>
        <v>883.2</v>
      </c>
    </row>
    <row r="1401" spans="1:18" ht="15.75" customHeight="1">
      <c r="A1401" s="19">
        <v>1400</v>
      </c>
      <c r="B1401" s="4">
        <v>35</v>
      </c>
      <c r="C1401" s="15">
        <v>9</v>
      </c>
      <c r="D1401" s="21">
        <v>1</v>
      </c>
      <c r="E1401" s="22">
        <v>44109</v>
      </c>
      <c r="F1401" s="23">
        <v>10</v>
      </c>
      <c r="G1401" s="24">
        <v>0.2</v>
      </c>
      <c r="H1401">
        <f>VLOOKUP($B1401,產品!$A$1:$E$61,4,FALSE)*(1-$G1401)*$F1401</f>
        <v>68000</v>
      </c>
      <c r="I1401" s="58">
        <f>$H1401-VLOOKUP($B1401,產品!$A$2:$E$61,5,FALSE)*F1401-$R1401</f>
        <v>16320</v>
      </c>
      <c r="J1401">
        <f t="shared" si="63"/>
        <v>2020</v>
      </c>
      <c r="P1401" t="str">
        <f>MID(VLOOKUP($D1401,業務!$A$1:$E$11,2,FALSE),FIND("/",VLOOKUP($D1401,業務!$A$1:$E$11,2,FALSE))+1,2)</f>
        <v>專員</v>
      </c>
      <c r="Q1401">
        <f t="shared" si="64"/>
        <v>0.01</v>
      </c>
      <c r="R1401">
        <f t="shared" si="65"/>
        <v>680</v>
      </c>
    </row>
    <row r="1402" spans="1:18" ht="15.75" customHeight="1">
      <c r="A1402" s="19">
        <v>1401</v>
      </c>
      <c r="B1402" s="4">
        <v>16</v>
      </c>
      <c r="C1402" s="15">
        <v>1</v>
      </c>
      <c r="D1402" s="21">
        <v>4</v>
      </c>
      <c r="E1402" s="22">
        <v>44110</v>
      </c>
      <c r="F1402" s="26">
        <v>125</v>
      </c>
      <c r="G1402" s="24">
        <v>0.16</v>
      </c>
      <c r="H1402">
        <f>VLOOKUP($B1402,產品!$A$1:$E$61,4,FALSE)*(1-$G1402)*$F1402</f>
        <v>189000</v>
      </c>
      <c r="I1402" s="58">
        <f>$H1402-VLOOKUP($B1402,產品!$A$2:$E$61,5,FALSE)*F1402-$R1402</f>
        <v>96732</v>
      </c>
      <c r="J1402">
        <f t="shared" si="63"/>
        <v>2020</v>
      </c>
      <c r="P1402" t="str">
        <f>MID(VLOOKUP($D1402,業務!$A$1:$E$11,2,FALSE),FIND("/",VLOOKUP($D1402,業務!$A$1:$E$11,2,FALSE))+1,2)</f>
        <v>副理</v>
      </c>
      <c r="Q1402">
        <f t="shared" si="64"/>
        <v>1.2E-2</v>
      </c>
      <c r="R1402">
        <f t="shared" si="65"/>
        <v>2268</v>
      </c>
    </row>
    <row r="1403" spans="1:18" ht="15.75" customHeight="1">
      <c r="A1403" s="19">
        <v>1402</v>
      </c>
      <c r="B1403" s="4">
        <v>46</v>
      </c>
      <c r="C1403" s="15">
        <v>3</v>
      </c>
      <c r="D1403" s="21">
        <v>9</v>
      </c>
      <c r="E1403" s="22">
        <v>44110</v>
      </c>
      <c r="F1403" s="26">
        <v>4</v>
      </c>
      <c r="G1403" s="24">
        <v>7.0000000000000007E-2</v>
      </c>
      <c r="H1403">
        <f>VLOOKUP($B1403,產品!$A$1:$E$61,4,FALSE)*(1-$G1403)*$F1403</f>
        <v>63239.999999999993</v>
      </c>
      <c r="I1403" s="58">
        <f>$H1403-VLOOKUP($B1403,產品!$A$2:$E$61,5,FALSE)*F1403-$R1403</f>
        <v>18091.399999999994</v>
      </c>
      <c r="J1403">
        <f t="shared" si="63"/>
        <v>2020</v>
      </c>
      <c r="P1403" t="str">
        <f>MID(VLOOKUP($D1403,業務!$A$1:$E$11,2,FALSE),FIND("/",VLOOKUP($D1403,業務!$A$1:$E$11,2,FALSE))+1,2)</f>
        <v>經理</v>
      </c>
      <c r="Q1403">
        <f t="shared" si="64"/>
        <v>1.4999999999999999E-2</v>
      </c>
      <c r="R1403">
        <f t="shared" si="65"/>
        <v>948.59999999999991</v>
      </c>
    </row>
    <row r="1404" spans="1:18" ht="15.75" customHeight="1">
      <c r="A1404" s="19">
        <v>1403</v>
      </c>
      <c r="B1404" s="4">
        <v>26</v>
      </c>
      <c r="C1404" s="15">
        <v>272</v>
      </c>
      <c r="D1404" s="21">
        <v>5</v>
      </c>
      <c r="E1404" s="22">
        <v>44110</v>
      </c>
      <c r="F1404" s="23">
        <v>10</v>
      </c>
      <c r="G1404" s="24">
        <v>0.18</v>
      </c>
      <c r="H1404">
        <f>VLOOKUP($B1404,產品!$A$1:$E$61,4,FALSE)*(1-$G1404)*$F1404</f>
        <v>53300</v>
      </c>
      <c r="I1404" s="58">
        <f>$H1404-VLOOKUP($B1404,產品!$A$2:$E$61,5,FALSE)*F1404-$R1404</f>
        <v>13767</v>
      </c>
      <c r="J1404">
        <f t="shared" si="63"/>
        <v>2020</v>
      </c>
      <c r="P1404" t="str">
        <f>MID(VLOOKUP($D1404,業務!$A$1:$E$11,2,FALSE),FIND("/",VLOOKUP($D1404,業務!$A$1:$E$11,2,FALSE))+1,2)</f>
        <v>專員</v>
      </c>
      <c r="Q1404">
        <f t="shared" si="64"/>
        <v>0.01</v>
      </c>
      <c r="R1404">
        <f t="shared" si="65"/>
        <v>533</v>
      </c>
    </row>
    <row r="1405" spans="1:18" ht="15.75" customHeight="1">
      <c r="A1405" s="19">
        <v>1404</v>
      </c>
      <c r="B1405" s="4">
        <v>8</v>
      </c>
      <c r="C1405" s="15">
        <v>11</v>
      </c>
      <c r="D1405" s="21">
        <v>10</v>
      </c>
      <c r="E1405" s="22">
        <v>44110</v>
      </c>
      <c r="F1405" s="23">
        <v>20</v>
      </c>
      <c r="G1405" s="24">
        <v>0.15</v>
      </c>
      <c r="H1405">
        <f>VLOOKUP($B1405,產品!$A$1:$E$61,4,FALSE)*(1-$G1405)*$F1405</f>
        <v>17000</v>
      </c>
      <c r="I1405" s="58">
        <f>$H1405-VLOOKUP($B1405,產品!$A$2:$E$61,5,FALSE)*F1405-$R1405</f>
        <v>8830</v>
      </c>
      <c r="J1405">
        <f t="shared" si="63"/>
        <v>2020</v>
      </c>
      <c r="P1405" t="str">
        <f>MID(VLOOKUP($D1405,業務!$A$1:$E$11,2,FALSE),FIND("/",VLOOKUP($D1405,業務!$A$1:$E$11,2,FALSE))+1,2)</f>
        <v>專員</v>
      </c>
      <c r="Q1405">
        <f t="shared" si="64"/>
        <v>0.01</v>
      </c>
      <c r="R1405">
        <f t="shared" si="65"/>
        <v>170</v>
      </c>
    </row>
    <row r="1406" spans="1:18" ht="15.75" customHeight="1">
      <c r="A1406" s="19">
        <v>1405</v>
      </c>
      <c r="B1406" s="4">
        <v>27</v>
      </c>
      <c r="C1406" s="15">
        <v>116</v>
      </c>
      <c r="D1406" s="21">
        <v>7</v>
      </c>
      <c r="E1406" s="22">
        <v>44110</v>
      </c>
      <c r="F1406" s="23">
        <v>3</v>
      </c>
      <c r="G1406" s="24">
        <v>0.14000000000000001</v>
      </c>
      <c r="H1406">
        <f>VLOOKUP($B1406,產品!$A$1:$E$61,4,FALSE)*(1-$G1406)*$F1406</f>
        <v>18060</v>
      </c>
      <c r="I1406" s="58">
        <f>$H1406-VLOOKUP($B1406,產品!$A$2:$E$61,5,FALSE)*F1406-$R1406</f>
        <v>5243.28</v>
      </c>
      <c r="J1406">
        <f t="shared" si="63"/>
        <v>2020</v>
      </c>
      <c r="P1406" t="str">
        <f>MID(VLOOKUP($D1406,業務!$A$1:$E$11,2,FALSE),FIND("/",VLOOKUP($D1406,業務!$A$1:$E$11,2,FALSE))+1,2)</f>
        <v>副理</v>
      </c>
      <c r="Q1406">
        <f t="shared" si="64"/>
        <v>1.2E-2</v>
      </c>
      <c r="R1406">
        <f t="shared" si="65"/>
        <v>216.72</v>
      </c>
    </row>
    <row r="1407" spans="1:18" ht="15.75" customHeight="1">
      <c r="A1407" s="19">
        <v>1406</v>
      </c>
      <c r="B1407" s="4">
        <v>6</v>
      </c>
      <c r="C1407" s="15">
        <v>124</v>
      </c>
      <c r="D1407" s="21">
        <v>7</v>
      </c>
      <c r="E1407" s="22">
        <v>44111</v>
      </c>
      <c r="F1407" s="23">
        <v>90</v>
      </c>
      <c r="G1407" s="24">
        <v>0.09</v>
      </c>
      <c r="H1407">
        <f>VLOOKUP($B1407,產品!$A$1:$E$61,4,FALSE)*(1-$G1407)*$F1407</f>
        <v>81900</v>
      </c>
      <c r="I1407" s="58">
        <f>$H1407-VLOOKUP($B1407,產品!$A$2:$E$61,5,FALSE)*F1407-$R1407</f>
        <v>44917.2</v>
      </c>
      <c r="J1407">
        <f t="shared" si="63"/>
        <v>2020</v>
      </c>
      <c r="P1407" t="str">
        <f>MID(VLOOKUP($D1407,業務!$A$1:$E$11,2,FALSE),FIND("/",VLOOKUP($D1407,業務!$A$1:$E$11,2,FALSE))+1,2)</f>
        <v>副理</v>
      </c>
      <c r="Q1407">
        <f t="shared" si="64"/>
        <v>1.2E-2</v>
      </c>
      <c r="R1407">
        <f t="shared" si="65"/>
        <v>982.80000000000007</v>
      </c>
    </row>
    <row r="1408" spans="1:18" ht="15.75" customHeight="1">
      <c r="A1408" s="19">
        <v>1407</v>
      </c>
      <c r="B1408" s="4">
        <v>20</v>
      </c>
      <c r="C1408" s="15">
        <v>273</v>
      </c>
      <c r="D1408" s="21">
        <v>10</v>
      </c>
      <c r="E1408" s="22">
        <v>44111</v>
      </c>
      <c r="F1408" s="26">
        <v>50</v>
      </c>
      <c r="G1408" s="24">
        <v>0.19</v>
      </c>
      <c r="H1408">
        <f>VLOOKUP($B1408,產品!$A$1:$E$61,4,FALSE)*(1-$G1408)*$F1408</f>
        <v>72900</v>
      </c>
      <c r="I1408" s="58">
        <f>$H1408-VLOOKUP($B1408,產品!$A$2:$E$61,5,FALSE)*F1408-$R1408</f>
        <v>36171</v>
      </c>
      <c r="J1408">
        <f t="shared" si="63"/>
        <v>2020</v>
      </c>
      <c r="P1408" t="str">
        <f>MID(VLOOKUP($D1408,業務!$A$1:$E$11,2,FALSE),FIND("/",VLOOKUP($D1408,業務!$A$1:$E$11,2,FALSE))+1,2)</f>
        <v>專員</v>
      </c>
      <c r="Q1408">
        <f t="shared" si="64"/>
        <v>0.01</v>
      </c>
      <c r="R1408">
        <f t="shared" si="65"/>
        <v>729</v>
      </c>
    </row>
    <row r="1409" spans="1:18" ht="15.75" customHeight="1">
      <c r="A1409" s="19">
        <v>1408</v>
      </c>
      <c r="B1409" s="4">
        <v>35</v>
      </c>
      <c r="C1409" s="15">
        <v>7</v>
      </c>
      <c r="D1409" s="21">
        <v>3</v>
      </c>
      <c r="E1409" s="22">
        <v>44111</v>
      </c>
      <c r="F1409" s="26">
        <v>13</v>
      </c>
      <c r="G1409" s="24">
        <v>7.0000000000000007E-2</v>
      </c>
      <c r="H1409">
        <f>VLOOKUP($B1409,產品!$A$1:$E$61,4,FALSE)*(1-$G1409)*$F1409</f>
        <v>102764.99999999999</v>
      </c>
      <c r="I1409" s="58">
        <f>$H1409-VLOOKUP($B1409,產品!$A$2:$E$61,5,FALSE)*F1409-$R1409</f>
        <v>34820.759999999987</v>
      </c>
      <c r="J1409">
        <f t="shared" si="63"/>
        <v>2020</v>
      </c>
      <c r="P1409" t="str">
        <f>MID(VLOOKUP($D1409,業務!$A$1:$E$11,2,FALSE),FIND("/",VLOOKUP($D1409,業務!$A$1:$E$11,2,FALSE))+1,2)</f>
        <v>協理</v>
      </c>
      <c r="Q1409">
        <f t="shared" si="64"/>
        <v>1.6E-2</v>
      </c>
      <c r="R1409">
        <f t="shared" si="65"/>
        <v>1644.2399999999998</v>
      </c>
    </row>
    <row r="1410" spans="1:18" ht="15.75" customHeight="1">
      <c r="A1410" s="19">
        <v>1409</v>
      </c>
      <c r="B1410" s="4">
        <v>49</v>
      </c>
      <c r="C1410" s="15">
        <v>8</v>
      </c>
      <c r="D1410" s="21">
        <v>8</v>
      </c>
      <c r="E1410" s="22">
        <v>44111</v>
      </c>
      <c r="F1410" s="23">
        <v>5</v>
      </c>
      <c r="G1410" s="24">
        <v>0.08</v>
      </c>
      <c r="H1410">
        <f>VLOOKUP($B1410,產品!$A$1:$E$61,4,FALSE)*(1-$G1410)*$F1410</f>
        <v>69000</v>
      </c>
      <c r="I1410" s="58">
        <f>$H1410-VLOOKUP($B1410,產品!$A$2:$E$61,5,FALSE)*F1410-$R1410</f>
        <v>15810</v>
      </c>
      <c r="J1410">
        <f t="shared" si="63"/>
        <v>2020</v>
      </c>
      <c r="P1410" t="str">
        <f>MID(VLOOKUP($D1410,業務!$A$1:$E$11,2,FALSE),FIND("/",VLOOKUP($D1410,業務!$A$1:$E$11,2,FALSE))+1,2)</f>
        <v>專員</v>
      </c>
      <c r="Q1410">
        <f t="shared" si="64"/>
        <v>0.01</v>
      </c>
      <c r="R1410">
        <f t="shared" si="65"/>
        <v>690</v>
      </c>
    </row>
    <row r="1411" spans="1:18" ht="15.75" customHeight="1">
      <c r="A1411" s="19">
        <v>1410</v>
      </c>
      <c r="B1411" s="4">
        <v>7</v>
      </c>
      <c r="C1411" s="15">
        <v>277</v>
      </c>
      <c r="D1411" s="21">
        <v>3</v>
      </c>
      <c r="E1411" s="22">
        <v>44111</v>
      </c>
      <c r="F1411" s="23">
        <v>20</v>
      </c>
      <c r="G1411" s="24">
        <v>0.06</v>
      </c>
      <c r="H1411">
        <f>VLOOKUP($B1411,產品!$A$1:$E$61,4,FALSE)*(1-$G1411)*$F1411</f>
        <v>18800</v>
      </c>
      <c r="I1411" s="58">
        <f>$H1411-VLOOKUP($B1411,產品!$A$2:$E$61,5,FALSE)*F1411-$R1411</f>
        <v>10499.2</v>
      </c>
      <c r="J1411">
        <f t="shared" ref="J1411:J1474" si="66">YEAR(E1411)</f>
        <v>2020</v>
      </c>
      <c r="P1411" t="str">
        <f>MID(VLOOKUP($D1411,業務!$A$1:$E$11,2,FALSE),FIND("/",VLOOKUP($D1411,業務!$A$1:$E$11,2,FALSE))+1,2)</f>
        <v>協理</v>
      </c>
      <c r="Q1411">
        <f t="shared" ref="Q1411:Q1474" si="67">IF($P1411="專員",1%,IF($P1411="副理",1.2%,IF($P1411="經理",1.5%,IF($P1411="協理",1.6%,0))))</f>
        <v>1.6E-2</v>
      </c>
      <c r="R1411">
        <f t="shared" ref="R1411:R1474" si="68">$H1411*$Q1411</f>
        <v>300.8</v>
      </c>
    </row>
    <row r="1412" spans="1:18" ht="15.75" customHeight="1">
      <c r="A1412" s="19">
        <v>1411</v>
      </c>
      <c r="B1412" s="4">
        <v>38</v>
      </c>
      <c r="C1412" s="15">
        <v>3</v>
      </c>
      <c r="D1412" s="21">
        <v>1</v>
      </c>
      <c r="E1412" s="22">
        <v>44111</v>
      </c>
      <c r="F1412" s="26">
        <v>1</v>
      </c>
      <c r="G1412" s="24">
        <v>0.15</v>
      </c>
      <c r="H1412">
        <f>VLOOKUP($B1412,產品!$A$1:$E$61,4,FALSE)*(1-$G1412)*$F1412</f>
        <v>12750</v>
      </c>
      <c r="I1412" s="58">
        <f>$H1412-VLOOKUP($B1412,產品!$A$2:$E$61,5,FALSE)*F1412-$R1412</f>
        <v>2872.5</v>
      </c>
      <c r="J1412">
        <f t="shared" si="66"/>
        <v>2020</v>
      </c>
      <c r="P1412" t="str">
        <f>MID(VLOOKUP($D1412,業務!$A$1:$E$11,2,FALSE),FIND("/",VLOOKUP($D1412,業務!$A$1:$E$11,2,FALSE))+1,2)</f>
        <v>專員</v>
      </c>
      <c r="Q1412">
        <f t="shared" si="67"/>
        <v>0.01</v>
      </c>
      <c r="R1412">
        <f t="shared" si="68"/>
        <v>127.5</v>
      </c>
    </row>
    <row r="1413" spans="1:18" ht="15.75" customHeight="1">
      <c r="A1413" s="19">
        <v>1412</v>
      </c>
      <c r="B1413" s="4">
        <v>6</v>
      </c>
      <c r="C1413" s="15">
        <v>120</v>
      </c>
      <c r="D1413" s="21">
        <v>1</v>
      </c>
      <c r="E1413" s="22">
        <v>44112</v>
      </c>
      <c r="F1413" s="26">
        <v>150</v>
      </c>
      <c r="G1413" s="24">
        <v>0.08</v>
      </c>
      <c r="H1413">
        <f>VLOOKUP($B1413,產品!$A$1:$E$61,4,FALSE)*(1-$G1413)*$F1413</f>
        <v>138000</v>
      </c>
      <c r="I1413" s="58">
        <f>$H1413-VLOOKUP($B1413,產品!$A$2:$E$61,5,FALSE)*F1413-$R1413</f>
        <v>76620</v>
      </c>
      <c r="J1413">
        <f t="shared" si="66"/>
        <v>2020</v>
      </c>
      <c r="P1413" t="str">
        <f>MID(VLOOKUP($D1413,業務!$A$1:$E$11,2,FALSE),FIND("/",VLOOKUP($D1413,業務!$A$1:$E$11,2,FALSE))+1,2)</f>
        <v>專員</v>
      </c>
      <c r="Q1413">
        <f t="shared" si="67"/>
        <v>0.01</v>
      </c>
      <c r="R1413">
        <f t="shared" si="68"/>
        <v>1380</v>
      </c>
    </row>
    <row r="1414" spans="1:18" ht="15.75" customHeight="1">
      <c r="A1414" s="19">
        <v>1413</v>
      </c>
      <c r="B1414" s="4">
        <v>15</v>
      </c>
      <c r="C1414" s="15">
        <v>116</v>
      </c>
      <c r="D1414" s="21">
        <v>4</v>
      </c>
      <c r="E1414" s="22">
        <v>44112</v>
      </c>
      <c r="F1414" s="26">
        <v>80</v>
      </c>
      <c r="G1414" s="24">
        <v>0.12</v>
      </c>
      <c r="H1414">
        <f>VLOOKUP($B1414,產品!$A$1:$E$61,4,FALSE)*(1-$G1414)*$F1414</f>
        <v>126720</v>
      </c>
      <c r="I1414" s="58">
        <f>$H1414-VLOOKUP($B1414,產品!$A$2:$E$61,5,FALSE)*F1414-$R1414</f>
        <v>67599.360000000001</v>
      </c>
      <c r="J1414">
        <f t="shared" si="66"/>
        <v>2020</v>
      </c>
      <c r="P1414" t="str">
        <f>MID(VLOOKUP($D1414,業務!$A$1:$E$11,2,FALSE),FIND("/",VLOOKUP($D1414,業務!$A$1:$E$11,2,FALSE))+1,2)</f>
        <v>副理</v>
      </c>
      <c r="Q1414">
        <f t="shared" si="67"/>
        <v>1.2E-2</v>
      </c>
      <c r="R1414">
        <f t="shared" si="68"/>
        <v>1520.64</v>
      </c>
    </row>
    <row r="1415" spans="1:18" ht="15.75" customHeight="1">
      <c r="A1415" s="19">
        <v>1414</v>
      </c>
      <c r="B1415" s="4">
        <v>14</v>
      </c>
      <c r="C1415" s="15">
        <v>257</v>
      </c>
      <c r="D1415" s="21">
        <v>2</v>
      </c>
      <c r="E1415" s="22">
        <v>44112</v>
      </c>
      <c r="F1415" s="26">
        <v>40</v>
      </c>
      <c r="G1415" s="24">
        <v>0.15</v>
      </c>
      <c r="H1415">
        <f>VLOOKUP($B1415,產品!$A$1:$E$61,4,FALSE)*(1-$G1415)*$F1415</f>
        <v>61200</v>
      </c>
      <c r="I1415" s="58">
        <f>$H1415-VLOOKUP($B1415,產品!$A$2:$E$61,5,FALSE)*F1415-$R1415</f>
        <v>31482</v>
      </c>
      <c r="J1415">
        <f t="shared" si="66"/>
        <v>2020</v>
      </c>
      <c r="P1415" t="str">
        <f>MID(VLOOKUP($D1415,業務!$A$1:$E$11,2,FALSE),FIND("/",VLOOKUP($D1415,業務!$A$1:$E$11,2,FALSE))+1,2)</f>
        <v>經理</v>
      </c>
      <c r="Q1415">
        <f t="shared" si="67"/>
        <v>1.4999999999999999E-2</v>
      </c>
      <c r="R1415">
        <f t="shared" si="68"/>
        <v>918</v>
      </c>
    </row>
    <row r="1416" spans="1:18" ht="15.75" customHeight="1">
      <c r="A1416" s="19">
        <v>1415</v>
      </c>
      <c r="B1416" s="4">
        <v>39</v>
      </c>
      <c r="C1416" s="15">
        <v>258</v>
      </c>
      <c r="D1416" s="21">
        <v>8</v>
      </c>
      <c r="E1416" s="22">
        <v>44112</v>
      </c>
      <c r="F1416" s="23">
        <v>6</v>
      </c>
      <c r="G1416" s="24">
        <v>0.08</v>
      </c>
      <c r="H1416">
        <f>VLOOKUP($B1416,產品!$A$1:$E$61,4,FALSE)*(1-$G1416)*$F1416</f>
        <v>99360</v>
      </c>
      <c r="I1416" s="58">
        <f>$H1416-VLOOKUP($B1416,產品!$A$2:$E$61,5,FALSE)*F1416-$R1416</f>
        <v>28166.400000000001</v>
      </c>
      <c r="J1416">
        <f t="shared" si="66"/>
        <v>2020</v>
      </c>
      <c r="P1416" t="str">
        <f>MID(VLOOKUP($D1416,業務!$A$1:$E$11,2,FALSE),FIND("/",VLOOKUP($D1416,業務!$A$1:$E$11,2,FALSE))+1,2)</f>
        <v>專員</v>
      </c>
      <c r="Q1416">
        <f t="shared" si="67"/>
        <v>0.01</v>
      </c>
      <c r="R1416">
        <f t="shared" si="68"/>
        <v>993.6</v>
      </c>
    </row>
    <row r="1417" spans="1:18" ht="15.75" customHeight="1">
      <c r="A1417" s="19">
        <v>1416</v>
      </c>
      <c r="B1417" s="4">
        <v>51</v>
      </c>
      <c r="C1417" s="15">
        <v>285</v>
      </c>
      <c r="D1417" s="21">
        <v>2</v>
      </c>
      <c r="E1417" s="22">
        <v>44112</v>
      </c>
      <c r="F1417" s="23">
        <v>6</v>
      </c>
      <c r="G1417" s="24">
        <v>0.12</v>
      </c>
      <c r="H1417">
        <f>VLOOKUP($B1417,產品!$A$1:$E$61,4,FALSE)*(1-$G1417)*$F1417</f>
        <v>105600</v>
      </c>
      <c r="I1417" s="58">
        <f>$H1417-VLOOKUP($B1417,產品!$A$2:$E$61,5,FALSE)*F1417-$R1417</f>
        <v>20016</v>
      </c>
      <c r="J1417">
        <f t="shared" si="66"/>
        <v>2020</v>
      </c>
      <c r="P1417" t="str">
        <f>MID(VLOOKUP($D1417,業務!$A$1:$E$11,2,FALSE),FIND("/",VLOOKUP($D1417,業務!$A$1:$E$11,2,FALSE))+1,2)</f>
        <v>經理</v>
      </c>
      <c r="Q1417">
        <f t="shared" si="67"/>
        <v>1.4999999999999999E-2</v>
      </c>
      <c r="R1417">
        <f t="shared" si="68"/>
        <v>1584</v>
      </c>
    </row>
    <row r="1418" spans="1:18" ht="15.75" customHeight="1">
      <c r="A1418" s="19">
        <v>1417</v>
      </c>
      <c r="B1418" s="4">
        <v>11</v>
      </c>
      <c r="C1418" s="15">
        <v>124</v>
      </c>
      <c r="D1418" s="21">
        <v>7</v>
      </c>
      <c r="E1418" s="22">
        <v>44112</v>
      </c>
      <c r="F1418" s="23">
        <v>20</v>
      </c>
      <c r="G1418" s="24">
        <v>0.18</v>
      </c>
      <c r="H1418">
        <f>VLOOKUP($B1418,產品!$A$1:$E$61,4,FALSE)*(1-$G1418)*$F1418</f>
        <v>16400.000000000004</v>
      </c>
      <c r="I1418" s="58">
        <f>$H1418-VLOOKUP($B1418,產品!$A$2:$E$61,5,FALSE)*F1418-$R1418</f>
        <v>8203.2000000000044</v>
      </c>
      <c r="J1418">
        <f t="shared" si="66"/>
        <v>2020</v>
      </c>
      <c r="P1418" t="str">
        <f>MID(VLOOKUP($D1418,業務!$A$1:$E$11,2,FALSE),FIND("/",VLOOKUP($D1418,業務!$A$1:$E$11,2,FALSE))+1,2)</f>
        <v>副理</v>
      </c>
      <c r="Q1418">
        <f t="shared" si="67"/>
        <v>1.2E-2</v>
      </c>
      <c r="R1418">
        <f t="shared" si="68"/>
        <v>196.80000000000004</v>
      </c>
    </row>
    <row r="1419" spans="1:18" ht="15.75" customHeight="1">
      <c r="A1419" s="19">
        <v>1418</v>
      </c>
      <c r="B1419" s="4">
        <v>15</v>
      </c>
      <c r="C1419" s="15">
        <v>136</v>
      </c>
      <c r="D1419" s="21">
        <v>2</v>
      </c>
      <c r="E1419" s="22">
        <v>44113</v>
      </c>
      <c r="F1419" s="23">
        <v>70</v>
      </c>
      <c r="G1419" s="24">
        <v>7.0000000000000007E-2</v>
      </c>
      <c r="H1419">
        <f>VLOOKUP($B1419,產品!$A$1:$E$61,4,FALSE)*(1-$G1419)*$F1419</f>
        <v>117180</v>
      </c>
      <c r="I1419" s="58">
        <f>$H1419-VLOOKUP($B1419,產品!$A$2:$E$61,5,FALSE)*F1419-$R1419</f>
        <v>65022.3</v>
      </c>
      <c r="J1419">
        <f t="shared" si="66"/>
        <v>2020</v>
      </c>
      <c r="P1419" t="str">
        <f>MID(VLOOKUP($D1419,業務!$A$1:$E$11,2,FALSE),FIND("/",VLOOKUP($D1419,業務!$A$1:$E$11,2,FALSE))+1,2)</f>
        <v>經理</v>
      </c>
      <c r="Q1419">
        <f t="shared" si="67"/>
        <v>1.4999999999999999E-2</v>
      </c>
      <c r="R1419">
        <f t="shared" si="68"/>
        <v>1757.7</v>
      </c>
    </row>
    <row r="1420" spans="1:18" ht="15.75" customHeight="1">
      <c r="A1420" s="19">
        <v>1419</v>
      </c>
      <c r="B1420" s="4">
        <v>10</v>
      </c>
      <c r="C1420" s="15">
        <v>5</v>
      </c>
      <c r="D1420" s="21">
        <v>3</v>
      </c>
      <c r="E1420" s="22">
        <v>44113</v>
      </c>
      <c r="F1420" s="26">
        <v>30</v>
      </c>
      <c r="G1420" s="24">
        <v>0.12</v>
      </c>
      <c r="H1420">
        <f>VLOOKUP($B1420,產品!$A$1:$E$61,4,FALSE)*(1-$G1420)*$F1420</f>
        <v>26400</v>
      </c>
      <c r="I1420" s="58">
        <f>$H1420-VLOOKUP($B1420,產品!$A$2:$E$61,5,FALSE)*F1420-$R1420</f>
        <v>13977.6</v>
      </c>
      <c r="J1420">
        <f t="shared" si="66"/>
        <v>2020</v>
      </c>
      <c r="P1420" t="str">
        <f>MID(VLOOKUP($D1420,業務!$A$1:$E$11,2,FALSE),FIND("/",VLOOKUP($D1420,業務!$A$1:$E$11,2,FALSE))+1,2)</f>
        <v>協理</v>
      </c>
      <c r="Q1420">
        <f t="shared" si="67"/>
        <v>1.6E-2</v>
      </c>
      <c r="R1420">
        <f t="shared" si="68"/>
        <v>422.40000000000003</v>
      </c>
    </row>
    <row r="1421" spans="1:18" ht="15.75" customHeight="1">
      <c r="A1421" s="19">
        <v>1420</v>
      </c>
      <c r="B1421" s="4">
        <v>6</v>
      </c>
      <c r="C1421" s="15">
        <v>261</v>
      </c>
      <c r="D1421" s="21">
        <v>4</v>
      </c>
      <c r="E1421" s="22">
        <v>44113</v>
      </c>
      <c r="F1421" s="26">
        <v>20</v>
      </c>
      <c r="G1421" s="24">
        <v>0.2</v>
      </c>
      <c r="H1421">
        <f>VLOOKUP($B1421,產品!$A$1:$E$61,4,FALSE)*(1-$G1421)*$F1421</f>
        <v>16000</v>
      </c>
      <c r="I1421" s="58">
        <f>$H1421-VLOOKUP($B1421,產品!$A$2:$E$61,5,FALSE)*F1421-$R1421</f>
        <v>7808</v>
      </c>
      <c r="J1421">
        <f t="shared" si="66"/>
        <v>2020</v>
      </c>
      <c r="P1421" t="str">
        <f>MID(VLOOKUP($D1421,業務!$A$1:$E$11,2,FALSE),FIND("/",VLOOKUP($D1421,業務!$A$1:$E$11,2,FALSE))+1,2)</f>
        <v>副理</v>
      </c>
      <c r="Q1421">
        <f t="shared" si="67"/>
        <v>1.2E-2</v>
      </c>
      <c r="R1421">
        <f t="shared" si="68"/>
        <v>192</v>
      </c>
    </row>
    <row r="1422" spans="1:18" ht="15.75" customHeight="1">
      <c r="A1422" s="19">
        <v>1421</v>
      </c>
      <c r="B1422" s="4">
        <v>3</v>
      </c>
      <c r="C1422" s="15">
        <v>140</v>
      </c>
      <c r="D1422" s="21">
        <v>7</v>
      </c>
      <c r="E1422" s="22">
        <v>44113</v>
      </c>
      <c r="F1422" s="23">
        <v>10</v>
      </c>
      <c r="G1422" s="24">
        <v>0.17</v>
      </c>
      <c r="H1422">
        <f>VLOOKUP($B1422,產品!$A$1:$E$61,4,FALSE)*(1-$G1422)*$F1422</f>
        <v>8300</v>
      </c>
      <c r="I1422" s="58">
        <f>$H1422-VLOOKUP($B1422,產品!$A$2:$E$61,5,FALSE)*F1422-$R1422</f>
        <v>4200.3999999999996</v>
      </c>
      <c r="J1422">
        <f t="shared" si="66"/>
        <v>2020</v>
      </c>
      <c r="P1422" t="str">
        <f>MID(VLOOKUP($D1422,業務!$A$1:$E$11,2,FALSE),FIND("/",VLOOKUP($D1422,業務!$A$1:$E$11,2,FALSE))+1,2)</f>
        <v>副理</v>
      </c>
      <c r="Q1422">
        <f t="shared" si="67"/>
        <v>1.2E-2</v>
      </c>
      <c r="R1422">
        <f t="shared" si="68"/>
        <v>99.600000000000009</v>
      </c>
    </row>
    <row r="1423" spans="1:18" ht="15.75" customHeight="1">
      <c r="A1423" s="19">
        <v>1422</v>
      </c>
      <c r="B1423" s="4">
        <v>6</v>
      </c>
      <c r="C1423" s="15">
        <v>258</v>
      </c>
      <c r="D1423" s="21">
        <v>1</v>
      </c>
      <c r="E1423" s="22">
        <v>44114</v>
      </c>
      <c r="F1423" s="23">
        <v>250</v>
      </c>
      <c r="G1423" s="24">
        <v>0.16</v>
      </c>
      <c r="H1423">
        <f>VLOOKUP($B1423,產品!$A$1:$E$61,4,FALSE)*(1-$G1423)*$F1423</f>
        <v>210000</v>
      </c>
      <c r="I1423" s="58">
        <f>$H1423-VLOOKUP($B1423,產品!$A$2:$E$61,5,FALSE)*F1423-$R1423</f>
        <v>107900</v>
      </c>
      <c r="J1423">
        <f t="shared" si="66"/>
        <v>2020</v>
      </c>
      <c r="P1423" t="str">
        <f>MID(VLOOKUP($D1423,業務!$A$1:$E$11,2,FALSE),FIND("/",VLOOKUP($D1423,業務!$A$1:$E$11,2,FALSE))+1,2)</f>
        <v>專員</v>
      </c>
      <c r="Q1423">
        <f t="shared" si="67"/>
        <v>0.01</v>
      </c>
      <c r="R1423">
        <f t="shared" si="68"/>
        <v>2100</v>
      </c>
    </row>
    <row r="1424" spans="1:18" ht="15.75" customHeight="1">
      <c r="A1424" s="19">
        <v>1423</v>
      </c>
      <c r="B1424" s="4">
        <v>53</v>
      </c>
      <c r="C1424" s="15">
        <v>4</v>
      </c>
      <c r="D1424" s="21">
        <v>1</v>
      </c>
      <c r="E1424" s="22">
        <v>44114</v>
      </c>
      <c r="F1424" s="23">
        <v>15</v>
      </c>
      <c r="G1424" s="24">
        <v>0.06</v>
      </c>
      <c r="H1424">
        <f>VLOOKUP($B1424,產品!$A$1:$E$61,4,FALSE)*(1-$G1424)*$F1424</f>
        <v>211500</v>
      </c>
      <c r="I1424" s="58">
        <f>$H1424-VLOOKUP($B1424,產品!$A$2:$E$61,5,FALSE)*F1424-$R1424</f>
        <v>51885</v>
      </c>
      <c r="J1424">
        <f t="shared" si="66"/>
        <v>2020</v>
      </c>
      <c r="P1424" t="str">
        <f>MID(VLOOKUP($D1424,業務!$A$1:$E$11,2,FALSE),FIND("/",VLOOKUP($D1424,業務!$A$1:$E$11,2,FALSE))+1,2)</f>
        <v>專員</v>
      </c>
      <c r="Q1424">
        <f t="shared" si="67"/>
        <v>0.01</v>
      </c>
      <c r="R1424">
        <f t="shared" si="68"/>
        <v>2115</v>
      </c>
    </row>
    <row r="1425" spans="1:18" ht="15.75" customHeight="1">
      <c r="A1425" s="19">
        <v>1424</v>
      </c>
      <c r="B1425" s="4">
        <v>49</v>
      </c>
      <c r="C1425" s="15">
        <v>1</v>
      </c>
      <c r="D1425" s="21">
        <v>8</v>
      </c>
      <c r="E1425" s="22">
        <v>44114</v>
      </c>
      <c r="F1425" s="23">
        <v>10</v>
      </c>
      <c r="G1425" s="24">
        <v>0.06</v>
      </c>
      <c r="H1425">
        <f>VLOOKUP($B1425,產品!$A$1:$E$61,4,FALSE)*(1-$G1425)*$F1425</f>
        <v>141000</v>
      </c>
      <c r="I1425" s="58">
        <f>$H1425-VLOOKUP($B1425,產品!$A$2:$E$61,5,FALSE)*F1425-$R1425</f>
        <v>34590</v>
      </c>
      <c r="J1425">
        <f t="shared" si="66"/>
        <v>2020</v>
      </c>
      <c r="P1425" t="str">
        <f>MID(VLOOKUP($D1425,業務!$A$1:$E$11,2,FALSE),FIND("/",VLOOKUP($D1425,業務!$A$1:$E$11,2,FALSE))+1,2)</f>
        <v>專員</v>
      </c>
      <c r="Q1425">
        <f t="shared" si="67"/>
        <v>0.01</v>
      </c>
      <c r="R1425">
        <f t="shared" si="68"/>
        <v>1410</v>
      </c>
    </row>
    <row r="1426" spans="1:18" ht="15.75" customHeight="1">
      <c r="A1426" s="19">
        <v>1425</v>
      </c>
      <c r="B1426" s="4">
        <v>9</v>
      </c>
      <c r="C1426" s="15">
        <v>285</v>
      </c>
      <c r="D1426" s="21">
        <v>4</v>
      </c>
      <c r="E1426" s="22">
        <v>44114</v>
      </c>
      <c r="F1426" s="26">
        <v>70</v>
      </c>
      <c r="G1426" s="24">
        <v>0.13</v>
      </c>
      <c r="H1426">
        <f>VLOOKUP($B1426,產品!$A$1:$E$61,4,FALSE)*(1-$G1426)*$F1426</f>
        <v>60900</v>
      </c>
      <c r="I1426" s="58">
        <f>$H1426-VLOOKUP($B1426,產品!$A$2:$E$61,5,FALSE)*F1426-$R1426</f>
        <v>32169.200000000001</v>
      </c>
      <c r="J1426">
        <f t="shared" si="66"/>
        <v>2020</v>
      </c>
      <c r="P1426" t="str">
        <f>MID(VLOOKUP($D1426,業務!$A$1:$E$11,2,FALSE),FIND("/",VLOOKUP($D1426,業務!$A$1:$E$11,2,FALSE))+1,2)</f>
        <v>副理</v>
      </c>
      <c r="Q1426">
        <f t="shared" si="67"/>
        <v>1.2E-2</v>
      </c>
      <c r="R1426">
        <f t="shared" si="68"/>
        <v>730.80000000000007</v>
      </c>
    </row>
    <row r="1427" spans="1:18" ht="15.75" customHeight="1">
      <c r="A1427" s="19">
        <v>1426</v>
      </c>
      <c r="B1427" s="4">
        <v>55</v>
      </c>
      <c r="C1427" s="15">
        <v>10</v>
      </c>
      <c r="D1427" s="21">
        <v>3</v>
      </c>
      <c r="E1427" s="22">
        <v>44114</v>
      </c>
      <c r="F1427" s="23">
        <v>10</v>
      </c>
      <c r="G1427" s="24">
        <v>0.15</v>
      </c>
      <c r="H1427">
        <f>VLOOKUP($B1427,產品!$A$1:$E$61,4,FALSE)*(1-$G1427)*$F1427</f>
        <v>170000</v>
      </c>
      <c r="I1427" s="58">
        <f>$H1427-VLOOKUP($B1427,產品!$A$2:$E$61,5,FALSE)*F1427-$R1427</f>
        <v>27280</v>
      </c>
      <c r="J1427">
        <f t="shared" si="66"/>
        <v>2020</v>
      </c>
      <c r="P1427" t="str">
        <f>MID(VLOOKUP($D1427,業務!$A$1:$E$11,2,FALSE),FIND("/",VLOOKUP($D1427,業務!$A$1:$E$11,2,FALSE))+1,2)</f>
        <v>協理</v>
      </c>
      <c r="Q1427">
        <f t="shared" si="67"/>
        <v>1.6E-2</v>
      </c>
      <c r="R1427">
        <f t="shared" si="68"/>
        <v>2720</v>
      </c>
    </row>
    <row r="1428" spans="1:18" ht="15.75" customHeight="1">
      <c r="A1428" s="19">
        <v>1427</v>
      </c>
      <c r="B1428" s="4">
        <v>17</v>
      </c>
      <c r="C1428" s="15">
        <v>294</v>
      </c>
      <c r="D1428" s="21">
        <v>10</v>
      </c>
      <c r="E1428" s="22">
        <v>44114</v>
      </c>
      <c r="F1428" s="23">
        <v>24</v>
      </c>
      <c r="G1428" s="24">
        <v>0.16</v>
      </c>
      <c r="H1428">
        <f>VLOOKUP($B1428,產品!$A$1:$E$61,4,FALSE)*(1-$G1428)*$F1428</f>
        <v>36288</v>
      </c>
      <c r="I1428" s="58">
        <f>$H1428-VLOOKUP($B1428,產品!$A$2:$E$61,5,FALSE)*F1428-$R1428</f>
        <v>18645.12</v>
      </c>
      <c r="J1428">
        <f t="shared" si="66"/>
        <v>2020</v>
      </c>
      <c r="P1428" t="str">
        <f>MID(VLOOKUP($D1428,業務!$A$1:$E$11,2,FALSE),FIND("/",VLOOKUP($D1428,業務!$A$1:$E$11,2,FALSE))+1,2)</f>
        <v>專員</v>
      </c>
      <c r="Q1428">
        <f t="shared" si="67"/>
        <v>0.01</v>
      </c>
      <c r="R1428">
        <f t="shared" si="68"/>
        <v>362.88</v>
      </c>
    </row>
    <row r="1429" spans="1:18" ht="15.75" customHeight="1">
      <c r="A1429" s="19">
        <v>1428</v>
      </c>
      <c r="B1429" s="4">
        <v>37</v>
      </c>
      <c r="C1429" s="15">
        <v>9</v>
      </c>
      <c r="D1429" s="21">
        <v>10</v>
      </c>
      <c r="E1429" s="22">
        <v>44115</v>
      </c>
      <c r="F1429" s="26">
        <v>15</v>
      </c>
      <c r="G1429" s="24">
        <v>0.08</v>
      </c>
      <c r="H1429">
        <f>VLOOKUP($B1429,產品!$A$1:$E$61,4,FALSE)*(1-$G1429)*$F1429</f>
        <v>165600</v>
      </c>
      <c r="I1429" s="58">
        <f>$H1429-VLOOKUP($B1429,產品!$A$2:$E$61,5,FALSE)*F1429-$R1429</f>
        <v>46944</v>
      </c>
      <c r="J1429">
        <f t="shared" si="66"/>
        <v>2020</v>
      </c>
      <c r="P1429" t="str">
        <f>MID(VLOOKUP($D1429,業務!$A$1:$E$11,2,FALSE),FIND("/",VLOOKUP($D1429,業務!$A$1:$E$11,2,FALSE))+1,2)</f>
        <v>專員</v>
      </c>
      <c r="Q1429">
        <f t="shared" si="67"/>
        <v>0.01</v>
      </c>
      <c r="R1429">
        <f t="shared" si="68"/>
        <v>1656</v>
      </c>
    </row>
    <row r="1430" spans="1:18" ht="15.75" customHeight="1">
      <c r="A1430" s="19">
        <v>1429</v>
      </c>
      <c r="B1430" s="4">
        <v>6</v>
      </c>
      <c r="C1430" s="15">
        <v>2</v>
      </c>
      <c r="D1430" s="21">
        <v>3</v>
      </c>
      <c r="E1430" s="22">
        <v>44115</v>
      </c>
      <c r="F1430" s="26">
        <v>100</v>
      </c>
      <c r="G1430" s="24">
        <v>0.13</v>
      </c>
      <c r="H1430">
        <f>VLOOKUP($B1430,產品!$A$1:$E$61,4,FALSE)*(1-$G1430)*$F1430</f>
        <v>87000</v>
      </c>
      <c r="I1430" s="58">
        <f>$H1430-VLOOKUP($B1430,產品!$A$2:$E$61,5,FALSE)*F1430-$R1430</f>
        <v>45608</v>
      </c>
      <c r="J1430">
        <f t="shared" si="66"/>
        <v>2020</v>
      </c>
      <c r="P1430" t="str">
        <f>MID(VLOOKUP($D1430,業務!$A$1:$E$11,2,FALSE),FIND("/",VLOOKUP($D1430,業務!$A$1:$E$11,2,FALSE))+1,2)</f>
        <v>協理</v>
      </c>
      <c r="Q1430">
        <f t="shared" si="67"/>
        <v>1.6E-2</v>
      </c>
      <c r="R1430">
        <f t="shared" si="68"/>
        <v>1392</v>
      </c>
    </row>
    <row r="1431" spans="1:18" ht="15.75" customHeight="1">
      <c r="A1431" s="19">
        <v>1430</v>
      </c>
      <c r="B1431" s="4">
        <v>55</v>
      </c>
      <c r="C1431" s="15">
        <v>267</v>
      </c>
      <c r="D1431" s="21">
        <v>4</v>
      </c>
      <c r="E1431" s="22">
        <v>44115</v>
      </c>
      <c r="F1431" s="23">
        <v>5</v>
      </c>
      <c r="G1431" s="24">
        <v>0.13</v>
      </c>
      <c r="H1431">
        <f>VLOOKUP($B1431,產品!$A$1:$E$61,4,FALSE)*(1-$G1431)*$F1431</f>
        <v>87000</v>
      </c>
      <c r="I1431" s="58">
        <f>$H1431-VLOOKUP($B1431,產品!$A$2:$E$61,5,FALSE)*F1431-$R1431</f>
        <v>15956</v>
      </c>
      <c r="J1431">
        <f t="shared" si="66"/>
        <v>2020</v>
      </c>
      <c r="P1431" t="str">
        <f>MID(VLOOKUP($D1431,業務!$A$1:$E$11,2,FALSE),FIND("/",VLOOKUP($D1431,業務!$A$1:$E$11,2,FALSE))+1,2)</f>
        <v>副理</v>
      </c>
      <c r="Q1431">
        <f t="shared" si="67"/>
        <v>1.2E-2</v>
      </c>
      <c r="R1431">
        <f t="shared" si="68"/>
        <v>1044</v>
      </c>
    </row>
    <row r="1432" spans="1:18" ht="15.75" customHeight="1">
      <c r="A1432" s="19">
        <v>1431</v>
      </c>
      <c r="B1432" s="4">
        <v>29</v>
      </c>
      <c r="C1432" s="15">
        <v>267</v>
      </c>
      <c r="D1432" s="21">
        <v>2</v>
      </c>
      <c r="E1432" s="22">
        <v>44115</v>
      </c>
      <c r="F1432" s="23">
        <v>6</v>
      </c>
      <c r="G1432" s="24">
        <v>0.05</v>
      </c>
      <c r="H1432">
        <f>VLOOKUP($B1432,產品!$A$1:$E$61,4,FALSE)*(1-$G1432)*$F1432</f>
        <v>34200</v>
      </c>
      <c r="I1432" s="58">
        <f>$H1432-VLOOKUP($B1432,產品!$A$2:$E$61,5,FALSE)*F1432-$R1432</f>
        <v>12087</v>
      </c>
      <c r="J1432">
        <f t="shared" si="66"/>
        <v>2020</v>
      </c>
      <c r="P1432" t="str">
        <f>MID(VLOOKUP($D1432,業務!$A$1:$E$11,2,FALSE),FIND("/",VLOOKUP($D1432,業務!$A$1:$E$11,2,FALSE))+1,2)</f>
        <v>經理</v>
      </c>
      <c r="Q1432">
        <f t="shared" si="67"/>
        <v>1.4999999999999999E-2</v>
      </c>
      <c r="R1432">
        <f t="shared" si="68"/>
        <v>513</v>
      </c>
    </row>
    <row r="1433" spans="1:18" ht="15.75" customHeight="1">
      <c r="A1433" s="19">
        <v>1432</v>
      </c>
      <c r="B1433" s="4">
        <v>16</v>
      </c>
      <c r="C1433" s="15">
        <v>123</v>
      </c>
      <c r="D1433" s="21">
        <v>10</v>
      </c>
      <c r="E1433" s="22">
        <v>44115</v>
      </c>
      <c r="F1433" s="23">
        <v>16</v>
      </c>
      <c r="G1433" s="24">
        <v>0.19</v>
      </c>
      <c r="H1433">
        <f>VLOOKUP($B1433,產品!$A$1:$E$61,4,FALSE)*(1-$G1433)*$F1433</f>
        <v>23328</v>
      </c>
      <c r="I1433" s="58">
        <f>$H1433-VLOOKUP($B1433,產品!$A$2:$E$61,5,FALSE)*F1433-$R1433</f>
        <v>11574.72</v>
      </c>
      <c r="J1433">
        <f t="shared" si="66"/>
        <v>2020</v>
      </c>
      <c r="P1433" t="str">
        <f>MID(VLOOKUP($D1433,業務!$A$1:$E$11,2,FALSE),FIND("/",VLOOKUP($D1433,業務!$A$1:$E$11,2,FALSE))+1,2)</f>
        <v>專員</v>
      </c>
      <c r="Q1433">
        <f t="shared" si="67"/>
        <v>0.01</v>
      </c>
      <c r="R1433">
        <f t="shared" si="68"/>
        <v>233.28</v>
      </c>
    </row>
    <row r="1434" spans="1:18" ht="15.75" customHeight="1">
      <c r="A1434" s="19">
        <v>1433</v>
      </c>
      <c r="B1434" s="4">
        <v>50</v>
      </c>
      <c r="C1434" s="15">
        <v>264</v>
      </c>
      <c r="D1434" s="21">
        <v>1</v>
      </c>
      <c r="E1434" s="22">
        <v>44115</v>
      </c>
      <c r="F1434" s="26">
        <v>4</v>
      </c>
      <c r="G1434" s="24">
        <v>0.2</v>
      </c>
      <c r="H1434">
        <f>VLOOKUP($B1434,產品!$A$1:$E$61,4,FALSE)*(1-$G1434)*$F1434</f>
        <v>57600</v>
      </c>
      <c r="I1434" s="58">
        <f>$H1434-VLOOKUP($B1434,產品!$A$2:$E$61,5,FALSE)*F1434-$R1434</f>
        <v>6624</v>
      </c>
      <c r="J1434">
        <f t="shared" si="66"/>
        <v>2020</v>
      </c>
      <c r="P1434" t="str">
        <f>MID(VLOOKUP($D1434,業務!$A$1:$E$11,2,FALSE),FIND("/",VLOOKUP($D1434,業務!$A$1:$E$11,2,FALSE))+1,2)</f>
        <v>專員</v>
      </c>
      <c r="Q1434">
        <f t="shared" si="67"/>
        <v>0.01</v>
      </c>
      <c r="R1434">
        <f t="shared" si="68"/>
        <v>576</v>
      </c>
    </row>
    <row r="1435" spans="1:18" ht="15.75" customHeight="1">
      <c r="A1435" s="19">
        <v>1434</v>
      </c>
      <c r="B1435" s="4">
        <v>14</v>
      </c>
      <c r="C1435" s="15">
        <v>119</v>
      </c>
      <c r="D1435" s="21">
        <v>5</v>
      </c>
      <c r="E1435" s="22">
        <v>44116</v>
      </c>
      <c r="F1435" s="23">
        <v>40</v>
      </c>
      <c r="G1435" s="24">
        <v>0.17</v>
      </c>
      <c r="H1435">
        <f>VLOOKUP($B1435,產品!$A$1:$E$61,4,FALSE)*(1-$G1435)*$F1435</f>
        <v>59760</v>
      </c>
      <c r="I1435" s="58">
        <f>$H1435-VLOOKUP($B1435,產品!$A$2:$E$61,5,FALSE)*F1435-$R1435</f>
        <v>30362.400000000001</v>
      </c>
      <c r="J1435">
        <f t="shared" si="66"/>
        <v>2020</v>
      </c>
      <c r="P1435" t="str">
        <f>MID(VLOOKUP($D1435,業務!$A$1:$E$11,2,FALSE),FIND("/",VLOOKUP($D1435,業務!$A$1:$E$11,2,FALSE))+1,2)</f>
        <v>專員</v>
      </c>
      <c r="Q1435">
        <f t="shared" si="67"/>
        <v>0.01</v>
      </c>
      <c r="R1435">
        <f t="shared" si="68"/>
        <v>597.6</v>
      </c>
    </row>
    <row r="1436" spans="1:18" ht="15.75" customHeight="1">
      <c r="A1436" s="19">
        <v>1435</v>
      </c>
      <c r="B1436" s="4">
        <v>12</v>
      </c>
      <c r="C1436" s="15">
        <v>11</v>
      </c>
      <c r="D1436" s="21">
        <v>9</v>
      </c>
      <c r="E1436" s="22">
        <v>44116</v>
      </c>
      <c r="F1436" s="26">
        <v>50</v>
      </c>
      <c r="G1436" s="24">
        <v>0.09</v>
      </c>
      <c r="H1436">
        <f>VLOOKUP($B1436,產品!$A$1:$E$61,4,FALSE)*(1-$G1436)*$F1436</f>
        <v>45500</v>
      </c>
      <c r="I1436" s="58">
        <f>$H1436-VLOOKUP($B1436,產品!$A$2:$E$61,5,FALSE)*F1436-$R1436</f>
        <v>24817.5</v>
      </c>
      <c r="J1436">
        <f t="shared" si="66"/>
        <v>2020</v>
      </c>
      <c r="P1436" t="str">
        <f>MID(VLOOKUP($D1436,業務!$A$1:$E$11,2,FALSE),FIND("/",VLOOKUP($D1436,業務!$A$1:$E$11,2,FALSE))+1,2)</f>
        <v>經理</v>
      </c>
      <c r="Q1436">
        <f t="shared" si="67"/>
        <v>1.4999999999999999E-2</v>
      </c>
      <c r="R1436">
        <f t="shared" si="68"/>
        <v>682.5</v>
      </c>
    </row>
    <row r="1437" spans="1:18" ht="15.75" customHeight="1">
      <c r="A1437" s="19">
        <v>1436</v>
      </c>
      <c r="B1437" s="4">
        <v>36</v>
      </c>
      <c r="C1437" s="15">
        <v>5</v>
      </c>
      <c r="D1437" s="21">
        <v>4</v>
      </c>
      <c r="E1437" s="22">
        <v>44116</v>
      </c>
      <c r="F1437" s="26">
        <v>6</v>
      </c>
      <c r="G1437" s="24">
        <v>0.13</v>
      </c>
      <c r="H1437">
        <f>VLOOKUP($B1437,產品!$A$1:$E$61,4,FALSE)*(1-$G1437)*$F1437</f>
        <v>46980</v>
      </c>
      <c r="I1437" s="58">
        <f>$H1437-VLOOKUP($B1437,產品!$A$2:$E$61,5,FALSE)*F1437-$R1437</f>
        <v>14016.24</v>
      </c>
      <c r="J1437">
        <f t="shared" si="66"/>
        <v>2020</v>
      </c>
      <c r="P1437" t="str">
        <f>MID(VLOOKUP($D1437,業務!$A$1:$E$11,2,FALSE),FIND("/",VLOOKUP($D1437,業務!$A$1:$E$11,2,FALSE))+1,2)</f>
        <v>副理</v>
      </c>
      <c r="Q1437">
        <f t="shared" si="67"/>
        <v>1.2E-2</v>
      </c>
      <c r="R1437">
        <f t="shared" si="68"/>
        <v>563.76</v>
      </c>
    </row>
    <row r="1438" spans="1:18" ht="15.75" customHeight="1">
      <c r="A1438" s="19">
        <v>1437</v>
      </c>
      <c r="B1438" s="4">
        <v>37</v>
      </c>
      <c r="C1438" s="15">
        <v>275</v>
      </c>
      <c r="D1438" s="21">
        <v>6</v>
      </c>
      <c r="E1438" s="22">
        <v>44117</v>
      </c>
      <c r="F1438" s="26">
        <v>15</v>
      </c>
      <c r="G1438" s="24">
        <v>0.06</v>
      </c>
      <c r="H1438">
        <f>VLOOKUP($B1438,產品!$A$1:$E$61,4,FALSE)*(1-$G1438)*$F1438</f>
        <v>169200</v>
      </c>
      <c r="I1438" s="58">
        <f>$H1438-VLOOKUP($B1438,產品!$A$2:$E$61,5,FALSE)*F1438-$R1438</f>
        <v>50508</v>
      </c>
      <c r="J1438">
        <f t="shared" si="66"/>
        <v>2020</v>
      </c>
      <c r="P1438" t="str">
        <f>MID(VLOOKUP($D1438,業務!$A$1:$E$11,2,FALSE),FIND("/",VLOOKUP($D1438,業務!$A$1:$E$11,2,FALSE))+1,2)</f>
        <v>專員</v>
      </c>
      <c r="Q1438">
        <f t="shared" si="67"/>
        <v>0.01</v>
      </c>
      <c r="R1438">
        <f t="shared" si="68"/>
        <v>1692</v>
      </c>
    </row>
    <row r="1439" spans="1:18" ht="15.75" customHeight="1">
      <c r="A1439" s="19">
        <v>1438</v>
      </c>
      <c r="B1439" s="4">
        <v>31</v>
      </c>
      <c r="C1439" s="15">
        <v>2</v>
      </c>
      <c r="D1439" s="21">
        <v>1</v>
      </c>
      <c r="E1439" s="22">
        <v>44117</v>
      </c>
      <c r="F1439" s="23">
        <v>13</v>
      </c>
      <c r="G1439" s="24">
        <v>0.13</v>
      </c>
      <c r="H1439">
        <f>VLOOKUP($B1439,產品!$A$1:$E$61,4,FALSE)*(1-$G1439)*$F1439</f>
        <v>79170</v>
      </c>
      <c r="I1439" s="58">
        <f>$H1439-VLOOKUP($B1439,產品!$A$2:$E$61,5,FALSE)*F1439-$R1439</f>
        <v>23778.3</v>
      </c>
      <c r="J1439">
        <f t="shared" si="66"/>
        <v>2020</v>
      </c>
      <c r="P1439" t="str">
        <f>MID(VLOOKUP($D1439,業務!$A$1:$E$11,2,FALSE),FIND("/",VLOOKUP($D1439,業務!$A$1:$E$11,2,FALSE))+1,2)</f>
        <v>專員</v>
      </c>
      <c r="Q1439">
        <f t="shared" si="67"/>
        <v>0.01</v>
      </c>
      <c r="R1439">
        <f t="shared" si="68"/>
        <v>791.7</v>
      </c>
    </row>
    <row r="1440" spans="1:18" ht="15.75" customHeight="1">
      <c r="A1440" s="19">
        <v>1439</v>
      </c>
      <c r="B1440" s="4">
        <v>34</v>
      </c>
      <c r="C1440" s="15">
        <v>287</v>
      </c>
      <c r="D1440" s="21">
        <v>3</v>
      </c>
      <c r="E1440" s="22">
        <v>44117</v>
      </c>
      <c r="F1440" s="23">
        <v>8</v>
      </c>
      <c r="G1440" s="24">
        <v>7.0000000000000007E-2</v>
      </c>
      <c r="H1440">
        <f>VLOOKUP($B1440,產品!$A$1:$E$61,4,FALSE)*(1-$G1440)*$F1440</f>
        <v>59519.999999999993</v>
      </c>
      <c r="I1440" s="58">
        <f>$H1440-VLOOKUP($B1440,產品!$A$2:$E$61,5,FALSE)*F1440-$R1440</f>
        <v>20167.679999999993</v>
      </c>
      <c r="J1440">
        <f t="shared" si="66"/>
        <v>2020</v>
      </c>
      <c r="P1440" t="str">
        <f>MID(VLOOKUP($D1440,業務!$A$1:$E$11,2,FALSE),FIND("/",VLOOKUP($D1440,業務!$A$1:$E$11,2,FALSE))+1,2)</f>
        <v>協理</v>
      </c>
      <c r="Q1440">
        <f t="shared" si="67"/>
        <v>1.6E-2</v>
      </c>
      <c r="R1440">
        <f t="shared" si="68"/>
        <v>952.31999999999994</v>
      </c>
    </row>
    <row r="1441" spans="1:18" ht="15.75" customHeight="1">
      <c r="A1441" s="19">
        <v>1440</v>
      </c>
      <c r="B1441" s="4">
        <v>29</v>
      </c>
      <c r="C1441" s="15">
        <v>7</v>
      </c>
      <c r="D1441" s="21">
        <v>1</v>
      </c>
      <c r="E1441" s="22">
        <v>44117</v>
      </c>
      <c r="F1441" s="26">
        <v>3</v>
      </c>
      <c r="G1441" s="24">
        <v>0.17</v>
      </c>
      <c r="H1441">
        <f>VLOOKUP($B1441,產品!$A$1:$E$61,4,FALSE)*(1-$G1441)*$F1441</f>
        <v>14940</v>
      </c>
      <c r="I1441" s="58">
        <f>$H1441-VLOOKUP($B1441,產品!$A$2:$E$61,5,FALSE)*F1441-$R1441</f>
        <v>3990.6</v>
      </c>
      <c r="J1441">
        <f t="shared" si="66"/>
        <v>2020</v>
      </c>
      <c r="P1441" t="str">
        <f>MID(VLOOKUP($D1441,業務!$A$1:$E$11,2,FALSE),FIND("/",VLOOKUP($D1441,業務!$A$1:$E$11,2,FALSE))+1,2)</f>
        <v>專員</v>
      </c>
      <c r="Q1441">
        <f t="shared" si="67"/>
        <v>0.01</v>
      </c>
      <c r="R1441">
        <f t="shared" si="68"/>
        <v>149.4</v>
      </c>
    </row>
    <row r="1442" spans="1:18" ht="15.75" customHeight="1">
      <c r="A1442" s="19">
        <v>1441</v>
      </c>
      <c r="B1442" s="4">
        <v>22</v>
      </c>
      <c r="C1442" s="15">
        <v>122</v>
      </c>
      <c r="D1442" s="21">
        <v>10</v>
      </c>
      <c r="E1442" s="22">
        <v>44118</v>
      </c>
      <c r="F1442" s="26">
        <v>100</v>
      </c>
      <c r="G1442" s="24">
        <v>0.18</v>
      </c>
      <c r="H1442">
        <f>VLOOKUP($B1442,產品!$A$1:$E$61,4,FALSE)*(1-$G1442)*$F1442</f>
        <v>147600</v>
      </c>
      <c r="I1442" s="58">
        <f>$H1442-VLOOKUP($B1442,產品!$A$2:$E$61,5,FALSE)*F1442-$R1442</f>
        <v>74124</v>
      </c>
      <c r="J1442">
        <f t="shared" si="66"/>
        <v>2020</v>
      </c>
      <c r="P1442" t="str">
        <f>MID(VLOOKUP($D1442,業務!$A$1:$E$11,2,FALSE),FIND("/",VLOOKUP($D1442,業務!$A$1:$E$11,2,FALSE))+1,2)</f>
        <v>專員</v>
      </c>
      <c r="Q1442">
        <f t="shared" si="67"/>
        <v>0.01</v>
      </c>
      <c r="R1442">
        <f t="shared" si="68"/>
        <v>1476</v>
      </c>
    </row>
    <row r="1443" spans="1:18" ht="15.75" customHeight="1">
      <c r="A1443" s="19">
        <v>1442</v>
      </c>
      <c r="B1443" s="4">
        <v>1</v>
      </c>
      <c r="C1443" s="15">
        <v>257</v>
      </c>
      <c r="D1443" s="21">
        <v>7</v>
      </c>
      <c r="E1443" s="22">
        <v>44118</v>
      </c>
      <c r="F1443" s="23">
        <v>12</v>
      </c>
      <c r="G1443" s="24">
        <v>0.17</v>
      </c>
      <c r="H1443">
        <f>VLOOKUP($B1443,產品!$A$1:$E$61,4,FALSE)*(1-$G1443)*$F1443</f>
        <v>9960</v>
      </c>
      <c r="I1443" s="58">
        <f>$H1443-VLOOKUP($B1443,產品!$A$2:$E$61,5,FALSE)*F1443-$R1443</f>
        <v>5040.4799999999996</v>
      </c>
      <c r="J1443">
        <f t="shared" si="66"/>
        <v>2020</v>
      </c>
      <c r="P1443" t="str">
        <f>MID(VLOOKUP($D1443,業務!$A$1:$E$11,2,FALSE),FIND("/",VLOOKUP($D1443,業務!$A$1:$E$11,2,FALSE))+1,2)</f>
        <v>副理</v>
      </c>
      <c r="Q1443">
        <f t="shared" si="67"/>
        <v>1.2E-2</v>
      </c>
      <c r="R1443">
        <f t="shared" si="68"/>
        <v>119.52</v>
      </c>
    </row>
    <row r="1444" spans="1:18" ht="15.75" customHeight="1">
      <c r="A1444" s="19">
        <v>1443</v>
      </c>
      <c r="B1444" s="4">
        <v>15</v>
      </c>
      <c r="C1444" s="15">
        <v>258</v>
      </c>
      <c r="D1444" s="21">
        <v>6</v>
      </c>
      <c r="E1444" s="22">
        <v>44119</v>
      </c>
      <c r="F1444" s="26">
        <v>150</v>
      </c>
      <c r="G1444" s="24">
        <v>0.08</v>
      </c>
      <c r="H1444">
        <f>VLOOKUP($B1444,產品!$A$1:$E$61,4,FALSE)*(1-$G1444)*$F1444</f>
        <v>248400</v>
      </c>
      <c r="I1444" s="58">
        <f>$H1444-VLOOKUP($B1444,產品!$A$2:$E$61,5,FALSE)*F1444-$R1444</f>
        <v>137916</v>
      </c>
      <c r="J1444">
        <f t="shared" si="66"/>
        <v>2020</v>
      </c>
      <c r="P1444" t="str">
        <f>MID(VLOOKUP($D1444,業務!$A$1:$E$11,2,FALSE),FIND("/",VLOOKUP($D1444,業務!$A$1:$E$11,2,FALSE))+1,2)</f>
        <v>專員</v>
      </c>
      <c r="Q1444">
        <f t="shared" si="67"/>
        <v>0.01</v>
      </c>
      <c r="R1444">
        <f t="shared" si="68"/>
        <v>2484</v>
      </c>
    </row>
    <row r="1445" spans="1:18" ht="15.75" customHeight="1">
      <c r="A1445" s="19">
        <v>1444</v>
      </c>
      <c r="B1445" s="4">
        <v>18</v>
      </c>
      <c r="C1445" s="15">
        <v>5</v>
      </c>
      <c r="D1445" s="21">
        <v>2</v>
      </c>
      <c r="E1445" s="22">
        <v>44119</v>
      </c>
      <c r="F1445" s="23">
        <v>60</v>
      </c>
      <c r="G1445" s="24">
        <v>0.08</v>
      </c>
      <c r="H1445">
        <f>VLOOKUP($B1445,產品!$A$1:$E$61,4,FALSE)*(1-$G1445)*$F1445</f>
        <v>99360</v>
      </c>
      <c r="I1445" s="58">
        <f>$H1445-VLOOKUP($B1445,產品!$A$2:$E$61,5,FALSE)*F1445-$R1445</f>
        <v>54669.599999999999</v>
      </c>
      <c r="J1445">
        <f t="shared" si="66"/>
        <v>2020</v>
      </c>
      <c r="P1445" t="str">
        <f>MID(VLOOKUP($D1445,業務!$A$1:$E$11,2,FALSE),FIND("/",VLOOKUP($D1445,業務!$A$1:$E$11,2,FALSE))+1,2)</f>
        <v>經理</v>
      </c>
      <c r="Q1445">
        <f t="shared" si="67"/>
        <v>1.4999999999999999E-2</v>
      </c>
      <c r="R1445">
        <f t="shared" si="68"/>
        <v>1490.3999999999999</v>
      </c>
    </row>
    <row r="1446" spans="1:18" ht="15.75" customHeight="1">
      <c r="A1446" s="19">
        <v>1445</v>
      </c>
      <c r="B1446" s="4">
        <v>53</v>
      </c>
      <c r="C1446" s="15">
        <v>113</v>
      </c>
      <c r="D1446" s="21">
        <v>6</v>
      </c>
      <c r="E1446" s="22">
        <v>44119</v>
      </c>
      <c r="F1446" s="23">
        <v>13</v>
      </c>
      <c r="G1446" s="24">
        <v>0.08</v>
      </c>
      <c r="H1446">
        <f>VLOOKUP($B1446,產品!$A$1:$E$61,4,FALSE)*(1-$G1446)*$F1446</f>
        <v>179400</v>
      </c>
      <c r="I1446" s="58">
        <f>$H1446-VLOOKUP($B1446,產品!$A$2:$E$61,5,FALSE)*F1446-$R1446</f>
        <v>41106</v>
      </c>
      <c r="J1446">
        <f t="shared" si="66"/>
        <v>2020</v>
      </c>
      <c r="P1446" t="str">
        <f>MID(VLOOKUP($D1446,業務!$A$1:$E$11,2,FALSE),FIND("/",VLOOKUP($D1446,業務!$A$1:$E$11,2,FALSE))+1,2)</f>
        <v>專員</v>
      </c>
      <c r="Q1446">
        <f t="shared" si="67"/>
        <v>0.01</v>
      </c>
      <c r="R1446">
        <f t="shared" si="68"/>
        <v>1794</v>
      </c>
    </row>
    <row r="1447" spans="1:18" ht="15.75" customHeight="1">
      <c r="A1447" s="19">
        <v>1446</v>
      </c>
      <c r="B1447" s="4">
        <v>1</v>
      </c>
      <c r="C1447" s="15">
        <v>293</v>
      </c>
      <c r="D1447" s="21">
        <v>3</v>
      </c>
      <c r="E1447" s="22">
        <v>44119</v>
      </c>
      <c r="F1447" s="23">
        <v>60</v>
      </c>
      <c r="G1447" s="24">
        <v>0.19</v>
      </c>
      <c r="H1447">
        <f>VLOOKUP($B1447,產品!$A$1:$E$61,4,FALSE)*(1-$G1447)*$F1447</f>
        <v>48600</v>
      </c>
      <c r="I1447" s="58">
        <f>$H1447-VLOOKUP($B1447,產品!$A$2:$E$61,5,FALSE)*F1447-$R1447</f>
        <v>23822.400000000001</v>
      </c>
      <c r="J1447">
        <f t="shared" si="66"/>
        <v>2020</v>
      </c>
      <c r="P1447" t="str">
        <f>MID(VLOOKUP($D1447,業務!$A$1:$E$11,2,FALSE),FIND("/",VLOOKUP($D1447,業務!$A$1:$E$11,2,FALSE))+1,2)</f>
        <v>協理</v>
      </c>
      <c r="Q1447">
        <f t="shared" si="67"/>
        <v>1.6E-2</v>
      </c>
      <c r="R1447">
        <f t="shared" si="68"/>
        <v>777.6</v>
      </c>
    </row>
    <row r="1448" spans="1:18" ht="15.75" customHeight="1">
      <c r="A1448" s="19">
        <v>1447</v>
      </c>
      <c r="B1448" s="4">
        <v>10</v>
      </c>
      <c r="C1448" s="15">
        <v>264</v>
      </c>
      <c r="D1448" s="21">
        <v>9</v>
      </c>
      <c r="E1448" s="22">
        <v>44119</v>
      </c>
      <c r="F1448" s="26">
        <v>50</v>
      </c>
      <c r="G1448" s="24">
        <v>0.12</v>
      </c>
      <c r="H1448">
        <f>VLOOKUP($B1448,產品!$A$1:$E$61,4,FALSE)*(1-$G1448)*$F1448</f>
        <v>44000</v>
      </c>
      <c r="I1448" s="58">
        <f>$H1448-VLOOKUP($B1448,產品!$A$2:$E$61,5,FALSE)*F1448-$R1448</f>
        <v>23340</v>
      </c>
      <c r="J1448">
        <f t="shared" si="66"/>
        <v>2020</v>
      </c>
      <c r="P1448" t="str">
        <f>MID(VLOOKUP($D1448,業務!$A$1:$E$11,2,FALSE),FIND("/",VLOOKUP($D1448,業務!$A$1:$E$11,2,FALSE))+1,2)</f>
        <v>經理</v>
      </c>
      <c r="Q1448">
        <f t="shared" si="67"/>
        <v>1.4999999999999999E-2</v>
      </c>
      <c r="R1448">
        <f t="shared" si="68"/>
        <v>660</v>
      </c>
    </row>
    <row r="1449" spans="1:18" ht="15.75" customHeight="1">
      <c r="A1449" s="19">
        <v>1448</v>
      </c>
      <c r="B1449" s="4">
        <v>33</v>
      </c>
      <c r="C1449" s="15">
        <v>124</v>
      </c>
      <c r="D1449" s="21">
        <v>8</v>
      </c>
      <c r="E1449" s="22">
        <v>44119</v>
      </c>
      <c r="F1449" s="26">
        <v>8</v>
      </c>
      <c r="G1449" s="24">
        <v>0.05</v>
      </c>
      <c r="H1449">
        <f>VLOOKUP($B1449,產品!$A$1:$E$61,4,FALSE)*(1-$G1449)*$F1449</f>
        <v>57000</v>
      </c>
      <c r="I1449" s="58">
        <f>$H1449-VLOOKUP($B1449,產品!$A$2:$E$61,5,FALSE)*F1449-$R1449</f>
        <v>20430</v>
      </c>
      <c r="J1449">
        <f t="shared" si="66"/>
        <v>2020</v>
      </c>
      <c r="P1449" t="str">
        <f>MID(VLOOKUP($D1449,業務!$A$1:$E$11,2,FALSE),FIND("/",VLOOKUP($D1449,業務!$A$1:$E$11,2,FALSE))+1,2)</f>
        <v>專員</v>
      </c>
      <c r="Q1449">
        <f t="shared" si="67"/>
        <v>0.01</v>
      </c>
      <c r="R1449">
        <f t="shared" si="68"/>
        <v>570</v>
      </c>
    </row>
    <row r="1450" spans="1:18" ht="15.75" customHeight="1">
      <c r="A1450" s="19">
        <v>1449</v>
      </c>
      <c r="B1450" s="4">
        <v>19</v>
      </c>
      <c r="C1450" s="15">
        <v>121</v>
      </c>
      <c r="D1450" s="21">
        <v>10</v>
      </c>
      <c r="E1450" s="22">
        <v>44119</v>
      </c>
      <c r="F1450" s="26">
        <v>20</v>
      </c>
      <c r="G1450" s="24">
        <v>0.15</v>
      </c>
      <c r="H1450">
        <f>VLOOKUP($B1450,產品!$A$1:$E$61,4,FALSE)*(1-$G1450)*$F1450</f>
        <v>30600</v>
      </c>
      <c r="I1450" s="58">
        <f>$H1450-VLOOKUP($B1450,產品!$A$2:$E$61,5,FALSE)*F1450-$R1450</f>
        <v>15894</v>
      </c>
      <c r="J1450">
        <f t="shared" si="66"/>
        <v>2020</v>
      </c>
      <c r="P1450" t="str">
        <f>MID(VLOOKUP($D1450,業務!$A$1:$E$11,2,FALSE),FIND("/",VLOOKUP($D1450,業務!$A$1:$E$11,2,FALSE))+1,2)</f>
        <v>專員</v>
      </c>
      <c r="Q1450">
        <f t="shared" si="67"/>
        <v>0.01</v>
      </c>
      <c r="R1450">
        <f t="shared" si="68"/>
        <v>306</v>
      </c>
    </row>
    <row r="1451" spans="1:18" ht="15.75" customHeight="1">
      <c r="A1451" s="19">
        <v>1450</v>
      </c>
      <c r="B1451" s="4">
        <v>33</v>
      </c>
      <c r="C1451" s="15">
        <v>280</v>
      </c>
      <c r="D1451" s="21">
        <v>8</v>
      </c>
      <c r="E1451" s="22">
        <v>44119</v>
      </c>
      <c r="F1451" s="23">
        <v>6</v>
      </c>
      <c r="G1451" s="24">
        <v>0.05</v>
      </c>
      <c r="H1451">
        <f>VLOOKUP($B1451,產品!$A$1:$E$61,4,FALSE)*(1-$G1451)*$F1451</f>
        <v>42750</v>
      </c>
      <c r="I1451" s="58">
        <f>$H1451-VLOOKUP($B1451,產品!$A$2:$E$61,5,FALSE)*F1451-$R1451</f>
        <v>15322.5</v>
      </c>
      <c r="J1451">
        <f t="shared" si="66"/>
        <v>2020</v>
      </c>
      <c r="P1451" t="str">
        <f>MID(VLOOKUP($D1451,業務!$A$1:$E$11,2,FALSE),FIND("/",VLOOKUP($D1451,業務!$A$1:$E$11,2,FALSE))+1,2)</f>
        <v>專員</v>
      </c>
      <c r="Q1451">
        <f t="shared" si="67"/>
        <v>0.01</v>
      </c>
      <c r="R1451">
        <f t="shared" si="68"/>
        <v>427.5</v>
      </c>
    </row>
    <row r="1452" spans="1:18" ht="15.75" customHeight="1">
      <c r="A1452" s="19">
        <v>1451</v>
      </c>
      <c r="B1452" s="4">
        <v>29</v>
      </c>
      <c r="C1452" s="15">
        <v>282</v>
      </c>
      <c r="D1452" s="21">
        <v>1</v>
      </c>
      <c r="E1452" s="22">
        <v>44119</v>
      </c>
      <c r="F1452" s="23">
        <v>5</v>
      </c>
      <c r="G1452" s="24">
        <v>0.17</v>
      </c>
      <c r="H1452">
        <f>VLOOKUP($B1452,產品!$A$1:$E$61,4,FALSE)*(1-$G1452)*$F1452</f>
        <v>24900</v>
      </c>
      <c r="I1452" s="58">
        <f>$H1452-VLOOKUP($B1452,產品!$A$2:$E$61,5,FALSE)*F1452-$R1452</f>
        <v>6651</v>
      </c>
      <c r="J1452">
        <f t="shared" si="66"/>
        <v>2020</v>
      </c>
      <c r="P1452" t="str">
        <f>MID(VLOOKUP($D1452,業務!$A$1:$E$11,2,FALSE),FIND("/",VLOOKUP($D1452,業務!$A$1:$E$11,2,FALSE))+1,2)</f>
        <v>專員</v>
      </c>
      <c r="Q1452">
        <f t="shared" si="67"/>
        <v>0.01</v>
      </c>
      <c r="R1452">
        <f t="shared" si="68"/>
        <v>249</v>
      </c>
    </row>
    <row r="1453" spans="1:18" ht="15.75" customHeight="1">
      <c r="A1453" s="19">
        <v>1452</v>
      </c>
      <c r="B1453" s="4">
        <v>36</v>
      </c>
      <c r="C1453" s="15">
        <v>135</v>
      </c>
      <c r="D1453" s="21">
        <v>3</v>
      </c>
      <c r="E1453" s="22">
        <v>44120</v>
      </c>
      <c r="F1453" s="26">
        <v>15</v>
      </c>
      <c r="G1453" s="24">
        <v>0.16</v>
      </c>
      <c r="H1453">
        <f>VLOOKUP($B1453,產品!$A$1:$E$61,4,FALSE)*(1-$G1453)*$F1453</f>
        <v>113400</v>
      </c>
      <c r="I1453" s="58">
        <f>$H1453-VLOOKUP($B1453,產品!$A$2:$E$61,5,FALSE)*F1453-$R1453</f>
        <v>30585.599999999999</v>
      </c>
      <c r="J1453">
        <f t="shared" si="66"/>
        <v>2020</v>
      </c>
      <c r="P1453" t="str">
        <f>MID(VLOOKUP($D1453,業務!$A$1:$E$11,2,FALSE),FIND("/",VLOOKUP($D1453,業務!$A$1:$E$11,2,FALSE))+1,2)</f>
        <v>協理</v>
      </c>
      <c r="Q1453">
        <f t="shared" si="67"/>
        <v>1.6E-2</v>
      </c>
      <c r="R1453">
        <f t="shared" si="68"/>
        <v>1814.4</v>
      </c>
    </row>
    <row r="1454" spans="1:18" ht="15.75" customHeight="1">
      <c r="A1454" s="19">
        <v>1453</v>
      </c>
      <c r="B1454" s="4">
        <v>43</v>
      </c>
      <c r="C1454" s="15">
        <v>275</v>
      </c>
      <c r="D1454" s="21">
        <v>7</v>
      </c>
      <c r="E1454" s="22">
        <v>44120</v>
      </c>
      <c r="F1454" s="23">
        <v>6</v>
      </c>
      <c r="G1454" s="24">
        <v>0.14000000000000001</v>
      </c>
      <c r="H1454">
        <f>VLOOKUP($B1454,產品!$A$1:$E$61,4,FALSE)*(1-$G1454)*$F1454</f>
        <v>92880</v>
      </c>
      <c r="I1454" s="58">
        <f>$H1454-VLOOKUP($B1454,產品!$A$2:$E$61,5,FALSE)*F1454-$R1454</f>
        <v>21565.439999999999</v>
      </c>
      <c r="J1454">
        <f t="shared" si="66"/>
        <v>2020</v>
      </c>
      <c r="P1454" t="str">
        <f>MID(VLOOKUP($D1454,業務!$A$1:$E$11,2,FALSE),FIND("/",VLOOKUP($D1454,業務!$A$1:$E$11,2,FALSE))+1,2)</f>
        <v>副理</v>
      </c>
      <c r="Q1454">
        <f t="shared" si="67"/>
        <v>1.2E-2</v>
      </c>
      <c r="R1454">
        <f t="shared" si="68"/>
        <v>1114.56</v>
      </c>
    </row>
    <row r="1455" spans="1:18" ht="15.75" customHeight="1">
      <c r="A1455" s="19">
        <v>1454</v>
      </c>
      <c r="B1455" s="4">
        <v>16</v>
      </c>
      <c r="C1455" s="15">
        <v>291</v>
      </c>
      <c r="D1455" s="21">
        <v>5</v>
      </c>
      <c r="E1455" s="22">
        <v>44120</v>
      </c>
      <c r="F1455" s="23">
        <v>16</v>
      </c>
      <c r="G1455" s="24">
        <v>0.18</v>
      </c>
      <c r="H1455">
        <f>VLOOKUP($B1455,產品!$A$1:$E$61,4,FALSE)*(1-$G1455)*$F1455</f>
        <v>23616</v>
      </c>
      <c r="I1455" s="58">
        <f>$H1455-VLOOKUP($B1455,產品!$A$2:$E$61,5,FALSE)*F1455-$R1455</f>
        <v>11859.84</v>
      </c>
      <c r="J1455">
        <f t="shared" si="66"/>
        <v>2020</v>
      </c>
      <c r="P1455" t="str">
        <f>MID(VLOOKUP($D1455,業務!$A$1:$E$11,2,FALSE),FIND("/",VLOOKUP($D1455,業務!$A$1:$E$11,2,FALSE))+1,2)</f>
        <v>專員</v>
      </c>
      <c r="Q1455">
        <f t="shared" si="67"/>
        <v>0.01</v>
      </c>
      <c r="R1455">
        <f t="shared" si="68"/>
        <v>236.16</v>
      </c>
    </row>
    <row r="1456" spans="1:18" ht="15.75" customHeight="1">
      <c r="A1456" s="19">
        <v>1455</v>
      </c>
      <c r="B1456" s="4">
        <v>5</v>
      </c>
      <c r="C1456" s="15">
        <v>6</v>
      </c>
      <c r="D1456" s="21">
        <v>1</v>
      </c>
      <c r="E1456" s="22">
        <v>44120</v>
      </c>
      <c r="F1456" s="26">
        <v>12</v>
      </c>
      <c r="G1456" s="24">
        <v>0.09</v>
      </c>
      <c r="H1456">
        <f>VLOOKUP($B1456,產品!$A$1:$E$61,4,FALSE)*(1-$G1456)*$F1456</f>
        <v>10920</v>
      </c>
      <c r="I1456" s="58">
        <f>$H1456-VLOOKUP($B1456,產品!$A$2:$E$61,5,FALSE)*F1456-$R1456</f>
        <v>6010.8</v>
      </c>
      <c r="J1456">
        <f t="shared" si="66"/>
        <v>2020</v>
      </c>
      <c r="P1456" t="str">
        <f>MID(VLOOKUP($D1456,業務!$A$1:$E$11,2,FALSE),FIND("/",VLOOKUP($D1456,業務!$A$1:$E$11,2,FALSE))+1,2)</f>
        <v>專員</v>
      </c>
      <c r="Q1456">
        <f t="shared" si="67"/>
        <v>0.01</v>
      </c>
      <c r="R1456">
        <f t="shared" si="68"/>
        <v>109.2</v>
      </c>
    </row>
    <row r="1457" spans="1:18" ht="15.75" customHeight="1">
      <c r="A1457" s="19">
        <v>1456</v>
      </c>
      <c r="B1457" s="4">
        <v>29</v>
      </c>
      <c r="C1457" s="15">
        <v>285</v>
      </c>
      <c r="D1457" s="21">
        <v>2</v>
      </c>
      <c r="E1457" s="22">
        <v>44120</v>
      </c>
      <c r="F1457" s="23">
        <v>2</v>
      </c>
      <c r="G1457" s="24">
        <v>0.12</v>
      </c>
      <c r="H1457">
        <f>VLOOKUP($B1457,產品!$A$1:$E$61,4,FALSE)*(1-$G1457)*$F1457</f>
        <v>10560</v>
      </c>
      <c r="I1457" s="58">
        <f>$H1457-VLOOKUP($B1457,產品!$A$2:$E$61,5,FALSE)*F1457-$R1457</f>
        <v>3201.6</v>
      </c>
      <c r="J1457">
        <f t="shared" si="66"/>
        <v>2020</v>
      </c>
      <c r="P1457" t="str">
        <f>MID(VLOOKUP($D1457,業務!$A$1:$E$11,2,FALSE),FIND("/",VLOOKUP($D1457,業務!$A$1:$E$11,2,FALSE))+1,2)</f>
        <v>經理</v>
      </c>
      <c r="Q1457">
        <f t="shared" si="67"/>
        <v>1.4999999999999999E-2</v>
      </c>
      <c r="R1457">
        <f t="shared" si="68"/>
        <v>158.4</v>
      </c>
    </row>
    <row r="1458" spans="1:18" ht="15.75" customHeight="1">
      <c r="A1458" s="19">
        <v>1457</v>
      </c>
      <c r="B1458" s="4">
        <v>22</v>
      </c>
      <c r="C1458" s="15">
        <v>288</v>
      </c>
      <c r="D1458" s="21">
        <v>6</v>
      </c>
      <c r="E1458" s="22">
        <v>44121</v>
      </c>
      <c r="F1458" s="26">
        <v>75</v>
      </c>
      <c r="G1458" s="24">
        <v>0.09</v>
      </c>
      <c r="H1458">
        <f>VLOOKUP($B1458,產品!$A$1:$E$61,4,FALSE)*(1-$G1458)*$F1458</f>
        <v>122850</v>
      </c>
      <c r="I1458" s="58">
        <f>$H1458-VLOOKUP($B1458,產品!$A$2:$E$61,5,FALSE)*F1458-$R1458</f>
        <v>67621.5</v>
      </c>
      <c r="J1458">
        <f t="shared" si="66"/>
        <v>2020</v>
      </c>
      <c r="P1458" t="str">
        <f>MID(VLOOKUP($D1458,業務!$A$1:$E$11,2,FALSE),FIND("/",VLOOKUP($D1458,業務!$A$1:$E$11,2,FALSE))+1,2)</f>
        <v>專員</v>
      </c>
      <c r="Q1458">
        <f t="shared" si="67"/>
        <v>0.01</v>
      </c>
      <c r="R1458">
        <f t="shared" si="68"/>
        <v>1228.5</v>
      </c>
    </row>
    <row r="1459" spans="1:18" ht="15.75" customHeight="1">
      <c r="A1459" s="19">
        <v>1458</v>
      </c>
      <c r="B1459" s="4">
        <v>3</v>
      </c>
      <c r="C1459" s="15">
        <v>259</v>
      </c>
      <c r="D1459" s="21">
        <v>5</v>
      </c>
      <c r="E1459" s="22">
        <v>44121</v>
      </c>
      <c r="F1459" s="23">
        <v>60</v>
      </c>
      <c r="G1459" s="24">
        <v>0.2</v>
      </c>
      <c r="H1459">
        <f>VLOOKUP($B1459,產品!$A$1:$E$61,4,FALSE)*(1-$G1459)*$F1459</f>
        <v>48000</v>
      </c>
      <c r="I1459" s="58">
        <f>$H1459-VLOOKUP($B1459,產品!$A$2:$E$61,5,FALSE)*F1459-$R1459</f>
        <v>23520</v>
      </c>
      <c r="J1459">
        <f t="shared" si="66"/>
        <v>2020</v>
      </c>
      <c r="P1459" t="str">
        <f>MID(VLOOKUP($D1459,業務!$A$1:$E$11,2,FALSE),FIND("/",VLOOKUP($D1459,業務!$A$1:$E$11,2,FALSE))+1,2)</f>
        <v>專員</v>
      </c>
      <c r="Q1459">
        <f t="shared" si="67"/>
        <v>0.01</v>
      </c>
      <c r="R1459">
        <f t="shared" si="68"/>
        <v>480</v>
      </c>
    </row>
    <row r="1460" spans="1:18" ht="15.75" customHeight="1">
      <c r="A1460" s="19">
        <v>1459</v>
      </c>
      <c r="B1460" s="4">
        <v>54</v>
      </c>
      <c r="C1460" s="15">
        <v>140</v>
      </c>
      <c r="D1460" s="21">
        <v>7</v>
      </c>
      <c r="E1460" s="22">
        <v>44121</v>
      </c>
      <c r="F1460" s="23">
        <v>5</v>
      </c>
      <c r="G1460" s="24">
        <v>0.1</v>
      </c>
      <c r="H1460">
        <f>VLOOKUP($B1460,產品!$A$1:$E$61,4,FALSE)*(1-$G1460)*$F1460</f>
        <v>81000</v>
      </c>
      <c r="I1460" s="58">
        <f>$H1460-VLOOKUP($B1460,產品!$A$2:$E$61,5,FALSE)*F1460-$R1460</f>
        <v>17028</v>
      </c>
      <c r="J1460">
        <f t="shared" si="66"/>
        <v>2020</v>
      </c>
      <c r="P1460" t="str">
        <f>MID(VLOOKUP($D1460,業務!$A$1:$E$11,2,FALSE),FIND("/",VLOOKUP($D1460,業務!$A$1:$E$11,2,FALSE))+1,2)</f>
        <v>副理</v>
      </c>
      <c r="Q1460">
        <f t="shared" si="67"/>
        <v>1.2E-2</v>
      </c>
      <c r="R1460">
        <f t="shared" si="68"/>
        <v>972</v>
      </c>
    </row>
    <row r="1461" spans="1:18" ht="15.75" customHeight="1">
      <c r="A1461" s="19">
        <v>1460</v>
      </c>
      <c r="B1461" s="4">
        <v>24</v>
      </c>
      <c r="C1461" s="15">
        <v>7</v>
      </c>
      <c r="D1461" s="21">
        <v>5</v>
      </c>
      <c r="E1461" s="22">
        <v>44121</v>
      </c>
      <c r="F1461" s="23">
        <v>10</v>
      </c>
      <c r="G1461" s="24">
        <v>0.06</v>
      </c>
      <c r="H1461">
        <f>VLOOKUP($B1461,產品!$A$1:$E$61,4,FALSE)*(1-$G1461)*$F1461</f>
        <v>16920</v>
      </c>
      <c r="I1461" s="58">
        <f>$H1461-VLOOKUP($B1461,產品!$A$2:$E$61,5,FALSE)*F1461-$R1461</f>
        <v>9550.7999999999993</v>
      </c>
      <c r="J1461">
        <f t="shared" si="66"/>
        <v>2020</v>
      </c>
      <c r="P1461" t="str">
        <f>MID(VLOOKUP($D1461,業務!$A$1:$E$11,2,FALSE),FIND("/",VLOOKUP($D1461,業務!$A$1:$E$11,2,FALSE))+1,2)</f>
        <v>專員</v>
      </c>
      <c r="Q1461">
        <f t="shared" si="67"/>
        <v>0.01</v>
      </c>
      <c r="R1461">
        <f t="shared" si="68"/>
        <v>169.20000000000002</v>
      </c>
    </row>
    <row r="1462" spans="1:18" ht="15.75" customHeight="1">
      <c r="A1462" s="19">
        <v>1461</v>
      </c>
      <c r="B1462" s="4">
        <v>16</v>
      </c>
      <c r="C1462" s="15">
        <v>126</v>
      </c>
      <c r="D1462" s="21">
        <v>8</v>
      </c>
      <c r="E1462" s="22">
        <v>44121</v>
      </c>
      <c r="F1462" s="23">
        <v>10</v>
      </c>
      <c r="G1462" s="24">
        <v>0.09</v>
      </c>
      <c r="H1462">
        <f>VLOOKUP($B1462,產品!$A$1:$E$61,4,FALSE)*(1-$G1462)*$F1462</f>
        <v>16380</v>
      </c>
      <c r="I1462" s="58">
        <f>$H1462-VLOOKUP($B1462,產品!$A$2:$E$61,5,FALSE)*F1462-$R1462</f>
        <v>9016.2000000000007</v>
      </c>
      <c r="J1462">
        <f t="shared" si="66"/>
        <v>2020</v>
      </c>
      <c r="P1462" t="str">
        <f>MID(VLOOKUP($D1462,業務!$A$1:$E$11,2,FALSE),FIND("/",VLOOKUP($D1462,業務!$A$1:$E$11,2,FALSE))+1,2)</f>
        <v>專員</v>
      </c>
      <c r="Q1462">
        <f t="shared" si="67"/>
        <v>0.01</v>
      </c>
      <c r="R1462">
        <f t="shared" si="68"/>
        <v>163.80000000000001</v>
      </c>
    </row>
    <row r="1463" spans="1:18" ht="15.75" customHeight="1">
      <c r="A1463" s="19">
        <v>1462</v>
      </c>
      <c r="B1463" s="4">
        <v>7</v>
      </c>
      <c r="C1463" s="15">
        <v>283</v>
      </c>
      <c r="D1463" s="21">
        <v>3</v>
      </c>
      <c r="E1463" s="22">
        <v>44122</v>
      </c>
      <c r="F1463" s="23">
        <v>250</v>
      </c>
      <c r="G1463" s="24">
        <v>0.08</v>
      </c>
      <c r="H1463">
        <f>VLOOKUP($B1463,產品!$A$1:$E$61,4,FALSE)*(1-$G1463)*$F1463</f>
        <v>230000</v>
      </c>
      <c r="I1463" s="58">
        <f>$H1463-VLOOKUP($B1463,產品!$A$2:$E$61,5,FALSE)*F1463-$R1463</f>
        <v>126320</v>
      </c>
      <c r="J1463">
        <f t="shared" si="66"/>
        <v>2020</v>
      </c>
      <c r="P1463" t="str">
        <f>MID(VLOOKUP($D1463,業務!$A$1:$E$11,2,FALSE),FIND("/",VLOOKUP($D1463,業務!$A$1:$E$11,2,FALSE))+1,2)</f>
        <v>協理</v>
      </c>
      <c r="Q1463">
        <f t="shared" si="67"/>
        <v>1.6E-2</v>
      </c>
      <c r="R1463">
        <f t="shared" si="68"/>
        <v>3680</v>
      </c>
    </row>
    <row r="1464" spans="1:18" ht="15.75" customHeight="1">
      <c r="A1464" s="19">
        <v>1463</v>
      </c>
      <c r="B1464" s="4">
        <v>15</v>
      </c>
      <c r="C1464" s="15">
        <v>137</v>
      </c>
      <c r="D1464" s="21">
        <v>3</v>
      </c>
      <c r="E1464" s="22">
        <v>44122</v>
      </c>
      <c r="F1464" s="23">
        <v>45</v>
      </c>
      <c r="G1464" s="24">
        <v>0.08</v>
      </c>
      <c r="H1464">
        <f>VLOOKUP($B1464,產品!$A$1:$E$61,4,FALSE)*(1-$G1464)*$F1464</f>
        <v>74520</v>
      </c>
      <c r="I1464" s="58">
        <f>$H1464-VLOOKUP($B1464,產品!$A$2:$E$61,5,FALSE)*F1464-$R1464</f>
        <v>40927.68</v>
      </c>
      <c r="J1464">
        <f t="shared" si="66"/>
        <v>2020</v>
      </c>
      <c r="P1464" t="str">
        <f>MID(VLOOKUP($D1464,業務!$A$1:$E$11,2,FALSE),FIND("/",VLOOKUP($D1464,業務!$A$1:$E$11,2,FALSE))+1,2)</f>
        <v>協理</v>
      </c>
      <c r="Q1464">
        <f t="shared" si="67"/>
        <v>1.6E-2</v>
      </c>
      <c r="R1464">
        <f t="shared" si="68"/>
        <v>1192.32</v>
      </c>
    </row>
    <row r="1465" spans="1:18" ht="15.75" customHeight="1">
      <c r="A1465" s="19">
        <v>1464</v>
      </c>
      <c r="B1465" s="4">
        <v>50</v>
      </c>
      <c r="C1465" s="15">
        <v>4</v>
      </c>
      <c r="D1465" s="21">
        <v>6</v>
      </c>
      <c r="E1465" s="22">
        <v>44122</v>
      </c>
      <c r="F1465" s="26">
        <v>15</v>
      </c>
      <c r="G1465" s="24">
        <v>0.2</v>
      </c>
      <c r="H1465">
        <f>VLOOKUP($B1465,產品!$A$1:$E$61,4,FALSE)*(1-$G1465)*$F1465</f>
        <v>216000</v>
      </c>
      <c r="I1465" s="58">
        <f>$H1465-VLOOKUP($B1465,產品!$A$2:$E$61,5,FALSE)*F1465-$R1465</f>
        <v>24840</v>
      </c>
      <c r="J1465">
        <f t="shared" si="66"/>
        <v>2020</v>
      </c>
      <c r="P1465" t="str">
        <f>MID(VLOOKUP($D1465,業務!$A$1:$E$11,2,FALSE),FIND("/",VLOOKUP($D1465,業務!$A$1:$E$11,2,FALSE))+1,2)</f>
        <v>專員</v>
      </c>
      <c r="Q1465">
        <f t="shared" si="67"/>
        <v>0.01</v>
      </c>
      <c r="R1465">
        <f t="shared" si="68"/>
        <v>2160</v>
      </c>
    </row>
    <row r="1466" spans="1:18" ht="15.75" customHeight="1">
      <c r="A1466" s="19">
        <v>1465</v>
      </c>
      <c r="B1466" s="4">
        <v>24</v>
      </c>
      <c r="C1466" s="15">
        <v>118</v>
      </c>
      <c r="D1466" s="21">
        <v>3</v>
      </c>
      <c r="E1466" s="22">
        <v>44122</v>
      </c>
      <c r="F1466" s="26">
        <v>20</v>
      </c>
      <c r="G1466" s="24">
        <v>0.14000000000000001</v>
      </c>
      <c r="H1466">
        <f>VLOOKUP($B1466,產品!$A$1:$E$61,4,FALSE)*(1-$G1466)*$F1466</f>
        <v>30960</v>
      </c>
      <c r="I1466" s="58">
        <f>$H1466-VLOOKUP($B1466,產品!$A$2:$E$61,5,FALSE)*F1466-$R1466</f>
        <v>16064.64</v>
      </c>
      <c r="J1466">
        <f t="shared" si="66"/>
        <v>2020</v>
      </c>
      <c r="P1466" t="str">
        <f>MID(VLOOKUP($D1466,業務!$A$1:$E$11,2,FALSE),FIND("/",VLOOKUP($D1466,業務!$A$1:$E$11,2,FALSE))+1,2)</f>
        <v>協理</v>
      </c>
      <c r="Q1466">
        <f t="shared" si="67"/>
        <v>1.6E-2</v>
      </c>
      <c r="R1466">
        <f t="shared" si="68"/>
        <v>495.36</v>
      </c>
    </row>
    <row r="1467" spans="1:18" ht="15.75" customHeight="1">
      <c r="A1467" s="19">
        <v>1466</v>
      </c>
      <c r="B1467" s="4">
        <v>3</v>
      </c>
      <c r="C1467" s="15">
        <v>260</v>
      </c>
      <c r="D1467" s="21">
        <v>10</v>
      </c>
      <c r="E1467" s="22">
        <v>44122</v>
      </c>
      <c r="F1467" s="26">
        <v>20</v>
      </c>
      <c r="G1467" s="24">
        <v>0.11</v>
      </c>
      <c r="H1467">
        <f>VLOOKUP($B1467,產品!$A$1:$E$61,4,FALSE)*(1-$G1467)*$F1467</f>
        <v>17800</v>
      </c>
      <c r="I1467" s="58">
        <f>$H1467-VLOOKUP($B1467,產品!$A$2:$E$61,5,FALSE)*F1467-$R1467</f>
        <v>9622</v>
      </c>
      <c r="J1467">
        <f t="shared" si="66"/>
        <v>2020</v>
      </c>
      <c r="P1467" t="str">
        <f>MID(VLOOKUP($D1467,業務!$A$1:$E$11,2,FALSE),FIND("/",VLOOKUP($D1467,業務!$A$1:$E$11,2,FALSE))+1,2)</f>
        <v>專員</v>
      </c>
      <c r="Q1467">
        <f t="shared" si="67"/>
        <v>0.01</v>
      </c>
      <c r="R1467">
        <f t="shared" si="68"/>
        <v>178</v>
      </c>
    </row>
    <row r="1468" spans="1:18" ht="15.75" customHeight="1">
      <c r="A1468" s="19">
        <v>1467</v>
      </c>
      <c r="B1468" s="4">
        <v>32</v>
      </c>
      <c r="C1468" s="15">
        <v>8</v>
      </c>
      <c r="D1468" s="21">
        <v>4</v>
      </c>
      <c r="E1468" s="22">
        <v>44122</v>
      </c>
      <c r="F1468" s="23">
        <v>2</v>
      </c>
      <c r="G1468" s="24">
        <v>0.05</v>
      </c>
      <c r="H1468">
        <f>VLOOKUP($B1468,產品!$A$1:$E$61,4,FALSE)*(1-$G1468)*$F1468</f>
        <v>14250</v>
      </c>
      <c r="I1468" s="58">
        <f>$H1468-VLOOKUP($B1468,產品!$A$2:$E$61,5,FALSE)*F1468-$R1468</f>
        <v>5079</v>
      </c>
      <c r="J1468">
        <f t="shared" si="66"/>
        <v>2020</v>
      </c>
      <c r="P1468" t="str">
        <f>MID(VLOOKUP($D1468,業務!$A$1:$E$11,2,FALSE),FIND("/",VLOOKUP($D1468,業務!$A$1:$E$11,2,FALSE))+1,2)</f>
        <v>副理</v>
      </c>
      <c r="Q1468">
        <f t="shared" si="67"/>
        <v>1.2E-2</v>
      </c>
      <c r="R1468">
        <f t="shared" si="68"/>
        <v>171</v>
      </c>
    </row>
    <row r="1469" spans="1:18" ht="15.75" customHeight="1">
      <c r="A1469" s="19">
        <v>1468</v>
      </c>
      <c r="B1469" s="4">
        <v>48</v>
      </c>
      <c r="C1469" s="15">
        <v>267</v>
      </c>
      <c r="D1469" s="21">
        <v>1</v>
      </c>
      <c r="E1469" s="22">
        <v>44123</v>
      </c>
      <c r="F1469" s="23">
        <v>10</v>
      </c>
      <c r="G1469" s="24">
        <v>0.14000000000000001</v>
      </c>
      <c r="H1469">
        <f>VLOOKUP($B1469,產品!$A$1:$E$61,4,FALSE)*(1-$G1469)*$F1469</f>
        <v>189200</v>
      </c>
      <c r="I1469" s="58">
        <f>$H1469-VLOOKUP($B1469,產品!$A$2:$E$61,5,FALSE)*F1469-$R1469</f>
        <v>44308</v>
      </c>
      <c r="J1469">
        <f t="shared" si="66"/>
        <v>2020</v>
      </c>
      <c r="P1469" t="str">
        <f>MID(VLOOKUP($D1469,業務!$A$1:$E$11,2,FALSE),FIND("/",VLOOKUP($D1469,業務!$A$1:$E$11,2,FALSE))+1,2)</f>
        <v>專員</v>
      </c>
      <c r="Q1469">
        <f t="shared" si="67"/>
        <v>0.01</v>
      </c>
      <c r="R1469">
        <f t="shared" si="68"/>
        <v>1892</v>
      </c>
    </row>
    <row r="1470" spans="1:18" ht="15.75" customHeight="1">
      <c r="A1470" s="19">
        <v>1469</v>
      </c>
      <c r="B1470" s="4">
        <v>34</v>
      </c>
      <c r="C1470" s="15">
        <v>10</v>
      </c>
      <c r="D1470" s="21">
        <v>3</v>
      </c>
      <c r="E1470" s="22">
        <v>44123</v>
      </c>
      <c r="F1470" s="23">
        <v>15</v>
      </c>
      <c r="G1470" s="24">
        <v>0.1</v>
      </c>
      <c r="H1470">
        <f>VLOOKUP($B1470,產品!$A$1:$E$61,4,FALSE)*(1-$G1470)*$F1470</f>
        <v>108000</v>
      </c>
      <c r="I1470" s="58">
        <f>$H1470-VLOOKUP($B1470,產品!$A$2:$E$61,5,FALSE)*F1470-$R1470</f>
        <v>34272</v>
      </c>
      <c r="J1470">
        <f t="shared" si="66"/>
        <v>2020</v>
      </c>
      <c r="P1470" t="str">
        <f>MID(VLOOKUP($D1470,業務!$A$1:$E$11,2,FALSE),FIND("/",VLOOKUP($D1470,業務!$A$1:$E$11,2,FALSE))+1,2)</f>
        <v>協理</v>
      </c>
      <c r="Q1470">
        <f t="shared" si="67"/>
        <v>1.6E-2</v>
      </c>
      <c r="R1470">
        <f t="shared" si="68"/>
        <v>1728</v>
      </c>
    </row>
    <row r="1471" spans="1:18" ht="15.75" customHeight="1">
      <c r="A1471" s="19">
        <v>1470</v>
      </c>
      <c r="B1471" s="4">
        <v>41</v>
      </c>
      <c r="C1471" s="15">
        <v>285</v>
      </c>
      <c r="D1471" s="21">
        <v>4</v>
      </c>
      <c r="E1471" s="22">
        <v>44123</v>
      </c>
      <c r="F1471" s="26">
        <v>4</v>
      </c>
      <c r="G1471" s="24">
        <v>0.08</v>
      </c>
      <c r="H1471">
        <f>VLOOKUP($B1471,產品!$A$1:$E$61,4,FALSE)*(1-$G1471)*$F1471</f>
        <v>44160</v>
      </c>
      <c r="I1471" s="58">
        <f>$H1471-VLOOKUP($B1471,產品!$A$2:$E$61,5,FALSE)*F1471-$R1471</f>
        <v>12430.08</v>
      </c>
      <c r="J1471">
        <f t="shared" si="66"/>
        <v>2020</v>
      </c>
      <c r="P1471" t="str">
        <f>MID(VLOOKUP($D1471,業務!$A$1:$E$11,2,FALSE),FIND("/",VLOOKUP($D1471,業務!$A$1:$E$11,2,FALSE))+1,2)</f>
        <v>副理</v>
      </c>
      <c r="Q1471">
        <f t="shared" si="67"/>
        <v>1.2E-2</v>
      </c>
      <c r="R1471">
        <f t="shared" si="68"/>
        <v>529.91999999999996</v>
      </c>
    </row>
    <row r="1472" spans="1:18" ht="15.75" customHeight="1">
      <c r="A1472" s="19">
        <v>1471</v>
      </c>
      <c r="B1472" s="4">
        <v>40</v>
      </c>
      <c r="C1472" s="15">
        <v>280</v>
      </c>
      <c r="D1472" s="21">
        <v>5</v>
      </c>
      <c r="E1472" s="22">
        <v>44123</v>
      </c>
      <c r="F1472" s="23">
        <v>3</v>
      </c>
      <c r="G1472" s="24">
        <v>0.19</v>
      </c>
      <c r="H1472">
        <f>VLOOKUP($B1472,產品!$A$1:$E$61,4,FALSE)*(1-$G1472)*$F1472</f>
        <v>48600.000000000007</v>
      </c>
      <c r="I1472" s="58">
        <f>$H1472-VLOOKUP($B1472,產品!$A$2:$E$61,5,FALSE)*F1472-$R1472</f>
        <v>9114.0000000000073</v>
      </c>
      <c r="J1472">
        <f t="shared" si="66"/>
        <v>2020</v>
      </c>
      <c r="P1472" t="str">
        <f>MID(VLOOKUP($D1472,業務!$A$1:$E$11,2,FALSE),FIND("/",VLOOKUP($D1472,業務!$A$1:$E$11,2,FALSE))+1,2)</f>
        <v>專員</v>
      </c>
      <c r="Q1472">
        <f t="shared" si="67"/>
        <v>0.01</v>
      </c>
      <c r="R1472">
        <f t="shared" si="68"/>
        <v>486.00000000000006</v>
      </c>
    </row>
    <row r="1473" spans="1:18" ht="15.75" customHeight="1">
      <c r="A1473" s="19">
        <v>1472</v>
      </c>
      <c r="B1473" s="4">
        <v>21</v>
      </c>
      <c r="C1473" s="15">
        <v>116</v>
      </c>
      <c r="D1473" s="21">
        <v>5</v>
      </c>
      <c r="E1473" s="22">
        <v>44124</v>
      </c>
      <c r="F1473" s="26">
        <v>70</v>
      </c>
      <c r="G1473" s="24">
        <v>0.1</v>
      </c>
      <c r="H1473">
        <f>VLOOKUP($B1473,產品!$A$1:$E$61,4,FALSE)*(1-$G1473)*$F1473</f>
        <v>113400</v>
      </c>
      <c r="I1473" s="58">
        <f>$H1473-VLOOKUP($B1473,產品!$A$2:$E$61,5,FALSE)*F1473-$R1473</f>
        <v>61866</v>
      </c>
      <c r="J1473">
        <f t="shared" si="66"/>
        <v>2020</v>
      </c>
      <c r="P1473" t="str">
        <f>MID(VLOOKUP($D1473,業務!$A$1:$E$11,2,FALSE),FIND("/",VLOOKUP($D1473,業務!$A$1:$E$11,2,FALSE))+1,2)</f>
        <v>專員</v>
      </c>
      <c r="Q1473">
        <f t="shared" si="67"/>
        <v>0.01</v>
      </c>
      <c r="R1473">
        <f t="shared" si="68"/>
        <v>1134</v>
      </c>
    </row>
    <row r="1474" spans="1:18" ht="15.75" customHeight="1">
      <c r="A1474" s="19">
        <v>1473</v>
      </c>
      <c r="B1474" s="4">
        <v>47</v>
      </c>
      <c r="C1474" s="15">
        <v>134</v>
      </c>
      <c r="D1474" s="21">
        <v>2</v>
      </c>
      <c r="E1474" s="22">
        <v>44124</v>
      </c>
      <c r="F1474" s="23">
        <v>10</v>
      </c>
      <c r="G1474" s="24">
        <v>0.1</v>
      </c>
      <c r="H1474">
        <f>VLOOKUP($B1474,產品!$A$1:$E$61,4,FALSE)*(1-$G1474)*$F1474</f>
        <v>180000</v>
      </c>
      <c r="I1474" s="58">
        <f>$H1474-VLOOKUP($B1474,產品!$A$2:$E$61,5,FALSE)*F1474-$R1474</f>
        <v>47300</v>
      </c>
      <c r="J1474">
        <f t="shared" si="66"/>
        <v>2020</v>
      </c>
      <c r="P1474" t="str">
        <f>MID(VLOOKUP($D1474,業務!$A$1:$E$11,2,FALSE),FIND("/",VLOOKUP($D1474,業務!$A$1:$E$11,2,FALSE))+1,2)</f>
        <v>經理</v>
      </c>
      <c r="Q1474">
        <f t="shared" si="67"/>
        <v>1.4999999999999999E-2</v>
      </c>
      <c r="R1474">
        <f t="shared" si="68"/>
        <v>2700</v>
      </c>
    </row>
    <row r="1475" spans="1:18" ht="15.75" customHeight="1">
      <c r="A1475" s="19">
        <v>1474</v>
      </c>
      <c r="B1475" s="4">
        <v>14</v>
      </c>
      <c r="C1475" s="15">
        <v>264</v>
      </c>
      <c r="D1475" s="21">
        <v>4</v>
      </c>
      <c r="E1475" s="22">
        <v>44124</v>
      </c>
      <c r="F1475" s="23">
        <v>20</v>
      </c>
      <c r="G1475" s="24">
        <v>0.16</v>
      </c>
      <c r="H1475">
        <f>VLOOKUP($B1475,產品!$A$1:$E$61,4,FALSE)*(1-$G1475)*$F1475</f>
        <v>30240</v>
      </c>
      <c r="I1475" s="58">
        <f>$H1475-VLOOKUP($B1475,產品!$A$2:$E$61,5,FALSE)*F1475-$R1475</f>
        <v>15477.12</v>
      </c>
      <c r="J1475">
        <f t="shared" ref="J1475:J1538" si="69">YEAR(E1475)</f>
        <v>2020</v>
      </c>
      <c r="P1475" t="str">
        <f>MID(VLOOKUP($D1475,業務!$A$1:$E$11,2,FALSE),FIND("/",VLOOKUP($D1475,業務!$A$1:$E$11,2,FALSE))+1,2)</f>
        <v>副理</v>
      </c>
      <c r="Q1475">
        <f t="shared" ref="Q1475:Q1538" si="70">IF($P1475="專員",1%,IF($P1475="副理",1.2%,IF($P1475="經理",1.5%,IF($P1475="協理",1.6%,0))))</f>
        <v>1.2E-2</v>
      </c>
      <c r="R1475">
        <f t="shared" ref="R1475:R1538" si="71">$H1475*$Q1475</f>
        <v>362.88</v>
      </c>
    </row>
    <row r="1476" spans="1:18" ht="15.75" customHeight="1">
      <c r="A1476" s="19">
        <v>1475</v>
      </c>
      <c r="B1476" s="4">
        <v>10</v>
      </c>
      <c r="C1476" s="15">
        <v>115</v>
      </c>
      <c r="D1476" s="21">
        <v>5</v>
      </c>
      <c r="E1476" s="22">
        <v>44125</v>
      </c>
      <c r="F1476" s="23">
        <v>10</v>
      </c>
      <c r="G1476" s="24">
        <v>0.12</v>
      </c>
      <c r="H1476">
        <f>VLOOKUP($B1476,產品!$A$1:$E$61,4,FALSE)*(1-$G1476)*$F1476</f>
        <v>8800</v>
      </c>
      <c r="I1476" s="58">
        <f>$H1476-VLOOKUP($B1476,產品!$A$2:$E$61,5,FALSE)*F1476-$R1476</f>
        <v>4712</v>
      </c>
      <c r="J1476">
        <f t="shared" si="69"/>
        <v>2020</v>
      </c>
      <c r="P1476" t="str">
        <f>MID(VLOOKUP($D1476,業務!$A$1:$E$11,2,FALSE),FIND("/",VLOOKUP($D1476,業務!$A$1:$E$11,2,FALSE))+1,2)</f>
        <v>專員</v>
      </c>
      <c r="Q1476">
        <f t="shared" si="70"/>
        <v>0.01</v>
      </c>
      <c r="R1476">
        <f t="shared" si="71"/>
        <v>88</v>
      </c>
    </row>
    <row r="1477" spans="1:18" ht="15.75" customHeight="1">
      <c r="A1477" s="19">
        <v>1476</v>
      </c>
      <c r="B1477" s="4">
        <v>6</v>
      </c>
      <c r="C1477" s="15">
        <v>134</v>
      </c>
      <c r="D1477" s="21">
        <v>9</v>
      </c>
      <c r="E1477" s="22">
        <v>44125</v>
      </c>
      <c r="F1477" s="23">
        <v>10</v>
      </c>
      <c r="G1477" s="24">
        <v>0.13</v>
      </c>
      <c r="H1477">
        <f>VLOOKUP($B1477,產品!$A$1:$E$61,4,FALSE)*(1-$G1477)*$F1477</f>
        <v>8700</v>
      </c>
      <c r="I1477" s="58">
        <f>$H1477-VLOOKUP($B1477,產品!$A$2:$E$61,5,FALSE)*F1477-$R1477</f>
        <v>4569.5</v>
      </c>
      <c r="J1477">
        <f t="shared" si="69"/>
        <v>2020</v>
      </c>
      <c r="P1477" t="str">
        <f>MID(VLOOKUP($D1477,業務!$A$1:$E$11,2,FALSE),FIND("/",VLOOKUP($D1477,業務!$A$1:$E$11,2,FALSE))+1,2)</f>
        <v>經理</v>
      </c>
      <c r="Q1477">
        <f t="shared" si="70"/>
        <v>1.4999999999999999E-2</v>
      </c>
      <c r="R1477">
        <f t="shared" si="71"/>
        <v>130.5</v>
      </c>
    </row>
    <row r="1478" spans="1:18" ht="15.75" customHeight="1">
      <c r="A1478" s="19">
        <v>1477</v>
      </c>
      <c r="B1478" s="4">
        <v>57</v>
      </c>
      <c r="C1478" s="15">
        <v>6</v>
      </c>
      <c r="D1478" s="21">
        <v>9</v>
      </c>
      <c r="E1478" s="22">
        <v>44126</v>
      </c>
      <c r="F1478" s="23">
        <v>3</v>
      </c>
      <c r="G1478" s="24">
        <v>0.16</v>
      </c>
      <c r="H1478">
        <f>VLOOKUP($B1478,產品!$A$1:$E$61,4,FALSE)*(1-$G1478)*$F1478</f>
        <v>45360</v>
      </c>
      <c r="I1478" s="58">
        <f>$H1478-VLOOKUP($B1478,產品!$A$2:$E$61,5,FALSE)*F1478-$R1478</f>
        <v>6879.6</v>
      </c>
      <c r="J1478">
        <f t="shared" si="69"/>
        <v>2020</v>
      </c>
      <c r="P1478" t="str">
        <f>MID(VLOOKUP($D1478,業務!$A$1:$E$11,2,FALSE),FIND("/",VLOOKUP($D1478,業務!$A$1:$E$11,2,FALSE))+1,2)</f>
        <v>經理</v>
      </c>
      <c r="Q1478">
        <f t="shared" si="70"/>
        <v>1.4999999999999999E-2</v>
      </c>
      <c r="R1478">
        <f t="shared" si="71"/>
        <v>680.4</v>
      </c>
    </row>
    <row r="1479" spans="1:18" ht="15.75" customHeight="1">
      <c r="A1479" s="19">
        <v>1478</v>
      </c>
      <c r="B1479" s="4">
        <v>10</v>
      </c>
      <c r="C1479" s="15">
        <v>10</v>
      </c>
      <c r="D1479" s="21">
        <v>8</v>
      </c>
      <c r="E1479" s="22">
        <v>44126</v>
      </c>
      <c r="F1479" s="23">
        <v>10</v>
      </c>
      <c r="G1479" s="24">
        <v>0.19</v>
      </c>
      <c r="H1479">
        <f>VLOOKUP($B1479,產品!$A$1:$E$61,4,FALSE)*(1-$G1479)*$F1479</f>
        <v>8100</v>
      </c>
      <c r="I1479" s="58">
        <f>$H1479-VLOOKUP($B1479,產品!$A$2:$E$61,5,FALSE)*F1479-$R1479</f>
        <v>4019</v>
      </c>
      <c r="J1479">
        <f t="shared" si="69"/>
        <v>2020</v>
      </c>
      <c r="P1479" t="str">
        <f>MID(VLOOKUP($D1479,業務!$A$1:$E$11,2,FALSE),FIND("/",VLOOKUP($D1479,業務!$A$1:$E$11,2,FALSE))+1,2)</f>
        <v>專員</v>
      </c>
      <c r="Q1479">
        <f t="shared" si="70"/>
        <v>0.01</v>
      </c>
      <c r="R1479">
        <f t="shared" si="71"/>
        <v>81</v>
      </c>
    </row>
    <row r="1480" spans="1:18" ht="15.75" customHeight="1">
      <c r="A1480" s="19">
        <v>1479</v>
      </c>
      <c r="B1480" s="4">
        <v>5</v>
      </c>
      <c r="C1480" s="15">
        <v>284</v>
      </c>
      <c r="D1480" s="21">
        <v>3</v>
      </c>
      <c r="E1480" s="22">
        <v>44127</v>
      </c>
      <c r="F1480" s="26">
        <v>60</v>
      </c>
      <c r="G1480" s="24">
        <v>0.19</v>
      </c>
      <c r="H1480">
        <f>VLOOKUP($B1480,產品!$A$1:$E$61,4,FALSE)*(1-$G1480)*$F1480</f>
        <v>48600</v>
      </c>
      <c r="I1480" s="58">
        <f>$H1480-VLOOKUP($B1480,產品!$A$2:$E$61,5,FALSE)*F1480-$R1480</f>
        <v>23822.400000000001</v>
      </c>
      <c r="J1480">
        <f t="shared" si="69"/>
        <v>2020</v>
      </c>
      <c r="P1480" t="str">
        <f>MID(VLOOKUP($D1480,業務!$A$1:$E$11,2,FALSE),FIND("/",VLOOKUP($D1480,業務!$A$1:$E$11,2,FALSE))+1,2)</f>
        <v>協理</v>
      </c>
      <c r="Q1480">
        <f t="shared" si="70"/>
        <v>1.6E-2</v>
      </c>
      <c r="R1480">
        <f t="shared" si="71"/>
        <v>777.6</v>
      </c>
    </row>
    <row r="1481" spans="1:18" ht="15.75" customHeight="1">
      <c r="A1481" s="19">
        <v>1480</v>
      </c>
      <c r="B1481" s="4">
        <v>5</v>
      </c>
      <c r="C1481" s="15">
        <v>285</v>
      </c>
      <c r="D1481" s="21">
        <v>8</v>
      </c>
      <c r="E1481" s="22">
        <v>44127</v>
      </c>
      <c r="F1481" s="26">
        <v>20</v>
      </c>
      <c r="G1481" s="24">
        <v>0.19</v>
      </c>
      <c r="H1481">
        <f>VLOOKUP($B1481,產品!$A$1:$E$61,4,FALSE)*(1-$G1481)*$F1481</f>
        <v>16200</v>
      </c>
      <c r="I1481" s="58">
        <f>$H1481-VLOOKUP($B1481,產品!$A$2:$E$61,5,FALSE)*F1481-$R1481</f>
        <v>8038</v>
      </c>
      <c r="J1481">
        <f t="shared" si="69"/>
        <v>2020</v>
      </c>
      <c r="P1481" t="str">
        <f>MID(VLOOKUP($D1481,業務!$A$1:$E$11,2,FALSE),FIND("/",VLOOKUP($D1481,業務!$A$1:$E$11,2,FALSE))+1,2)</f>
        <v>專員</v>
      </c>
      <c r="Q1481">
        <f t="shared" si="70"/>
        <v>0.01</v>
      </c>
      <c r="R1481">
        <f t="shared" si="71"/>
        <v>162</v>
      </c>
    </row>
    <row r="1482" spans="1:18" ht="15.75" customHeight="1">
      <c r="A1482" s="19">
        <v>1481</v>
      </c>
      <c r="B1482" s="4">
        <v>34</v>
      </c>
      <c r="C1482" s="15">
        <v>9</v>
      </c>
      <c r="D1482" s="21">
        <v>10</v>
      </c>
      <c r="E1482" s="22">
        <v>44127</v>
      </c>
      <c r="F1482" s="23">
        <v>3</v>
      </c>
      <c r="G1482" s="24">
        <v>0.09</v>
      </c>
      <c r="H1482">
        <f>VLOOKUP($B1482,產品!$A$1:$E$61,4,FALSE)*(1-$G1482)*$F1482</f>
        <v>21840</v>
      </c>
      <c r="I1482" s="58">
        <f>$H1482-VLOOKUP($B1482,產品!$A$2:$E$61,5,FALSE)*F1482-$R1482</f>
        <v>7221.6</v>
      </c>
      <c r="J1482">
        <f t="shared" si="69"/>
        <v>2020</v>
      </c>
      <c r="P1482" t="str">
        <f>MID(VLOOKUP($D1482,業務!$A$1:$E$11,2,FALSE),FIND("/",VLOOKUP($D1482,業務!$A$1:$E$11,2,FALSE))+1,2)</f>
        <v>專員</v>
      </c>
      <c r="Q1482">
        <f t="shared" si="70"/>
        <v>0.01</v>
      </c>
      <c r="R1482">
        <f t="shared" si="71"/>
        <v>218.4</v>
      </c>
    </row>
    <row r="1483" spans="1:18" ht="15.75" customHeight="1">
      <c r="A1483" s="19">
        <v>1482</v>
      </c>
      <c r="B1483" s="4">
        <v>23</v>
      </c>
      <c r="C1483" s="15">
        <v>11</v>
      </c>
      <c r="D1483" s="21">
        <v>8</v>
      </c>
      <c r="E1483" s="22">
        <v>44128</v>
      </c>
      <c r="F1483" s="26">
        <v>70</v>
      </c>
      <c r="G1483" s="24">
        <v>0.12</v>
      </c>
      <c r="H1483">
        <f>VLOOKUP($B1483,產品!$A$1:$E$61,4,FALSE)*(1-$G1483)*$F1483</f>
        <v>110880</v>
      </c>
      <c r="I1483" s="58">
        <f>$H1483-VLOOKUP($B1483,產品!$A$2:$E$61,5,FALSE)*F1483-$R1483</f>
        <v>59371.199999999997</v>
      </c>
      <c r="J1483">
        <f t="shared" si="69"/>
        <v>2020</v>
      </c>
      <c r="P1483" t="str">
        <f>MID(VLOOKUP($D1483,業務!$A$1:$E$11,2,FALSE),FIND("/",VLOOKUP($D1483,業務!$A$1:$E$11,2,FALSE))+1,2)</f>
        <v>專員</v>
      </c>
      <c r="Q1483">
        <f t="shared" si="70"/>
        <v>0.01</v>
      </c>
      <c r="R1483">
        <f t="shared" si="71"/>
        <v>1108.8</v>
      </c>
    </row>
    <row r="1484" spans="1:18" ht="15.75" customHeight="1">
      <c r="A1484" s="19">
        <v>1483</v>
      </c>
      <c r="B1484" s="4">
        <v>53</v>
      </c>
      <c r="C1484" s="15">
        <v>123</v>
      </c>
      <c r="D1484" s="21">
        <v>8</v>
      </c>
      <c r="E1484" s="22">
        <v>44128</v>
      </c>
      <c r="F1484" s="26">
        <v>10</v>
      </c>
      <c r="G1484" s="24">
        <v>0.09</v>
      </c>
      <c r="H1484">
        <f>VLOOKUP($B1484,產品!$A$1:$E$61,4,FALSE)*(1-$G1484)*$F1484</f>
        <v>136500</v>
      </c>
      <c r="I1484" s="58">
        <f>$H1484-VLOOKUP($B1484,產品!$A$2:$E$61,5,FALSE)*F1484-$R1484</f>
        <v>30135</v>
      </c>
      <c r="J1484">
        <f t="shared" si="69"/>
        <v>2020</v>
      </c>
      <c r="P1484" t="str">
        <f>MID(VLOOKUP($D1484,業務!$A$1:$E$11,2,FALSE),FIND("/",VLOOKUP($D1484,業務!$A$1:$E$11,2,FALSE))+1,2)</f>
        <v>專員</v>
      </c>
      <c r="Q1484">
        <f t="shared" si="70"/>
        <v>0.01</v>
      </c>
      <c r="R1484">
        <f t="shared" si="71"/>
        <v>1365</v>
      </c>
    </row>
    <row r="1485" spans="1:18" ht="15.75" customHeight="1">
      <c r="A1485" s="19">
        <v>1484</v>
      </c>
      <c r="B1485" s="4">
        <v>16</v>
      </c>
      <c r="C1485" s="15">
        <v>1</v>
      </c>
      <c r="D1485" s="21">
        <v>5</v>
      </c>
      <c r="E1485" s="22">
        <v>44128</v>
      </c>
      <c r="F1485" s="23">
        <v>30</v>
      </c>
      <c r="G1485" s="24">
        <v>0.16</v>
      </c>
      <c r="H1485">
        <f>VLOOKUP($B1485,產品!$A$1:$E$61,4,FALSE)*(1-$G1485)*$F1485</f>
        <v>45360</v>
      </c>
      <c r="I1485" s="58">
        <f>$H1485-VLOOKUP($B1485,產品!$A$2:$E$61,5,FALSE)*F1485-$R1485</f>
        <v>23306.400000000001</v>
      </c>
      <c r="J1485">
        <f t="shared" si="69"/>
        <v>2020</v>
      </c>
      <c r="P1485" t="str">
        <f>MID(VLOOKUP($D1485,業務!$A$1:$E$11,2,FALSE),FIND("/",VLOOKUP($D1485,業務!$A$1:$E$11,2,FALSE))+1,2)</f>
        <v>專員</v>
      </c>
      <c r="Q1485">
        <f t="shared" si="70"/>
        <v>0.01</v>
      </c>
      <c r="R1485">
        <f t="shared" si="71"/>
        <v>453.6</v>
      </c>
    </row>
    <row r="1486" spans="1:18" ht="15.75" customHeight="1">
      <c r="A1486" s="19">
        <v>1485</v>
      </c>
      <c r="B1486" s="4">
        <v>11</v>
      </c>
      <c r="C1486" s="15">
        <v>140</v>
      </c>
      <c r="D1486" s="21">
        <v>8</v>
      </c>
      <c r="E1486" s="22">
        <v>44128</v>
      </c>
      <c r="F1486" s="23">
        <v>50</v>
      </c>
      <c r="G1486" s="24">
        <v>0.13</v>
      </c>
      <c r="H1486">
        <f>VLOOKUP($B1486,產品!$A$1:$E$61,4,FALSE)*(1-$G1486)*$F1486</f>
        <v>43500</v>
      </c>
      <c r="I1486" s="58">
        <f>$H1486-VLOOKUP($B1486,產品!$A$2:$E$61,5,FALSE)*F1486-$R1486</f>
        <v>23065</v>
      </c>
      <c r="J1486">
        <f t="shared" si="69"/>
        <v>2020</v>
      </c>
      <c r="P1486" t="str">
        <f>MID(VLOOKUP($D1486,業務!$A$1:$E$11,2,FALSE),FIND("/",VLOOKUP($D1486,業務!$A$1:$E$11,2,FALSE))+1,2)</f>
        <v>專員</v>
      </c>
      <c r="Q1486">
        <f t="shared" si="70"/>
        <v>0.01</v>
      </c>
      <c r="R1486">
        <f t="shared" si="71"/>
        <v>435</v>
      </c>
    </row>
    <row r="1487" spans="1:18" ht="15.75" customHeight="1">
      <c r="A1487" s="19">
        <v>1486</v>
      </c>
      <c r="B1487" s="4">
        <v>58</v>
      </c>
      <c r="C1487" s="15">
        <v>1</v>
      </c>
      <c r="D1487" s="21">
        <v>3</v>
      </c>
      <c r="E1487" s="22">
        <v>44128</v>
      </c>
      <c r="F1487" s="23">
        <v>4</v>
      </c>
      <c r="G1487" s="24">
        <v>0.17</v>
      </c>
      <c r="H1487">
        <f>VLOOKUP($B1487,產品!$A$1:$E$61,4,FALSE)*(1-$G1487)*$F1487</f>
        <v>69720</v>
      </c>
      <c r="I1487" s="58">
        <f>$H1487-VLOOKUP($B1487,產品!$A$2:$E$61,5,FALSE)*F1487-$R1487</f>
        <v>9804.4800000000068</v>
      </c>
      <c r="J1487">
        <f t="shared" si="69"/>
        <v>2020</v>
      </c>
      <c r="P1487" t="str">
        <f>MID(VLOOKUP($D1487,業務!$A$1:$E$11,2,FALSE),FIND("/",VLOOKUP($D1487,業務!$A$1:$E$11,2,FALSE))+1,2)</f>
        <v>協理</v>
      </c>
      <c r="Q1487">
        <f t="shared" si="70"/>
        <v>1.6E-2</v>
      </c>
      <c r="R1487">
        <f t="shared" si="71"/>
        <v>1115.52</v>
      </c>
    </row>
    <row r="1488" spans="1:18" ht="15.75" customHeight="1">
      <c r="A1488" s="19">
        <v>1487</v>
      </c>
      <c r="B1488" s="4">
        <v>25</v>
      </c>
      <c r="C1488" s="15">
        <v>126</v>
      </c>
      <c r="D1488" s="21">
        <v>6</v>
      </c>
      <c r="E1488" s="22">
        <v>44128</v>
      </c>
      <c r="F1488" s="26">
        <v>3</v>
      </c>
      <c r="G1488" s="24">
        <v>0.1</v>
      </c>
      <c r="H1488">
        <f>VLOOKUP($B1488,產品!$A$1:$E$61,4,FALSE)*(1-$G1488)*$F1488</f>
        <v>16200</v>
      </c>
      <c r="I1488" s="58">
        <f>$H1488-VLOOKUP($B1488,產品!$A$2:$E$61,5,FALSE)*F1488-$R1488</f>
        <v>5238</v>
      </c>
      <c r="J1488">
        <f t="shared" si="69"/>
        <v>2020</v>
      </c>
      <c r="P1488" t="str">
        <f>MID(VLOOKUP($D1488,業務!$A$1:$E$11,2,FALSE),FIND("/",VLOOKUP($D1488,業務!$A$1:$E$11,2,FALSE))+1,2)</f>
        <v>專員</v>
      </c>
      <c r="Q1488">
        <f t="shared" si="70"/>
        <v>0.01</v>
      </c>
      <c r="R1488">
        <f t="shared" si="71"/>
        <v>162</v>
      </c>
    </row>
    <row r="1489" spans="1:18" ht="15.75" customHeight="1">
      <c r="A1489" s="19">
        <v>1488</v>
      </c>
      <c r="B1489" s="4">
        <v>26</v>
      </c>
      <c r="C1489" s="15">
        <v>122</v>
      </c>
      <c r="D1489" s="21">
        <v>2</v>
      </c>
      <c r="E1489" s="22">
        <v>44129</v>
      </c>
      <c r="F1489" s="26">
        <v>35</v>
      </c>
      <c r="G1489" s="24">
        <v>0.13</v>
      </c>
      <c r="H1489">
        <f>VLOOKUP($B1489,產品!$A$1:$E$61,4,FALSE)*(1-$G1489)*$F1489</f>
        <v>197925</v>
      </c>
      <c r="I1489" s="58">
        <f>$H1489-VLOOKUP($B1489,產品!$A$2:$E$61,5,FALSE)*F1489-$R1489</f>
        <v>58456.125</v>
      </c>
      <c r="J1489">
        <f t="shared" si="69"/>
        <v>2020</v>
      </c>
      <c r="P1489" t="str">
        <f>MID(VLOOKUP($D1489,業務!$A$1:$E$11,2,FALSE),FIND("/",VLOOKUP($D1489,業務!$A$1:$E$11,2,FALSE))+1,2)</f>
        <v>經理</v>
      </c>
      <c r="Q1489">
        <f t="shared" si="70"/>
        <v>1.4999999999999999E-2</v>
      </c>
      <c r="R1489">
        <f t="shared" si="71"/>
        <v>2968.875</v>
      </c>
    </row>
    <row r="1490" spans="1:18" ht="15.75" customHeight="1">
      <c r="A1490" s="19">
        <v>1489</v>
      </c>
      <c r="B1490" s="4">
        <v>3</v>
      </c>
      <c r="C1490" s="15">
        <v>258</v>
      </c>
      <c r="D1490" s="21">
        <v>4</v>
      </c>
      <c r="E1490" s="22">
        <v>44129</v>
      </c>
      <c r="F1490" s="26">
        <v>75</v>
      </c>
      <c r="G1490" s="24">
        <v>0.14000000000000001</v>
      </c>
      <c r="H1490">
        <f>VLOOKUP($B1490,產品!$A$1:$E$61,4,FALSE)*(1-$G1490)*$F1490</f>
        <v>64500</v>
      </c>
      <c r="I1490" s="58">
        <f>$H1490-VLOOKUP($B1490,產品!$A$2:$E$61,5,FALSE)*F1490-$R1490</f>
        <v>33726</v>
      </c>
      <c r="J1490">
        <f t="shared" si="69"/>
        <v>2020</v>
      </c>
      <c r="P1490" t="str">
        <f>MID(VLOOKUP($D1490,業務!$A$1:$E$11,2,FALSE),FIND("/",VLOOKUP($D1490,業務!$A$1:$E$11,2,FALSE))+1,2)</f>
        <v>副理</v>
      </c>
      <c r="Q1490">
        <f t="shared" si="70"/>
        <v>1.2E-2</v>
      </c>
      <c r="R1490">
        <f t="shared" si="71"/>
        <v>774</v>
      </c>
    </row>
    <row r="1491" spans="1:18" ht="15.75" customHeight="1">
      <c r="A1491" s="19">
        <v>1490</v>
      </c>
      <c r="B1491" s="4">
        <v>50</v>
      </c>
      <c r="C1491" s="15">
        <v>2</v>
      </c>
      <c r="D1491" s="21">
        <v>2</v>
      </c>
      <c r="E1491" s="22">
        <v>44129</v>
      </c>
      <c r="F1491" s="23">
        <v>6</v>
      </c>
      <c r="G1491" s="24">
        <v>0.18</v>
      </c>
      <c r="H1491">
        <f>VLOOKUP($B1491,產品!$A$1:$E$61,4,FALSE)*(1-$G1491)*$F1491</f>
        <v>88560.000000000015</v>
      </c>
      <c r="I1491" s="58">
        <f>$H1491-VLOOKUP($B1491,產品!$A$2:$E$61,5,FALSE)*F1491-$R1491</f>
        <v>11631.600000000015</v>
      </c>
      <c r="J1491">
        <f t="shared" si="69"/>
        <v>2020</v>
      </c>
      <c r="P1491" t="str">
        <f>MID(VLOOKUP($D1491,業務!$A$1:$E$11,2,FALSE),FIND("/",VLOOKUP($D1491,業務!$A$1:$E$11,2,FALSE))+1,2)</f>
        <v>經理</v>
      </c>
      <c r="Q1491">
        <f t="shared" si="70"/>
        <v>1.4999999999999999E-2</v>
      </c>
      <c r="R1491">
        <f t="shared" si="71"/>
        <v>1328.4</v>
      </c>
    </row>
    <row r="1492" spans="1:18" ht="15.75" customHeight="1">
      <c r="A1492" s="19">
        <v>1491</v>
      </c>
      <c r="B1492" s="4">
        <v>46</v>
      </c>
      <c r="C1492" s="15">
        <v>258</v>
      </c>
      <c r="D1492" s="21">
        <v>9</v>
      </c>
      <c r="E1492" s="22">
        <v>44130</v>
      </c>
      <c r="F1492" s="23">
        <v>15</v>
      </c>
      <c r="G1492" s="24">
        <v>0.08</v>
      </c>
      <c r="H1492">
        <f>VLOOKUP($B1492,產品!$A$1:$E$61,4,FALSE)*(1-$G1492)*$F1492</f>
        <v>234600</v>
      </c>
      <c r="I1492" s="58">
        <f>$H1492-VLOOKUP($B1492,產品!$A$2:$E$61,5,FALSE)*F1492-$R1492</f>
        <v>65331</v>
      </c>
      <c r="J1492">
        <f t="shared" si="69"/>
        <v>2020</v>
      </c>
      <c r="P1492" t="str">
        <f>MID(VLOOKUP($D1492,業務!$A$1:$E$11,2,FALSE),FIND("/",VLOOKUP($D1492,業務!$A$1:$E$11,2,FALSE))+1,2)</f>
        <v>經理</v>
      </c>
      <c r="Q1492">
        <f t="shared" si="70"/>
        <v>1.4999999999999999E-2</v>
      </c>
      <c r="R1492">
        <f t="shared" si="71"/>
        <v>3519</v>
      </c>
    </row>
    <row r="1493" spans="1:18" ht="15.75" customHeight="1">
      <c r="A1493" s="19">
        <v>1492</v>
      </c>
      <c r="B1493" s="4">
        <v>25</v>
      </c>
      <c r="C1493" s="15">
        <v>8</v>
      </c>
      <c r="D1493" s="21">
        <v>4</v>
      </c>
      <c r="E1493" s="22">
        <v>44130</v>
      </c>
      <c r="F1493" s="26">
        <v>20</v>
      </c>
      <c r="G1493" s="24">
        <v>0.14000000000000001</v>
      </c>
      <c r="H1493">
        <f>VLOOKUP($B1493,產品!$A$1:$E$61,4,FALSE)*(1-$G1493)*$F1493</f>
        <v>103200</v>
      </c>
      <c r="I1493" s="58">
        <f>$H1493-VLOOKUP($B1493,產品!$A$2:$E$61,5,FALSE)*F1493-$R1493</f>
        <v>29961.599999999999</v>
      </c>
      <c r="J1493">
        <f t="shared" si="69"/>
        <v>2020</v>
      </c>
      <c r="P1493" t="str">
        <f>MID(VLOOKUP($D1493,業務!$A$1:$E$11,2,FALSE),FIND("/",VLOOKUP($D1493,業務!$A$1:$E$11,2,FALSE))+1,2)</f>
        <v>副理</v>
      </c>
      <c r="Q1493">
        <f t="shared" si="70"/>
        <v>1.2E-2</v>
      </c>
      <c r="R1493">
        <f t="shared" si="71"/>
        <v>1238.4000000000001</v>
      </c>
    </row>
    <row r="1494" spans="1:18" ht="15.75" customHeight="1">
      <c r="A1494" s="19">
        <v>1493</v>
      </c>
      <c r="B1494" s="4">
        <v>43</v>
      </c>
      <c r="C1494" s="15">
        <v>5</v>
      </c>
      <c r="D1494" s="21">
        <v>6</v>
      </c>
      <c r="E1494" s="22">
        <v>44130</v>
      </c>
      <c r="F1494" s="26">
        <v>5</v>
      </c>
      <c r="G1494" s="24">
        <v>0.14000000000000001</v>
      </c>
      <c r="H1494">
        <f>VLOOKUP($B1494,產品!$A$1:$E$61,4,FALSE)*(1-$G1494)*$F1494</f>
        <v>77400</v>
      </c>
      <c r="I1494" s="58">
        <f>$H1494-VLOOKUP($B1494,產品!$A$2:$E$61,5,FALSE)*F1494-$R1494</f>
        <v>18126</v>
      </c>
      <c r="J1494">
        <f t="shared" si="69"/>
        <v>2020</v>
      </c>
      <c r="P1494" t="str">
        <f>MID(VLOOKUP($D1494,業務!$A$1:$E$11,2,FALSE),FIND("/",VLOOKUP($D1494,業務!$A$1:$E$11,2,FALSE))+1,2)</f>
        <v>專員</v>
      </c>
      <c r="Q1494">
        <f t="shared" si="70"/>
        <v>0.01</v>
      </c>
      <c r="R1494">
        <f t="shared" si="71"/>
        <v>774</v>
      </c>
    </row>
    <row r="1495" spans="1:18" ht="15.75" customHeight="1">
      <c r="A1495" s="19">
        <v>1494</v>
      </c>
      <c r="B1495" s="4">
        <v>30</v>
      </c>
      <c r="C1495" s="15">
        <v>264</v>
      </c>
      <c r="D1495" s="21">
        <v>7</v>
      </c>
      <c r="E1495" s="22">
        <v>44130</v>
      </c>
      <c r="F1495" s="26">
        <v>2</v>
      </c>
      <c r="G1495" s="24">
        <v>0.18</v>
      </c>
      <c r="H1495">
        <f>VLOOKUP($B1495,產品!$A$1:$E$61,4,FALSE)*(1-$G1495)*$F1495</f>
        <v>10660</v>
      </c>
      <c r="I1495" s="58">
        <f>$H1495-VLOOKUP($B1495,產品!$A$2:$E$61,5,FALSE)*F1495-$R1495</f>
        <v>2732.08</v>
      </c>
      <c r="J1495">
        <f t="shared" si="69"/>
        <v>2020</v>
      </c>
      <c r="P1495" t="str">
        <f>MID(VLOOKUP($D1495,業務!$A$1:$E$11,2,FALSE),FIND("/",VLOOKUP($D1495,業務!$A$1:$E$11,2,FALSE))+1,2)</f>
        <v>副理</v>
      </c>
      <c r="Q1495">
        <f t="shared" si="70"/>
        <v>1.2E-2</v>
      </c>
      <c r="R1495">
        <f t="shared" si="71"/>
        <v>127.92</v>
      </c>
    </row>
    <row r="1496" spans="1:18" ht="15.75" customHeight="1">
      <c r="A1496" s="19">
        <v>1495</v>
      </c>
      <c r="B1496" s="4">
        <v>9</v>
      </c>
      <c r="C1496" s="15">
        <v>272</v>
      </c>
      <c r="D1496" s="21">
        <v>7</v>
      </c>
      <c r="E1496" s="22">
        <v>44131</v>
      </c>
      <c r="F1496" s="26">
        <v>195</v>
      </c>
      <c r="G1496" s="24">
        <v>0.17</v>
      </c>
      <c r="H1496">
        <f>VLOOKUP($B1496,產品!$A$1:$E$61,4,FALSE)*(1-$G1496)*$F1496</f>
        <v>161850</v>
      </c>
      <c r="I1496" s="58">
        <f>$H1496-VLOOKUP($B1496,產品!$A$2:$E$61,5,FALSE)*F1496-$R1496</f>
        <v>81907.8</v>
      </c>
      <c r="J1496">
        <f t="shared" si="69"/>
        <v>2020</v>
      </c>
      <c r="P1496" t="str">
        <f>MID(VLOOKUP($D1496,業務!$A$1:$E$11,2,FALSE),FIND("/",VLOOKUP($D1496,業務!$A$1:$E$11,2,FALSE))+1,2)</f>
        <v>副理</v>
      </c>
      <c r="Q1496">
        <f t="shared" si="70"/>
        <v>1.2E-2</v>
      </c>
      <c r="R1496">
        <f t="shared" si="71"/>
        <v>1942.2</v>
      </c>
    </row>
    <row r="1497" spans="1:18" ht="15.75" customHeight="1">
      <c r="A1497" s="19">
        <v>1496</v>
      </c>
      <c r="B1497" s="4">
        <v>17</v>
      </c>
      <c r="C1497" s="15">
        <v>277</v>
      </c>
      <c r="D1497" s="21">
        <v>7</v>
      </c>
      <c r="E1497" s="22">
        <v>44131</v>
      </c>
      <c r="F1497" s="23">
        <v>40</v>
      </c>
      <c r="G1497" s="24">
        <v>0.13</v>
      </c>
      <c r="H1497">
        <f>VLOOKUP($B1497,產品!$A$1:$E$61,4,FALSE)*(1-$G1497)*$F1497</f>
        <v>62640</v>
      </c>
      <c r="I1497" s="58">
        <f>$H1497-VLOOKUP($B1497,產品!$A$2:$E$61,5,FALSE)*F1497-$R1497</f>
        <v>33088.32</v>
      </c>
      <c r="J1497">
        <f t="shared" si="69"/>
        <v>2020</v>
      </c>
      <c r="P1497" t="str">
        <f>MID(VLOOKUP($D1497,業務!$A$1:$E$11,2,FALSE),FIND("/",VLOOKUP($D1497,業務!$A$1:$E$11,2,FALSE))+1,2)</f>
        <v>副理</v>
      </c>
      <c r="Q1497">
        <f t="shared" si="70"/>
        <v>1.2E-2</v>
      </c>
      <c r="R1497">
        <f t="shared" si="71"/>
        <v>751.68000000000006</v>
      </c>
    </row>
    <row r="1498" spans="1:18" ht="15.75" customHeight="1">
      <c r="A1498" s="19">
        <v>1497</v>
      </c>
      <c r="B1498" s="4">
        <v>45</v>
      </c>
      <c r="C1498" s="15">
        <v>138</v>
      </c>
      <c r="D1498" s="21">
        <v>6</v>
      </c>
      <c r="E1498" s="22">
        <v>44131</v>
      </c>
      <c r="F1498" s="23">
        <v>10</v>
      </c>
      <c r="G1498" s="24">
        <v>0.12</v>
      </c>
      <c r="H1498">
        <f>VLOOKUP($B1498,產品!$A$1:$E$61,4,FALSE)*(1-$G1498)*$F1498</f>
        <v>123200</v>
      </c>
      <c r="I1498" s="58">
        <f>$H1498-VLOOKUP($B1498,產品!$A$2:$E$61,5,FALSE)*F1498-$R1498</f>
        <v>30968</v>
      </c>
      <c r="J1498">
        <f t="shared" si="69"/>
        <v>2020</v>
      </c>
      <c r="P1498" t="str">
        <f>MID(VLOOKUP($D1498,業務!$A$1:$E$11,2,FALSE),FIND("/",VLOOKUP($D1498,業務!$A$1:$E$11,2,FALSE))+1,2)</f>
        <v>專員</v>
      </c>
      <c r="Q1498">
        <f t="shared" si="70"/>
        <v>0.01</v>
      </c>
      <c r="R1498">
        <f t="shared" si="71"/>
        <v>1232</v>
      </c>
    </row>
    <row r="1499" spans="1:18" ht="15.75" customHeight="1">
      <c r="A1499" s="19">
        <v>1498</v>
      </c>
      <c r="B1499" s="4">
        <v>54</v>
      </c>
      <c r="C1499" s="15">
        <v>260</v>
      </c>
      <c r="D1499" s="21">
        <v>9</v>
      </c>
      <c r="E1499" s="22">
        <v>44131</v>
      </c>
      <c r="F1499" s="23">
        <v>14</v>
      </c>
      <c r="G1499" s="24">
        <v>0.19</v>
      </c>
      <c r="H1499">
        <f>VLOOKUP($B1499,產品!$A$1:$E$61,4,FALSE)*(1-$G1499)*$F1499</f>
        <v>204120.00000000003</v>
      </c>
      <c r="I1499" s="58">
        <f>$H1499-VLOOKUP($B1499,產品!$A$2:$E$61,5,FALSE)*F1499-$R1499</f>
        <v>24658.20000000003</v>
      </c>
      <c r="J1499">
        <f t="shared" si="69"/>
        <v>2020</v>
      </c>
      <c r="P1499" t="str">
        <f>MID(VLOOKUP($D1499,業務!$A$1:$E$11,2,FALSE),FIND("/",VLOOKUP($D1499,業務!$A$1:$E$11,2,FALSE))+1,2)</f>
        <v>經理</v>
      </c>
      <c r="Q1499">
        <f t="shared" si="70"/>
        <v>1.4999999999999999E-2</v>
      </c>
      <c r="R1499">
        <f t="shared" si="71"/>
        <v>3061.8</v>
      </c>
    </row>
    <row r="1500" spans="1:18" ht="15.75" customHeight="1">
      <c r="A1500" s="19">
        <v>1499</v>
      </c>
      <c r="B1500" s="4">
        <v>13</v>
      </c>
      <c r="C1500" s="15">
        <v>9</v>
      </c>
      <c r="D1500" s="21">
        <v>8</v>
      </c>
      <c r="E1500" s="22">
        <v>44132</v>
      </c>
      <c r="F1500" s="26">
        <v>150</v>
      </c>
      <c r="G1500" s="24">
        <v>0.14000000000000001</v>
      </c>
      <c r="H1500">
        <f>VLOOKUP($B1500,產品!$A$1:$E$61,4,FALSE)*(1-$G1500)*$F1500</f>
        <v>232200</v>
      </c>
      <c r="I1500" s="58">
        <f>$H1500-VLOOKUP($B1500,產品!$A$2:$E$61,5,FALSE)*F1500-$R1500</f>
        <v>121878</v>
      </c>
      <c r="J1500">
        <f t="shared" si="69"/>
        <v>2020</v>
      </c>
      <c r="P1500" t="str">
        <f>MID(VLOOKUP($D1500,業務!$A$1:$E$11,2,FALSE),FIND("/",VLOOKUP($D1500,業務!$A$1:$E$11,2,FALSE))+1,2)</f>
        <v>專員</v>
      </c>
      <c r="Q1500">
        <f t="shared" si="70"/>
        <v>0.01</v>
      </c>
      <c r="R1500">
        <f t="shared" si="71"/>
        <v>2322</v>
      </c>
    </row>
    <row r="1501" spans="1:18" ht="15.75" customHeight="1">
      <c r="A1501" s="19">
        <v>1500</v>
      </c>
      <c r="B1501" s="4">
        <v>4</v>
      </c>
      <c r="C1501" s="15">
        <v>138</v>
      </c>
      <c r="D1501" s="21">
        <v>1</v>
      </c>
      <c r="E1501" s="22">
        <v>44132</v>
      </c>
      <c r="F1501" s="23">
        <v>150</v>
      </c>
      <c r="G1501" s="24">
        <v>0.12</v>
      </c>
      <c r="H1501">
        <f>VLOOKUP($B1501,產品!$A$1:$E$61,4,FALSE)*(1-$G1501)*$F1501</f>
        <v>132000</v>
      </c>
      <c r="I1501" s="58">
        <f>$H1501-VLOOKUP($B1501,產品!$A$2:$E$61,5,FALSE)*F1501-$R1501</f>
        <v>70680</v>
      </c>
      <c r="J1501">
        <f t="shared" si="69"/>
        <v>2020</v>
      </c>
      <c r="P1501" t="str">
        <f>MID(VLOOKUP($D1501,業務!$A$1:$E$11,2,FALSE),FIND("/",VLOOKUP($D1501,業務!$A$1:$E$11,2,FALSE))+1,2)</f>
        <v>專員</v>
      </c>
      <c r="Q1501">
        <f t="shared" si="70"/>
        <v>0.01</v>
      </c>
      <c r="R1501">
        <f t="shared" si="71"/>
        <v>1320</v>
      </c>
    </row>
    <row r="1502" spans="1:18" ht="15.75" customHeight="1">
      <c r="A1502" s="19">
        <v>1501</v>
      </c>
      <c r="B1502" s="4">
        <v>48</v>
      </c>
      <c r="C1502" s="15">
        <v>121</v>
      </c>
      <c r="D1502" s="21">
        <v>4</v>
      </c>
      <c r="E1502" s="22">
        <v>44132</v>
      </c>
      <c r="F1502" s="23">
        <v>4</v>
      </c>
      <c r="G1502" s="24">
        <v>0.1</v>
      </c>
      <c r="H1502">
        <f>VLOOKUP($B1502,產品!$A$1:$E$61,4,FALSE)*(1-$G1502)*$F1502</f>
        <v>79200</v>
      </c>
      <c r="I1502" s="58">
        <f>$H1502-VLOOKUP($B1502,產品!$A$2:$E$61,5,FALSE)*F1502-$R1502</f>
        <v>21049.599999999999</v>
      </c>
      <c r="J1502">
        <f t="shared" si="69"/>
        <v>2020</v>
      </c>
      <c r="P1502" t="str">
        <f>MID(VLOOKUP($D1502,業務!$A$1:$E$11,2,FALSE),FIND("/",VLOOKUP($D1502,業務!$A$1:$E$11,2,FALSE))+1,2)</f>
        <v>副理</v>
      </c>
      <c r="Q1502">
        <f t="shared" si="70"/>
        <v>1.2E-2</v>
      </c>
      <c r="R1502">
        <f t="shared" si="71"/>
        <v>950.4</v>
      </c>
    </row>
    <row r="1503" spans="1:18" ht="15.75" customHeight="1">
      <c r="A1503" s="19">
        <v>1502</v>
      </c>
      <c r="B1503" s="4">
        <v>33</v>
      </c>
      <c r="C1503" s="15">
        <v>10</v>
      </c>
      <c r="D1503" s="21">
        <v>2</v>
      </c>
      <c r="E1503" s="22">
        <v>44132</v>
      </c>
      <c r="F1503" s="26">
        <v>7</v>
      </c>
      <c r="G1503" s="24">
        <v>0.09</v>
      </c>
      <c r="H1503">
        <f>VLOOKUP($B1503,產品!$A$1:$E$61,4,FALSE)*(1-$G1503)*$F1503</f>
        <v>47775</v>
      </c>
      <c r="I1503" s="58">
        <f>$H1503-VLOOKUP($B1503,產品!$A$2:$E$61,5,FALSE)*F1503-$R1503</f>
        <v>15558.375</v>
      </c>
      <c r="J1503">
        <f t="shared" si="69"/>
        <v>2020</v>
      </c>
      <c r="P1503" t="str">
        <f>MID(VLOOKUP($D1503,業務!$A$1:$E$11,2,FALSE),FIND("/",VLOOKUP($D1503,業務!$A$1:$E$11,2,FALSE))+1,2)</f>
        <v>經理</v>
      </c>
      <c r="Q1503">
        <f t="shared" si="70"/>
        <v>1.4999999999999999E-2</v>
      </c>
      <c r="R1503">
        <f t="shared" si="71"/>
        <v>716.625</v>
      </c>
    </row>
    <row r="1504" spans="1:18" ht="15.75" customHeight="1">
      <c r="A1504" s="19">
        <v>1503</v>
      </c>
      <c r="B1504" s="4">
        <v>3</v>
      </c>
      <c r="C1504" s="15">
        <v>257</v>
      </c>
      <c r="D1504" s="21">
        <v>8</v>
      </c>
      <c r="E1504" s="22">
        <v>44132</v>
      </c>
      <c r="F1504" s="26">
        <v>30</v>
      </c>
      <c r="G1504" s="24">
        <v>0.14000000000000001</v>
      </c>
      <c r="H1504">
        <f>VLOOKUP($B1504,產品!$A$1:$E$61,4,FALSE)*(1-$G1504)*$F1504</f>
        <v>25800</v>
      </c>
      <c r="I1504" s="58">
        <f>$H1504-VLOOKUP($B1504,產品!$A$2:$E$61,5,FALSE)*F1504-$R1504</f>
        <v>13542</v>
      </c>
      <c r="J1504">
        <f t="shared" si="69"/>
        <v>2020</v>
      </c>
      <c r="P1504" t="str">
        <f>MID(VLOOKUP($D1504,業務!$A$1:$E$11,2,FALSE),FIND("/",VLOOKUP($D1504,業務!$A$1:$E$11,2,FALSE))+1,2)</f>
        <v>專員</v>
      </c>
      <c r="Q1504">
        <f t="shared" si="70"/>
        <v>0.01</v>
      </c>
      <c r="R1504">
        <f t="shared" si="71"/>
        <v>258</v>
      </c>
    </row>
    <row r="1505" spans="1:18" ht="15.75" customHeight="1">
      <c r="A1505" s="19">
        <v>1504</v>
      </c>
      <c r="B1505" s="4">
        <v>59</v>
      </c>
      <c r="C1505" s="15">
        <v>267</v>
      </c>
      <c r="D1505" s="21">
        <v>7</v>
      </c>
      <c r="E1505" s="22">
        <v>44133</v>
      </c>
      <c r="F1505" s="26">
        <v>4</v>
      </c>
      <c r="G1505" s="24">
        <v>0.11</v>
      </c>
      <c r="H1505">
        <f>VLOOKUP($B1505,產品!$A$1:$E$61,4,FALSE)*(1-$G1505)*$F1505</f>
        <v>85440</v>
      </c>
      <c r="I1505" s="58">
        <f>$H1505-VLOOKUP($B1505,產品!$A$2:$E$61,5,FALSE)*F1505-$R1505</f>
        <v>17214.72</v>
      </c>
      <c r="J1505">
        <f t="shared" si="69"/>
        <v>2020</v>
      </c>
      <c r="P1505" t="str">
        <f>MID(VLOOKUP($D1505,業務!$A$1:$E$11,2,FALSE),FIND("/",VLOOKUP($D1505,業務!$A$1:$E$11,2,FALSE))+1,2)</f>
        <v>副理</v>
      </c>
      <c r="Q1505">
        <f t="shared" si="70"/>
        <v>1.2E-2</v>
      </c>
      <c r="R1505">
        <f t="shared" si="71"/>
        <v>1025.28</v>
      </c>
    </row>
    <row r="1506" spans="1:18" ht="15.75" customHeight="1">
      <c r="A1506" s="19">
        <v>1505</v>
      </c>
      <c r="B1506" s="4">
        <v>20</v>
      </c>
      <c r="C1506" s="15">
        <v>272</v>
      </c>
      <c r="D1506" s="21">
        <v>9</v>
      </c>
      <c r="E1506" s="22">
        <v>44134</v>
      </c>
      <c r="F1506" s="26">
        <v>150</v>
      </c>
      <c r="G1506" s="24">
        <v>0.12</v>
      </c>
      <c r="H1506">
        <f>VLOOKUP($B1506,產品!$A$1:$E$61,4,FALSE)*(1-$G1506)*$F1506</f>
        <v>237600</v>
      </c>
      <c r="I1506" s="58">
        <f>$H1506-VLOOKUP($B1506,產品!$A$2:$E$61,5,FALSE)*F1506-$R1506</f>
        <v>126036</v>
      </c>
      <c r="J1506">
        <f t="shared" si="69"/>
        <v>2020</v>
      </c>
      <c r="P1506" t="str">
        <f>MID(VLOOKUP($D1506,業務!$A$1:$E$11,2,FALSE),FIND("/",VLOOKUP($D1506,業務!$A$1:$E$11,2,FALSE))+1,2)</f>
        <v>經理</v>
      </c>
      <c r="Q1506">
        <f t="shared" si="70"/>
        <v>1.4999999999999999E-2</v>
      </c>
      <c r="R1506">
        <f t="shared" si="71"/>
        <v>3564</v>
      </c>
    </row>
    <row r="1507" spans="1:18" ht="15.75" customHeight="1">
      <c r="A1507" s="19">
        <v>1506</v>
      </c>
      <c r="B1507" s="4">
        <v>51</v>
      </c>
      <c r="C1507" s="15">
        <v>4</v>
      </c>
      <c r="D1507" s="21">
        <v>9</v>
      </c>
      <c r="E1507" s="22">
        <v>44134</v>
      </c>
      <c r="F1507" s="23">
        <v>15</v>
      </c>
      <c r="G1507" s="24">
        <v>7.0000000000000007E-2</v>
      </c>
      <c r="H1507">
        <f>VLOOKUP($B1507,產品!$A$1:$E$61,4,FALSE)*(1-$G1507)*$F1507</f>
        <v>279000</v>
      </c>
      <c r="I1507" s="58">
        <f>$H1507-VLOOKUP($B1507,產品!$A$2:$E$61,5,FALSE)*F1507-$R1507</f>
        <v>64815</v>
      </c>
      <c r="J1507">
        <f t="shared" si="69"/>
        <v>2020</v>
      </c>
      <c r="P1507" t="str">
        <f>MID(VLOOKUP($D1507,業務!$A$1:$E$11,2,FALSE),FIND("/",VLOOKUP($D1507,業務!$A$1:$E$11,2,FALSE))+1,2)</f>
        <v>經理</v>
      </c>
      <c r="Q1507">
        <f t="shared" si="70"/>
        <v>1.4999999999999999E-2</v>
      </c>
      <c r="R1507">
        <f t="shared" si="71"/>
        <v>4185</v>
      </c>
    </row>
    <row r="1508" spans="1:18" ht="15.75" customHeight="1">
      <c r="A1508" s="19">
        <v>1507</v>
      </c>
      <c r="B1508" s="4">
        <v>16</v>
      </c>
      <c r="C1508" s="15">
        <v>267</v>
      </c>
      <c r="D1508" s="21">
        <v>2</v>
      </c>
      <c r="E1508" s="22">
        <v>44134</v>
      </c>
      <c r="F1508" s="23">
        <v>40</v>
      </c>
      <c r="G1508" s="24">
        <v>0.05</v>
      </c>
      <c r="H1508">
        <f>VLOOKUP($B1508,產品!$A$1:$E$61,4,FALSE)*(1-$G1508)*$F1508</f>
        <v>68400</v>
      </c>
      <c r="I1508" s="58">
        <f>$H1508-VLOOKUP($B1508,產品!$A$2:$E$61,5,FALSE)*F1508-$R1508</f>
        <v>38574</v>
      </c>
      <c r="J1508">
        <f t="shared" si="69"/>
        <v>2020</v>
      </c>
      <c r="P1508" t="str">
        <f>MID(VLOOKUP($D1508,業務!$A$1:$E$11,2,FALSE),FIND("/",VLOOKUP($D1508,業務!$A$1:$E$11,2,FALSE))+1,2)</f>
        <v>經理</v>
      </c>
      <c r="Q1508">
        <f t="shared" si="70"/>
        <v>1.4999999999999999E-2</v>
      </c>
      <c r="R1508">
        <f t="shared" si="71"/>
        <v>1026</v>
      </c>
    </row>
    <row r="1509" spans="1:18" ht="15.75" customHeight="1">
      <c r="A1509" s="19">
        <v>1508</v>
      </c>
      <c r="B1509" s="4">
        <v>48</v>
      </c>
      <c r="C1509" s="15">
        <v>265</v>
      </c>
      <c r="D1509" s="21">
        <v>7</v>
      </c>
      <c r="E1509" s="22">
        <v>44134</v>
      </c>
      <c r="F1509" s="23">
        <v>5</v>
      </c>
      <c r="G1509" s="24">
        <v>7.0000000000000007E-2</v>
      </c>
      <c r="H1509">
        <f>VLOOKUP($B1509,產品!$A$1:$E$61,4,FALSE)*(1-$G1509)*$F1509</f>
        <v>102300</v>
      </c>
      <c r="I1509" s="58">
        <f>$H1509-VLOOKUP($B1509,產品!$A$2:$E$61,5,FALSE)*F1509-$R1509</f>
        <v>29572.400000000001</v>
      </c>
      <c r="J1509">
        <f t="shared" si="69"/>
        <v>2020</v>
      </c>
      <c r="P1509" t="str">
        <f>MID(VLOOKUP($D1509,業務!$A$1:$E$11,2,FALSE),FIND("/",VLOOKUP($D1509,業務!$A$1:$E$11,2,FALSE))+1,2)</f>
        <v>副理</v>
      </c>
      <c r="Q1509">
        <f t="shared" si="70"/>
        <v>1.2E-2</v>
      </c>
      <c r="R1509">
        <f t="shared" si="71"/>
        <v>1227.6000000000001</v>
      </c>
    </row>
    <row r="1510" spans="1:18" ht="15.75" customHeight="1">
      <c r="A1510" s="19">
        <v>1509</v>
      </c>
      <c r="B1510" s="4">
        <v>60</v>
      </c>
      <c r="C1510" s="15">
        <v>265</v>
      </c>
      <c r="D1510" s="21">
        <v>2</v>
      </c>
      <c r="E1510" s="22">
        <v>44134</v>
      </c>
      <c r="F1510" s="26">
        <v>3</v>
      </c>
      <c r="G1510" s="24">
        <v>0.08</v>
      </c>
      <c r="H1510">
        <f>VLOOKUP($B1510,產品!$A$1:$E$61,4,FALSE)*(1-$G1510)*$F1510</f>
        <v>69000</v>
      </c>
      <c r="I1510" s="58">
        <f>$H1510-VLOOKUP($B1510,產品!$A$2:$E$61,5,FALSE)*F1510-$R1510</f>
        <v>15465</v>
      </c>
      <c r="J1510">
        <f t="shared" si="69"/>
        <v>2020</v>
      </c>
      <c r="P1510" t="str">
        <f>MID(VLOOKUP($D1510,業務!$A$1:$E$11,2,FALSE),FIND("/",VLOOKUP($D1510,業務!$A$1:$E$11,2,FALSE))+1,2)</f>
        <v>經理</v>
      </c>
      <c r="Q1510">
        <f t="shared" si="70"/>
        <v>1.4999999999999999E-2</v>
      </c>
      <c r="R1510">
        <f t="shared" si="71"/>
        <v>1035</v>
      </c>
    </row>
    <row r="1511" spans="1:18" ht="15.75" customHeight="1">
      <c r="A1511" s="19">
        <v>1510</v>
      </c>
      <c r="B1511" s="4">
        <v>27</v>
      </c>
      <c r="C1511" s="15">
        <v>124</v>
      </c>
      <c r="D1511" s="21">
        <v>5</v>
      </c>
      <c r="E1511" s="22">
        <v>44134</v>
      </c>
      <c r="F1511" s="26">
        <v>4</v>
      </c>
      <c r="G1511" s="24">
        <v>0.15</v>
      </c>
      <c r="H1511">
        <f>VLOOKUP($B1511,產品!$A$1:$E$61,4,FALSE)*(1-$G1511)*$F1511</f>
        <v>23800</v>
      </c>
      <c r="I1511" s="58">
        <f>$H1511-VLOOKUP($B1511,產品!$A$2:$E$61,5,FALSE)*F1511-$R1511</f>
        <v>6762</v>
      </c>
      <c r="J1511">
        <f t="shared" si="69"/>
        <v>2020</v>
      </c>
      <c r="P1511" t="str">
        <f>MID(VLOOKUP($D1511,業務!$A$1:$E$11,2,FALSE),FIND("/",VLOOKUP($D1511,業務!$A$1:$E$11,2,FALSE))+1,2)</f>
        <v>專員</v>
      </c>
      <c r="Q1511">
        <f t="shared" si="70"/>
        <v>0.01</v>
      </c>
      <c r="R1511">
        <f t="shared" si="71"/>
        <v>238</v>
      </c>
    </row>
    <row r="1512" spans="1:18" ht="15.75" customHeight="1">
      <c r="A1512" s="19">
        <v>1511</v>
      </c>
      <c r="B1512" s="4">
        <v>39</v>
      </c>
      <c r="C1512" s="15">
        <v>115</v>
      </c>
      <c r="D1512" s="21">
        <v>3</v>
      </c>
      <c r="E1512" s="22">
        <v>44135</v>
      </c>
      <c r="F1512" s="26">
        <v>15</v>
      </c>
      <c r="G1512" s="24">
        <v>7.0000000000000007E-2</v>
      </c>
      <c r="H1512">
        <f>VLOOKUP($B1512,產品!$A$1:$E$61,4,FALSE)*(1-$G1512)*$F1512</f>
        <v>251100</v>
      </c>
      <c r="I1512" s="58">
        <f>$H1512-VLOOKUP($B1512,產品!$A$2:$E$61,5,FALSE)*F1512-$R1512</f>
        <v>71582.399999999994</v>
      </c>
      <c r="J1512">
        <f t="shared" si="69"/>
        <v>2020</v>
      </c>
      <c r="P1512" t="str">
        <f>MID(VLOOKUP($D1512,業務!$A$1:$E$11,2,FALSE),FIND("/",VLOOKUP($D1512,業務!$A$1:$E$11,2,FALSE))+1,2)</f>
        <v>協理</v>
      </c>
      <c r="Q1512">
        <f t="shared" si="70"/>
        <v>1.6E-2</v>
      </c>
      <c r="R1512">
        <f t="shared" si="71"/>
        <v>4017.6</v>
      </c>
    </row>
    <row r="1513" spans="1:18" ht="15.75" customHeight="1">
      <c r="A1513" s="19">
        <v>1512</v>
      </c>
      <c r="B1513" s="4">
        <v>5</v>
      </c>
      <c r="C1513" s="15">
        <v>1</v>
      </c>
      <c r="D1513" s="21">
        <v>4</v>
      </c>
      <c r="E1513" s="22">
        <v>44135</v>
      </c>
      <c r="F1513" s="23">
        <v>100</v>
      </c>
      <c r="G1513" s="24">
        <v>0.09</v>
      </c>
      <c r="H1513">
        <f>VLOOKUP($B1513,產品!$A$1:$E$61,4,FALSE)*(1-$G1513)*$F1513</f>
        <v>91000</v>
      </c>
      <c r="I1513" s="58">
        <f>$H1513-VLOOKUP($B1513,產品!$A$2:$E$61,5,FALSE)*F1513-$R1513</f>
        <v>49908</v>
      </c>
      <c r="J1513">
        <f t="shared" si="69"/>
        <v>2020</v>
      </c>
      <c r="P1513" t="str">
        <f>MID(VLOOKUP($D1513,業務!$A$1:$E$11,2,FALSE),FIND("/",VLOOKUP($D1513,業務!$A$1:$E$11,2,FALSE))+1,2)</f>
        <v>副理</v>
      </c>
      <c r="Q1513">
        <f t="shared" si="70"/>
        <v>1.2E-2</v>
      </c>
      <c r="R1513">
        <f t="shared" si="71"/>
        <v>1092</v>
      </c>
    </row>
    <row r="1514" spans="1:18" ht="15.75" customHeight="1">
      <c r="A1514" s="19">
        <v>1513</v>
      </c>
      <c r="B1514" s="4">
        <v>52</v>
      </c>
      <c r="C1514" s="15">
        <v>265</v>
      </c>
      <c r="D1514" s="21">
        <v>9</v>
      </c>
      <c r="E1514" s="22">
        <v>44135</v>
      </c>
      <c r="F1514" s="26">
        <v>5</v>
      </c>
      <c r="G1514" s="24">
        <v>0.2</v>
      </c>
      <c r="H1514">
        <f>VLOOKUP($B1514,產品!$A$1:$E$61,4,FALSE)*(1-$G1514)*$F1514</f>
        <v>88000</v>
      </c>
      <c r="I1514" s="58">
        <f>$H1514-VLOOKUP($B1514,產品!$A$2:$E$61,5,FALSE)*F1514-$R1514</f>
        <v>9680.0000000000146</v>
      </c>
      <c r="J1514">
        <f t="shared" si="69"/>
        <v>2020</v>
      </c>
      <c r="P1514" t="str">
        <f>MID(VLOOKUP($D1514,業務!$A$1:$E$11,2,FALSE),FIND("/",VLOOKUP($D1514,業務!$A$1:$E$11,2,FALSE))+1,2)</f>
        <v>經理</v>
      </c>
      <c r="Q1514">
        <f t="shared" si="70"/>
        <v>1.4999999999999999E-2</v>
      </c>
      <c r="R1514">
        <f t="shared" si="71"/>
        <v>1320</v>
      </c>
    </row>
    <row r="1515" spans="1:18" ht="15.75" customHeight="1">
      <c r="A1515" s="19">
        <v>1514</v>
      </c>
      <c r="B1515" s="4">
        <v>12</v>
      </c>
      <c r="C1515" s="15">
        <v>2</v>
      </c>
      <c r="D1515" s="21">
        <v>2</v>
      </c>
      <c r="E1515" s="22">
        <v>44136</v>
      </c>
      <c r="F1515" s="26">
        <v>250</v>
      </c>
      <c r="G1515" s="24">
        <v>0.16</v>
      </c>
      <c r="H1515">
        <f>VLOOKUP($B1515,產品!$A$1:$E$61,4,FALSE)*(1-$G1515)*$F1515</f>
        <v>210000</v>
      </c>
      <c r="I1515" s="58">
        <f>$H1515-VLOOKUP($B1515,產品!$A$2:$E$61,5,FALSE)*F1515-$R1515</f>
        <v>106850</v>
      </c>
      <c r="J1515">
        <f t="shared" si="69"/>
        <v>2020</v>
      </c>
      <c r="P1515" t="str">
        <f>MID(VLOOKUP($D1515,業務!$A$1:$E$11,2,FALSE),FIND("/",VLOOKUP($D1515,業務!$A$1:$E$11,2,FALSE))+1,2)</f>
        <v>經理</v>
      </c>
      <c r="Q1515">
        <f t="shared" si="70"/>
        <v>1.4999999999999999E-2</v>
      </c>
      <c r="R1515">
        <f t="shared" si="71"/>
        <v>3150</v>
      </c>
    </row>
    <row r="1516" spans="1:18" ht="15.75" customHeight="1">
      <c r="A1516" s="19">
        <v>1515</v>
      </c>
      <c r="B1516" s="4">
        <v>14</v>
      </c>
      <c r="C1516" s="15">
        <v>291</v>
      </c>
      <c r="D1516" s="21">
        <v>8</v>
      </c>
      <c r="E1516" s="22">
        <v>44136</v>
      </c>
      <c r="F1516" s="23">
        <v>70</v>
      </c>
      <c r="G1516" s="24">
        <v>0.16</v>
      </c>
      <c r="H1516">
        <f>VLOOKUP($B1516,產品!$A$1:$E$61,4,FALSE)*(1-$G1516)*$F1516</f>
        <v>105840</v>
      </c>
      <c r="I1516" s="58">
        <f>$H1516-VLOOKUP($B1516,產品!$A$2:$E$61,5,FALSE)*F1516-$R1516</f>
        <v>54381.599999999999</v>
      </c>
      <c r="J1516">
        <f t="shared" si="69"/>
        <v>2020</v>
      </c>
      <c r="P1516" t="str">
        <f>MID(VLOOKUP($D1516,業務!$A$1:$E$11,2,FALSE),FIND("/",VLOOKUP($D1516,業務!$A$1:$E$11,2,FALSE))+1,2)</f>
        <v>專員</v>
      </c>
      <c r="Q1516">
        <f t="shared" si="70"/>
        <v>0.01</v>
      </c>
      <c r="R1516">
        <f t="shared" si="71"/>
        <v>1058.4000000000001</v>
      </c>
    </row>
    <row r="1517" spans="1:18" ht="15.75" customHeight="1">
      <c r="A1517" s="19">
        <v>1516</v>
      </c>
      <c r="B1517" s="4">
        <v>34</v>
      </c>
      <c r="C1517" s="15">
        <v>282</v>
      </c>
      <c r="D1517" s="21">
        <v>6</v>
      </c>
      <c r="E1517" s="22">
        <v>44136</v>
      </c>
      <c r="F1517" s="26">
        <v>6</v>
      </c>
      <c r="G1517" s="24">
        <v>0.1</v>
      </c>
      <c r="H1517">
        <f>VLOOKUP($B1517,產品!$A$1:$E$61,4,FALSE)*(1-$G1517)*$F1517</f>
        <v>43200</v>
      </c>
      <c r="I1517" s="58">
        <f>$H1517-VLOOKUP($B1517,產品!$A$2:$E$61,5,FALSE)*F1517-$R1517</f>
        <v>13968</v>
      </c>
      <c r="J1517">
        <f t="shared" si="69"/>
        <v>2020</v>
      </c>
      <c r="P1517" t="str">
        <f>MID(VLOOKUP($D1517,業務!$A$1:$E$11,2,FALSE),FIND("/",VLOOKUP($D1517,業務!$A$1:$E$11,2,FALSE))+1,2)</f>
        <v>專員</v>
      </c>
      <c r="Q1517">
        <f t="shared" si="70"/>
        <v>0.01</v>
      </c>
      <c r="R1517">
        <f t="shared" si="71"/>
        <v>432</v>
      </c>
    </row>
    <row r="1518" spans="1:18" ht="15.75" customHeight="1">
      <c r="A1518" s="19">
        <v>1517</v>
      </c>
      <c r="B1518" s="4">
        <v>35</v>
      </c>
      <c r="C1518" s="15">
        <v>122</v>
      </c>
      <c r="D1518" s="21">
        <v>7</v>
      </c>
      <c r="E1518" s="22">
        <v>44136</v>
      </c>
      <c r="F1518" s="23">
        <v>3</v>
      </c>
      <c r="G1518" s="24">
        <v>0.15</v>
      </c>
      <c r="H1518">
        <f>VLOOKUP($B1518,產品!$A$1:$E$61,4,FALSE)*(1-$G1518)*$F1518</f>
        <v>21675</v>
      </c>
      <c r="I1518" s="58">
        <f>$H1518-VLOOKUP($B1518,產品!$A$2:$E$61,5,FALSE)*F1518-$R1518</f>
        <v>6114.9</v>
      </c>
      <c r="J1518">
        <f t="shared" si="69"/>
        <v>2020</v>
      </c>
      <c r="P1518" t="str">
        <f>MID(VLOOKUP($D1518,業務!$A$1:$E$11,2,FALSE),FIND("/",VLOOKUP($D1518,業務!$A$1:$E$11,2,FALSE))+1,2)</f>
        <v>副理</v>
      </c>
      <c r="Q1518">
        <f t="shared" si="70"/>
        <v>1.2E-2</v>
      </c>
      <c r="R1518">
        <f t="shared" si="71"/>
        <v>260.10000000000002</v>
      </c>
    </row>
    <row r="1519" spans="1:18" ht="15.75" customHeight="1">
      <c r="A1519" s="19">
        <v>1518</v>
      </c>
      <c r="B1519" s="4">
        <v>13</v>
      </c>
      <c r="C1519" s="15">
        <v>257</v>
      </c>
      <c r="D1519" s="21">
        <v>1</v>
      </c>
      <c r="E1519" s="22">
        <v>44137</v>
      </c>
      <c r="F1519" s="26">
        <v>30</v>
      </c>
      <c r="G1519" s="24">
        <v>7.0000000000000007E-2</v>
      </c>
      <c r="H1519">
        <f>VLOOKUP($B1519,產品!$A$1:$E$61,4,FALSE)*(1-$G1519)*$F1519</f>
        <v>50220</v>
      </c>
      <c r="I1519" s="58">
        <f>$H1519-VLOOKUP($B1519,產品!$A$2:$E$61,5,FALSE)*F1519-$R1519</f>
        <v>28117.8</v>
      </c>
      <c r="J1519">
        <f t="shared" si="69"/>
        <v>2020</v>
      </c>
      <c r="P1519" t="str">
        <f>MID(VLOOKUP($D1519,業務!$A$1:$E$11,2,FALSE),FIND("/",VLOOKUP($D1519,業務!$A$1:$E$11,2,FALSE))+1,2)</f>
        <v>專員</v>
      </c>
      <c r="Q1519">
        <f t="shared" si="70"/>
        <v>0.01</v>
      </c>
      <c r="R1519">
        <f t="shared" si="71"/>
        <v>502.2</v>
      </c>
    </row>
    <row r="1520" spans="1:18" ht="15.75" customHeight="1">
      <c r="A1520" s="19">
        <v>1519</v>
      </c>
      <c r="B1520" s="4">
        <v>60</v>
      </c>
      <c r="C1520" s="15">
        <v>285</v>
      </c>
      <c r="D1520" s="21">
        <v>8</v>
      </c>
      <c r="E1520" s="22">
        <v>44137</v>
      </c>
      <c r="F1520" s="23">
        <v>4</v>
      </c>
      <c r="G1520" s="24">
        <v>0.09</v>
      </c>
      <c r="H1520">
        <f>VLOOKUP($B1520,產品!$A$1:$E$61,4,FALSE)*(1-$G1520)*$F1520</f>
        <v>91000</v>
      </c>
      <c r="I1520" s="58">
        <f>$H1520-VLOOKUP($B1520,產品!$A$2:$E$61,5,FALSE)*F1520-$R1520</f>
        <v>20090</v>
      </c>
      <c r="J1520">
        <f t="shared" si="69"/>
        <v>2020</v>
      </c>
      <c r="P1520" t="str">
        <f>MID(VLOOKUP($D1520,業務!$A$1:$E$11,2,FALSE),FIND("/",VLOOKUP($D1520,業務!$A$1:$E$11,2,FALSE))+1,2)</f>
        <v>專員</v>
      </c>
      <c r="Q1520">
        <f t="shared" si="70"/>
        <v>0.01</v>
      </c>
      <c r="R1520">
        <f t="shared" si="71"/>
        <v>910</v>
      </c>
    </row>
    <row r="1521" spans="1:18" ht="15.75" customHeight="1">
      <c r="A1521" s="19">
        <v>1520</v>
      </c>
      <c r="B1521" s="4">
        <v>13</v>
      </c>
      <c r="C1521" s="15">
        <v>8</v>
      </c>
      <c r="D1521" s="21">
        <v>8</v>
      </c>
      <c r="E1521" s="22">
        <v>44137</v>
      </c>
      <c r="F1521" s="23">
        <v>20</v>
      </c>
      <c r="G1521" s="24">
        <v>0.13</v>
      </c>
      <c r="H1521">
        <f>VLOOKUP($B1521,產品!$A$1:$E$61,4,FALSE)*(1-$G1521)*$F1521</f>
        <v>31320</v>
      </c>
      <c r="I1521" s="58">
        <f>$H1521-VLOOKUP($B1521,產品!$A$2:$E$61,5,FALSE)*F1521-$R1521</f>
        <v>16606.8</v>
      </c>
      <c r="J1521">
        <f t="shared" si="69"/>
        <v>2020</v>
      </c>
      <c r="P1521" t="str">
        <f>MID(VLOOKUP($D1521,業務!$A$1:$E$11,2,FALSE),FIND("/",VLOOKUP($D1521,業務!$A$1:$E$11,2,FALSE))+1,2)</f>
        <v>專員</v>
      </c>
      <c r="Q1521">
        <f t="shared" si="70"/>
        <v>0.01</v>
      </c>
      <c r="R1521">
        <f t="shared" si="71"/>
        <v>313.2</v>
      </c>
    </row>
    <row r="1522" spans="1:18" ht="15.75" customHeight="1">
      <c r="A1522" s="19">
        <v>1521</v>
      </c>
      <c r="B1522" s="4">
        <v>46</v>
      </c>
      <c r="C1522" s="15">
        <v>124</v>
      </c>
      <c r="D1522" s="21">
        <v>1</v>
      </c>
      <c r="E1522" s="22">
        <v>44137</v>
      </c>
      <c r="F1522" s="26">
        <v>3</v>
      </c>
      <c r="G1522" s="24">
        <v>0.16</v>
      </c>
      <c r="H1522">
        <f>VLOOKUP($B1522,產品!$A$1:$E$61,4,FALSE)*(1-$G1522)*$F1522</f>
        <v>42840</v>
      </c>
      <c r="I1522" s="58">
        <f>$H1522-VLOOKUP($B1522,產品!$A$2:$E$61,5,FALSE)*F1522-$R1522</f>
        <v>9261.6</v>
      </c>
      <c r="J1522">
        <f t="shared" si="69"/>
        <v>2020</v>
      </c>
      <c r="P1522" t="str">
        <f>MID(VLOOKUP($D1522,業務!$A$1:$E$11,2,FALSE),FIND("/",VLOOKUP($D1522,業務!$A$1:$E$11,2,FALSE))+1,2)</f>
        <v>專員</v>
      </c>
      <c r="Q1522">
        <f t="shared" si="70"/>
        <v>0.01</v>
      </c>
      <c r="R1522">
        <f t="shared" si="71"/>
        <v>428.40000000000003</v>
      </c>
    </row>
    <row r="1523" spans="1:18" ht="15.75" customHeight="1">
      <c r="A1523" s="19">
        <v>1522</v>
      </c>
      <c r="B1523" s="4">
        <v>50</v>
      </c>
      <c r="C1523" s="15">
        <v>290</v>
      </c>
      <c r="D1523" s="21">
        <v>4</v>
      </c>
      <c r="E1523" s="22">
        <v>44137</v>
      </c>
      <c r="F1523" s="26">
        <v>2</v>
      </c>
      <c r="G1523" s="24">
        <v>0.1</v>
      </c>
      <c r="H1523">
        <f>VLOOKUP($B1523,產品!$A$1:$E$61,4,FALSE)*(1-$G1523)*$F1523</f>
        <v>32400</v>
      </c>
      <c r="I1523" s="58">
        <f>$H1523-VLOOKUP($B1523,產品!$A$2:$E$61,5,FALSE)*F1523-$R1523</f>
        <v>6811.2</v>
      </c>
      <c r="J1523">
        <f t="shared" si="69"/>
        <v>2020</v>
      </c>
      <c r="P1523" t="str">
        <f>MID(VLOOKUP($D1523,業務!$A$1:$E$11,2,FALSE),FIND("/",VLOOKUP($D1523,業務!$A$1:$E$11,2,FALSE))+1,2)</f>
        <v>副理</v>
      </c>
      <c r="Q1523">
        <f t="shared" si="70"/>
        <v>1.2E-2</v>
      </c>
      <c r="R1523">
        <f t="shared" si="71"/>
        <v>388.8</v>
      </c>
    </row>
    <row r="1524" spans="1:18" ht="15.75" customHeight="1">
      <c r="A1524" s="19">
        <v>1523</v>
      </c>
      <c r="B1524" s="4">
        <v>18</v>
      </c>
      <c r="C1524" s="15">
        <v>122</v>
      </c>
      <c r="D1524" s="21">
        <v>4</v>
      </c>
      <c r="E1524" s="22">
        <v>44138</v>
      </c>
      <c r="F1524" s="23">
        <v>150</v>
      </c>
      <c r="G1524" s="24">
        <v>0.17</v>
      </c>
      <c r="H1524">
        <f>VLOOKUP($B1524,產品!$A$1:$E$61,4,FALSE)*(1-$G1524)*$F1524</f>
        <v>224100</v>
      </c>
      <c r="I1524" s="58">
        <f>$H1524-VLOOKUP($B1524,產品!$A$2:$E$61,5,FALSE)*F1524-$R1524</f>
        <v>113410.8</v>
      </c>
      <c r="J1524">
        <f t="shared" si="69"/>
        <v>2020</v>
      </c>
      <c r="P1524" t="str">
        <f>MID(VLOOKUP($D1524,業務!$A$1:$E$11,2,FALSE),FIND("/",VLOOKUP($D1524,業務!$A$1:$E$11,2,FALSE))+1,2)</f>
        <v>副理</v>
      </c>
      <c r="Q1524">
        <f t="shared" si="70"/>
        <v>1.2E-2</v>
      </c>
      <c r="R1524">
        <f t="shared" si="71"/>
        <v>2689.2000000000003</v>
      </c>
    </row>
    <row r="1525" spans="1:18" ht="15.75" customHeight="1">
      <c r="A1525" s="19">
        <v>1524</v>
      </c>
      <c r="B1525" s="4">
        <v>18</v>
      </c>
      <c r="C1525" s="15">
        <v>271</v>
      </c>
      <c r="D1525" s="21">
        <v>1</v>
      </c>
      <c r="E1525" s="22">
        <v>44138</v>
      </c>
      <c r="F1525" s="23">
        <v>90</v>
      </c>
      <c r="G1525" s="24">
        <v>0.16</v>
      </c>
      <c r="H1525">
        <f>VLOOKUP($B1525,產品!$A$1:$E$61,4,FALSE)*(1-$G1525)*$F1525</f>
        <v>136080</v>
      </c>
      <c r="I1525" s="58">
        <f>$H1525-VLOOKUP($B1525,產品!$A$2:$E$61,5,FALSE)*F1525-$R1525</f>
        <v>69919.199999999997</v>
      </c>
      <c r="J1525">
        <f t="shared" si="69"/>
        <v>2020</v>
      </c>
      <c r="P1525" t="str">
        <f>MID(VLOOKUP($D1525,業務!$A$1:$E$11,2,FALSE),FIND("/",VLOOKUP($D1525,業務!$A$1:$E$11,2,FALSE))+1,2)</f>
        <v>專員</v>
      </c>
      <c r="Q1525">
        <f t="shared" si="70"/>
        <v>0.01</v>
      </c>
      <c r="R1525">
        <f t="shared" si="71"/>
        <v>1360.8</v>
      </c>
    </row>
    <row r="1526" spans="1:18" ht="15.75" customHeight="1">
      <c r="A1526" s="19">
        <v>1525</v>
      </c>
      <c r="B1526" s="4">
        <v>28</v>
      </c>
      <c r="C1526" s="15">
        <v>274</v>
      </c>
      <c r="D1526" s="21">
        <v>9</v>
      </c>
      <c r="E1526" s="22">
        <v>44138</v>
      </c>
      <c r="F1526" s="26">
        <v>20</v>
      </c>
      <c r="G1526" s="24">
        <v>0.09</v>
      </c>
      <c r="H1526">
        <f>VLOOKUP($B1526,產品!$A$1:$E$61,4,FALSE)*(1-$G1526)*$F1526</f>
        <v>136500</v>
      </c>
      <c r="I1526" s="58">
        <f>$H1526-VLOOKUP($B1526,產品!$A$2:$E$61,5,FALSE)*F1526-$R1526</f>
        <v>44452.5</v>
      </c>
      <c r="J1526">
        <f t="shared" si="69"/>
        <v>2020</v>
      </c>
      <c r="P1526" t="str">
        <f>MID(VLOOKUP($D1526,業務!$A$1:$E$11,2,FALSE),FIND("/",VLOOKUP($D1526,業務!$A$1:$E$11,2,FALSE))+1,2)</f>
        <v>經理</v>
      </c>
      <c r="Q1526">
        <f t="shared" si="70"/>
        <v>1.4999999999999999E-2</v>
      </c>
      <c r="R1526">
        <f t="shared" si="71"/>
        <v>2047.5</v>
      </c>
    </row>
    <row r="1527" spans="1:18" ht="15.75" customHeight="1">
      <c r="A1527" s="19">
        <v>1526</v>
      </c>
      <c r="B1527" s="4">
        <v>55</v>
      </c>
      <c r="C1527" s="15">
        <v>5</v>
      </c>
      <c r="D1527" s="21">
        <v>7</v>
      </c>
      <c r="E1527" s="22">
        <v>44138</v>
      </c>
      <c r="F1527" s="26">
        <v>6</v>
      </c>
      <c r="G1527" s="24">
        <v>0.09</v>
      </c>
      <c r="H1527">
        <f>VLOOKUP($B1527,產品!$A$1:$E$61,4,FALSE)*(1-$G1527)*$F1527</f>
        <v>109200</v>
      </c>
      <c r="I1527" s="58">
        <f>$H1527-VLOOKUP($B1527,產品!$A$2:$E$61,5,FALSE)*F1527-$R1527</f>
        <v>23889.599999999999</v>
      </c>
      <c r="J1527">
        <f t="shared" si="69"/>
        <v>2020</v>
      </c>
      <c r="P1527" t="str">
        <f>MID(VLOOKUP($D1527,業務!$A$1:$E$11,2,FALSE),FIND("/",VLOOKUP($D1527,業務!$A$1:$E$11,2,FALSE))+1,2)</f>
        <v>副理</v>
      </c>
      <c r="Q1527">
        <f t="shared" si="70"/>
        <v>1.2E-2</v>
      </c>
      <c r="R1527">
        <f t="shared" si="71"/>
        <v>1310.4000000000001</v>
      </c>
    </row>
    <row r="1528" spans="1:18" ht="15.75" customHeight="1">
      <c r="A1528" s="19">
        <v>1527</v>
      </c>
      <c r="B1528" s="4">
        <v>15</v>
      </c>
      <c r="C1528" s="15">
        <v>10</v>
      </c>
      <c r="D1528" s="21">
        <v>8</v>
      </c>
      <c r="E1528" s="22">
        <v>44138</v>
      </c>
      <c r="F1528" s="23">
        <v>15</v>
      </c>
      <c r="G1528" s="24">
        <v>0.08</v>
      </c>
      <c r="H1528">
        <f>VLOOKUP($B1528,產品!$A$1:$E$61,4,FALSE)*(1-$G1528)*$F1528</f>
        <v>24840</v>
      </c>
      <c r="I1528" s="58">
        <f>$H1528-VLOOKUP($B1528,產品!$A$2:$E$61,5,FALSE)*F1528-$R1528</f>
        <v>13791.6</v>
      </c>
      <c r="J1528">
        <f t="shared" si="69"/>
        <v>2020</v>
      </c>
      <c r="P1528" t="str">
        <f>MID(VLOOKUP($D1528,業務!$A$1:$E$11,2,FALSE),FIND("/",VLOOKUP($D1528,業務!$A$1:$E$11,2,FALSE))+1,2)</f>
        <v>專員</v>
      </c>
      <c r="Q1528">
        <f t="shared" si="70"/>
        <v>0.01</v>
      </c>
      <c r="R1528">
        <f t="shared" si="71"/>
        <v>248.4</v>
      </c>
    </row>
    <row r="1529" spans="1:18" ht="15.75" customHeight="1">
      <c r="A1529" s="19">
        <v>1528</v>
      </c>
      <c r="B1529" s="4">
        <v>6</v>
      </c>
      <c r="C1529" s="15">
        <v>11</v>
      </c>
      <c r="D1529" s="21">
        <v>6</v>
      </c>
      <c r="E1529" s="22">
        <v>44139</v>
      </c>
      <c r="F1529" s="23">
        <v>40</v>
      </c>
      <c r="G1529" s="24">
        <v>0.13</v>
      </c>
      <c r="H1529">
        <f>VLOOKUP($B1529,產品!$A$1:$E$61,4,FALSE)*(1-$G1529)*$F1529</f>
        <v>34800</v>
      </c>
      <c r="I1529" s="58">
        <f>$H1529-VLOOKUP($B1529,產品!$A$2:$E$61,5,FALSE)*F1529-$R1529</f>
        <v>18452</v>
      </c>
      <c r="J1529">
        <f t="shared" si="69"/>
        <v>2020</v>
      </c>
      <c r="P1529" t="str">
        <f>MID(VLOOKUP($D1529,業務!$A$1:$E$11,2,FALSE),FIND("/",VLOOKUP($D1529,業務!$A$1:$E$11,2,FALSE))+1,2)</f>
        <v>專員</v>
      </c>
      <c r="Q1529">
        <f t="shared" si="70"/>
        <v>0.01</v>
      </c>
      <c r="R1529">
        <f t="shared" si="71"/>
        <v>348</v>
      </c>
    </row>
    <row r="1530" spans="1:18" ht="15.75" customHeight="1">
      <c r="A1530" s="19">
        <v>1529</v>
      </c>
      <c r="B1530" s="4">
        <v>28</v>
      </c>
      <c r="C1530" s="15">
        <v>272</v>
      </c>
      <c r="D1530" s="21">
        <v>5</v>
      </c>
      <c r="E1530" s="22">
        <v>44139</v>
      </c>
      <c r="F1530" s="26">
        <v>3</v>
      </c>
      <c r="G1530" s="24">
        <v>0.12</v>
      </c>
      <c r="H1530">
        <f>VLOOKUP($B1530,產品!$A$1:$E$61,4,FALSE)*(1-$G1530)*$F1530</f>
        <v>19800</v>
      </c>
      <c r="I1530" s="58">
        <f>$H1530-VLOOKUP($B1530,產品!$A$2:$E$61,5,FALSE)*F1530-$R1530</f>
        <v>6102</v>
      </c>
      <c r="J1530">
        <f t="shared" si="69"/>
        <v>2020</v>
      </c>
      <c r="P1530" t="str">
        <f>MID(VLOOKUP($D1530,業務!$A$1:$E$11,2,FALSE),FIND("/",VLOOKUP($D1530,業務!$A$1:$E$11,2,FALSE))+1,2)</f>
        <v>專員</v>
      </c>
      <c r="Q1530">
        <f t="shared" si="70"/>
        <v>0.01</v>
      </c>
      <c r="R1530">
        <f t="shared" si="71"/>
        <v>198</v>
      </c>
    </row>
    <row r="1531" spans="1:18" ht="15.75" customHeight="1">
      <c r="A1531" s="19">
        <v>1530</v>
      </c>
      <c r="B1531" s="4">
        <v>28</v>
      </c>
      <c r="C1531" s="15">
        <v>8</v>
      </c>
      <c r="D1531" s="21">
        <v>5</v>
      </c>
      <c r="E1531" s="22">
        <v>44140</v>
      </c>
      <c r="F1531" s="26">
        <v>10</v>
      </c>
      <c r="G1531" s="24">
        <v>0.2</v>
      </c>
      <c r="H1531">
        <f>VLOOKUP($B1531,產品!$A$1:$E$61,4,FALSE)*(1-$G1531)*$F1531</f>
        <v>60000</v>
      </c>
      <c r="I1531" s="58">
        <f>$H1531-VLOOKUP($B1531,產品!$A$2:$E$61,5,FALSE)*F1531-$R1531</f>
        <v>14400</v>
      </c>
      <c r="J1531">
        <f t="shared" si="69"/>
        <v>2020</v>
      </c>
      <c r="P1531" t="str">
        <f>MID(VLOOKUP($D1531,業務!$A$1:$E$11,2,FALSE),FIND("/",VLOOKUP($D1531,業務!$A$1:$E$11,2,FALSE))+1,2)</f>
        <v>專員</v>
      </c>
      <c r="Q1531">
        <f t="shared" si="70"/>
        <v>0.01</v>
      </c>
      <c r="R1531">
        <f t="shared" si="71"/>
        <v>600</v>
      </c>
    </row>
    <row r="1532" spans="1:18" ht="15.75" customHeight="1">
      <c r="A1532" s="19">
        <v>1531</v>
      </c>
      <c r="B1532" s="4">
        <v>20</v>
      </c>
      <c r="C1532" s="15">
        <v>122</v>
      </c>
      <c r="D1532" s="21">
        <v>10</v>
      </c>
      <c r="E1532" s="22">
        <v>44140</v>
      </c>
      <c r="F1532" s="23">
        <v>10</v>
      </c>
      <c r="G1532" s="24">
        <v>0.08</v>
      </c>
      <c r="H1532">
        <f>VLOOKUP($B1532,產品!$A$1:$E$61,4,FALSE)*(1-$G1532)*$F1532</f>
        <v>16560</v>
      </c>
      <c r="I1532" s="58">
        <f>$H1532-VLOOKUP($B1532,產品!$A$2:$E$61,5,FALSE)*F1532-$R1532</f>
        <v>9194.4</v>
      </c>
      <c r="J1532">
        <f t="shared" si="69"/>
        <v>2020</v>
      </c>
      <c r="P1532" t="str">
        <f>MID(VLOOKUP($D1532,業務!$A$1:$E$11,2,FALSE),FIND("/",VLOOKUP($D1532,業務!$A$1:$E$11,2,FALSE))+1,2)</f>
        <v>專員</v>
      </c>
      <c r="Q1532">
        <f t="shared" si="70"/>
        <v>0.01</v>
      </c>
      <c r="R1532">
        <f t="shared" si="71"/>
        <v>165.6</v>
      </c>
    </row>
    <row r="1533" spans="1:18" ht="15.75" customHeight="1">
      <c r="A1533" s="19">
        <v>1532</v>
      </c>
      <c r="B1533" s="4">
        <v>21</v>
      </c>
      <c r="C1533" s="15">
        <v>112</v>
      </c>
      <c r="D1533" s="21">
        <v>9</v>
      </c>
      <c r="E1533" s="22">
        <v>44141</v>
      </c>
      <c r="F1533" s="23">
        <v>150</v>
      </c>
      <c r="G1533" s="24">
        <v>7.0000000000000007E-2</v>
      </c>
      <c r="H1533">
        <f>VLOOKUP($B1533,產品!$A$1:$E$61,4,FALSE)*(1-$G1533)*$F1533</f>
        <v>251100</v>
      </c>
      <c r="I1533" s="58">
        <f>$H1533-VLOOKUP($B1533,產品!$A$2:$E$61,5,FALSE)*F1533-$R1533</f>
        <v>139333.5</v>
      </c>
      <c r="J1533">
        <f t="shared" si="69"/>
        <v>2020</v>
      </c>
      <c r="P1533" t="str">
        <f>MID(VLOOKUP($D1533,業務!$A$1:$E$11,2,FALSE),FIND("/",VLOOKUP($D1533,業務!$A$1:$E$11,2,FALSE))+1,2)</f>
        <v>經理</v>
      </c>
      <c r="Q1533">
        <f t="shared" si="70"/>
        <v>1.4999999999999999E-2</v>
      </c>
      <c r="R1533">
        <f t="shared" si="71"/>
        <v>3766.5</v>
      </c>
    </row>
    <row r="1534" spans="1:18" ht="15.75" customHeight="1">
      <c r="A1534" s="19">
        <v>1533</v>
      </c>
      <c r="B1534" s="4">
        <v>11</v>
      </c>
      <c r="C1534" s="15">
        <v>113</v>
      </c>
      <c r="D1534" s="21">
        <v>9</v>
      </c>
      <c r="E1534" s="22">
        <v>44141</v>
      </c>
      <c r="F1534" s="26">
        <v>150</v>
      </c>
      <c r="G1534" s="24">
        <v>0.15</v>
      </c>
      <c r="H1534">
        <f>VLOOKUP($B1534,產品!$A$1:$E$61,4,FALSE)*(1-$G1534)*$F1534</f>
        <v>127500</v>
      </c>
      <c r="I1534" s="58">
        <f>$H1534-VLOOKUP($B1534,產品!$A$2:$E$61,5,FALSE)*F1534-$R1534</f>
        <v>65587.5</v>
      </c>
      <c r="J1534">
        <f t="shared" si="69"/>
        <v>2020</v>
      </c>
      <c r="P1534" t="str">
        <f>MID(VLOOKUP($D1534,業務!$A$1:$E$11,2,FALSE),FIND("/",VLOOKUP($D1534,業務!$A$1:$E$11,2,FALSE))+1,2)</f>
        <v>經理</v>
      </c>
      <c r="Q1534">
        <f t="shared" si="70"/>
        <v>1.4999999999999999E-2</v>
      </c>
      <c r="R1534">
        <f t="shared" si="71"/>
        <v>1912.5</v>
      </c>
    </row>
    <row r="1535" spans="1:18" ht="15.75" customHeight="1">
      <c r="A1535" s="19">
        <v>1534</v>
      </c>
      <c r="B1535" s="4">
        <v>37</v>
      </c>
      <c r="C1535" s="15">
        <v>10</v>
      </c>
      <c r="D1535" s="21">
        <v>4</v>
      </c>
      <c r="E1535" s="22">
        <v>44141</v>
      </c>
      <c r="F1535" s="23">
        <v>20</v>
      </c>
      <c r="G1535" s="24">
        <v>0.12</v>
      </c>
      <c r="H1535">
        <f>VLOOKUP($B1535,產品!$A$1:$E$61,4,FALSE)*(1-$G1535)*$F1535</f>
        <v>211200</v>
      </c>
      <c r="I1535" s="58">
        <f>$H1535-VLOOKUP($B1535,產品!$A$2:$E$61,5,FALSE)*F1535-$R1535</f>
        <v>52665.599999999999</v>
      </c>
      <c r="J1535">
        <f t="shared" si="69"/>
        <v>2020</v>
      </c>
      <c r="P1535" t="str">
        <f>MID(VLOOKUP($D1535,業務!$A$1:$E$11,2,FALSE),FIND("/",VLOOKUP($D1535,業務!$A$1:$E$11,2,FALSE))+1,2)</f>
        <v>副理</v>
      </c>
      <c r="Q1535">
        <f t="shared" si="70"/>
        <v>1.2E-2</v>
      </c>
      <c r="R1535">
        <f t="shared" si="71"/>
        <v>2534.4</v>
      </c>
    </row>
    <row r="1536" spans="1:18" ht="15.75" customHeight="1">
      <c r="A1536" s="19">
        <v>1535</v>
      </c>
      <c r="B1536" s="4">
        <v>49</v>
      </c>
      <c r="C1536" s="15">
        <v>123</v>
      </c>
      <c r="D1536" s="21">
        <v>10</v>
      </c>
      <c r="E1536" s="22">
        <v>44141</v>
      </c>
      <c r="F1536" s="26">
        <v>5</v>
      </c>
      <c r="G1536" s="24">
        <v>0.12</v>
      </c>
      <c r="H1536">
        <f>VLOOKUP($B1536,產品!$A$1:$E$61,4,FALSE)*(1-$G1536)*$F1536</f>
        <v>66000</v>
      </c>
      <c r="I1536" s="58">
        <f>$H1536-VLOOKUP($B1536,產品!$A$2:$E$61,5,FALSE)*F1536-$R1536</f>
        <v>12840</v>
      </c>
      <c r="J1536">
        <f t="shared" si="69"/>
        <v>2020</v>
      </c>
      <c r="P1536" t="str">
        <f>MID(VLOOKUP($D1536,業務!$A$1:$E$11,2,FALSE),FIND("/",VLOOKUP($D1536,業務!$A$1:$E$11,2,FALSE))+1,2)</f>
        <v>專員</v>
      </c>
      <c r="Q1536">
        <f t="shared" si="70"/>
        <v>0.01</v>
      </c>
      <c r="R1536">
        <f t="shared" si="71"/>
        <v>660</v>
      </c>
    </row>
    <row r="1537" spans="1:18" ht="15.75" customHeight="1">
      <c r="A1537" s="19">
        <v>1536</v>
      </c>
      <c r="B1537" s="4">
        <v>53</v>
      </c>
      <c r="C1537" s="15">
        <v>119</v>
      </c>
      <c r="D1537" s="21">
        <v>6</v>
      </c>
      <c r="E1537" s="22">
        <v>44141</v>
      </c>
      <c r="F1537" s="23">
        <v>5</v>
      </c>
      <c r="G1537" s="24">
        <v>0.2</v>
      </c>
      <c r="H1537">
        <f>VLOOKUP($B1537,產品!$A$1:$E$61,4,FALSE)*(1-$G1537)*$F1537</f>
        <v>60000</v>
      </c>
      <c r="I1537" s="58">
        <f>$H1537-VLOOKUP($B1537,產品!$A$2:$E$61,5,FALSE)*F1537-$R1537</f>
        <v>6900</v>
      </c>
      <c r="J1537">
        <f t="shared" si="69"/>
        <v>2020</v>
      </c>
      <c r="P1537" t="str">
        <f>MID(VLOOKUP($D1537,業務!$A$1:$E$11,2,FALSE),FIND("/",VLOOKUP($D1537,業務!$A$1:$E$11,2,FALSE))+1,2)</f>
        <v>專員</v>
      </c>
      <c r="Q1537">
        <f t="shared" si="70"/>
        <v>0.01</v>
      </c>
      <c r="R1537">
        <f t="shared" si="71"/>
        <v>600</v>
      </c>
    </row>
    <row r="1538" spans="1:18" ht="15.75" customHeight="1">
      <c r="A1538" s="19">
        <v>1537</v>
      </c>
      <c r="B1538" s="4">
        <v>28</v>
      </c>
      <c r="C1538" s="15">
        <v>257</v>
      </c>
      <c r="D1538" s="21">
        <v>9</v>
      </c>
      <c r="E1538" s="22">
        <v>44141</v>
      </c>
      <c r="F1538" s="26">
        <v>3</v>
      </c>
      <c r="G1538" s="24">
        <v>0.1</v>
      </c>
      <c r="H1538">
        <f>VLOOKUP($B1538,產品!$A$1:$E$61,4,FALSE)*(1-$G1538)*$F1538</f>
        <v>20250</v>
      </c>
      <c r="I1538" s="58">
        <f>$H1538-VLOOKUP($B1538,產品!$A$2:$E$61,5,FALSE)*F1538-$R1538</f>
        <v>6446.25</v>
      </c>
      <c r="J1538">
        <f t="shared" si="69"/>
        <v>2020</v>
      </c>
      <c r="P1538" t="str">
        <f>MID(VLOOKUP($D1538,業務!$A$1:$E$11,2,FALSE),FIND("/",VLOOKUP($D1538,業務!$A$1:$E$11,2,FALSE))+1,2)</f>
        <v>經理</v>
      </c>
      <c r="Q1538">
        <f t="shared" si="70"/>
        <v>1.4999999999999999E-2</v>
      </c>
      <c r="R1538">
        <f t="shared" si="71"/>
        <v>303.75</v>
      </c>
    </row>
    <row r="1539" spans="1:18" ht="15.75" customHeight="1">
      <c r="A1539" s="19">
        <v>1538</v>
      </c>
      <c r="B1539" s="4">
        <v>45</v>
      </c>
      <c r="C1539" s="15">
        <v>260</v>
      </c>
      <c r="D1539" s="21">
        <v>8</v>
      </c>
      <c r="E1539" s="22">
        <v>44141</v>
      </c>
      <c r="F1539" s="26">
        <v>2</v>
      </c>
      <c r="G1539" s="24">
        <v>0.13</v>
      </c>
      <c r="H1539">
        <f>VLOOKUP($B1539,產品!$A$1:$E$61,4,FALSE)*(1-$G1539)*$F1539</f>
        <v>24360</v>
      </c>
      <c r="I1539" s="58">
        <f>$H1539-VLOOKUP($B1539,產品!$A$2:$E$61,5,FALSE)*F1539-$R1539</f>
        <v>5916.4</v>
      </c>
      <c r="J1539">
        <f t="shared" ref="J1539:J1602" si="72">YEAR(E1539)</f>
        <v>2020</v>
      </c>
      <c r="P1539" t="str">
        <f>MID(VLOOKUP($D1539,業務!$A$1:$E$11,2,FALSE),FIND("/",VLOOKUP($D1539,業務!$A$1:$E$11,2,FALSE))+1,2)</f>
        <v>專員</v>
      </c>
      <c r="Q1539">
        <f t="shared" ref="Q1539:Q1602" si="73">IF($P1539="專員",1%,IF($P1539="副理",1.2%,IF($P1539="經理",1.5%,IF($P1539="協理",1.6%,0))))</f>
        <v>0.01</v>
      </c>
      <c r="R1539">
        <f t="shared" ref="R1539:R1602" si="74">$H1539*$Q1539</f>
        <v>243.6</v>
      </c>
    </row>
    <row r="1540" spans="1:18" ht="15.75" customHeight="1">
      <c r="A1540" s="19">
        <v>1539</v>
      </c>
      <c r="B1540" s="4">
        <v>35</v>
      </c>
      <c r="C1540" s="15">
        <v>265</v>
      </c>
      <c r="D1540" s="21">
        <v>4</v>
      </c>
      <c r="E1540" s="22">
        <v>44141</v>
      </c>
      <c r="F1540" s="23">
        <v>3</v>
      </c>
      <c r="G1540" s="24">
        <v>0.19</v>
      </c>
      <c r="H1540">
        <f>VLOOKUP($B1540,產品!$A$1:$E$61,4,FALSE)*(1-$G1540)*$F1540</f>
        <v>20655</v>
      </c>
      <c r="I1540" s="58">
        <f>$H1540-VLOOKUP($B1540,產品!$A$2:$E$61,5,FALSE)*F1540-$R1540</f>
        <v>5107.1400000000003</v>
      </c>
      <c r="J1540">
        <f t="shared" si="72"/>
        <v>2020</v>
      </c>
      <c r="P1540" t="str">
        <f>MID(VLOOKUP($D1540,業務!$A$1:$E$11,2,FALSE),FIND("/",VLOOKUP($D1540,業務!$A$1:$E$11,2,FALSE))+1,2)</f>
        <v>副理</v>
      </c>
      <c r="Q1540">
        <f t="shared" si="73"/>
        <v>1.2E-2</v>
      </c>
      <c r="R1540">
        <f t="shared" si="74"/>
        <v>247.86</v>
      </c>
    </row>
    <row r="1541" spans="1:18" ht="15.75" customHeight="1">
      <c r="A1541" s="19">
        <v>1540</v>
      </c>
      <c r="B1541" s="4">
        <v>45</v>
      </c>
      <c r="C1541" s="15">
        <v>287</v>
      </c>
      <c r="D1541" s="21">
        <v>3</v>
      </c>
      <c r="E1541" s="22">
        <v>44142</v>
      </c>
      <c r="F1541" s="26">
        <v>20</v>
      </c>
      <c r="G1541" s="24">
        <v>0.11</v>
      </c>
      <c r="H1541">
        <f>VLOOKUP($B1541,產品!$A$1:$E$61,4,FALSE)*(1-$G1541)*$F1541</f>
        <v>249200</v>
      </c>
      <c r="I1541" s="58">
        <f>$H1541-VLOOKUP($B1541,產品!$A$2:$E$61,5,FALSE)*F1541-$R1541</f>
        <v>63212.800000000003</v>
      </c>
      <c r="J1541">
        <f t="shared" si="72"/>
        <v>2020</v>
      </c>
      <c r="P1541" t="str">
        <f>MID(VLOOKUP($D1541,業務!$A$1:$E$11,2,FALSE),FIND("/",VLOOKUP($D1541,業務!$A$1:$E$11,2,FALSE))+1,2)</f>
        <v>協理</v>
      </c>
      <c r="Q1541">
        <f t="shared" si="73"/>
        <v>1.6E-2</v>
      </c>
      <c r="R1541">
        <f t="shared" si="74"/>
        <v>3987.2000000000003</v>
      </c>
    </row>
    <row r="1542" spans="1:18" ht="15.75" customHeight="1">
      <c r="A1542" s="19">
        <v>1541</v>
      </c>
      <c r="B1542" s="4">
        <v>53</v>
      </c>
      <c r="C1542" s="15">
        <v>116</v>
      </c>
      <c r="D1542" s="21">
        <v>2</v>
      </c>
      <c r="E1542" s="22">
        <v>44142</v>
      </c>
      <c r="F1542" s="23">
        <v>23</v>
      </c>
      <c r="G1542" s="24">
        <v>0.16</v>
      </c>
      <c r="H1542">
        <f>VLOOKUP($B1542,產品!$A$1:$E$61,4,FALSE)*(1-$G1542)*$F1542</f>
        <v>289800</v>
      </c>
      <c r="I1542" s="58">
        <f>$H1542-VLOOKUP($B1542,產品!$A$2:$E$61,5,FALSE)*F1542-$R1542</f>
        <v>43953</v>
      </c>
      <c r="J1542">
        <f t="shared" si="72"/>
        <v>2020</v>
      </c>
      <c r="P1542" t="str">
        <f>MID(VLOOKUP($D1542,業務!$A$1:$E$11,2,FALSE),FIND("/",VLOOKUP($D1542,業務!$A$1:$E$11,2,FALSE))+1,2)</f>
        <v>經理</v>
      </c>
      <c r="Q1542">
        <f t="shared" si="73"/>
        <v>1.4999999999999999E-2</v>
      </c>
      <c r="R1542">
        <f t="shared" si="74"/>
        <v>4347</v>
      </c>
    </row>
    <row r="1543" spans="1:18" ht="15.75" customHeight="1">
      <c r="A1543" s="19">
        <v>1542</v>
      </c>
      <c r="B1543" s="4">
        <v>30</v>
      </c>
      <c r="C1543" s="15">
        <v>122</v>
      </c>
      <c r="D1543" s="21">
        <v>2</v>
      </c>
      <c r="E1543" s="22">
        <v>44142</v>
      </c>
      <c r="F1543" s="23">
        <v>11</v>
      </c>
      <c r="G1543" s="24">
        <v>0.15</v>
      </c>
      <c r="H1543">
        <f>VLOOKUP($B1543,產品!$A$1:$E$61,4,FALSE)*(1-$G1543)*$F1543</f>
        <v>60775</v>
      </c>
      <c r="I1543" s="58">
        <f>$H1543-VLOOKUP($B1543,產品!$A$2:$E$61,5,FALSE)*F1543-$R1543</f>
        <v>16963.375</v>
      </c>
      <c r="J1543">
        <f t="shared" si="72"/>
        <v>2020</v>
      </c>
      <c r="P1543" t="str">
        <f>MID(VLOOKUP($D1543,業務!$A$1:$E$11,2,FALSE),FIND("/",VLOOKUP($D1543,業務!$A$1:$E$11,2,FALSE))+1,2)</f>
        <v>經理</v>
      </c>
      <c r="Q1543">
        <f t="shared" si="73"/>
        <v>1.4999999999999999E-2</v>
      </c>
      <c r="R1543">
        <f t="shared" si="74"/>
        <v>911.625</v>
      </c>
    </row>
    <row r="1544" spans="1:18" ht="15.75" customHeight="1">
      <c r="A1544" s="19">
        <v>1543</v>
      </c>
      <c r="B1544" s="4">
        <v>29</v>
      </c>
      <c r="C1544" s="15">
        <v>280</v>
      </c>
      <c r="D1544" s="21">
        <v>5</v>
      </c>
      <c r="E1544" s="22">
        <v>44142</v>
      </c>
      <c r="F1544" s="26">
        <v>2</v>
      </c>
      <c r="G1544" s="24">
        <v>0.18</v>
      </c>
      <c r="H1544">
        <f>VLOOKUP($B1544,產品!$A$1:$E$61,4,FALSE)*(1-$G1544)*$F1544</f>
        <v>9840</v>
      </c>
      <c r="I1544" s="58">
        <f>$H1544-VLOOKUP($B1544,產品!$A$2:$E$61,5,FALSE)*F1544-$R1544</f>
        <v>2541.6</v>
      </c>
      <c r="J1544">
        <f t="shared" si="72"/>
        <v>2020</v>
      </c>
      <c r="P1544" t="str">
        <f>MID(VLOOKUP($D1544,業務!$A$1:$E$11,2,FALSE),FIND("/",VLOOKUP($D1544,業務!$A$1:$E$11,2,FALSE))+1,2)</f>
        <v>專員</v>
      </c>
      <c r="Q1544">
        <f t="shared" si="73"/>
        <v>0.01</v>
      </c>
      <c r="R1544">
        <f t="shared" si="74"/>
        <v>98.4</v>
      </c>
    </row>
    <row r="1545" spans="1:18" ht="15.75" customHeight="1">
      <c r="A1545" s="19">
        <v>1544</v>
      </c>
      <c r="B1545" s="4">
        <v>2</v>
      </c>
      <c r="C1545" s="15">
        <v>11</v>
      </c>
      <c r="D1545" s="21">
        <v>8</v>
      </c>
      <c r="E1545" s="22">
        <v>44143</v>
      </c>
      <c r="F1545" s="26">
        <v>105</v>
      </c>
      <c r="G1545" s="24">
        <v>7.0000000000000007E-2</v>
      </c>
      <c r="H1545">
        <f>VLOOKUP($B1545,產品!$A$1:$E$61,4,FALSE)*(1-$G1545)*$F1545</f>
        <v>97649.999999999985</v>
      </c>
      <c r="I1545" s="58">
        <f>$H1545-VLOOKUP($B1545,產品!$A$2:$E$61,5,FALSE)*F1545-$R1545</f>
        <v>54673.499999999985</v>
      </c>
      <c r="J1545">
        <f t="shared" si="72"/>
        <v>2020</v>
      </c>
      <c r="P1545" t="str">
        <f>MID(VLOOKUP($D1545,業務!$A$1:$E$11,2,FALSE),FIND("/",VLOOKUP($D1545,業務!$A$1:$E$11,2,FALSE))+1,2)</f>
        <v>專員</v>
      </c>
      <c r="Q1545">
        <f t="shared" si="73"/>
        <v>0.01</v>
      </c>
      <c r="R1545">
        <f t="shared" si="74"/>
        <v>976.49999999999989</v>
      </c>
    </row>
    <row r="1546" spans="1:18" ht="15.75" customHeight="1">
      <c r="A1546" s="19">
        <v>1545</v>
      </c>
      <c r="B1546" s="4">
        <v>37</v>
      </c>
      <c r="C1546" s="15">
        <v>264</v>
      </c>
      <c r="D1546" s="21">
        <v>6</v>
      </c>
      <c r="E1546" s="22">
        <v>44143</v>
      </c>
      <c r="F1546" s="23">
        <v>6</v>
      </c>
      <c r="G1546" s="24">
        <v>0.05</v>
      </c>
      <c r="H1546">
        <f>VLOOKUP($B1546,產品!$A$1:$E$61,4,FALSE)*(1-$G1546)*$F1546</f>
        <v>68400</v>
      </c>
      <c r="I1546" s="58">
        <f>$H1546-VLOOKUP($B1546,產品!$A$2:$E$61,5,FALSE)*F1546-$R1546</f>
        <v>20916</v>
      </c>
      <c r="J1546">
        <f t="shared" si="72"/>
        <v>2020</v>
      </c>
      <c r="P1546" t="str">
        <f>MID(VLOOKUP($D1546,業務!$A$1:$E$11,2,FALSE),FIND("/",VLOOKUP($D1546,業務!$A$1:$E$11,2,FALSE))+1,2)</f>
        <v>專員</v>
      </c>
      <c r="Q1546">
        <f t="shared" si="73"/>
        <v>0.01</v>
      </c>
      <c r="R1546">
        <f t="shared" si="74"/>
        <v>684</v>
      </c>
    </row>
    <row r="1547" spans="1:18" ht="15.75" customHeight="1">
      <c r="A1547" s="19">
        <v>1546</v>
      </c>
      <c r="B1547" s="4">
        <v>5</v>
      </c>
      <c r="C1547" s="15">
        <v>123</v>
      </c>
      <c r="D1547" s="21">
        <v>1</v>
      </c>
      <c r="E1547" s="22">
        <v>44143</v>
      </c>
      <c r="F1547" s="23">
        <v>40</v>
      </c>
      <c r="G1547" s="24">
        <v>0.12</v>
      </c>
      <c r="H1547">
        <f>VLOOKUP($B1547,產品!$A$1:$E$61,4,FALSE)*(1-$G1547)*$F1547</f>
        <v>35200</v>
      </c>
      <c r="I1547" s="58">
        <f>$H1547-VLOOKUP($B1547,產品!$A$2:$E$61,5,FALSE)*F1547-$R1547</f>
        <v>18848</v>
      </c>
      <c r="J1547">
        <f t="shared" si="72"/>
        <v>2020</v>
      </c>
      <c r="P1547" t="str">
        <f>MID(VLOOKUP($D1547,業務!$A$1:$E$11,2,FALSE),FIND("/",VLOOKUP($D1547,業務!$A$1:$E$11,2,FALSE))+1,2)</f>
        <v>專員</v>
      </c>
      <c r="Q1547">
        <f t="shared" si="73"/>
        <v>0.01</v>
      </c>
      <c r="R1547">
        <f t="shared" si="74"/>
        <v>352</v>
      </c>
    </row>
    <row r="1548" spans="1:18" ht="15.75" customHeight="1">
      <c r="A1548" s="19">
        <v>1547</v>
      </c>
      <c r="B1548" s="4">
        <v>49</v>
      </c>
      <c r="C1548" s="15">
        <v>272</v>
      </c>
      <c r="D1548" s="21">
        <v>10</v>
      </c>
      <c r="E1548" s="22">
        <v>44143</v>
      </c>
      <c r="F1548" s="23">
        <v>5</v>
      </c>
      <c r="G1548" s="24">
        <v>0.09</v>
      </c>
      <c r="H1548">
        <f>VLOOKUP($B1548,產品!$A$1:$E$61,4,FALSE)*(1-$G1548)*$F1548</f>
        <v>68250</v>
      </c>
      <c r="I1548" s="58">
        <f>$H1548-VLOOKUP($B1548,產品!$A$2:$E$61,5,FALSE)*F1548-$R1548</f>
        <v>15067.5</v>
      </c>
      <c r="J1548">
        <f t="shared" si="72"/>
        <v>2020</v>
      </c>
      <c r="P1548" t="str">
        <f>MID(VLOOKUP($D1548,業務!$A$1:$E$11,2,FALSE),FIND("/",VLOOKUP($D1548,業務!$A$1:$E$11,2,FALSE))+1,2)</f>
        <v>專員</v>
      </c>
      <c r="Q1548">
        <f t="shared" si="73"/>
        <v>0.01</v>
      </c>
      <c r="R1548">
        <f t="shared" si="74"/>
        <v>682.5</v>
      </c>
    </row>
    <row r="1549" spans="1:18" ht="15.75" customHeight="1">
      <c r="A1549" s="19">
        <v>1548</v>
      </c>
      <c r="B1549" s="4">
        <v>60</v>
      </c>
      <c r="C1549" s="15">
        <v>122</v>
      </c>
      <c r="D1549" s="21">
        <v>3</v>
      </c>
      <c r="E1549" s="22">
        <v>44144</v>
      </c>
      <c r="F1549" s="23">
        <v>4</v>
      </c>
      <c r="G1549" s="24">
        <v>0.06</v>
      </c>
      <c r="H1549">
        <f>VLOOKUP($B1549,產品!$A$1:$E$61,4,FALSE)*(1-$G1549)*$F1549</f>
        <v>94000</v>
      </c>
      <c r="I1549" s="58">
        <f>$H1549-VLOOKUP($B1549,產品!$A$2:$E$61,5,FALSE)*F1549-$R1549</f>
        <v>22496</v>
      </c>
      <c r="J1549">
        <f t="shared" si="72"/>
        <v>2020</v>
      </c>
      <c r="P1549" t="str">
        <f>MID(VLOOKUP($D1549,業務!$A$1:$E$11,2,FALSE),FIND("/",VLOOKUP($D1549,業務!$A$1:$E$11,2,FALSE))+1,2)</f>
        <v>協理</v>
      </c>
      <c r="Q1549">
        <f t="shared" si="73"/>
        <v>1.6E-2</v>
      </c>
      <c r="R1549">
        <f t="shared" si="74"/>
        <v>1504</v>
      </c>
    </row>
    <row r="1550" spans="1:18" ht="15.75" customHeight="1">
      <c r="A1550" s="19">
        <v>1549</v>
      </c>
      <c r="B1550" s="4">
        <v>41</v>
      </c>
      <c r="C1550" s="15">
        <v>272</v>
      </c>
      <c r="D1550" s="21">
        <v>4</v>
      </c>
      <c r="E1550" s="22">
        <v>44144</v>
      </c>
      <c r="F1550" s="23">
        <v>3</v>
      </c>
      <c r="G1550" s="24">
        <v>0.16</v>
      </c>
      <c r="H1550">
        <f>VLOOKUP($B1550,產品!$A$1:$E$61,4,FALSE)*(1-$G1550)*$F1550</f>
        <v>30240</v>
      </c>
      <c r="I1550" s="58">
        <f>$H1550-VLOOKUP($B1550,產品!$A$2:$E$61,5,FALSE)*F1550-$R1550</f>
        <v>6477.12</v>
      </c>
      <c r="J1550">
        <f t="shared" si="72"/>
        <v>2020</v>
      </c>
      <c r="P1550" t="str">
        <f>MID(VLOOKUP($D1550,業務!$A$1:$E$11,2,FALSE),FIND("/",VLOOKUP($D1550,業務!$A$1:$E$11,2,FALSE))+1,2)</f>
        <v>副理</v>
      </c>
      <c r="Q1550">
        <f t="shared" si="73"/>
        <v>1.2E-2</v>
      </c>
      <c r="R1550">
        <f t="shared" si="74"/>
        <v>362.88</v>
      </c>
    </row>
    <row r="1551" spans="1:18" ht="15.75" customHeight="1">
      <c r="A1551" s="19">
        <v>1550</v>
      </c>
      <c r="B1551" s="4">
        <v>12</v>
      </c>
      <c r="C1551" s="15">
        <v>286</v>
      </c>
      <c r="D1551" s="21">
        <v>5</v>
      </c>
      <c r="E1551" s="22">
        <v>44145</v>
      </c>
      <c r="F1551" s="23">
        <v>60</v>
      </c>
      <c r="G1551" s="24">
        <v>0.17</v>
      </c>
      <c r="H1551">
        <f>VLOOKUP($B1551,產品!$A$1:$E$61,4,FALSE)*(1-$G1551)*$F1551</f>
        <v>49800</v>
      </c>
      <c r="I1551" s="58">
        <f>$H1551-VLOOKUP($B1551,產品!$A$2:$E$61,5,FALSE)*F1551-$R1551</f>
        <v>25302</v>
      </c>
      <c r="J1551">
        <f t="shared" si="72"/>
        <v>2020</v>
      </c>
      <c r="P1551" t="str">
        <f>MID(VLOOKUP($D1551,業務!$A$1:$E$11,2,FALSE),FIND("/",VLOOKUP($D1551,業務!$A$1:$E$11,2,FALSE))+1,2)</f>
        <v>專員</v>
      </c>
      <c r="Q1551">
        <f t="shared" si="73"/>
        <v>0.01</v>
      </c>
      <c r="R1551">
        <f t="shared" si="74"/>
        <v>498</v>
      </c>
    </row>
    <row r="1552" spans="1:18" ht="15.75" customHeight="1">
      <c r="A1552" s="19">
        <v>1551</v>
      </c>
      <c r="B1552" s="4">
        <v>20</v>
      </c>
      <c r="C1552" s="15">
        <v>8</v>
      </c>
      <c r="D1552" s="21">
        <v>3</v>
      </c>
      <c r="E1552" s="22">
        <v>44145</v>
      </c>
      <c r="F1552" s="23">
        <v>20</v>
      </c>
      <c r="G1552" s="24">
        <v>0.13</v>
      </c>
      <c r="H1552">
        <f>VLOOKUP($B1552,產品!$A$1:$E$61,4,FALSE)*(1-$G1552)*$F1552</f>
        <v>31320</v>
      </c>
      <c r="I1552" s="58">
        <f>$H1552-VLOOKUP($B1552,產品!$A$2:$E$61,5,FALSE)*F1552-$R1552</f>
        <v>16418.88</v>
      </c>
      <c r="J1552">
        <f t="shared" si="72"/>
        <v>2020</v>
      </c>
      <c r="P1552" t="str">
        <f>MID(VLOOKUP($D1552,業務!$A$1:$E$11,2,FALSE),FIND("/",VLOOKUP($D1552,業務!$A$1:$E$11,2,FALSE))+1,2)</f>
        <v>協理</v>
      </c>
      <c r="Q1552">
        <f t="shared" si="73"/>
        <v>1.6E-2</v>
      </c>
      <c r="R1552">
        <f t="shared" si="74"/>
        <v>501.12</v>
      </c>
    </row>
    <row r="1553" spans="1:18" ht="15.75" customHeight="1">
      <c r="A1553" s="19">
        <v>1552</v>
      </c>
      <c r="B1553" s="4">
        <v>56</v>
      </c>
      <c r="C1553" s="15">
        <v>261</v>
      </c>
      <c r="D1553" s="21">
        <v>8</v>
      </c>
      <c r="E1553" s="22">
        <v>44145</v>
      </c>
      <c r="F1553" s="26">
        <v>4</v>
      </c>
      <c r="G1553" s="24">
        <v>0.12</v>
      </c>
      <c r="H1553">
        <f>VLOOKUP($B1553,產品!$A$1:$E$61,4,FALSE)*(1-$G1553)*$F1553</f>
        <v>77440</v>
      </c>
      <c r="I1553" s="58">
        <f>$H1553-VLOOKUP($B1553,產品!$A$2:$E$61,5,FALSE)*F1553-$R1553</f>
        <v>15065.600000000008</v>
      </c>
      <c r="J1553">
        <f t="shared" si="72"/>
        <v>2020</v>
      </c>
      <c r="P1553" t="str">
        <f>MID(VLOOKUP($D1553,業務!$A$1:$E$11,2,FALSE),FIND("/",VLOOKUP($D1553,業務!$A$1:$E$11,2,FALSE))+1,2)</f>
        <v>專員</v>
      </c>
      <c r="Q1553">
        <f t="shared" si="73"/>
        <v>0.01</v>
      </c>
      <c r="R1553">
        <f t="shared" si="74"/>
        <v>774.4</v>
      </c>
    </row>
    <row r="1554" spans="1:18" ht="15.75" customHeight="1">
      <c r="A1554" s="19">
        <v>1553</v>
      </c>
      <c r="B1554" s="4">
        <v>41</v>
      </c>
      <c r="C1554" s="15">
        <v>5</v>
      </c>
      <c r="D1554" s="21">
        <v>1</v>
      </c>
      <c r="E1554" s="22">
        <v>44145</v>
      </c>
      <c r="F1554" s="26">
        <v>2</v>
      </c>
      <c r="G1554" s="24">
        <v>0.19</v>
      </c>
      <c r="H1554">
        <f>VLOOKUP($B1554,產品!$A$1:$E$61,4,FALSE)*(1-$G1554)*$F1554</f>
        <v>19440</v>
      </c>
      <c r="I1554" s="58">
        <f>$H1554-VLOOKUP($B1554,產品!$A$2:$E$61,5,FALSE)*F1554-$R1554</f>
        <v>3645.6</v>
      </c>
      <c r="J1554">
        <f t="shared" si="72"/>
        <v>2020</v>
      </c>
      <c r="P1554" t="str">
        <f>MID(VLOOKUP($D1554,業務!$A$1:$E$11,2,FALSE),FIND("/",VLOOKUP($D1554,業務!$A$1:$E$11,2,FALSE))+1,2)</f>
        <v>專員</v>
      </c>
      <c r="Q1554">
        <f t="shared" si="73"/>
        <v>0.01</v>
      </c>
      <c r="R1554">
        <f t="shared" si="74"/>
        <v>194.4</v>
      </c>
    </row>
    <row r="1555" spans="1:18" ht="15.75" customHeight="1">
      <c r="A1555" s="19">
        <v>1554</v>
      </c>
      <c r="B1555" s="4">
        <v>51</v>
      </c>
      <c r="C1555" s="15">
        <v>136</v>
      </c>
      <c r="D1555" s="21">
        <v>1</v>
      </c>
      <c r="E1555" s="22">
        <v>44146</v>
      </c>
      <c r="F1555" s="23">
        <v>7</v>
      </c>
      <c r="G1555" s="24">
        <v>7.0000000000000007E-2</v>
      </c>
      <c r="H1555">
        <f>VLOOKUP($B1555,產品!$A$1:$E$61,4,FALSE)*(1-$G1555)*$F1555</f>
        <v>130200</v>
      </c>
      <c r="I1555" s="58">
        <f>$H1555-VLOOKUP($B1555,產品!$A$2:$E$61,5,FALSE)*F1555-$R1555</f>
        <v>30898</v>
      </c>
      <c r="J1555">
        <f t="shared" si="72"/>
        <v>2020</v>
      </c>
      <c r="P1555" t="str">
        <f>MID(VLOOKUP($D1555,業務!$A$1:$E$11,2,FALSE),FIND("/",VLOOKUP($D1555,業務!$A$1:$E$11,2,FALSE))+1,2)</f>
        <v>專員</v>
      </c>
      <c r="Q1555">
        <f t="shared" si="73"/>
        <v>0.01</v>
      </c>
      <c r="R1555">
        <f t="shared" si="74"/>
        <v>1302</v>
      </c>
    </row>
    <row r="1556" spans="1:18" ht="15.75" customHeight="1">
      <c r="A1556" s="19">
        <v>1555</v>
      </c>
      <c r="B1556" s="4">
        <v>38</v>
      </c>
      <c r="C1556" s="15">
        <v>258</v>
      </c>
      <c r="D1556" s="21">
        <v>4</v>
      </c>
      <c r="E1556" s="22">
        <v>44146</v>
      </c>
      <c r="F1556" s="23">
        <v>5</v>
      </c>
      <c r="G1556" s="24">
        <v>0.11</v>
      </c>
      <c r="H1556">
        <f>VLOOKUP($B1556,產品!$A$1:$E$61,4,FALSE)*(1-$G1556)*$F1556</f>
        <v>66750</v>
      </c>
      <c r="I1556" s="58">
        <f>$H1556-VLOOKUP($B1556,產品!$A$2:$E$61,5,FALSE)*F1556-$R1556</f>
        <v>17199</v>
      </c>
      <c r="J1556">
        <f t="shared" si="72"/>
        <v>2020</v>
      </c>
      <c r="P1556" t="str">
        <f>MID(VLOOKUP($D1556,業務!$A$1:$E$11,2,FALSE),FIND("/",VLOOKUP($D1556,業務!$A$1:$E$11,2,FALSE))+1,2)</f>
        <v>副理</v>
      </c>
      <c r="Q1556">
        <f t="shared" si="73"/>
        <v>1.2E-2</v>
      </c>
      <c r="R1556">
        <f t="shared" si="74"/>
        <v>801</v>
      </c>
    </row>
    <row r="1557" spans="1:18" ht="15.75" customHeight="1">
      <c r="A1557" s="19">
        <v>1556</v>
      </c>
      <c r="B1557" s="4">
        <v>43</v>
      </c>
      <c r="C1557" s="15">
        <v>257</v>
      </c>
      <c r="D1557" s="21">
        <v>7</v>
      </c>
      <c r="E1557" s="22">
        <v>44146</v>
      </c>
      <c r="F1557" s="23">
        <v>4</v>
      </c>
      <c r="G1557" s="24">
        <v>0.15</v>
      </c>
      <c r="H1557">
        <f>VLOOKUP($B1557,產品!$A$1:$E$61,4,FALSE)*(1-$G1557)*$F1557</f>
        <v>61200</v>
      </c>
      <c r="I1557" s="58">
        <f>$H1557-VLOOKUP($B1557,產品!$A$2:$E$61,5,FALSE)*F1557-$R1557</f>
        <v>13665.6</v>
      </c>
      <c r="J1557">
        <f t="shared" si="72"/>
        <v>2020</v>
      </c>
      <c r="P1557" t="str">
        <f>MID(VLOOKUP($D1557,業務!$A$1:$E$11,2,FALSE),FIND("/",VLOOKUP($D1557,業務!$A$1:$E$11,2,FALSE))+1,2)</f>
        <v>副理</v>
      </c>
      <c r="Q1557">
        <f t="shared" si="73"/>
        <v>1.2E-2</v>
      </c>
      <c r="R1557">
        <f t="shared" si="74"/>
        <v>734.4</v>
      </c>
    </row>
    <row r="1558" spans="1:18" ht="15.75" customHeight="1">
      <c r="A1558" s="19">
        <v>1557</v>
      </c>
      <c r="B1558" s="4">
        <v>26</v>
      </c>
      <c r="C1558" s="15">
        <v>7</v>
      </c>
      <c r="D1558" s="21">
        <v>4</v>
      </c>
      <c r="E1558" s="22">
        <v>44146</v>
      </c>
      <c r="F1558" s="26">
        <v>5</v>
      </c>
      <c r="G1558" s="24">
        <v>0.06</v>
      </c>
      <c r="H1558">
        <f>VLOOKUP($B1558,產品!$A$1:$E$61,4,FALSE)*(1-$G1558)*$F1558</f>
        <v>30550</v>
      </c>
      <c r="I1558" s="58">
        <f>$H1558-VLOOKUP($B1558,產品!$A$2:$E$61,5,FALSE)*F1558-$R1558</f>
        <v>10683.4</v>
      </c>
      <c r="J1558">
        <f t="shared" si="72"/>
        <v>2020</v>
      </c>
      <c r="P1558" t="str">
        <f>MID(VLOOKUP($D1558,業務!$A$1:$E$11,2,FALSE),FIND("/",VLOOKUP($D1558,業務!$A$1:$E$11,2,FALSE))+1,2)</f>
        <v>副理</v>
      </c>
      <c r="Q1558">
        <f t="shared" si="73"/>
        <v>1.2E-2</v>
      </c>
      <c r="R1558">
        <f t="shared" si="74"/>
        <v>366.6</v>
      </c>
    </row>
    <row r="1559" spans="1:18" ht="15.75" customHeight="1">
      <c r="A1559" s="19">
        <v>1558</v>
      </c>
      <c r="B1559" s="4">
        <v>57</v>
      </c>
      <c r="C1559" s="15">
        <v>268</v>
      </c>
      <c r="D1559" s="21">
        <v>2</v>
      </c>
      <c r="E1559" s="22">
        <v>44146</v>
      </c>
      <c r="F1559" s="23">
        <v>3</v>
      </c>
      <c r="G1559" s="24">
        <v>0.14000000000000001</v>
      </c>
      <c r="H1559">
        <f>VLOOKUP($B1559,產品!$A$1:$E$61,4,FALSE)*(1-$G1559)*$F1559</f>
        <v>46440</v>
      </c>
      <c r="I1559" s="58">
        <f>$H1559-VLOOKUP($B1559,產品!$A$2:$E$61,5,FALSE)*F1559-$R1559</f>
        <v>7943.4</v>
      </c>
      <c r="J1559">
        <f t="shared" si="72"/>
        <v>2020</v>
      </c>
      <c r="P1559" t="str">
        <f>MID(VLOOKUP($D1559,業務!$A$1:$E$11,2,FALSE),FIND("/",VLOOKUP($D1559,業務!$A$1:$E$11,2,FALSE))+1,2)</f>
        <v>經理</v>
      </c>
      <c r="Q1559">
        <f t="shared" si="73"/>
        <v>1.4999999999999999E-2</v>
      </c>
      <c r="R1559">
        <f t="shared" si="74"/>
        <v>696.6</v>
      </c>
    </row>
    <row r="1560" spans="1:18" ht="15.75" customHeight="1">
      <c r="A1560" s="19">
        <v>1559</v>
      </c>
      <c r="B1560" s="4">
        <v>3</v>
      </c>
      <c r="C1560" s="15">
        <v>276</v>
      </c>
      <c r="D1560" s="21">
        <v>4</v>
      </c>
      <c r="E1560" s="22">
        <v>44147</v>
      </c>
      <c r="F1560" s="23">
        <v>100</v>
      </c>
      <c r="G1560" s="24">
        <v>0.05</v>
      </c>
      <c r="H1560">
        <f>VLOOKUP($B1560,產品!$A$1:$E$61,4,FALSE)*(1-$G1560)*$F1560</f>
        <v>95000</v>
      </c>
      <c r="I1560" s="58">
        <f>$H1560-VLOOKUP($B1560,產品!$A$2:$E$61,5,FALSE)*F1560-$R1560</f>
        <v>53860</v>
      </c>
      <c r="J1560">
        <f t="shared" si="72"/>
        <v>2020</v>
      </c>
      <c r="P1560" t="str">
        <f>MID(VLOOKUP($D1560,業務!$A$1:$E$11,2,FALSE),FIND("/",VLOOKUP($D1560,業務!$A$1:$E$11,2,FALSE))+1,2)</f>
        <v>副理</v>
      </c>
      <c r="Q1560">
        <f t="shared" si="73"/>
        <v>1.2E-2</v>
      </c>
      <c r="R1560">
        <f t="shared" si="74"/>
        <v>1140</v>
      </c>
    </row>
    <row r="1561" spans="1:18" ht="15.75" customHeight="1">
      <c r="A1561" s="19">
        <v>1560</v>
      </c>
      <c r="B1561" s="4">
        <v>47</v>
      </c>
      <c r="C1561" s="15">
        <v>258</v>
      </c>
      <c r="D1561" s="21">
        <v>6</v>
      </c>
      <c r="E1561" s="22">
        <v>44147</v>
      </c>
      <c r="F1561" s="26">
        <v>15</v>
      </c>
      <c r="G1561" s="24">
        <v>0.18</v>
      </c>
      <c r="H1561">
        <f>VLOOKUP($B1561,產品!$A$1:$E$61,4,FALSE)*(1-$G1561)*$F1561</f>
        <v>246000</v>
      </c>
      <c r="I1561" s="58">
        <f>$H1561-VLOOKUP($B1561,產品!$A$2:$E$61,5,FALSE)*F1561-$R1561</f>
        <v>48540</v>
      </c>
      <c r="J1561">
        <f t="shared" si="72"/>
        <v>2020</v>
      </c>
      <c r="P1561" t="str">
        <f>MID(VLOOKUP($D1561,業務!$A$1:$E$11,2,FALSE),FIND("/",VLOOKUP($D1561,業務!$A$1:$E$11,2,FALSE))+1,2)</f>
        <v>專員</v>
      </c>
      <c r="Q1561">
        <f t="shared" si="73"/>
        <v>0.01</v>
      </c>
      <c r="R1561">
        <f t="shared" si="74"/>
        <v>2460</v>
      </c>
    </row>
    <row r="1562" spans="1:18" ht="15.75" customHeight="1">
      <c r="A1562" s="19">
        <v>1561</v>
      </c>
      <c r="B1562" s="4">
        <v>49</v>
      </c>
      <c r="C1562" s="15">
        <v>3</v>
      </c>
      <c r="D1562" s="21">
        <v>4</v>
      </c>
      <c r="E1562" s="22">
        <v>44147</v>
      </c>
      <c r="F1562" s="23">
        <v>15</v>
      </c>
      <c r="G1562" s="24">
        <v>0.11</v>
      </c>
      <c r="H1562">
        <f>VLOOKUP($B1562,產品!$A$1:$E$61,4,FALSE)*(1-$G1562)*$F1562</f>
        <v>200250</v>
      </c>
      <c r="I1562" s="58">
        <f>$H1562-VLOOKUP($B1562,產品!$A$2:$E$61,5,FALSE)*F1562-$R1562</f>
        <v>40347</v>
      </c>
      <c r="J1562">
        <f t="shared" si="72"/>
        <v>2020</v>
      </c>
      <c r="P1562" t="str">
        <f>MID(VLOOKUP($D1562,業務!$A$1:$E$11,2,FALSE),FIND("/",VLOOKUP($D1562,業務!$A$1:$E$11,2,FALSE))+1,2)</f>
        <v>副理</v>
      </c>
      <c r="Q1562">
        <f t="shared" si="73"/>
        <v>1.2E-2</v>
      </c>
      <c r="R1562">
        <f t="shared" si="74"/>
        <v>2403</v>
      </c>
    </row>
    <row r="1563" spans="1:18" ht="15.75" customHeight="1">
      <c r="A1563" s="19">
        <v>1562</v>
      </c>
      <c r="B1563" s="4">
        <v>29</v>
      </c>
      <c r="C1563" s="15">
        <v>11</v>
      </c>
      <c r="D1563" s="21">
        <v>6</v>
      </c>
      <c r="E1563" s="22">
        <v>44147</v>
      </c>
      <c r="F1563" s="26">
        <v>20</v>
      </c>
      <c r="G1563" s="24">
        <v>0.17</v>
      </c>
      <c r="H1563">
        <f>VLOOKUP($B1563,產品!$A$1:$E$61,4,FALSE)*(1-$G1563)*$F1563</f>
        <v>99600</v>
      </c>
      <c r="I1563" s="58">
        <f>$H1563-VLOOKUP($B1563,產品!$A$2:$E$61,5,FALSE)*F1563-$R1563</f>
        <v>26604</v>
      </c>
      <c r="J1563">
        <f t="shared" si="72"/>
        <v>2020</v>
      </c>
      <c r="P1563" t="str">
        <f>MID(VLOOKUP($D1563,業務!$A$1:$E$11,2,FALSE),FIND("/",VLOOKUP($D1563,業務!$A$1:$E$11,2,FALSE))+1,2)</f>
        <v>專員</v>
      </c>
      <c r="Q1563">
        <f t="shared" si="73"/>
        <v>0.01</v>
      </c>
      <c r="R1563">
        <f t="shared" si="74"/>
        <v>996</v>
      </c>
    </row>
    <row r="1564" spans="1:18" ht="15.75" customHeight="1">
      <c r="A1564" s="19">
        <v>1563</v>
      </c>
      <c r="B1564" s="4">
        <v>16</v>
      </c>
      <c r="C1564" s="15">
        <v>292</v>
      </c>
      <c r="D1564" s="21">
        <v>2</v>
      </c>
      <c r="E1564" s="22">
        <v>44147</v>
      </c>
      <c r="F1564" s="23">
        <v>20</v>
      </c>
      <c r="G1564" s="24">
        <v>0.15</v>
      </c>
      <c r="H1564">
        <f>VLOOKUP($B1564,產品!$A$1:$E$61,4,FALSE)*(1-$G1564)*$F1564</f>
        <v>30600</v>
      </c>
      <c r="I1564" s="58">
        <f>$H1564-VLOOKUP($B1564,產品!$A$2:$E$61,5,FALSE)*F1564-$R1564</f>
        <v>15741</v>
      </c>
      <c r="J1564">
        <f t="shared" si="72"/>
        <v>2020</v>
      </c>
      <c r="P1564" t="str">
        <f>MID(VLOOKUP($D1564,業務!$A$1:$E$11,2,FALSE),FIND("/",VLOOKUP($D1564,業務!$A$1:$E$11,2,FALSE))+1,2)</f>
        <v>經理</v>
      </c>
      <c r="Q1564">
        <f t="shared" si="73"/>
        <v>1.4999999999999999E-2</v>
      </c>
      <c r="R1564">
        <f t="shared" si="74"/>
        <v>459</v>
      </c>
    </row>
    <row r="1565" spans="1:18" ht="15.75" customHeight="1">
      <c r="A1565" s="19">
        <v>1564</v>
      </c>
      <c r="B1565" s="4">
        <v>42</v>
      </c>
      <c r="C1565" s="15">
        <v>10</v>
      </c>
      <c r="D1565" s="21">
        <v>8</v>
      </c>
      <c r="E1565" s="22">
        <v>44148</v>
      </c>
      <c r="F1565" s="23">
        <v>20</v>
      </c>
      <c r="G1565" s="24">
        <v>0.19</v>
      </c>
      <c r="H1565">
        <f>VLOOKUP($B1565,產品!$A$1:$E$61,4,FALSE)*(1-$G1565)*$F1565</f>
        <v>243000</v>
      </c>
      <c r="I1565" s="58">
        <f>$H1565-VLOOKUP($B1565,產品!$A$2:$E$61,5,FALSE)*F1565-$R1565</f>
        <v>45570</v>
      </c>
      <c r="J1565">
        <f t="shared" si="72"/>
        <v>2020</v>
      </c>
      <c r="P1565" t="str">
        <f>MID(VLOOKUP($D1565,業務!$A$1:$E$11,2,FALSE),FIND("/",VLOOKUP($D1565,業務!$A$1:$E$11,2,FALSE))+1,2)</f>
        <v>專員</v>
      </c>
      <c r="Q1565">
        <f t="shared" si="73"/>
        <v>0.01</v>
      </c>
      <c r="R1565">
        <f t="shared" si="74"/>
        <v>2430</v>
      </c>
    </row>
    <row r="1566" spans="1:18" ht="15.75" customHeight="1">
      <c r="A1566" s="19">
        <v>1565</v>
      </c>
      <c r="B1566" s="4">
        <v>24</v>
      </c>
      <c r="C1566" s="15">
        <v>289</v>
      </c>
      <c r="D1566" s="21">
        <v>2</v>
      </c>
      <c r="E1566" s="22">
        <v>44148</v>
      </c>
      <c r="F1566" s="23">
        <v>10</v>
      </c>
      <c r="G1566" s="24">
        <v>7.0000000000000007E-2</v>
      </c>
      <c r="H1566">
        <f>VLOOKUP($B1566,產品!$A$1:$E$61,4,FALSE)*(1-$G1566)*$F1566</f>
        <v>16740</v>
      </c>
      <c r="I1566" s="58">
        <f>$H1566-VLOOKUP($B1566,產品!$A$2:$E$61,5,FALSE)*F1566-$R1566</f>
        <v>9288.9</v>
      </c>
      <c r="J1566">
        <f t="shared" si="72"/>
        <v>2020</v>
      </c>
      <c r="P1566" t="str">
        <f>MID(VLOOKUP($D1566,業務!$A$1:$E$11,2,FALSE),FIND("/",VLOOKUP($D1566,業務!$A$1:$E$11,2,FALSE))+1,2)</f>
        <v>經理</v>
      </c>
      <c r="Q1566">
        <f t="shared" si="73"/>
        <v>1.4999999999999999E-2</v>
      </c>
      <c r="R1566">
        <f t="shared" si="74"/>
        <v>251.1</v>
      </c>
    </row>
    <row r="1567" spans="1:18" ht="15.75" customHeight="1">
      <c r="A1567" s="19">
        <v>1566</v>
      </c>
      <c r="B1567" s="4">
        <v>56</v>
      </c>
      <c r="C1567" s="15">
        <v>11</v>
      </c>
      <c r="D1567" s="21">
        <v>3</v>
      </c>
      <c r="E1567" s="22">
        <v>44148</v>
      </c>
      <c r="F1567" s="26">
        <v>3</v>
      </c>
      <c r="G1567" s="24">
        <v>0.18</v>
      </c>
      <c r="H1567">
        <f>VLOOKUP($B1567,產品!$A$1:$E$61,4,FALSE)*(1-$G1567)*$F1567</f>
        <v>54120</v>
      </c>
      <c r="I1567" s="58">
        <f>$H1567-VLOOKUP($B1567,產品!$A$2:$E$61,5,FALSE)*F1567-$R1567</f>
        <v>7054.0800000000072</v>
      </c>
      <c r="J1567">
        <f t="shared" si="72"/>
        <v>2020</v>
      </c>
      <c r="P1567" t="str">
        <f>MID(VLOOKUP($D1567,業務!$A$1:$E$11,2,FALSE),FIND("/",VLOOKUP($D1567,業務!$A$1:$E$11,2,FALSE))+1,2)</f>
        <v>協理</v>
      </c>
      <c r="Q1567">
        <f t="shared" si="73"/>
        <v>1.6E-2</v>
      </c>
      <c r="R1567">
        <f t="shared" si="74"/>
        <v>865.92000000000007</v>
      </c>
    </row>
    <row r="1568" spans="1:18" ht="15.75" customHeight="1">
      <c r="A1568" s="19">
        <v>1567</v>
      </c>
      <c r="B1568" s="4">
        <v>34</v>
      </c>
      <c r="C1568" s="15">
        <v>136</v>
      </c>
      <c r="D1568" s="21">
        <v>5</v>
      </c>
      <c r="E1568" s="22">
        <v>44148</v>
      </c>
      <c r="F1568" s="26">
        <v>3</v>
      </c>
      <c r="G1568" s="24">
        <v>0.15</v>
      </c>
      <c r="H1568">
        <f>VLOOKUP($B1568,產品!$A$1:$E$61,4,FALSE)*(1-$G1568)*$F1568</f>
        <v>20400</v>
      </c>
      <c r="I1568" s="58">
        <f>$H1568-VLOOKUP($B1568,產品!$A$2:$E$61,5,FALSE)*F1568-$R1568</f>
        <v>5796</v>
      </c>
      <c r="J1568">
        <f t="shared" si="72"/>
        <v>2020</v>
      </c>
      <c r="P1568" t="str">
        <f>MID(VLOOKUP($D1568,業務!$A$1:$E$11,2,FALSE),FIND("/",VLOOKUP($D1568,業務!$A$1:$E$11,2,FALSE))+1,2)</f>
        <v>專員</v>
      </c>
      <c r="Q1568">
        <f t="shared" si="73"/>
        <v>0.01</v>
      </c>
      <c r="R1568">
        <f t="shared" si="74"/>
        <v>204</v>
      </c>
    </row>
    <row r="1569" spans="1:18" ht="15.75" customHeight="1">
      <c r="A1569" s="19">
        <v>1568</v>
      </c>
      <c r="B1569" s="4">
        <v>15</v>
      </c>
      <c r="C1569" s="15">
        <v>121</v>
      </c>
      <c r="D1569" s="21">
        <v>10</v>
      </c>
      <c r="E1569" s="22">
        <v>44149</v>
      </c>
      <c r="F1569" s="26">
        <v>30</v>
      </c>
      <c r="G1569" s="24">
        <v>0.11</v>
      </c>
      <c r="H1569">
        <f>VLOOKUP($B1569,產品!$A$1:$E$61,4,FALSE)*(1-$G1569)*$F1569</f>
        <v>48060</v>
      </c>
      <c r="I1569" s="58">
        <f>$H1569-VLOOKUP($B1569,產品!$A$2:$E$61,5,FALSE)*F1569-$R1569</f>
        <v>25979.4</v>
      </c>
      <c r="J1569">
        <f t="shared" si="72"/>
        <v>2020</v>
      </c>
      <c r="P1569" t="str">
        <f>MID(VLOOKUP($D1569,業務!$A$1:$E$11,2,FALSE),FIND("/",VLOOKUP($D1569,業務!$A$1:$E$11,2,FALSE))+1,2)</f>
        <v>專員</v>
      </c>
      <c r="Q1569">
        <f t="shared" si="73"/>
        <v>0.01</v>
      </c>
      <c r="R1569">
        <f t="shared" si="74"/>
        <v>480.6</v>
      </c>
    </row>
    <row r="1570" spans="1:18" ht="15.75" customHeight="1">
      <c r="A1570" s="19">
        <v>1569</v>
      </c>
      <c r="B1570" s="4">
        <v>1</v>
      </c>
      <c r="C1570" s="15">
        <v>11</v>
      </c>
      <c r="D1570" s="21">
        <v>10</v>
      </c>
      <c r="E1570" s="22">
        <v>44149</v>
      </c>
      <c r="F1570" s="23">
        <v>40</v>
      </c>
      <c r="G1570" s="24">
        <v>0.08</v>
      </c>
      <c r="H1570">
        <f>VLOOKUP($B1570,產品!$A$1:$E$61,4,FALSE)*(1-$G1570)*$F1570</f>
        <v>36800</v>
      </c>
      <c r="I1570" s="58">
        <f>$H1570-VLOOKUP($B1570,產品!$A$2:$E$61,5,FALSE)*F1570-$R1570</f>
        <v>20432</v>
      </c>
      <c r="J1570">
        <f t="shared" si="72"/>
        <v>2020</v>
      </c>
      <c r="P1570" t="str">
        <f>MID(VLOOKUP($D1570,業務!$A$1:$E$11,2,FALSE),FIND("/",VLOOKUP($D1570,業務!$A$1:$E$11,2,FALSE))+1,2)</f>
        <v>專員</v>
      </c>
      <c r="Q1570">
        <f t="shared" si="73"/>
        <v>0.01</v>
      </c>
      <c r="R1570">
        <f t="shared" si="74"/>
        <v>368</v>
      </c>
    </row>
    <row r="1571" spans="1:18" ht="15.75" customHeight="1">
      <c r="A1571" s="19">
        <v>1570</v>
      </c>
      <c r="B1571" s="4">
        <v>37</v>
      </c>
      <c r="C1571" s="15">
        <v>5</v>
      </c>
      <c r="D1571" s="21">
        <v>3</v>
      </c>
      <c r="E1571" s="22">
        <v>44149</v>
      </c>
      <c r="F1571" s="26">
        <v>6</v>
      </c>
      <c r="G1571" s="24">
        <v>0.09</v>
      </c>
      <c r="H1571">
        <f>VLOOKUP($B1571,產品!$A$1:$E$61,4,FALSE)*(1-$G1571)*$F1571</f>
        <v>65520</v>
      </c>
      <c r="I1571" s="58">
        <f>$H1571-VLOOKUP($B1571,產品!$A$2:$E$61,5,FALSE)*F1571-$R1571</f>
        <v>17671.68</v>
      </c>
      <c r="J1571">
        <f t="shared" si="72"/>
        <v>2020</v>
      </c>
      <c r="P1571" t="str">
        <f>MID(VLOOKUP($D1571,業務!$A$1:$E$11,2,FALSE),FIND("/",VLOOKUP($D1571,業務!$A$1:$E$11,2,FALSE))+1,2)</f>
        <v>協理</v>
      </c>
      <c r="Q1571">
        <f t="shared" si="73"/>
        <v>1.6E-2</v>
      </c>
      <c r="R1571">
        <f t="shared" si="74"/>
        <v>1048.32</v>
      </c>
    </row>
    <row r="1572" spans="1:18" ht="15.75" customHeight="1">
      <c r="A1572" s="19">
        <v>1571</v>
      </c>
      <c r="B1572" s="4">
        <v>52</v>
      </c>
      <c r="C1572" s="15">
        <v>292</v>
      </c>
      <c r="D1572" s="21">
        <v>10</v>
      </c>
      <c r="E1572" s="22">
        <v>44149</v>
      </c>
      <c r="F1572" s="23">
        <v>5</v>
      </c>
      <c r="G1572" s="24">
        <v>0.15</v>
      </c>
      <c r="H1572">
        <f>VLOOKUP($B1572,產品!$A$1:$E$61,4,FALSE)*(1-$G1572)*$F1572</f>
        <v>93500</v>
      </c>
      <c r="I1572" s="58">
        <f>$H1572-VLOOKUP($B1572,產品!$A$2:$E$61,5,FALSE)*F1572-$R1572</f>
        <v>15565.000000000015</v>
      </c>
      <c r="J1572">
        <f t="shared" si="72"/>
        <v>2020</v>
      </c>
      <c r="P1572" t="str">
        <f>MID(VLOOKUP($D1572,業務!$A$1:$E$11,2,FALSE),FIND("/",VLOOKUP($D1572,業務!$A$1:$E$11,2,FALSE))+1,2)</f>
        <v>專員</v>
      </c>
      <c r="Q1572">
        <f t="shared" si="73"/>
        <v>0.01</v>
      </c>
      <c r="R1572">
        <f t="shared" si="74"/>
        <v>935</v>
      </c>
    </row>
    <row r="1573" spans="1:18" ht="15.75" customHeight="1">
      <c r="A1573" s="19">
        <v>1572</v>
      </c>
      <c r="B1573" s="4">
        <v>45</v>
      </c>
      <c r="C1573" s="15">
        <v>272</v>
      </c>
      <c r="D1573" s="21">
        <v>10</v>
      </c>
      <c r="E1573" s="22">
        <v>44149</v>
      </c>
      <c r="F1573" s="26">
        <v>2</v>
      </c>
      <c r="G1573" s="24">
        <v>0.06</v>
      </c>
      <c r="H1573">
        <f>VLOOKUP($B1573,產品!$A$1:$E$61,4,FALSE)*(1-$G1573)*$F1573</f>
        <v>26320</v>
      </c>
      <c r="I1573" s="58">
        <f>$H1573-VLOOKUP($B1573,產品!$A$2:$E$61,5,FALSE)*F1573-$R1573</f>
        <v>7856.8</v>
      </c>
      <c r="J1573">
        <f t="shared" si="72"/>
        <v>2020</v>
      </c>
      <c r="P1573" t="str">
        <f>MID(VLOOKUP($D1573,業務!$A$1:$E$11,2,FALSE),FIND("/",VLOOKUP($D1573,業務!$A$1:$E$11,2,FALSE))+1,2)</f>
        <v>專員</v>
      </c>
      <c r="Q1573">
        <f t="shared" si="73"/>
        <v>0.01</v>
      </c>
      <c r="R1573">
        <f t="shared" si="74"/>
        <v>263.2</v>
      </c>
    </row>
    <row r="1574" spans="1:18" ht="15.75" customHeight="1">
      <c r="A1574" s="19">
        <v>1573</v>
      </c>
      <c r="B1574" s="4">
        <v>51</v>
      </c>
      <c r="C1574" s="15">
        <v>8</v>
      </c>
      <c r="D1574" s="21">
        <v>9</v>
      </c>
      <c r="E1574" s="22">
        <v>44149</v>
      </c>
      <c r="F1574" s="23">
        <v>2</v>
      </c>
      <c r="G1574" s="24">
        <v>0.14000000000000001</v>
      </c>
      <c r="H1574">
        <f>VLOOKUP($B1574,產品!$A$1:$E$61,4,FALSE)*(1-$G1574)*$F1574</f>
        <v>34400</v>
      </c>
      <c r="I1574" s="58">
        <f>$H1574-VLOOKUP($B1574,產品!$A$2:$E$61,5,FALSE)*F1574-$R1574</f>
        <v>5884</v>
      </c>
      <c r="J1574">
        <f t="shared" si="72"/>
        <v>2020</v>
      </c>
      <c r="P1574" t="str">
        <f>MID(VLOOKUP($D1574,業務!$A$1:$E$11,2,FALSE),FIND("/",VLOOKUP($D1574,業務!$A$1:$E$11,2,FALSE))+1,2)</f>
        <v>經理</v>
      </c>
      <c r="Q1574">
        <f t="shared" si="73"/>
        <v>1.4999999999999999E-2</v>
      </c>
      <c r="R1574">
        <f t="shared" si="74"/>
        <v>516</v>
      </c>
    </row>
    <row r="1575" spans="1:18" ht="15.75" customHeight="1">
      <c r="A1575" s="19">
        <v>1574</v>
      </c>
      <c r="B1575" s="4">
        <v>6</v>
      </c>
      <c r="C1575" s="15">
        <v>285</v>
      </c>
      <c r="D1575" s="21">
        <v>3</v>
      </c>
      <c r="E1575" s="22">
        <v>44150</v>
      </c>
      <c r="F1575" s="26">
        <v>100</v>
      </c>
      <c r="G1575" s="24">
        <v>0.14000000000000001</v>
      </c>
      <c r="H1575">
        <f>VLOOKUP($B1575,產品!$A$1:$E$61,4,FALSE)*(1-$G1575)*$F1575</f>
        <v>86000</v>
      </c>
      <c r="I1575" s="58">
        <f>$H1575-VLOOKUP($B1575,產品!$A$2:$E$61,5,FALSE)*F1575-$R1575</f>
        <v>44624</v>
      </c>
      <c r="J1575">
        <f t="shared" si="72"/>
        <v>2020</v>
      </c>
      <c r="P1575" t="str">
        <f>MID(VLOOKUP($D1575,業務!$A$1:$E$11,2,FALSE),FIND("/",VLOOKUP($D1575,業務!$A$1:$E$11,2,FALSE))+1,2)</f>
        <v>協理</v>
      </c>
      <c r="Q1575">
        <f t="shared" si="73"/>
        <v>1.6E-2</v>
      </c>
      <c r="R1575">
        <f t="shared" si="74"/>
        <v>1376</v>
      </c>
    </row>
    <row r="1576" spans="1:18" ht="15.75" customHeight="1">
      <c r="A1576" s="19">
        <v>1575</v>
      </c>
      <c r="B1576" s="4">
        <v>14</v>
      </c>
      <c r="C1576" s="15">
        <v>135</v>
      </c>
      <c r="D1576" s="21">
        <v>3</v>
      </c>
      <c r="E1576" s="22">
        <v>44150</v>
      </c>
      <c r="F1576" s="23">
        <v>60</v>
      </c>
      <c r="G1576" s="24">
        <v>0.18</v>
      </c>
      <c r="H1576">
        <f>VLOOKUP($B1576,產品!$A$1:$E$61,4,FALSE)*(1-$G1576)*$F1576</f>
        <v>88560</v>
      </c>
      <c r="I1576" s="58">
        <f>$H1576-VLOOKUP($B1576,產品!$A$2:$E$61,5,FALSE)*F1576-$R1576</f>
        <v>43943.040000000001</v>
      </c>
      <c r="J1576">
        <f t="shared" si="72"/>
        <v>2020</v>
      </c>
      <c r="P1576" t="str">
        <f>MID(VLOOKUP($D1576,業務!$A$1:$E$11,2,FALSE),FIND("/",VLOOKUP($D1576,業務!$A$1:$E$11,2,FALSE))+1,2)</f>
        <v>協理</v>
      </c>
      <c r="Q1576">
        <f t="shared" si="73"/>
        <v>1.6E-2</v>
      </c>
      <c r="R1576">
        <f t="shared" si="74"/>
        <v>1416.96</v>
      </c>
    </row>
    <row r="1577" spans="1:18" ht="15.75" customHeight="1">
      <c r="A1577" s="19">
        <v>1576</v>
      </c>
      <c r="B1577" s="4">
        <v>8</v>
      </c>
      <c r="C1577" s="15">
        <v>121</v>
      </c>
      <c r="D1577" s="21">
        <v>3</v>
      </c>
      <c r="E1577" s="22">
        <v>44150</v>
      </c>
      <c r="F1577" s="23">
        <v>60</v>
      </c>
      <c r="G1577" s="24">
        <v>0.1</v>
      </c>
      <c r="H1577">
        <f>VLOOKUP($B1577,產品!$A$1:$E$61,4,FALSE)*(1-$G1577)*$F1577</f>
        <v>54000</v>
      </c>
      <c r="I1577" s="58">
        <f>$H1577-VLOOKUP($B1577,產品!$A$2:$E$61,5,FALSE)*F1577-$R1577</f>
        <v>29136</v>
      </c>
      <c r="J1577">
        <f t="shared" si="72"/>
        <v>2020</v>
      </c>
      <c r="P1577" t="str">
        <f>MID(VLOOKUP($D1577,業務!$A$1:$E$11,2,FALSE),FIND("/",VLOOKUP($D1577,業務!$A$1:$E$11,2,FALSE))+1,2)</f>
        <v>協理</v>
      </c>
      <c r="Q1577">
        <f t="shared" si="73"/>
        <v>1.6E-2</v>
      </c>
      <c r="R1577">
        <f t="shared" si="74"/>
        <v>864</v>
      </c>
    </row>
    <row r="1578" spans="1:18" ht="15.75" customHeight="1">
      <c r="A1578" s="19">
        <v>1577</v>
      </c>
      <c r="B1578" s="4">
        <v>16</v>
      </c>
      <c r="C1578" s="15">
        <v>272</v>
      </c>
      <c r="D1578" s="21">
        <v>2</v>
      </c>
      <c r="E1578" s="22">
        <v>44151</v>
      </c>
      <c r="F1578" s="23">
        <v>40</v>
      </c>
      <c r="G1578" s="24">
        <v>0.2</v>
      </c>
      <c r="H1578">
        <f>VLOOKUP($B1578,產品!$A$1:$E$61,4,FALSE)*(1-$G1578)*$F1578</f>
        <v>57600</v>
      </c>
      <c r="I1578" s="58">
        <f>$H1578-VLOOKUP($B1578,產品!$A$2:$E$61,5,FALSE)*F1578-$R1578</f>
        <v>27936</v>
      </c>
      <c r="J1578">
        <f t="shared" si="72"/>
        <v>2020</v>
      </c>
      <c r="P1578" t="str">
        <f>MID(VLOOKUP($D1578,業務!$A$1:$E$11,2,FALSE),FIND("/",VLOOKUP($D1578,業務!$A$1:$E$11,2,FALSE))+1,2)</f>
        <v>經理</v>
      </c>
      <c r="Q1578">
        <f t="shared" si="73"/>
        <v>1.4999999999999999E-2</v>
      </c>
      <c r="R1578">
        <f t="shared" si="74"/>
        <v>864</v>
      </c>
    </row>
    <row r="1579" spans="1:18" ht="15.75" customHeight="1">
      <c r="A1579" s="19">
        <v>1578</v>
      </c>
      <c r="B1579" s="4">
        <v>60</v>
      </c>
      <c r="C1579" s="15">
        <v>259</v>
      </c>
      <c r="D1579" s="21">
        <v>7</v>
      </c>
      <c r="E1579" s="22">
        <v>44151</v>
      </c>
      <c r="F1579" s="23">
        <v>2</v>
      </c>
      <c r="G1579" s="24">
        <v>0.19</v>
      </c>
      <c r="H1579">
        <f>VLOOKUP($B1579,產品!$A$1:$E$61,4,FALSE)*(1-$G1579)*$F1579</f>
        <v>40500</v>
      </c>
      <c r="I1579" s="58">
        <f>$H1579-VLOOKUP($B1579,產品!$A$2:$E$61,5,FALSE)*F1579-$R1579</f>
        <v>5014</v>
      </c>
      <c r="J1579">
        <f t="shared" si="72"/>
        <v>2020</v>
      </c>
      <c r="P1579" t="str">
        <f>MID(VLOOKUP($D1579,業務!$A$1:$E$11,2,FALSE),FIND("/",VLOOKUP($D1579,業務!$A$1:$E$11,2,FALSE))+1,2)</f>
        <v>副理</v>
      </c>
      <c r="Q1579">
        <f t="shared" si="73"/>
        <v>1.2E-2</v>
      </c>
      <c r="R1579">
        <f t="shared" si="74"/>
        <v>486</v>
      </c>
    </row>
    <row r="1580" spans="1:18" ht="15.75" customHeight="1">
      <c r="A1580" s="19">
        <v>1579</v>
      </c>
      <c r="B1580" s="4">
        <v>12</v>
      </c>
      <c r="C1580" s="15">
        <v>9</v>
      </c>
      <c r="D1580" s="21">
        <v>1</v>
      </c>
      <c r="E1580" s="22">
        <v>44152</v>
      </c>
      <c r="F1580" s="23">
        <v>100</v>
      </c>
      <c r="G1580" s="24">
        <v>0.06</v>
      </c>
      <c r="H1580">
        <f>VLOOKUP($B1580,產品!$A$1:$E$61,4,FALSE)*(1-$G1580)*$F1580</f>
        <v>94000</v>
      </c>
      <c r="I1580" s="58">
        <f>$H1580-VLOOKUP($B1580,產品!$A$2:$E$61,5,FALSE)*F1580-$R1580</f>
        <v>53060</v>
      </c>
      <c r="J1580">
        <f t="shared" si="72"/>
        <v>2020</v>
      </c>
      <c r="P1580" t="str">
        <f>MID(VLOOKUP($D1580,業務!$A$1:$E$11,2,FALSE),FIND("/",VLOOKUP($D1580,業務!$A$1:$E$11,2,FALSE))+1,2)</f>
        <v>專員</v>
      </c>
      <c r="Q1580">
        <f t="shared" si="73"/>
        <v>0.01</v>
      </c>
      <c r="R1580">
        <f t="shared" si="74"/>
        <v>940</v>
      </c>
    </row>
    <row r="1581" spans="1:18" ht="15.75" customHeight="1">
      <c r="A1581" s="19">
        <v>1580</v>
      </c>
      <c r="B1581" s="4">
        <v>26</v>
      </c>
      <c r="C1581" s="15">
        <v>119</v>
      </c>
      <c r="D1581" s="21">
        <v>3</v>
      </c>
      <c r="E1581" s="22">
        <v>44152</v>
      </c>
      <c r="F1581" s="26">
        <v>15</v>
      </c>
      <c r="G1581" s="24">
        <v>0.06</v>
      </c>
      <c r="H1581">
        <f>VLOOKUP($B1581,產品!$A$1:$E$61,4,FALSE)*(1-$G1581)*$F1581</f>
        <v>91650</v>
      </c>
      <c r="I1581" s="58">
        <f>$H1581-VLOOKUP($B1581,產品!$A$2:$E$61,5,FALSE)*F1581-$R1581</f>
        <v>31683.599999999999</v>
      </c>
      <c r="J1581">
        <f t="shared" si="72"/>
        <v>2020</v>
      </c>
      <c r="P1581" t="str">
        <f>MID(VLOOKUP($D1581,業務!$A$1:$E$11,2,FALSE),FIND("/",VLOOKUP($D1581,業務!$A$1:$E$11,2,FALSE))+1,2)</f>
        <v>協理</v>
      </c>
      <c r="Q1581">
        <f t="shared" si="73"/>
        <v>1.6E-2</v>
      </c>
      <c r="R1581">
        <f t="shared" si="74"/>
        <v>1466.4</v>
      </c>
    </row>
    <row r="1582" spans="1:18" ht="15.75" customHeight="1">
      <c r="A1582" s="19">
        <v>1581</v>
      </c>
      <c r="B1582" s="4">
        <v>57</v>
      </c>
      <c r="C1582" s="15">
        <v>272</v>
      </c>
      <c r="D1582" s="21">
        <v>2</v>
      </c>
      <c r="E1582" s="22">
        <v>44152</v>
      </c>
      <c r="F1582" s="23">
        <v>5</v>
      </c>
      <c r="G1582" s="24">
        <v>0.14000000000000001</v>
      </c>
      <c r="H1582">
        <f>VLOOKUP($B1582,產品!$A$1:$E$61,4,FALSE)*(1-$G1582)*$F1582</f>
        <v>77400</v>
      </c>
      <c r="I1582" s="58">
        <f>$H1582-VLOOKUP($B1582,產品!$A$2:$E$61,5,FALSE)*F1582-$R1582</f>
        <v>13239</v>
      </c>
      <c r="J1582">
        <f t="shared" si="72"/>
        <v>2020</v>
      </c>
      <c r="P1582" t="str">
        <f>MID(VLOOKUP($D1582,業務!$A$1:$E$11,2,FALSE),FIND("/",VLOOKUP($D1582,業務!$A$1:$E$11,2,FALSE))+1,2)</f>
        <v>經理</v>
      </c>
      <c r="Q1582">
        <f t="shared" si="73"/>
        <v>1.4999999999999999E-2</v>
      </c>
      <c r="R1582">
        <f t="shared" si="74"/>
        <v>1161</v>
      </c>
    </row>
    <row r="1583" spans="1:18" ht="15.75" customHeight="1">
      <c r="A1583" s="19">
        <v>1582</v>
      </c>
      <c r="B1583" s="4">
        <v>32</v>
      </c>
      <c r="C1583" s="15">
        <v>292</v>
      </c>
      <c r="D1583" s="21">
        <v>9</v>
      </c>
      <c r="E1583" s="22">
        <v>44152</v>
      </c>
      <c r="F1583" s="26">
        <v>4</v>
      </c>
      <c r="G1583" s="24">
        <v>0.11</v>
      </c>
      <c r="H1583">
        <f>VLOOKUP($B1583,產品!$A$1:$E$61,4,FALSE)*(1-$G1583)*$F1583</f>
        <v>26700</v>
      </c>
      <c r="I1583" s="58">
        <f>$H1583-VLOOKUP($B1583,產品!$A$2:$E$61,5,FALSE)*F1583-$R1583</f>
        <v>8299.5</v>
      </c>
      <c r="J1583">
        <f t="shared" si="72"/>
        <v>2020</v>
      </c>
      <c r="P1583" t="str">
        <f>MID(VLOOKUP($D1583,業務!$A$1:$E$11,2,FALSE),FIND("/",VLOOKUP($D1583,業務!$A$1:$E$11,2,FALSE))+1,2)</f>
        <v>經理</v>
      </c>
      <c r="Q1583">
        <f t="shared" si="73"/>
        <v>1.4999999999999999E-2</v>
      </c>
      <c r="R1583">
        <f t="shared" si="74"/>
        <v>400.5</v>
      </c>
    </row>
    <row r="1584" spans="1:18" ht="15.75" customHeight="1">
      <c r="A1584" s="19">
        <v>1583</v>
      </c>
      <c r="B1584" s="4">
        <v>5</v>
      </c>
      <c r="C1584" s="15">
        <v>271</v>
      </c>
      <c r="D1584" s="21">
        <v>8</v>
      </c>
      <c r="E1584" s="22">
        <v>44152</v>
      </c>
      <c r="F1584" s="23">
        <v>10</v>
      </c>
      <c r="G1584" s="24">
        <v>0.15</v>
      </c>
      <c r="H1584">
        <f>VLOOKUP($B1584,產品!$A$1:$E$61,4,FALSE)*(1-$G1584)*$F1584</f>
        <v>8500</v>
      </c>
      <c r="I1584" s="58">
        <f>$H1584-VLOOKUP($B1584,產品!$A$2:$E$61,5,FALSE)*F1584-$R1584</f>
        <v>4415</v>
      </c>
      <c r="J1584">
        <f t="shared" si="72"/>
        <v>2020</v>
      </c>
      <c r="P1584" t="str">
        <f>MID(VLOOKUP($D1584,業務!$A$1:$E$11,2,FALSE),FIND("/",VLOOKUP($D1584,業務!$A$1:$E$11,2,FALSE))+1,2)</f>
        <v>專員</v>
      </c>
      <c r="Q1584">
        <f t="shared" si="73"/>
        <v>0.01</v>
      </c>
      <c r="R1584">
        <f t="shared" si="74"/>
        <v>85</v>
      </c>
    </row>
    <row r="1585" spans="1:18" ht="15.75" customHeight="1">
      <c r="A1585" s="19">
        <v>1584</v>
      </c>
      <c r="B1585" s="4">
        <v>58</v>
      </c>
      <c r="C1585" s="15">
        <v>9</v>
      </c>
      <c r="D1585" s="21">
        <v>6</v>
      </c>
      <c r="E1585" s="22">
        <v>44153</v>
      </c>
      <c r="F1585" s="26">
        <v>13</v>
      </c>
      <c r="G1585" s="24">
        <v>7.0000000000000007E-2</v>
      </c>
      <c r="H1585">
        <f>VLOOKUP($B1585,產品!$A$1:$E$61,4,FALSE)*(1-$G1585)*$F1585</f>
        <v>253890</v>
      </c>
      <c r="I1585" s="58">
        <f>$H1585-VLOOKUP($B1585,產品!$A$2:$E$61,5,FALSE)*F1585-$R1585</f>
        <v>60251.100000000028</v>
      </c>
      <c r="J1585">
        <f t="shared" si="72"/>
        <v>2020</v>
      </c>
      <c r="P1585" t="str">
        <f>MID(VLOOKUP($D1585,業務!$A$1:$E$11,2,FALSE),FIND("/",VLOOKUP($D1585,業務!$A$1:$E$11,2,FALSE))+1,2)</f>
        <v>專員</v>
      </c>
      <c r="Q1585">
        <f t="shared" si="73"/>
        <v>0.01</v>
      </c>
      <c r="R1585">
        <f t="shared" si="74"/>
        <v>2538.9</v>
      </c>
    </row>
    <row r="1586" spans="1:18" ht="15.75" customHeight="1">
      <c r="A1586" s="19">
        <v>1585</v>
      </c>
      <c r="B1586" s="4">
        <v>48</v>
      </c>
      <c r="C1586" s="15">
        <v>138</v>
      </c>
      <c r="D1586" s="21">
        <v>1</v>
      </c>
      <c r="E1586" s="22">
        <v>44153</v>
      </c>
      <c r="F1586" s="26">
        <v>10</v>
      </c>
      <c r="G1586" s="24">
        <v>0.1</v>
      </c>
      <c r="H1586">
        <f>VLOOKUP($B1586,產品!$A$1:$E$61,4,FALSE)*(1-$G1586)*$F1586</f>
        <v>198000</v>
      </c>
      <c r="I1586" s="58">
        <f>$H1586-VLOOKUP($B1586,產品!$A$2:$E$61,5,FALSE)*F1586-$R1586</f>
        <v>53020</v>
      </c>
      <c r="J1586">
        <f t="shared" si="72"/>
        <v>2020</v>
      </c>
      <c r="P1586" t="str">
        <f>MID(VLOOKUP($D1586,業務!$A$1:$E$11,2,FALSE),FIND("/",VLOOKUP($D1586,業務!$A$1:$E$11,2,FALSE))+1,2)</f>
        <v>專員</v>
      </c>
      <c r="Q1586">
        <f t="shared" si="73"/>
        <v>0.01</v>
      </c>
      <c r="R1586">
        <f t="shared" si="74"/>
        <v>1980</v>
      </c>
    </row>
    <row r="1587" spans="1:18" ht="15.75" customHeight="1">
      <c r="A1587" s="19">
        <v>1586</v>
      </c>
      <c r="B1587" s="4">
        <v>19</v>
      </c>
      <c r="C1587" s="15">
        <v>285</v>
      </c>
      <c r="D1587" s="21">
        <v>5</v>
      </c>
      <c r="E1587" s="22">
        <v>44153</v>
      </c>
      <c r="F1587" s="23">
        <v>50</v>
      </c>
      <c r="G1587" s="24">
        <v>0.13</v>
      </c>
      <c r="H1587">
        <f>VLOOKUP($B1587,產品!$A$1:$E$61,4,FALSE)*(1-$G1587)*$F1587</f>
        <v>78300</v>
      </c>
      <c r="I1587" s="58">
        <f>$H1587-VLOOKUP($B1587,產品!$A$2:$E$61,5,FALSE)*F1587-$R1587</f>
        <v>41517</v>
      </c>
      <c r="J1587">
        <f t="shared" si="72"/>
        <v>2020</v>
      </c>
      <c r="P1587" t="str">
        <f>MID(VLOOKUP($D1587,業務!$A$1:$E$11,2,FALSE),FIND("/",VLOOKUP($D1587,業務!$A$1:$E$11,2,FALSE))+1,2)</f>
        <v>專員</v>
      </c>
      <c r="Q1587">
        <f t="shared" si="73"/>
        <v>0.01</v>
      </c>
      <c r="R1587">
        <f t="shared" si="74"/>
        <v>783</v>
      </c>
    </row>
    <row r="1588" spans="1:18" ht="15.75" customHeight="1">
      <c r="A1588" s="19">
        <v>1587</v>
      </c>
      <c r="B1588" s="4">
        <v>51</v>
      </c>
      <c r="C1588" s="15">
        <v>261</v>
      </c>
      <c r="D1588" s="21">
        <v>7</v>
      </c>
      <c r="E1588" s="22">
        <v>44153</v>
      </c>
      <c r="F1588" s="23">
        <v>10</v>
      </c>
      <c r="G1588" s="24">
        <v>0.19</v>
      </c>
      <c r="H1588">
        <f>VLOOKUP($B1588,產品!$A$1:$E$61,4,FALSE)*(1-$G1588)*$F1588</f>
        <v>162000.00000000003</v>
      </c>
      <c r="I1588" s="58">
        <f>$H1588-VLOOKUP($B1588,產品!$A$2:$E$61,5,FALSE)*F1588-$R1588</f>
        <v>20056.000000000029</v>
      </c>
      <c r="J1588">
        <f t="shared" si="72"/>
        <v>2020</v>
      </c>
      <c r="P1588" t="str">
        <f>MID(VLOOKUP($D1588,業務!$A$1:$E$11,2,FALSE),FIND("/",VLOOKUP($D1588,業務!$A$1:$E$11,2,FALSE))+1,2)</f>
        <v>副理</v>
      </c>
      <c r="Q1588">
        <f t="shared" si="73"/>
        <v>1.2E-2</v>
      </c>
      <c r="R1588">
        <f t="shared" si="74"/>
        <v>1944.0000000000005</v>
      </c>
    </row>
    <row r="1589" spans="1:18" ht="15.75" customHeight="1">
      <c r="A1589" s="19">
        <v>1588</v>
      </c>
      <c r="B1589" s="4">
        <v>7</v>
      </c>
      <c r="C1589" s="15">
        <v>281</v>
      </c>
      <c r="D1589" s="21">
        <v>8</v>
      </c>
      <c r="E1589" s="22">
        <v>44153</v>
      </c>
      <c r="F1589" s="23">
        <v>30</v>
      </c>
      <c r="G1589" s="24">
        <v>0.13</v>
      </c>
      <c r="H1589">
        <f>VLOOKUP($B1589,產品!$A$1:$E$61,4,FALSE)*(1-$G1589)*$F1589</f>
        <v>26100</v>
      </c>
      <c r="I1589" s="58">
        <f>$H1589-VLOOKUP($B1589,產品!$A$2:$E$61,5,FALSE)*F1589-$R1589</f>
        <v>13839</v>
      </c>
      <c r="J1589">
        <f t="shared" si="72"/>
        <v>2020</v>
      </c>
      <c r="P1589" t="str">
        <f>MID(VLOOKUP($D1589,業務!$A$1:$E$11,2,FALSE),FIND("/",VLOOKUP($D1589,業務!$A$1:$E$11,2,FALSE))+1,2)</f>
        <v>專員</v>
      </c>
      <c r="Q1589">
        <f t="shared" si="73"/>
        <v>0.01</v>
      </c>
      <c r="R1589">
        <f t="shared" si="74"/>
        <v>261</v>
      </c>
    </row>
    <row r="1590" spans="1:18" ht="15.75" customHeight="1">
      <c r="A1590" s="19">
        <v>1589</v>
      </c>
      <c r="B1590" s="4">
        <v>32</v>
      </c>
      <c r="C1590" s="15">
        <v>270</v>
      </c>
      <c r="D1590" s="21">
        <v>7</v>
      </c>
      <c r="E1590" s="22">
        <v>44153</v>
      </c>
      <c r="F1590" s="23">
        <v>5</v>
      </c>
      <c r="G1590" s="24">
        <v>0.11</v>
      </c>
      <c r="H1590">
        <f>VLOOKUP($B1590,產品!$A$1:$E$61,4,FALSE)*(1-$G1590)*$F1590</f>
        <v>33375</v>
      </c>
      <c r="I1590" s="58">
        <f>$H1590-VLOOKUP($B1590,產品!$A$2:$E$61,5,FALSE)*F1590-$R1590</f>
        <v>10474.5</v>
      </c>
      <c r="J1590">
        <f t="shared" si="72"/>
        <v>2020</v>
      </c>
      <c r="P1590" t="str">
        <f>MID(VLOOKUP($D1590,業務!$A$1:$E$11,2,FALSE),FIND("/",VLOOKUP($D1590,業務!$A$1:$E$11,2,FALSE))+1,2)</f>
        <v>副理</v>
      </c>
      <c r="Q1590">
        <f t="shared" si="73"/>
        <v>1.2E-2</v>
      </c>
      <c r="R1590">
        <f t="shared" si="74"/>
        <v>400.5</v>
      </c>
    </row>
    <row r="1591" spans="1:18" ht="15.75" customHeight="1">
      <c r="A1591" s="19">
        <v>1590</v>
      </c>
      <c r="B1591" s="4">
        <v>31</v>
      </c>
      <c r="C1591" s="15">
        <v>261</v>
      </c>
      <c r="D1591" s="21">
        <v>5</v>
      </c>
      <c r="E1591" s="22">
        <v>44153</v>
      </c>
      <c r="F1591" s="26">
        <v>5</v>
      </c>
      <c r="G1591" s="24">
        <v>0.15</v>
      </c>
      <c r="H1591">
        <f>VLOOKUP($B1591,產品!$A$1:$E$61,4,FALSE)*(1-$G1591)*$F1591</f>
        <v>29750</v>
      </c>
      <c r="I1591" s="58">
        <f>$H1591-VLOOKUP($B1591,產品!$A$2:$E$61,5,FALSE)*F1591-$R1591</f>
        <v>8452.5</v>
      </c>
      <c r="J1591">
        <f t="shared" si="72"/>
        <v>2020</v>
      </c>
      <c r="P1591" t="str">
        <f>MID(VLOOKUP($D1591,業務!$A$1:$E$11,2,FALSE),FIND("/",VLOOKUP($D1591,業務!$A$1:$E$11,2,FALSE))+1,2)</f>
        <v>專員</v>
      </c>
      <c r="Q1591">
        <f t="shared" si="73"/>
        <v>0.01</v>
      </c>
      <c r="R1591">
        <f t="shared" si="74"/>
        <v>297.5</v>
      </c>
    </row>
    <row r="1592" spans="1:18" ht="15.75" customHeight="1">
      <c r="A1592" s="19">
        <v>1591</v>
      </c>
      <c r="B1592" s="4">
        <v>32</v>
      </c>
      <c r="C1592" s="15">
        <v>284</v>
      </c>
      <c r="D1592" s="21">
        <v>2</v>
      </c>
      <c r="E1592" s="22">
        <v>44153</v>
      </c>
      <c r="F1592" s="26">
        <v>2</v>
      </c>
      <c r="G1592" s="24">
        <v>0.14000000000000001</v>
      </c>
      <c r="H1592">
        <f>VLOOKUP($B1592,產品!$A$1:$E$61,4,FALSE)*(1-$G1592)*$F1592</f>
        <v>12900</v>
      </c>
      <c r="I1592" s="58">
        <f>$H1592-VLOOKUP($B1592,產品!$A$2:$E$61,5,FALSE)*F1592-$R1592</f>
        <v>3706.5</v>
      </c>
      <c r="J1592">
        <f t="shared" si="72"/>
        <v>2020</v>
      </c>
      <c r="P1592" t="str">
        <f>MID(VLOOKUP($D1592,業務!$A$1:$E$11,2,FALSE),FIND("/",VLOOKUP($D1592,業務!$A$1:$E$11,2,FALSE))+1,2)</f>
        <v>經理</v>
      </c>
      <c r="Q1592">
        <f t="shared" si="73"/>
        <v>1.4999999999999999E-2</v>
      </c>
      <c r="R1592">
        <f t="shared" si="74"/>
        <v>193.5</v>
      </c>
    </row>
    <row r="1593" spans="1:18" ht="15.75" customHeight="1">
      <c r="A1593" s="19">
        <v>1592</v>
      </c>
      <c r="B1593" s="4">
        <v>60</v>
      </c>
      <c r="C1593" s="15">
        <v>12</v>
      </c>
      <c r="D1593" s="21">
        <v>4</v>
      </c>
      <c r="E1593" s="22">
        <v>44154</v>
      </c>
      <c r="F1593" s="23">
        <v>12</v>
      </c>
      <c r="G1593" s="24">
        <v>0.05</v>
      </c>
      <c r="H1593">
        <f>VLOOKUP($B1593,產品!$A$1:$E$61,4,FALSE)*(1-$G1593)*$F1593</f>
        <v>285000</v>
      </c>
      <c r="I1593" s="58">
        <f>$H1593-VLOOKUP($B1593,產品!$A$2:$E$61,5,FALSE)*F1593-$R1593</f>
        <v>71580</v>
      </c>
      <c r="J1593">
        <f t="shared" si="72"/>
        <v>2020</v>
      </c>
      <c r="P1593" t="str">
        <f>MID(VLOOKUP($D1593,業務!$A$1:$E$11,2,FALSE),FIND("/",VLOOKUP($D1593,業務!$A$1:$E$11,2,FALSE))+1,2)</f>
        <v>副理</v>
      </c>
      <c r="Q1593">
        <f t="shared" si="73"/>
        <v>1.2E-2</v>
      </c>
      <c r="R1593">
        <f t="shared" si="74"/>
        <v>3420</v>
      </c>
    </row>
    <row r="1594" spans="1:18" ht="15.75" customHeight="1">
      <c r="A1594" s="19">
        <v>1593</v>
      </c>
      <c r="B1594" s="4">
        <v>48</v>
      </c>
      <c r="C1594" s="15">
        <v>265</v>
      </c>
      <c r="D1594" s="21">
        <v>8</v>
      </c>
      <c r="E1594" s="22">
        <v>44154</v>
      </c>
      <c r="F1594" s="23">
        <v>15</v>
      </c>
      <c r="G1594" s="24">
        <v>0.18</v>
      </c>
      <c r="H1594">
        <f>VLOOKUP($B1594,產品!$A$1:$E$61,4,FALSE)*(1-$G1594)*$F1594</f>
        <v>270600</v>
      </c>
      <c r="I1594" s="58">
        <f>$H1594-VLOOKUP($B1594,產品!$A$2:$E$61,5,FALSE)*F1594-$R1594</f>
        <v>53394</v>
      </c>
      <c r="J1594">
        <f t="shared" si="72"/>
        <v>2020</v>
      </c>
      <c r="P1594" t="str">
        <f>MID(VLOOKUP($D1594,業務!$A$1:$E$11,2,FALSE),FIND("/",VLOOKUP($D1594,業務!$A$1:$E$11,2,FALSE))+1,2)</f>
        <v>專員</v>
      </c>
      <c r="Q1594">
        <f t="shared" si="73"/>
        <v>0.01</v>
      </c>
      <c r="R1594">
        <f t="shared" si="74"/>
        <v>2706</v>
      </c>
    </row>
    <row r="1595" spans="1:18" ht="15.75" customHeight="1">
      <c r="A1595" s="19">
        <v>1594</v>
      </c>
      <c r="B1595" s="4">
        <v>14</v>
      </c>
      <c r="C1595" s="15">
        <v>124</v>
      </c>
      <c r="D1595" s="21">
        <v>2</v>
      </c>
      <c r="E1595" s="22">
        <v>44154</v>
      </c>
      <c r="F1595" s="23">
        <v>30</v>
      </c>
      <c r="G1595" s="24">
        <v>7.0000000000000007E-2</v>
      </c>
      <c r="H1595">
        <f>VLOOKUP($B1595,產品!$A$1:$E$61,4,FALSE)*(1-$G1595)*$F1595</f>
        <v>50220</v>
      </c>
      <c r="I1595" s="58">
        <f>$H1595-VLOOKUP($B1595,產品!$A$2:$E$61,5,FALSE)*F1595-$R1595</f>
        <v>27866.7</v>
      </c>
      <c r="J1595">
        <f t="shared" si="72"/>
        <v>2020</v>
      </c>
      <c r="P1595" t="str">
        <f>MID(VLOOKUP($D1595,業務!$A$1:$E$11,2,FALSE),FIND("/",VLOOKUP($D1595,業務!$A$1:$E$11,2,FALSE))+1,2)</f>
        <v>經理</v>
      </c>
      <c r="Q1595">
        <f t="shared" si="73"/>
        <v>1.4999999999999999E-2</v>
      </c>
      <c r="R1595">
        <f t="shared" si="74"/>
        <v>753.3</v>
      </c>
    </row>
    <row r="1596" spans="1:18" ht="15.75" customHeight="1">
      <c r="A1596" s="19">
        <v>1595</v>
      </c>
      <c r="B1596" s="4">
        <v>39</v>
      </c>
      <c r="C1596" s="15">
        <v>8</v>
      </c>
      <c r="D1596" s="21">
        <v>8</v>
      </c>
      <c r="E1596" s="22">
        <v>44154</v>
      </c>
      <c r="F1596" s="26">
        <v>3</v>
      </c>
      <c r="G1596" s="24">
        <v>0.05</v>
      </c>
      <c r="H1596">
        <f>VLOOKUP($B1596,產品!$A$1:$E$61,4,FALSE)*(1-$G1596)*$F1596</f>
        <v>51300</v>
      </c>
      <c r="I1596" s="58">
        <f>$H1596-VLOOKUP($B1596,產品!$A$2:$E$61,5,FALSE)*F1596-$R1596</f>
        <v>15687</v>
      </c>
      <c r="J1596">
        <f t="shared" si="72"/>
        <v>2020</v>
      </c>
      <c r="P1596" t="str">
        <f>MID(VLOOKUP($D1596,業務!$A$1:$E$11,2,FALSE),FIND("/",VLOOKUP($D1596,業務!$A$1:$E$11,2,FALSE))+1,2)</f>
        <v>專員</v>
      </c>
      <c r="Q1596">
        <f t="shared" si="73"/>
        <v>0.01</v>
      </c>
      <c r="R1596">
        <f t="shared" si="74"/>
        <v>513</v>
      </c>
    </row>
    <row r="1597" spans="1:18" ht="15.75" customHeight="1">
      <c r="A1597" s="19">
        <v>1596</v>
      </c>
      <c r="B1597" s="4">
        <v>8</v>
      </c>
      <c r="C1597" s="15">
        <v>121</v>
      </c>
      <c r="D1597" s="21">
        <v>10</v>
      </c>
      <c r="E1597" s="22">
        <v>44154</v>
      </c>
      <c r="F1597" s="26">
        <v>20</v>
      </c>
      <c r="G1597" s="24">
        <v>0.11</v>
      </c>
      <c r="H1597">
        <f>VLOOKUP($B1597,產品!$A$1:$E$61,4,FALSE)*(1-$G1597)*$F1597</f>
        <v>17800</v>
      </c>
      <c r="I1597" s="58">
        <f>$H1597-VLOOKUP($B1597,產品!$A$2:$E$61,5,FALSE)*F1597-$R1597</f>
        <v>9622</v>
      </c>
      <c r="J1597">
        <f t="shared" si="72"/>
        <v>2020</v>
      </c>
      <c r="P1597" t="str">
        <f>MID(VLOOKUP($D1597,業務!$A$1:$E$11,2,FALSE),FIND("/",VLOOKUP($D1597,業務!$A$1:$E$11,2,FALSE))+1,2)</f>
        <v>專員</v>
      </c>
      <c r="Q1597">
        <f t="shared" si="73"/>
        <v>0.01</v>
      </c>
      <c r="R1597">
        <f t="shared" si="74"/>
        <v>178</v>
      </c>
    </row>
    <row r="1598" spans="1:18" ht="15.75" customHeight="1">
      <c r="A1598" s="19">
        <v>1597</v>
      </c>
      <c r="B1598" s="4">
        <v>59</v>
      </c>
      <c r="C1598" s="15">
        <v>285</v>
      </c>
      <c r="D1598" s="21">
        <v>6</v>
      </c>
      <c r="E1598" s="22">
        <v>44155</v>
      </c>
      <c r="F1598" s="26">
        <v>7</v>
      </c>
      <c r="G1598" s="24">
        <v>0.08</v>
      </c>
      <c r="H1598">
        <f>VLOOKUP($B1598,產品!$A$1:$E$61,4,FALSE)*(1-$G1598)*$F1598</f>
        <v>154560</v>
      </c>
      <c r="I1598" s="58">
        <f>$H1598-VLOOKUP($B1598,產品!$A$2:$E$61,5,FALSE)*F1598-$R1598</f>
        <v>35414.400000000001</v>
      </c>
      <c r="J1598">
        <f t="shared" si="72"/>
        <v>2020</v>
      </c>
      <c r="P1598" t="str">
        <f>MID(VLOOKUP($D1598,業務!$A$1:$E$11,2,FALSE),FIND("/",VLOOKUP($D1598,業務!$A$1:$E$11,2,FALSE))+1,2)</f>
        <v>專員</v>
      </c>
      <c r="Q1598">
        <f t="shared" si="73"/>
        <v>0.01</v>
      </c>
      <c r="R1598">
        <f t="shared" si="74"/>
        <v>1545.6000000000001</v>
      </c>
    </row>
    <row r="1599" spans="1:18" ht="15.75" customHeight="1">
      <c r="A1599" s="19">
        <v>1598</v>
      </c>
      <c r="B1599" s="4">
        <v>51</v>
      </c>
      <c r="C1599" s="15">
        <v>267</v>
      </c>
      <c r="D1599" s="21">
        <v>4</v>
      </c>
      <c r="E1599" s="22">
        <v>44155</v>
      </c>
      <c r="F1599" s="26">
        <v>15</v>
      </c>
      <c r="G1599" s="24">
        <v>0.2</v>
      </c>
      <c r="H1599">
        <f>VLOOKUP($B1599,產品!$A$1:$E$61,4,FALSE)*(1-$G1599)*$F1599</f>
        <v>240000</v>
      </c>
      <c r="I1599" s="58">
        <f>$H1599-VLOOKUP($B1599,產品!$A$2:$E$61,5,FALSE)*F1599-$R1599</f>
        <v>27120</v>
      </c>
      <c r="J1599">
        <f t="shared" si="72"/>
        <v>2020</v>
      </c>
      <c r="P1599" t="str">
        <f>MID(VLOOKUP($D1599,業務!$A$1:$E$11,2,FALSE),FIND("/",VLOOKUP($D1599,業務!$A$1:$E$11,2,FALSE))+1,2)</f>
        <v>副理</v>
      </c>
      <c r="Q1599">
        <f t="shared" si="73"/>
        <v>1.2E-2</v>
      </c>
      <c r="R1599">
        <f t="shared" si="74"/>
        <v>2880</v>
      </c>
    </row>
    <row r="1600" spans="1:18" ht="15.75" customHeight="1">
      <c r="A1600" s="19">
        <v>1599</v>
      </c>
      <c r="B1600" s="4">
        <v>59</v>
      </c>
      <c r="C1600" s="15">
        <v>7</v>
      </c>
      <c r="D1600" s="21">
        <v>8</v>
      </c>
      <c r="E1600" s="22">
        <v>44155</v>
      </c>
      <c r="F1600" s="26">
        <v>5</v>
      </c>
      <c r="G1600" s="24">
        <v>0.17</v>
      </c>
      <c r="H1600">
        <f>VLOOKUP($B1600,產品!$A$1:$E$61,4,FALSE)*(1-$G1600)*$F1600</f>
        <v>99600</v>
      </c>
      <c r="I1600" s="58">
        <f>$H1600-VLOOKUP($B1600,產品!$A$2:$E$61,5,FALSE)*F1600-$R1600</f>
        <v>14604</v>
      </c>
      <c r="J1600">
        <f t="shared" si="72"/>
        <v>2020</v>
      </c>
      <c r="P1600" t="str">
        <f>MID(VLOOKUP($D1600,業務!$A$1:$E$11,2,FALSE),FIND("/",VLOOKUP($D1600,業務!$A$1:$E$11,2,FALSE))+1,2)</f>
        <v>專員</v>
      </c>
      <c r="Q1600">
        <f t="shared" si="73"/>
        <v>0.01</v>
      </c>
      <c r="R1600">
        <f t="shared" si="74"/>
        <v>996</v>
      </c>
    </row>
    <row r="1601" spans="1:18" ht="15.75" customHeight="1">
      <c r="A1601" s="19">
        <v>1600</v>
      </c>
      <c r="B1601" s="4">
        <v>21</v>
      </c>
      <c r="C1601" s="15">
        <v>138</v>
      </c>
      <c r="D1601" s="21">
        <v>8</v>
      </c>
      <c r="E1601" s="22">
        <v>44155</v>
      </c>
      <c r="F1601" s="23">
        <v>15</v>
      </c>
      <c r="G1601" s="24">
        <v>0.19</v>
      </c>
      <c r="H1601">
        <f>VLOOKUP($B1601,產品!$A$1:$E$61,4,FALSE)*(1-$G1601)*$F1601</f>
        <v>21870</v>
      </c>
      <c r="I1601" s="58">
        <f>$H1601-VLOOKUP($B1601,產品!$A$2:$E$61,5,FALSE)*F1601-$R1601</f>
        <v>10851.3</v>
      </c>
      <c r="J1601">
        <f t="shared" si="72"/>
        <v>2020</v>
      </c>
      <c r="P1601" t="str">
        <f>MID(VLOOKUP($D1601,業務!$A$1:$E$11,2,FALSE),FIND("/",VLOOKUP($D1601,業務!$A$1:$E$11,2,FALSE))+1,2)</f>
        <v>專員</v>
      </c>
      <c r="Q1601">
        <f t="shared" si="73"/>
        <v>0.01</v>
      </c>
      <c r="R1601">
        <f t="shared" si="74"/>
        <v>218.70000000000002</v>
      </c>
    </row>
    <row r="1602" spans="1:18" ht="15.75" customHeight="1">
      <c r="A1602" s="19">
        <v>1601</v>
      </c>
      <c r="B1602" s="4">
        <v>34</v>
      </c>
      <c r="C1602" s="15">
        <v>293</v>
      </c>
      <c r="D1602" s="21">
        <v>6</v>
      </c>
      <c r="E1602" s="22">
        <v>44155</v>
      </c>
      <c r="F1602" s="26">
        <v>4</v>
      </c>
      <c r="G1602" s="24">
        <v>7.0000000000000007E-2</v>
      </c>
      <c r="H1602">
        <f>VLOOKUP($B1602,產品!$A$1:$E$61,4,FALSE)*(1-$G1602)*$F1602</f>
        <v>29759.999999999996</v>
      </c>
      <c r="I1602" s="58">
        <f>$H1602-VLOOKUP($B1602,產品!$A$2:$E$61,5,FALSE)*F1602-$R1602</f>
        <v>10262.399999999996</v>
      </c>
      <c r="J1602">
        <f t="shared" si="72"/>
        <v>2020</v>
      </c>
      <c r="P1602" t="str">
        <f>MID(VLOOKUP($D1602,業務!$A$1:$E$11,2,FALSE),FIND("/",VLOOKUP($D1602,業務!$A$1:$E$11,2,FALSE))+1,2)</f>
        <v>專員</v>
      </c>
      <c r="Q1602">
        <f t="shared" si="73"/>
        <v>0.01</v>
      </c>
      <c r="R1602">
        <f t="shared" si="74"/>
        <v>297.59999999999997</v>
      </c>
    </row>
    <row r="1603" spans="1:18" ht="15.75" customHeight="1">
      <c r="A1603" s="19">
        <v>1602</v>
      </c>
      <c r="B1603" s="4">
        <v>19</v>
      </c>
      <c r="C1603" s="15">
        <v>258</v>
      </c>
      <c r="D1603" s="21">
        <v>9</v>
      </c>
      <c r="E1603" s="22">
        <v>44156</v>
      </c>
      <c r="F1603" s="26">
        <v>70</v>
      </c>
      <c r="G1603" s="24">
        <v>0.18</v>
      </c>
      <c r="H1603">
        <f>VLOOKUP($B1603,產品!$A$1:$E$61,4,FALSE)*(1-$G1603)*$F1603</f>
        <v>103320</v>
      </c>
      <c r="I1603" s="58">
        <f>$H1603-VLOOKUP($B1603,產品!$A$2:$E$61,5,FALSE)*F1603-$R1603</f>
        <v>51370.2</v>
      </c>
      <c r="J1603">
        <f t="shared" ref="J1603:J1666" si="75">YEAR(E1603)</f>
        <v>2020</v>
      </c>
      <c r="P1603" t="str">
        <f>MID(VLOOKUP($D1603,業務!$A$1:$E$11,2,FALSE),FIND("/",VLOOKUP($D1603,業務!$A$1:$E$11,2,FALSE))+1,2)</f>
        <v>經理</v>
      </c>
      <c r="Q1603">
        <f t="shared" ref="Q1603:Q1666" si="76">IF($P1603="專員",1%,IF($P1603="副理",1.2%,IF($P1603="經理",1.5%,IF($P1603="協理",1.6%,0))))</f>
        <v>1.4999999999999999E-2</v>
      </c>
      <c r="R1603">
        <f t="shared" ref="R1603:R1666" si="77">$H1603*$Q1603</f>
        <v>1549.8</v>
      </c>
    </row>
    <row r="1604" spans="1:18" ht="15.75" customHeight="1">
      <c r="A1604" s="19">
        <v>1603</v>
      </c>
      <c r="B1604" s="4">
        <v>23</v>
      </c>
      <c r="C1604" s="15">
        <v>270</v>
      </c>
      <c r="D1604" s="21">
        <v>5</v>
      </c>
      <c r="E1604" s="22">
        <v>44156</v>
      </c>
      <c r="F1604" s="26">
        <v>30</v>
      </c>
      <c r="G1604" s="24">
        <v>0.08</v>
      </c>
      <c r="H1604">
        <f>VLOOKUP($B1604,產品!$A$1:$E$61,4,FALSE)*(1-$G1604)*$F1604</f>
        <v>49680</v>
      </c>
      <c r="I1604" s="58">
        <f>$H1604-VLOOKUP($B1604,產品!$A$2:$E$61,5,FALSE)*F1604-$R1604</f>
        <v>27583.200000000001</v>
      </c>
      <c r="J1604">
        <f t="shared" si="75"/>
        <v>2020</v>
      </c>
      <c r="P1604" t="str">
        <f>MID(VLOOKUP($D1604,業務!$A$1:$E$11,2,FALSE),FIND("/",VLOOKUP($D1604,業務!$A$1:$E$11,2,FALSE))+1,2)</f>
        <v>專員</v>
      </c>
      <c r="Q1604">
        <f t="shared" si="76"/>
        <v>0.01</v>
      </c>
      <c r="R1604">
        <f t="shared" si="77"/>
        <v>496.8</v>
      </c>
    </row>
    <row r="1605" spans="1:18" ht="15.75" customHeight="1">
      <c r="A1605" s="19">
        <v>1604</v>
      </c>
      <c r="B1605" s="4">
        <v>40</v>
      </c>
      <c r="C1605" s="15">
        <v>268</v>
      </c>
      <c r="D1605" s="21">
        <v>6</v>
      </c>
      <c r="E1605" s="22">
        <v>44156</v>
      </c>
      <c r="F1605" s="26">
        <v>2</v>
      </c>
      <c r="G1605" s="24">
        <v>0.1</v>
      </c>
      <c r="H1605">
        <f>VLOOKUP($B1605,產品!$A$1:$E$61,4,FALSE)*(1-$G1605)*$F1605</f>
        <v>36000</v>
      </c>
      <c r="I1605" s="58">
        <f>$H1605-VLOOKUP($B1605,產品!$A$2:$E$61,5,FALSE)*F1605-$R1605</f>
        <v>9640</v>
      </c>
      <c r="J1605">
        <f t="shared" si="75"/>
        <v>2020</v>
      </c>
      <c r="P1605" t="str">
        <f>MID(VLOOKUP($D1605,業務!$A$1:$E$11,2,FALSE),FIND("/",VLOOKUP($D1605,業務!$A$1:$E$11,2,FALSE))+1,2)</f>
        <v>專員</v>
      </c>
      <c r="Q1605">
        <f t="shared" si="76"/>
        <v>0.01</v>
      </c>
      <c r="R1605">
        <f t="shared" si="77"/>
        <v>360</v>
      </c>
    </row>
    <row r="1606" spans="1:18" ht="15.75" customHeight="1">
      <c r="A1606" s="19">
        <v>1605</v>
      </c>
      <c r="B1606" s="4">
        <v>45</v>
      </c>
      <c r="C1606" s="15">
        <v>263</v>
      </c>
      <c r="D1606" s="21">
        <v>2</v>
      </c>
      <c r="E1606" s="22">
        <v>44156</v>
      </c>
      <c r="F1606" s="23">
        <v>2</v>
      </c>
      <c r="G1606" s="24">
        <v>0.12</v>
      </c>
      <c r="H1606">
        <f>VLOOKUP($B1606,產品!$A$1:$E$61,4,FALSE)*(1-$G1606)*$F1606</f>
        <v>24640</v>
      </c>
      <c r="I1606" s="58">
        <f>$H1606-VLOOKUP($B1606,產品!$A$2:$E$61,5,FALSE)*F1606-$R1606</f>
        <v>6070.4</v>
      </c>
      <c r="J1606">
        <f t="shared" si="75"/>
        <v>2020</v>
      </c>
      <c r="P1606" t="str">
        <f>MID(VLOOKUP($D1606,業務!$A$1:$E$11,2,FALSE),FIND("/",VLOOKUP($D1606,業務!$A$1:$E$11,2,FALSE))+1,2)</f>
        <v>經理</v>
      </c>
      <c r="Q1606">
        <f t="shared" si="76"/>
        <v>1.4999999999999999E-2</v>
      </c>
      <c r="R1606">
        <f t="shared" si="77"/>
        <v>369.59999999999997</v>
      </c>
    </row>
    <row r="1607" spans="1:18" ht="15.75" customHeight="1">
      <c r="A1607" s="19">
        <v>1606</v>
      </c>
      <c r="B1607" s="4">
        <v>39</v>
      </c>
      <c r="C1607" s="15">
        <v>277</v>
      </c>
      <c r="D1607" s="21">
        <v>4</v>
      </c>
      <c r="E1607" s="22">
        <v>44157</v>
      </c>
      <c r="F1607" s="23">
        <v>15</v>
      </c>
      <c r="G1607" s="24">
        <v>0.2</v>
      </c>
      <c r="H1607">
        <f>VLOOKUP($B1607,產品!$A$1:$E$61,4,FALSE)*(1-$G1607)*$F1607</f>
        <v>216000</v>
      </c>
      <c r="I1607" s="58">
        <f>$H1607-VLOOKUP($B1607,產品!$A$2:$E$61,5,FALSE)*F1607-$R1607</f>
        <v>37908</v>
      </c>
      <c r="J1607">
        <f t="shared" si="75"/>
        <v>2020</v>
      </c>
      <c r="P1607" t="str">
        <f>MID(VLOOKUP($D1607,業務!$A$1:$E$11,2,FALSE),FIND("/",VLOOKUP($D1607,業務!$A$1:$E$11,2,FALSE))+1,2)</f>
        <v>副理</v>
      </c>
      <c r="Q1607">
        <f t="shared" si="76"/>
        <v>1.2E-2</v>
      </c>
      <c r="R1607">
        <f t="shared" si="77"/>
        <v>2592</v>
      </c>
    </row>
    <row r="1608" spans="1:18" ht="15.75" customHeight="1">
      <c r="A1608" s="19">
        <v>1607</v>
      </c>
      <c r="B1608" s="4">
        <v>14</v>
      </c>
      <c r="C1608" s="15">
        <v>294</v>
      </c>
      <c r="D1608" s="21">
        <v>10</v>
      </c>
      <c r="E1608" s="22">
        <v>44157</v>
      </c>
      <c r="F1608" s="23">
        <v>30</v>
      </c>
      <c r="G1608" s="24">
        <v>0.2</v>
      </c>
      <c r="H1608">
        <f>VLOOKUP($B1608,產品!$A$1:$E$61,4,FALSE)*(1-$G1608)*$F1608</f>
        <v>43200</v>
      </c>
      <c r="I1608" s="58">
        <f>$H1608-VLOOKUP($B1608,產品!$A$2:$E$61,5,FALSE)*F1608-$R1608</f>
        <v>21168</v>
      </c>
      <c r="J1608">
        <f t="shared" si="75"/>
        <v>2020</v>
      </c>
      <c r="P1608" t="str">
        <f>MID(VLOOKUP($D1608,業務!$A$1:$E$11,2,FALSE),FIND("/",VLOOKUP($D1608,業務!$A$1:$E$11,2,FALSE))+1,2)</f>
        <v>專員</v>
      </c>
      <c r="Q1608">
        <f t="shared" si="76"/>
        <v>0.01</v>
      </c>
      <c r="R1608">
        <f t="shared" si="77"/>
        <v>432</v>
      </c>
    </row>
    <row r="1609" spans="1:18" ht="15.75" customHeight="1">
      <c r="A1609" s="19">
        <v>1608</v>
      </c>
      <c r="B1609" s="4">
        <v>22</v>
      </c>
      <c r="C1609" s="15">
        <v>7</v>
      </c>
      <c r="D1609" s="21">
        <v>3</v>
      </c>
      <c r="E1609" s="22">
        <v>44157</v>
      </c>
      <c r="F1609" s="23">
        <v>20</v>
      </c>
      <c r="G1609" s="24">
        <v>0.12</v>
      </c>
      <c r="H1609">
        <f>VLOOKUP($B1609,產品!$A$1:$E$61,4,FALSE)*(1-$G1609)*$F1609</f>
        <v>31680</v>
      </c>
      <c r="I1609" s="58">
        <f>$H1609-VLOOKUP($B1609,產品!$A$2:$E$61,5,FALSE)*F1609-$R1609</f>
        <v>16773.12</v>
      </c>
      <c r="J1609">
        <f t="shared" si="75"/>
        <v>2020</v>
      </c>
      <c r="P1609" t="str">
        <f>MID(VLOOKUP($D1609,業務!$A$1:$E$11,2,FALSE),FIND("/",VLOOKUP($D1609,業務!$A$1:$E$11,2,FALSE))+1,2)</f>
        <v>協理</v>
      </c>
      <c r="Q1609">
        <f t="shared" si="76"/>
        <v>1.6E-2</v>
      </c>
      <c r="R1609">
        <f t="shared" si="77"/>
        <v>506.88</v>
      </c>
    </row>
    <row r="1610" spans="1:18" ht="15.75" customHeight="1">
      <c r="A1610" s="19">
        <v>1609</v>
      </c>
      <c r="B1610" s="4">
        <v>31</v>
      </c>
      <c r="C1610" s="15">
        <v>280</v>
      </c>
      <c r="D1610" s="21">
        <v>1</v>
      </c>
      <c r="E1610" s="22">
        <v>44157</v>
      </c>
      <c r="F1610" s="23">
        <v>7</v>
      </c>
      <c r="G1610" s="24">
        <v>0.15</v>
      </c>
      <c r="H1610">
        <f>VLOOKUP($B1610,產品!$A$1:$E$61,4,FALSE)*(1-$G1610)*$F1610</f>
        <v>41650</v>
      </c>
      <c r="I1610" s="58">
        <f>$H1610-VLOOKUP($B1610,產品!$A$2:$E$61,5,FALSE)*F1610-$R1610</f>
        <v>11833.5</v>
      </c>
      <c r="J1610">
        <f t="shared" si="75"/>
        <v>2020</v>
      </c>
      <c r="P1610" t="str">
        <f>MID(VLOOKUP($D1610,業務!$A$1:$E$11,2,FALSE),FIND("/",VLOOKUP($D1610,業務!$A$1:$E$11,2,FALSE))+1,2)</f>
        <v>專員</v>
      </c>
      <c r="Q1610">
        <f t="shared" si="76"/>
        <v>0.01</v>
      </c>
      <c r="R1610">
        <f t="shared" si="77"/>
        <v>416.5</v>
      </c>
    </row>
    <row r="1611" spans="1:18" ht="15.75" customHeight="1">
      <c r="A1611" s="19">
        <v>1610</v>
      </c>
      <c r="B1611" s="4">
        <v>31</v>
      </c>
      <c r="C1611" s="15">
        <v>257</v>
      </c>
      <c r="D1611" s="21">
        <v>2</v>
      </c>
      <c r="E1611" s="22">
        <v>44157</v>
      </c>
      <c r="F1611" s="26">
        <v>4</v>
      </c>
      <c r="G1611" s="24">
        <v>0.17</v>
      </c>
      <c r="H1611">
        <f>VLOOKUP($B1611,產品!$A$1:$E$61,4,FALSE)*(1-$G1611)*$F1611</f>
        <v>23240</v>
      </c>
      <c r="I1611" s="58">
        <f>$H1611-VLOOKUP($B1611,產品!$A$2:$E$61,5,FALSE)*F1611-$R1611</f>
        <v>6091.4</v>
      </c>
      <c r="J1611">
        <f t="shared" si="75"/>
        <v>2020</v>
      </c>
      <c r="P1611" t="str">
        <f>MID(VLOOKUP($D1611,業務!$A$1:$E$11,2,FALSE),FIND("/",VLOOKUP($D1611,業務!$A$1:$E$11,2,FALSE))+1,2)</f>
        <v>經理</v>
      </c>
      <c r="Q1611">
        <f t="shared" si="76"/>
        <v>1.4999999999999999E-2</v>
      </c>
      <c r="R1611">
        <f t="shared" si="77"/>
        <v>348.59999999999997</v>
      </c>
    </row>
    <row r="1612" spans="1:18" ht="15.75" customHeight="1">
      <c r="A1612" s="19">
        <v>1611</v>
      </c>
      <c r="B1612" s="4">
        <v>36</v>
      </c>
      <c r="C1612" s="15">
        <v>257</v>
      </c>
      <c r="D1612" s="21">
        <v>8</v>
      </c>
      <c r="E1612" s="22">
        <v>44157</v>
      </c>
      <c r="F1612" s="23">
        <v>3</v>
      </c>
      <c r="G1612" s="24">
        <v>0.18</v>
      </c>
      <c r="H1612">
        <f>VLOOKUP($B1612,產品!$A$1:$E$61,4,FALSE)*(1-$G1612)*$F1612</f>
        <v>22140.000000000004</v>
      </c>
      <c r="I1612" s="58">
        <f>$H1612-VLOOKUP($B1612,產品!$A$2:$E$61,5,FALSE)*F1612-$R1612</f>
        <v>5718.600000000004</v>
      </c>
      <c r="J1612">
        <f t="shared" si="75"/>
        <v>2020</v>
      </c>
      <c r="P1612" t="str">
        <f>MID(VLOOKUP($D1612,業務!$A$1:$E$11,2,FALSE),FIND("/",VLOOKUP($D1612,業務!$A$1:$E$11,2,FALSE))+1,2)</f>
        <v>專員</v>
      </c>
      <c r="Q1612">
        <f t="shared" si="76"/>
        <v>0.01</v>
      </c>
      <c r="R1612">
        <f t="shared" si="77"/>
        <v>221.40000000000003</v>
      </c>
    </row>
    <row r="1613" spans="1:18" ht="15.75" customHeight="1">
      <c r="A1613" s="19">
        <v>1612</v>
      </c>
      <c r="B1613" s="4">
        <v>21</v>
      </c>
      <c r="C1613" s="15">
        <v>113</v>
      </c>
      <c r="D1613" s="21">
        <v>6</v>
      </c>
      <c r="E1613" s="22">
        <v>44158</v>
      </c>
      <c r="F1613" s="23">
        <v>100</v>
      </c>
      <c r="G1613" s="24">
        <v>0.06</v>
      </c>
      <c r="H1613">
        <f>VLOOKUP($B1613,產品!$A$1:$E$61,4,FALSE)*(1-$G1613)*$F1613</f>
        <v>169200</v>
      </c>
      <c r="I1613" s="58">
        <f>$H1613-VLOOKUP($B1613,產品!$A$2:$E$61,5,FALSE)*F1613-$R1613</f>
        <v>95508</v>
      </c>
      <c r="J1613">
        <f t="shared" si="75"/>
        <v>2020</v>
      </c>
      <c r="P1613" t="str">
        <f>MID(VLOOKUP($D1613,業務!$A$1:$E$11,2,FALSE),FIND("/",VLOOKUP($D1613,業務!$A$1:$E$11,2,FALSE))+1,2)</f>
        <v>專員</v>
      </c>
      <c r="Q1613">
        <f t="shared" si="76"/>
        <v>0.01</v>
      </c>
      <c r="R1613">
        <f t="shared" si="77"/>
        <v>1692</v>
      </c>
    </row>
    <row r="1614" spans="1:18" ht="15.75" customHeight="1">
      <c r="A1614" s="19">
        <v>1613</v>
      </c>
      <c r="B1614" s="4">
        <v>15</v>
      </c>
      <c r="C1614" s="15">
        <v>3</v>
      </c>
      <c r="D1614" s="21">
        <v>6</v>
      </c>
      <c r="E1614" s="22">
        <v>44158</v>
      </c>
      <c r="F1614" s="26">
        <v>40</v>
      </c>
      <c r="G1614" s="24">
        <v>0.11</v>
      </c>
      <c r="H1614">
        <f>VLOOKUP($B1614,產品!$A$1:$E$61,4,FALSE)*(1-$G1614)*$F1614</f>
        <v>64080</v>
      </c>
      <c r="I1614" s="58">
        <f>$H1614-VLOOKUP($B1614,產品!$A$2:$E$61,5,FALSE)*F1614-$R1614</f>
        <v>34639.199999999997</v>
      </c>
      <c r="J1614">
        <f t="shared" si="75"/>
        <v>2020</v>
      </c>
      <c r="P1614" t="str">
        <f>MID(VLOOKUP($D1614,業務!$A$1:$E$11,2,FALSE),FIND("/",VLOOKUP($D1614,業務!$A$1:$E$11,2,FALSE))+1,2)</f>
        <v>專員</v>
      </c>
      <c r="Q1614">
        <f t="shared" si="76"/>
        <v>0.01</v>
      </c>
      <c r="R1614">
        <f t="shared" si="77"/>
        <v>640.80000000000007</v>
      </c>
    </row>
    <row r="1615" spans="1:18" ht="15.75" customHeight="1">
      <c r="A1615" s="19">
        <v>1614</v>
      </c>
      <c r="B1615" s="4">
        <v>54</v>
      </c>
      <c r="C1615" s="15">
        <v>136</v>
      </c>
      <c r="D1615" s="21">
        <v>1</v>
      </c>
      <c r="E1615" s="22">
        <v>44158</v>
      </c>
      <c r="F1615" s="23">
        <v>7</v>
      </c>
      <c r="G1615" s="24">
        <v>7.0000000000000007E-2</v>
      </c>
      <c r="H1615">
        <f>VLOOKUP($B1615,產品!$A$1:$E$61,4,FALSE)*(1-$G1615)*$F1615</f>
        <v>117180</v>
      </c>
      <c r="I1615" s="58">
        <f>$H1615-VLOOKUP($B1615,產品!$A$2:$E$61,5,FALSE)*F1615-$R1615</f>
        <v>27808.2</v>
      </c>
      <c r="J1615">
        <f t="shared" si="75"/>
        <v>2020</v>
      </c>
      <c r="P1615" t="str">
        <f>MID(VLOOKUP($D1615,業務!$A$1:$E$11,2,FALSE),FIND("/",VLOOKUP($D1615,業務!$A$1:$E$11,2,FALSE))+1,2)</f>
        <v>專員</v>
      </c>
      <c r="Q1615">
        <f t="shared" si="76"/>
        <v>0.01</v>
      </c>
      <c r="R1615">
        <f t="shared" si="77"/>
        <v>1171.8</v>
      </c>
    </row>
    <row r="1616" spans="1:18" ht="15.75" customHeight="1">
      <c r="A1616" s="19">
        <v>1615</v>
      </c>
      <c r="B1616" s="4">
        <v>50</v>
      </c>
      <c r="C1616" s="15">
        <v>136</v>
      </c>
      <c r="D1616" s="21">
        <v>4</v>
      </c>
      <c r="E1616" s="22">
        <v>44158</v>
      </c>
      <c r="F1616" s="26">
        <v>8</v>
      </c>
      <c r="G1616" s="24">
        <v>0.17</v>
      </c>
      <c r="H1616">
        <f>VLOOKUP($B1616,產品!$A$1:$E$61,4,FALSE)*(1-$G1616)*$F1616</f>
        <v>119520</v>
      </c>
      <c r="I1616" s="58">
        <f>$H1616-VLOOKUP($B1616,產品!$A$2:$E$61,5,FALSE)*F1616-$R1616</f>
        <v>17285.759999999998</v>
      </c>
      <c r="J1616">
        <f t="shared" si="75"/>
        <v>2020</v>
      </c>
      <c r="P1616" t="str">
        <f>MID(VLOOKUP($D1616,業務!$A$1:$E$11,2,FALSE),FIND("/",VLOOKUP($D1616,業務!$A$1:$E$11,2,FALSE))+1,2)</f>
        <v>副理</v>
      </c>
      <c r="Q1616">
        <f t="shared" si="76"/>
        <v>1.2E-2</v>
      </c>
      <c r="R1616">
        <f t="shared" si="77"/>
        <v>1434.24</v>
      </c>
    </row>
    <row r="1617" spans="1:18" ht="15.75" customHeight="1">
      <c r="A1617" s="19">
        <v>1616</v>
      </c>
      <c r="B1617" s="4">
        <v>4</v>
      </c>
      <c r="C1617" s="15">
        <v>8</v>
      </c>
      <c r="D1617" s="21">
        <v>6</v>
      </c>
      <c r="E1617" s="22">
        <v>44159</v>
      </c>
      <c r="F1617" s="26">
        <v>135</v>
      </c>
      <c r="G1617" s="24">
        <v>0.11</v>
      </c>
      <c r="H1617">
        <f>VLOOKUP($B1617,產品!$A$1:$E$61,4,FALSE)*(1-$G1617)*$F1617</f>
        <v>120150</v>
      </c>
      <c r="I1617" s="58">
        <f>$H1617-VLOOKUP($B1617,產品!$A$2:$E$61,5,FALSE)*F1617-$R1617</f>
        <v>64948.5</v>
      </c>
      <c r="J1617">
        <f t="shared" si="75"/>
        <v>2020</v>
      </c>
      <c r="P1617" t="str">
        <f>MID(VLOOKUP($D1617,業務!$A$1:$E$11,2,FALSE),FIND("/",VLOOKUP($D1617,業務!$A$1:$E$11,2,FALSE))+1,2)</f>
        <v>專員</v>
      </c>
      <c r="Q1617">
        <f t="shared" si="76"/>
        <v>0.01</v>
      </c>
      <c r="R1617">
        <f t="shared" si="77"/>
        <v>1201.5</v>
      </c>
    </row>
    <row r="1618" spans="1:18" ht="15.75" customHeight="1">
      <c r="A1618" s="19">
        <v>1617</v>
      </c>
      <c r="B1618" s="4">
        <v>23</v>
      </c>
      <c r="C1618" s="15">
        <v>278</v>
      </c>
      <c r="D1618" s="21">
        <v>1</v>
      </c>
      <c r="E1618" s="22">
        <v>44159</v>
      </c>
      <c r="F1618" s="26">
        <v>60</v>
      </c>
      <c r="G1618" s="24">
        <v>0.14000000000000001</v>
      </c>
      <c r="H1618">
        <f>VLOOKUP($B1618,產品!$A$1:$E$61,4,FALSE)*(1-$G1618)*$F1618</f>
        <v>92880</v>
      </c>
      <c r="I1618" s="58">
        <f>$H1618-VLOOKUP($B1618,產品!$A$2:$E$61,5,FALSE)*F1618-$R1618</f>
        <v>48751.199999999997</v>
      </c>
      <c r="J1618">
        <f t="shared" si="75"/>
        <v>2020</v>
      </c>
      <c r="P1618" t="str">
        <f>MID(VLOOKUP($D1618,業務!$A$1:$E$11,2,FALSE),FIND("/",VLOOKUP($D1618,業務!$A$1:$E$11,2,FALSE))+1,2)</f>
        <v>專員</v>
      </c>
      <c r="Q1618">
        <f t="shared" si="76"/>
        <v>0.01</v>
      </c>
      <c r="R1618">
        <f t="shared" si="77"/>
        <v>928.80000000000007</v>
      </c>
    </row>
    <row r="1619" spans="1:18" ht="15.75" customHeight="1">
      <c r="A1619" s="19">
        <v>1618</v>
      </c>
      <c r="B1619" s="4">
        <v>59</v>
      </c>
      <c r="C1619" s="15">
        <v>3</v>
      </c>
      <c r="D1619" s="21">
        <v>9</v>
      </c>
      <c r="E1619" s="22">
        <v>44159</v>
      </c>
      <c r="F1619" s="26">
        <v>10</v>
      </c>
      <c r="G1619" s="24">
        <v>0.16</v>
      </c>
      <c r="H1619">
        <f>VLOOKUP($B1619,產品!$A$1:$E$61,4,FALSE)*(1-$G1619)*$F1619</f>
        <v>201600</v>
      </c>
      <c r="I1619" s="58">
        <f>$H1619-VLOOKUP($B1619,產品!$A$2:$E$61,5,FALSE)*F1619-$R1619</f>
        <v>30576</v>
      </c>
      <c r="J1619">
        <f t="shared" si="75"/>
        <v>2020</v>
      </c>
      <c r="P1619" t="str">
        <f>MID(VLOOKUP($D1619,業務!$A$1:$E$11,2,FALSE),FIND("/",VLOOKUP($D1619,業務!$A$1:$E$11,2,FALSE))+1,2)</f>
        <v>經理</v>
      </c>
      <c r="Q1619">
        <f t="shared" si="76"/>
        <v>1.4999999999999999E-2</v>
      </c>
      <c r="R1619">
        <f t="shared" si="77"/>
        <v>3024</v>
      </c>
    </row>
    <row r="1620" spans="1:18" ht="15.75" customHeight="1">
      <c r="A1620" s="19">
        <v>1619</v>
      </c>
      <c r="B1620" s="4">
        <v>24</v>
      </c>
      <c r="C1620" s="15">
        <v>4</v>
      </c>
      <c r="D1620" s="21">
        <v>10</v>
      </c>
      <c r="E1620" s="22">
        <v>44159</v>
      </c>
      <c r="F1620" s="23">
        <v>15</v>
      </c>
      <c r="G1620" s="24">
        <v>0.08</v>
      </c>
      <c r="H1620">
        <f>VLOOKUP($B1620,產品!$A$1:$E$61,4,FALSE)*(1-$G1620)*$F1620</f>
        <v>24840</v>
      </c>
      <c r="I1620" s="58">
        <f>$H1620-VLOOKUP($B1620,產品!$A$2:$E$61,5,FALSE)*F1620-$R1620</f>
        <v>13791.6</v>
      </c>
      <c r="J1620">
        <f t="shared" si="75"/>
        <v>2020</v>
      </c>
      <c r="P1620" t="str">
        <f>MID(VLOOKUP($D1620,業務!$A$1:$E$11,2,FALSE),FIND("/",VLOOKUP($D1620,業務!$A$1:$E$11,2,FALSE))+1,2)</f>
        <v>專員</v>
      </c>
      <c r="Q1620">
        <f t="shared" si="76"/>
        <v>0.01</v>
      </c>
      <c r="R1620">
        <f t="shared" si="77"/>
        <v>248.4</v>
      </c>
    </row>
    <row r="1621" spans="1:18" ht="15.75" customHeight="1">
      <c r="A1621" s="19">
        <v>1620</v>
      </c>
      <c r="B1621" s="4">
        <v>50</v>
      </c>
      <c r="C1621" s="15">
        <v>11</v>
      </c>
      <c r="D1621" s="21">
        <v>1</v>
      </c>
      <c r="E1621" s="22">
        <v>44160</v>
      </c>
      <c r="F1621" s="23">
        <v>9</v>
      </c>
      <c r="G1621" s="24">
        <v>0.1</v>
      </c>
      <c r="H1621">
        <f>VLOOKUP($B1621,產品!$A$1:$E$61,4,FALSE)*(1-$G1621)*$F1621</f>
        <v>145800</v>
      </c>
      <c r="I1621" s="58">
        <f>$H1621-VLOOKUP($B1621,產品!$A$2:$E$61,5,FALSE)*F1621-$R1621</f>
        <v>30942</v>
      </c>
      <c r="J1621">
        <f t="shared" si="75"/>
        <v>2020</v>
      </c>
      <c r="P1621" t="str">
        <f>MID(VLOOKUP($D1621,業務!$A$1:$E$11,2,FALSE),FIND("/",VLOOKUP($D1621,業務!$A$1:$E$11,2,FALSE))+1,2)</f>
        <v>專員</v>
      </c>
      <c r="Q1621">
        <f t="shared" si="76"/>
        <v>0.01</v>
      </c>
      <c r="R1621">
        <f t="shared" si="77"/>
        <v>1458</v>
      </c>
    </row>
    <row r="1622" spans="1:18" ht="15.75" customHeight="1">
      <c r="A1622" s="19">
        <v>1621</v>
      </c>
      <c r="B1622" s="4">
        <v>45</v>
      </c>
      <c r="C1622" s="15">
        <v>260</v>
      </c>
      <c r="D1622" s="21">
        <v>8</v>
      </c>
      <c r="E1622" s="22">
        <v>44160</v>
      </c>
      <c r="F1622" s="23">
        <v>3</v>
      </c>
      <c r="G1622" s="24">
        <v>0.06</v>
      </c>
      <c r="H1622">
        <f>VLOOKUP($B1622,產品!$A$1:$E$61,4,FALSE)*(1-$G1622)*$F1622</f>
        <v>39480</v>
      </c>
      <c r="I1622" s="58">
        <f>$H1622-VLOOKUP($B1622,產品!$A$2:$E$61,5,FALSE)*F1622-$R1622</f>
        <v>11785.2</v>
      </c>
      <c r="J1622">
        <f t="shared" si="75"/>
        <v>2020</v>
      </c>
      <c r="P1622" t="str">
        <f>MID(VLOOKUP($D1622,業務!$A$1:$E$11,2,FALSE),FIND("/",VLOOKUP($D1622,業務!$A$1:$E$11,2,FALSE))+1,2)</f>
        <v>專員</v>
      </c>
      <c r="Q1622">
        <f t="shared" si="76"/>
        <v>0.01</v>
      </c>
      <c r="R1622">
        <f t="shared" si="77"/>
        <v>394.8</v>
      </c>
    </row>
    <row r="1623" spans="1:18" ht="15.75" customHeight="1">
      <c r="A1623" s="19">
        <v>1622</v>
      </c>
      <c r="B1623" s="4">
        <v>13</v>
      </c>
      <c r="C1623" s="15">
        <v>121</v>
      </c>
      <c r="D1623" s="21">
        <v>7</v>
      </c>
      <c r="E1623" s="22">
        <v>44160</v>
      </c>
      <c r="F1623" s="23">
        <v>11</v>
      </c>
      <c r="G1623" s="24">
        <v>0.2</v>
      </c>
      <c r="H1623">
        <f>VLOOKUP($B1623,產品!$A$1:$E$61,4,FALSE)*(1-$G1623)*$F1623</f>
        <v>15840</v>
      </c>
      <c r="I1623" s="58">
        <f>$H1623-VLOOKUP($B1623,產品!$A$2:$E$61,5,FALSE)*F1623-$R1623</f>
        <v>7729.92</v>
      </c>
      <c r="J1623">
        <f t="shared" si="75"/>
        <v>2020</v>
      </c>
      <c r="P1623" t="str">
        <f>MID(VLOOKUP($D1623,業務!$A$1:$E$11,2,FALSE),FIND("/",VLOOKUP($D1623,業務!$A$1:$E$11,2,FALSE))+1,2)</f>
        <v>副理</v>
      </c>
      <c r="Q1623">
        <f t="shared" si="76"/>
        <v>1.2E-2</v>
      </c>
      <c r="R1623">
        <f t="shared" si="77"/>
        <v>190.08</v>
      </c>
    </row>
    <row r="1624" spans="1:18" ht="15.75" customHeight="1">
      <c r="A1624" s="19">
        <v>1623</v>
      </c>
      <c r="B1624" s="4">
        <v>38</v>
      </c>
      <c r="C1624" s="15">
        <v>280</v>
      </c>
      <c r="D1624" s="21">
        <v>3</v>
      </c>
      <c r="E1624" s="22">
        <v>44160</v>
      </c>
      <c r="F1624" s="26">
        <v>3</v>
      </c>
      <c r="G1624" s="24">
        <v>0.2</v>
      </c>
      <c r="H1624">
        <f>VLOOKUP($B1624,產品!$A$1:$E$61,4,FALSE)*(1-$G1624)*$F1624</f>
        <v>36000</v>
      </c>
      <c r="I1624" s="58">
        <f>$H1624-VLOOKUP($B1624,產品!$A$2:$E$61,5,FALSE)*F1624-$R1624</f>
        <v>6174</v>
      </c>
      <c r="J1624">
        <f t="shared" si="75"/>
        <v>2020</v>
      </c>
      <c r="P1624" t="str">
        <f>MID(VLOOKUP($D1624,業務!$A$1:$E$11,2,FALSE),FIND("/",VLOOKUP($D1624,業務!$A$1:$E$11,2,FALSE))+1,2)</f>
        <v>協理</v>
      </c>
      <c r="Q1624">
        <f t="shared" si="76"/>
        <v>1.6E-2</v>
      </c>
      <c r="R1624">
        <f t="shared" si="77"/>
        <v>576</v>
      </c>
    </row>
    <row r="1625" spans="1:18" ht="15.75" customHeight="1">
      <c r="A1625" s="19">
        <v>1624</v>
      </c>
      <c r="B1625" s="4">
        <v>50</v>
      </c>
      <c r="C1625" s="15">
        <v>124</v>
      </c>
      <c r="D1625" s="21">
        <v>4</v>
      </c>
      <c r="E1625" s="22">
        <v>44160</v>
      </c>
      <c r="F1625" s="23">
        <v>3</v>
      </c>
      <c r="G1625" s="24">
        <v>0.18</v>
      </c>
      <c r="H1625">
        <f>VLOOKUP($B1625,產品!$A$1:$E$61,4,FALSE)*(1-$G1625)*$F1625</f>
        <v>44280.000000000007</v>
      </c>
      <c r="I1625" s="58">
        <f>$H1625-VLOOKUP($B1625,產品!$A$2:$E$61,5,FALSE)*F1625-$R1625</f>
        <v>5948.6400000000067</v>
      </c>
      <c r="J1625">
        <f t="shared" si="75"/>
        <v>2020</v>
      </c>
      <c r="P1625" t="str">
        <f>MID(VLOOKUP($D1625,業務!$A$1:$E$11,2,FALSE),FIND("/",VLOOKUP($D1625,業務!$A$1:$E$11,2,FALSE))+1,2)</f>
        <v>副理</v>
      </c>
      <c r="Q1625">
        <f t="shared" si="76"/>
        <v>1.2E-2</v>
      </c>
      <c r="R1625">
        <f t="shared" si="77"/>
        <v>531.36000000000013</v>
      </c>
    </row>
    <row r="1626" spans="1:18" ht="15.75" customHeight="1">
      <c r="A1626" s="19">
        <v>1625</v>
      </c>
      <c r="B1626" s="4">
        <v>14</v>
      </c>
      <c r="C1626" s="15">
        <v>11</v>
      </c>
      <c r="D1626" s="21">
        <v>6</v>
      </c>
      <c r="E1626" s="22">
        <v>44161</v>
      </c>
      <c r="F1626" s="23">
        <v>60</v>
      </c>
      <c r="G1626" s="24">
        <v>0.18</v>
      </c>
      <c r="H1626">
        <f>VLOOKUP($B1626,產品!$A$1:$E$61,4,FALSE)*(1-$G1626)*$F1626</f>
        <v>88560</v>
      </c>
      <c r="I1626" s="58">
        <f>$H1626-VLOOKUP($B1626,產品!$A$2:$E$61,5,FALSE)*F1626-$R1626</f>
        <v>44474.400000000001</v>
      </c>
      <c r="J1626">
        <f t="shared" si="75"/>
        <v>2020</v>
      </c>
      <c r="P1626" t="str">
        <f>MID(VLOOKUP($D1626,業務!$A$1:$E$11,2,FALSE),FIND("/",VLOOKUP($D1626,業務!$A$1:$E$11,2,FALSE))+1,2)</f>
        <v>專員</v>
      </c>
      <c r="Q1626">
        <f t="shared" si="76"/>
        <v>0.01</v>
      </c>
      <c r="R1626">
        <f t="shared" si="77"/>
        <v>885.6</v>
      </c>
    </row>
    <row r="1627" spans="1:18" ht="15.75" customHeight="1">
      <c r="A1627" s="19">
        <v>1626</v>
      </c>
      <c r="B1627" s="4">
        <v>56</v>
      </c>
      <c r="C1627" s="15">
        <v>11</v>
      </c>
      <c r="D1627" s="21">
        <v>10</v>
      </c>
      <c r="E1627" s="22">
        <v>44161</v>
      </c>
      <c r="F1627" s="26">
        <v>8</v>
      </c>
      <c r="G1627" s="24">
        <v>0.05</v>
      </c>
      <c r="H1627">
        <f>VLOOKUP($B1627,產品!$A$1:$E$61,4,FALSE)*(1-$G1627)*$F1627</f>
        <v>167200</v>
      </c>
      <c r="I1627" s="58">
        <f>$H1627-VLOOKUP($B1627,產品!$A$2:$E$61,5,FALSE)*F1627-$R1627</f>
        <v>42328.000000000015</v>
      </c>
      <c r="J1627">
        <f t="shared" si="75"/>
        <v>2020</v>
      </c>
      <c r="P1627" t="str">
        <f>MID(VLOOKUP($D1627,業務!$A$1:$E$11,2,FALSE),FIND("/",VLOOKUP($D1627,業務!$A$1:$E$11,2,FALSE))+1,2)</f>
        <v>專員</v>
      </c>
      <c r="Q1627">
        <f t="shared" si="76"/>
        <v>0.01</v>
      </c>
      <c r="R1627">
        <f t="shared" si="77"/>
        <v>1672</v>
      </c>
    </row>
    <row r="1628" spans="1:18" ht="15.75" customHeight="1">
      <c r="A1628" s="19">
        <v>1627</v>
      </c>
      <c r="B1628" s="4">
        <v>8</v>
      </c>
      <c r="C1628" s="15">
        <v>288</v>
      </c>
      <c r="D1628" s="21">
        <v>4</v>
      </c>
      <c r="E1628" s="22">
        <v>44161</v>
      </c>
      <c r="F1628" s="23">
        <v>60</v>
      </c>
      <c r="G1628" s="24">
        <v>0.09</v>
      </c>
      <c r="H1628">
        <f>VLOOKUP($B1628,產品!$A$1:$E$61,4,FALSE)*(1-$G1628)*$F1628</f>
        <v>54600</v>
      </c>
      <c r="I1628" s="58">
        <f>$H1628-VLOOKUP($B1628,產品!$A$2:$E$61,5,FALSE)*F1628-$R1628</f>
        <v>29944.799999999999</v>
      </c>
      <c r="J1628">
        <f t="shared" si="75"/>
        <v>2020</v>
      </c>
      <c r="P1628" t="str">
        <f>MID(VLOOKUP($D1628,業務!$A$1:$E$11,2,FALSE),FIND("/",VLOOKUP($D1628,業務!$A$1:$E$11,2,FALSE))+1,2)</f>
        <v>副理</v>
      </c>
      <c r="Q1628">
        <f t="shared" si="76"/>
        <v>1.2E-2</v>
      </c>
      <c r="R1628">
        <f t="shared" si="77"/>
        <v>655.20000000000005</v>
      </c>
    </row>
    <row r="1629" spans="1:18" ht="15.75" customHeight="1">
      <c r="A1629" s="19">
        <v>1628</v>
      </c>
      <c r="B1629" s="4">
        <v>36</v>
      </c>
      <c r="C1629" s="15">
        <v>12</v>
      </c>
      <c r="D1629" s="21">
        <v>1</v>
      </c>
      <c r="E1629" s="22">
        <v>44161</v>
      </c>
      <c r="F1629" s="26">
        <v>5</v>
      </c>
      <c r="G1629" s="24">
        <v>0.15</v>
      </c>
      <c r="H1629">
        <f>VLOOKUP($B1629,產品!$A$1:$E$61,4,FALSE)*(1-$G1629)*$F1629</f>
        <v>38250</v>
      </c>
      <c r="I1629" s="58">
        <f>$H1629-VLOOKUP($B1629,產品!$A$2:$E$61,5,FALSE)*F1629-$R1629</f>
        <v>10867.5</v>
      </c>
      <c r="J1629">
        <f t="shared" si="75"/>
        <v>2020</v>
      </c>
      <c r="P1629" t="str">
        <f>MID(VLOOKUP($D1629,業務!$A$1:$E$11,2,FALSE),FIND("/",VLOOKUP($D1629,業務!$A$1:$E$11,2,FALSE))+1,2)</f>
        <v>專員</v>
      </c>
      <c r="Q1629">
        <f t="shared" si="76"/>
        <v>0.01</v>
      </c>
      <c r="R1629">
        <f t="shared" si="77"/>
        <v>382.5</v>
      </c>
    </row>
    <row r="1630" spans="1:18" ht="15.75" customHeight="1">
      <c r="A1630" s="19">
        <v>1629</v>
      </c>
      <c r="B1630" s="4">
        <v>59</v>
      </c>
      <c r="C1630" s="15">
        <v>6</v>
      </c>
      <c r="D1630" s="21">
        <v>6</v>
      </c>
      <c r="E1630" s="22">
        <v>44161</v>
      </c>
      <c r="F1630" s="23">
        <v>3</v>
      </c>
      <c r="G1630" s="24">
        <v>0.16</v>
      </c>
      <c r="H1630">
        <f>VLOOKUP($B1630,產品!$A$1:$E$61,4,FALSE)*(1-$G1630)*$F1630</f>
        <v>60480</v>
      </c>
      <c r="I1630" s="58">
        <f>$H1630-VLOOKUP($B1630,產品!$A$2:$E$61,5,FALSE)*F1630-$R1630</f>
        <v>9475.2000000000007</v>
      </c>
      <c r="J1630">
        <f t="shared" si="75"/>
        <v>2020</v>
      </c>
      <c r="P1630" t="str">
        <f>MID(VLOOKUP($D1630,業務!$A$1:$E$11,2,FALSE),FIND("/",VLOOKUP($D1630,業務!$A$1:$E$11,2,FALSE))+1,2)</f>
        <v>專員</v>
      </c>
      <c r="Q1630">
        <f t="shared" si="76"/>
        <v>0.01</v>
      </c>
      <c r="R1630">
        <f t="shared" si="77"/>
        <v>604.80000000000007</v>
      </c>
    </row>
    <row r="1631" spans="1:18" ht="15.75" customHeight="1">
      <c r="A1631" s="19">
        <v>1630</v>
      </c>
      <c r="B1631" s="4">
        <v>55</v>
      </c>
      <c r="C1631" s="15">
        <v>273</v>
      </c>
      <c r="D1631" s="21">
        <v>10</v>
      </c>
      <c r="E1631" s="22">
        <v>44161</v>
      </c>
      <c r="F1631" s="23">
        <v>2</v>
      </c>
      <c r="G1631" s="24">
        <v>7.0000000000000007E-2</v>
      </c>
      <c r="H1631">
        <f>VLOOKUP($B1631,產品!$A$1:$E$61,4,FALSE)*(1-$G1631)*$F1631</f>
        <v>37200</v>
      </c>
      <c r="I1631" s="58">
        <f>$H1631-VLOOKUP($B1631,產品!$A$2:$E$61,5,FALSE)*F1631-$R1631</f>
        <v>8828</v>
      </c>
      <c r="J1631">
        <f t="shared" si="75"/>
        <v>2020</v>
      </c>
      <c r="P1631" t="str">
        <f>MID(VLOOKUP($D1631,業務!$A$1:$E$11,2,FALSE),FIND("/",VLOOKUP($D1631,業務!$A$1:$E$11,2,FALSE))+1,2)</f>
        <v>專員</v>
      </c>
      <c r="Q1631">
        <f t="shared" si="76"/>
        <v>0.01</v>
      </c>
      <c r="R1631">
        <f t="shared" si="77"/>
        <v>372</v>
      </c>
    </row>
    <row r="1632" spans="1:18" ht="15.75" customHeight="1">
      <c r="A1632" s="19">
        <v>1631</v>
      </c>
      <c r="B1632" s="4">
        <v>52</v>
      </c>
      <c r="C1632" s="15">
        <v>122</v>
      </c>
      <c r="D1632" s="21">
        <v>5</v>
      </c>
      <c r="E1632" s="22">
        <v>44161</v>
      </c>
      <c r="F1632" s="23">
        <v>1</v>
      </c>
      <c r="G1632" s="24">
        <v>0.05</v>
      </c>
      <c r="H1632">
        <f>VLOOKUP($B1632,產品!$A$1:$E$61,4,FALSE)*(1-$G1632)*$F1632</f>
        <v>20900</v>
      </c>
      <c r="I1632" s="58">
        <f>$H1632-VLOOKUP($B1632,產品!$A$2:$E$61,5,FALSE)*F1632-$R1632</f>
        <v>5291.0000000000018</v>
      </c>
      <c r="J1632">
        <f t="shared" si="75"/>
        <v>2020</v>
      </c>
      <c r="P1632" t="str">
        <f>MID(VLOOKUP($D1632,業務!$A$1:$E$11,2,FALSE),FIND("/",VLOOKUP($D1632,業務!$A$1:$E$11,2,FALSE))+1,2)</f>
        <v>專員</v>
      </c>
      <c r="Q1632">
        <f t="shared" si="76"/>
        <v>0.01</v>
      </c>
      <c r="R1632">
        <f t="shared" si="77"/>
        <v>209</v>
      </c>
    </row>
    <row r="1633" spans="1:18" ht="15.75" customHeight="1">
      <c r="A1633" s="19">
        <v>1632</v>
      </c>
      <c r="B1633" s="4">
        <v>31</v>
      </c>
      <c r="C1633" s="15">
        <v>3</v>
      </c>
      <c r="D1633" s="21">
        <v>2</v>
      </c>
      <c r="E1633" s="22">
        <v>44161</v>
      </c>
      <c r="F1633" s="23">
        <v>2</v>
      </c>
      <c r="G1633" s="24">
        <v>0.11</v>
      </c>
      <c r="H1633">
        <f>VLOOKUP($B1633,產品!$A$1:$E$61,4,FALSE)*(1-$G1633)*$F1633</f>
        <v>12460</v>
      </c>
      <c r="I1633" s="58">
        <f>$H1633-VLOOKUP($B1633,產品!$A$2:$E$61,5,FALSE)*F1633-$R1633</f>
        <v>3873.1</v>
      </c>
      <c r="J1633">
        <f t="shared" si="75"/>
        <v>2020</v>
      </c>
      <c r="P1633" t="str">
        <f>MID(VLOOKUP($D1633,業務!$A$1:$E$11,2,FALSE),FIND("/",VLOOKUP($D1633,業務!$A$1:$E$11,2,FALSE))+1,2)</f>
        <v>經理</v>
      </c>
      <c r="Q1633">
        <f t="shared" si="76"/>
        <v>1.4999999999999999E-2</v>
      </c>
      <c r="R1633">
        <f t="shared" si="77"/>
        <v>186.9</v>
      </c>
    </row>
    <row r="1634" spans="1:18" ht="15.75" customHeight="1">
      <c r="A1634" s="19">
        <v>1633</v>
      </c>
      <c r="B1634" s="4">
        <v>7</v>
      </c>
      <c r="C1634" s="15">
        <v>8</v>
      </c>
      <c r="D1634" s="21">
        <v>5</v>
      </c>
      <c r="E1634" s="22">
        <v>44162</v>
      </c>
      <c r="F1634" s="26">
        <v>200</v>
      </c>
      <c r="G1634" s="24">
        <v>0.08</v>
      </c>
      <c r="H1634">
        <f>VLOOKUP($B1634,產品!$A$1:$E$61,4,FALSE)*(1-$G1634)*$F1634</f>
        <v>184000</v>
      </c>
      <c r="I1634" s="58">
        <f>$H1634-VLOOKUP($B1634,產品!$A$2:$E$61,5,FALSE)*F1634-$R1634</f>
        <v>102160</v>
      </c>
      <c r="J1634">
        <f t="shared" si="75"/>
        <v>2020</v>
      </c>
      <c r="P1634" t="str">
        <f>MID(VLOOKUP($D1634,業務!$A$1:$E$11,2,FALSE),FIND("/",VLOOKUP($D1634,業務!$A$1:$E$11,2,FALSE))+1,2)</f>
        <v>專員</v>
      </c>
      <c r="Q1634">
        <f t="shared" si="76"/>
        <v>0.01</v>
      </c>
      <c r="R1634">
        <f t="shared" si="77"/>
        <v>1840</v>
      </c>
    </row>
    <row r="1635" spans="1:18" ht="15.75" customHeight="1">
      <c r="A1635" s="19">
        <v>1634</v>
      </c>
      <c r="B1635" s="4">
        <v>16</v>
      </c>
      <c r="C1635" s="15">
        <v>136</v>
      </c>
      <c r="D1635" s="21">
        <v>1</v>
      </c>
      <c r="E1635" s="22">
        <v>44162</v>
      </c>
      <c r="F1635" s="26">
        <v>60</v>
      </c>
      <c r="G1635" s="24">
        <v>0.17</v>
      </c>
      <c r="H1635">
        <f>VLOOKUP($B1635,產品!$A$1:$E$61,4,FALSE)*(1-$G1635)*$F1635</f>
        <v>89640</v>
      </c>
      <c r="I1635" s="58">
        <f>$H1635-VLOOKUP($B1635,產品!$A$2:$E$61,5,FALSE)*F1635-$R1635</f>
        <v>45543.6</v>
      </c>
      <c r="J1635">
        <f t="shared" si="75"/>
        <v>2020</v>
      </c>
      <c r="P1635" t="str">
        <f>MID(VLOOKUP($D1635,業務!$A$1:$E$11,2,FALSE),FIND("/",VLOOKUP($D1635,業務!$A$1:$E$11,2,FALSE))+1,2)</f>
        <v>專員</v>
      </c>
      <c r="Q1635">
        <f t="shared" si="76"/>
        <v>0.01</v>
      </c>
      <c r="R1635">
        <f t="shared" si="77"/>
        <v>896.4</v>
      </c>
    </row>
    <row r="1636" spans="1:18" ht="15.75" customHeight="1">
      <c r="A1636" s="19">
        <v>1635</v>
      </c>
      <c r="B1636" s="4">
        <v>36</v>
      </c>
      <c r="C1636" s="15">
        <v>291</v>
      </c>
      <c r="D1636" s="21">
        <v>1</v>
      </c>
      <c r="E1636" s="22">
        <v>44162</v>
      </c>
      <c r="F1636" s="23">
        <v>2</v>
      </c>
      <c r="G1636" s="24">
        <v>0.09</v>
      </c>
      <c r="H1636">
        <f>VLOOKUP($B1636,產品!$A$1:$E$61,4,FALSE)*(1-$G1636)*$F1636</f>
        <v>16380</v>
      </c>
      <c r="I1636" s="58">
        <f>$H1636-VLOOKUP($B1636,產品!$A$2:$E$61,5,FALSE)*F1636-$R1636</f>
        <v>5416.2</v>
      </c>
      <c r="J1636">
        <f t="shared" si="75"/>
        <v>2020</v>
      </c>
      <c r="P1636" t="str">
        <f>MID(VLOOKUP($D1636,業務!$A$1:$E$11,2,FALSE),FIND("/",VLOOKUP($D1636,業務!$A$1:$E$11,2,FALSE))+1,2)</f>
        <v>專員</v>
      </c>
      <c r="Q1636">
        <f t="shared" si="76"/>
        <v>0.01</v>
      </c>
      <c r="R1636">
        <f t="shared" si="77"/>
        <v>163.80000000000001</v>
      </c>
    </row>
    <row r="1637" spans="1:18" ht="15.75" customHeight="1">
      <c r="A1637" s="19">
        <v>1636</v>
      </c>
      <c r="B1637" s="4">
        <v>48</v>
      </c>
      <c r="C1637" s="15">
        <v>9</v>
      </c>
      <c r="D1637" s="21">
        <v>3</v>
      </c>
      <c r="E1637" s="22">
        <v>44163</v>
      </c>
      <c r="F1637" s="23">
        <v>5</v>
      </c>
      <c r="G1637" s="24">
        <v>0.05</v>
      </c>
      <c r="H1637">
        <f>VLOOKUP($B1637,產品!$A$1:$E$61,4,FALSE)*(1-$G1637)*$F1637</f>
        <v>104500</v>
      </c>
      <c r="I1637" s="58">
        <f>$H1637-VLOOKUP($B1637,產品!$A$2:$E$61,5,FALSE)*F1637-$R1637</f>
        <v>31328</v>
      </c>
      <c r="J1637">
        <f t="shared" si="75"/>
        <v>2020</v>
      </c>
      <c r="P1637" t="str">
        <f>MID(VLOOKUP($D1637,業務!$A$1:$E$11,2,FALSE),FIND("/",VLOOKUP($D1637,業務!$A$1:$E$11,2,FALSE))+1,2)</f>
        <v>協理</v>
      </c>
      <c r="Q1637">
        <f t="shared" si="76"/>
        <v>1.6E-2</v>
      </c>
      <c r="R1637">
        <f t="shared" si="77"/>
        <v>1672</v>
      </c>
    </row>
    <row r="1638" spans="1:18" ht="15.75" customHeight="1">
      <c r="A1638" s="19">
        <v>1637</v>
      </c>
      <c r="B1638" s="4">
        <v>9</v>
      </c>
      <c r="C1638" s="15">
        <v>263</v>
      </c>
      <c r="D1638" s="21">
        <v>8</v>
      </c>
      <c r="E1638" s="22">
        <v>44163</v>
      </c>
      <c r="F1638" s="23">
        <v>60</v>
      </c>
      <c r="G1638" s="24">
        <v>0.1</v>
      </c>
      <c r="H1638">
        <f>VLOOKUP($B1638,產品!$A$1:$E$61,4,FALSE)*(1-$G1638)*$F1638</f>
        <v>54000</v>
      </c>
      <c r="I1638" s="58">
        <f>$H1638-VLOOKUP($B1638,產品!$A$2:$E$61,5,FALSE)*F1638-$R1638</f>
        <v>29460</v>
      </c>
      <c r="J1638">
        <f t="shared" si="75"/>
        <v>2020</v>
      </c>
      <c r="P1638" t="str">
        <f>MID(VLOOKUP($D1638,業務!$A$1:$E$11,2,FALSE),FIND("/",VLOOKUP($D1638,業務!$A$1:$E$11,2,FALSE))+1,2)</f>
        <v>專員</v>
      </c>
      <c r="Q1638">
        <f t="shared" si="76"/>
        <v>0.01</v>
      </c>
      <c r="R1638">
        <f t="shared" si="77"/>
        <v>540</v>
      </c>
    </row>
    <row r="1639" spans="1:18" ht="15.75" customHeight="1">
      <c r="A1639" s="19">
        <v>1638</v>
      </c>
      <c r="B1639" s="4">
        <v>26</v>
      </c>
      <c r="C1639" s="15">
        <v>279</v>
      </c>
      <c r="D1639" s="21">
        <v>3</v>
      </c>
      <c r="E1639" s="22">
        <v>44163</v>
      </c>
      <c r="F1639" s="23">
        <v>10</v>
      </c>
      <c r="G1639" s="24">
        <v>0.15</v>
      </c>
      <c r="H1639">
        <f>VLOOKUP($B1639,產品!$A$1:$E$61,4,FALSE)*(1-$G1639)*$F1639</f>
        <v>55250</v>
      </c>
      <c r="I1639" s="58">
        <f>$H1639-VLOOKUP($B1639,產品!$A$2:$E$61,5,FALSE)*F1639-$R1639</f>
        <v>15366</v>
      </c>
      <c r="J1639">
        <f t="shared" si="75"/>
        <v>2020</v>
      </c>
      <c r="P1639" t="str">
        <f>MID(VLOOKUP($D1639,業務!$A$1:$E$11,2,FALSE),FIND("/",VLOOKUP($D1639,業務!$A$1:$E$11,2,FALSE))+1,2)</f>
        <v>協理</v>
      </c>
      <c r="Q1639">
        <f t="shared" si="76"/>
        <v>1.6E-2</v>
      </c>
      <c r="R1639">
        <f t="shared" si="77"/>
        <v>884</v>
      </c>
    </row>
    <row r="1640" spans="1:18" ht="15.75" customHeight="1">
      <c r="A1640" s="19">
        <v>1639</v>
      </c>
      <c r="B1640" s="4">
        <v>57</v>
      </c>
      <c r="C1640" s="15">
        <v>114</v>
      </c>
      <c r="D1640" s="21">
        <v>9</v>
      </c>
      <c r="E1640" s="22">
        <v>44163</v>
      </c>
      <c r="F1640" s="26">
        <v>2</v>
      </c>
      <c r="G1640" s="24">
        <v>0.19</v>
      </c>
      <c r="H1640">
        <f>VLOOKUP($B1640,產品!$A$1:$E$61,4,FALSE)*(1-$G1640)*$F1640</f>
        <v>29160.000000000004</v>
      </c>
      <c r="I1640" s="58">
        <f>$H1640-VLOOKUP($B1640,產品!$A$2:$E$61,5,FALSE)*F1640-$R1640</f>
        <v>3522.6000000000035</v>
      </c>
      <c r="J1640">
        <f t="shared" si="75"/>
        <v>2020</v>
      </c>
      <c r="P1640" t="str">
        <f>MID(VLOOKUP($D1640,業務!$A$1:$E$11,2,FALSE),FIND("/",VLOOKUP($D1640,業務!$A$1:$E$11,2,FALSE))+1,2)</f>
        <v>經理</v>
      </c>
      <c r="Q1640">
        <f t="shared" si="76"/>
        <v>1.4999999999999999E-2</v>
      </c>
      <c r="R1640">
        <f t="shared" si="77"/>
        <v>437.40000000000003</v>
      </c>
    </row>
    <row r="1641" spans="1:18" ht="15.75" customHeight="1">
      <c r="A1641" s="19">
        <v>1640</v>
      </c>
      <c r="B1641" s="4">
        <v>38</v>
      </c>
      <c r="C1641" s="15">
        <v>9</v>
      </c>
      <c r="D1641" s="21">
        <v>10</v>
      </c>
      <c r="E1641" s="22">
        <v>44164</v>
      </c>
      <c r="F1641" s="23">
        <v>15</v>
      </c>
      <c r="G1641" s="24">
        <v>0.12</v>
      </c>
      <c r="H1641">
        <f>VLOOKUP($B1641,產品!$A$1:$E$61,4,FALSE)*(1-$G1641)*$F1641</f>
        <v>198000</v>
      </c>
      <c r="I1641" s="58">
        <f>$H1641-VLOOKUP($B1641,產品!$A$2:$E$61,5,FALSE)*F1641-$R1641</f>
        <v>49770</v>
      </c>
      <c r="J1641">
        <f t="shared" si="75"/>
        <v>2020</v>
      </c>
      <c r="P1641" t="str">
        <f>MID(VLOOKUP($D1641,業務!$A$1:$E$11,2,FALSE),FIND("/",VLOOKUP($D1641,業務!$A$1:$E$11,2,FALSE))+1,2)</f>
        <v>專員</v>
      </c>
      <c r="Q1641">
        <f t="shared" si="76"/>
        <v>0.01</v>
      </c>
      <c r="R1641">
        <f t="shared" si="77"/>
        <v>1980</v>
      </c>
    </row>
    <row r="1642" spans="1:18" ht="15.75" customHeight="1">
      <c r="A1642" s="19">
        <v>1641</v>
      </c>
      <c r="B1642" s="4">
        <v>9</v>
      </c>
      <c r="C1642" s="15">
        <v>116</v>
      </c>
      <c r="D1642" s="21">
        <v>7</v>
      </c>
      <c r="E1642" s="22">
        <v>44164</v>
      </c>
      <c r="F1642" s="26">
        <v>100</v>
      </c>
      <c r="G1642" s="24">
        <v>0.09</v>
      </c>
      <c r="H1642">
        <f>VLOOKUP($B1642,產品!$A$1:$E$61,4,FALSE)*(1-$G1642)*$F1642</f>
        <v>91000</v>
      </c>
      <c r="I1642" s="58">
        <f>$H1642-VLOOKUP($B1642,產品!$A$2:$E$61,5,FALSE)*F1642-$R1642</f>
        <v>49908</v>
      </c>
      <c r="J1642">
        <f t="shared" si="75"/>
        <v>2020</v>
      </c>
      <c r="P1642" t="str">
        <f>MID(VLOOKUP($D1642,業務!$A$1:$E$11,2,FALSE),FIND("/",VLOOKUP($D1642,業務!$A$1:$E$11,2,FALSE))+1,2)</f>
        <v>副理</v>
      </c>
      <c r="Q1642">
        <f t="shared" si="76"/>
        <v>1.2E-2</v>
      </c>
      <c r="R1642">
        <f t="shared" si="77"/>
        <v>1092</v>
      </c>
    </row>
    <row r="1643" spans="1:18" ht="15.75" customHeight="1">
      <c r="A1643" s="19">
        <v>1642</v>
      </c>
      <c r="B1643" s="4">
        <v>27</v>
      </c>
      <c r="C1643" s="15">
        <v>121</v>
      </c>
      <c r="D1643" s="21">
        <v>1</v>
      </c>
      <c r="E1643" s="22">
        <v>44164</v>
      </c>
      <c r="F1643" s="26">
        <v>15</v>
      </c>
      <c r="G1643" s="24">
        <v>0.1</v>
      </c>
      <c r="H1643">
        <f>VLOOKUP($B1643,產品!$A$1:$E$61,4,FALSE)*(1-$G1643)*$F1643</f>
        <v>94500</v>
      </c>
      <c r="I1643" s="58">
        <f>$H1643-VLOOKUP($B1643,產品!$A$2:$E$61,5,FALSE)*F1643-$R1643</f>
        <v>30555</v>
      </c>
      <c r="J1643">
        <f t="shared" si="75"/>
        <v>2020</v>
      </c>
      <c r="P1643" t="str">
        <f>MID(VLOOKUP($D1643,業務!$A$1:$E$11,2,FALSE),FIND("/",VLOOKUP($D1643,業務!$A$1:$E$11,2,FALSE))+1,2)</f>
        <v>專員</v>
      </c>
      <c r="Q1643">
        <f t="shared" si="76"/>
        <v>0.01</v>
      </c>
      <c r="R1643">
        <f t="shared" si="77"/>
        <v>945</v>
      </c>
    </row>
    <row r="1644" spans="1:18" ht="15.75" customHeight="1">
      <c r="A1644" s="19">
        <v>1643</v>
      </c>
      <c r="B1644" s="4">
        <v>59</v>
      </c>
      <c r="C1644" s="15">
        <v>257</v>
      </c>
      <c r="D1644" s="21">
        <v>8</v>
      </c>
      <c r="E1644" s="22">
        <v>44164</v>
      </c>
      <c r="F1644" s="23">
        <v>5</v>
      </c>
      <c r="G1644" s="24">
        <v>0.17</v>
      </c>
      <c r="H1644">
        <f>VLOOKUP($B1644,產品!$A$1:$E$61,4,FALSE)*(1-$G1644)*$F1644</f>
        <v>99600</v>
      </c>
      <c r="I1644" s="58">
        <f>$H1644-VLOOKUP($B1644,產品!$A$2:$E$61,5,FALSE)*F1644-$R1644</f>
        <v>14604</v>
      </c>
      <c r="J1644">
        <f t="shared" si="75"/>
        <v>2020</v>
      </c>
      <c r="P1644" t="str">
        <f>MID(VLOOKUP($D1644,業務!$A$1:$E$11,2,FALSE),FIND("/",VLOOKUP($D1644,業務!$A$1:$E$11,2,FALSE))+1,2)</f>
        <v>專員</v>
      </c>
      <c r="Q1644">
        <f t="shared" si="76"/>
        <v>0.01</v>
      </c>
      <c r="R1644">
        <f t="shared" si="77"/>
        <v>996</v>
      </c>
    </row>
    <row r="1645" spans="1:18" ht="15.75" customHeight="1">
      <c r="A1645" s="19">
        <v>1644</v>
      </c>
      <c r="B1645" s="4">
        <v>31</v>
      </c>
      <c r="C1645" s="15">
        <v>262</v>
      </c>
      <c r="D1645" s="21">
        <v>6</v>
      </c>
      <c r="E1645" s="22">
        <v>44164</v>
      </c>
      <c r="F1645" s="23">
        <v>3</v>
      </c>
      <c r="G1645" s="24">
        <v>0.11</v>
      </c>
      <c r="H1645">
        <f>VLOOKUP($B1645,產品!$A$1:$E$61,4,FALSE)*(1-$G1645)*$F1645</f>
        <v>18690</v>
      </c>
      <c r="I1645" s="58">
        <f>$H1645-VLOOKUP($B1645,產品!$A$2:$E$61,5,FALSE)*F1645-$R1645</f>
        <v>5903.1</v>
      </c>
      <c r="J1645">
        <f t="shared" si="75"/>
        <v>2020</v>
      </c>
      <c r="P1645" t="str">
        <f>MID(VLOOKUP($D1645,業務!$A$1:$E$11,2,FALSE),FIND("/",VLOOKUP($D1645,業務!$A$1:$E$11,2,FALSE))+1,2)</f>
        <v>專員</v>
      </c>
      <c r="Q1645">
        <f t="shared" si="76"/>
        <v>0.01</v>
      </c>
      <c r="R1645">
        <f t="shared" si="77"/>
        <v>186.9</v>
      </c>
    </row>
    <row r="1646" spans="1:18" ht="15.75" customHeight="1">
      <c r="A1646" s="19">
        <v>1645</v>
      </c>
      <c r="B1646" s="4">
        <v>52</v>
      </c>
      <c r="C1646" s="15">
        <v>286</v>
      </c>
      <c r="D1646" s="21">
        <v>1</v>
      </c>
      <c r="E1646" s="22">
        <v>44165</v>
      </c>
      <c r="F1646" s="26">
        <v>10</v>
      </c>
      <c r="G1646" s="24">
        <v>0.19</v>
      </c>
      <c r="H1646">
        <f>VLOOKUP($B1646,產品!$A$1:$E$61,4,FALSE)*(1-$G1646)*$F1646</f>
        <v>178200</v>
      </c>
      <c r="I1646" s="58">
        <f>$H1646-VLOOKUP($B1646,產品!$A$2:$E$61,5,FALSE)*F1646-$R1646</f>
        <v>22418.000000000029</v>
      </c>
      <c r="J1646">
        <f t="shared" si="75"/>
        <v>2020</v>
      </c>
      <c r="P1646" t="str">
        <f>MID(VLOOKUP($D1646,業務!$A$1:$E$11,2,FALSE),FIND("/",VLOOKUP($D1646,業務!$A$1:$E$11,2,FALSE))+1,2)</f>
        <v>專員</v>
      </c>
      <c r="Q1646">
        <f t="shared" si="76"/>
        <v>0.01</v>
      </c>
      <c r="R1646">
        <f t="shared" si="77"/>
        <v>1782</v>
      </c>
    </row>
    <row r="1647" spans="1:18" ht="15.75" customHeight="1">
      <c r="A1647" s="19">
        <v>1646</v>
      </c>
      <c r="B1647" s="4">
        <v>11</v>
      </c>
      <c r="C1647" s="15">
        <v>2</v>
      </c>
      <c r="D1647" s="21">
        <v>1</v>
      </c>
      <c r="E1647" s="22">
        <v>44165</v>
      </c>
      <c r="F1647" s="26">
        <v>30</v>
      </c>
      <c r="G1647" s="24">
        <v>0.11</v>
      </c>
      <c r="H1647">
        <f>VLOOKUP($B1647,產品!$A$1:$E$61,4,FALSE)*(1-$G1647)*$F1647</f>
        <v>26700</v>
      </c>
      <c r="I1647" s="58">
        <f>$H1647-VLOOKUP($B1647,產品!$A$2:$E$61,5,FALSE)*F1647-$R1647</f>
        <v>14433</v>
      </c>
      <c r="J1647">
        <f t="shared" si="75"/>
        <v>2020</v>
      </c>
      <c r="P1647" t="str">
        <f>MID(VLOOKUP($D1647,業務!$A$1:$E$11,2,FALSE),FIND("/",VLOOKUP($D1647,業務!$A$1:$E$11,2,FALSE))+1,2)</f>
        <v>專員</v>
      </c>
      <c r="Q1647">
        <f t="shared" si="76"/>
        <v>0.01</v>
      </c>
      <c r="R1647">
        <f t="shared" si="77"/>
        <v>267</v>
      </c>
    </row>
    <row r="1648" spans="1:18" ht="15.75" customHeight="1">
      <c r="A1648" s="19">
        <v>1647</v>
      </c>
      <c r="B1648" s="4">
        <v>52</v>
      </c>
      <c r="C1648" s="15">
        <v>1</v>
      </c>
      <c r="D1648" s="21">
        <v>6</v>
      </c>
      <c r="E1648" s="22">
        <v>44165</v>
      </c>
      <c r="F1648" s="26">
        <v>5</v>
      </c>
      <c r="G1648" s="24">
        <v>0.18</v>
      </c>
      <c r="H1648">
        <f>VLOOKUP($B1648,產品!$A$1:$E$61,4,FALSE)*(1-$G1648)*$F1648</f>
        <v>90200</v>
      </c>
      <c r="I1648" s="58">
        <f>$H1648-VLOOKUP($B1648,產品!$A$2:$E$61,5,FALSE)*F1648-$R1648</f>
        <v>12298.000000000015</v>
      </c>
      <c r="J1648">
        <f t="shared" si="75"/>
        <v>2020</v>
      </c>
      <c r="P1648" t="str">
        <f>MID(VLOOKUP($D1648,業務!$A$1:$E$11,2,FALSE),FIND("/",VLOOKUP($D1648,業務!$A$1:$E$11,2,FALSE))+1,2)</f>
        <v>專員</v>
      </c>
      <c r="Q1648">
        <f t="shared" si="76"/>
        <v>0.01</v>
      </c>
      <c r="R1648">
        <f t="shared" si="77"/>
        <v>902</v>
      </c>
    </row>
    <row r="1649" spans="1:18" ht="15.75" customHeight="1">
      <c r="A1649" s="19">
        <v>1648</v>
      </c>
      <c r="B1649" s="4">
        <v>46</v>
      </c>
      <c r="C1649" s="15">
        <v>261</v>
      </c>
      <c r="D1649" s="21">
        <v>4</v>
      </c>
      <c r="E1649" s="22">
        <v>44166</v>
      </c>
      <c r="F1649" s="23">
        <v>7</v>
      </c>
      <c r="G1649" s="24">
        <v>0.06</v>
      </c>
      <c r="H1649">
        <f>VLOOKUP($B1649,產品!$A$1:$E$61,4,FALSE)*(1-$G1649)*$F1649</f>
        <v>111860</v>
      </c>
      <c r="I1649" s="58">
        <f>$H1649-VLOOKUP($B1649,產品!$A$2:$E$61,5,FALSE)*F1649-$R1649</f>
        <v>33167.68</v>
      </c>
      <c r="J1649">
        <f t="shared" si="75"/>
        <v>2020</v>
      </c>
      <c r="P1649" t="str">
        <f>MID(VLOOKUP($D1649,業務!$A$1:$E$11,2,FALSE),FIND("/",VLOOKUP($D1649,業務!$A$1:$E$11,2,FALSE))+1,2)</f>
        <v>副理</v>
      </c>
      <c r="Q1649">
        <f t="shared" si="76"/>
        <v>1.2E-2</v>
      </c>
      <c r="R1649">
        <f t="shared" si="77"/>
        <v>1342.32</v>
      </c>
    </row>
    <row r="1650" spans="1:18" ht="15.75" customHeight="1">
      <c r="A1650" s="19">
        <v>1649</v>
      </c>
      <c r="B1650" s="4">
        <v>38</v>
      </c>
      <c r="C1650" s="15">
        <v>274</v>
      </c>
      <c r="D1650" s="21">
        <v>9</v>
      </c>
      <c r="E1650" s="22">
        <v>44166</v>
      </c>
      <c r="F1650" s="26">
        <v>9</v>
      </c>
      <c r="G1650" s="24">
        <v>0.12</v>
      </c>
      <c r="H1650">
        <f>VLOOKUP($B1650,產品!$A$1:$E$61,4,FALSE)*(1-$G1650)*$F1650</f>
        <v>118800</v>
      </c>
      <c r="I1650" s="58">
        <f>$H1650-VLOOKUP($B1650,產品!$A$2:$E$61,5,FALSE)*F1650-$R1650</f>
        <v>29268</v>
      </c>
      <c r="J1650">
        <f t="shared" si="75"/>
        <v>2020</v>
      </c>
      <c r="P1650" t="str">
        <f>MID(VLOOKUP($D1650,業務!$A$1:$E$11,2,FALSE),FIND("/",VLOOKUP($D1650,業務!$A$1:$E$11,2,FALSE))+1,2)</f>
        <v>經理</v>
      </c>
      <c r="Q1650">
        <f t="shared" si="76"/>
        <v>1.4999999999999999E-2</v>
      </c>
      <c r="R1650">
        <f t="shared" si="77"/>
        <v>1782</v>
      </c>
    </row>
    <row r="1651" spans="1:18" ht="15.75" customHeight="1">
      <c r="A1651" s="19">
        <v>1650</v>
      </c>
      <c r="B1651" s="4">
        <v>8</v>
      </c>
      <c r="C1651" s="15">
        <v>12</v>
      </c>
      <c r="D1651" s="21">
        <v>8</v>
      </c>
      <c r="E1651" s="22">
        <v>44166</v>
      </c>
      <c r="F1651" s="23">
        <v>30</v>
      </c>
      <c r="G1651" s="24">
        <v>0.16</v>
      </c>
      <c r="H1651">
        <f>VLOOKUP($B1651,產品!$A$1:$E$61,4,FALSE)*(1-$G1651)*$F1651</f>
        <v>25200</v>
      </c>
      <c r="I1651" s="58">
        <f>$H1651-VLOOKUP($B1651,產品!$A$2:$E$61,5,FALSE)*F1651-$R1651</f>
        <v>12948</v>
      </c>
      <c r="J1651">
        <f t="shared" si="75"/>
        <v>2020</v>
      </c>
      <c r="P1651" t="str">
        <f>MID(VLOOKUP($D1651,業務!$A$1:$E$11,2,FALSE),FIND("/",VLOOKUP($D1651,業務!$A$1:$E$11,2,FALSE))+1,2)</f>
        <v>專員</v>
      </c>
      <c r="Q1651">
        <f t="shared" si="76"/>
        <v>0.01</v>
      </c>
      <c r="R1651">
        <f t="shared" si="77"/>
        <v>252</v>
      </c>
    </row>
    <row r="1652" spans="1:18" ht="15.75" customHeight="1">
      <c r="A1652" s="19">
        <v>1651</v>
      </c>
      <c r="B1652" s="4">
        <v>47</v>
      </c>
      <c r="C1652" s="15">
        <v>286</v>
      </c>
      <c r="D1652" s="21">
        <v>6</v>
      </c>
      <c r="E1652" s="22">
        <v>44166</v>
      </c>
      <c r="F1652" s="26">
        <v>3</v>
      </c>
      <c r="G1652" s="24">
        <v>0.16</v>
      </c>
      <c r="H1652">
        <f>VLOOKUP($B1652,產品!$A$1:$E$61,4,FALSE)*(1-$G1652)*$F1652</f>
        <v>50400</v>
      </c>
      <c r="I1652" s="58">
        <f>$H1652-VLOOKUP($B1652,產品!$A$2:$E$61,5,FALSE)*F1652-$R1652</f>
        <v>10896</v>
      </c>
      <c r="J1652">
        <f t="shared" si="75"/>
        <v>2020</v>
      </c>
      <c r="P1652" t="str">
        <f>MID(VLOOKUP($D1652,業務!$A$1:$E$11,2,FALSE),FIND("/",VLOOKUP($D1652,業務!$A$1:$E$11,2,FALSE))+1,2)</f>
        <v>專員</v>
      </c>
      <c r="Q1652">
        <f t="shared" si="76"/>
        <v>0.01</v>
      </c>
      <c r="R1652">
        <f t="shared" si="77"/>
        <v>504</v>
      </c>
    </row>
    <row r="1653" spans="1:18" ht="15.75" customHeight="1">
      <c r="A1653" s="19">
        <v>1652</v>
      </c>
      <c r="B1653" s="4">
        <v>33</v>
      </c>
      <c r="C1653" s="15">
        <v>5</v>
      </c>
      <c r="D1653" s="21">
        <v>5</v>
      </c>
      <c r="E1653" s="22">
        <v>44166</v>
      </c>
      <c r="F1653" s="23">
        <v>3</v>
      </c>
      <c r="G1653" s="24">
        <v>0.11</v>
      </c>
      <c r="H1653">
        <f>VLOOKUP($B1653,產品!$A$1:$E$61,4,FALSE)*(1-$G1653)*$F1653</f>
        <v>20025</v>
      </c>
      <c r="I1653" s="58">
        <f>$H1653-VLOOKUP($B1653,產品!$A$2:$E$61,5,FALSE)*F1653-$R1653</f>
        <v>6324.75</v>
      </c>
      <c r="J1653">
        <f t="shared" si="75"/>
        <v>2020</v>
      </c>
      <c r="P1653" t="str">
        <f>MID(VLOOKUP($D1653,業務!$A$1:$E$11,2,FALSE),FIND("/",VLOOKUP($D1653,業務!$A$1:$E$11,2,FALSE))+1,2)</f>
        <v>專員</v>
      </c>
      <c r="Q1653">
        <f t="shared" si="76"/>
        <v>0.01</v>
      </c>
      <c r="R1653">
        <f t="shared" si="77"/>
        <v>200.25</v>
      </c>
    </row>
    <row r="1654" spans="1:18" ht="15.75" customHeight="1">
      <c r="A1654" s="19">
        <v>1653</v>
      </c>
      <c r="B1654" s="4">
        <v>12</v>
      </c>
      <c r="C1654" s="15">
        <v>123</v>
      </c>
      <c r="D1654" s="21">
        <v>7</v>
      </c>
      <c r="E1654" s="22">
        <v>44167</v>
      </c>
      <c r="F1654" s="26">
        <v>200</v>
      </c>
      <c r="G1654" s="24">
        <v>0.06</v>
      </c>
      <c r="H1654">
        <f>VLOOKUP($B1654,產品!$A$1:$E$61,4,FALSE)*(1-$G1654)*$F1654</f>
        <v>188000</v>
      </c>
      <c r="I1654" s="58">
        <f>$H1654-VLOOKUP($B1654,產品!$A$2:$E$61,5,FALSE)*F1654-$R1654</f>
        <v>105744</v>
      </c>
      <c r="J1654">
        <f t="shared" si="75"/>
        <v>2020</v>
      </c>
      <c r="P1654" t="str">
        <f>MID(VLOOKUP($D1654,業務!$A$1:$E$11,2,FALSE),FIND("/",VLOOKUP($D1654,業務!$A$1:$E$11,2,FALSE))+1,2)</f>
        <v>副理</v>
      </c>
      <c r="Q1654">
        <f t="shared" si="76"/>
        <v>1.2E-2</v>
      </c>
      <c r="R1654">
        <f t="shared" si="77"/>
        <v>2256</v>
      </c>
    </row>
    <row r="1655" spans="1:18" ht="15.75" customHeight="1">
      <c r="A1655" s="19">
        <v>1654</v>
      </c>
      <c r="B1655" s="4">
        <v>16</v>
      </c>
      <c r="C1655" s="15">
        <v>126</v>
      </c>
      <c r="D1655" s="21">
        <v>6</v>
      </c>
      <c r="E1655" s="22">
        <v>44167</v>
      </c>
      <c r="F1655" s="23">
        <v>20</v>
      </c>
      <c r="G1655" s="24">
        <v>0.19</v>
      </c>
      <c r="H1655">
        <f>VLOOKUP($B1655,產品!$A$1:$E$61,4,FALSE)*(1-$G1655)*$F1655</f>
        <v>29160</v>
      </c>
      <c r="I1655" s="58">
        <f>$H1655-VLOOKUP($B1655,產品!$A$2:$E$61,5,FALSE)*F1655-$R1655</f>
        <v>14468.4</v>
      </c>
      <c r="J1655">
        <f t="shared" si="75"/>
        <v>2020</v>
      </c>
      <c r="P1655" t="str">
        <f>MID(VLOOKUP($D1655,業務!$A$1:$E$11,2,FALSE),FIND("/",VLOOKUP($D1655,業務!$A$1:$E$11,2,FALSE))+1,2)</f>
        <v>專員</v>
      </c>
      <c r="Q1655">
        <f t="shared" si="76"/>
        <v>0.01</v>
      </c>
      <c r="R1655">
        <f t="shared" si="77"/>
        <v>291.60000000000002</v>
      </c>
    </row>
    <row r="1656" spans="1:18" ht="15.75" customHeight="1">
      <c r="A1656" s="19">
        <v>1655</v>
      </c>
      <c r="B1656" s="4">
        <v>6</v>
      </c>
      <c r="C1656" s="15">
        <v>122</v>
      </c>
      <c r="D1656" s="21">
        <v>6</v>
      </c>
      <c r="E1656" s="22">
        <v>44167</v>
      </c>
      <c r="F1656" s="23">
        <v>15</v>
      </c>
      <c r="G1656" s="24">
        <v>0.13</v>
      </c>
      <c r="H1656">
        <f>VLOOKUP($B1656,產品!$A$1:$E$61,4,FALSE)*(1-$G1656)*$F1656</f>
        <v>13050</v>
      </c>
      <c r="I1656" s="58">
        <f>$H1656-VLOOKUP($B1656,產品!$A$2:$E$61,5,FALSE)*F1656-$R1656</f>
        <v>6919.5</v>
      </c>
      <c r="J1656">
        <f t="shared" si="75"/>
        <v>2020</v>
      </c>
      <c r="P1656" t="str">
        <f>MID(VLOOKUP($D1656,業務!$A$1:$E$11,2,FALSE),FIND("/",VLOOKUP($D1656,業務!$A$1:$E$11,2,FALSE))+1,2)</f>
        <v>專員</v>
      </c>
      <c r="Q1656">
        <f t="shared" si="76"/>
        <v>0.01</v>
      </c>
      <c r="R1656">
        <f t="shared" si="77"/>
        <v>130.5</v>
      </c>
    </row>
    <row r="1657" spans="1:18" ht="15.75" customHeight="1">
      <c r="A1657" s="19">
        <v>1656</v>
      </c>
      <c r="B1657" s="4">
        <v>53</v>
      </c>
      <c r="C1657" s="15">
        <v>114</v>
      </c>
      <c r="D1657" s="21">
        <v>7</v>
      </c>
      <c r="E1657" s="22">
        <v>44167</v>
      </c>
      <c r="F1657" s="26">
        <v>2</v>
      </c>
      <c r="G1657" s="24">
        <v>0.2</v>
      </c>
      <c r="H1657">
        <f>VLOOKUP($B1657,產品!$A$1:$E$61,4,FALSE)*(1-$G1657)*$F1657</f>
        <v>24000</v>
      </c>
      <c r="I1657" s="58">
        <f>$H1657-VLOOKUP($B1657,產品!$A$2:$E$61,5,FALSE)*F1657-$R1657</f>
        <v>2712</v>
      </c>
      <c r="J1657">
        <f t="shared" si="75"/>
        <v>2020</v>
      </c>
      <c r="P1657" t="str">
        <f>MID(VLOOKUP($D1657,業務!$A$1:$E$11,2,FALSE),FIND("/",VLOOKUP($D1657,業務!$A$1:$E$11,2,FALSE))+1,2)</f>
        <v>副理</v>
      </c>
      <c r="Q1657">
        <f t="shared" si="76"/>
        <v>1.2E-2</v>
      </c>
      <c r="R1657">
        <f t="shared" si="77"/>
        <v>288</v>
      </c>
    </row>
    <row r="1658" spans="1:18" ht="15.75" customHeight="1">
      <c r="A1658" s="19">
        <v>1657</v>
      </c>
      <c r="B1658" s="4">
        <v>20</v>
      </c>
      <c r="C1658" s="15">
        <v>134</v>
      </c>
      <c r="D1658" s="21">
        <v>9</v>
      </c>
      <c r="E1658" s="22">
        <v>44168</v>
      </c>
      <c r="F1658" s="23">
        <v>100</v>
      </c>
      <c r="G1658" s="24">
        <v>0.2</v>
      </c>
      <c r="H1658">
        <f>VLOOKUP($B1658,產品!$A$1:$E$61,4,FALSE)*(1-$G1658)*$F1658</f>
        <v>144000</v>
      </c>
      <c r="I1658" s="58">
        <f>$H1658-VLOOKUP($B1658,產品!$A$2:$E$61,5,FALSE)*F1658-$R1658</f>
        <v>69840</v>
      </c>
      <c r="J1658">
        <f t="shared" si="75"/>
        <v>2020</v>
      </c>
      <c r="P1658" t="str">
        <f>MID(VLOOKUP($D1658,業務!$A$1:$E$11,2,FALSE),FIND("/",VLOOKUP($D1658,業務!$A$1:$E$11,2,FALSE))+1,2)</f>
        <v>經理</v>
      </c>
      <c r="Q1658">
        <f t="shared" si="76"/>
        <v>1.4999999999999999E-2</v>
      </c>
      <c r="R1658">
        <f t="shared" si="77"/>
        <v>2160</v>
      </c>
    </row>
    <row r="1659" spans="1:18" ht="15.75" customHeight="1">
      <c r="A1659" s="19">
        <v>1658</v>
      </c>
      <c r="B1659" s="4">
        <v>4</v>
      </c>
      <c r="C1659" s="15">
        <v>112</v>
      </c>
      <c r="D1659" s="21">
        <v>10</v>
      </c>
      <c r="E1659" s="22">
        <v>44168</v>
      </c>
      <c r="F1659" s="23">
        <v>50</v>
      </c>
      <c r="G1659" s="24">
        <v>0.16</v>
      </c>
      <c r="H1659">
        <f>VLOOKUP($B1659,產品!$A$1:$E$61,4,FALSE)*(1-$G1659)*$F1659</f>
        <v>42000</v>
      </c>
      <c r="I1659" s="58">
        <f>$H1659-VLOOKUP($B1659,產品!$A$2:$E$61,5,FALSE)*F1659-$R1659</f>
        <v>21580</v>
      </c>
      <c r="J1659">
        <f t="shared" si="75"/>
        <v>2020</v>
      </c>
      <c r="P1659" t="str">
        <f>MID(VLOOKUP($D1659,業務!$A$1:$E$11,2,FALSE),FIND("/",VLOOKUP($D1659,業務!$A$1:$E$11,2,FALSE))+1,2)</f>
        <v>專員</v>
      </c>
      <c r="Q1659">
        <f t="shared" si="76"/>
        <v>0.01</v>
      </c>
      <c r="R1659">
        <f t="shared" si="77"/>
        <v>420</v>
      </c>
    </row>
    <row r="1660" spans="1:18" ht="15.75" customHeight="1">
      <c r="A1660" s="19">
        <v>1659</v>
      </c>
      <c r="B1660" s="4">
        <v>50</v>
      </c>
      <c r="C1660" s="15">
        <v>12</v>
      </c>
      <c r="D1660" s="21">
        <v>8</v>
      </c>
      <c r="E1660" s="22">
        <v>44168</v>
      </c>
      <c r="F1660" s="26">
        <v>4</v>
      </c>
      <c r="G1660" s="24">
        <v>0.17</v>
      </c>
      <c r="H1660">
        <f>VLOOKUP($B1660,產品!$A$1:$E$61,4,FALSE)*(1-$G1660)*$F1660</f>
        <v>59760</v>
      </c>
      <c r="I1660" s="58">
        <f>$H1660-VLOOKUP($B1660,產品!$A$2:$E$61,5,FALSE)*F1660-$R1660</f>
        <v>8762.4</v>
      </c>
      <c r="J1660">
        <f t="shared" si="75"/>
        <v>2020</v>
      </c>
      <c r="P1660" t="str">
        <f>MID(VLOOKUP($D1660,業務!$A$1:$E$11,2,FALSE),FIND("/",VLOOKUP($D1660,業務!$A$1:$E$11,2,FALSE))+1,2)</f>
        <v>專員</v>
      </c>
      <c r="Q1660">
        <f t="shared" si="76"/>
        <v>0.01</v>
      </c>
      <c r="R1660">
        <f t="shared" si="77"/>
        <v>597.6</v>
      </c>
    </row>
    <row r="1661" spans="1:18" ht="15.75" customHeight="1">
      <c r="A1661" s="19">
        <v>1660</v>
      </c>
      <c r="B1661" s="4">
        <v>11</v>
      </c>
      <c r="C1661" s="15">
        <v>289</v>
      </c>
      <c r="D1661" s="21">
        <v>9</v>
      </c>
      <c r="E1661" s="22">
        <v>44168</v>
      </c>
      <c r="F1661" s="23">
        <v>20</v>
      </c>
      <c r="G1661" s="24">
        <v>0.15</v>
      </c>
      <c r="H1661">
        <f>VLOOKUP($B1661,產品!$A$1:$E$61,4,FALSE)*(1-$G1661)*$F1661</f>
        <v>17000</v>
      </c>
      <c r="I1661" s="58">
        <f>$H1661-VLOOKUP($B1661,產品!$A$2:$E$61,5,FALSE)*F1661-$R1661</f>
        <v>8745</v>
      </c>
      <c r="J1661">
        <f t="shared" si="75"/>
        <v>2020</v>
      </c>
      <c r="P1661" t="str">
        <f>MID(VLOOKUP($D1661,業務!$A$1:$E$11,2,FALSE),FIND("/",VLOOKUP($D1661,業務!$A$1:$E$11,2,FALSE))+1,2)</f>
        <v>經理</v>
      </c>
      <c r="Q1661">
        <f t="shared" si="76"/>
        <v>1.4999999999999999E-2</v>
      </c>
      <c r="R1661">
        <f t="shared" si="77"/>
        <v>255</v>
      </c>
    </row>
    <row r="1662" spans="1:18" ht="15.75" customHeight="1">
      <c r="A1662" s="19">
        <v>1661</v>
      </c>
      <c r="B1662" s="4">
        <v>36</v>
      </c>
      <c r="C1662" s="15">
        <v>1</v>
      </c>
      <c r="D1662" s="21">
        <v>3</v>
      </c>
      <c r="E1662" s="22">
        <v>44168</v>
      </c>
      <c r="F1662" s="23">
        <v>4</v>
      </c>
      <c r="G1662" s="24">
        <v>0.16</v>
      </c>
      <c r="H1662">
        <f>VLOOKUP($B1662,產品!$A$1:$E$61,4,FALSE)*(1-$G1662)*$F1662</f>
        <v>30240</v>
      </c>
      <c r="I1662" s="58">
        <f>$H1662-VLOOKUP($B1662,產品!$A$2:$E$61,5,FALSE)*F1662-$R1662</f>
        <v>8156.16</v>
      </c>
      <c r="J1662">
        <f t="shared" si="75"/>
        <v>2020</v>
      </c>
      <c r="P1662" t="str">
        <f>MID(VLOOKUP($D1662,業務!$A$1:$E$11,2,FALSE),FIND("/",VLOOKUP($D1662,業務!$A$1:$E$11,2,FALSE))+1,2)</f>
        <v>協理</v>
      </c>
      <c r="Q1662">
        <f t="shared" si="76"/>
        <v>1.6E-2</v>
      </c>
      <c r="R1662">
        <f t="shared" si="77"/>
        <v>483.84000000000003</v>
      </c>
    </row>
    <row r="1663" spans="1:18" ht="15.75" customHeight="1">
      <c r="A1663" s="19">
        <v>1662</v>
      </c>
      <c r="B1663" s="4">
        <v>53</v>
      </c>
      <c r="C1663" s="15">
        <v>115</v>
      </c>
      <c r="D1663" s="21">
        <v>4</v>
      </c>
      <c r="E1663" s="22">
        <v>44169</v>
      </c>
      <c r="F1663" s="26">
        <v>15</v>
      </c>
      <c r="G1663" s="24">
        <v>0.19</v>
      </c>
      <c r="H1663">
        <f>VLOOKUP($B1663,產品!$A$1:$E$61,4,FALSE)*(1-$G1663)*$F1663</f>
        <v>182250</v>
      </c>
      <c r="I1663" s="58">
        <f>$H1663-VLOOKUP($B1663,產品!$A$2:$E$61,5,FALSE)*F1663-$R1663</f>
        <v>22563</v>
      </c>
      <c r="J1663">
        <f t="shared" si="75"/>
        <v>2020</v>
      </c>
      <c r="P1663" t="str">
        <f>MID(VLOOKUP($D1663,業務!$A$1:$E$11,2,FALSE),FIND("/",VLOOKUP($D1663,業務!$A$1:$E$11,2,FALSE))+1,2)</f>
        <v>副理</v>
      </c>
      <c r="Q1663">
        <f t="shared" si="76"/>
        <v>1.2E-2</v>
      </c>
      <c r="R1663">
        <f t="shared" si="77"/>
        <v>2187</v>
      </c>
    </row>
    <row r="1664" spans="1:18" ht="15.75" customHeight="1">
      <c r="A1664" s="19">
        <v>1663</v>
      </c>
      <c r="B1664" s="4">
        <v>7</v>
      </c>
      <c r="C1664" s="15">
        <v>1</v>
      </c>
      <c r="D1664" s="21">
        <v>1</v>
      </c>
      <c r="E1664" s="22">
        <v>44169</v>
      </c>
      <c r="F1664" s="26">
        <v>40</v>
      </c>
      <c r="G1664" s="24">
        <v>0.16</v>
      </c>
      <c r="H1664">
        <f>VLOOKUP($B1664,產品!$A$1:$E$61,4,FALSE)*(1-$G1664)*$F1664</f>
        <v>33600</v>
      </c>
      <c r="I1664" s="58">
        <f>$H1664-VLOOKUP($B1664,產品!$A$2:$E$61,5,FALSE)*F1664-$R1664</f>
        <v>17264</v>
      </c>
      <c r="J1664">
        <f t="shared" si="75"/>
        <v>2020</v>
      </c>
      <c r="P1664" t="str">
        <f>MID(VLOOKUP($D1664,業務!$A$1:$E$11,2,FALSE),FIND("/",VLOOKUP($D1664,業務!$A$1:$E$11,2,FALSE))+1,2)</f>
        <v>專員</v>
      </c>
      <c r="Q1664">
        <f t="shared" si="76"/>
        <v>0.01</v>
      </c>
      <c r="R1664">
        <f t="shared" si="77"/>
        <v>336</v>
      </c>
    </row>
    <row r="1665" spans="1:18" ht="15.75" customHeight="1">
      <c r="A1665" s="19">
        <v>1664</v>
      </c>
      <c r="B1665" s="4">
        <v>4</v>
      </c>
      <c r="C1665" s="15">
        <v>139</v>
      </c>
      <c r="D1665" s="21">
        <v>2</v>
      </c>
      <c r="E1665" s="22">
        <v>44169</v>
      </c>
      <c r="F1665" s="23">
        <v>20</v>
      </c>
      <c r="G1665" s="24">
        <v>0.19</v>
      </c>
      <c r="H1665">
        <f>VLOOKUP($B1665,產品!$A$1:$E$61,4,FALSE)*(1-$G1665)*$F1665</f>
        <v>16200</v>
      </c>
      <c r="I1665" s="58">
        <f>$H1665-VLOOKUP($B1665,產品!$A$2:$E$61,5,FALSE)*F1665-$R1665</f>
        <v>7957</v>
      </c>
      <c r="J1665">
        <f t="shared" si="75"/>
        <v>2020</v>
      </c>
      <c r="P1665" t="str">
        <f>MID(VLOOKUP($D1665,業務!$A$1:$E$11,2,FALSE),FIND("/",VLOOKUP($D1665,業務!$A$1:$E$11,2,FALSE))+1,2)</f>
        <v>經理</v>
      </c>
      <c r="Q1665">
        <f t="shared" si="76"/>
        <v>1.4999999999999999E-2</v>
      </c>
      <c r="R1665">
        <f t="shared" si="77"/>
        <v>243</v>
      </c>
    </row>
    <row r="1666" spans="1:18" ht="15.75" customHeight="1">
      <c r="A1666" s="19">
        <v>1665</v>
      </c>
      <c r="B1666" s="4">
        <v>34</v>
      </c>
      <c r="C1666" s="15">
        <v>123</v>
      </c>
      <c r="D1666" s="21">
        <v>3</v>
      </c>
      <c r="E1666" s="22">
        <v>44169</v>
      </c>
      <c r="F1666" s="23">
        <v>2</v>
      </c>
      <c r="G1666" s="24">
        <v>0.12</v>
      </c>
      <c r="H1666">
        <f>VLOOKUP($B1666,產品!$A$1:$E$61,4,FALSE)*(1-$G1666)*$F1666</f>
        <v>14080</v>
      </c>
      <c r="I1666" s="58">
        <f>$H1666-VLOOKUP($B1666,產品!$A$2:$E$61,5,FALSE)*F1666-$R1666</f>
        <v>4254.72</v>
      </c>
      <c r="J1666">
        <f t="shared" si="75"/>
        <v>2020</v>
      </c>
      <c r="P1666" t="str">
        <f>MID(VLOOKUP($D1666,業務!$A$1:$E$11,2,FALSE),FIND("/",VLOOKUP($D1666,業務!$A$1:$E$11,2,FALSE))+1,2)</f>
        <v>協理</v>
      </c>
      <c r="Q1666">
        <f t="shared" si="76"/>
        <v>1.6E-2</v>
      </c>
      <c r="R1666">
        <f t="shared" si="77"/>
        <v>225.28</v>
      </c>
    </row>
    <row r="1667" spans="1:18" ht="15.75" customHeight="1">
      <c r="A1667" s="19">
        <v>1666</v>
      </c>
      <c r="B1667" s="4">
        <v>45</v>
      </c>
      <c r="C1667" s="15">
        <v>275</v>
      </c>
      <c r="D1667" s="21">
        <v>8</v>
      </c>
      <c r="E1667" s="22">
        <v>44170</v>
      </c>
      <c r="F1667" s="23">
        <v>11</v>
      </c>
      <c r="G1667" s="24">
        <v>0.11</v>
      </c>
      <c r="H1667">
        <f>VLOOKUP($B1667,產品!$A$1:$E$61,4,FALSE)*(1-$G1667)*$F1667</f>
        <v>137060</v>
      </c>
      <c r="I1667" s="58">
        <f>$H1667-VLOOKUP($B1667,產品!$A$2:$E$61,5,FALSE)*F1667-$R1667</f>
        <v>35589.4</v>
      </c>
      <c r="J1667">
        <f t="shared" ref="J1667:J1730" si="78">YEAR(E1667)</f>
        <v>2020</v>
      </c>
      <c r="P1667" t="str">
        <f>MID(VLOOKUP($D1667,業務!$A$1:$E$11,2,FALSE),FIND("/",VLOOKUP($D1667,業務!$A$1:$E$11,2,FALSE))+1,2)</f>
        <v>專員</v>
      </c>
      <c r="Q1667">
        <f t="shared" ref="Q1667:Q1730" si="79">IF($P1667="專員",1%,IF($P1667="副理",1.2%,IF($P1667="經理",1.5%,IF($P1667="協理",1.6%,0))))</f>
        <v>0.01</v>
      </c>
      <c r="R1667">
        <f t="shared" ref="R1667:R1730" si="80">$H1667*$Q1667</f>
        <v>1370.6000000000001</v>
      </c>
    </row>
    <row r="1668" spans="1:18" ht="15.75" customHeight="1">
      <c r="A1668" s="19">
        <v>1667</v>
      </c>
      <c r="B1668" s="4">
        <v>22</v>
      </c>
      <c r="C1668" s="15">
        <v>6</v>
      </c>
      <c r="D1668" s="21">
        <v>1</v>
      </c>
      <c r="E1668" s="22">
        <v>44170</v>
      </c>
      <c r="F1668" s="23">
        <v>30</v>
      </c>
      <c r="G1668" s="24">
        <v>0.14000000000000001</v>
      </c>
      <c r="H1668">
        <f>VLOOKUP($B1668,產品!$A$1:$E$61,4,FALSE)*(1-$G1668)*$F1668</f>
        <v>46440</v>
      </c>
      <c r="I1668" s="58">
        <f>$H1668-VLOOKUP($B1668,產品!$A$2:$E$61,5,FALSE)*F1668-$R1668</f>
        <v>24375.599999999999</v>
      </c>
      <c r="J1668">
        <f t="shared" si="78"/>
        <v>2020</v>
      </c>
      <c r="P1668" t="str">
        <f>MID(VLOOKUP($D1668,業務!$A$1:$E$11,2,FALSE),FIND("/",VLOOKUP($D1668,業務!$A$1:$E$11,2,FALSE))+1,2)</f>
        <v>專員</v>
      </c>
      <c r="Q1668">
        <f t="shared" si="79"/>
        <v>0.01</v>
      </c>
      <c r="R1668">
        <f t="shared" si="80"/>
        <v>464.40000000000003</v>
      </c>
    </row>
    <row r="1669" spans="1:18" ht="15.75" customHeight="1">
      <c r="A1669" s="19">
        <v>1668</v>
      </c>
      <c r="B1669" s="4">
        <v>43</v>
      </c>
      <c r="C1669" s="15">
        <v>140</v>
      </c>
      <c r="D1669" s="21">
        <v>1</v>
      </c>
      <c r="E1669" s="22">
        <v>44170</v>
      </c>
      <c r="F1669" s="26">
        <v>4</v>
      </c>
      <c r="G1669" s="24">
        <v>0.18</v>
      </c>
      <c r="H1669">
        <f>VLOOKUP($B1669,產品!$A$1:$E$61,4,FALSE)*(1-$G1669)*$F1669</f>
        <v>59040.000000000007</v>
      </c>
      <c r="I1669" s="58">
        <f>$H1669-VLOOKUP($B1669,產品!$A$2:$E$61,5,FALSE)*F1669-$R1669</f>
        <v>11649.600000000008</v>
      </c>
      <c r="J1669">
        <f t="shared" si="78"/>
        <v>2020</v>
      </c>
      <c r="P1669" t="str">
        <f>MID(VLOOKUP($D1669,業務!$A$1:$E$11,2,FALSE),FIND("/",VLOOKUP($D1669,業務!$A$1:$E$11,2,FALSE))+1,2)</f>
        <v>專員</v>
      </c>
      <c r="Q1669">
        <f t="shared" si="79"/>
        <v>0.01</v>
      </c>
      <c r="R1669">
        <f t="shared" si="80"/>
        <v>590.40000000000009</v>
      </c>
    </row>
    <row r="1670" spans="1:18" ht="15.75" customHeight="1">
      <c r="A1670" s="19">
        <v>1669</v>
      </c>
      <c r="B1670" s="4">
        <v>10</v>
      </c>
      <c r="C1670" s="15">
        <v>117</v>
      </c>
      <c r="D1670" s="21">
        <v>5</v>
      </c>
      <c r="E1670" s="22">
        <v>44170</v>
      </c>
      <c r="F1670" s="26">
        <v>30</v>
      </c>
      <c r="G1670" s="24">
        <v>0.2</v>
      </c>
      <c r="H1670">
        <f>VLOOKUP($B1670,產品!$A$1:$E$61,4,FALSE)*(1-$G1670)*$F1670</f>
        <v>24000</v>
      </c>
      <c r="I1670" s="58">
        <f>$H1670-VLOOKUP($B1670,產品!$A$2:$E$61,5,FALSE)*F1670-$R1670</f>
        <v>11760</v>
      </c>
      <c r="J1670">
        <f t="shared" si="78"/>
        <v>2020</v>
      </c>
      <c r="P1670" t="str">
        <f>MID(VLOOKUP($D1670,業務!$A$1:$E$11,2,FALSE),FIND("/",VLOOKUP($D1670,業務!$A$1:$E$11,2,FALSE))+1,2)</f>
        <v>專員</v>
      </c>
      <c r="Q1670">
        <f t="shared" si="79"/>
        <v>0.01</v>
      </c>
      <c r="R1670">
        <f t="shared" si="80"/>
        <v>240</v>
      </c>
    </row>
    <row r="1671" spans="1:18" ht="15.75" customHeight="1">
      <c r="A1671" s="19">
        <v>1670</v>
      </c>
      <c r="B1671" s="4">
        <v>28</v>
      </c>
      <c r="C1671" s="15">
        <v>269</v>
      </c>
      <c r="D1671" s="21">
        <v>4</v>
      </c>
      <c r="E1671" s="22">
        <v>44170</v>
      </c>
      <c r="F1671" s="26">
        <v>7</v>
      </c>
      <c r="G1671" s="24">
        <v>0.18</v>
      </c>
      <c r="H1671">
        <f>VLOOKUP($B1671,產品!$A$1:$E$61,4,FALSE)*(1-$G1671)*$F1671</f>
        <v>43050.000000000007</v>
      </c>
      <c r="I1671" s="58">
        <f>$H1671-VLOOKUP($B1671,產品!$A$2:$E$61,5,FALSE)*F1671-$R1671</f>
        <v>11033.400000000007</v>
      </c>
      <c r="J1671">
        <f t="shared" si="78"/>
        <v>2020</v>
      </c>
      <c r="P1671" t="str">
        <f>MID(VLOOKUP($D1671,業務!$A$1:$E$11,2,FALSE),FIND("/",VLOOKUP($D1671,業務!$A$1:$E$11,2,FALSE))+1,2)</f>
        <v>副理</v>
      </c>
      <c r="Q1671">
        <f t="shared" si="79"/>
        <v>1.2E-2</v>
      </c>
      <c r="R1671">
        <f t="shared" si="80"/>
        <v>516.60000000000014</v>
      </c>
    </row>
    <row r="1672" spans="1:18" ht="15.75" customHeight="1">
      <c r="A1672" s="19">
        <v>1671</v>
      </c>
      <c r="B1672" s="4">
        <v>60</v>
      </c>
      <c r="C1672" s="15">
        <v>12</v>
      </c>
      <c r="D1672" s="21">
        <v>7</v>
      </c>
      <c r="E1672" s="22">
        <v>44170</v>
      </c>
      <c r="F1672" s="23">
        <v>2</v>
      </c>
      <c r="G1672" s="24">
        <v>0.17</v>
      </c>
      <c r="H1672">
        <f>VLOOKUP($B1672,產品!$A$1:$E$61,4,FALSE)*(1-$G1672)*$F1672</f>
        <v>41500</v>
      </c>
      <c r="I1672" s="58">
        <f>$H1672-VLOOKUP($B1672,產品!$A$2:$E$61,5,FALSE)*F1672-$R1672</f>
        <v>6002</v>
      </c>
      <c r="J1672">
        <f t="shared" si="78"/>
        <v>2020</v>
      </c>
      <c r="P1672" t="str">
        <f>MID(VLOOKUP($D1672,業務!$A$1:$E$11,2,FALSE),FIND("/",VLOOKUP($D1672,業務!$A$1:$E$11,2,FALSE))+1,2)</f>
        <v>副理</v>
      </c>
      <c r="Q1672">
        <f t="shared" si="79"/>
        <v>1.2E-2</v>
      </c>
      <c r="R1672">
        <f t="shared" si="80"/>
        <v>498</v>
      </c>
    </row>
    <row r="1673" spans="1:18" ht="15.75" customHeight="1">
      <c r="A1673" s="19">
        <v>1672</v>
      </c>
      <c r="B1673" s="4">
        <v>41</v>
      </c>
      <c r="C1673" s="15">
        <v>115</v>
      </c>
      <c r="D1673" s="21">
        <v>7</v>
      </c>
      <c r="E1673" s="22">
        <v>44170</v>
      </c>
      <c r="F1673" s="26">
        <v>2</v>
      </c>
      <c r="G1673" s="24">
        <v>0.18</v>
      </c>
      <c r="H1673">
        <f>VLOOKUP($B1673,產品!$A$1:$E$61,4,FALSE)*(1-$G1673)*$F1673</f>
        <v>19680</v>
      </c>
      <c r="I1673" s="58">
        <f>$H1673-VLOOKUP($B1673,產品!$A$2:$E$61,5,FALSE)*F1673-$R1673</f>
        <v>3843.84</v>
      </c>
      <c r="J1673">
        <f t="shared" si="78"/>
        <v>2020</v>
      </c>
      <c r="P1673" t="str">
        <f>MID(VLOOKUP($D1673,業務!$A$1:$E$11,2,FALSE),FIND("/",VLOOKUP($D1673,業務!$A$1:$E$11,2,FALSE))+1,2)</f>
        <v>副理</v>
      </c>
      <c r="Q1673">
        <f t="shared" si="79"/>
        <v>1.2E-2</v>
      </c>
      <c r="R1673">
        <f t="shared" si="80"/>
        <v>236.16</v>
      </c>
    </row>
    <row r="1674" spans="1:18" ht="15.75" customHeight="1">
      <c r="A1674" s="19">
        <v>1673</v>
      </c>
      <c r="B1674" s="4">
        <v>14</v>
      </c>
      <c r="C1674" s="15">
        <v>265</v>
      </c>
      <c r="D1674" s="21">
        <v>6</v>
      </c>
      <c r="E1674" s="22">
        <v>44171</v>
      </c>
      <c r="F1674" s="26">
        <v>40</v>
      </c>
      <c r="G1674" s="24">
        <v>0.14000000000000001</v>
      </c>
      <c r="H1674">
        <f>VLOOKUP($B1674,產品!$A$1:$E$61,4,FALSE)*(1-$G1674)*$F1674</f>
        <v>61920</v>
      </c>
      <c r="I1674" s="58">
        <f>$H1674-VLOOKUP($B1674,產品!$A$2:$E$61,5,FALSE)*F1674-$R1674</f>
        <v>32500.799999999999</v>
      </c>
      <c r="J1674">
        <f t="shared" si="78"/>
        <v>2020</v>
      </c>
      <c r="P1674" t="str">
        <f>MID(VLOOKUP($D1674,業務!$A$1:$E$11,2,FALSE),FIND("/",VLOOKUP($D1674,業務!$A$1:$E$11,2,FALSE))+1,2)</f>
        <v>專員</v>
      </c>
      <c r="Q1674">
        <f t="shared" si="79"/>
        <v>0.01</v>
      </c>
      <c r="R1674">
        <f t="shared" si="80"/>
        <v>619.20000000000005</v>
      </c>
    </row>
    <row r="1675" spans="1:18" ht="15.75" customHeight="1">
      <c r="A1675" s="19">
        <v>1674</v>
      </c>
      <c r="B1675" s="4">
        <v>20</v>
      </c>
      <c r="C1675" s="15">
        <v>6</v>
      </c>
      <c r="D1675" s="21">
        <v>7</v>
      </c>
      <c r="E1675" s="22">
        <v>44171</v>
      </c>
      <c r="F1675" s="26">
        <v>40</v>
      </c>
      <c r="G1675" s="24">
        <v>0.19</v>
      </c>
      <c r="H1675">
        <f>VLOOKUP($B1675,產品!$A$1:$E$61,4,FALSE)*(1-$G1675)*$F1675</f>
        <v>58320</v>
      </c>
      <c r="I1675" s="58">
        <f>$H1675-VLOOKUP($B1675,產品!$A$2:$E$61,5,FALSE)*F1675-$R1675</f>
        <v>28820.16</v>
      </c>
      <c r="J1675">
        <f t="shared" si="78"/>
        <v>2020</v>
      </c>
      <c r="P1675" t="str">
        <f>MID(VLOOKUP($D1675,業務!$A$1:$E$11,2,FALSE),FIND("/",VLOOKUP($D1675,業務!$A$1:$E$11,2,FALSE))+1,2)</f>
        <v>副理</v>
      </c>
      <c r="Q1675">
        <f t="shared" si="79"/>
        <v>1.2E-2</v>
      </c>
      <c r="R1675">
        <f t="shared" si="80"/>
        <v>699.84</v>
      </c>
    </row>
    <row r="1676" spans="1:18" ht="15.75" customHeight="1">
      <c r="A1676" s="19">
        <v>1675</v>
      </c>
      <c r="B1676" s="4">
        <v>31</v>
      </c>
      <c r="C1676" s="15">
        <v>10</v>
      </c>
      <c r="D1676" s="21">
        <v>2</v>
      </c>
      <c r="E1676" s="22">
        <v>44171</v>
      </c>
      <c r="F1676" s="26">
        <v>10</v>
      </c>
      <c r="G1676" s="24">
        <v>0.13</v>
      </c>
      <c r="H1676">
        <f>VLOOKUP($B1676,產品!$A$1:$E$61,4,FALSE)*(1-$G1676)*$F1676</f>
        <v>60900</v>
      </c>
      <c r="I1676" s="58">
        <f>$H1676-VLOOKUP($B1676,產品!$A$2:$E$61,5,FALSE)*F1676-$R1676</f>
        <v>17986.5</v>
      </c>
      <c r="J1676">
        <f t="shared" si="78"/>
        <v>2020</v>
      </c>
      <c r="P1676" t="str">
        <f>MID(VLOOKUP($D1676,業務!$A$1:$E$11,2,FALSE),FIND("/",VLOOKUP($D1676,業務!$A$1:$E$11,2,FALSE))+1,2)</f>
        <v>經理</v>
      </c>
      <c r="Q1676">
        <f t="shared" si="79"/>
        <v>1.4999999999999999E-2</v>
      </c>
      <c r="R1676">
        <f t="shared" si="80"/>
        <v>913.5</v>
      </c>
    </row>
    <row r="1677" spans="1:18" ht="15.75" customHeight="1">
      <c r="A1677" s="19">
        <v>1676</v>
      </c>
      <c r="B1677" s="4">
        <v>52</v>
      </c>
      <c r="C1677" s="15">
        <v>138</v>
      </c>
      <c r="D1677" s="21">
        <v>3</v>
      </c>
      <c r="E1677" s="22">
        <v>44171</v>
      </c>
      <c r="F1677" s="23">
        <v>4</v>
      </c>
      <c r="G1677" s="24">
        <v>0.11</v>
      </c>
      <c r="H1677">
        <f>VLOOKUP($B1677,產品!$A$1:$E$61,4,FALSE)*(1-$G1677)*$F1677</f>
        <v>78320</v>
      </c>
      <c r="I1677" s="58">
        <f>$H1677-VLOOKUP($B1677,產品!$A$2:$E$61,5,FALSE)*F1677-$R1677</f>
        <v>15466.880000000006</v>
      </c>
      <c r="J1677">
        <f t="shared" si="78"/>
        <v>2020</v>
      </c>
      <c r="P1677" t="str">
        <f>MID(VLOOKUP($D1677,業務!$A$1:$E$11,2,FALSE),FIND("/",VLOOKUP($D1677,業務!$A$1:$E$11,2,FALSE))+1,2)</f>
        <v>協理</v>
      </c>
      <c r="Q1677">
        <f t="shared" si="79"/>
        <v>1.6E-2</v>
      </c>
      <c r="R1677">
        <f t="shared" si="80"/>
        <v>1253.1200000000001</v>
      </c>
    </row>
    <row r="1678" spans="1:18" ht="15.75" customHeight="1">
      <c r="A1678" s="19">
        <v>1677</v>
      </c>
      <c r="B1678" s="4">
        <v>26</v>
      </c>
      <c r="C1678" s="15">
        <v>5</v>
      </c>
      <c r="D1678" s="21">
        <v>3</v>
      </c>
      <c r="E1678" s="22">
        <v>44171</v>
      </c>
      <c r="F1678" s="26">
        <v>2</v>
      </c>
      <c r="G1678" s="24">
        <v>0.05</v>
      </c>
      <c r="H1678">
        <f>VLOOKUP($B1678,產品!$A$1:$E$61,4,FALSE)*(1-$G1678)*$F1678</f>
        <v>12350</v>
      </c>
      <c r="I1678" s="58">
        <f>$H1678-VLOOKUP($B1678,產品!$A$2:$E$61,5,FALSE)*F1678-$R1678</f>
        <v>4352.3999999999996</v>
      </c>
      <c r="J1678">
        <f t="shared" si="78"/>
        <v>2020</v>
      </c>
      <c r="P1678" t="str">
        <f>MID(VLOOKUP($D1678,業務!$A$1:$E$11,2,FALSE),FIND("/",VLOOKUP($D1678,業務!$A$1:$E$11,2,FALSE))+1,2)</f>
        <v>協理</v>
      </c>
      <c r="Q1678">
        <f t="shared" si="79"/>
        <v>1.6E-2</v>
      </c>
      <c r="R1678">
        <f t="shared" si="80"/>
        <v>197.6</v>
      </c>
    </row>
    <row r="1679" spans="1:18" ht="15.75" customHeight="1">
      <c r="A1679" s="19">
        <v>1678</v>
      </c>
      <c r="B1679" s="4">
        <v>18</v>
      </c>
      <c r="C1679" s="15">
        <v>116</v>
      </c>
      <c r="D1679" s="21">
        <v>9</v>
      </c>
      <c r="E1679" s="22">
        <v>44172</v>
      </c>
      <c r="F1679" s="26">
        <v>150</v>
      </c>
      <c r="G1679" s="24">
        <v>0.06</v>
      </c>
      <c r="H1679">
        <f>VLOOKUP($B1679,產品!$A$1:$E$61,4,FALSE)*(1-$G1679)*$F1679</f>
        <v>253800</v>
      </c>
      <c r="I1679" s="58">
        <f>$H1679-VLOOKUP($B1679,產品!$A$2:$E$61,5,FALSE)*F1679-$R1679</f>
        <v>141993</v>
      </c>
      <c r="J1679">
        <f t="shared" si="78"/>
        <v>2020</v>
      </c>
      <c r="P1679" t="str">
        <f>MID(VLOOKUP($D1679,業務!$A$1:$E$11,2,FALSE),FIND("/",VLOOKUP($D1679,業務!$A$1:$E$11,2,FALSE))+1,2)</f>
        <v>經理</v>
      </c>
      <c r="Q1679">
        <f t="shared" si="79"/>
        <v>1.4999999999999999E-2</v>
      </c>
      <c r="R1679">
        <f t="shared" si="80"/>
        <v>3807</v>
      </c>
    </row>
    <row r="1680" spans="1:18" ht="15.75" customHeight="1">
      <c r="A1680" s="19">
        <v>1679</v>
      </c>
      <c r="B1680" s="4">
        <v>46</v>
      </c>
      <c r="C1680" s="15">
        <v>274</v>
      </c>
      <c r="D1680" s="21">
        <v>10</v>
      </c>
      <c r="E1680" s="22">
        <v>44172</v>
      </c>
      <c r="F1680" s="23">
        <v>15</v>
      </c>
      <c r="G1680" s="24">
        <v>7.0000000000000007E-2</v>
      </c>
      <c r="H1680">
        <f>VLOOKUP($B1680,產品!$A$1:$E$61,4,FALSE)*(1-$G1680)*$F1680</f>
        <v>237149.99999999997</v>
      </c>
      <c r="I1680" s="58">
        <f>$H1680-VLOOKUP($B1680,產品!$A$2:$E$61,5,FALSE)*F1680-$R1680</f>
        <v>69028.499999999971</v>
      </c>
      <c r="J1680">
        <f t="shared" si="78"/>
        <v>2020</v>
      </c>
      <c r="P1680" t="str">
        <f>MID(VLOOKUP($D1680,業務!$A$1:$E$11,2,FALSE),FIND("/",VLOOKUP($D1680,業務!$A$1:$E$11,2,FALSE))+1,2)</f>
        <v>專員</v>
      </c>
      <c r="Q1680">
        <f t="shared" si="79"/>
        <v>0.01</v>
      </c>
      <c r="R1680">
        <f t="shared" si="80"/>
        <v>2371.4999999999995</v>
      </c>
    </row>
    <row r="1681" spans="1:18" ht="15.75" customHeight="1">
      <c r="A1681" s="19">
        <v>1680</v>
      </c>
      <c r="B1681" s="4">
        <v>47</v>
      </c>
      <c r="C1681" s="15">
        <v>289</v>
      </c>
      <c r="D1681" s="21">
        <v>2</v>
      </c>
      <c r="E1681" s="22">
        <v>44172</v>
      </c>
      <c r="F1681" s="26">
        <v>3</v>
      </c>
      <c r="G1681" s="24">
        <v>0.12</v>
      </c>
      <c r="H1681">
        <f>VLOOKUP($B1681,產品!$A$1:$E$61,4,FALSE)*(1-$G1681)*$F1681</f>
        <v>52800</v>
      </c>
      <c r="I1681" s="58">
        <f>$H1681-VLOOKUP($B1681,產品!$A$2:$E$61,5,FALSE)*F1681-$R1681</f>
        <v>13008</v>
      </c>
      <c r="J1681">
        <f t="shared" si="78"/>
        <v>2020</v>
      </c>
      <c r="P1681" t="str">
        <f>MID(VLOOKUP($D1681,業務!$A$1:$E$11,2,FALSE),FIND("/",VLOOKUP($D1681,業務!$A$1:$E$11,2,FALSE))+1,2)</f>
        <v>經理</v>
      </c>
      <c r="Q1681">
        <f t="shared" si="79"/>
        <v>1.4999999999999999E-2</v>
      </c>
      <c r="R1681">
        <f t="shared" si="80"/>
        <v>792</v>
      </c>
    </row>
    <row r="1682" spans="1:18" ht="15.75" customHeight="1">
      <c r="A1682" s="19">
        <v>1681</v>
      </c>
      <c r="B1682" s="4">
        <v>36</v>
      </c>
      <c r="C1682" s="15">
        <v>280</v>
      </c>
      <c r="D1682" s="21">
        <v>10</v>
      </c>
      <c r="E1682" s="22">
        <v>44172</v>
      </c>
      <c r="F1682" s="26">
        <v>3</v>
      </c>
      <c r="G1682" s="24">
        <v>0.16</v>
      </c>
      <c r="H1682">
        <f>VLOOKUP($B1682,產品!$A$1:$E$61,4,FALSE)*(1-$G1682)*$F1682</f>
        <v>22680</v>
      </c>
      <c r="I1682" s="58">
        <f>$H1682-VLOOKUP($B1682,產品!$A$2:$E$61,5,FALSE)*F1682-$R1682</f>
        <v>6253.2</v>
      </c>
      <c r="J1682">
        <f t="shared" si="78"/>
        <v>2020</v>
      </c>
      <c r="P1682" t="str">
        <f>MID(VLOOKUP($D1682,業務!$A$1:$E$11,2,FALSE),FIND("/",VLOOKUP($D1682,業務!$A$1:$E$11,2,FALSE))+1,2)</f>
        <v>專員</v>
      </c>
      <c r="Q1682">
        <f t="shared" si="79"/>
        <v>0.01</v>
      </c>
      <c r="R1682">
        <f t="shared" si="80"/>
        <v>226.8</v>
      </c>
    </row>
    <row r="1683" spans="1:18" ht="15.75" customHeight="1">
      <c r="A1683" s="19">
        <v>1682</v>
      </c>
      <c r="B1683" s="4">
        <v>2</v>
      </c>
      <c r="C1683" s="15">
        <v>4</v>
      </c>
      <c r="D1683" s="21">
        <v>1</v>
      </c>
      <c r="E1683" s="22">
        <v>44173</v>
      </c>
      <c r="F1683" s="26">
        <v>195</v>
      </c>
      <c r="G1683" s="24">
        <v>0.08</v>
      </c>
      <c r="H1683">
        <f>VLOOKUP($B1683,產品!$A$1:$E$61,4,FALSE)*(1-$G1683)*$F1683</f>
        <v>179400</v>
      </c>
      <c r="I1683" s="58">
        <f>$H1683-VLOOKUP($B1683,產品!$A$2:$E$61,5,FALSE)*F1683-$R1683</f>
        <v>99606</v>
      </c>
      <c r="J1683">
        <f t="shared" si="78"/>
        <v>2020</v>
      </c>
      <c r="P1683" t="str">
        <f>MID(VLOOKUP($D1683,業務!$A$1:$E$11,2,FALSE),FIND("/",VLOOKUP($D1683,業務!$A$1:$E$11,2,FALSE))+1,2)</f>
        <v>專員</v>
      </c>
      <c r="Q1683">
        <f t="shared" si="79"/>
        <v>0.01</v>
      </c>
      <c r="R1683">
        <f t="shared" si="80"/>
        <v>1794</v>
      </c>
    </row>
    <row r="1684" spans="1:18" ht="15.75" customHeight="1">
      <c r="A1684" s="19">
        <v>1683</v>
      </c>
      <c r="B1684" s="4">
        <v>50</v>
      </c>
      <c r="C1684" s="15">
        <v>291</v>
      </c>
      <c r="D1684" s="21">
        <v>3</v>
      </c>
      <c r="E1684" s="22">
        <v>44173</v>
      </c>
      <c r="F1684" s="23">
        <v>20</v>
      </c>
      <c r="G1684" s="24">
        <v>0.17</v>
      </c>
      <c r="H1684">
        <f>VLOOKUP($B1684,產品!$A$1:$E$61,4,FALSE)*(1-$G1684)*$F1684</f>
        <v>298800</v>
      </c>
      <c r="I1684" s="58">
        <f>$H1684-VLOOKUP($B1684,產品!$A$2:$E$61,5,FALSE)*F1684-$R1684</f>
        <v>42019.199999999997</v>
      </c>
      <c r="J1684">
        <f t="shared" si="78"/>
        <v>2020</v>
      </c>
      <c r="P1684" t="str">
        <f>MID(VLOOKUP($D1684,業務!$A$1:$E$11,2,FALSE),FIND("/",VLOOKUP($D1684,業務!$A$1:$E$11,2,FALSE))+1,2)</f>
        <v>協理</v>
      </c>
      <c r="Q1684">
        <f t="shared" si="79"/>
        <v>1.6E-2</v>
      </c>
      <c r="R1684">
        <f t="shared" si="80"/>
        <v>4780.8</v>
      </c>
    </row>
    <row r="1685" spans="1:18" ht="15.75" customHeight="1">
      <c r="A1685" s="19">
        <v>1684</v>
      </c>
      <c r="B1685" s="4">
        <v>28</v>
      </c>
      <c r="C1685" s="15">
        <v>116</v>
      </c>
      <c r="D1685" s="21">
        <v>4</v>
      </c>
      <c r="E1685" s="22">
        <v>44173</v>
      </c>
      <c r="F1685" s="23">
        <v>10</v>
      </c>
      <c r="G1685" s="24">
        <v>0.09</v>
      </c>
      <c r="H1685">
        <f>VLOOKUP($B1685,產品!$A$1:$E$61,4,FALSE)*(1-$G1685)*$F1685</f>
        <v>68250</v>
      </c>
      <c r="I1685" s="58">
        <f>$H1685-VLOOKUP($B1685,產品!$A$2:$E$61,5,FALSE)*F1685-$R1685</f>
        <v>22431</v>
      </c>
      <c r="J1685">
        <f t="shared" si="78"/>
        <v>2020</v>
      </c>
      <c r="P1685" t="str">
        <f>MID(VLOOKUP($D1685,業務!$A$1:$E$11,2,FALSE),FIND("/",VLOOKUP($D1685,業務!$A$1:$E$11,2,FALSE))+1,2)</f>
        <v>副理</v>
      </c>
      <c r="Q1685">
        <f t="shared" si="79"/>
        <v>1.2E-2</v>
      </c>
      <c r="R1685">
        <f t="shared" si="80"/>
        <v>819</v>
      </c>
    </row>
    <row r="1686" spans="1:18" ht="15.75" customHeight="1">
      <c r="A1686" s="19">
        <v>1685</v>
      </c>
      <c r="B1686" s="4">
        <v>17</v>
      </c>
      <c r="C1686" s="15">
        <v>10</v>
      </c>
      <c r="D1686" s="21">
        <v>8</v>
      </c>
      <c r="E1686" s="22">
        <v>44173</v>
      </c>
      <c r="F1686" s="26">
        <v>20</v>
      </c>
      <c r="G1686" s="24">
        <v>0.1</v>
      </c>
      <c r="H1686">
        <f>VLOOKUP($B1686,產品!$A$1:$E$61,4,FALSE)*(1-$G1686)*$F1686</f>
        <v>32400</v>
      </c>
      <c r="I1686" s="58">
        <f>$H1686-VLOOKUP($B1686,產品!$A$2:$E$61,5,FALSE)*F1686-$R1686</f>
        <v>17676</v>
      </c>
      <c r="J1686">
        <f t="shared" si="78"/>
        <v>2020</v>
      </c>
      <c r="P1686" t="str">
        <f>MID(VLOOKUP($D1686,業務!$A$1:$E$11,2,FALSE),FIND("/",VLOOKUP($D1686,業務!$A$1:$E$11,2,FALSE))+1,2)</f>
        <v>專員</v>
      </c>
      <c r="Q1686">
        <f t="shared" si="79"/>
        <v>0.01</v>
      </c>
      <c r="R1686">
        <f t="shared" si="80"/>
        <v>324</v>
      </c>
    </row>
    <row r="1687" spans="1:18" ht="15.75" customHeight="1">
      <c r="A1687" s="19">
        <v>1686</v>
      </c>
      <c r="B1687" s="4">
        <v>33</v>
      </c>
      <c r="C1687" s="15">
        <v>278</v>
      </c>
      <c r="D1687" s="21">
        <v>7</v>
      </c>
      <c r="E1687" s="22">
        <v>44173</v>
      </c>
      <c r="F1687" s="23">
        <v>5</v>
      </c>
      <c r="G1687" s="24">
        <v>7.0000000000000007E-2</v>
      </c>
      <c r="H1687">
        <f>VLOOKUP($B1687,產品!$A$1:$E$61,4,FALSE)*(1-$G1687)*$F1687</f>
        <v>34874.999999999993</v>
      </c>
      <c r="I1687" s="58">
        <f>$H1687-VLOOKUP($B1687,產品!$A$2:$E$61,5,FALSE)*F1687-$R1687</f>
        <v>11956.499999999993</v>
      </c>
      <c r="J1687">
        <f t="shared" si="78"/>
        <v>2020</v>
      </c>
      <c r="P1687" t="str">
        <f>MID(VLOOKUP($D1687,業務!$A$1:$E$11,2,FALSE),FIND("/",VLOOKUP($D1687,業務!$A$1:$E$11,2,FALSE))+1,2)</f>
        <v>副理</v>
      </c>
      <c r="Q1687">
        <f t="shared" si="79"/>
        <v>1.2E-2</v>
      </c>
      <c r="R1687">
        <f t="shared" si="80"/>
        <v>418.49999999999994</v>
      </c>
    </row>
    <row r="1688" spans="1:18" ht="15.75" customHeight="1">
      <c r="A1688" s="19">
        <v>1687</v>
      </c>
      <c r="B1688" s="4">
        <v>25</v>
      </c>
      <c r="C1688" s="15">
        <v>292</v>
      </c>
      <c r="D1688" s="21">
        <v>5</v>
      </c>
      <c r="E1688" s="22">
        <v>44173</v>
      </c>
      <c r="F1688" s="26">
        <v>6</v>
      </c>
      <c r="G1688" s="24">
        <v>0.17</v>
      </c>
      <c r="H1688">
        <f>VLOOKUP($B1688,產品!$A$1:$E$61,4,FALSE)*(1-$G1688)*$F1688</f>
        <v>29880</v>
      </c>
      <c r="I1688" s="58">
        <f>$H1688-VLOOKUP($B1688,產品!$A$2:$E$61,5,FALSE)*F1688-$R1688</f>
        <v>7981.2</v>
      </c>
      <c r="J1688">
        <f t="shared" si="78"/>
        <v>2020</v>
      </c>
      <c r="P1688" t="str">
        <f>MID(VLOOKUP($D1688,業務!$A$1:$E$11,2,FALSE),FIND("/",VLOOKUP($D1688,業務!$A$1:$E$11,2,FALSE))+1,2)</f>
        <v>專員</v>
      </c>
      <c r="Q1688">
        <f t="shared" si="79"/>
        <v>0.01</v>
      </c>
      <c r="R1688">
        <f t="shared" si="80"/>
        <v>298.8</v>
      </c>
    </row>
    <row r="1689" spans="1:18" ht="15.75" customHeight="1">
      <c r="A1689" s="19">
        <v>1688</v>
      </c>
      <c r="B1689" s="4">
        <v>25</v>
      </c>
      <c r="C1689" s="15">
        <v>6</v>
      </c>
      <c r="D1689" s="21">
        <v>7</v>
      </c>
      <c r="E1689" s="22">
        <v>44173</v>
      </c>
      <c r="F1689" s="23">
        <v>2</v>
      </c>
      <c r="G1689" s="24">
        <v>0.19</v>
      </c>
      <c r="H1689">
        <f>VLOOKUP($B1689,產品!$A$1:$E$61,4,FALSE)*(1-$G1689)*$F1689</f>
        <v>9720</v>
      </c>
      <c r="I1689" s="58">
        <f>$H1689-VLOOKUP($B1689,產品!$A$2:$E$61,5,FALSE)*F1689-$R1689</f>
        <v>2403.36</v>
      </c>
      <c r="J1689">
        <f t="shared" si="78"/>
        <v>2020</v>
      </c>
      <c r="P1689" t="str">
        <f>MID(VLOOKUP($D1689,業務!$A$1:$E$11,2,FALSE),FIND("/",VLOOKUP($D1689,業務!$A$1:$E$11,2,FALSE))+1,2)</f>
        <v>副理</v>
      </c>
      <c r="Q1689">
        <f t="shared" si="79"/>
        <v>1.2E-2</v>
      </c>
      <c r="R1689">
        <f t="shared" si="80"/>
        <v>116.64</v>
      </c>
    </row>
    <row r="1690" spans="1:18" ht="15.75" customHeight="1">
      <c r="A1690" s="19">
        <v>1689</v>
      </c>
      <c r="B1690" s="4">
        <v>54</v>
      </c>
      <c r="C1690" s="15">
        <v>1</v>
      </c>
      <c r="D1690" s="21">
        <v>1</v>
      </c>
      <c r="E1690" s="22">
        <v>44174</v>
      </c>
      <c r="F1690" s="23">
        <v>7</v>
      </c>
      <c r="G1690" s="24">
        <v>0.08</v>
      </c>
      <c r="H1690">
        <f>VLOOKUP($B1690,產品!$A$1:$E$61,4,FALSE)*(1-$G1690)*$F1690</f>
        <v>115920</v>
      </c>
      <c r="I1690" s="58">
        <f>$H1690-VLOOKUP($B1690,產品!$A$2:$E$61,5,FALSE)*F1690-$R1690</f>
        <v>26560.799999999999</v>
      </c>
      <c r="J1690">
        <f t="shared" si="78"/>
        <v>2020</v>
      </c>
      <c r="P1690" t="str">
        <f>MID(VLOOKUP($D1690,業務!$A$1:$E$11,2,FALSE),FIND("/",VLOOKUP($D1690,業務!$A$1:$E$11,2,FALSE))+1,2)</f>
        <v>專員</v>
      </c>
      <c r="Q1690">
        <f t="shared" si="79"/>
        <v>0.01</v>
      </c>
      <c r="R1690">
        <f t="shared" si="80"/>
        <v>1159.2</v>
      </c>
    </row>
    <row r="1691" spans="1:18" ht="15.75" customHeight="1">
      <c r="A1691" s="19">
        <v>1690</v>
      </c>
      <c r="B1691" s="4">
        <v>21</v>
      </c>
      <c r="C1691" s="15">
        <v>283</v>
      </c>
      <c r="D1691" s="21">
        <v>7</v>
      </c>
      <c r="E1691" s="22">
        <v>44174</v>
      </c>
      <c r="F1691" s="23">
        <v>30</v>
      </c>
      <c r="G1691" s="24">
        <v>0.16</v>
      </c>
      <c r="H1691">
        <f>VLOOKUP($B1691,產品!$A$1:$E$61,4,FALSE)*(1-$G1691)*$F1691</f>
        <v>45360</v>
      </c>
      <c r="I1691" s="58">
        <f>$H1691-VLOOKUP($B1691,產品!$A$2:$E$61,5,FALSE)*F1691-$R1691</f>
        <v>23215.68</v>
      </c>
      <c r="J1691">
        <f t="shared" si="78"/>
        <v>2020</v>
      </c>
      <c r="P1691" t="str">
        <f>MID(VLOOKUP($D1691,業務!$A$1:$E$11,2,FALSE),FIND("/",VLOOKUP($D1691,業務!$A$1:$E$11,2,FALSE))+1,2)</f>
        <v>副理</v>
      </c>
      <c r="Q1691">
        <f t="shared" si="79"/>
        <v>1.2E-2</v>
      </c>
      <c r="R1691">
        <f t="shared" si="80"/>
        <v>544.32000000000005</v>
      </c>
    </row>
    <row r="1692" spans="1:18" ht="15.75" customHeight="1">
      <c r="A1692" s="19">
        <v>1691</v>
      </c>
      <c r="B1692" s="4">
        <v>54</v>
      </c>
      <c r="C1692" s="15">
        <v>122</v>
      </c>
      <c r="D1692" s="21">
        <v>4</v>
      </c>
      <c r="E1692" s="22">
        <v>44174</v>
      </c>
      <c r="F1692" s="23">
        <v>6</v>
      </c>
      <c r="G1692" s="24">
        <v>0.17</v>
      </c>
      <c r="H1692">
        <f>VLOOKUP($B1692,產品!$A$1:$E$61,4,FALSE)*(1-$G1692)*$F1692</f>
        <v>89640</v>
      </c>
      <c r="I1692" s="58">
        <f>$H1692-VLOOKUP($B1692,產品!$A$2:$E$61,5,FALSE)*F1692-$R1692</f>
        <v>12964.32</v>
      </c>
      <c r="J1692">
        <f t="shared" si="78"/>
        <v>2020</v>
      </c>
      <c r="P1692" t="str">
        <f>MID(VLOOKUP($D1692,業務!$A$1:$E$11,2,FALSE),FIND("/",VLOOKUP($D1692,業務!$A$1:$E$11,2,FALSE))+1,2)</f>
        <v>副理</v>
      </c>
      <c r="Q1692">
        <f t="shared" si="79"/>
        <v>1.2E-2</v>
      </c>
      <c r="R1692">
        <f t="shared" si="80"/>
        <v>1075.68</v>
      </c>
    </row>
    <row r="1693" spans="1:18" ht="15.75" customHeight="1">
      <c r="A1693" s="19">
        <v>1692</v>
      </c>
      <c r="B1693" s="4">
        <v>42</v>
      </c>
      <c r="C1693" s="15">
        <v>121</v>
      </c>
      <c r="D1693" s="21">
        <v>3</v>
      </c>
      <c r="E1693" s="22">
        <v>44174</v>
      </c>
      <c r="F1693" s="23">
        <v>3</v>
      </c>
      <c r="G1693" s="24">
        <v>0.16</v>
      </c>
      <c r="H1693">
        <f>VLOOKUP($B1693,產品!$A$1:$E$61,4,FALSE)*(1-$G1693)*$F1693</f>
        <v>37800</v>
      </c>
      <c r="I1693" s="58">
        <f>$H1693-VLOOKUP($B1693,產品!$A$2:$E$61,5,FALSE)*F1693-$R1693</f>
        <v>7945.2</v>
      </c>
      <c r="J1693">
        <f t="shared" si="78"/>
        <v>2020</v>
      </c>
      <c r="P1693" t="str">
        <f>MID(VLOOKUP($D1693,業務!$A$1:$E$11,2,FALSE),FIND("/",VLOOKUP($D1693,業務!$A$1:$E$11,2,FALSE))+1,2)</f>
        <v>協理</v>
      </c>
      <c r="Q1693">
        <f t="shared" si="79"/>
        <v>1.6E-2</v>
      </c>
      <c r="R1693">
        <f t="shared" si="80"/>
        <v>604.80000000000007</v>
      </c>
    </row>
    <row r="1694" spans="1:18" ht="15.75" customHeight="1">
      <c r="A1694" s="19">
        <v>1693</v>
      </c>
      <c r="B1694" s="4">
        <v>41</v>
      </c>
      <c r="C1694" s="15">
        <v>287</v>
      </c>
      <c r="D1694" s="21">
        <v>4</v>
      </c>
      <c r="E1694" s="22">
        <v>44175</v>
      </c>
      <c r="F1694" s="23">
        <v>20</v>
      </c>
      <c r="G1694" s="24">
        <v>0.08</v>
      </c>
      <c r="H1694">
        <f>VLOOKUP($B1694,產品!$A$1:$E$61,4,FALSE)*(1-$G1694)*$F1694</f>
        <v>220800</v>
      </c>
      <c r="I1694" s="58">
        <f>$H1694-VLOOKUP($B1694,產品!$A$2:$E$61,5,FALSE)*F1694-$R1694</f>
        <v>62150.400000000001</v>
      </c>
      <c r="J1694">
        <f t="shared" si="78"/>
        <v>2020</v>
      </c>
      <c r="P1694" t="str">
        <f>MID(VLOOKUP($D1694,業務!$A$1:$E$11,2,FALSE),FIND("/",VLOOKUP($D1694,業務!$A$1:$E$11,2,FALSE))+1,2)</f>
        <v>副理</v>
      </c>
      <c r="Q1694">
        <f t="shared" si="79"/>
        <v>1.2E-2</v>
      </c>
      <c r="R1694">
        <f t="shared" si="80"/>
        <v>2649.6</v>
      </c>
    </row>
    <row r="1695" spans="1:18" ht="15.75" customHeight="1">
      <c r="A1695" s="19">
        <v>1694</v>
      </c>
      <c r="B1695" s="4">
        <v>31</v>
      </c>
      <c r="C1695" s="15">
        <v>122</v>
      </c>
      <c r="D1695" s="21">
        <v>4</v>
      </c>
      <c r="E1695" s="22">
        <v>44175</v>
      </c>
      <c r="F1695" s="23">
        <v>25</v>
      </c>
      <c r="G1695" s="24">
        <v>0.16</v>
      </c>
      <c r="H1695">
        <f>VLOOKUP($B1695,產品!$A$1:$E$61,4,FALSE)*(1-$G1695)*$F1695</f>
        <v>147000</v>
      </c>
      <c r="I1695" s="58">
        <f>$H1695-VLOOKUP($B1695,產品!$A$2:$E$61,5,FALSE)*F1695-$R1695</f>
        <v>40236</v>
      </c>
      <c r="J1695">
        <f t="shared" si="78"/>
        <v>2020</v>
      </c>
      <c r="P1695" t="str">
        <f>MID(VLOOKUP($D1695,業務!$A$1:$E$11,2,FALSE),FIND("/",VLOOKUP($D1695,業務!$A$1:$E$11,2,FALSE))+1,2)</f>
        <v>副理</v>
      </c>
      <c r="Q1695">
        <f t="shared" si="79"/>
        <v>1.2E-2</v>
      </c>
      <c r="R1695">
        <f t="shared" si="80"/>
        <v>1764</v>
      </c>
    </row>
    <row r="1696" spans="1:18" ht="15.75" customHeight="1">
      <c r="A1696" s="19">
        <v>1695</v>
      </c>
      <c r="B1696" s="4">
        <v>33</v>
      </c>
      <c r="C1696" s="15">
        <v>139</v>
      </c>
      <c r="D1696" s="21">
        <v>1</v>
      </c>
      <c r="E1696" s="22">
        <v>44175</v>
      </c>
      <c r="F1696" s="26">
        <v>8</v>
      </c>
      <c r="G1696" s="24">
        <v>0.16</v>
      </c>
      <c r="H1696">
        <f>VLOOKUP($B1696,產品!$A$1:$E$61,4,FALSE)*(1-$G1696)*$F1696</f>
        <v>50400</v>
      </c>
      <c r="I1696" s="58">
        <f>$H1696-VLOOKUP($B1696,產品!$A$2:$E$61,5,FALSE)*F1696-$R1696</f>
        <v>13896</v>
      </c>
      <c r="J1696">
        <f t="shared" si="78"/>
        <v>2020</v>
      </c>
      <c r="P1696" t="str">
        <f>MID(VLOOKUP($D1696,業務!$A$1:$E$11,2,FALSE),FIND("/",VLOOKUP($D1696,業務!$A$1:$E$11,2,FALSE))+1,2)</f>
        <v>專員</v>
      </c>
      <c r="Q1696">
        <f t="shared" si="79"/>
        <v>0.01</v>
      </c>
      <c r="R1696">
        <f t="shared" si="80"/>
        <v>504</v>
      </c>
    </row>
    <row r="1697" spans="1:18" ht="15.75" customHeight="1">
      <c r="A1697" s="19">
        <v>1696</v>
      </c>
      <c r="B1697" s="4">
        <v>32</v>
      </c>
      <c r="C1697" s="15">
        <v>277</v>
      </c>
      <c r="D1697" s="21">
        <v>7</v>
      </c>
      <c r="E1697" s="22">
        <v>44175</v>
      </c>
      <c r="F1697" s="26">
        <v>3</v>
      </c>
      <c r="G1697" s="24">
        <v>0.06</v>
      </c>
      <c r="H1697">
        <f>VLOOKUP($B1697,產品!$A$1:$E$61,4,FALSE)*(1-$G1697)*$F1697</f>
        <v>21150</v>
      </c>
      <c r="I1697" s="58">
        <f>$H1697-VLOOKUP($B1697,產品!$A$2:$E$61,5,FALSE)*F1697-$R1697</f>
        <v>7396.2</v>
      </c>
      <c r="J1697">
        <f t="shared" si="78"/>
        <v>2020</v>
      </c>
      <c r="P1697" t="str">
        <f>MID(VLOOKUP($D1697,業務!$A$1:$E$11,2,FALSE),FIND("/",VLOOKUP($D1697,業務!$A$1:$E$11,2,FALSE))+1,2)</f>
        <v>副理</v>
      </c>
      <c r="Q1697">
        <f t="shared" si="79"/>
        <v>1.2E-2</v>
      </c>
      <c r="R1697">
        <f t="shared" si="80"/>
        <v>253.8</v>
      </c>
    </row>
    <row r="1698" spans="1:18" ht="15.75" customHeight="1">
      <c r="A1698" s="19">
        <v>1697</v>
      </c>
      <c r="B1698" s="4">
        <v>52</v>
      </c>
      <c r="C1698" s="15">
        <v>9</v>
      </c>
      <c r="D1698" s="21">
        <v>2</v>
      </c>
      <c r="E1698" s="22">
        <v>44176</v>
      </c>
      <c r="F1698" s="23">
        <v>15</v>
      </c>
      <c r="G1698" s="24">
        <v>0.1</v>
      </c>
      <c r="H1698">
        <f>VLOOKUP($B1698,產品!$A$1:$E$61,4,FALSE)*(1-$G1698)*$F1698</f>
        <v>297000</v>
      </c>
      <c r="I1698" s="58">
        <f>$H1698-VLOOKUP($B1698,產品!$A$2:$E$61,5,FALSE)*F1698-$R1698</f>
        <v>61545.000000000029</v>
      </c>
      <c r="J1698">
        <f t="shared" si="78"/>
        <v>2020</v>
      </c>
      <c r="P1698" t="str">
        <f>MID(VLOOKUP($D1698,業務!$A$1:$E$11,2,FALSE),FIND("/",VLOOKUP($D1698,業務!$A$1:$E$11,2,FALSE))+1,2)</f>
        <v>經理</v>
      </c>
      <c r="Q1698">
        <f t="shared" si="79"/>
        <v>1.4999999999999999E-2</v>
      </c>
      <c r="R1698">
        <f t="shared" si="80"/>
        <v>4455</v>
      </c>
    </row>
    <row r="1699" spans="1:18" ht="15.75" customHeight="1">
      <c r="A1699" s="19">
        <v>1698</v>
      </c>
      <c r="B1699" s="4">
        <v>17</v>
      </c>
      <c r="C1699" s="15">
        <v>5</v>
      </c>
      <c r="D1699" s="21">
        <v>2</v>
      </c>
      <c r="E1699" s="22">
        <v>44176</v>
      </c>
      <c r="F1699" s="26">
        <v>30</v>
      </c>
      <c r="G1699" s="24">
        <v>0.06</v>
      </c>
      <c r="H1699">
        <f>VLOOKUP($B1699,產品!$A$1:$E$61,4,FALSE)*(1-$G1699)*$F1699</f>
        <v>50760</v>
      </c>
      <c r="I1699" s="58">
        <f>$H1699-VLOOKUP($B1699,產品!$A$2:$E$61,5,FALSE)*F1699-$R1699</f>
        <v>28398.6</v>
      </c>
      <c r="J1699">
        <f t="shared" si="78"/>
        <v>2020</v>
      </c>
      <c r="P1699" t="str">
        <f>MID(VLOOKUP($D1699,業務!$A$1:$E$11,2,FALSE),FIND("/",VLOOKUP($D1699,業務!$A$1:$E$11,2,FALSE))+1,2)</f>
        <v>經理</v>
      </c>
      <c r="Q1699">
        <f t="shared" si="79"/>
        <v>1.4999999999999999E-2</v>
      </c>
      <c r="R1699">
        <f t="shared" si="80"/>
        <v>761.4</v>
      </c>
    </row>
    <row r="1700" spans="1:18" ht="15.75" customHeight="1">
      <c r="A1700" s="19">
        <v>1699</v>
      </c>
      <c r="B1700" s="4">
        <v>6</v>
      </c>
      <c r="C1700" s="15">
        <v>280</v>
      </c>
      <c r="D1700" s="21">
        <v>10</v>
      </c>
      <c r="E1700" s="22">
        <v>44177</v>
      </c>
      <c r="F1700" s="26">
        <v>50</v>
      </c>
      <c r="G1700" s="24">
        <v>0.2</v>
      </c>
      <c r="H1700">
        <f>VLOOKUP($B1700,產品!$A$1:$E$61,4,FALSE)*(1-$G1700)*$F1700</f>
        <v>40000</v>
      </c>
      <c r="I1700" s="58">
        <f>$H1700-VLOOKUP($B1700,產品!$A$2:$E$61,5,FALSE)*F1700-$R1700</f>
        <v>19600</v>
      </c>
      <c r="J1700">
        <f t="shared" si="78"/>
        <v>2020</v>
      </c>
      <c r="P1700" t="str">
        <f>MID(VLOOKUP($D1700,業務!$A$1:$E$11,2,FALSE),FIND("/",VLOOKUP($D1700,業務!$A$1:$E$11,2,FALSE))+1,2)</f>
        <v>專員</v>
      </c>
      <c r="Q1700">
        <f t="shared" si="79"/>
        <v>0.01</v>
      </c>
      <c r="R1700">
        <f t="shared" si="80"/>
        <v>400</v>
      </c>
    </row>
    <row r="1701" spans="1:18" ht="15.75" customHeight="1">
      <c r="A1701" s="19">
        <v>1700</v>
      </c>
      <c r="B1701" s="4">
        <v>18</v>
      </c>
      <c r="C1701" s="15">
        <v>258</v>
      </c>
      <c r="D1701" s="21">
        <v>4</v>
      </c>
      <c r="E1701" s="22">
        <v>44177</v>
      </c>
      <c r="F1701" s="26">
        <v>20</v>
      </c>
      <c r="G1701" s="24">
        <v>0.06</v>
      </c>
      <c r="H1701">
        <f>VLOOKUP($B1701,產品!$A$1:$E$61,4,FALSE)*(1-$G1701)*$F1701</f>
        <v>33840</v>
      </c>
      <c r="I1701" s="58">
        <f>$H1701-VLOOKUP($B1701,產品!$A$2:$E$61,5,FALSE)*F1701-$R1701</f>
        <v>19033.919999999998</v>
      </c>
      <c r="J1701">
        <f t="shared" si="78"/>
        <v>2020</v>
      </c>
      <c r="P1701" t="str">
        <f>MID(VLOOKUP($D1701,業務!$A$1:$E$11,2,FALSE),FIND("/",VLOOKUP($D1701,業務!$A$1:$E$11,2,FALSE))+1,2)</f>
        <v>副理</v>
      </c>
      <c r="Q1701">
        <f t="shared" si="79"/>
        <v>1.2E-2</v>
      </c>
      <c r="R1701">
        <f t="shared" si="80"/>
        <v>406.08</v>
      </c>
    </row>
    <row r="1702" spans="1:18" ht="15.75" customHeight="1">
      <c r="A1702" s="19">
        <v>1701</v>
      </c>
      <c r="B1702" s="4">
        <v>5</v>
      </c>
      <c r="C1702" s="15">
        <v>6</v>
      </c>
      <c r="D1702" s="21">
        <v>5</v>
      </c>
      <c r="E1702" s="22">
        <v>44177</v>
      </c>
      <c r="F1702" s="23">
        <v>30</v>
      </c>
      <c r="G1702" s="24">
        <v>0.14000000000000001</v>
      </c>
      <c r="H1702">
        <f>VLOOKUP($B1702,產品!$A$1:$E$61,4,FALSE)*(1-$G1702)*$F1702</f>
        <v>25800</v>
      </c>
      <c r="I1702" s="58">
        <f>$H1702-VLOOKUP($B1702,產品!$A$2:$E$61,5,FALSE)*F1702-$R1702</f>
        <v>13542</v>
      </c>
      <c r="J1702">
        <f t="shared" si="78"/>
        <v>2020</v>
      </c>
      <c r="P1702" t="str">
        <f>MID(VLOOKUP($D1702,業務!$A$1:$E$11,2,FALSE),FIND("/",VLOOKUP($D1702,業務!$A$1:$E$11,2,FALSE))+1,2)</f>
        <v>專員</v>
      </c>
      <c r="Q1702">
        <f t="shared" si="79"/>
        <v>0.01</v>
      </c>
      <c r="R1702">
        <f t="shared" si="80"/>
        <v>258</v>
      </c>
    </row>
    <row r="1703" spans="1:18" ht="15.75" customHeight="1">
      <c r="A1703" s="19">
        <v>1702</v>
      </c>
      <c r="B1703" s="4">
        <v>32</v>
      </c>
      <c r="C1703" s="15">
        <v>118</v>
      </c>
      <c r="D1703" s="21">
        <v>5</v>
      </c>
      <c r="E1703" s="22">
        <v>44177</v>
      </c>
      <c r="F1703" s="23">
        <v>4</v>
      </c>
      <c r="G1703" s="24">
        <v>0.15</v>
      </c>
      <c r="H1703">
        <f>VLOOKUP($B1703,產品!$A$1:$E$61,4,FALSE)*(1-$G1703)*$F1703</f>
        <v>25500</v>
      </c>
      <c r="I1703" s="58">
        <f>$H1703-VLOOKUP($B1703,產品!$A$2:$E$61,5,FALSE)*F1703-$R1703</f>
        <v>7245</v>
      </c>
      <c r="J1703">
        <f t="shared" si="78"/>
        <v>2020</v>
      </c>
      <c r="P1703" t="str">
        <f>MID(VLOOKUP($D1703,業務!$A$1:$E$11,2,FALSE),FIND("/",VLOOKUP($D1703,業務!$A$1:$E$11,2,FALSE))+1,2)</f>
        <v>專員</v>
      </c>
      <c r="Q1703">
        <f t="shared" si="79"/>
        <v>0.01</v>
      </c>
      <c r="R1703">
        <f t="shared" si="80"/>
        <v>255</v>
      </c>
    </row>
    <row r="1704" spans="1:18" ht="15.75" customHeight="1">
      <c r="A1704" s="19">
        <v>1703</v>
      </c>
      <c r="B1704" s="4">
        <v>3</v>
      </c>
      <c r="C1704" s="15">
        <v>283</v>
      </c>
      <c r="D1704" s="21">
        <v>10</v>
      </c>
      <c r="E1704" s="22">
        <v>44178</v>
      </c>
      <c r="F1704" s="26">
        <v>90</v>
      </c>
      <c r="G1704" s="24">
        <v>0.14000000000000001</v>
      </c>
      <c r="H1704">
        <f>VLOOKUP($B1704,產品!$A$1:$E$61,4,FALSE)*(1-$G1704)*$F1704</f>
        <v>77400</v>
      </c>
      <c r="I1704" s="58">
        <f>$H1704-VLOOKUP($B1704,產品!$A$2:$E$61,5,FALSE)*F1704-$R1704</f>
        <v>40626</v>
      </c>
      <c r="J1704">
        <f t="shared" si="78"/>
        <v>2020</v>
      </c>
      <c r="P1704" t="str">
        <f>MID(VLOOKUP($D1704,業務!$A$1:$E$11,2,FALSE),FIND("/",VLOOKUP($D1704,業務!$A$1:$E$11,2,FALSE))+1,2)</f>
        <v>專員</v>
      </c>
      <c r="Q1704">
        <f t="shared" si="79"/>
        <v>0.01</v>
      </c>
      <c r="R1704">
        <f t="shared" si="80"/>
        <v>774</v>
      </c>
    </row>
    <row r="1705" spans="1:18" ht="15.75" customHeight="1">
      <c r="A1705" s="19">
        <v>1704</v>
      </c>
      <c r="B1705" s="4">
        <v>6</v>
      </c>
      <c r="C1705" s="15">
        <v>5</v>
      </c>
      <c r="D1705" s="21">
        <v>2</v>
      </c>
      <c r="E1705" s="22">
        <v>44178</v>
      </c>
      <c r="F1705" s="26">
        <v>40</v>
      </c>
      <c r="G1705" s="24">
        <v>0.05</v>
      </c>
      <c r="H1705">
        <f>VLOOKUP($B1705,產品!$A$1:$E$61,4,FALSE)*(1-$G1705)*$F1705</f>
        <v>38000</v>
      </c>
      <c r="I1705" s="58">
        <f>$H1705-VLOOKUP($B1705,產品!$A$2:$E$61,5,FALSE)*F1705-$R1705</f>
        <v>21430</v>
      </c>
      <c r="J1705">
        <f t="shared" si="78"/>
        <v>2020</v>
      </c>
      <c r="P1705" t="str">
        <f>MID(VLOOKUP($D1705,業務!$A$1:$E$11,2,FALSE),FIND("/",VLOOKUP($D1705,業務!$A$1:$E$11,2,FALSE))+1,2)</f>
        <v>經理</v>
      </c>
      <c r="Q1705">
        <f t="shared" si="79"/>
        <v>1.4999999999999999E-2</v>
      </c>
      <c r="R1705">
        <f t="shared" si="80"/>
        <v>570</v>
      </c>
    </row>
    <row r="1706" spans="1:18" ht="15.75" customHeight="1">
      <c r="A1706" s="19">
        <v>1705</v>
      </c>
      <c r="B1706" s="4">
        <v>6</v>
      </c>
      <c r="C1706" s="15">
        <v>260</v>
      </c>
      <c r="D1706" s="21">
        <v>4</v>
      </c>
      <c r="E1706" s="22">
        <v>44178</v>
      </c>
      <c r="F1706" s="26">
        <v>45</v>
      </c>
      <c r="G1706" s="24">
        <v>0.12</v>
      </c>
      <c r="H1706">
        <f>VLOOKUP($B1706,產品!$A$1:$E$61,4,FALSE)*(1-$G1706)*$F1706</f>
        <v>39600</v>
      </c>
      <c r="I1706" s="58">
        <f>$H1706-VLOOKUP($B1706,產品!$A$2:$E$61,5,FALSE)*F1706-$R1706</f>
        <v>21124.799999999999</v>
      </c>
      <c r="J1706">
        <f t="shared" si="78"/>
        <v>2020</v>
      </c>
      <c r="P1706" t="str">
        <f>MID(VLOOKUP($D1706,業務!$A$1:$E$11,2,FALSE),FIND("/",VLOOKUP($D1706,業務!$A$1:$E$11,2,FALSE))+1,2)</f>
        <v>副理</v>
      </c>
      <c r="Q1706">
        <f t="shared" si="79"/>
        <v>1.2E-2</v>
      </c>
      <c r="R1706">
        <f t="shared" si="80"/>
        <v>475.2</v>
      </c>
    </row>
    <row r="1707" spans="1:18" ht="15.75" customHeight="1">
      <c r="A1707" s="19">
        <v>1706</v>
      </c>
      <c r="B1707" s="4">
        <v>8</v>
      </c>
      <c r="C1707" s="15">
        <v>269</v>
      </c>
      <c r="D1707" s="21">
        <v>5</v>
      </c>
      <c r="E1707" s="22">
        <v>44178</v>
      </c>
      <c r="F1707" s="26">
        <v>30</v>
      </c>
      <c r="G1707" s="24">
        <v>0.2</v>
      </c>
      <c r="H1707">
        <f>VLOOKUP($B1707,產品!$A$1:$E$61,4,FALSE)*(1-$G1707)*$F1707</f>
        <v>24000</v>
      </c>
      <c r="I1707" s="58">
        <f>$H1707-VLOOKUP($B1707,產品!$A$2:$E$61,5,FALSE)*F1707-$R1707</f>
        <v>11760</v>
      </c>
      <c r="J1707">
        <f t="shared" si="78"/>
        <v>2020</v>
      </c>
      <c r="P1707" t="str">
        <f>MID(VLOOKUP($D1707,業務!$A$1:$E$11,2,FALSE),FIND("/",VLOOKUP($D1707,業務!$A$1:$E$11,2,FALSE))+1,2)</f>
        <v>專員</v>
      </c>
      <c r="Q1707">
        <f t="shared" si="79"/>
        <v>0.01</v>
      </c>
      <c r="R1707">
        <f t="shared" si="80"/>
        <v>240</v>
      </c>
    </row>
    <row r="1708" spans="1:18" ht="15.75" customHeight="1">
      <c r="A1708" s="19">
        <v>1707</v>
      </c>
      <c r="B1708" s="4">
        <v>16</v>
      </c>
      <c r="C1708" s="15">
        <v>115</v>
      </c>
      <c r="D1708" s="21">
        <v>3</v>
      </c>
      <c r="E1708" s="22">
        <v>44178</v>
      </c>
      <c r="F1708" s="26">
        <v>10</v>
      </c>
      <c r="G1708" s="24">
        <v>7.0000000000000007E-2</v>
      </c>
      <c r="H1708">
        <f>VLOOKUP($B1708,產品!$A$1:$E$61,4,FALSE)*(1-$G1708)*$F1708</f>
        <v>16740</v>
      </c>
      <c r="I1708" s="58">
        <f>$H1708-VLOOKUP($B1708,產品!$A$2:$E$61,5,FALSE)*F1708-$R1708</f>
        <v>9272.16</v>
      </c>
      <c r="J1708">
        <f t="shared" si="78"/>
        <v>2020</v>
      </c>
      <c r="P1708" t="str">
        <f>MID(VLOOKUP($D1708,業務!$A$1:$E$11,2,FALSE),FIND("/",VLOOKUP($D1708,業務!$A$1:$E$11,2,FALSE))+1,2)</f>
        <v>協理</v>
      </c>
      <c r="Q1708">
        <f t="shared" si="79"/>
        <v>1.6E-2</v>
      </c>
      <c r="R1708">
        <f t="shared" si="80"/>
        <v>267.84000000000003</v>
      </c>
    </row>
    <row r="1709" spans="1:18" ht="15.75" customHeight="1">
      <c r="A1709" s="19">
        <v>1708</v>
      </c>
      <c r="B1709" s="4">
        <v>13</v>
      </c>
      <c r="C1709" s="15">
        <v>9</v>
      </c>
      <c r="D1709" s="21">
        <v>3</v>
      </c>
      <c r="E1709" s="22">
        <v>44178</v>
      </c>
      <c r="F1709" s="23">
        <v>10</v>
      </c>
      <c r="G1709" s="24">
        <v>0.08</v>
      </c>
      <c r="H1709">
        <f>VLOOKUP($B1709,產品!$A$1:$E$61,4,FALSE)*(1-$G1709)*$F1709</f>
        <v>16560</v>
      </c>
      <c r="I1709" s="58">
        <f>$H1709-VLOOKUP($B1709,產品!$A$2:$E$61,5,FALSE)*F1709-$R1709</f>
        <v>9095.0400000000009</v>
      </c>
      <c r="J1709">
        <f t="shared" si="78"/>
        <v>2020</v>
      </c>
      <c r="P1709" t="str">
        <f>MID(VLOOKUP($D1709,業務!$A$1:$E$11,2,FALSE),FIND("/",VLOOKUP($D1709,業務!$A$1:$E$11,2,FALSE))+1,2)</f>
        <v>協理</v>
      </c>
      <c r="Q1709">
        <f t="shared" si="79"/>
        <v>1.6E-2</v>
      </c>
      <c r="R1709">
        <f t="shared" si="80"/>
        <v>264.95999999999998</v>
      </c>
    </row>
    <row r="1710" spans="1:18" ht="15.75" customHeight="1">
      <c r="A1710" s="19">
        <v>1709</v>
      </c>
      <c r="B1710" s="4">
        <v>41</v>
      </c>
      <c r="C1710" s="15">
        <v>257</v>
      </c>
      <c r="D1710" s="21">
        <v>2</v>
      </c>
      <c r="E1710" s="22">
        <v>44178</v>
      </c>
      <c r="F1710" s="23">
        <v>3</v>
      </c>
      <c r="G1710" s="24">
        <v>0.1</v>
      </c>
      <c r="H1710">
        <f>VLOOKUP($B1710,產品!$A$1:$E$61,4,FALSE)*(1-$G1710)*$F1710</f>
        <v>32400</v>
      </c>
      <c r="I1710" s="58">
        <f>$H1710-VLOOKUP($B1710,產品!$A$2:$E$61,5,FALSE)*F1710-$R1710</f>
        <v>8514</v>
      </c>
      <c r="J1710">
        <f t="shared" si="78"/>
        <v>2020</v>
      </c>
      <c r="P1710" t="str">
        <f>MID(VLOOKUP($D1710,業務!$A$1:$E$11,2,FALSE),FIND("/",VLOOKUP($D1710,業務!$A$1:$E$11,2,FALSE))+1,2)</f>
        <v>經理</v>
      </c>
      <c r="Q1710">
        <f t="shared" si="79"/>
        <v>1.4999999999999999E-2</v>
      </c>
      <c r="R1710">
        <f t="shared" si="80"/>
        <v>486</v>
      </c>
    </row>
    <row r="1711" spans="1:18" ht="15.75" customHeight="1">
      <c r="A1711" s="19">
        <v>1710</v>
      </c>
      <c r="B1711" s="4">
        <v>26</v>
      </c>
      <c r="C1711" s="15">
        <v>115</v>
      </c>
      <c r="D1711" s="21">
        <v>1</v>
      </c>
      <c r="E1711" s="22">
        <v>44178</v>
      </c>
      <c r="F1711" s="26">
        <v>5</v>
      </c>
      <c r="G1711" s="24">
        <v>0.2</v>
      </c>
      <c r="H1711">
        <f>VLOOKUP($B1711,產品!$A$1:$E$61,4,FALSE)*(1-$G1711)*$F1711</f>
        <v>26000</v>
      </c>
      <c r="I1711" s="58">
        <f>$H1711-VLOOKUP($B1711,產品!$A$2:$E$61,5,FALSE)*F1711-$R1711</f>
        <v>6240</v>
      </c>
      <c r="J1711">
        <f t="shared" si="78"/>
        <v>2020</v>
      </c>
      <c r="P1711" t="str">
        <f>MID(VLOOKUP($D1711,業務!$A$1:$E$11,2,FALSE),FIND("/",VLOOKUP($D1711,業務!$A$1:$E$11,2,FALSE))+1,2)</f>
        <v>專員</v>
      </c>
      <c r="Q1711">
        <f t="shared" si="79"/>
        <v>0.01</v>
      </c>
      <c r="R1711">
        <f t="shared" si="80"/>
        <v>260</v>
      </c>
    </row>
    <row r="1712" spans="1:18" ht="15.75" customHeight="1">
      <c r="A1712" s="19">
        <v>1711</v>
      </c>
      <c r="B1712" s="4">
        <v>6</v>
      </c>
      <c r="C1712" s="15">
        <v>123</v>
      </c>
      <c r="D1712" s="21">
        <v>3</v>
      </c>
      <c r="E1712" s="22">
        <v>44179</v>
      </c>
      <c r="F1712" s="26">
        <v>300</v>
      </c>
      <c r="G1712" s="24">
        <v>0.13</v>
      </c>
      <c r="H1712">
        <f>VLOOKUP($B1712,產品!$A$1:$E$61,4,FALSE)*(1-$G1712)*$F1712</f>
        <v>261000</v>
      </c>
      <c r="I1712" s="58">
        <f>$H1712-VLOOKUP($B1712,產品!$A$2:$E$61,5,FALSE)*F1712-$R1712</f>
        <v>136824</v>
      </c>
      <c r="J1712">
        <f t="shared" si="78"/>
        <v>2020</v>
      </c>
      <c r="P1712" t="str">
        <f>MID(VLOOKUP($D1712,業務!$A$1:$E$11,2,FALSE),FIND("/",VLOOKUP($D1712,業務!$A$1:$E$11,2,FALSE))+1,2)</f>
        <v>協理</v>
      </c>
      <c r="Q1712">
        <f t="shared" si="79"/>
        <v>1.6E-2</v>
      </c>
      <c r="R1712">
        <f t="shared" si="80"/>
        <v>4176</v>
      </c>
    </row>
    <row r="1713" spans="1:18" ht="15.75" customHeight="1">
      <c r="A1713" s="19">
        <v>1712</v>
      </c>
      <c r="B1713" s="4">
        <v>57</v>
      </c>
      <c r="C1713" s="15">
        <v>9</v>
      </c>
      <c r="D1713" s="21">
        <v>5</v>
      </c>
      <c r="E1713" s="22">
        <v>44179</v>
      </c>
      <c r="F1713" s="23">
        <v>15</v>
      </c>
      <c r="G1713" s="24">
        <v>0.09</v>
      </c>
      <c r="H1713">
        <f>VLOOKUP($B1713,產品!$A$1:$E$61,4,FALSE)*(1-$G1713)*$F1713</f>
        <v>245700</v>
      </c>
      <c r="I1713" s="58">
        <f>$H1713-VLOOKUP($B1713,產品!$A$2:$E$61,5,FALSE)*F1713-$R1713</f>
        <v>54243</v>
      </c>
      <c r="J1713">
        <f t="shared" si="78"/>
        <v>2020</v>
      </c>
      <c r="P1713" t="str">
        <f>MID(VLOOKUP($D1713,業務!$A$1:$E$11,2,FALSE),FIND("/",VLOOKUP($D1713,業務!$A$1:$E$11,2,FALSE))+1,2)</f>
        <v>專員</v>
      </c>
      <c r="Q1713">
        <f t="shared" si="79"/>
        <v>0.01</v>
      </c>
      <c r="R1713">
        <f t="shared" si="80"/>
        <v>2457</v>
      </c>
    </row>
    <row r="1714" spans="1:18" ht="15.75" customHeight="1">
      <c r="A1714" s="19">
        <v>1713</v>
      </c>
      <c r="B1714" s="4">
        <v>7</v>
      </c>
      <c r="C1714" s="15">
        <v>114</v>
      </c>
      <c r="D1714" s="21">
        <v>6</v>
      </c>
      <c r="E1714" s="22">
        <v>44179</v>
      </c>
      <c r="F1714" s="26">
        <v>40</v>
      </c>
      <c r="G1714" s="24">
        <v>0.14000000000000001</v>
      </c>
      <c r="H1714">
        <f>VLOOKUP($B1714,產品!$A$1:$E$61,4,FALSE)*(1-$G1714)*$F1714</f>
        <v>34400</v>
      </c>
      <c r="I1714" s="58">
        <f>$H1714-VLOOKUP($B1714,產品!$A$2:$E$61,5,FALSE)*F1714-$R1714</f>
        <v>18056</v>
      </c>
      <c r="J1714">
        <f t="shared" si="78"/>
        <v>2020</v>
      </c>
      <c r="P1714" t="str">
        <f>MID(VLOOKUP($D1714,業務!$A$1:$E$11,2,FALSE),FIND("/",VLOOKUP($D1714,業務!$A$1:$E$11,2,FALSE))+1,2)</f>
        <v>專員</v>
      </c>
      <c r="Q1714">
        <f t="shared" si="79"/>
        <v>0.01</v>
      </c>
      <c r="R1714">
        <f t="shared" si="80"/>
        <v>344</v>
      </c>
    </row>
    <row r="1715" spans="1:18" ht="15.75" customHeight="1">
      <c r="A1715" s="19">
        <v>1714</v>
      </c>
      <c r="B1715" s="4">
        <v>12</v>
      </c>
      <c r="C1715" s="15">
        <v>10</v>
      </c>
      <c r="D1715" s="21">
        <v>3</v>
      </c>
      <c r="E1715" s="22">
        <v>44180</v>
      </c>
      <c r="F1715" s="26">
        <v>200</v>
      </c>
      <c r="G1715" s="24">
        <v>0.14000000000000001</v>
      </c>
      <c r="H1715">
        <f>VLOOKUP($B1715,產品!$A$1:$E$61,4,FALSE)*(1-$G1715)*$F1715</f>
        <v>172000</v>
      </c>
      <c r="I1715" s="58">
        <f>$H1715-VLOOKUP($B1715,產品!$A$2:$E$61,5,FALSE)*F1715-$R1715</f>
        <v>89248</v>
      </c>
      <c r="J1715">
        <f t="shared" si="78"/>
        <v>2020</v>
      </c>
      <c r="P1715" t="str">
        <f>MID(VLOOKUP($D1715,業務!$A$1:$E$11,2,FALSE),FIND("/",VLOOKUP($D1715,業務!$A$1:$E$11,2,FALSE))+1,2)</f>
        <v>協理</v>
      </c>
      <c r="Q1715">
        <f t="shared" si="79"/>
        <v>1.6E-2</v>
      </c>
      <c r="R1715">
        <f t="shared" si="80"/>
        <v>2752</v>
      </c>
    </row>
    <row r="1716" spans="1:18" ht="15.75" customHeight="1">
      <c r="A1716" s="19">
        <v>1715</v>
      </c>
      <c r="B1716" s="4">
        <v>1</v>
      </c>
      <c r="C1716" s="15">
        <v>10</v>
      </c>
      <c r="D1716" s="21">
        <v>3</v>
      </c>
      <c r="E1716" s="22">
        <v>44180</v>
      </c>
      <c r="F1716" s="26">
        <v>75</v>
      </c>
      <c r="G1716" s="24">
        <v>0.16</v>
      </c>
      <c r="H1716">
        <f>VLOOKUP($B1716,產品!$A$1:$E$61,4,FALSE)*(1-$G1716)*$F1716</f>
        <v>63000</v>
      </c>
      <c r="I1716" s="58">
        <f>$H1716-VLOOKUP($B1716,產品!$A$2:$E$61,5,FALSE)*F1716-$R1716</f>
        <v>31992</v>
      </c>
      <c r="J1716">
        <f t="shared" si="78"/>
        <v>2020</v>
      </c>
      <c r="P1716" t="str">
        <f>MID(VLOOKUP($D1716,業務!$A$1:$E$11,2,FALSE),FIND("/",VLOOKUP($D1716,業務!$A$1:$E$11,2,FALSE))+1,2)</f>
        <v>協理</v>
      </c>
      <c r="Q1716">
        <f t="shared" si="79"/>
        <v>1.6E-2</v>
      </c>
      <c r="R1716">
        <f t="shared" si="80"/>
        <v>1008</v>
      </c>
    </row>
    <row r="1717" spans="1:18" ht="15.75" customHeight="1">
      <c r="A1717" s="19">
        <v>1716</v>
      </c>
      <c r="B1717" s="4">
        <v>9</v>
      </c>
      <c r="C1717" s="15">
        <v>5</v>
      </c>
      <c r="D1717" s="21">
        <v>8</v>
      </c>
      <c r="E1717" s="22">
        <v>44180</v>
      </c>
      <c r="F1717" s="23">
        <v>40</v>
      </c>
      <c r="G1717" s="24">
        <v>7.0000000000000007E-2</v>
      </c>
      <c r="H1717">
        <f>VLOOKUP($B1717,產品!$A$1:$E$61,4,FALSE)*(1-$G1717)*$F1717</f>
        <v>37199.999999999993</v>
      </c>
      <c r="I1717" s="58">
        <f>$H1717-VLOOKUP($B1717,產品!$A$2:$E$61,5,FALSE)*F1717-$R1717</f>
        <v>20827.999999999993</v>
      </c>
      <c r="J1717">
        <f t="shared" si="78"/>
        <v>2020</v>
      </c>
      <c r="P1717" t="str">
        <f>MID(VLOOKUP($D1717,業務!$A$1:$E$11,2,FALSE),FIND("/",VLOOKUP($D1717,業務!$A$1:$E$11,2,FALSE))+1,2)</f>
        <v>專員</v>
      </c>
      <c r="Q1717">
        <f t="shared" si="79"/>
        <v>0.01</v>
      </c>
      <c r="R1717">
        <f t="shared" si="80"/>
        <v>371.99999999999994</v>
      </c>
    </row>
    <row r="1718" spans="1:18" ht="15.75" customHeight="1">
      <c r="A1718" s="19">
        <v>1717</v>
      </c>
      <c r="B1718" s="4">
        <v>12</v>
      </c>
      <c r="C1718" s="15">
        <v>274</v>
      </c>
      <c r="D1718" s="21">
        <v>2</v>
      </c>
      <c r="E1718" s="22">
        <v>44180</v>
      </c>
      <c r="F1718" s="23">
        <v>40</v>
      </c>
      <c r="G1718" s="24">
        <v>0.15</v>
      </c>
      <c r="H1718">
        <f>VLOOKUP($B1718,產品!$A$1:$E$61,4,FALSE)*(1-$G1718)*$F1718</f>
        <v>34000</v>
      </c>
      <c r="I1718" s="58">
        <f>$H1718-VLOOKUP($B1718,產品!$A$2:$E$61,5,FALSE)*F1718-$R1718</f>
        <v>17490</v>
      </c>
      <c r="J1718">
        <f t="shared" si="78"/>
        <v>2020</v>
      </c>
      <c r="P1718" t="str">
        <f>MID(VLOOKUP($D1718,業務!$A$1:$E$11,2,FALSE),FIND("/",VLOOKUP($D1718,業務!$A$1:$E$11,2,FALSE))+1,2)</f>
        <v>經理</v>
      </c>
      <c r="Q1718">
        <f t="shared" si="79"/>
        <v>1.4999999999999999E-2</v>
      </c>
      <c r="R1718">
        <f t="shared" si="80"/>
        <v>510</v>
      </c>
    </row>
    <row r="1719" spans="1:18" ht="15.75" customHeight="1">
      <c r="A1719" s="19">
        <v>1718</v>
      </c>
      <c r="B1719" s="4">
        <v>10</v>
      </c>
      <c r="C1719" s="15">
        <v>112</v>
      </c>
      <c r="D1719" s="21">
        <v>8</v>
      </c>
      <c r="E1719" s="22">
        <v>44180</v>
      </c>
      <c r="F1719" s="23">
        <v>30</v>
      </c>
      <c r="G1719" s="24">
        <v>0.06</v>
      </c>
      <c r="H1719">
        <f>VLOOKUP($B1719,產品!$A$1:$E$61,4,FALSE)*(1-$G1719)*$F1719</f>
        <v>28200</v>
      </c>
      <c r="I1719" s="58">
        <f>$H1719-VLOOKUP($B1719,產品!$A$2:$E$61,5,FALSE)*F1719-$R1719</f>
        <v>15918</v>
      </c>
      <c r="J1719">
        <f t="shared" si="78"/>
        <v>2020</v>
      </c>
      <c r="P1719" t="str">
        <f>MID(VLOOKUP($D1719,業務!$A$1:$E$11,2,FALSE),FIND("/",VLOOKUP($D1719,業務!$A$1:$E$11,2,FALSE))+1,2)</f>
        <v>專員</v>
      </c>
      <c r="Q1719">
        <f t="shared" si="79"/>
        <v>0.01</v>
      </c>
      <c r="R1719">
        <f t="shared" si="80"/>
        <v>282</v>
      </c>
    </row>
    <row r="1720" spans="1:18" ht="15.75" customHeight="1">
      <c r="A1720" s="19">
        <v>1719</v>
      </c>
      <c r="B1720" s="4">
        <v>54</v>
      </c>
      <c r="C1720" s="15">
        <v>116</v>
      </c>
      <c r="D1720" s="21">
        <v>9</v>
      </c>
      <c r="E1720" s="22">
        <v>44180</v>
      </c>
      <c r="F1720" s="26">
        <v>3</v>
      </c>
      <c r="G1720" s="24">
        <v>0.13</v>
      </c>
      <c r="H1720">
        <f>VLOOKUP($B1720,產品!$A$1:$E$61,4,FALSE)*(1-$G1720)*$F1720</f>
        <v>46980</v>
      </c>
      <c r="I1720" s="58">
        <f>$H1720-VLOOKUP($B1720,產品!$A$2:$E$61,5,FALSE)*F1720-$R1720</f>
        <v>8475.2999999999993</v>
      </c>
      <c r="J1720">
        <f t="shared" si="78"/>
        <v>2020</v>
      </c>
      <c r="P1720" t="str">
        <f>MID(VLOOKUP($D1720,業務!$A$1:$E$11,2,FALSE),FIND("/",VLOOKUP($D1720,業務!$A$1:$E$11,2,FALSE))+1,2)</f>
        <v>經理</v>
      </c>
      <c r="Q1720">
        <f t="shared" si="79"/>
        <v>1.4999999999999999E-2</v>
      </c>
      <c r="R1720">
        <f t="shared" si="80"/>
        <v>704.69999999999993</v>
      </c>
    </row>
    <row r="1721" spans="1:18" ht="15.75" customHeight="1">
      <c r="A1721" s="19">
        <v>1720</v>
      </c>
      <c r="B1721" s="4">
        <v>30</v>
      </c>
      <c r="C1721" s="15">
        <v>140</v>
      </c>
      <c r="D1721" s="21">
        <v>2</v>
      </c>
      <c r="E1721" s="22">
        <v>44180</v>
      </c>
      <c r="F1721" s="23">
        <v>3</v>
      </c>
      <c r="G1721" s="24">
        <v>0.06</v>
      </c>
      <c r="H1721">
        <f>VLOOKUP($B1721,產品!$A$1:$E$61,4,FALSE)*(1-$G1721)*$F1721</f>
        <v>18330</v>
      </c>
      <c r="I1721" s="58">
        <f>$H1721-VLOOKUP($B1721,產品!$A$2:$E$61,5,FALSE)*F1721-$R1721</f>
        <v>6355.05</v>
      </c>
      <c r="J1721">
        <f t="shared" si="78"/>
        <v>2020</v>
      </c>
      <c r="P1721" t="str">
        <f>MID(VLOOKUP($D1721,業務!$A$1:$E$11,2,FALSE),FIND("/",VLOOKUP($D1721,業務!$A$1:$E$11,2,FALSE))+1,2)</f>
        <v>經理</v>
      </c>
      <c r="Q1721">
        <f t="shared" si="79"/>
        <v>1.4999999999999999E-2</v>
      </c>
      <c r="R1721">
        <f t="shared" si="80"/>
        <v>274.95</v>
      </c>
    </row>
    <row r="1722" spans="1:18" ht="15.75" customHeight="1">
      <c r="A1722" s="19">
        <v>1721</v>
      </c>
      <c r="B1722" s="4">
        <v>28</v>
      </c>
      <c r="C1722" s="15">
        <v>5</v>
      </c>
      <c r="D1722" s="21">
        <v>10</v>
      </c>
      <c r="E1722" s="22">
        <v>44181</v>
      </c>
      <c r="F1722" s="23">
        <v>40</v>
      </c>
      <c r="G1722" s="24">
        <v>0.13</v>
      </c>
      <c r="H1722">
        <f>VLOOKUP($B1722,產品!$A$1:$E$61,4,FALSE)*(1-$G1722)*$F1722</f>
        <v>261000</v>
      </c>
      <c r="I1722" s="58">
        <f>$H1722-VLOOKUP($B1722,產品!$A$2:$E$61,5,FALSE)*F1722-$R1722</f>
        <v>78390</v>
      </c>
      <c r="J1722">
        <f t="shared" si="78"/>
        <v>2020</v>
      </c>
      <c r="P1722" t="str">
        <f>MID(VLOOKUP($D1722,業務!$A$1:$E$11,2,FALSE),FIND("/",VLOOKUP($D1722,業務!$A$1:$E$11,2,FALSE))+1,2)</f>
        <v>專員</v>
      </c>
      <c r="Q1722">
        <f t="shared" si="79"/>
        <v>0.01</v>
      </c>
      <c r="R1722">
        <f t="shared" si="80"/>
        <v>2610</v>
      </c>
    </row>
    <row r="1723" spans="1:18" ht="15.75" customHeight="1">
      <c r="A1723" s="19">
        <v>1722</v>
      </c>
      <c r="B1723" s="4">
        <v>33</v>
      </c>
      <c r="C1723" s="15">
        <v>283</v>
      </c>
      <c r="D1723" s="21">
        <v>9</v>
      </c>
      <c r="E1723" s="22">
        <v>44181</v>
      </c>
      <c r="F1723" s="26">
        <v>11</v>
      </c>
      <c r="G1723" s="24">
        <v>0.09</v>
      </c>
      <c r="H1723">
        <f>VLOOKUP($B1723,產品!$A$1:$E$61,4,FALSE)*(1-$G1723)*$F1723</f>
        <v>75075</v>
      </c>
      <c r="I1723" s="58">
        <f>$H1723-VLOOKUP($B1723,產品!$A$2:$E$61,5,FALSE)*F1723-$R1723</f>
        <v>24448.875</v>
      </c>
      <c r="J1723">
        <f t="shared" si="78"/>
        <v>2020</v>
      </c>
      <c r="P1723" t="str">
        <f>MID(VLOOKUP($D1723,業務!$A$1:$E$11,2,FALSE),FIND("/",VLOOKUP($D1723,業務!$A$1:$E$11,2,FALSE))+1,2)</f>
        <v>經理</v>
      </c>
      <c r="Q1723">
        <f t="shared" si="79"/>
        <v>1.4999999999999999E-2</v>
      </c>
      <c r="R1723">
        <f t="shared" si="80"/>
        <v>1126.125</v>
      </c>
    </row>
    <row r="1724" spans="1:18" ht="15.75" customHeight="1">
      <c r="A1724" s="19">
        <v>1723</v>
      </c>
      <c r="B1724" s="4">
        <v>38</v>
      </c>
      <c r="C1724" s="15">
        <v>7</v>
      </c>
      <c r="D1724" s="21">
        <v>10</v>
      </c>
      <c r="E1724" s="22">
        <v>44181</v>
      </c>
      <c r="F1724" s="23">
        <v>5</v>
      </c>
      <c r="G1724" s="24">
        <v>0.18</v>
      </c>
      <c r="H1724">
        <f>VLOOKUP($B1724,產品!$A$1:$E$61,4,FALSE)*(1-$G1724)*$F1724</f>
        <v>61500.000000000007</v>
      </c>
      <c r="I1724" s="58">
        <f>$H1724-VLOOKUP($B1724,產品!$A$2:$E$61,5,FALSE)*F1724-$R1724</f>
        <v>12135.000000000007</v>
      </c>
      <c r="J1724">
        <f t="shared" si="78"/>
        <v>2020</v>
      </c>
      <c r="P1724" t="str">
        <f>MID(VLOOKUP($D1724,業務!$A$1:$E$11,2,FALSE),FIND("/",VLOOKUP($D1724,業務!$A$1:$E$11,2,FALSE))+1,2)</f>
        <v>專員</v>
      </c>
      <c r="Q1724">
        <f t="shared" si="79"/>
        <v>0.01</v>
      </c>
      <c r="R1724">
        <f t="shared" si="80"/>
        <v>615.00000000000011</v>
      </c>
    </row>
    <row r="1725" spans="1:18" ht="15.75" customHeight="1">
      <c r="A1725" s="19">
        <v>1724</v>
      </c>
      <c r="B1725" s="4">
        <v>48</v>
      </c>
      <c r="C1725" s="15">
        <v>258</v>
      </c>
      <c r="D1725" s="21">
        <v>9</v>
      </c>
      <c r="E1725" s="22">
        <v>44182</v>
      </c>
      <c r="F1725" s="26">
        <v>3</v>
      </c>
      <c r="G1725" s="24">
        <v>0.16</v>
      </c>
      <c r="H1725">
        <f>VLOOKUP($B1725,產品!$A$1:$E$61,4,FALSE)*(1-$G1725)*$F1725</f>
        <v>55440</v>
      </c>
      <c r="I1725" s="58">
        <f>$H1725-VLOOKUP($B1725,產品!$A$2:$E$61,5,FALSE)*F1725-$R1725</f>
        <v>11708.4</v>
      </c>
      <c r="J1725">
        <f t="shared" si="78"/>
        <v>2020</v>
      </c>
      <c r="P1725" t="str">
        <f>MID(VLOOKUP($D1725,業務!$A$1:$E$11,2,FALSE),FIND("/",VLOOKUP($D1725,業務!$A$1:$E$11,2,FALSE))+1,2)</f>
        <v>經理</v>
      </c>
      <c r="Q1725">
        <f t="shared" si="79"/>
        <v>1.4999999999999999E-2</v>
      </c>
      <c r="R1725">
        <f t="shared" si="80"/>
        <v>831.6</v>
      </c>
    </row>
    <row r="1726" spans="1:18" ht="15.75" customHeight="1">
      <c r="A1726" s="19">
        <v>1725</v>
      </c>
      <c r="B1726" s="4">
        <v>6</v>
      </c>
      <c r="C1726" s="15">
        <v>139</v>
      </c>
      <c r="D1726" s="21">
        <v>2</v>
      </c>
      <c r="E1726" s="22">
        <v>44182</v>
      </c>
      <c r="F1726" s="23">
        <v>20</v>
      </c>
      <c r="G1726" s="24">
        <v>0.12</v>
      </c>
      <c r="H1726">
        <f>VLOOKUP($B1726,產品!$A$1:$E$61,4,FALSE)*(1-$G1726)*$F1726</f>
        <v>17600</v>
      </c>
      <c r="I1726" s="58">
        <f>$H1726-VLOOKUP($B1726,產品!$A$2:$E$61,5,FALSE)*F1726-$R1726</f>
        <v>9336</v>
      </c>
      <c r="J1726">
        <f t="shared" si="78"/>
        <v>2020</v>
      </c>
      <c r="P1726" t="str">
        <f>MID(VLOOKUP($D1726,業務!$A$1:$E$11,2,FALSE),FIND("/",VLOOKUP($D1726,業務!$A$1:$E$11,2,FALSE))+1,2)</f>
        <v>經理</v>
      </c>
      <c r="Q1726">
        <f t="shared" si="79"/>
        <v>1.4999999999999999E-2</v>
      </c>
      <c r="R1726">
        <f t="shared" si="80"/>
        <v>264</v>
      </c>
    </row>
    <row r="1727" spans="1:18" ht="15.75" customHeight="1">
      <c r="A1727" s="19">
        <v>1726</v>
      </c>
      <c r="B1727" s="4">
        <v>39</v>
      </c>
      <c r="C1727" s="15">
        <v>290</v>
      </c>
      <c r="D1727" s="21">
        <v>8</v>
      </c>
      <c r="E1727" s="22">
        <v>44183</v>
      </c>
      <c r="F1727" s="23">
        <v>15</v>
      </c>
      <c r="G1727" s="24">
        <v>0.1</v>
      </c>
      <c r="H1727">
        <f>VLOOKUP($B1727,產品!$A$1:$E$61,4,FALSE)*(1-$G1727)*$F1727</f>
        <v>243000</v>
      </c>
      <c r="I1727" s="58">
        <f>$H1727-VLOOKUP($B1727,產品!$A$2:$E$61,5,FALSE)*F1727-$R1727</f>
        <v>65070</v>
      </c>
      <c r="J1727">
        <f t="shared" si="78"/>
        <v>2020</v>
      </c>
      <c r="P1727" t="str">
        <f>MID(VLOOKUP($D1727,業務!$A$1:$E$11,2,FALSE),FIND("/",VLOOKUP($D1727,業務!$A$1:$E$11,2,FALSE))+1,2)</f>
        <v>專員</v>
      </c>
      <c r="Q1727">
        <f t="shared" si="79"/>
        <v>0.01</v>
      </c>
      <c r="R1727">
        <f t="shared" si="80"/>
        <v>2430</v>
      </c>
    </row>
    <row r="1728" spans="1:18" ht="15.75" customHeight="1">
      <c r="A1728" s="19">
        <v>1727</v>
      </c>
      <c r="B1728" s="4">
        <v>16</v>
      </c>
      <c r="C1728" s="15">
        <v>294</v>
      </c>
      <c r="D1728" s="21">
        <v>10</v>
      </c>
      <c r="E1728" s="22">
        <v>44183</v>
      </c>
      <c r="F1728" s="26">
        <v>30</v>
      </c>
      <c r="G1728" s="24">
        <v>7.0000000000000007E-2</v>
      </c>
      <c r="H1728">
        <f>VLOOKUP($B1728,產品!$A$1:$E$61,4,FALSE)*(1-$G1728)*$F1728</f>
        <v>50220</v>
      </c>
      <c r="I1728" s="58">
        <f>$H1728-VLOOKUP($B1728,產品!$A$2:$E$61,5,FALSE)*F1728-$R1728</f>
        <v>28117.8</v>
      </c>
      <c r="J1728">
        <f t="shared" si="78"/>
        <v>2020</v>
      </c>
      <c r="P1728" t="str">
        <f>MID(VLOOKUP($D1728,業務!$A$1:$E$11,2,FALSE),FIND("/",VLOOKUP($D1728,業務!$A$1:$E$11,2,FALSE))+1,2)</f>
        <v>專員</v>
      </c>
      <c r="Q1728">
        <f t="shared" si="79"/>
        <v>0.01</v>
      </c>
      <c r="R1728">
        <f t="shared" si="80"/>
        <v>502.2</v>
      </c>
    </row>
    <row r="1729" spans="1:18" ht="15.75" customHeight="1">
      <c r="A1729" s="19">
        <v>1728</v>
      </c>
      <c r="B1729" s="4">
        <v>53</v>
      </c>
      <c r="C1729" s="15">
        <v>6</v>
      </c>
      <c r="D1729" s="21">
        <v>6</v>
      </c>
      <c r="E1729" s="22">
        <v>44183</v>
      </c>
      <c r="F1729" s="26">
        <v>8</v>
      </c>
      <c r="G1729" s="24">
        <v>0.16</v>
      </c>
      <c r="H1729">
        <f>VLOOKUP($B1729,產品!$A$1:$E$61,4,FALSE)*(1-$G1729)*$F1729</f>
        <v>100800</v>
      </c>
      <c r="I1729" s="58">
        <f>$H1729-VLOOKUP($B1729,產品!$A$2:$E$61,5,FALSE)*F1729-$R1729</f>
        <v>15792</v>
      </c>
      <c r="J1729">
        <f t="shared" si="78"/>
        <v>2020</v>
      </c>
      <c r="P1729" t="str">
        <f>MID(VLOOKUP($D1729,業務!$A$1:$E$11,2,FALSE),FIND("/",VLOOKUP($D1729,業務!$A$1:$E$11,2,FALSE))+1,2)</f>
        <v>專員</v>
      </c>
      <c r="Q1729">
        <f t="shared" si="79"/>
        <v>0.01</v>
      </c>
      <c r="R1729">
        <f t="shared" si="80"/>
        <v>1008</v>
      </c>
    </row>
    <row r="1730" spans="1:18" ht="15.75" customHeight="1">
      <c r="A1730" s="19">
        <v>1729</v>
      </c>
      <c r="B1730" s="4">
        <v>5</v>
      </c>
      <c r="C1730" s="15">
        <v>10</v>
      </c>
      <c r="D1730" s="21">
        <v>5</v>
      </c>
      <c r="E1730" s="22">
        <v>44184</v>
      </c>
      <c r="F1730" s="23">
        <v>50</v>
      </c>
      <c r="G1730" s="24">
        <v>0.08</v>
      </c>
      <c r="H1730">
        <f>VLOOKUP($B1730,產品!$A$1:$E$61,4,FALSE)*(1-$G1730)*$F1730</f>
        <v>46000</v>
      </c>
      <c r="I1730" s="58">
        <f>$H1730-VLOOKUP($B1730,產品!$A$2:$E$61,5,FALSE)*F1730-$R1730</f>
        <v>25540</v>
      </c>
      <c r="J1730">
        <f t="shared" si="78"/>
        <v>2020</v>
      </c>
      <c r="P1730" t="str">
        <f>MID(VLOOKUP($D1730,業務!$A$1:$E$11,2,FALSE),FIND("/",VLOOKUP($D1730,業務!$A$1:$E$11,2,FALSE))+1,2)</f>
        <v>專員</v>
      </c>
      <c r="Q1730">
        <f t="shared" si="79"/>
        <v>0.01</v>
      </c>
      <c r="R1730">
        <f t="shared" si="80"/>
        <v>460</v>
      </c>
    </row>
    <row r="1731" spans="1:18" ht="15.75" customHeight="1">
      <c r="A1731" s="19">
        <v>1730</v>
      </c>
      <c r="B1731" s="4">
        <v>27</v>
      </c>
      <c r="C1731" s="15">
        <v>113</v>
      </c>
      <c r="D1731" s="21">
        <v>3</v>
      </c>
      <c r="E1731" s="22">
        <v>44184</v>
      </c>
      <c r="F1731" s="26">
        <v>8</v>
      </c>
      <c r="G1731" s="24">
        <v>0.1</v>
      </c>
      <c r="H1731">
        <f>VLOOKUP($B1731,產品!$A$1:$E$61,4,FALSE)*(1-$G1731)*$F1731</f>
        <v>50400</v>
      </c>
      <c r="I1731" s="58">
        <f>$H1731-VLOOKUP($B1731,產品!$A$2:$E$61,5,FALSE)*F1731-$R1731</f>
        <v>15993.6</v>
      </c>
      <c r="J1731">
        <f t="shared" ref="J1731:J1794" si="81">YEAR(E1731)</f>
        <v>2020</v>
      </c>
      <c r="P1731" t="str">
        <f>MID(VLOOKUP($D1731,業務!$A$1:$E$11,2,FALSE),FIND("/",VLOOKUP($D1731,業務!$A$1:$E$11,2,FALSE))+1,2)</f>
        <v>協理</v>
      </c>
      <c r="Q1731">
        <f t="shared" ref="Q1731:Q1794" si="82">IF($P1731="專員",1%,IF($P1731="副理",1.2%,IF($P1731="經理",1.5%,IF($P1731="協理",1.6%,0))))</f>
        <v>1.6E-2</v>
      </c>
      <c r="R1731">
        <f t="shared" ref="R1731:R1794" si="83">$H1731*$Q1731</f>
        <v>806.4</v>
      </c>
    </row>
    <row r="1732" spans="1:18" ht="15.75" customHeight="1">
      <c r="A1732" s="19">
        <v>1731</v>
      </c>
      <c r="B1732" s="4">
        <v>40</v>
      </c>
      <c r="C1732" s="15">
        <v>3</v>
      </c>
      <c r="D1732" s="21">
        <v>6</v>
      </c>
      <c r="E1732" s="22">
        <v>44184</v>
      </c>
      <c r="F1732" s="26">
        <v>1</v>
      </c>
      <c r="G1732" s="24">
        <v>0.08</v>
      </c>
      <c r="H1732">
        <f>VLOOKUP($B1732,產品!$A$1:$E$61,4,FALSE)*(1-$G1732)*$F1732</f>
        <v>18400</v>
      </c>
      <c r="I1732" s="58">
        <f>$H1732-VLOOKUP($B1732,產品!$A$2:$E$61,5,FALSE)*F1732-$R1732</f>
        <v>5216</v>
      </c>
      <c r="J1732">
        <f t="shared" si="81"/>
        <v>2020</v>
      </c>
      <c r="P1732" t="str">
        <f>MID(VLOOKUP($D1732,業務!$A$1:$E$11,2,FALSE),FIND("/",VLOOKUP($D1732,業務!$A$1:$E$11,2,FALSE))+1,2)</f>
        <v>專員</v>
      </c>
      <c r="Q1732">
        <f t="shared" si="82"/>
        <v>0.01</v>
      </c>
      <c r="R1732">
        <f t="shared" si="83"/>
        <v>184</v>
      </c>
    </row>
    <row r="1733" spans="1:18" ht="15.75" customHeight="1">
      <c r="A1733" s="19">
        <v>1732</v>
      </c>
      <c r="B1733" s="4">
        <v>31</v>
      </c>
      <c r="C1733" s="15">
        <v>290</v>
      </c>
      <c r="D1733" s="21">
        <v>3</v>
      </c>
      <c r="E1733" s="22">
        <v>44185</v>
      </c>
      <c r="F1733" s="26">
        <v>7</v>
      </c>
      <c r="G1733" s="24">
        <v>0.13</v>
      </c>
      <c r="H1733">
        <f>VLOOKUP($B1733,產品!$A$1:$E$61,4,FALSE)*(1-$G1733)*$F1733</f>
        <v>42630</v>
      </c>
      <c r="I1733" s="58">
        <f>$H1733-VLOOKUP($B1733,產品!$A$2:$E$61,5,FALSE)*F1733-$R1733</f>
        <v>12547.92</v>
      </c>
      <c r="J1733">
        <f t="shared" si="81"/>
        <v>2020</v>
      </c>
      <c r="P1733" t="str">
        <f>MID(VLOOKUP($D1733,業務!$A$1:$E$11,2,FALSE),FIND("/",VLOOKUP($D1733,業務!$A$1:$E$11,2,FALSE))+1,2)</f>
        <v>協理</v>
      </c>
      <c r="Q1733">
        <f t="shared" si="82"/>
        <v>1.6E-2</v>
      </c>
      <c r="R1733">
        <f t="shared" si="83"/>
        <v>682.08</v>
      </c>
    </row>
    <row r="1734" spans="1:18" ht="15.75" customHeight="1">
      <c r="A1734" s="19">
        <v>1733</v>
      </c>
      <c r="B1734" s="4">
        <v>3</v>
      </c>
      <c r="C1734" s="15">
        <v>268</v>
      </c>
      <c r="D1734" s="21">
        <v>9</v>
      </c>
      <c r="E1734" s="22">
        <v>44186</v>
      </c>
      <c r="F1734" s="23">
        <v>20</v>
      </c>
      <c r="G1734" s="24">
        <v>0.14000000000000001</v>
      </c>
      <c r="H1734">
        <f>VLOOKUP($B1734,產品!$A$1:$E$61,4,FALSE)*(1-$G1734)*$F1734</f>
        <v>17200</v>
      </c>
      <c r="I1734" s="58">
        <f>$H1734-VLOOKUP($B1734,產品!$A$2:$E$61,5,FALSE)*F1734-$R1734</f>
        <v>8942</v>
      </c>
      <c r="J1734">
        <f t="shared" si="81"/>
        <v>2020</v>
      </c>
      <c r="P1734" t="str">
        <f>MID(VLOOKUP($D1734,業務!$A$1:$E$11,2,FALSE),FIND("/",VLOOKUP($D1734,業務!$A$1:$E$11,2,FALSE))+1,2)</f>
        <v>經理</v>
      </c>
      <c r="Q1734">
        <f t="shared" si="82"/>
        <v>1.4999999999999999E-2</v>
      </c>
      <c r="R1734">
        <f t="shared" si="83"/>
        <v>258</v>
      </c>
    </row>
    <row r="1735" spans="1:18" ht="15.75" customHeight="1">
      <c r="A1735" s="19">
        <v>1734</v>
      </c>
      <c r="B1735" s="4">
        <v>1</v>
      </c>
      <c r="C1735" s="15">
        <v>2</v>
      </c>
      <c r="D1735" s="21">
        <v>1</v>
      </c>
      <c r="E1735" s="22">
        <v>44187</v>
      </c>
      <c r="F1735" s="26">
        <v>100</v>
      </c>
      <c r="G1735" s="24">
        <v>7.0000000000000007E-2</v>
      </c>
      <c r="H1735">
        <f>VLOOKUP($B1735,產品!$A$1:$E$61,4,FALSE)*(1-$G1735)*$F1735</f>
        <v>92999.999999999985</v>
      </c>
      <c r="I1735" s="58">
        <f>$H1735-VLOOKUP($B1735,產品!$A$2:$E$61,5,FALSE)*F1735-$R1735</f>
        <v>52069.999999999985</v>
      </c>
      <c r="J1735">
        <f t="shared" si="81"/>
        <v>2020</v>
      </c>
      <c r="P1735" t="str">
        <f>MID(VLOOKUP($D1735,業務!$A$1:$E$11,2,FALSE),FIND("/",VLOOKUP($D1735,業務!$A$1:$E$11,2,FALSE))+1,2)</f>
        <v>專員</v>
      </c>
      <c r="Q1735">
        <f t="shared" si="82"/>
        <v>0.01</v>
      </c>
      <c r="R1735">
        <f t="shared" si="83"/>
        <v>929.99999999999989</v>
      </c>
    </row>
    <row r="1736" spans="1:18" ht="15.75" customHeight="1">
      <c r="A1736" s="19">
        <v>1735</v>
      </c>
      <c r="B1736" s="4">
        <v>38</v>
      </c>
      <c r="C1736" s="15">
        <v>1</v>
      </c>
      <c r="D1736" s="21">
        <v>6</v>
      </c>
      <c r="E1736" s="22">
        <v>44187</v>
      </c>
      <c r="F1736" s="26">
        <v>13</v>
      </c>
      <c r="G1736" s="24">
        <v>0.1</v>
      </c>
      <c r="H1736">
        <f>VLOOKUP($B1736,產品!$A$1:$E$61,4,FALSE)*(1-$G1736)*$F1736</f>
        <v>175500</v>
      </c>
      <c r="I1736" s="58">
        <f>$H1736-VLOOKUP($B1736,產品!$A$2:$E$61,5,FALSE)*F1736-$R1736</f>
        <v>46995</v>
      </c>
      <c r="J1736">
        <f t="shared" si="81"/>
        <v>2020</v>
      </c>
      <c r="P1736" t="str">
        <f>MID(VLOOKUP($D1736,業務!$A$1:$E$11,2,FALSE),FIND("/",VLOOKUP($D1736,業務!$A$1:$E$11,2,FALSE))+1,2)</f>
        <v>專員</v>
      </c>
      <c r="Q1736">
        <f t="shared" si="82"/>
        <v>0.01</v>
      </c>
      <c r="R1736">
        <f t="shared" si="83"/>
        <v>1755</v>
      </c>
    </row>
    <row r="1737" spans="1:18" ht="15.75" customHeight="1">
      <c r="A1737" s="19">
        <v>1736</v>
      </c>
      <c r="B1737" s="4">
        <v>2</v>
      </c>
      <c r="C1737" s="15">
        <v>258</v>
      </c>
      <c r="D1737" s="21">
        <v>5</v>
      </c>
      <c r="E1737" s="22">
        <v>44187</v>
      </c>
      <c r="F1737" s="26">
        <v>30</v>
      </c>
      <c r="G1737" s="24">
        <v>0.15</v>
      </c>
      <c r="H1737">
        <f>VLOOKUP($B1737,產品!$A$1:$E$61,4,FALSE)*(1-$G1737)*$F1737</f>
        <v>25500</v>
      </c>
      <c r="I1737" s="58">
        <f>$H1737-VLOOKUP($B1737,產品!$A$2:$E$61,5,FALSE)*F1737-$R1737</f>
        <v>13245</v>
      </c>
      <c r="J1737">
        <f t="shared" si="81"/>
        <v>2020</v>
      </c>
      <c r="P1737" t="str">
        <f>MID(VLOOKUP($D1737,業務!$A$1:$E$11,2,FALSE),FIND("/",VLOOKUP($D1737,業務!$A$1:$E$11,2,FALSE))+1,2)</f>
        <v>專員</v>
      </c>
      <c r="Q1737">
        <f t="shared" si="82"/>
        <v>0.01</v>
      </c>
      <c r="R1737">
        <f t="shared" si="83"/>
        <v>255</v>
      </c>
    </row>
    <row r="1738" spans="1:18" ht="15.75" customHeight="1">
      <c r="A1738" s="19">
        <v>1737</v>
      </c>
      <c r="B1738" s="4">
        <v>6</v>
      </c>
      <c r="C1738" s="15">
        <v>125</v>
      </c>
      <c r="D1738" s="21">
        <v>3</v>
      </c>
      <c r="E1738" s="22">
        <v>44187</v>
      </c>
      <c r="F1738" s="26">
        <v>30</v>
      </c>
      <c r="G1738" s="24">
        <v>0.19</v>
      </c>
      <c r="H1738">
        <f>VLOOKUP($B1738,產品!$A$1:$E$61,4,FALSE)*(1-$G1738)*$F1738</f>
        <v>24300</v>
      </c>
      <c r="I1738" s="58">
        <f>$H1738-VLOOKUP($B1738,產品!$A$2:$E$61,5,FALSE)*F1738-$R1738</f>
        <v>11911.2</v>
      </c>
      <c r="J1738">
        <f t="shared" si="81"/>
        <v>2020</v>
      </c>
      <c r="P1738" t="str">
        <f>MID(VLOOKUP($D1738,業務!$A$1:$E$11,2,FALSE),FIND("/",VLOOKUP($D1738,業務!$A$1:$E$11,2,FALSE))+1,2)</f>
        <v>協理</v>
      </c>
      <c r="Q1738">
        <f t="shared" si="82"/>
        <v>1.6E-2</v>
      </c>
      <c r="R1738">
        <f t="shared" si="83"/>
        <v>388.8</v>
      </c>
    </row>
    <row r="1739" spans="1:18" ht="15.75" customHeight="1">
      <c r="A1739" s="19">
        <v>1738</v>
      </c>
      <c r="B1739" s="4">
        <v>45</v>
      </c>
      <c r="C1739" s="15">
        <v>113</v>
      </c>
      <c r="D1739" s="21">
        <v>10</v>
      </c>
      <c r="E1739" s="22">
        <v>44187</v>
      </c>
      <c r="F1739" s="23">
        <v>2</v>
      </c>
      <c r="G1739" s="24">
        <v>0.16</v>
      </c>
      <c r="H1739">
        <f>VLOOKUP($B1739,產品!$A$1:$E$61,4,FALSE)*(1-$G1739)*$F1739</f>
        <v>23520</v>
      </c>
      <c r="I1739" s="58">
        <f>$H1739-VLOOKUP($B1739,產品!$A$2:$E$61,5,FALSE)*F1739-$R1739</f>
        <v>5084.8</v>
      </c>
      <c r="J1739">
        <f t="shared" si="81"/>
        <v>2020</v>
      </c>
      <c r="P1739" t="str">
        <f>MID(VLOOKUP($D1739,業務!$A$1:$E$11,2,FALSE),FIND("/",VLOOKUP($D1739,業務!$A$1:$E$11,2,FALSE))+1,2)</f>
        <v>專員</v>
      </c>
      <c r="Q1739">
        <f t="shared" si="82"/>
        <v>0.01</v>
      </c>
      <c r="R1739">
        <f t="shared" si="83"/>
        <v>235.20000000000002</v>
      </c>
    </row>
    <row r="1740" spans="1:18" ht="15.75" customHeight="1">
      <c r="A1740" s="19">
        <v>1739</v>
      </c>
      <c r="B1740" s="4">
        <v>12</v>
      </c>
      <c r="C1740" s="15">
        <v>12</v>
      </c>
      <c r="D1740" s="21">
        <v>5</v>
      </c>
      <c r="E1740" s="22">
        <v>44188</v>
      </c>
      <c r="F1740" s="23">
        <v>195</v>
      </c>
      <c r="G1740" s="24">
        <v>0.13</v>
      </c>
      <c r="H1740">
        <f>VLOOKUP($B1740,產品!$A$1:$E$61,4,FALSE)*(1-$G1740)*$F1740</f>
        <v>169650</v>
      </c>
      <c r="I1740" s="58">
        <f>$H1740-VLOOKUP($B1740,產品!$A$2:$E$61,5,FALSE)*F1740-$R1740</f>
        <v>89953.5</v>
      </c>
      <c r="J1740">
        <f t="shared" si="81"/>
        <v>2020</v>
      </c>
      <c r="P1740" t="str">
        <f>MID(VLOOKUP($D1740,業務!$A$1:$E$11,2,FALSE),FIND("/",VLOOKUP($D1740,業務!$A$1:$E$11,2,FALSE))+1,2)</f>
        <v>專員</v>
      </c>
      <c r="Q1740">
        <f t="shared" si="82"/>
        <v>0.01</v>
      </c>
      <c r="R1740">
        <f t="shared" si="83"/>
        <v>1696.5</v>
      </c>
    </row>
    <row r="1741" spans="1:18" ht="15.75" customHeight="1">
      <c r="A1741" s="19">
        <v>1740</v>
      </c>
      <c r="B1741" s="4">
        <v>41</v>
      </c>
      <c r="C1741" s="15">
        <v>8</v>
      </c>
      <c r="D1741" s="21">
        <v>3</v>
      </c>
      <c r="E1741" s="22">
        <v>44188</v>
      </c>
      <c r="F1741" s="26">
        <v>7</v>
      </c>
      <c r="G1741" s="24">
        <v>0.15</v>
      </c>
      <c r="H1741">
        <f>VLOOKUP($B1741,產品!$A$1:$E$61,4,FALSE)*(1-$G1741)*$F1741</f>
        <v>71400</v>
      </c>
      <c r="I1741" s="58">
        <f>$H1741-VLOOKUP($B1741,產品!$A$2:$E$61,5,FALSE)*F1741-$R1741</f>
        <v>15657.6</v>
      </c>
      <c r="J1741">
        <f t="shared" si="81"/>
        <v>2020</v>
      </c>
      <c r="P1741" t="str">
        <f>MID(VLOOKUP($D1741,業務!$A$1:$E$11,2,FALSE),FIND("/",VLOOKUP($D1741,業務!$A$1:$E$11,2,FALSE))+1,2)</f>
        <v>協理</v>
      </c>
      <c r="Q1741">
        <f t="shared" si="82"/>
        <v>1.6E-2</v>
      </c>
      <c r="R1741">
        <f t="shared" si="83"/>
        <v>1142.4000000000001</v>
      </c>
    </row>
    <row r="1742" spans="1:18" ht="15.75" customHeight="1">
      <c r="A1742" s="19">
        <v>1741</v>
      </c>
      <c r="B1742" s="4">
        <v>48</v>
      </c>
      <c r="C1742" s="15">
        <v>257</v>
      </c>
      <c r="D1742" s="21">
        <v>3</v>
      </c>
      <c r="E1742" s="22">
        <v>44189</v>
      </c>
      <c r="F1742" s="23">
        <v>7</v>
      </c>
      <c r="G1742" s="24">
        <v>7.0000000000000007E-2</v>
      </c>
      <c r="H1742">
        <f>VLOOKUP($B1742,產品!$A$1:$E$61,4,FALSE)*(1-$G1742)*$F1742</f>
        <v>143220</v>
      </c>
      <c r="I1742" s="58">
        <f>$H1742-VLOOKUP($B1742,產品!$A$2:$E$61,5,FALSE)*F1742-$R1742</f>
        <v>40828.480000000003</v>
      </c>
      <c r="J1742">
        <f t="shared" si="81"/>
        <v>2020</v>
      </c>
      <c r="P1742" t="str">
        <f>MID(VLOOKUP($D1742,業務!$A$1:$E$11,2,FALSE),FIND("/",VLOOKUP($D1742,業務!$A$1:$E$11,2,FALSE))+1,2)</f>
        <v>協理</v>
      </c>
      <c r="Q1742">
        <f t="shared" si="82"/>
        <v>1.6E-2</v>
      </c>
      <c r="R1742">
        <f t="shared" si="83"/>
        <v>2291.52</v>
      </c>
    </row>
    <row r="1743" spans="1:18" ht="15.75" customHeight="1">
      <c r="A1743" s="19">
        <v>1742</v>
      </c>
      <c r="B1743" s="4">
        <v>38</v>
      </c>
      <c r="C1743" s="15">
        <v>263</v>
      </c>
      <c r="D1743" s="21">
        <v>2</v>
      </c>
      <c r="E1743" s="22">
        <v>44189</v>
      </c>
      <c r="F1743" s="26">
        <v>6</v>
      </c>
      <c r="G1743" s="24">
        <v>0.13</v>
      </c>
      <c r="H1743">
        <f>VLOOKUP($B1743,產品!$A$1:$E$61,4,FALSE)*(1-$G1743)*$F1743</f>
        <v>78300</v>
      </c>
      <c r="I1743" s="58">
        <f>$H1743-VLOOKUP($B1743,產品!$A$2:$E$61,5,FALSE)*F1743-$R1743</f>
        <v>18625.5</v>
      </c>
      <c r="J1743">
        <f t="shared" si="81"/>
        <v>2020</v>
      </c>
      <c r="P1743" t="str">
        <f>MID(VLOOKUP($D1743,業務!$A$1:$E$11,2,FALSE),FIND("/",VLOOKUP($D1743,業務!$A$1:$E$11,2,FALSE))+1,2)</f>
        <v>經理</v>
      </c>
      <c r="Q1743">
        <f t="shared" si="82"/>
        <v>1.4999999999999999E-2</v>
      </c>
      <c r="R1743">
        <f t="shared" si="83"/>
        <v>1174.5</v>
      </c>
    </row>
    <row r="1744" spans="1:18" ht="15.75" customHeight="1">
      <c r="A1744" s="19">
        <v>1743</v>
      </c>
      <c r="B1744" s="4">
        <v>18</v>
      </c>
      <c r="C1744" s="15">
        <v>272</v>
      </c>
      <c r="D1744" s="21">
        <v>3</v>
      </c>
      <c r="E1744" s="22">
        <v>44190</v>
      </c>
      <c r="F1744" s="23">
        <v>100</v>
      </c>
      <c r="G1744" s="24">
        <v>0.06</v>
      </c>
      <c r="H1744">
        <f>VLOOKUP($B1744,產品!$A$1:$E$61,4,FALSE)*(1-$G1744)*$F1744</f>
        <v>169200</v>
      </c>
      <c r="I1744" s="58">
        <f>$H1744-VLOOKUP($B1744,產品!$A$2:$E$61,5,FALSE)*F1744-$R1744</f>
        <v>94492.800000000003</v>
      </c>
      <c r="J1744">
        <f t="shared" si="81"/>
        <v>2020</v>
      </c>
      <c r="P1744" t="str">
        <f>MID(VLOOKUP($D1744,業務!$A$1:$E$11,2,FALSE),FIND("/",VLOOKUP($D1744,業務!$A$1:$E$11,2,FALSE))+1,2)</f>
        <v>協理</v>
      </c>
      <c r="Q1744">
        <f t="shared" si="82"/>
        <v>1.6E-2</v>
      </c>
      <c r="R1744">
        <f t="shared" si="83"/>
        <v>2707.2000000000003</v>
      </c>
    </row>
    <row r="1745" spans="1:18" ht="15.75" customHeight="1">
      <c r="A1745" s="19">
        <v>1744</v>
      </c>
      <c r="B1745" s="4">
        <v>50</v>
      </c>
      <c r="C1745" s="15">
        <v>120</v>
      </c>
      <c r="D1745" s="21">
        <v>5</v>
      </c>
      <c r="E1745" s="22">
        <v>44190</v>
      </c>
      <c r="F1745" s="23">
        <v>15</v>
      </c>
      <c r="G1745" s="24">
        <v>0.1</v>
      </c>
      <c r="H1745">
        <f>VLOOKUP($B1745,產品!$A$1:$E$61,4,FALSE)*(1-$G1745)*$F1745</f>
        <v>243000</v>
      </c>
      <c r="I1745" s="58">
        <f>$H1745-VLOOKUP($B1745,產品!$A$2:$E$61,5,FALSE)*F1745-$R1745</f>
        <v>51570</v>
      </c>
      <c r="J1745">
        <f t="shared" si="81"/>
        <v>2020</v>
      </c>
      <c r="P1745" t="str">
        <f>MID(VLOOKUP($D1745,業務!$A$1:$E$11,2,FALSE),FIND("/",VLOOKUP($D1745,業務!$A$1:$E$11,2,FALSE))+1,2)</f>
        <v>專員</v>
      </c>
      <c r="Q1745">
        <f t="shared" si="82"/>
        <v>0.01</v>
      </c>
      <c r="R1745">
        <f t="shared" si="83"/>
        <v>2430</v>
      </c>
    </row>
    <row r="1746" spans="1:18" ht="15.75" customHeight="1">
      <c r="A1746" s="19">
        <v>1745</v>
      </c>
      <c r="B1746" s="4">
        <v>43</v>
      </c>
      <c r="C1746" s="15">
        <v>292</v>
      </c>
      <c r="D1746" s="21">
        <v>6</v>
      </c>
      <c r="E1746" s="22">
        <v>44190</v>
      </c>
      <c r="F1746" s="23">
        <v>11</v>
      </c>
      <c r="G1746" s="24">
        <v>0.18</v>
      </c>
      <c r="H1746">
        <f>VLOOKUP($B1746,產品!$A$1:$E$61,4,FALSE)*(1-$G1746)*$F1746</f>
        <v>162360.00000000003</v>
      </c>
      <c r="I1746" s="58">
        <f>$H1746-VLOOKUP($B1746,產品!$A$2:$E$61,5,FALSE)*F1746-$R1746</f>
        <v>32036.400000000031</v>
      </c>
      <c r="J1746">
        <f t="shared" si="81"/>
        <v>2020</v>
      </c>
      <c r="P1746" t="str">
        <f>MID(VLOOKUP($D1746,業務!$A$1:$E$11,2,FALSE),FIND("/",VLOOKUP($D1746,業務!$A$1:$E$11,2,FALSE))+1,2)</f>
        <v>專員</v>
      </c>
      <c r="Q1746">
        <f t="shared" si="82"/>
        <v>0.01</v>
      </c>
      <c r="R1746">
        <f t="shared" si="83"/>
        <v>1623.6000000000004</v>
      </c>
    </row>
    <row r="1747" spans="1:18" ht="15.75" customHeight="1">
      <c r="A1747" s="19">
        <v>1746</v>
      </c>
      <c r="B1747" s="4">
        <v>14</v>
      </c>
      <c r="C1747" s="15">
        <v>291</v>
      </c>
      <c r="D1747" s="21">
        <v>4</v>
      </c>
      <c r="E1747" s="22">
        <v>44191</v>
      </c>
      <c r="F1747" s="26">
        <v>50</v>
      </c>
      <c r="G1747" s="24">
        <v>0.09</v>
      </c>
      <c r="H1747">
        <f>VLOOKUP($B1747,產品!$A$1:$E$61,4,FALSE)*(1-$G1747)*$F1747</f>
        <v>81900</v>
      </c>
      <c r="I1747" s="58">
        <f>$H1747-VLOOKUP($B1747,產品!$A$2:$E$61,5,FALSE)*F1747-$R1747</f>
        <v>44917.2</v>
      </c>
      <c r="J1747">
        <f t="shared" si="81"/>
        <v>2020</v>
      </c>
      <c r="P1747" t="str">
        <f>MID(VLOOKUP($D1747,業務!$A$1:$E$11,2,FALSE),FIND("/",VLOOKUP($D1747,業務!$A$1:$E$11,2,FALSE))+1,2)</f>
        <v>副理</v>
      </c>
      <c r="Q1747">
        <f t="shared" si="82"/>
        <v>1.2E-2</v>
      </c>
      <c r="R1747">
        <f t="shared" si="83"/>
        <v>982.80000000000007</v>
      </c>
    </row>
    <row r="1748" spans="1:18" ht="15.75" customHeight="1">
      <c r="A1748" s="19">
        <v>1747</v>
      </c>
      <c r="B1748" s="4">
        <v>19</v>
      </c>
      <c r="C1748" s="15">
        <v>277</v>
      </c>
      <c r="D1748" s="21">
        <v>10</v>
      </c>
      <c r="E1748" s="22">
        <v>44191</v>
      </c>
      <c r="F1748" s="23">
        <v>50</v>
      </c>
      <c r="G1748" s="24">
        <v>0.2</v>
      </c>
      <c r="H1748">
        <f>VLOOKUP($B1748,產品!$A$1:$E$61,4,FALSE)*(1-$G1748)*$F1748</f>
        <v>72000</v>
      </c>
      <c r="I1748" s="58">
        <f>$H1748-VLOOKUP($B1748,產品!$A$2:$E$61,5,FALSE)*F1748-$R1748</f>
        <v>35280</v>
      </c>
      <c r="J1748">
        <f t="shared" si="81"/>
        <v>2020</v>
      </c>
      <c r="P1748" t="str">
        <f>MID(VLOOKUP($D1748,業務!$A$1:$E$11,2,FALSE),FIND("/",VLOOKUP($D1748,業務!$A$1:$E$11,2,FALSE))+1,2)</f>
        <v>專員</v>
      </c>
      <c r="Q1748">
        <f t="shared" si="82"/>
        <v>0.01</v>
      </c>
      <c r="R1748">
        <f t="shared" si="83"/>
        <v>720</v>
      </c>
    </row>
    <row r="1749" spans="1:18" ht="15.75" customHeight="1">
      <c r="A1749" s="19">
        <v>1748</v>
      </c>
      <c r="B1749" s="4">
        <v>44</v>
      </c>
      <c r="C1749" s="15">
        <v>10</v>
      </c>
      <c r="D1749" s="21">
        <v>1</v>
      </c>
      <c r="E1749" s="22">
        <v>44192</v>
      </c>
      <c r="F1749" s="26">
        <v>4</v>
      </c>
      <c r="G1749" s="24">
        <v>0.17</v>
      </c>
      <c r="H1749">
        <f>VLOOKUP($B1749,產品!$A$1:$E$61,4,FALSE)*(1-$G1749)*$F1749</f>
        <v>66400</v>
      </c>
      <c r="I1749" s="58">
        <f>$H1749-VLOOKUP($B1749,產品!$A$2:$E$61,5,FALSE)*F1749-$R1749</f>
        <v>13736</v>
      </c>
      <c r="J1749">
        <f t="shared" si="81"/>
        <v>2020</v>
      </c>
      <c r="P1749" t="str">
        <f>MID(VLOOKUP($D1749,業務!$A$1:$E$11,2,FALSE),FIND("/",VLOOKUP($D1749,業務!$A$1:$E$11,2,FALSE))+1,2)</f>
        <v>專員</v>
      </c>
      <c r="Q1749">
        <f t="shared" si="82"/>
        <v>0.01</v>
      </c>
      <c r="R1749">
        <f t="shared" si="83"/>
        <v>664</v>
      </c>
    </row>
    <row r="1750" spans="1:18" ht="15.75" customHeight="1">
      <c r="A1750" s="19">
        <v>1749</v>
      </c>
      <c r="B1750" s="4">
        <v>26</v>
      </c>
      <c r="C1750" s="15">
        <v>282</v>
      </c>
      <c r="D1750" s="21">
        <v>2</v>
      </c>
      <c r="E1750" s="22">
        <v>44193</v>
      </c>
      <c r="F1750" s="26">
        <v>5</v>
      </c>
      <c r="G1750" s="24">
        <v>7.0000000000000007E-2</v>
      </c>
      <c r="H1750">
        <f>VLOOKUP($B1750,產品!$A$1:$E$61,4,FALSE)*(1-$G1750)*$F1750</f>
        <v>30225</v>
      </c>
      <c r="I1750" s="58">
        <f>$H1750-VLOOKUP($B1750,產品!$A$2:$E$61,5,FALSE)*F1750-$R1750</f>
        <v>10271.625</v>
      </c>
      <c r="J1750">
        <f t="shared" si="81"/>
        <v>2020</v>
      </c>
      <c r="P1750" t="str">
        <f>MID(VLOOKUP($D1750,業務!$A$1:$E$11,2,FALSE),FIND("/",VLOOKUP($D1750,業務!$A$1:$E$11,2,FALSE))+1,2)</f>
        <v>經理</v>
      </c>
      <c r="Q1750">
        <f t="shared" si="82"/>
        <v>1.4999999999999999E-2</v>
      </c>
      <c r="R1750">
        <f t="shared" si="83"/>
        <v>453.375</v>
      </c>
    </row>
    <row r="1751" spans="1:18" ht="15.75" customHeight="1">
      <c r="A1751" s="19">
        <v>1750</v>
      </c>
      <c r="B1751" s="4">
        <v>31</v>
      </c>
      <c r="C1751" s="15">
        <v>282</v>
      </c>
      <c r="D1751" s="21">
        <v>1</v>
      </c>
      <c r="E1751" s="22">
        <v>44193</v>
      </c>
      <c r="F1751" s="23">
        <v>4</v>
      </c>
      <c r="G1751" s="24">
        <v>0.12</v>
      </c>
      <c r="H1751">
        <f>VLOOKUP($B1751,產品!$A$1:$E$61,4,FALSE)*(1-$G1751)*$F1751</f>
        <v>24640</v>
      </c>
      <c r="I1751" s="58">
        <f>$H1751-VLOOKUP($B1751,產品!$A$2:$E$61,5,FALSE)*F1751-$R1751</f>
        <v>7593.6</v>
      </c>
      <c r="J1751">
        <f t="shared" si="81"/>
        <v>2020</v>
      </c>
      <c r="P1751" t="str">
        <f>MID(VLOOKUP($D1751,業務!$A$1:$E$11,2,FALSE),FIND("/",VLOOKUP($D1751,業務!$A$1:$E$11,2,FALSE))+1,2)</f>
        <v>專員</v>
      </c>
      <c r="Q1751">
        <f t="shared" si="82"/>
        <v>0.01</v>
      </c>
      <c r="R1751">
        <f t="shared" si="83"/>
        <v>246.4</v>
      </c>
    </row>
    <row r="1752" spans="1:18" ht="15.75" customHeight="1">
      <c r="A1752" s="19">
        <v>1751</v>
      </c>
      <c r="B1752" s="4">
        <v>15</v>
      </c>
      <c r="C1752" s="15">
        <v>115</v>
      </c>
      <c r="D1752" s="21">
        <v>5</v>
      </c>
      <c r="E1752" s="22">
        <v>44194</v>
      </c>
      <c r="F1752" s="26">
        <v>60</v>
      </c>
      <c r="G1752" s="24">
        <v>0.06</v>
      </c>
      <c r="H1752">
        <f>VLOOKUP($B1752,產品!$A$1:$E$61,4,FALSE)*(1-$G1752)*$F1752</f>
        <v>101520</v>
      </c>
      <c r="I1752" s="58">
        <f>$H1752-VLOOKUP($B1752,產品!$A$2:$E$61,5,FALSE)*F1752-$R1752</f>
        <v>57304.800000000003</v>
      </c>
      <c r="J1752">
        <f t="shared" si="81"/>
        <v>2020</v>
      </c>
      <c r="P1752" t="str">
        <f>MID(VLOOKUP($D1752,業務!$A$1:$E$11,2,FALSE),FIND("/",VLOOKUP($D1752,業務!$A$1:$E$11,2,FALSE))+1,2)</f>
        <v>專員</v>
      </c>
      <c r="Q1752">
        <f t="shared" si="82"/>
        <v>0.01</v>
      </c>
      <c r="R1752">
        <f t="shared" si="83"/>
        <v>1015.2</v>
      </c>
    </row>
    <row r="1753" spans="1:18" ht="15.75" customHeight="1">
      <c r="A1753" s="19">
        <v>1752</v>
      </c>
      <c r="B1753" s="4">
        <v>18</v>
      </c>
      <c r="C1753" s="15">
        <v>11</v>
      </c>
      <c r="D1753" s="21">
        <v>6</v>
      </c>
      <c r="E1753" s="22">
        <v>44194</v>
      </c>
      <c r="F1753" s="26">
        <v>30</v>
      </c>
      <c r="G1753" s="24">
        <v>0.19</v>
      </c>
      <c r="H1753">
        <f>VLOOKUP($B1753,產品!$A$1:$E$61,4,FALSE)*(1-$G1753)*$F1753</f>
        <v>43740</v>
      </c>
      <c r="I1753" s="58">
        <f>$H1753-VLOOKUP($B1753,產品!$A$2:$E$61,5,FALSE)*F1753-$R1753</f>
        <v>21702.6</v>
      </c>
      <c r="J1753">
        <f t="shared" si="81"/>
        <v>2020</v>
      </c>
      <c r="P1753" t="str">
        <f>MID(VLOOKUP($D1753,業務!$A$1:$E$11,2,FALSE),FIND("/",VLOOKUP($D1753,業務!$A$1:$E$11,2,FALSE))+1,2)</f>
        <v>專員</v>
      </c>
      <c r="Q1753">
        <f t="shared" si="82"/>
        <v>0.01</v>
      </c>
      <c r="R1753">
        <f t="shared" si="83"/>
        <v>437.40000000000003</v>
      </c>
    </row>
    <row r="1754" spans="1:18" ht="15.75" customHeight="1">
      <c r="A1754" s="19">
        <v>1753</v>
      </c>
      <c r="B1754" s="4">
        <v>6</v>
      </c>
      <c r="C1754" s="15">
        <v>5</v>
      </c>
      <c r="D1754" s="21">
        <v>3</v>
      </c>
      <c r="E1754" s="22">
        <v>44194</v>
      </c>
      <c r="F1754" s="26">
        <v>40</v>
      </c>
      <c r="G1754" s="24">
        <v>0.16</v>
      </c>
      <c r="H1754">
        <f>VLOOKUP($B1754,產品!$A$1:$E$61,4,FALSE)*(1-$G1754)*$F1754</f>
        <v>33600</v>
      </c>
      <c r="I1754" s="58">
        <f>$H1754-VLOOKUP($B1754,產品!$A$2:$E$61,5,FALSE)*F1754-$R1754</f>
        <v>17062.400000000001</v>
      </c>
      <c r="J1754">
        <f t="shared" si="81"/>
        <v>2020</v>
      </c>
      <c r="P1754" t="str">
        <f>MID(VLOOKUP($D1754,業務!$A$1:$E$11,2,FALSE),FIND("/",VLOOKUP($D1754,業務!$A$1:$E$11,2,FALSE))+1,2)</f>
        <v>協理</v>
      </c>
      <c r="Q1754">
        <f t="shared" si="82"/>
        <v>1.6E-2</v>
      </c>
      <c r="R1754">
        <f t="shared" si="83"/>
        <v>537.6</v>
      </c>
    </row>
    <row r="1755" spans="1:18" ht="15.75" customHeight="1">
      <c r="A1755" s="19">
        <v>1754</v>
      </c>
      <c r="B1755" s="4">
        <v>52</v>
      </c>
      <c r="C1755" s="15">
        <v>2</v>
      </c>
      <c r="D1755" s="21">
        <v>4</v>
      </c>
      <c r="E1755" s="22">
        <v>44194</v>
      </c>
      <c r="F1755" s="23">
        <v>3</v>
      </c>
      <c r="G1755" s="24">
        <v>0.08</v>
      </c>
      <c r="H1755">
        <f>VLOOKUP($B1755,產品!$A$1:$E$61,4,FALSE)*(1-$G1755)*$F1755</f>
        <v>60720</v>
      </c>
      <c r="I1755" s="58">
        <f>$H1755-VLOOKUP($B1755,產品!$A$2:$E$61,5,FALSE)*F1755-$R1755</f>
        <v>13791.360000000008</v>
      </c>
      <c r="J1755">
        <f t="shared" si="81"/>
        <v>2020</v>
      </c>
      <c r="P1755" t="str">
        <f>MID(VLOOKUP($D1755,業務!$A$1:$E$11,2,FALSE),FIND("/",VLOOKUP($D1755,業務!$A$1:$E$11,2,FALSE))+1,2)</f>
        <v>副理</v>
      </c>
      <c r="Q1755">
        <f t="shared" si="82"/>
        <v>1.2E-2</v>
      </c>
      <c r="R1755">
        <f t="shared" si="83"/>
        <v>728.64</v>
      </c>
    </row>
    <row r="1756" spans="1:18" ht="15.75" customHeight="1">
      <c r="A1756" s="19">
        <v>1755</v>
      </c>
      <c r="B1756" s="4">
        <v>26</v>
      </c>
      <c r="C1756" s="15">
        <v>293</v>
      </c>
      <c r="D1756" s="21">
        <v>3</v>
      </c>
      <c r="E1756" s="22">
        <v>44194</v>
      </c>
      <c r="F1756" s="26">
        <v>2</v>
      </c>
      <c r="G1756" s="24">
        <v>0.15</v>
      </c>
      <c r="H1756">
        <f>VLOOKUP($B1756,產品!$A$1:$E$61,4,FALSE)*(1-$G1756)*$F1756</f>
        <v>11050</v>
      </c>
      <c r="I1756" s="58">
        <f>$H1756-VLOOKUP($B1756,產品!$A$2:$E$61,5,FALSE)*F1756-$R1756</f>
        <v>3073.2</v>
      </c>
      <c r="J1756">
        <f t="shared" si="81"/>
        <v>2020</v>
      </c>
      <c r="P1756" t="str">
        <f>MID(VLOOKUP($D1756,業務!$A$1:$E$11,2,FALSE),FIND("/",VLOOKUP($D1756,業務!$A$1:$E$11,2,FALSE))+1,2)</f>
        <v>協理</v>
      </c>
      <c r="Q1756">
        <f t="shared" si="82"/>
        <v>1.6E-2</v>
      </c>
      <c r="R1756">
        <f t="shared" si="83"/>
        <v>176.8</v>
      </c>
    </row>
    <row r="1757" spans="1:18" ht="15.75" customHeight="1">
      <c r="A1757" s="19">
        <v>1756</v>
      </c>
      <c r="B1757" s="4">
        <v>24</v>
      </c>
      <c r="C1757" s="15">
        <v>289</v>
      </c>
      <c r="D1757" s="21">
        <v>4</v>
      </c>
      <c r="E1757" s="22">
        <v>44195</v>
      </c>
      <c r="F1757" s="26">
        <v>45</v>
      </c>
      <c r="G1757" s="24">
        <v>0.1</v>
      </c>
      <c r="H1757">
        <f>VLOOKUP($B1757,產品!$A$1:$E$61,4,FALSE)*(1-$G1757)*$F1757</f>
        <v>72900</v>
      </c>
      <c r="I1757" s="58">
        <f>$H1757-VLOOKUP($B1757,產品!$A$2:$E$61,5,FALSE)*F1757-$R1757</f>
        <v>39625.199999999997</v>
      </c>
      <c r="J1757">
        <f t="shared" si="81"/>
        <v>2020</v>
      </c>
      <c r="P1757" t="str">
        <f>MID(VLOOKUP($D1757,業務!$A$1:$E$11,2,FALSE),FIND("/",VLOOKUP($D1757,業務!$A$1:$E$11,2,FALSE))+1,2)</f>
        <v>副理</v>
      </c>
      <c r="Q1757">
        <f t="shared" si="82"/>
        <v>1.2E-2</v>
      </c>
      <c r="R1757">
        <f t="shared" si="83"/>
        <v>874.80000000000007</v>
      </c>
    </row>
    <row r="1758" spans="1:18" ht="15.75" customHeight="1">
      <c r="A1758" s="19">
        <v>1757</v>
      </c>
      <c r="B1758" s="4">
        <v>52</v>
      </c>
      <c r="C1758" s="15">
        <v>271</v>
      </c>
      <c r="D1758" s="21">
        <v>5</v>
      </c>
      <c r="E1758" s="22">
        <v>44195</v>
      </c>
      <c r="F1758" s="26">
        <v>9</v>
      </c>
      <c r="G1758" s="24">
        <v>0.14000000000000001</v>
      </c>
      <c r="H1758">
        <f>VLOOKUP($B1758,產品!$A$1:$E$61,4,FALSE)*(1-$G1758)*$F1758</f>
        <v>170280</v>
      </c>
      <c r="I1758" s="58">
        <f>$H1758-VLOOKUP($B1758,產品!$A$2:$E$61,5,FALSE)*F1758-$R1758</f>
        <v>29977.20000000003</v>
      </c>
      <c r="J1758">
        <f t="shared" si="81"/>
        <v>2020</v>
      </c>
      <c r="P1758" t="str">
        <f>MID(VLOOKUP($D1758,業務!$A$1:$E$11,2,FALSE),FIND("/",VLOOKUP($D1758,業務!$A$1:$E$11,2,FALSE))+1,2)</f>
        <v>專員</v>
      </c>
      <c r="Q1758">
        <f t="shared" si="82"/>
        <v>0.01</v>
      </c>
      <c r="R1758">
        <f t="shared" si="83"/>
        <v>1702.8</v>
      </c>
    </row>
    <row r="1759" spans="1:18" ht="15.75" customHeight="1">
      <c r="A1759" s="19">
        <v>1758</v>
      </c>
      <c r="B1759" s="4">
        <v>54</v>
      </c>
      <c r="C1759" s="15">
        <v>284</v>
      </c>
      <c r="D1759" s="21">
        <v>4</v>
      </c>
      <c r="E1759" s="22">
        <v>44195</v>
      </c>
      <c r="F1759" s="26">
        <v>5</v>
      </c>
      <c r="G1759" s="24">
        <v>0.16</v>
      </c>
      <c r="H1759">
        <f>VLOOKUP($B1759,產品!$A$1:$E$61,4,FALSE)*(1-$G1759)*$F1759</f>
        <v>75600</v>
      </c>
      <c r="I1759" s="58">
        <f>$H1759-VLOOKUP($B1759,產品!$A$2:$E$61,5,FALSE)*F1759-$R1759</f>
        <v>11692.8</v>
      </c>
      <c r="J1759">
        <f t="shared" si="81"/>
        <v>2020</v>
      </c>
      <c r="P1759" t="str">
        <f>MID(VLOOKUP($D1759,業務!$A$1:$E$11,2,FALSE),FIND("/",VLOOKUP($D1759,業務!$A$1:$E$11,2,FALSE))+1,2)</f>
        <v>副理</v>
      </c>
      <c r="Q1759">
        <f t="shared" si="82"/>
        <v>1.2E-2</v>
      </c>
      <c r="R1759">
        <f t="shared" si="83"/>
        <v>907.2</v>
      </c>
    </row>
    <row r="1760" spans="1:18" ht="15.75" customHeight="1">
      <c r="A1760" s="19">
        <v>1759</v>
      </c>
      <c r="B1760" s="4">
        <v>40</v>
      </c>
      <c r="C1760" s="15">
        <v>264</v>
      </c>
      <c r="D1760" s="21">
        <v>4</v>
      </c>
      <c r="E1760" s="22">
        <v>44196</v>
      </c>
      <c r="F1760" s="23">
        <v>10</v>
      </c>
      <c r="G1760" s="24">
        <v>0.09</v>
      </c>
      <c r="H1760">
        <f>VLOOKUP($B1760,產品!$A$1:$E$61,4,FALSE)*(1-$G1760)*$F1760</f>
        <v>182000</v>
      </c>
      <c r="I1760" s="58">
        <f>$H1760-VLOOKUP($B1760,產品!$A$2:$E$61,5,FALSE)*F1760-$R1760</f>
        <v>49816</v>
      </c>
      <c r="J1760">
        <f t="shared" si="81"/>
        <v>2020</v>
      </c>
      <c r="P1760" t="str">
        <f>MID(VLOOKUP($D1760,業務!$A$1:$E$11,2,FALSE),FIND("/",VLOOKUP($D1760,業務!$A$1:$E$11,2,FALSE))+1,2)</f>
        <v>副理</v>
      </c>
      <c r="Q1760">
        <f t="shared" si="82"/>
        <v>1.2E-2</v>
      </c>
      <c r="R1760">
        <f t="shared" si="83"/>
        <v>2184</v>
      </c>
    </row>
    <row r="1761" spans="1:18" ht="15.75" customHeight="1">
      <c r="A1761" s="19">
        <v>1760</v>
      </c>
      <c r="B1761" s="4">
        <v>47</v>
      </c>
      <c r="C1761" s="15">
        <v>282</v>
      </c>
      <c r="D1761" s="21">
        <v>4</v>
      </c>
      <c r="E1761" s="22">
        <v>44196</v>
      </c>
      <c r="F1761" s="26">
        <v>7</v>
      </c>
      <c r="G1761" s="24">
        <v>0.2</v>
      </c>
      <c r="H1761">
        <f>VLOOKUP($B1761,產品!$A$1:$E$61,4,FALSE)*(1-$G1761)*$F1761</f>
        <v>112000</v>
      </c>
      <c r="I1761" s="58">
        <f>$H1761-VLOOKUP($B1761,產品!$A$2:$E$61,5,FALSE)*F1761-$R1761</f>
        <v>19656</v>
      </c>
      <c r="J1761">
        <f t="shared" si="81"/>
        <v>2020</v>
      </c>
      <c r="P1761" t="str">
        <f>MID(VLOOKUP($D1761,業務!$A$1:$E$11,2,FALSE),FIND("/",VLOOKUP($D1761,業務!$A$1:$E$11,2,FALSE))+1,2)</f>
        <v>副理</v>
      </c>
      <c r="Q1761">
        <f t="shared" si="82"/>
        <v>1.2E-2</v>
      </c>
      <c r="R1761">
        <f t="shared" si="83"/>
        <v>1344</v>
      </c>
    </row>
    <row r="1762" spans="1:18" ht="15.75" customHeight="1">
      <c r="A1762" s="19">
        <v>1761</v>
      </c>
      <c r="B1762" s="4">
        <v>42</v>
      </c>
      <c r="C1762" s="15">
        <v>1</v>
      </c>
      <c r="D1762" s="21">
        <v>4</v>
      </c>
      <c r="E1762" s="22">
        <v>44196</v>
      </c>
      <c r="F1762" s="23">
        <v>3</v>
      </c>
      <c r="G1762" s="24">
        <v>0.2</v>
      </c>
      <c r="H1762">
        <f>VLOOKUP($B1762,產品!$A$1:$E$61,4,FALSE)*(1-$G1762)*$F1762</f>
        <v>36000</v>
      </c>
      <c r="I1762" s="58">
        <f>$H1762-VLOOKUP($B1762,產品!$A$2:$E$61,5,FALSE)*F1762-$R1762</f>
        <v>6318</v>
      </c>
      <c r="J1762">
        <f t="shared" si="81"/>
        <v>2020</v>
      </c>
      <c r="P1762" t="str">
        <f>MID(VLOOKUP($D1762,業務!$A$1:$E$11,2,FALSE),FIND("/",VLOOKUP($D1762,業務!$A$1:$E$11,2,FALSE))+1,2)</f>
        <v>副理</v>
      </c>
      <c r="Q1762">
        <f t="shared" si="82"/>
        <v>1.2E-2</v>
      </c>
      <c r="R1762">
        <f t="shared" si="83"/>
        <v>432</v>
      </c>
    </row>
    <row r="1763" spans="1:18" ht="15.75" customHeight="1">
      <c r="A1763" s="19">
        <v>1762</v>
      </c>
      <c r="B1763" s="4">
        <v>21</v>
      </c>
      <c r="C1763" s="15">
        <v>294</v>
      </c>
      <c r="D1763" s="21">
        <v>4</v>
      </c>
      <c r="E1763" s="22">
        <v>44197</v>
      </c>
      <c r="F1763" s="23">
        <v>90</v>
      </c>
      <c r="G1763" s="24">
        <v>0.15</v>
      </c>
      <c r="H1763">
        <f>VLOOKUP($B1763,產品!$A$1:$E$61,4,FALSE)*(1-$G1763)*$F1763</f>
        <v>137700</v>
      </c>
      <c r="I1763" s="58">
        <f>$H1763-VLOOKUP($B1763,產品!$A$2:$E$61,5,FALSE)*F1763-$R1763</f>
        <v>71247.600000000006</v>
      </c>
      <c r="J1763">
        <f t="shared" si="81"/>
        <v>2021</v>
      </c>
      <c r="P1763" t="str">
        <f>MID(VLOOKUP($D1763,業務!$A$1:$E$11,2,FALSE),FIND("/",VLOOKUP($D1763,業務!$A$1:$E$11,2,FALSE))+1,2)</f>
        <v>副理</v>
      </c>
      <c r="Q1763">
        <f t="shared" si="82"/>
        <v>1.2E-2</v>
      </c>
      <c r="R1763">
        <f t="shared" si="83"/>
        <v>1652.4</v>
      </c>
    </row>
    <row r="1764" spans="1:18" ht="15.75" customHeight="1">
      <c r="A1764" s="19">
        <v>1763</v>
      </c>
      <c r="B1764" s="4">
        <v>26</v>
      </c>
      <c r="C1764" s="15">
        <v>287</v>
      </c>
      <c r="D1764" s="21">
        <v>8</v>
      </c>
      <c r="E1764" s="22">
        <v>44198</v>
      </c>
      <c r="F1764" s="26">
        <v>3</v>
      </c>
      <c r="G1764" s="24">
        <v>0.14000000000000001</v>
      </c>
      <c r="H1764">
        <f>VLOOKUP($B1764,產品!$A$1:$E$61,4,FALSE)*(1-$G1764)*$F1764</f>
        <v>16770</v>
      </c>
      <c r="I1764" s="58">
        <f>$H1764-VLOOKUP($B1764,產品!$A$2:$E$61,5,FALSE)*F1764-$R1764</f>
        <v>4902.3</v>
      </c>
      <c r="J1764">
        <f t="shared" si="81"/>
        <v>2021</v>
      </c>
      <c r="P1764" t="str">
        <f>MID(VLOOKUP($D1764,業務!$A$1:$E$11,2,FALSE),FIND("/",VLOOKUP($D1764,業務!$A$1:$E$11,2,FALSE))+1,2)</f>
        <v>專員</v>
      </c>
      <c r="Q1764">
        <f t="shared" si="82"/>
        <v>0.01</v>
      </c>
      <c r="R1764">
        <f t="shared" si="83"/>
        <v>167.70000000000002</v>
      </c>
    </row>
    <row r="1765" spans="1:18" ht="15.75" customHeight="1">
      <c r="A1765" s="19">
        <v>1764</v>
      </c>
      <c r="B1765" s="4">
        <v>20</v>
      </c>
      <c r="C1765" s="15">
        <v>270</v>
      </c>
      <c r="D1765" s="21">
        <v>4</v>
      </c>
      <c r="E1765" s="22">
        <v>44198</v>
      </c>
      <c r="F1765" s="23">
        <v>10</v>
      </c>
      <c r="G1765" s="24">
        <v>0.13</v>
      </c>
      <c r="H1765">
        <f>VLOOKUP($B1765,產品!$A$1:$E$61,4,FALSE)*(1-$G1765)*$F1765</f>
        <v>15660</v>
      </c>
      <c r="I1765" s="58">
        <f>$H1765-VLOOKUP($B1765,產品!$A$2:$E$61,5,FALSE)*F1765-$R1765</f>
        <v>8272.08</v>
      </c>
      <c r="J1765">
        <f t="shared" si="81"/>
        <v>2021</v>
      </c>
      <c r="P1765" t="str">
        <f>MID(VLOOKUP($D1765,業務!$A$1:$E$11,2,FALSE),FIND("/",VLOOKUP($D1765,業務!$A$1:$E$11,2,FALSE))+1,2)</f>
        <v>副理</v>
      </c>
      <c r="Q1765">
        <f t="shared" si="82"/>
        <v>1.2E-2</v>
      </c>
      <c r="R1765">
        <f t="shared" si="83"/>
        <v>187.92000000000002</v>
      </c>
    </row>
    <row r="1766" spans="1:18" ht="15.75" customHeight="1">
      <c r="A1766" s="19">
        <v>1765</v>
      </c>
      <c r="B1766" s="4">
        <v>52</v>
      </c>
      <c r="C1766" s="15">
        <v>10</v>
      </c>
      <c r="D1766" s="21">
        <v>2</v>
      </c>
      <c r="E1766" s="22">
        <v>44198</v>
      </c>
      <c r="F1766" s="23">
        <v>10</v>
      </c>
      <c r="G1766" s="24">
        <v>0.14000000000000001</v>
      </c>
      <c r="H1766">
        <f>VLOOKUP($B1766,產品!$A$1:$E$61,4,FALSE)*(1-$G1766)*$F1766</f>
        <v>189200</v>
      </c>
      <c r="I1766" s="58">
        <f>$H1766-VLOOKUP($B1766,產品!$A$2:$E$61,5,FALSE)*F1766-$R1766</f>
        <v>32362.000000000029</v>
      </c>
      <c r="J1766">
        <f t="shared" si="81"/>
        <v>2021</v>
      </c>
      <c r="P1766" t="str">
        <f>MID(VLOOKUP($D1766,業務!$A$1:$E$11,2,FALSE),FIND("/",VLOOKUP($D1766,業務!$A$1:$E$11,2,FALSE))+1,2)</f>
        <v>經理</v>
      </c>
      <c r="Q1766">
        <f t="shared" si="82"/>
        <v>1.4999999999999999E-2</v>
      </c>
      <c r="R1766">
        <f t="shared" si="83"/>
        <v>2838</v>
      </c>
    </row>
    <row r="1767" spans="1:18" ht="15.75" customHeight="1">
      <c r="A1767" s="19">
        <v>1766</v>
      </c>
      <c r="B1767" s="4">
        <v>23</v>
      </c>
      <c r="C1767" s="15">
        <v>2</v>
      </c>
      <c r="D1767" s="21">
        <v>5</v>
      </c>
      <c r="E1767" s="22">
        <v>44198</v>
      </c>
      <c r="F1767" s="23">
        <v>135</v>
      </c>
      <c r="G1767" s="24">
        <v>0.12</v>
      </c>
      <c r="H1767">
        <f>VLOOKUP($B1767,產品!$A$1:$E$61,4,FALSE)*(1-$G1767)*$F1767</f>
        <v>213840</v>
      </c>
      <c r="I1767" s="58">
        <f>$H1767-VLOOKUP($B1767,產品!$A$2:$E$61,5,FALSE)*F1767-$R1767</f>
        <v>114501.6</v>
      </c>
      <c r="J1767">
        <f t="shared" si="81"/>
        <v>2021</v>
      </c>
      <c r="P1767" t="str">
        <f>MID(VLOOKUP($D1767,業務!$A$1:$E$11,2,FALSE),FIND("/",VLOOKUP($D1767,業務!$A$1:$E$11,2,FALSE))+1,2)</f>
        <v>專員</v>
      </c>
      <c r="Q1767">
        <f t="shared" si="82"/>
        <v>0.01</v>
      </c>
      <c r="R1767">
        <f t="shared" si="83"/>
        <v>2138.4</v>
      </c>
    </row>
    <row r="1768" spans="1:18" ht="15.75" customHeight="1">
      <c r="A1768" s="19">
        <v>1767</v>
      </c>
      <c r="B1768" s="4">
        <v>37</v>
      </c>
      <c r="C1768" s="15">
        <v>11</v>
      </c>
      <c r="D1768" s="21">
        <v>3</v>
      </c>
      <c r="E1768" s="22">
        <v>44199</v>
      </c>
      <c r="F1768" s="26">
        <v>4</v>
      </c>
      <c r="G1768" s="24">
        <v>0.1</v>
      </c>
      <c r="H1768">
        <f>VLOOKUP($B1768,產品!$A$1:$E$61,4,FALSE)*(1-$G1768)*$F1768</f>
        <v>43200</v>
      </c>
      <c r="I1768" s="58">
        <f>$H1768-VLOOKUP($B1768,產品!$A$2:$E$61,5,FALSE)*F1768-$R1768</f>
        <v>11308.8</v>
      </c>
      <c r="J1768">
        <f t="shared" si="81"/>
        <v>2021</v>
      </c>
      <c r="P1768" t="str">
        <f>MID(VLOOKUP($D1768,業務!$A$1:$E$11,2,FALSE),FIND("/",VLOOKUP($D1768,業務!$A$1:$E$11,2,FALSE))+1,2)</f>
        <v>協理</v>
      </c>
      <c r="Q1768">
        <f t="shared" si="82"/>
        <v>1.6E-2</v>
      </c>
      <c r="R1768">
        <f t="shared" si="83"/>
        <v>691.2</v>
      </c>
    </row>
    <row r="1769" spans="1:18" ht="15.75" customHeight="1">
      <c r="A1769" s="19">
        <v>1768</v>
      </c>
      <c r="B1769" s="4">
        <v>52</v>
      </c>
      <c r="C1769" s="15">
        <v>286</v>
      </c>
      <c r="D1769" s="21">
        <v>9</v>
      </c>
      <c r="E1769" s="22">
        <v>44199</v>
      </c>
      <c r="F1769" s="23">
        <v>5</v>
      </c>
      <c r="G1769" s="24">
        <v>7.0000000000000007E-2</v>
      </c>
      <c r="H1769">
        <f>VLOOKUP($B1769,產品!$A$1:$E$61,4,FALSE)*(1-$G1769)*$F1769</f>
        <v>102300</v>
      </c>
      <c r="I1769" s="58">
        <f>$H1769-VLOOKUP($B1769,產品!$A$2:$E$61,5,FALSE)*F1769-$R1769</f>
        <v>23765.500000000015</v>
      </c>
      <c r="J1769">
        <f t="shared" si="81"/>
        <v>2021</v>
      </c>
      <c r="P1769" t="str">
        <f>MID(VLOOKUP($D1769,業務!$A$1:$E$11,2,FALSE),FIND("/",VLOOKUP($D1769,業務!$A$1:$E$11,2,FALSE))+1,2)</f>
        <v>經理</v>
      </c>
      <c r="Q1769">
        <f t="shared" si="82"/>
        <v>1.4999999999999999E-2</v>
      </c>
      <c r="R1769">
        <f t="shared" si="83"/>
        <v>1534.5</v>
      </c>
    </row>
    <row r="1770" spans="1:18" ht="15.75" customHeight="1">
      <c r="A1770" s="19">
        <v>1769</v>
      </c>
      <c r="B1770" s="4">
        <v>2</v>
      </c>
      <c r="C1770" s="15">
        <v>9</v>
      </c>
      <c r="D1770" s="21">
        <v>9</v>
      </c>
      <c r="E1770" s="22">
        <v>44199</v>
      </c>
      <c r="F1770" s="23">
        <v>300</v>
      </c>
      <c r="G1770" s="24">
        <v>0.13</v>
      </c>
      <c r="H1770">
        <f>VLOOKUP($B1770,產品!$A$1:$E$61,4,FALSE)*(1-$G1770)*$F1770</f>
        <v>261000</v>
      </c>
      <c r="I1770" s="58">
        <f>$H1770-VLOOKUP($B1770,產品!$A$2:$E$61,5,FALSE)*F1770-$R1770</f>
        <v>137085</v>
      </c>
      <c r="J1770">
        <f t="shared" si="81"/>
        <v>2021</v>
      </c>
      <c r="P1770" t="str">
        <f>MID(VLOOKUP($D1770,業務!$A$1:$E$11,2,FALSE),FIND("/",VLOOKUP($D1770,業務!$A$1:$E$11,2,FALSE))+1,2)</f>
        <v>經理</v>
      </c>
      <c r="Q1770">
        <f t="shared" si="82"/>
        <v>1.4999999999999999E-2</v>
      </c>
      <c r="R1770">
        <f t="shared" si="83"/>
        <v>3915</v>
      </c>
    </row>
    <row r="1771" spans="1:18" ht="15.75" customHeight="1">
      <c r="A1771" s="19">
        <v>1770</v>
      </c>
      <c r="B1771" s="4">
        <v>31</v>
      </c>
      <c r="C1771" s="15">
        <v>278</v>
      </c>
      <c r="D1771" s="21">
        <v>7</v>
      </c>
      <c r="E1771" s="22">
        <v>44200</v>
      </c>
      <c r="F1771" s="23">
        <v>10</v>
      </c>
      <c r="G1771" s="24">
        <v>0.13</v>
      </c>
      <c r="H1771">
        <f>VLOOKUP($B1771,產品!$A$1:$E$61,4,FALSE)*(1-$G1771)*$F1771</f>
        <v>60900</v>
      </c>
      <c r="I1771" s="58">
        <f>$H1771-VLOOKUP($B1771,產品!$A$2:$E$61,5,FALSE)*F1771-$R1771</f>
        <v>18169.2</v>
      </c>
      <c r="J1771">
        <f t="shared" si="81"/>
        <v>2021</v>
      </c>
      <c r="P1771" t="str">
        <f>MID(VLOOKUP($D1771,業務!$A$1:$E$11,2,FALSE),FIND("/",VLOOKUP($D1771,業務!$A$1:$E$11,2,FALSE))+1,2)</f>
        <v>副理</v>
      </c>
      <c r="Q1771">
        <f t="shared" si="82"/>
        <v>1.2E-2</v>
      </c>
      <c r="R1771">
        <f t="shared" si="83"/>
        <v>730.80000000000007</v>
      </c>
    </row>
    <row r="1772" spans="1:18" ht="15.75" customHeight="1">
      <c r="A1772" s="19">
        <v>1771</v>
      </c>
      <c r="B1772" s="4">
        <v>34</v>
      </c>
      <c r="C1772" s="15">
        <v>265</v>
      </c>
      <c r="D1772" s="21">
        <v>5</v>
      </c>
      <c r="E1772" s="22">
        <v>44200</v>
      </c>
      <c r="F1772" s="23">
        <v>8</v>
      </c>
      <c r="G1772" s="24">
        <v>0.06</v>
      </c>
      <c r="H1772">
        <f>VLOOKUP($B1772,產品!$A$1:$E$61,4,FALSE)*(1-$G1772)*$F1772</f>
        <v>60160</v>
      </c>
      <c r="I1772" s="58">
        <f>$H1772-VLOOKUP($B1772,產品!$A$2:$E$61,5,FALSE)*F1772-$R1772</f>
        <v>21158.400000000001</v>
      </c>
      <c r="J1772">
        <f t="shared" si="81"/>
        <v>2021</v>
      </c>
      <c r="P1772" t="str">
        <f>MID(VLOOKUP($D1772,業務!$A$1:$E$11,2,FALSE),FIND("/",VLOOKUP($D1772,業務!$A$1:$E$11,2,FALSE))+1,2)</f>
        <v>專員</v>
      </c>
      <c r="Q1772">
        <f t="shared" si="82"/>
        <v>0.01</v>
      </c>
      <c r="R1772">
        <f t="shared" si="83"/>
        <v>601.6</v>
      </c>
    </row>
    <row r="1773" spans="1:18" ht="15.75" customHeight="1">
      <c r="A1773" s="19">
        <v>1772</v>
      </c>
      <c r="B1773" s="4">
        <v>21</v>
      </c>
      <c r="C1773" s="15">
        <v>115</v>
      </c>
      <c r="D1773" s="21">
        <v>4</v>
      </c>
      <c r="E1773" s="22">
        <v>44200</v>
      </c>
      <c r="F1773" s="23">
        <v>30</v>
      </c>
      <c r="G1773" s="24">
        <v>0.19</v>
      </c>
      <c r="H1773">
        <f>VLOOKUP($B1773,產品!$A$1:$E$61,4,FALSE)*(1-$G1773)*$F1773</f>
        <v>43740</v>
      </c>
      <c r="I1773" s="58">
        <f>$H1773-VLOOKUP($B1773,產品!$A$2:$E$61,5,FALSE)*F1773-$R1773</f>
        <v>21615.119999999999</v>
      </c>
      <c r="J1773">
        <f t="shared" si="81"/>
        <v>2021</v>
      </c>
      <c r="P1773" t="str">
        <f>MID(VLOOKUP($D1773,業務!$A$1:$E$11,2,FALSE),FIND("/",VLOOKUP($D1773,業務!$A$1:$E$11,2,FALSE))+1,2)</f>
        <v>副理</v>
      </c>
      <c r="Q1773">
        <f t="shared" si="82"/>
        <v>1.2E-2</v>
      </c>
      <c r="R1773">
        <f t="shared" si="83"/>
        <v>524.88</v>
      </c>
    </row>
    <row r="1774" spans="1:18" ht="15.75" customHeight="1">
      <c r="A1774" s="19">
        <v>1773</v>
      </c>
      <c r="B1774" s="4">
        <v>43</v>
      </c>
      <c r="C1774" s="15">
        <v>136</v>
      </c>
      <c r="D1774" s="21">
        <v>1</v>
      </c>
      <c r="E1774" s="22">
        <v>44200</v>
      </c>
      <c r="F1774" s="26">
        <v>6</v>
      </c>
      <c r="G1774" s="24">
        <v>0.11</v>
      </c>
      <c r="H1774">
        <f>VLOOKUP($B1774,產品!$A$1:$E$61,4,FALSE)*(1-$G1774)*$F1774</f>
        <v>96120</v>
      </c>
      <c r="I1774" s="58">
        <f>$H1774-VLOOKUP($B1774,產品!$A$2:$E$61,5,FALSE)*F1774-$R1774</f>
        <v>24958.799999999999</v>
      </c>
      <c r="J1774">
        <f t="shared" si="81"/>
        <v>2021</v>
      </c>
      <c r="P1774" t="str">
        <f>MID(VLOOKUP($D1774,業務!$A$1:$E$11,2,FALSE),FIND("/",VLOOKUP($D1774,業務!$A$1:$E$11,2,FALSE))+1,2)</f>
        <v>專員</v>
      </c>
      <c r="Q1774">
        <f t="shared" si="82"/>
        <v>0.01</v>
      </c>
      <c r="R1774">
        <f t="shared" si="83"/>
        <v>961.2</v>
      </c>
    </row>
    <row r="1775" spans="1:18" ht="15.75" customHeight="1">
      <c r="A1775" s="19">
        <v>1774</v>
      </c>
      <c r="B1775" s="4">
        <v>1</v>
      </c>
      <c r="C1775" s="15">
        <v>5</v>
      </c>
      <c r="D1775" s="21">
        <v>1</v>
      </c>
      <c r="E1775" s="22">
        <v>44200</v>
      </c>
      <c r="F1775" s="23">
        <v>200</v>
      </c>
      <c r="G1775" s="24">
        <v>0.18</v>
      </c>
      <c r="H1775">
        <f>VLOOKUP($B1775,產品!$A$1:$E$61,4,FALSE)*(1-$G1775)*$F1775</f>
        <v>164000.00000000003</v>
      </c>
      <c r="I1775" s="58">
        <f>$H1775-VLOOKUP($B1775,產品!$A$2:$E$61,5,FALSE)*F1775-$R1775</f>
        <v>82360.000000000029</v>
      </c>
      <c r="J1775">
        <f t="shared" si="81"/>
        <v>2021</v>
      </c>
      <c r="P1775" t="str">
        <f>MID(VLOOKUP($D1775,業務!$A$1:$E$11,2,FALSE),FIND("/",VLOOKUP($D1775,業務!$A$1:$E$11,2,FALSE))+1,2)</f>
        <v>專員</v>
      </c>
      <c r="Q1775">
        <f t="shared" si="82"/>
        <v>0.01</v>
      </c>
      <c r="R1775">
        <f t="shared" si="83"/>
        <v>1640.0000000000002</v>
      </c>
    </row>
    <row r="1776" spans="1:18" ht="15.75" customHeight="1">
      <c r="A1776" s="19">
        <v>1775</v>
      </c>
      <c r="B1776" s="4">
        <v>36</v>
      </c>
      <c r="C1776" s="15">
        <v>136</v>
      </c>
      <c r="D1776" s="21">
        <v>3</v>
      </c>
      <c r="E1776" s="22">
        <v>44201</v>
      </c>
      <c r="F1776" s="26">
        <v>3</v>
      </c>
      <c r="G1776" s="24">
        <v>0.19</v>
      </c>
      <c r="H1776">
        <f>VLOOKUP($B1776,產品!$A$1:$E$61,4,FALSE)*(1-$G1776)*$F1776</f>
        <v>21870.000000000004</v>
      </c>
      <c r="I1776" s="58">
        <f>$H1776-VLOOKUP($B1776,產品!$A$2:$E$61,5,FALSE)*F1776-$R1776</f>
        <v>5320.0800000000036</v>
      </c>
      <c r="J1776">
        <f t="shared" si="81"/>
        <v>2021</v>
      </c>
      <c r="P1776" t="str">
        <f>MID(VLOOKUP($D1776,業務!$A$1:$E$11,2,FALSE),FIND("/",VLOOKUP($D1776,業務!$A$1:$E$11,2,FALSE))+1,2)</f>
        <v>協理</v>
      </c>
      <c r="Q1776">
        <f t="shared" si="82"/>
        <v>1.6E-2</v>
      </c>
      <c r="R1776">
        <f t="shared" si="83"/>
        <v>349.92000000000007</v>
      </c>
    </row>
    <row r="1777" spans="1:18" ht="15.75" customHeight="1">
      <c r="A1777" s="19">
        <v>1776</v>
      </c>
      <c r="B1777" s="4">
        <v>35</v>
      </c>
      <c r="C1777" s="15">
        <v>261</v>
      </c>
      <c r="D1777" s="21">
        <v>1</v>
      </c>
      <c r="E1777" s="22">
        <v>44202</v>
      </c>
      <c r="F1777" s="26">
        <v>15</v>
      </c>
      <c r="G1777" s="24">
        <v>0.12</v>
      </c>
      <c r="H1777">
        <f>VLOOKUP($B1777,產品!$A$1:$E$61,4,FALSE)*(1-$G1777)*$F1777</f>
        <v>112200</v>
      </c>
      <c r="I1777" s="58">
        <f>$H1777-VLOOKUP($B1777,產品!$A$2:$E$61,5,FALSE)*F1777-$R1777</f>
        <v>34578</v>
      </c>
      <c r="J1777">
        <f t="shared" si="81"/>
        <v>2021</v>
      </c>
      <c r="P1777" t="str">
        <f>MID(VLOOKUP($D1777,業務!$A$1:$E$11,2,FALSE),FIND("/",VLOOKUP($D1777,業務!$A$1:$E$11,2,FALSE))+1,2)</f>
        <v>專員</v>
      </c>
      <c r="Q1777">
        <f t="shared" si="82"/>
        <v>0.01</v>
      </c>
      <c r="R1777">
        <f t="shared" si="83"/>
        <v>1122</v>
      </c>
    </row>
    <row r="1778" spans="1:18" ht="15.75" customHeight="1">
      <c r="A1778" s="19">
        <v>1777</v>
      </c>
      <c r="B1778" s="4">
        <v>60</v>
      </c>
      <c r="C1778" s="15">
        <v>11</v>
      </c>
      <c r="D1778" s="21">
        <v>2</v>
      </c>
      <c r="E1778" s="22">
        <v>44203</v>
      </c>
      <c r="F1778" s="26">
        <v>1</v>
      </c>
      <c r="G1778" s="24">
        <v>0.14000000000000001</v>
      </c>
      <c r="H1778">
        <f>VLOOKUP($B1778,產品!$A$1:$E$61,4,FALSE)*(1-$G1778)*$F1778</f>
        <v>21500</v>
      </c>
      <c r="I1778" s="58">
        <f>$H1778-VLOOKUP($B1778,產品!$A$2:$E$61,5,FALSE)*F1778-$R1778</f>
        <v>3677.5</v>
      </c>
      <c r="J1778">
        <f t="shared" si="81"/>
        <v>2021</v>
      </c>
      <c r="P1778" t="str">
        <f>MID(VLOOKUP($D1778,業務!$A$1:$E$11,2,FALSE),FIND("/",VLOOKUP($D1778,業務!$A$1:$E$11,2,FALSE))+1,2)</f>
        <v>經理</v>
      </c>
      <c r="Q1778">
        <f t="shared" si="82"/>
        <v>1.4999999999999999E-2</v>
      </c>
      <c r="R1778">
        <f t="shared" si="83"/>
        <v>322.5</v>
      </c>
    </row>
    <row r="1779" spans="1:18" ht="15.75" customHeight="1">
      <c r="A1779" s="19">
        <v>1778</v>
      </c>
      <c r="B1779" s="4">
        <v>55</v>
      </c>
      <c r="C1779" s="15">
        <v>136</v>
      </c>
      <c r="D1779" s="21">
        <v>8</v>
      </c>
      <c r="E1779" s="22">
        <v>44203</v>
      </c>
      <c r="F1779" s="23">
        <v>7</v>
      </c>
      <c r="G1779" s="24">
        <v>0.05</v>
      </c>
      <c r="H1779">
        <f>VLOOKUP($B1779,產品!$A$1:$E$61,4,FALSE)*(1-$G1779)*$F1779</f>
        <v>133000</v>
      </c>
      <c r="I1779" s="58">
        <f>$H1779-VLOOKUP($B1779,產品!$A$2:$E$61,5,FALSE)*F1779-$R1779</f>
        <v>33670</v>
      </c>
      <c r="J1779">
        <f t="shared" si="81"/>
        <v>2021</v>
      </c>
      <c r="P1779" t="str">
        <f>MID(VLOOKUP($D1779,業務!$A$1:$E$11,2,FALSE),FIND("/",VLOOKUP($D1779,業務!$A$1:$E$11,2,FALSE))+1,2)</f>
        <v>專員</v>
      </c>
      <c r="Q1779">
        <f t="shared" si="82"/>
        <v>0.01</v>
      </c>
      <c r="R1779">
        <f t="shared" si="83"/>
        <v>1330</v>
      </c>
    </row>
    <row r="1780" spans="1:18" ht="15.75" customHeight="1">
      <c r="A1780" s="19">
        <v>1779</v>
      </c>
      <c r="B1780" s="4">
        <v>9</v>
      </c>
      <c r="C1780" s="15">
        <v>290</v>
      </c>
      <c r="D1780" s="21">
        <v>7</v>
      </c>
      <c r="E1780" s="22">
        <v>44203</v>
      </c>
      <c r="F1780" s="26">
        <v>100</v>
      </c>
      <c r="G1780" s="24">
        <v>0.18</v>
      </c>
      <c r="H1780">
        <f>VLOOKUP($B1780,產品!$A$1:$E$61,4,FALSE)*(1-$G1780)*$F1780</f>
        <v>82000.000000000015</v>
      </c>
      <c r="I1780" s="58">
        <f>$H1780-VLOOKUP($B1780,產品!$A$2:$E$61,5,FALSE)*F1780-$R1780</f>
        <v>41016.000000000015</v>
      </c>
      <c r="J1780">
        <f t="shared" si="81"/>
        <v>2021</v>
      </c>
      <c r="P1780" t="str">
        <f>MID(VLOOKUP($D1780,業務!$A$1:$E$11,2,FALSE),FIND("/",VLOOKUP($D1780,業務!$A$1:$E$11,2,FALSE))+1,2)</f>
        <v>副理</v>
      </c>
      <c r="Q1780">
        <f t="shared" si="82"/>
        <v>1.2E-2</v>
      </c>
      <c r="R1780">
        <f t="shared" si="83"/>
        <v>984.00000000000023</v>
      </c>
    </row>
    <row r="1781" spans="1:18" ht="15.75" customHeight="1">
      <c r="A1781" s="19">
        <v>1780</v>
      </c>
      <c r="B1781" s="4">
        <v>7</v>
      </c>
      <c r="C1781" s="15">
        <v>1</v>
      </c>
      <c r="D1781" s="21">
        <v>1</v>
      </c>
      <c r="E1781" s="22">
        <v>44203</v>
      </c>
      <c r="F1781" s="26">
        <v>250</v>
      </c>
      <c r="G1781" s="24">
        <v>0.13</v>
      </c>
      <c r="H1781">
        <f>VLOOKUP($B1781,產品!$A$1:$E$61,4,FALSE)*(1-$G1781)*$F1781</f>
        <v>217500</v>
      </c>
      <c r="I1781" s="58">
        <f>$H1781-VLOOKUP($B1781,產品!$A$2:$E$61,5,FALSE)*F1781-$R1781</f>
        <v>115325</v>
      </c>
      <c r="J1781">
        <f t="shared" si="81"/>
        <v>2021</v>
      </c>
      <c r="P1781" t="str">
        <f>MID(VLOOKUP($D1781,業務!$A$1:$E$11,2,FALSE),FIND("/",VLOOKUP($D1781,業務!$A$1:$E$11,2,FALSE))+1,2)</f>
        <v>專員</v>
      </c>
      <c r="Q1781">
        <f t="shared" si="82"/>
        <v>0.01</v>
      </c>
      <c r="R1781">
        <f t="shared" si="83"/>
        <v>2175</v>
      </c>
    </row>
    <row r="1782" spans="1:18" ht="15.75" customHeight="1">
      <c r="A1782" s="19">
        <v>1781</v>
      </c>
      <c r="B1782" s="4">
        <v>38</v>
      </c>
      <c r="C1782" s="15">
        <v>122</v>
      </c>
      <c r="D1782" s="21">
        <v>6</v>
      </c>
      <c r="E1782" s="22">
        <v>44204</v>
      </c>
      <c r="F1782" s="23">
        <v>10</v>
      </c>
      <c r="G1782" s="24">
        <v>0.13</v>
      </c>
      <c r="H1782">
        <f>VLOOKUP($B1782,產品!$A$1:$E$61,4,FALSE)*(1-$G1782)*$F1782</f>
        <v>130500</v>
      </c>
      <c r="I1782" s="58">
        <f>$H1782-VLOOKUP($B1782,產品!$A$2:$E$61,5,FALSE)*F1782-$R1782</f>
        <v>31695</v>
      </c>
      <c r="J1782">
        <f t="shared" si="81"/>
        <v>2021</v>
      </c>
      <c r="P1782" t="str">
        <f>MID(VLOOKUP($D1782,業務!$A$1:$E$11,2,FALSE),FIND("/",VLOOKUP($D1782,業務!$A$1:$E$11,2,FALSE))+1,2)</f>
        <v>專員</v>
      </c>
      <c r="Q1782">
        <f t="shared" si="82"/>
        <v>0.01</v>
      </c>
      <c r="R1782">
        <f t="shared" si="83"/>
        <v>1305</v>
      </c>
    </row>
    <row r="1783" spans="1:18" ht="15.75" customHeight="1">
      <c r="A1783" s="19">
        <v>1782</v>
      </c>
      <c r="B1783" s="4">
        <v>55</v>
      </c>
      <c r="C1783" s="15">
        <v>282</v>
      </c>
      <c r="D1783" s="21">
        <v>8</v>
      </c>
      <c r="E1783" s="22">
        <v>44204</v>
      </c>
      <c r="F1783" s="26">
        <v>4</v>
      </c>
      <c r="G1783" s="24">
        <v>0.1</v>
      </c>
      <c r="H1783">
        <f>VLOOKUP($B1783,產品!$A$1:$E$61,4,FALSE)*(1-$G1783)*$F1783</f>
        <v>72000</v>
      </c>
      <c r="I1783" s="58">
        <f>$H1783-VLOOKUP($B1783,產品!$A$2:$E$61,5,FALSE)*F1783-$R1783</f>
        <v>15280</v>
      </c>
      <c r="J1783">
        <f t="shared" si="81"/>
        <v>2021</v>
      </c>
      <c r="P1783" t="str">
        <f>MID(VLOOKUP($D1783,業務!$A$1:$E$11,2,FALSE),FIND("/",VLOOKUP($D1783,業務!$A$1:$E$11,2,FALSE))+1,2)</f>
        <v>專員</v>
      </c>
      <c r="Q1783">
        <f t="shared" si="82"/>
        <v>0.01</v>
      </c>
      <c r="R1783">
        <f t="shared" si="83"/>
        <v>720</v>
      </c>
    </row>
    <row r="1784" spans="1:18" ht="15.75" customHeight="1">
      <c r="A1784" s="19">
        <v>1783</v>
      </c>
      <c r="B1784" s="4">
        <v>17</v>
      </c>
      <c r="C1784" s="15">
        <v>11</v>
      </c>
      <c r="D1784" s="21">
        <v>4</v>
      </c>
      <c r="E1784" s="22">
        <v>44204</v>
      </c>
      <c r="F1784" s="26">
        <v>40</v>
      </c>
      <c r="G1784" s="24">
        <v>0.19</v>
      </c>
      <c r="H1784">
        <f>VLOOKUP($B1784,產品!$A$1:$E$61,4,FALSE)*(1-$G1784)*$F1784</f>
        <v>58320</v>
      </c>
      <c r="I1784" s="58">
        <f>$H1784-VLOOKUP($B1784,產品!$A$2:$E$61,5,FALSE)*F1784-$R1784</f>
        <v>28820.16</v>
      </c>
      <c r="J1784">
        <f t="shared" si="81"/>
        <v>2021</v>
      </c>
      <c r="P1784" t="str">
        <f>MID(VLOOKUP($D1784,業務!$A$1:$E$11,2,FALSE),FIND("/",VLOOKUP($D1784,業務!$A$1:$E$11,2,FALSE))+1,2)</f>
        <v>副理</v>
      </c>
      <c r="Q1784">
        <f t="shared" si="82"/>
        <v>1.2E-2</v>
      </c>
      <c r="R1784">
        <f t="shared" si="83"/>
        <v>699.84</v>
      </c>
    </row>
    <row r="1785" spans="1:18" ht="15.75" customHeight="1">
      <c r="A1785" s="19">
        <v>1784</v>
      </c>
      <c r="B1785" s="4">
        <v>27</v>
      </c>
      <c r="C1785" s="15">
        <v>7</v>
      </c>
      <c r="D1785" s="21">
        <v>1</v>
      </c>
      <c r="E1785" s="22">
        <v>44204</v>
      </c>
      <c r="F1785" s="26">
        <v>16</v>
      </c>
      <c r="G1785" s="24">
        <v>0.08</v>
      </c>
      <c r="H1785">
        <f>VLOOKUP($B1785,產品!$A$1:$E$61,4,FALSE)*(1-$G1785)*$F1785</f>
        <v>103040</v>
      </c>
      <c r="I1785" s="58">
        <f>$H1785-VLOOKUP($B1785,產品!$A$2:$E$61,5,FALSE)*F1785-$R1785</f>
        <v>34809.599999999999</v>
      </c>
      <c r="J1785">
        <f t="shared" si="81"/>
        <v>2021</v>
      </c>
      <c r="P1785" t="str">
        <f>MID(VLOOKUP($D1785,業務!$A$1:$E$11,2,FALSE),FIND("/",VLOOKUP($D1785,業務!$A$1:$E$11,2,FALSE))+1,2)</f>
        <v>專員</v>
      </c>
      <c r="Q1785">
        <f t="shared" si="82"/>
        <v>0.01</v>
      </c>
      <c r="R1785">
        <f t="shared" si="83"/>
        <v>1030.4000000000001</v>
      </c>
    </row>
    <row r="1786" spans="1:18" ht="15.75" customHeight="1">
      <c r="A1786" s="19">
        <v>1785</v>
      </c>
      <c r="B1786" s="4">
        <v>58</v>
      </c>
      <c r="C1786" s="15">
        <v>124</v>
      </c>
      <c r="D1786" s="21">
        <v>3</v>
      </c>
      <c r="E1786" s="22">
        <v>44204</v>
      </c>
      <c r="F1786" s="26">
        <v>8</v>
      </c>
      <c r="G1786" s="24">
        <v>0.06</v>
      </c>
      <c r="H1786">
        <f>VLOOKUP($B1786,產品!$A$1:$E$61,4,FALSE)*(1-$G1786)*$F1786</f>
        <v>157920</v>
      </c>
      <c r="I1786" s="58">
        <f>$H1786-VLOOKUP($B1786,產品!$A$2:$E$61,5,FALSE)*F1786-$R1786</f>
        <v>37793.280000000013</v>
      </c>
      <c r="J1786">
        <f t="shared" si="81"/>
        <v>2021</v>
      </c>
      <c r="P1786" t="str">
        <f>MID(VLOOKUP($D1786,業務!$A$1:$E$11,2,FALSE),FIND("/",VLOOKUP($D1786,業務!$A$1:$E$11,2,FALSE))+1,2)</f>
        <v>協理</v>
      </c>
      <c r="Q1786">
        <f t="shared" si="82"/>
        <v>1.6E-2</v>
      </c>
      <c r="R1786">
        <f t="shared" si="83"/>
        <v>2526.7200000000003</v>
      </c>
    </row>
    <row r="1787" spans="1:18" ht="15.75" customHeight="1">
      <c r="A1787" s="19">
        <v>1786</v>
      </c>
      <c r="B1787" s="4">
        <v>31</v>
      </c>
      <c r="C1787" s="15">
        <v>10</v>
      </c>
      <c r="D1787" s="21">
        <v>3</v>
      </c>
      <c r="E1787" s="22">
        <v>44205</v>
      </c>
      <c r="F1787" s="26">
        <v>5</v>
      </c>
      <c r="G1787" s="24">
        <v>0.15</v>
      </c>
      <c r="H1787">
        <f>VLOOKUP($B1787,產品!$A$1:$E$61,4,FALSE)*(1-$G1787)*$F1787</f>
        <v>29750</v>
      </c>
      <c r="I1787" s="58">
        <f>$H1787-VLOOKUP($B1787,產品!$A$2:$E$61,5,FALSE)*F1787-$R1787</f>
        <v>8274</v>
      </c>
      <c r="J1787">
        <f t="shared" si="81"/>
        <v>2021</v>
      </c>
      <c r="P1787" t="str">
        <f>MID(VLOOKUP($D1787,業務!$A$1:$E$11,2,FALSE),FIND("/",VLOOKUP($D1787,業務!$A$1:$E$11,2,FALSE))+1,2)</f>
        <v>協理</v>
      </c>
      <c r="Q1787">
        <f t="shared" si="82"/>
        <v>1.6E-2</v>
      </c>
      <c r="R1787">
        <f t="shared" si="83"/>
        <v>476</v>
      </c>
    </row>
    <row r="1788" spans="1:18" ht="15.75" customHeight="1">
      <c r="A1788" s="19">
        <v>1787</v>
      </c>
      <c r="B1788" s="4">
        <v>58</v>
      </c>
      <c r="C1788" s="15">
        <v>270</v>
      </c>
      <c r="D1788" s="21">
        <v>8</v>
      </c>
      <c r="E1788" s="22">
        <v>44206</v>
      </c>
      <c r="F1788" s="23">
        <v>3</v>
      </c>
      <c r="G1788" s="24">
        <v>7.0000000000000007E-2</v>
      </c>
      <c r="H1788">
        <f>VLOOKUP($B1788,產品!$A$1:$E$61,4,FALSE)*(1-$G1788)*$F1788</f>
        <v>58590</v>
      </c>
      <c r="I1788" s="58">
        <f>$H1788-VLOOKUP($B1788,產品!$A$2:$E$61,5,FALSE)*F1788-$R1788</f>
        <v>13904.100000000008</v>
      </c>
      <c r="J1788">
        <f t="shared" si="81"/>
        <v>2021</v>
      </c>
      <c r="P1788" t="str">
        <f>MID(VLOOKUP($D1788,業務!$A$1:$E$11,2,FALSE),FIND("/",VLOOKUP($D1788,業務!$A$1:$E$11,2,FALSE))+1,2)</f>
        <v>專員</v>
      </c>
      <c r="Q1788">
        <f t="shared" si="82"/>
        <v>0.01</v>
      </c>
      <c r="R1788">
        <f t="shared" si="83"/>
        <v>585.9</v>
      </c>
    </row>
    <row r="1789" spans="1:18" ht="15.75" customHeight="1">
      <c r="A1789" s="19">
        <v>1788</v>
      </c>
      <c r="B1789" s="4">
        <v>14</v>
      </c>
      <c r="C1789" s="15">
        <v>125</v>
      </c>
      <c r="D1789" s="21">
        <v>10</v>
      </c>
      <c r="E1789" s="22">
        <v>44206</v>
      </c>
      <c r="F1789" s="23">
        <v>30</v>
      </c>
      <c r="G1789" s="24">
        <v>0.05</v>
      </c>
      <c r="H1789">
        <f>VLOOKUP($B1789,產品!$A$1:$E$61,4,FALSE)*(1-$G1789)*$F1789</f>
        <v>51300</v>
      </c>
      <c r="I1789" s="58">
        <f>$H1789-VLOOKUP($B1789,產品!$A$2:$E$61,5,FALSE)*F1789-$R1789</f>
        <v>29187</v>
      </c>
      <c r="J1789">
        <f t="shared" si="81"/>
        <v>2021</v>
      </c>
      <c r="P1789" t="str">
        <f>MID(VLOOKUP($D1789,業務!$A$1:$E$11,2,FALSE),FIND("/",VLOOKUP($D1789,業務!$A$1:$E$11,2,FALSE))+1,2)</f>
        <v>專員</v>
      </c>
      <c r="Q1789">
        <f t="shared" si="82"/>
        <v>0.01</v>
      </c>
      <c r="R1789">
        <f t="shared" si="83"/>
        <v>513</v>
      </c>
    </row>
    <row r="1790" spans="1:18" ht="15.75" customHeight="1">
      <c r="A1790" s="19">
        <v>1789</v>
      </c>
      <c r="B1790" s="4">
        <v>58</v>
      </c>
      <c r="C1790" s="15">
        <v>5</v>
      </c>
      <c r="D1790" s="21">
        <v>8</v>
      </c>
      <c r="E1790" s="22">
        <v>44206</v>
      </c>
      <c r="F1790" s="23">
        <v>15</v>
      </c>
      <c r="G1790" s="24">
        <v>0.15</v>
      </c>
      <c r="H1790">
        <f>VLOOKUP($B1790,產品!$A$1:$E$61,4,FALSE)*(1-$G1790)*$F1790</f>
        <v>267750</v>
      </c>
      <c r="I1790" s="58">
        <f>$H1790-VLOOKUP($B1790,產品!$A$2:$E$61,5,FALSE)*F1790-$R1790</f>
        <v>44572.500000000029</v>
      </c>
      <c r="J1790">
        <f t="shared" si="81"/>
        <v>2021</v>
      </c>
      <c r="P1790" t="str">
        <f>MID(VLOOKUP($D1790,業務!$A$1:$E$11,2,FALSE),FIND("/",VLOOKUP($D1790,業務!$A$1:$E$11,2,FALSE))+1,2)</f>
        <v>專員</v>
      </c>
      <c r="Q1790">
        <f t="shared" si="82"/>
        <v>0.01</v>
      </c>
      <c r="R1790">
        <f t="shared" si="83"/>
        <v>2677.5</v>
      </c>
    </row>
    <row r="1791" spans="1:18" ht="15.75" customHeight="1">
      <c r="A1791" s="19">
        <v>1790</v>
      </c>
      <c r="B1791" s="4">
        <v>40</v>
      </c>
      <c r="C1791" s="15">
        <v>293</v>
      </c>
      <c r="D1791" s="21">
        <v>3</v>
      </c>
      <c r="E1791" s="22">
        <v>44207</v>
      </c>
      <c r="F1791" s="23">
        <v>5</v>
      </c>
      <c r="G1791" s="24">
        <v>0.08</v>
      </c>
      <c r="H1791">
        <f>VLOOKUP($B1791,產品!$A$1:$E$61,4,FALSE)*(1-$G1791)*$F1791</f>
        <v>92000</v>
      </c>
      <c r="I1791" s="58">
        <f>$H1791-VLOOKUP($B1791,產品!$A$2:$E$61,5,FALSE)*F1791-$R1791</f>
        <v>25528</v>
      </c>
      <c r="J1791">
        <f t="shared" si="81"/>
        <v>2021</v>
      </c>
      <c r="P1791" t="str">
        <f>MID(VLOOKUP($D1791,業務!$A$1:$E$11,2,FALSE),FIND("/",VLOOKUP($D1791,業務!$A$1:$E$11,2,FALSE))+1,2)</f>
        <v>協理</v>
      </c>
      <c r="Q1791">
        <f t="shared" si="82"/>
        <v>1.6E-2</v>
      </c>
      <c r="R1791">
        <f t="shared" si="83"/>
        <v>1472</v>
      </c>
    </row>
    <row r="1792" spans="1:18" ht="15.75" customHeight="1">
      <c r="A1792" s="19">
        <v>1791</v>
      </c>
      <c r="B1792" s="4">
        <v>35</v>
      </c>
      <c r="C1792" s="15">
        <v>284</v>
      </c>
      <c r="D1792" s="21">
        <v>6</v>
      </c>
      <c r="E1792" s="22">
        <v>44208</v>
      </c>
      <c r="F1792" s="26">
        <v>3</v>
      </c>
      <c r="G1792" s="24">
        <v>0.14000000000000001</v>
      </c>
      <c r="H1792">
        <f>VLOOKUP($B1792,產品!$A$1:$E$61,4,FALSE)*(1-$G1792)*$F1792</f>
        <v>21930</v>
      </c>
      <c r="I1792" s="58">
        <f>$H1792-VLOOKUP($B1792,產品!$A$2:$E$61,5,FALSE)*F1792-$R1792</f>
        <v>6410.7</v>
      </c>
      <c r="J1792">
        <f t="shared" si="81"/>
        <v>2021</v>
      </c>
      <c r="P1792" t="str">
        <f>MID(VLOOKUP($D1792,業務!$A$1:$E$11,2,FALSE),FIND("/",VLOOKUP($D1792,業務!$A$1:$E$11,2,FALSE))+1,2)</f>
        <v>專員</v>
      </c>
      <c r="Q1792">
        <f t="shared" si="82"/>
        <v>0.01</v>
      </c>
      <c r="R1792">
        <f t="shared" si="83"/>
        <v>219.3</v>
      </c>
    </row>
    <row r="1793" spans="1:18" ht="15.75" customHeight="1">
      <c r="A1793" s="19">
        <v>1792</v>
      </c>
      <c r="B1793" s="4">
        <v>42</v>
      </c>
      <c r="C1793" s="15">
        <v>126</v>
      </c>
      <c r="D1793" s="21">
        <v>2</v>
      </c>
      <c r="E1793" s="22">
        <v>44208</v>
      </c>
      <c r="F1793" s="26">
        <v>2</v>
      </c>
      <c r="G1793" s="24">
        <v>0.11</v>
      </c>
      <c r="H1793">
        <f>VLOOKUP($B1793,產品!$A$1:$E$61,4,FALSE)*(1-$G1793)*$F1793</f>
        <v>26700</v>
      </c>
      <c r="I1793" s="58">
        <f>$H1793-VLOOKUP($B1793,產品!$A$2:$E$61,5,FALSE)*F1793-$R1793</f>
        <v>6799.5</v>
      </c>
      <c r="J1793">
        <f t="shared" si="81"/>
        <v>2021</v>
      </c>
      <c r="P1793" t="str">
        <f>MID(VLOOKUP($D1793,業務!$A$1:$E$11,2,FALSE),FIND("/",VLOOKUP($D1793,業務!$A$1:$E$11,2,FALSE))+1,2)</f>
        <v>經理</v>
      </c>
      <c r="Q1793">
        <f t="shared" si="82"/>
        <v>1.4999999999999999E-2</v>
      </c>
      <c r="R1793">
        <f t="shared" si="83"/>
        <v>400.5</v>
      </c>
    </row>
    <row r="1794" spans="1:18" ht="15.75" customHeight="1">
      <c r="A1794" s="19">
        <v>1793</v>
      </c>
      <c r="B1794" s="4">
        <v>17</v>
      </c>
      <c r="C1794" s="15">
        <v>12</v>
      </c>
      <c r="D1794" s="21">
        <v>1</v>
      </c>
      <c r="E1794" s="22">
        <v>44208</v>
      </c>
      <c r="F1794" s="23">
        <v>90</v>
      </c>
      <c r="G1794" s="24">
        <v>0.2</v>
      </c>
      <c r="H1794">
        <f>VLOOKUP($B1794,產品!$A$1:$E$61,4,FALSE)*(1-$G1794)*$F1794</f>
        <v>129600</v>
      </c>
      <c r="I1794" s="58">
        <f>$H1794-VLOOKUP($B1794,產品!$A$2:$E$61,5,FALSE)*F1794-$R1794</f>
        <v>63504</v>
      </c>
      <c r="J1794">
        <f t="shared" si="81"/>
        <v>2021</v>
      </c>
      <c r="P1794" t="str">
        <f>MID(VLOOKUP($D1794,業務!$A$1:$E$11,2,FALSE),FIND("/",VLOOKUP($D1794,業務!$A$1:$E$11,2,FALSE))+1,2)</f>
        <v>專員</v>
      </c>
      <c r="Q1794">
        <f t="shared" si="82"/>
        <v>0.01</v>
      </c>
      <c r="R1794">
        <f t="shared" si="83"/>
        <v>1296</v>
      </c>
    </row>
    <row r="1795" spans="1:18" ht="15.75" customHeight="1">
      <c r="A1795" s="19">
        <v>1794</v>
      </c>
      <c r="B1795" s="4">
        <v>32</v>
      </c>
      <c r="C1795" s="15">
        <v>264</v>
      </c>
      <c r="D1795" s="21">
        <v>7</v>
      </c>
      <c r="E1795" s="22">
        <v>44209</v>
      </c>
      <c r="F1795" s="26">
        <v>2</v>
      </c>
      <c r="G1795" s="24">
        <v>0.1</v>
      </c>
      <c r="H1795">
        <f>VLOOKUP($B1795,產品!$A$1:$E$61,4,FALSE)*(1-$G1795)*$F1795</f>
        <v>13500</v>
      </c>
      <c r="I1795" s="58">
        <f>$H1795-VLOOKUP($B1795,產品!$A$2:$E$61,5,FALSE)*F1795-$R1795</f>
        <v>4338</v>
      </c>
      <c r="J1795">
        <f t="shared" ref="J1795:J1858" si="84">YEAR(E1795)</f>
        <v>2021</v>
      </c>
      <c r="P1795" t="str">
        <f>MID(VLOOKUP($D1795,業務!$A$1:$E$11,2,FALSE),FIND("/",VLOOKUP($D1795,業務!$A$1:$E$11,2,FALSE))+1,2)</f>
        <v>副理</v>
      </c>
      <c r="Q1795">
        <f t="shared" ref="Q1795:Q1858" si="85">IF($P1795="專員",1%,IF($P1795="副理",1.2%,IF($P1795="經理",1.5%,IF($P1795="協理",1.6%,0))))</f>
        <v>1.2E-2</v>
      </c>
      <c r="R1795">
        <f t="shared" ref="R1795:R1858" si="86">$H1795*$Q1795</f>
        <v>162</v>
      </c>
    </row>
    <row r="1796" spans="1:18" ht="15.75" customHeight="1">
      <c r="A1796" s="19">
        <v>1795</v>
      </c>
      <c r="B1796" s="4">
        <v>52</v>
      </c>
      <c r="C1796" s="15">
        <v>265</v>
      </c>
      <c r="D1796" s="21">
        <v>10</v>
      </c>
      <c r="E1796" s="22">
        <v>44209</v>
      </c>
      <c r="F1796" s="23">
        <v>2</v>
      </c>
      <c r="G1796" s="24">
        <v>0.15</v>
      </c>
      <c r="H1796">
        <f>VLOOKUP($B1796,產品!$A$1:$E$61,4,FALSE)*(1-$G1796)*$F1796</f>
        <v>37400</v>
      </c>
      <c r="I1796" s="58">
        <f>$H1796-VLOOKUP($B1796,產品!$A$2:$E$61,5,FALSE)*F1796-$R1796</f>
        <v>6226.0000000000036</v>
      </c>
      <c r="J1796">
        <f t="shared" si="84"/>
        <v>2021</v>
      </c>
      <c r="P1796" t="str">
        <f>MID(VLOOKUP($D1796,業務!$A$1:$E$11,2,FALSE),FIND("/",VLOOKUP($D1796,業務!$A$1:$E$11,2,FALSE))+1,2)</f>
        <v>專員</v>
      </c>
      <c r="Q1796">
        <f t="shared" si="85"/>
        <v>0.01</v>
      </c>
      <c r="R1796">
        <f t="shared" si="86"/>
        <v>374</v>
      </c>
    </row>
    <row r="1797" spans="1:18" ht="15.75" customHeight="1">
      <c r="A1797" s="19">
        <v>1796</v>
      </c>
      <c r="B1797" s="4">
        <v>44</v>
      </c>
      <c r="C1797" s="15">
        <v>264</v>
      </c>
      <c r="D1797" s="21">
        <v>7</v>
      </c>
      <c r="E1797" s="22">
        <v>44209</v>
      </c>
      <c r="F1797" s="26">
        <v>2</v>
      </c>
      <c r="G1797" s="24">
        <v>0.1</v>
      </c>
      <c r="H1797">
        <f>VLOOKUP($B1797,產品!$A$1:$E$61,4,FALSE)*(1-$G1797)*$F1797</f>
        <v>36000</v>
      </c>
      <c r="I1797" s="58">
        <f>$H1797-VLOOKUP($B1797,產品!$A$2:$E$61,5,FALSE)*F1797-$R1797</f>
        <v>9568</v>
      </c>
      <c r="J1797">
        <f t="shared" si="84"/>
        <v>2021</v>
      </c>
      <c r="P1797" t="str">
        <f>MID(VLOOKUP($D1797,業務!$A$1:$E$11,2,FALSE),FIND("/",VLOOKUP($D1797,業務!$A$1:$E$11,2,FALSE))+1,2)</f>
        <v>副理</v>
      </c>
      <c r="Q1797">
        <f t="shared" si="85"/>
        <v>1.2E-2</v>
      </c>
      <c r="R1797">
        <f t="shared" si="86"/>
        <v>432</v>
      </c>
    </row>
    <row r="1798" spans="1:18" ht="15.75" customHeight="1">
      <c r="A1798" s="19">
        <v>1797</v>
      </c>
      <c r="B1798" s="4">
        <v>39</v>
      </c>
      <c r="C1798" s="15">
        <v>266</v>
      </c>
      <c r="D1798" s="21">
        <v>1</v>
      </c>
      <c r="E1798" s="22">
        <v>44209</v>
      </c>
      <c r="F1798" s="26">
        <v>13</v>
      </c>
      <c r="G1798" s="24">
        <v>0.14000000000000001</v>
      </c>
      <c r="H1798">
        <f>VLOOKUP($B1798,產品!$A$1:$E$61,4,FALSE)*(1-$G1798)*$F1798</f>
        <v>201240</v>
      </c>
      <c r="I1798" s="58">
        <f>$H1798-VLOOKUP($B1798,產品!$A$2:$E$61,5,FALSE)*F1798-$R1798</f>
        <v>47127.6</v>
      </c>
      <c r="J1798">
        <f t="shared" si="84"/>
        <v>2021</v>
      </c>
      <c r="P1798" t="str">
        <f>MID(VLOOKUP($D1798,業務!$A$1:$E$11,2,FALSE),FIND("/",VLOOKUP($D1798,業務!$A$1:$E$11,2,FALSE))+1,2)</f>
        <v>專員</v>
      </c>
      <c r="Q1798">
        <f t="shared" si="85"/>
        <v>0.01</v>
      </c>
      <c r="R1798">
        <f t="shared" si="86"/>
        <v>2012.4</v>
      </c>
    </row>
    <row r="1799" spans="1:18" ht="15.75" customHeight="1">
      <c r="A1799" s="19">
        <v>1798</v>
      </c>
      <c r="B1799" s="4">
        <v>25</v>
      </c>
      <c r="C1799" s="15">
        <v>259</v>
      </c>
      <c r="D1799" s="21">
        <v>10</v>
      </c>
      <c r="E1799" s="22">
        <v>44210</v>
      </c>
      <c r="F1799" s="23">
        <v>15</v>
      </c>
      <c r="G1799" s="24">
        <v>0.16</v>
      </c>
      <c r="H1799">
        <f>VLOOKUP($B1799,產品!$A$1:$E$61,4,FALSE)*(1-$G1799)*$F1799</f>
        <v>75600</v>
      </c>
      <c r="I1799" s="58">
        <f>$H1799-VLOOKUP($B1799,產品!$A$2:$E$61,5,FALSE)*F1799-$R1799</f>
        <v>20844</v>
      </c>
      <c r="J1799">
        <f t="shared" si="84"/>
        <v>2021</v>
      </c>
      <c r="P1799" t="str">
        <f>MID(VLOOKUP($D1799,業務!$A$1:$E$11,2,FALSE),FIND("/",VLOOKUP($D1799,業務!$A$1:$E$11,2,FALSE))+1,2)</f>
        <v>專員</v>
      </c>
      <c r="Q1799">
        <f t="shared" si="85"/>
        <v>0.01</v>
      </c>
      <c r="R1799">
        <f t="shared" si="86"/>
        <v>756</v>
      </c>
    </row>
    <row r="1800" spans="1:18" ht="15.75" customHeight="1">
      <c r="A1800" s="19">
        <v>1799</v>
      </c>
      <c r="B1800" s="4">
        <v>5</v>
      </c>
      <c r="C1800" s="15">
        <v>290</v>
      </c>
      <c r="D1800" s="21">
        <v>2</v>
      </c>
      <c r="E1800" s="22">
        <v>44210</v>
      </c>
      <c r="F1800" s="23">
        <v>80</v>
      </c>
      <c r="G1800" s="24">
        <v>0.2</v>
      </c>
      <c r="H1800">
        <f>VLOOKUP($B1800,產品!$A$1:$E$61,4,FALSE)*(1-$G1800)*$F1800</f>
        <v>64000</v>
      </c>
      <c r="I1800" s="58">
        <f>$H1800-VLOOKUP($B1800,產品!$A$2:$E$61,5,FALSE)*F1800-$R1800</f>
        <v>31040</v>
      </c>
      <c r="J1800">
        <f t="shared" si="84"/>
        <v>2021</v>
      </c>
      <c r="P1800" t="str">
        <f>MID(VLOOKUP($D1800,業務!$A$1:$E$11,2,FALSE),FIND("/",VLOOKUP($D1800,業務!$A$1:$E$11,2,FALSE))+1,2)</f>
        <v>經理</v>
      </c>
      <c r="Q1800">
        <f t="shared" si="85"/>
        <v>1.4999999999999999E-2</v>
      </c>
      <c r="R1800">
        <f t="shared" si="86"/>
        <v>960</v>
      </c>
    </row>
    <row r="1801" spans="1:18" ht="15.75" customHeight="1">
      <c r="A1801" s="19">
        <v>1800</v>
      </c>
      <c r="B1801" s="4">
        <v>12</v>
      </c>
      <c r="C1801" s="15">
        <v>136</v>
      </c>
      <c r="D1801" s="21">
        <v>2</v>
      </c>
      <c r="E1801" s="22">
        <v>44210</v>
      </c>
      <c r="F1801" s="26">
        <v>70</v>
      </c>
      <c r="G1801" s="24">
        <v>0.11</v>
      </c>
      <c r="H1801">
        <f>VLOOKUP($B1801,產品!$A$1:$E$61,4,FALSE)*(1-$G1801)*$F1801</f>
        <v>62300</v>
      </c>
      <c r="I1801" s="58">
        <f>$H1801-VLOOKUP($B1801,產品!$A$2:$E$61,5,FALSE)*F1801-$R1801</f>
        <v>33365.5</v>
      </c>
      <c r="J1801">
        <f t="shared" si="84"/>
        <v>2021</v>
      </c>
      <c r="P1801" t="str">
        <f>MID(VLOOKUP($D1801,業務!$A$1:$E$11,2,FALSE),FIND("/",VLOOKUP($D1801,業務!$A$1:$E$11,2,FALSE))+1,2)</f>
        <v>經理</v>
      </c>
      <c r="Q1801">
        <f t="shared" si="85"/>
        <v>1.4999999999999999E-2</v>
      </c>
      <c r="R1801">
        <f t="shared" si="86"/>
        <v>934.5</v>
      </c>
    </row>
    <row r="1802" spans="1:18" ht="15.75" customHeight="1">
      <c r="A1802" s="19">
        <v>1801</v>
      </c>
      <c r="B1802" s="4">
        <v>29</v>
      </c>
      <c r="C1802" s="15">
        <v>9</v>
      </c>
      <c r="D1802" s="21">
        <v>9</v>
      </c>
      <c r="E1802" s="22">
        <v>44210</v>
      </c>
      <c r="F1802" s="23">
        <v>20</v>
      </c>
      <c r="G1802" s="24">
        <v>0.09</v>
      </c>
      <c r="H1802">
        <f>VLOOKUP($B1802,產品!$A$1:$E$61,4,FALSE)*(1-$G1802)*$F1802</f>
        <v>109200</v>
      </c>
      <c r="I1802" s="58">
        <f>$H1802-VLOOKUP($B1802,產品!$A$2:$E$61,5,FALSE)*F1802-$R1802</f>
        <v>35562</v>
      </c>
      <c r="J1802">
        <f t="shared" si="84"/>
        <v>2021</v>
      </c>
      <c r="P1802" t="str">
        <f>MID(VLOOKUP($D1802,業務!$A$1:$E$11,2,FALSE),FIND("/",VLOOKUP($D1802,業務!$A$1:$E$11,2,FALSE))+1,2)</f>
        <v>經理</v>
      </c>
      <c r="Q1802">
        <f t="shared" si="85"/>
        <v>1.4999999999999999E-2</v>
      </c>
      <c r="R1802">
        <f t="shared" si="86"/>
        <v>1638</v>
      </c>
    </row>
    <row r="1803" spans="1:18" ht="15.75" customHeight="1">
      <c r="A1803" s="19">
        <v>1802</v>
      </c>
      <c r="B1803" s="4">
        <v>50</v>
      </c>
      <c r="C1803" s="15">
        <v>123</v>
      </c>
      <c r="D1803" s="21">
        <v>5</v>
      </c>
      <c r="E1803" s="22">
        <v>44210</v>
      </c>
      <c r="F1803" s="26">
        <v>10</v>
      </c>
      <c r="G1803" s="24">
        <v>0.08</v>
      </c>
      <c r="H1803">
        <f>VLOOKUP($B1803,產品!$A$1:$E$61,4,FALSE)*(1-$G1803)*$F1803</f>
        <v>165600</v>
      </c>
      <c r="I1803" s="58">
        <f>$H1803-VLOOKUP($B1803,產品!$A$2:$E$61,5,FALSE)*F1803-$R1803</f>
        <v>37944</v>
      </c>
      <c r="J1803">
        <f t="shared" si="84"/>
        <v>2021</v>
      </c>
      <c r="P1803" t="str">
        <f>MID(VLOOKUP($D1803,業務!$A$1:$E$11,2,FALSE),FIND("/",VLOOKUP($D1803,業務!$A$1:$E$11,2,FALSE))+1,2)</f>
        <v>專員</v>
      </c>
      <c r="Q1803">
        <f t="shared" si="85"/>
        <v>0.01</v>
      </c>
      <c r="R1803">
        <f t="shared" si="86"/>
        <v>1656</v>
      </c>
    </row>
    <row r="1804" spans="1:18" ht="15.75" customHeight="1">
      <c r="A1804" s="19">
        <v>1803</v>
      </c>
      <c r="B1804" s="4">
        <v>42</v>
      </c>
      <c r="C1804" s="15">
        <v>125</v>
      </c>
      <c r="D1804" s="21">
        <v>3</v>
      </c>
      <c r="E1804" s="22">
        <v>44210</v>
      </c>
      <c r="F1804" s="23">
        <v>15</v>
      </c>
      <c r="G1804" s="24">
        <v>7.0000000000000007E-2</v>
      </c>
      <c r="H1804">
        <f>VLOOKUP($B1804,產品!$A$1:$E$61,4,FALSE)*(1-$G1804)*$F1804</f>
        <v>209249.99999999997</v>
      </c>
      <c r="I1804" s="58">
        <f>$H1804-VLOOKUP($B1804,產品!$A$2:$E$61,5,FALSE)*F1804-$R1804</f>
        <v>59651.999999999971</v>
      </c>
      <c r="J1804">
        <f t="shared" si="84"/>
        <v>2021</v>
      </c>
      <c r="P1804" t="str">
        <f>MID(VLOOKUP($D1804,業務!$A$1:$E$11,2,FALSE),FIND("/",VLOOKUP($D1804,業務!$A$1:$E$11,2,FALSE))+1,2)</f>
        <v>協理</v>
      </c>
      <c r="Q1804">
        <f t="shared" si="85"/>
        <v>1.6E-2</v>
      </c>
      <c r="R1804">
        <f t="shared" si="86"/>
        <v>3347.9999999999995</v>
      </c>
    </row>
    <row r="1805" spans="1:18" ht="15.75" customHeight="1">
      <c r="A1805" s="19">
        <v>1804</v>
      </c>
      <c r="B1805" s="4">
        <v>44</v>
      </c>
      <c r="C1805" s="15">
        <v>4</v>
      </c>
      <c r="D1805" s="21">
        <v>8</v>
      </c>
      <c r="E1805" s="22">
        <v>44211</v>
      </c>
      <c r="F1805" s="23">
        <v>3</v>
      </c>
      <c r="G1805" s="24">
        <v>0.19</v>
      </c>
      <c r="H1805">
        <f>VLOOKUP($B1805,產品!$A$1:$E$61,4,FALSE)*(1-$G1805)*$F1805</f>
        <v>48600.000000000007</v>
      </c>
      <c r="I1805" s="58">
        <f>$H1805-VLOOKUP($B1805,產品!$A$2:$E$61,5,FALSE)*F1805-$R1805</f>
        <v>9114.0000000000073</v>
      </c>
      <c r="J1805">
        <f t="shared" si="84"/>
        <v>2021</v>
      </c>
      <c r="P1805" t="str">
        <f>MID(VLOOKUP($D1805,業務!$A$1:$E$11,2,FALSE),FIND("/",VLOOKUP($D1805,業務!$A$1:$E$11,2,FALSE))+1,2)</f>
        <v>專員</v>
      </c>
      <c r="Q1805">
        <f t="shared" si="85"/>
        <v>0.01</v>
      </c>
      <c r="R1805">
        <f t="shared" si="86"/>
        <v>486.00000000000006</v>
      </c>
    </row>
    <row r="1806" spans="1:18" ht="15.75" customHeight="1">
      <c r="A1806" s="19">
        <v>1805</v>
      </c>
      <c r="B1806" s="4">
        <v>24</v>
      </c>
      <c r="C1806" s="15">
        <v>267</v>
      </c>
      <c r="D1806" s="21">
        <v>5</v>
      </c>
      <c r="E1806" s="22">
        <v>44211</v>
      </c>
      <c r="F1806" s="23">
        <v>14</v>
      </c>
      <c r="G1806" s="24">
        <v>0.2</v>
      </c>
      <c r="H1806">
        <f>VLOOKUP($B1806,產品!$A$1:$E$61,4,FALSE)*(1-$G1806)*$F1806</f>
        <v>20160</v>
      </c>
      <c r="I1806" s="58">
        <f>$H1806-VLOOKUP($B1806,產品!$A$2:$E$61,5,FALSE)*F1806-$R1806</f>
        <v>9878.4</v>
      </c>
      <c r="J1806">
        <f t="shared" si="84"/>
        <v>2021</v>
      </c>
      <c r="P1806" t="str">
        <f>MID(VLOOKUP($D1806,業務!$A$1:$E$11,2,FALSE),FIND("/",VLOOKUP($D1806,業務!$A$1:$E$11,2,FALSE))+1,2)</f>
        <v>專員</v>
      </c>
      <c r="Q1806">
        <f t="shared" si="85"/>
        <v>0.01</v>
      </c>
      <c r="R1806">
        <f t="shared" si="86"/>
        <v>201.6</v>
      </c>
    </row>
    <row r="1807" spans="1:18" ht="15.75" customHeight="1">
      <c r="A1807" s="19">
        <v>1806</v>
      </c>
      <c r="B1807" s="4">
        <v>21</v>
      </c>
      <c r="C1807" s="15">
        <v>280</v>
      </c>
      <c r="D1807" s="21">
        <v>9</v>
      </c>
      <c r="E1807" s="22">
        <v>44211</v>
      </c>
      <c r="F1807" s="23">
        <v>20</v>
      </c>
      <c r="G1807" s="24">
        <v>7.0000000000000007E-2</v>
      </c>
      <c r="H1807">
        <f>VLOOKUP($B1807,產品!$A$1:$E$61,4,FALSE)*(1-$G1807)*$F1807</f>
        <v>33480</v>
      </c>
      <c r="I1807" s="58">
        <f>$H1807-VLOOKUP($B1807,產品!$A$2:$E$61,5,FALSE)*F1807-$R1807</f>
        <v>18577.8</v>
      </c>
      <c r="J1807">
        <f t="shared" si="84"/>
        <v>2021</v>
      </c>
      <c r="P1807" t="str">
        <f>MID(VLOOKUP($D1807,業務!$A$1:$E$11,2,FALSE),FIND("/",VLOOKUP($D1807,業務!$A$1:$E$11,2,FALSE))+1,2)</f>
        <v>經理</v>
      </c>
      <c r="Q1807">
        <f t="shared" si="85"/>
        <v>1.4999999999999999E-2</v>
      </c>
      <c r="R1807">
        <f t="shared" si="86"/>
        <v>502.2</v>
      </c>
    </row>
    <row r="1808" spans="1:18" ht="15.75" customHeight="1">
      <c r="A1808" s="19">
        <v>1807</v>
      </c>
      <c r="B1808" s="4">
        <v>18</v>
      </c>
      <c r="C1808" s="15">
        <v>7</v>
      </c>
      <c r="D1808" s="21">
        <v>3</v>
      </c>
      <c r="E1808" s="22">
        <v>44211</v>
      </c>
      <c r="F1808" s="26">
        <v>30</v>
      </c>
      <c r="G1808" s="24">
        <v>0.2</v>
      </c>
      <c r="H1808">
        <f>VLOOKUP($B1808,產品!$A$1:$E$61,4,FALSE)*(1-$G1808)*$F1808</f>
        <v>43200</v>
      </c>
      <c r="I1808" s="58">
        <f>$H1808-VLOOKUP($B1808,產品!$A$2:$E$61,5,FALSE)*F1808-$R1808</f>
        <v>20908.8</v>
      </c>
      <c r="J1808">
        <f t="shared" si="84"/>
        <v>2021</v>
      </c>
      <c r="P1808" t="str">
        <f>MID(VLOOKUP($D1808,業務!$A$1:$E$11,2,FALSE),FIND("/",VLOOKUP($D1808,業務!$A$1:$E$11,2,FALSE))+1,2)</f>
        <v>協理</v>
      </c>
      <c r="Q1808">
        <f t="shared" si="85"/>
        <v>1.6E-2</v>
      </c>
      <c r="R1808">
        <f t="shared" si="86"/>
        <v>691.2</v>
      </c>
    </row>
    <row r="1809" spans="1:18" ht="15.75" customHeight="1">
      <c r="A1809" s="19">
        <v>1808</v>
      </c>
      <c r="B1809" s="4">
        <v>21</v>
      </c>
      <c r="C1809" s="15">
        <v>11</v>
      </c>
      <c r="D1809" s="21">
        <v>2</v>
      </c>
      <c r="E1809" s="22">
        <v>44211</v>
      </c>
      <c r="F1809" s="23">
        <v>30</v>
      </c>
      <c r="G1809" s="24">
        <v>0.12</v>
      </c>
      <c r="H1809">
        <f>VLOOKUP($B1809,產品!$A$1:$E$61,4,FALSE)*(1-$G1809)*$F1809</f>
        <v>47520</v>
      </c>
      <c r="I1809" s="58">
        <f>$H1809-VLOOKUP($B1809,產品!$A$2:$E$61,5,FALSE)*F1809-$R1809</f>
        <v>25207.200000000001</v>
      </c>
      <c r="J1809">
        <f t="shared" si="84"/>
        <v>2021</v>
      </c>
      <c r="P1809" t="str">
        <f>MID(VLOOKUP($D1809,業務!$A$1:$E$11,2,FALSE),FIND("/",VLOOKUP($D1809,業務!$A$1:$E$11,2,FALSE))+1,2)</f>
        <v>經理</v>
      </c>
      <c r="Q1809">
        <f t="shared" si="85"/>
        <v>1.4999999999999999E-2</v>
      </c>
      <c r="R1809">
        <f t="shared" si="86"/>
        <v>712.8</v>
      </c>
    </row>
    <row r="1810" spans="1:18" ht="15.75" customHeight="1">
      <c r="A1810" s="19">
        <v>1809</v>
      </c>
      <c r="B1810" s="4">
        <v>57</v>
      </c>
      <c r="C1810" s="15">
        <v>113</v>
      </c>
      <c r="D1810" s="21">
        <v>7</v>
      </c>
      <c r="E1810" s="22">
        <v>44211</v>
      </c>
      <c r="F1810" s="23">
        <v>10</v>
      </c>
      <c r="G1810" s="24">
        <v>0.05</v>
      </c>
      <c r="H1810">
        <f>VLOOKUP($B1810,產品!$A$1:$E$61,4,FALSE)*(1-$G1810)*$F1810</f>
        <v>171000</v>
      </c>
      <c r="I1810" s="58">
        <f>$H1810-VLOOKUP($B1810,產品!$A$2:$E$61,5,FALSE)*F1810-$R1810</f>
        <v>42948</v>
      </c>
      <c r="J1810">
        <f t="shared" si="84"/>
        <v>2021</v>
      </c>
      <c r="P1810" t="str">
        <f>MID(VLOOKUP($D1810,業務!$A$1:$E$11,2,FALSE),FIND("/",VLOOKUP($D1810,業務!$A$1:$E$11,2,FALSE))+1,2)</f>
        <v>副理</v>
      </c>
      <c r="Q1810">
        <f t="shared" si="85"/>
        <v>1.2E-2</v>
      </c>
      <c r="R1810">
        <f t="shared" si="86"/>
        <v>2052</v>
      </c>
    </row>
    <row r="1811" spans="1:18" ht="15.75" customHeight="1">
      <c r="A1811" s="19">
        <v>1810</v>
      </c>
      <c r="B1811" s="4">
        <v>26</v>
      </c>
      <c r="C1811" s="15">
        <v>123</v>
      </c>
      <c r="D1811" s="21">
        <v>2</v>
      </c>
      <c r="E1811" s="22">
        <v>44212</v>
      </c>
      <c r="F1811" s="26">
        <v>10</v>
      </c>
      <c r="G1811" s="24">
        <v>0.17</v>
      </c>
      <c r="H1811">
        <f>VLOOKUP($B1811,產品!$A$1:$E$61,4,FALSE)*(1-$G1811)*$F1811</f>
        <v>53950</v>
      </c>
      <c r="I1811" s="58">
        <f>$H1811-VLOOKUP($B1811,產品!$A$2:$E$61,5,FALSE)*F1811-$R1811</f>
        <v>14140.75</v>
      </c>
      <c r="J1811">
        <f t="shared" si="84"/>
        <v>2021</v>
      </c>
      <c r="P1811" t="str">
        <f>MID(VLOOKUP($D1811,業務!$A$1:$E$11,2,FALSE),FIND("/",VLOOKUP($D1811,業務!$A$1:$E$11,2,FALSE))+1,2)</f>
        <v>經理</v>
      </c>
      <c r="Q1811">
        <f t="shared" si="85"/>
        <v>1.4999999999999999E-2</v>
      </c>
      <c r="R1811">
        <f t="shared" si="86"/>
        <v>809.25</v>
      </c>
    </row>
    <row r="1812" spans="1:18" ht="15.75" customHeight="1">
      <c r="A1812" s="19">
        <v>1811</v>
      </c>
      <c r="B1812" s="4">
        <v>45</v>
      </c>
      <c r="C1812" s="15">
        <v>7</v>
      </c>
      <c r="D1812" s="21">
        <v>2</v>
      </c>
      <c r="E1812" s="22">
        <v>44212</v>
      </c>
      <c r="F1812" s="26">
        <v>10</v>
      </c>
      <c r="G1812" s="24">
        <v>0.12</v>
      </c>
      <c r="H1812">
        <f>VLOOKUP($B1812,產品!$A$1:$E$61,4,FALSE)*(1-$G1812)*$F1812</f>
        <v>123200</v>
      </c>
      <c r="I1812" s="58">
        <f>$H1812-VLOOKUP($B1812,產品!$A$2:$E$61,5,FALSE)*F1812-$R1812</f>
        <v>30352</v>
      </c>
      <c r="J1812">
        <f t="shared" si="84"/>
        <v>2021</v>
      </c>
      <c r="P1812" t="str">
        <f>MID(VLOOKUP($D1812,業務!$A$1:$E$11,2,FALSE),FIND("/",VLOOKUP($D1812,業務!$A$1:$E$11,2,FALSE))+1,2)</f>
        <v>經理</v>
      </c>
      <c r="Q1812">
        <f t="shared" si="85"/>
        <v>1.4999999999999999E-2</v>
      </c>
      <c r="R1812">
        <f t="shared" si="86"/>
        <v>1848</v>
      </c>
    </row>
    <row r="1813" spans="1:18" ht="15.75" customHeight="1">
      <c r="A1813" s="19">
        <v>1812</v>
      </c>
      <c r="B1813" s="4">
        <v>56</v>
      </c>
      <c r="C1813" s="15">
        <v>124</v>
      </c>
      <c r="D1813" s="21">
        <v>9</v>
      </c>
      <c r="E1813" s="22">
        <v>44212</v>
      </c>
      <c r="F1813" s="26">
        <v>2</v>
      </c>
      <c r="G1813" s="24">
        <v>0.12</v>
      </c>
      <c r="H1813">
        <f>VLOOKUP($B1813,產品!$A$1:$E$61,4,FALSE)*(1-$G1813)*$F1813</f>
        <v>38720</v>
      </c>
      <c r="I1813" s="58">
        <f>$H1813-VLOOKUP($B1813,產品!$A$2:$E$61,5,FALSE)*F1813-$R1813</f>
        <v>7339.2000000000035</v>
      </c>
      <c r="J1813">
        <f t="shared" si="84"/>
        <v>2021</v>
      </c>
      <c r="P1813" t="str">
        <f>MID(VLOOKUP($D1813,業務!$A$1:$E$11,2,FALSE),FIND("/",VLOOKUP($D1813,業務!$A$1:$E$11,2,FALSE))+1,2)</f>
        <v>經理</v>
      </c>
      <c r="Q1813">
        <f t="shared" si="85"/>
        <v>1.4999999999999999E-2</v>
      </c>
      <c r="R1813">
        <f t="shared" si="86"/>
        <v>580.79999999999995</v>
      </c>
    </row>
    <row r="1814" spans="1:18" ht="15.75" customHeight="1">
      <c r="A1814" s="19">
        <v>1813</v>
      </c>
      <c r="B1814" s="4">
        <v>51</v>
      </c>
      <c r="C1814" s="15">
        <v>262</v>
      </c>
      <c r="D1814" s="21">
        <v>8</v>
      </c>
      <c r="E1814" s="22">
        <v>44212</v>
      </c>
      <c r="F1814" s="26">
        <v>7</v>
      </c>
      <c r="G1814" s="24">
        <v>0.18</v>
      </c>
      <c r="H1814">
        <f>VLOOKUP($B1814,產品!$A$1:$E$61,4,FALSE)*(1-$G1814)*$F1814</f>
        <v>114800</v>
      </c>
      <c r="I1814" s="58">
        <f>$H1814-VLOOKUP($B1814,產品!$A$2:$E$61,5,FALSE)*F1814-$R1814</f>
        <v>15652</v>
      </c>
      <c r="J1814">
        <f t="shared" si="84"/>
        <v>2021</v>
      </c>
      <c r="P1814" t="str">
        <f>MID(VLOOKUP($D1814,業務!$A$1:$E$11,2,FALSE),FIND("/",VLOOKUP($D1814,業務!$A$1:$E$11,2,FALSE))+1,2)</f>
        <v>專員</v>
      </c>
      <c r="Q1814">
        <f t="shared" si="85"/>
        <v>0.01</v>
      </c>
      <c r="R1814">
        <f t="shared" si="86"/>
        <v>1148</v>
      </c>
    </row>
    <row r="1815" spans="1:18" ht="15.75" customHeight="1">
      <c r="A1815" s="19">
        <v>1814</v>
      </c>
      <c r="B1815" s="4">
        <v>58</v>
      </c>
      <c r="C1815" s="15">
        <v>4</v>
      </c>
      <c r="D1815" s="21">
        <v>2</v>
      </c>
      <c r="E1815" s="22">
        <v>44212</v>
      </c>
      <c r="F1815" s="26">
        <v>5</v>
      </c>
      <c r="G1815" s="24">
        <v>0.06</v>
      </c>
      <c r="H1815">
        <f>VLOOKUP($B1815,產品!$A$1:$E$61,4,FALSE)*(1-$G1815)*$F1815</f>
        <v>98700</v>
      </c>
      <c r="I1815" s="58">
        <f>$H1815-VLOOKUP($B1815,產品!$A$2:$E$61,5,FALSE)*F1815-$R1815</f>
        <v>23719.500000000015</v>
      </c>
      <c r="J1815">
        <f t="shared" si="84"/>
        <v>2021</v>
      </c>
      <c r="P1815" t="str">
        <f>MID(VLOOKUP($D1815,業務!$A$1:$E$11,2,FALSE),FIND("/",VLOOKUP($D1815,業務!$A$1:$E$11,2,FALSE))+1,2)</f>
        <v>經理</v>
      </c>
      <c r="Q1815">
        <f t="shared" si="85"/>
        <v>1.4999999999999999E-2</v>
      </c>
      <c r="R1815">
        <f t="shared" si="86"/>
        <v>1480.5</v>
      </c>
    </row>
    <row r="1816" spans="1:18" ht="15.75" customHeight="1">
      <c r="A1816" s="19">
        <v>1815</v>
      </c>
      <c r="B1816" s="4">
        <v>22</v>
      </c>
      <c r="C1816" s="15">
        <v>279</v>
      </c>
      <c r="D1816" s="21">
        <v>9</v>
      </c>
      <c r="E1816" s="22">
        <v>44212</v>
      </c>
      <c r="F1816" s="26">
        <v>30</v>
      </c>
      <c r="G1816" s="24">
        <v>0.09</v>
      </c>
      <c r="H1816">
        <f>VLOOKUP($B1816,產品!$A$1:$E$61,4,FALSE)*(1-$G1816)*$F1816</f>
        <v>49140</v>
      </c>
      <c r="I1816" s="58">
        <f>$H1816-VLOOKUP($B1816,產品!$A$2:$E$61,5,FALSE)*F1816-$R1816</f>
        <v>26802.9</v>
      </c>
      <c r="J1816">
        <f t="shared" si="84"/>
        <v>2021</v>
      </c>
      <c r="P1816" t="str">
        <f>MID(VLOOKUP($D1816,業務!$A$1:$E$11,2,FALSE),FIND("/",VLOOKUP($D1816,業務!$A$1:$E$11,2,FALSE))+1,2)</f>
        <v>經理</v>
      </c>
      <c r="Q1816">
        <f t="shared" si="85"/>
        <v>1.4999999999999999E-2</v>
      </c>
      <c r="R1816">
        <f t="shared" si="86"/>
        <v>737.1</v>
      </c>
    </row>
    <row r="1817" spans="1:18" ht="15.75" customHeight="1">
      <c r="A1817" s="19">
        <v>1816</v>
      </c>
      <c r="B1817" s="4">
        <v>53</v>
      </c>
      <c r="C1817" s="15">
        <v>4</v>
      </c>
      <c r="D1817" s="21">
        <v>1</v>
      </c>
      <c r="E1817" s="22">
        <v>44213</v>
      </c>
      <c r="F1817" s="26">
        <v>10</v>
      </c>
      <c r="G1817" s="24">
        <v>0.14000000000000001</v>
      </c>
      <c r="H1817">
        <f>VLOOKUP($B1817,產品!$A$1:$E$61,4,FALSE)*(1-$G1817)*$F1817</f>
        <v>129000</v>
      </c>
      <c r="I1817" s="58">
        <f>$H1817-VLOOKUP($B1817,產品!$A$2:$E$61,5,FALSE)*F1817-$R1817</f>
        <v>22710</v>
      </c>
      <c r="J1817">
        <f t="shared" si="84"/>
        <v>2021</v>
      </c>
      <c r="P1817" t="str">
        <f>MID(VLOOKUP($D1817,業務!$A$1:$E$11,2,FALSE),FIND("/",VLOOKUP($D1817,業務!$A$1:$E$11,2,FALSE))+1,2)</f>
        <v>專員</v>
      </c>
      <c r="Q1817">
        <f t="shared" si="85"/>
        <v>0.01</v>
      </c>
      <c r="R1817">
        <f t="shared" si="86"/>
        <v>1290</v>
      </c>
    </row>
    <row r="1818" spans="1:18" ht="15.75" customHeight="1">
      <c r="A1818" s="19">
        <v>1817</v>
      </c>
      <c r="B1818" s="4">
        <v>35</v>
      </c>
      <c r="C1818" s="15">
        <v>8</v>
      </c>
      <c r="D1818" s="21">
        <v>4</v>
      </c>
      <c r="E1818" s="22">
        <v>44214</v>
      </c>
      <c r="F1818" s="26">
        <v>10</v>
      </c>
      <c r="G1818" s="24">
        <v>0.15</v>
      </c>
      <c r="H1818">
        <f>VLOOKUP($B1818,產品!$A$1:$E$61,4,FALSE)*(1-$G1818)*$F1818</f>
        <v>72250</v>
      </c>
      <c r="I1818" s="58">
        <f>$H1818-VLOOKUP($B1818,產品!$A$2:$E$61,5,FALSE)*F1818-$R1818</f>
        <v>20383</v>
      </c>
      <c r="J1818">
        <f t="shared" si="84"/>
        <v>2021</v>
      </c>
      <c r="P1818" t="str">
        <f>MID(VLOOKUP($D1818,業務!$A$1:$E$11,2,FALSE),FIND("/",VLOOKUP($D1818,業務!$A$1:$E$11,2,FALSE))+1,2)</f>
        <v>副理</v>
      </c>
      <c r="Q1818">
        <f t="shared" si="85"/>
        <v>1.2E-2</v>
      </c>
      <c r="R1818">
        <f t="shared" si="86"/>
        <v>867</v>
      </c>
    </row>
    <row r="1819" spans="1:18" ht="15.75" customHeight="1">
      <c r="A1819" s="19">
        <v>1818</v>
      </c>
      <c r="B1819" s="4">
        <v>26</v>
      </c>
      <c r="C1819" s="15">
        <v>264</v>
      </c>
      <c r="D1819" s="21">
        <v>8</v>
      </c>
      <c r="E1819" s="22">
        <v>44215</v>
      </c>
      <c r="F1819" s="23">
        <v>10</v>
      </c>
      <c r="G1819" s="24">
        <v>0.17</v>
      </c>
      <c r="H1819">
        <f>VLOOKUP($B1819,產品!$A$1:$E$61,4,FALSE)*(1-$G1819)*$F1819</f>
        <v>53950</v>
      </c>
      <c r="I1819" s="58">
        <f>$H1819-VLOOKUP($B1819,產品!$A$2:$E$61,5,FALSE)*F1819-$R1819</f>
        <v>14410.5</v>
      </c>
      <c r="J1819">
        <f t="shared" si="84"/>
        <v>2021</v>
      </c>
      <c r="P1819" t="str">
        <f>MID(VLOOKUP($D1819,業務!$A$1:$E$11,2,FALSE),FIND("/",VLOOKUP($D1819,業務!$A$1:$E$11,2,FALSE))+1,2)</f>
        <v>專員</v>
      </c>
      <c r="Q1819">
        <f t="shared" si="85"/>
        <v>0.01</v>
      </c>
      <c r="R1819">
        <f t="shared" si="86"/>
        <v>539.5</v>
      </c>
    </row>
    <row r="1820" spans="1:18" ht="15.75" customHeight="1">
      <c r="A1820" s="19">
        <v>1819</v>
      </c>
      <c r="B1820" s="4">
        <v>53</v>
      </c>
      <c r="C1820" s="15">
        <v>280</v>
      </c>
      <c r="D1820" s="21">
        <v>6</v>
      </c>
      <c r="E1820" s="22">
        <v>44215</v>
      </c>
      <c r="F1820" s="26">
        <v>2</v>
      </c>
      <c r="G1820" s="24">
        <v>0.1</v>
      </c>
      <c r="H1820">
        <f>VLOOKUP($B1820,產品!$A$1:$E$61,4,FALSE)*(1-$G1820)*$F1820</f>
        <v>27000</v>
      </c>
      <c r="I1820" s="58">
        <f>$H1820-VLOOKUP($B1820,產品!$A$2:$E$61,5,FALSE)*F1820-$R1820</f>
        <v>5730</v>
      </c>
      <c r="J1820">
        <f t="shared" si="84"/>
        <v>2021</v>
      </c>
      <c r="P1820" t="str">
        <f>MID(VLOOKUP($D1820,業務!$A$1:$E$11,2,FALSE),FIND("/",VLOOKUP($D1820,業務!$A$1:$E$11,2,FALSE))+1,2)</f>
        <v>專員</v>
      </c>
      <c r="Q1820">
        <f t="shared" si="85"/>
        <v>0.01</v>
      </c>
      <c r="R1820">
        <f t="shared" si="86"/>
        <v>270</v>
      </c>
    </row>
    <row r="1821" spans="1:18" ht="15.75" customHeight="1">
      <c r="A1821" s="19">
        <v>1820</v>
      </c>
      <c r="B1821" s="4">
        <v>1</v>
      </c>
      <c r="C1821" s="15">
        <v>2</v>
      </c>
      <c r="D1821" s="21">
        <v>5</v>
      </c>
      <c r="E1821" s="22">
        <v>44215</v>
      </c>
      <c r="F1821" s="26">
        <v>200</v>
      </c>
      <c r="G1821" s="24">
        <v>0.08</v>
      </c>
      <c r="H1821">
        <f>VLOOKUP($B1821,產品!$A$1:$E$61,4,FALSE)*(1-$G1821)*$F1821</f>
        <v>184000</v>
      </c>
      <c r="I1821" s="58">
        <f>$H1821-VLOOKUP($B1821,產品!$A$2:$E$61,5,FALSE)*F1821-$R1821</f>
        <v>102160</v>
      </c>
      <c r="J1821">
        <f t="shared" si="84"/>
        <v>2021</v>
      </c>
      <c r="P1821" t="str">
        <f>MID(VLOOKUP($D1821,業務!$A$1:$E$11,2,FALSE),FIND("/",VLOOKUP($D1821,業務!$A$1:$E$11,2,FALSE))+1,2)</f>
        <v>專員</v>
      </c>
      <c r="Q1821">
        <f t="shared" si="85"/>
        <v>0.01</v>
      </c>
      <c r="R1821">
        <f t="shared" si="86"/>
        <v>1840</v>
      </c>
    </row>
    <row r="1822" spans="1:18" ht="15.75" customHeight="1">
      <c r="A1822" s="19">
        <v>1821</v>
      </c>
      <c r="B1822" s="4">
        <v>15</v>
      </c>
      <c r="C1822" s="15">
        <v>11</v>
      </c>
      <c r="D1822" s="21">
        <v>9</v>
      </c>
      <c r="E1822" s="22">
        <v>44215</v>
      </c>
      <c r="F1822" s="23">
        <v>175</v>
      </c>
      <c r="G1822" s="24">
        <v>0.08</v>
      </c>
      <c r="H1822">
        <f>VLOOKUP($B1822,產品!$A$1:$E$61,4,FALSE)*(1-$G1822)*$F1822</f>
        <v>289800</v>
      </c>
      <c r="I1822" s="58">
        <f>$H1822-VLOOKUP($B1822,產品!$A$2:$E$61,5,FALSE)*F1822-$R1822</f>
        <v>159453</v>
      </c>
      <c r="J1822">
        <f t="shared" si="84"/>
        <v>2021</v>
      </c>
      <c r="P1822" t="str">
        <f>MID(VLOOKUP($D1822,業務!$A$1:$E$11,2,FALSE),FIND("/",VLOOKUP($D1822,業務!$A$1:$E$11,2,FALSE))+1,2)</f>
        <v>經理</v>
      </c>
      <c r="Q1822">
        <f t="shared" si="85"/>
        <v>1.4999999999999999E-2</v>
      </c>
      <c r="R1822">
        <f t="shared" si="86"/>
        <v>4347</v>
      </c>
    </row>
    <row r="1823" spans="1:18" ht="15.75" customHeight="1">
      <c r="A1823" s="19">
        <v>1822</v>
      </c>
      <c r="B1823" s="4">
        <v>27</v>
      </c>
      <c r="C1823" s="15">
        <v>135</v>
      </c>
      <c r="D1823" s="21">
        <v>5</v>
      </c>
      <c r="E1823" s="22">
        <v>44216</v>
      </c>
      <c r="F1823" s="26">
        <v>7</v>
      </c>
      <c r="G1823" s="24">
        <v>0.16</v>
      </c>
      <c r="H1823">
        <f>VLOOKUP($B1823,產品!$A$1:$E$61,4,FALSE)*(1-$G1823)*$F1823</f>
        <v>41160</v>
      </c>
      <c r="I1823" s="58">
        <f>$H1823-VLOOKUP($B1823,產品!$A$2:$E$61,5,FALSE)*F1823-$R1823</f>
        <v>11348.4</v>
      </c>
      <c r="J1823">
        <f t="shared" si="84"/>
        <v>2021</v>
      </c>
      <c r="P1823" t="str">
        <f>MID(VLOOKUP($D1823,業務!$A$1:$E$11,2,FALSE),FIND("/",VLOOKUP($D1823,業務!$A$1:$E$11,2,FALSE))+1,2)</f>
        <v>專員</v>
      </c>
      <c r="Q1823">
        <f t="shared" si="85"/>
        <v>0.01</v>
      </c>
      <c r="R1823">
        <f t="shared" si="86"/>
        <v>411.6</v>
      </c>
    </row>
    <row r="1824" spans="1:18" ht="15.75" customHeight="1">
      <c r="A1824" s="19">
        <v>1823</v>
      </c>
      <c r="B1824" s="4">
        <v>29</v>
      </c>
      <c r="C1824" s="15">
        <v>259</v>
      </c>
      <c r="D1824" s="21">
        <v>4</v>
      </c>
      <c r="E1824" s="22">
        <v>44216</v>
      </c>
      <c r="F1824" s="26">
        <v>30</v>
      </c>
      <c r="G1824" s="24">
        <v>0.19</v>
      </c>
      <c r="H1824">
        <f>VLOOKUP($B1824,產品!$A$1:$E$61,4,FALSE)*(1-$G1824)*$F1824</f>
        <v>145800</v>
      </c>
      <c r="I1824" s="58">
        <f>$H1824-VLOOKUP($B1824,產品!$A$2:$E$61,5,FALSE)*F1824-$R1824</f>
        <v>36050.400000000001</v>
      </c>
      <c r="J1824">
        <f t="shared" si="84"/>
        <v>2021</v>
      </c>
      <c r="P1824" t="str">
        <f>MID(VLOOKUP($D1824,業務!$A$1:$E$11,2,FALSE),FIND("/",VLOOKUP($D1824,業務!$A$1:$E$11,2,FALSE))+1,2)</f>
        <v>副理</v>
      </c>
      <c r="Q1824">
        <f t="shared" si="85"/>
        <v>1.2E-2</v>
      </c>
      <c r="R1824">
        <f t="shared" si="86"/>
        <v>1749.6000000000001</v>
      </c>
    </row>
    <row r="1825" spans="1:18" ht="15.75" customHeight="1">
      <c r="A1825" s="19">
        <v>1824</v>
      </c>
      <c r="B1825" s="4">
        <v>36</v>
      </c>
      <c r="C1825" s="15">
        <v>287</v>
      </c>
      <c r="D1825" s="21">
        <v>4</v>
      </c>
      <c r="E1825" s="22">
        <v>44217</v>
      </c>
      <c r="F1825" s="23">
        <v>4</v>
      </c>
      <c r="G1825" s="24">
        <v>0.19</v>
      </c>
      <c r="H1825">
        <f>VLOOKUP($B1825,產品!$A$1:$E$61,4,FALSE)*(1-$G1825)*$F1825</f>
        <v>29160.000000000004</v>
      </c>
      <c r="I1825" s="58">
        <f>$H1825-VLOOKUP($B1825,產品!$A$2:$E$61,5,FALSE)*F1825-$R1825</f>
        <v>7210.0800000000036</v>
      </c>
      <c r="J1825">
        <f t="shared" si="84"/>
        <v>2021</v>
      </c>
      <c r="P1825" t="str">
        <f>MID(VLOOKUP($D1825,業務!$A$1:$E$11,2,FALSE),FIND("/",VLOOKUP($D1825,業務!$A$1:$E$11,2,FALSE))+1,2)</f>
        <v>副理</v>
      </c>
      <c r="Q1825">
        <f t="shared" si="85"/>
        <v>1.2E-2</v>
      </c>
      <c r="R1825">
        <f t="shared" si="86"/>
        <v>349.92000000000007</v>
      </c>
    </row>
    <row r="1826" spans="1:18" ht="15.75" customHeight="1">
      <c r="A1826" s="19">
        <v>1825</v>
      </c>
      <c r="B1826" s="4">
        <v>24</v>
      </c>
      <c r="C1826" s="15">
        <v>287</v>
      </c>
      <c r="D1826" s="21">
        <v>5</v>
      </c>
      <c r="E1826" s="22">
        <v>44217</v>
      </c>
      <c r="F1826" s="23">
        <v>13</v>
      </c>
      <c r="G1826" s="24">
        <v>0.05</v>
      </c>
      <c r="H1826">
        <f>VLOOKUP($B1826,產品!$A$1:$E$61,4,FALSE)*(1-$G1826)*$F1826</f>
        <v>22230</v>
      </c>
      <c r="I1826" s="58">
        <f>$H1826-VLOOKUP($B1826,產品!$A$2:$E$61,5,FALSE)*F1826-$R1826</f>
        <v>12647.7</v>
      </c>
      <c r="J1826">
        <f t="shared" si="84"/>
        <v>2021</v>
      </c>
      <c r="P1826" t="str">
        <f>MID(VLOOKUP($D1826,業務!$A$1:$E$11,2,FALSE),FIND("/",VLOOKUP($D1826,業務!$A$1:$E$11,2,FALSE))+1,2)</f>
        <v>專員</v>
      </c>
      <c r="Q1826">
        <f t="shared" si="85"/>
        <v>0.01</v>
      </c>
      <c r="R1826">
        <f t="shared" si="86"/>
        <v>222.3</v>
      </c>
    </row>
    <row r="1827" spans="1:18" ht="15.75" customHeight="1">
      <c r="A1827" s="19">
        <v>1826</v>
      </c>
      <c r="B1827" s="4">
        <v>25</v>
      </c>
      <c r="C1827" s="15">
        <v>10</v>
      </c>
      <c r="D1827" s="21">
        <v>10</v>
      </c>
      <c r="E1827" s="22">
        <v>44217</v>
      </c>
      <c r="F1827" s="23">
        <v>8</v>
      </c>
      <c r="G1827" s="24">
        <v>7.0000000000000007E-2</v>
      </c>
      <c r="H1827">
        <f>VLOOKUP($B1827,產品!$A$1:$E$61,4,FALSE)*(1-$G1827)*$F1827</f>
        <v>44640</v>
      </c>
      <c r="I1827" s="58">
        <f>$H1827-VLOOKUP($B1827,產品!$A$2:$E$61,5,FALSE)*F1827-$R1827</f>
        <v>15393.6</v>
      </c>
      <c r="J1827">
        <f t="shared" si="84"/>
        <v>2021</v>
      </c>
      <c r="P1827" t="str">
        <f>MID(VLOOKUP($D1827,業務!$A$1:$E$11,2,FALSE),FIND("/",VLOOKUP($D1827,業務!$A$1:$E$11,2,FALSE))+1,2)</f>
        <v>專員</v>
      </c>
      <c r="Q1827">
        <f t="shared" si="85"/>
        <v>0.01</v>
      </c>
      <c r="R1827">
        <f t="shared" si="86"/>
        <v>446.40000000000003</v>
      </c>
    </row>
    <row r="1828" spans="1:18" ht="15.75" customHeight="1">
      <c r="A1828" s="19">
        <v>1827</v>
      </c>
      <c r="B1828" s="4">
        <v>50</v>
      </c>
      <c r="C1828" s="15">
        <v>1</v>
      </c>
      <c r="D1828" s="21">
        <v>8</v>
      </c>
      <c r="E1828" s="22">
        <v>44217</v>
      </c>
      <c r="F1828" s="23">
        <v>6</v>
      </c>
      <c r="G1828" s="24">
        <v>0.14000000000000001</v>
      </c>
      <c r="H1828">
        <f>VLOOKUP($B1828,產品!$A$1:$E$61,4,FALSE)*(1-$G1828)*$F1828</f>
        <v>92880</v>
      </c>
      <c r="I1828" s="58">
        <f>$H1828-VLOOKUP($B1828,產品!$A$2:$E$61,5,FALSE)*F1828-$R1828</f>
        <v>16351.2</v>
      </c>
      <c r="J1828">
        <f t="shared" si="84"/>
        <v>2021</v>
      </c>
      <c r="P1828" t="str">
        <f>MID(VLOOKUP($D1828,業務!$A$1:$E$11,2,FALSE),FIND("/",VLOOKUP($D1828,業務!$A$1:$E$11,2,FALSE))+1,2)</f>
        <v>專員</v>
      </c>
      <c r="Q1828">
        <f t="shared" si="85"/>
        <v>0.01</v>
      </c>
      <c r="R1828">
        <f t="shared" si="86"/>
        <v>928.80000000000007</v>
      </c>
    </row>
    <row r="1829" spans="1:18" ht="15.75" customHeight="1">
      <c r="A1829" s="19">
        <v>1828</v>
      </c>
      <c r="B1829" s="4">
        <v>9</v>
      </c>
      <c r="C1829" s="15">
        <v>293</v>
      </c>
      <c r="D1829" s="21">
        <v>7</v>
      </c>
      <c r="E1829" s="22">
        <v>44217</v>
      </c>
      <c r="F1829" s="26">
        <v>50</v>
      </c>
      <c r="G1829" s="24">
        <v>0.19</v>
      </c>
      <c r="H1829">
        <f>VLOOKUP($B1829,產品!$A$1:$E$61,4,FALSE)*(1-$G1829)*$F1829</f>
        <v>40500</v>
      </c>
      <c r="I1829" s="58">
        <f>$H1829-VLOOKUP($B1829,產品!$A$2:$E$61,5,FALSE)*F1829-$R1829</f>
        <v>20014</v>
      </c>
      <c r="J1829">
        <f t="shared" si="84"/>
        <v>2021</v>
      </c>
      <c r="P1829" t="str">
        <f>MID(VLOOKUP($D1829,業務!$A$1:$E$11,2,FALSE),FIND("/",VLOOKUP($D1829,業務!$A$1:$E$11,2,FALSE))+1,2)</f>
        <v>副理</v>
      </c>
      <c r="Q1829">
        <f t="shared" si="85"/>
        <v>1.2E-2</v>
      </c>
      <c r="R1829">
        <f t="shared" si="86"/>
        <v>486</v>
      </c>
    </row>
    <row r="1830" spans="1:18" ht="15.75" customHeight="1">
      <c r="A1830" s="19">
        <v>1829</v>
      </c>
      <c r="B1830" s="4">
        <v>27</v>
      </c>
      <c r="C1830" s="15">
        <v>11</v>
      </c>
      <c r="D1830" s="21">
        <v>7</v>
      </c>
      <c r="E1830" s="22">
        <v>44217</v>
      </c>
      <c r="F1830" s="26">
        <v>11</v>
      </c>
      <c r="G1830" s="24">
        <v>7.0000000000000007E-2</v>
      </c>
      <c r="H1830">
        <f>VLOOKUP($B1830,產品!$A$1:$E$61,4,FALSE)*(1-$G1830)*$F1830</f>
        <v>71610</v>
      </c>
      <c r="I1830" s="58">
        <f>$H1830-VLOOKUP($B1830,產品!$A$2:$E$61,5,FALSE)*F1830-$R1830</f>
        <v>24550.68</v>
      </c>
      <c r="J1830">
        <f t="shared" si="84"/>
        <v>2021</v>
      </c>
      <c r="P1830" t="str">
        <f>MID(VLOOKUP($D1830,業務!$A$1:$E$11,2,FALSE),FIND("/",VLOOKUP($D1830,業務!$A$1:$E$11,2,FALSE))+1,2)</f>
        <v>副理</v>
      </c>
      <c r="Q1830">
        <f t="shared" si="85"/>
        <v>1.2E-2</v>
      </c>
      <c r="R1830">
        <f t="shared" si="86"/>
        <v>859.32</v>
      </c>
    </row>
    <row r="1831" spans="1:18" ht="15.75" customHeight="1">
      <c r="A1831" s="19">
        <v>1830</v>
      </c>
      <c r="B1831" s="4">
        <v>54</v>
      </c>
      <c r="C1831" s="15">
        <v>112</v>
      </c>
      <c r="D1831" s="21">
        <v>9</v>
      </c>
      <c r="E1831" s="22">
        <v>44217</v>
      </c>
      <c r="F1831" s="26">
        <v>10</v>
      </c>
      <c r="G1831" s="24">
        <v>0.09</v>
      </c>
      <c r="H1831">
        <f>VLOOKUP($B1831,產品!$A$1:$E$61,4,FALSE)*(1-$G1831)*$F1831</f>
        <v>163800</v>
      </c>
      <c r="I1831" s="58">
        <f>$H1831-VLOOKUP($B1831,產品!$A$2:$E$61,5,FALSE)*F1831-$R1831</f>
        <v>35343</v>
      </c>
      <c r="J1831">
        <f t="shared" si="84"/>
        <v>2021</v>
      </c>
      <c r="P1831" t="str">
        <f>MID(VLOOKUP($D1831,業務!$A$1:$E$11,2,FALSE),FIND("/",VLOOKUP($D1831,業務!$A$1:$E$11,2,FALSE))+1,2)</f>
        <v>經理</v>
      </c>
      <c r="Q1831">
        <f t="shared" si="85"/>
        <v>1.4999999999999999E-2</v>
      </c>
      <c r="R1831">
        <f t="shared" si="86"/>
        <v>2457</v>
      </c>
    </row>
    <row r="1832" spans="1:18" ht="15.75" customHeight="1">
      <c r="A1832" s="19">
        <v>1831</v>
      </c>
      <c r="B1832" s="4">
        <v>14</v>
      </c>
      <c r="C1832" s="15">
        <v>123</v>
      </c>
      <c r="D1832" s="21">
        <v>5</v>
      </c>
      <c r="E1832" s="22">
        <v>44218</v>
      </c>
      <c r="F1832" s="23">
        <v>40</v>
      </c>
      <c r="G1832" s="24">
        <v>0.17</v>
      </c>
      <c r="H1832">
        <f>VLOOKUP($B1832,產品!$A$1:$E$61,4,FALSE)*(1-$G1832)*$F1832</f>
        <v>59760</v>
      </c>
      <c r="I1832" s="58">
        <f>$H1832-VLOOKUP($B1832,產品!$A$2:$E$61,5,FALSE)*F1832-$R1832</f>
        <v>30362.400000000001</v>
      </c>
      <c r="J1832">
        <f t="shared" si="84"/>
        <v>2021</v>
      </c>
      <c r="P1832" t="str">
        <f>MID(VLOOKUP($D1832,業務!$A$1:$E$11,2,FALSE),FIND("/",VLOOKUP($D1832,業務!$A$1:$E$11,2,FALSE))+1,2)</f>
        <v>專員</v>
      </c>
      <c r="Q1832">
        <f t="shared" si="85"/>
        <v>0.01</v>
      </c>
      <c r="R1832">
        <f t="shared" si="86"/>
        <v>597.6</v>
      </c>
    </row>
    <row r="1833" spans="1:18" ht="15.75" customHeight="1">
      <c r="A1833" s="19">
        <v>1832</v>
      </c>
      <c r="B1833" s="4">
        <v>55</v>
      </c>
      <c r="C1833" s="15">
        <v>283</v>
      </c>
      <c r="D1833" s="21">
        <v>8</v>
      </c>
      <c r="E1833" s="22">
        <v>44218</v>
      </c>
      <c r="F1833" s="23">
        <v>15</v>
      </c>
      <c r="G1833" s="24">
        <v>0.15</v>
      </c>
      <c r="H1833">
        <f>VLOOKUP($B1833,產品!$A$1:$E$61,4,FALSE)*(1-$G1833)*$F1833</f>
        <v>255000</v>
      </c>
      <c r="I1833" s="58">
        <f>$H1833-VLOOKUP($B1833,產品!$A$2:$E$61,5,FALSE)*F1833-$R1833</f>
        <v>42450</v>
      </c>
      <c r="J1833">
        <f t="shared" si="84"/>
        <v>2021</v>
      </c>
      <c r="P1833" t="str">
        <f>MID(VLOOKUP($D1833,業務!$A$1:$E$11,2,FALSE),FIND("/",VLOOKUP($D1833,業務!$A$1:$E$11,2,FALSE))+1,2)</f>
        <v>專員</v>
      </c>
      <c r="Q1833">
        <f t="shared" si="85"/>
        <v>0.01</v>
      </c>
      <c r="R1833">
        <f t="shared" si="86"/>
        <v>2550</v>
      </c>
    </row>
    <row r="1834" spans="1:18" ht="15.75" customHeight="1">
      <c r="A1834" s="19">
        <v>1833</v>
      </c>
      <c r="B1834" s="4">
        <v>58</v>
      </c>
      <c r="C1834" s="15">
        <v>113</v>
      </c>
      <c r="D1834" s="21">
        <v>6</v>
      </c>
      <c r="E1834" s="22">
        <v>44218</v>
      </c>
      <c r="F1834" s="26">
        <v>11</v>
      </c>
      <c r="G1834" s="24">
        <v>0.05</v>
      </c>
      <c r="H1834">
        <f>VLOOKUP($B1834,產品!$A$1:$E$61,4,FALSE)*(1-$G1834)*$F1834</f>
        <v>219450</v>
      </c>
      <c r="I1834" s="58">
        <f>$H1834-VLOOKUP($B1834,產品!$A$2:$E$61,5,FALSE)*F1834-$R1834</f>
        <v>55555.500000000029</v>
      </c>
      <c r="J1834">
        <f t="shared" si="84"/>
        <v>2021</v>
      </c>
      <c r="P1834" t="str">
        <f>MID(VLOOKUP($D1834,業務!$A$1:$E$11,2,FALSE),FIND("/",VLOOKUP($D1834,業務!$A$1:$E$11,2,FALSE))+1,2)</f>
        <v>專員</v>
      </c>
      <c r="Q1834">
        <f t="shared" si="85"/>
        <v>0.01</v>
      </c>
      <c r="R1834">
        <f t="shared" si="86"/>
        <v>2194.5</v>
      </c>
    </row>
    <row r="1835" spans="1:18" ht="15.75" customHeight="1">
      <c r="A1835" s="19">
        <v>1834</v>
      </c>
      <c r="B1835" s="4">
        <v>57</v>
      </c>
      <c r="C1835" s="15">
        <v>140</v>
      </c>
      <c r="D1835" s="21">
        <v>10</v>
      </c>
      <c r="E1835" s="22">
        <v>44219</v>
      </c>
      <c r="F1835" s="26">
        <v>10</v>
      </c>
      <c r="G1835" s="24">
        <v>0.12</v>
      </c>
      <c r="H1835">
        <f>VLOOKUP($B1835,產品!$A$1:$E$61,4,FALSE)*(1-$G1835)*$F1835</f>
        <v>158400</v>
      </c>
      <c r="I1835" s="58">
        <f>$H1835-VLOOKUP($B1835,產品!$A$2:$E$61,5,FALSE)*F1835-$R1835</f>
        <v>30816</v>
      </c>
      <c r="J1835">
        <f t="shared" si="84"/>
        <v>2021</v>
      </c>
      <c r="P1835" t="str">
        <f>MID(VLOOKUP($D1835,業務!$A$1:$E$11,2,FALSE),FIND("/",VLOOKUP($D1835,業務!$A$1:$E$11,2,FALSE))+1,2)</f>
        <v>專員</v>
      </c>
      <c r="Q1835">
        <f t="shared" si="85"/>
        <v>0.01</v>
      </c>
      <c r="R1835">
        <f t="shared" si="86"/>
        <v>1584</v>
      </c>
    </row>
    <row r="1836" spans="1:18" ht="15.75" customHeight="1">
      <c r="A1836" s="19">
        <v>1835</v>
      </c>
      <c r="B1836" s="4">
        <v>28</v>
      </c>
      <c r="C1836" s="15">
        <v>264</v>
      </c>
      <c r="D1836" s="21">
        <v>5</v>
      </c>
      <c r="E1836" s="22">
        <v>44219</v>
      </c>
      <c r="F1836" s="26">
        <v>3</v>
      </c>
      <c r="G1836" s="24">
        <v>0.2</v>
      </c>
      <c r="H1836">
        <f>VLOOKUP($B1836,產品!$A$1:$E$61,4,FALSE)*(1-$G1836)*$F1836</f>
        <v>18000</v>
      </c>
      <c r="I1836" s="58">
        <f>$H1836-VLOOKUP($B1836,產品!$A$2:$E$61,5,FALSE)*F1836-$R1836</f>
        <v>4320</v>
      </c>
      <c r="J1836">
        <f t="shared" si="84"/>
        <v>2021</v>
      </c>
      <c r="P1836" t="str">
        <f>MID(VLOOKUP($D1836,業務!$A$1:$E$11,2,FALSE),FIND("/",VLOOKUP($D1836,業務!$A$1:$E$11,2,FALSE))+1,2)</f>
        <v>專員</v>
      </c>
      <c r="Q1836">
        <f t="shared" si="85"/>
        <v>0.01</v>
      </c>
      <c r="R1836">
        <f t="shared" si="86"/>
        <v>180</v>
      </c>
    </row>
    <row r="1837" spans="1:18" ht="15.75" customHeight="1">
      <c r="A1837" s="19">
        <v>1836</v>
      </c>
      <c r="B1837" s="4">
        <v>46</v>
      </c>
      <c r="C1837" s="15">
        <v>280</v>
      </c>
      <c r="D1837" s="21">
        <v>5</v>
      </c>
      <c r="E1837" s="22">
        <v>44219</v>
      </c>
      <c r="F1837" s="23">
        <v>6</v>
      </c>
      <c r="G1837" s="24">
        <v>0.09</v>
      </c>
      <c r="H1837">
        <f>VLOOKUP($B1837,產品!$A$1:$E$61,4,FALSE)*(1-$G1837)*$F1837</f>
        <v>92820</v>
      </c>
      <c r="I1837" s="58">
        <f>$H1837-VLOOKUP($B1837,產品!$A$2:$E$61,5,FALSE)*F1837-$R1837</f>
        <v>25591.8</v>
      </c>
      <c r="J1837">
        <f t="shared" si="84"/>
        <v>2021</v>
      </c>
      <c r="P1837" t="str">
        <f>MID(VLOOKUP($D1837,業務!$A$1:$E$11,2,FALSE),FIND("/",VLOOKUP($D1837,業務!$A$1:$E$11,2,FALSE))+1,2)</f>
        <v>專員</v>
      </c>
      <c r="Q1837">
        <f t="shared" si="85"/>
        <v>0.01</v>
      </c>
      <c r="R1837">
        <f t="shared" si="86"/>
        <v>928.2</v>
      </c>
    </row>
    <row r="1838" spans="1:18" ht="15.75" customHeight="1">
      <c r="A1838" s="19">
        <v>1837</v>
      </c>
      <c r="B1838" s="4">
        <v>12</v>
      </c>
      <c r="C1838" s="15">
        <v>2</v>
      </c>
      <c r="D1838" s="21">
        <v>7</v>
      </c>
      <c r="E1838" s="22">
        <v>44219</v>
      </c>
      <c r="F1838" s="23">
        <v>90</v>
      </c>
      <c r="G1838" s="24">
        <v>0.1</v>
      </c>
      <c r="H1838">
        <f>VLOOKUP($B1838,產品!$A$1:$E$61,4,FALSE)*(1-$G1838)*$F1838</f>
        <v>81000</v>
      </c>
      <c r="I1838" s="58">
        <f>$H1838-VLOOKUP($B1838,產品!$A$2:$E$61,5,FALSE)*F1838-$R1838</f>
        <v>44028</v>
      </c>
      <c r="J1838">
        <f t="shared" si="84"/>
        <v>2021</v>
      </c>
      <c r="P1838" t="str">
        <f>MID(VLOOKUP($D1838,業務!$A$1:$E$11,2,FALSE),FIND("/",VLOOKUP($D1838,業務!$A$1:$E$11,2,FALSE))+1,2)</f>
        <v>副理</v>
      </c>
      <c r="Q1838">
        <f t="shared" si="85"/>
        <v>1.2E-2</v>
      </c>
      <c r="R1838">
        <f t="shared" si="86"/>
        <v>972</v>
      </c>
    </row>
    <row r="1839" spans="1:18" ht="15.75" customHeight="1">
      <c r="A1839" s="19">
        <v>1838</v>
      </c>
      <c r="B1839" s="4">
        <v>18</v>
      </c>
      <c r="C1839" s="15">
        <v>9</v>
      </c>
      <c r="D1839" s="21">
        <v>4</v>
      </c>
      <c r="E1839" s="22">
        <v>44219</v>
      </c>
      <c r="F1839" s="26">
        <v>100</v>
      </c>
      <c r="G1839" s="24">
        <v>7.0000000000000007E-2</v>
      </c>
      <c r="H1839">
        <f>VLOOKUP($B1839,產品!$A$1:$E$61,4,FALSE)*(1-$G1839)*$F1839</f>
        <v>167400</v>
      </c>
      <c r="I1839" s="58">
        <f>$H1839-VLOOKUP($B1839,產品!$A$2:$E$61,5,FALSE)*F1839-$R1839</f>
        <v>93391.2</v>
      </c>
      <c r="J1839">
        <f t="shared" si="84"/>
        <v>2021</v>
      </c>
      <c r="P1839" t="str">
        <f>MID(VLOOKUP($D1839,業務!$A$1:$E$11,2,FALSE),FIND("/",VLOOKUP($D1839,業務!$A$1:$E$11,2,FALSE))+1,2)</f>
        <v>副理</v>
      </c>
      <c r="Q1839">
        <f t="shared" si="85"/>
        <v>1.2E-2</v>
      </c>
      <c r="R1839">
        <f t="shared" si="86"/>
        <v>2008.8</v>
      </c>
    </row>
    <row r="1840" spans="1:18" ht="15.75" customHeight="1">
      <c r="A1840" s="19">
        <v>1839</v>
      </c>
      <c r="B1840" s="4">
        <v>53</v>
      </c>
      <c r="C1840" s="15">
        <v>12</v>
      </c>
      <c r="D1840" s="21">
        <v>10</v>
      </c>
      <c r="E1840" s="22">
        <v>44220</v>
      </c>
      <c r="F1840" s="26">
        <v>2</v>
      </c>
      <c r="G1840" s="24">
        <v>0.09</v>
      </c>
      <c r="H1840">
        <f>VLOOKUP($B1840,產品!$A$1:$E$61,4,FALSE)*(1-$G1840)*$F1840</f>
        <v>27300</v>
      </c>
      <c r="I1840" s="58">
        <f>$H1840-VLOOKUP($B1840,產品!$A$2:$E$61,5,FALSE)*F1840-$R1840</f>
        <v>6027</v>
      </c>
      <c r="J1840">
        <f t="shared" si="84"/>
        <v>2021</v>
      </c>
      <c r="P1840" t="str">
        <f>MID(VLOOKUP($D1840,業務!$A$1:$E$11,2,FALSE),FIND("/",VLOOKUP($D1840,業務!$A$1:$E$11,2,FALSE))+1,2)</f>
        <v>專員</v>
      </c>
      <c r="Q1840">
        <f t="shared" si="85"/>
        <v>0.01</v>
      </c>
      <c r="R1840">
        <f t="shared" si="86"/>
        <v>273</v>
      </c>
    </row>
    <row r="1841" spans="1:18" ht="15.75" customHeight="1">
      <c r="A1841" s="19">
        <v>1840</v>
      </c>
      <c r="B1841" s="4">
        <v>4</v>
      </c>
      <c r="C1841" s="15">
        <v>264</v>
      </c>
      <c r="D1841" s="21">
        <v>10</v>
      </c>
      <c r="E1841" s="22">
        <v>44220</v>
      </c>
      <c r="F1841" s="26">
        <v>15</v>
      </c>
      <c r="G1841" s="24">
        <v>0.15</v>
      </c>
      <c r="H1841">
        <f>VLOOKUP($B1841,產品!$A$1:$E$61,4,FALSE)*(1-$G1841)*$F1841</f>
        <v>12750</v>
      </c>
      <c r="I1841" s="58">
        <f>$H1841-VLOOKUP($B1841,產品!$A$2:$E$61,5,FALSE)*F1841-$R1841</f>
        <v>6622.5</v>
      </c>
      <c r="J1841">
        <f t="shared" si="84"/>
        <v>2021</v>
      </c>
      <c r="P1841" t="str">
        <f>MID(VLOOKUP($D1841,業務!$A$1:$E$11,2,FALSE),FIND("/",VLOOKUP($D1841,業務!$A$1:$E$11,2,FALSE))+1,2)</f>
        <v>專員</v>
      </c>
      <c r="Q1841">
        <f t="shared" si="85"/>
        <v>0.01</v>
      </c>
      <c r="R1841">
        <f t="shared" si="86"/>
        <v>127.5</v>
      </c>
    </row>
    <row r="1842" spans="1:18" ht="15.75" customHeight="1">
      <c r="A1842" s="19">
        <v>1841</v>
      </c>
      <c r="B1842" s="4">
        <v>37</v>
      </c>
      <c r="C1842" s="15">
        <v>112</v>
      </c>
      <c r="D1842" s="21">
        <v>3</v>
      </c>
      <c r="E1842" s="22">
        <v>44220</v>
      </c>
      <c r="F1842" s="26">
        <v>5</v>
      </c>
      <c r="G1842" s="24">
        <v>0.06</v>
      </c>
      <c r="H1842">
        <f>VLOOKUP($B1842,產品!$A$1:$E$61,4,FALSE)*(1-$G1842)*$F1842</f>
        <v>56400</v>
      </c>
      <c r="I1842" s="58">
        <f>$H1842-VLOOKUP($B1842,產品!$A$2:$E$61,5,FALSE)*F1842-$R1842</f>
        <v>16497.599999999999</v>
      </c>
      <c r="J1842">
        <f t="shared" si="84"/>
        <v>2021</v>
      </c>
      <c r="P1842" t="str">
        <f>MID(VLOOKUP($D1842,業務!$A$1:$E$11,2,FALSE),FIND("/",VLOOKUP($D1842,業務!$A$1:$E$11,2,FALSE))+1,2)</f>
        <v>協理</v>
      </c>
      <c r="Q1842">
        <f t="shared" si="85"/>
        <v>1.6E-2</v>
      </c>
      <c r="R1842">
        <f t="shared" si="86"/>
        <v>902.4</v>
      </c>
    </row>
    <row r="1843" spans="1:18" ht="15.75" customHeight="1">
      <c r="A1843" s="19">
        <v>1842</v>
      </c>
      <c r="B1843" s="4">
        <v>13</v>
      </c>
      <c r="C1843" s="15">
        <v>112</v>
      </c>
      <c r="D1843" s="21">
        <v>10</v>
      </c>
      <c r="E1843" s="22">
        <v>44221</v>
      </c>
      <c r="F1843" s="23">
        <v>100</v>
      </c>
      <c r="G1843" s="24">
        <v>0.13</v>
      </c>
      <c r="H1843">
        <f>VLOOKUP($B1843,產品!$A$1:$E$61,4,FALSE)*(1-$G1843)*$F1843</f>
        <v>156600</v>
      </c>
      <c r="I1843" s="58">
        <f>$H1843-VLOOKUP($B1843,產品!$A$2:$E$61,5,FALSE)*F1843-$R1843</f>
        <v>83034</v>
      </c>
      <c r="J1843">
        <f t="shared" si="84"/>
        <v>2021</v>
      </c>
      <c r="P1843" t="str">
        <f>MID(VLOOKUP($D1843,業務!$A$1:$E$11,2,FALSE),FIND("/",VLOOKUP($D1843,業務!$A$1:$E$11,2,FALSE))+1,2)</f>
        <v>專員</v>
      </c>
      <c r="Q1843">
        <f t="shared" si="85"/>
        <v>0.01</v>
      </c>
      <c r="R1843">
        <f t="shared" si="86"/>
        <v>1566</v>
      </c>
    </row>
    <row r="1844" spans="1:18" ht="15.75" customHeight="1">
      <c r="A1844" s="19">
        <v>1843</v>
      </c>
      <c r="B1844" s="4">
        <v>19</v>
      </c>
      <c r="C1844" s="15">
        <v>264</v>
      </c>
      <c r="D1844" s="21">
        <v>10</v>
      </c>
      <c r="E1844" s="22">
        <v>44221</v>
      </c>
      <c r="F1844" s="26">
        <v>150</v>
      </c>
      <c r="G1844" s="24">
        <v>0.18</v>
      </c>
      <c r="H1844">
        <f>VLOOKUP($B1844,產品!$A$1:$E$61,4,FALSE)*(1-$G1844)*$F1844</f>
        <v>221400</v>
      </c>
      <c r="I1844" s="58">
        <f>$H1844-VLOOKUP($B1844,產品!$A$2:$E$61,5,FALSE)*F1844-$R1844</f>
        <v>111186</v>
      </c>
      <c r="J1844">
        <f t="shared" si="84"/>
        <v>2021</v>
      </c>
      <c r="P1844" t="str">
        <f>MID(VLOOKUP($D1844,業務!$A$1:$E$11,2,FALSE),FIND("/",VLOOKUP($D1844,業務!$A$1:$E$11,2,FALSE))+1,2)</f>
        <v>專員</v>
      </c>
      <c r="Q1844">
        <f t="shared" si="85"/>
        <v>0.01</v>
      </c>
      <c r="R1844">
        <f t="shared" si="86"/>
        <v>2214</v>
      </c>
    </row>
    <row r="1845" spans="1:18" ht="15.75" customHeight="1">
      <c r="A1845" s="19">
        <v>1844</v>
      </c>
      <c r="B1845" s="4">
        <v>31</v>
      </c>
      <c r="C1845" s="15">
        <v>258</v>
      </c>
      <c r="D1845" s="21">
        <v>7</v>
      </c>
      <c r="E1845" s="22">
        <v>44222</v>
      </c>
      <c r="F1845" s="23">
        <v>4</v>
      </c>
      <c r="G1845" s="24">
        <v>0.19</v>
      </c>
      <c r="H1845">
        <f>VLOOKUP($B1845,產品!$A$1:$E$61,4,FALSE)*(1-$G1845)*$F1845</f>
        <v>22680</v>
      </c>
      <c r="I1845" s="58">
        <f>$H1845-VLOOKUP($B1845,產品!$A$2:$E$61,5,FALSE)*F1845-$R1845</f>
        <v>5607.84</v>
      </c>
      <c r="J1845">
        <f t="shared" si="84"/>
        <v>2021</v>
      </c>
      <c r="P1845" t="str">
        <f>MID(VLOOKUP($D1845,業務!$A$1:$E$11,2,FALSE),FIND("/",VLOOKUP($D1845,業務!$A$1:$E$11,2,FALSE))+1,2)</f>
        <v>副理</v>
      </c>
      <c r="Q1845">
        <f t="shared" si="85"/>
        <v>1.2E-2</v>
      </c>
      <c r="R1845">
        <f t="shared" si="86"/>
        <v>272.16000000000003</v>
      </c>
    </row>
    <row r="1846" spans="1:18" ht="15.75" customHeight="1">
      <c r="A1846" s="19">
        <v>1845</v>
      </c>
      <c r="B1846" s="4">
        <v>38</v>
      </c>
      <c r="C1846" s="15">
        <v>269</v>
      </c>
      <c r="D1846" s="21">
        <v>3</v>
      </c>
      <c r="E1846" s="22">
        <v>44222</v>
      </c>
      <c r="F1846" s="23">
        <v>2</v>
      </c>
      <c r="G1846" s="24">
        <v>0.09</v>
      </c>
      <c r="H1846">
        <f>VLOOKUP($B1846,產品!$A$1:$E$61,4,FALSE)*(1-$G1846)*$F1846</f>
        <v>27300</v>
      </c>
      <c r="I1846" s="58">
        <f>$H1846-VLOOKUP($B1846,產品!$A$2:$E$61,5,FALSE)*F1846-$R1846</f>
        <v>7363.2</v>
      </c>
      <c r="J1846">
        <f t="shared" si="84"/>
        <v>2021</v>
      </c>
      <c r="P1846" t="str">
        <f>MID(VLOOKUP($D1846,業務!$A$1:$E$11,2,FALSE),FIND("/",VLOOKUP($D1846,業務!$A$1:$E$11,2,FALSE))+1,2)</f>
        <v>協理</v>
      </c>
      <c r="Q1846">
        <f t="shared" si="85"/>
        <v>1.6E-2</v>
      </c>
      <c r="R1846">
        <f t="shared" si="86"/>
        <v>436.8</v>
      </c>
    </row>
    <row r="1847" spans="1:18" ht="15.75" customHeight="1">
      <c r="A1847" s="19">
        <v>1846</v>
      </c>
      <c r="B1847" s="4">
        <v>56</v>
      </c>
      <c r="C1847" s="15">
        <v>267</v>
      </c>
      <c r="D1847" s="21">
        <v>10</v>
      </c>
      <c r="E1847" s="22">
        <v>44222</v>
      </c>
      <c r="F1847" s="26">
        <v>6</v>
      </c>
      <c r="G1847" s="24">
        <v>0.18</v>
      </c>
      <c r="H1847">
        <f>VLOOKUP($B1847,產品!$A$1:$E$61,4,FALSE)*(1-$G1847)*$F1847</f>
        <v>108240</v>
      </c>
      <c r="I1847" s="58">
        <f>$H1847-VLOOKUP($B1847,產品!$A$2:$E$61,5,FALSE)*F1847-$R1847</f>
        <v>14757.600000000015</v>
      </c>
      <c r="J1847">
        <f t="shared" si="84"/>
        <v>2021</v>
      </c>
      <c r="P1847" t="str">
        <f>MID(VLOOKUP($D1847,業務!$A$1:$E$11,2,FALSE),FIND("/",VLOOKUP($D1847,業務!$A$1:$E$11,2,FALSE))+1,2)</f>
        <v>專員</v>
      </c>
      <c r="Q1847">
        <f t="shared" si="85"/>
        <v>0.01</v>
      </c>
      <c r="R1847">
        <f t="shared" si="86"/>
        <v>1082.4000000000001</v>
      </c>
    </row>
    <row r="1848" spans="1:18" ht="15.75" customHeight="1">
      <c r="A1848" s="19">
        <v>1847</v>
      </c>
      <c r="B1848" s="4">
        <v>15</v>
      </c>
      <c r="C1848" s="15">
        <v>265</v>
      </c>
      <c r="D1848" s="21">
        <v>9</v>
      </c>
      <c r="E1848" s="22">
        <v>44222</v>
      </c>
      <c r="F1848" s="26">
        <v>20</v>
      </c>
      <c r="G1848" s="24">
        <v>0.12</v>
      </c>
      <c r="H1848">
        <f>VLOOKUP($B1848,產品!$A$1:$E$61,4,FALSE)*(1-$G1848)*$F1848</f>
        <v>31680</v>
      </c>
      <c r="I1848" s="58">
        <f>$H1848-VLOOKUP($B1848,產品!$A$2:$E$61,5,FALSE)*F1848-$R1848</f>
        <v>16804.8</v>
      </c>
      <c r="J1848">
        <f t="shared" si="84"/>
        <v>2021</v>
      </c>
      <c r="P1848" t="str">
        <f>MID(VLOOKUP($D1848,業務!$A$1:$E$11,2,FALSE),FIND("/",VLOOKUP($D1848,業務!$A$1:$E$11,2,FALSE))+1,2)</f>
        <v>經理</v>
      </c>
      <c r="Q1848">
        <f t="shared" si="85"/>
        <v>1.4999999999999999E-2</v>
      </c>
      <c r="R1848">
        <f t="shared" si="86"/>
        <v>475.2</v>
      </c>
    </row>
    <row r="1849" spans="1:18" ht="15.75" customHeight="1">
      <c r="A1849" s="19">
        <v>1848</v>
      </c>
      <c r="B1849" s="4">
        <v>44</v>
      </c>
      <c r="C1849" s="15">
        <v>123</v>
      </c>
      <c r="D1849" s="21">
        <v>4</v>
      </c>
      <c r="E1849" s="22">
        <v>44222</v>
      </c>
      <c r="F1849" s="23">
        <v>5</v>
      </c>
      <c r="G1849" s="24">
        <v>7.0000000000000007E-2</v>
      </c>
      <c r="H1849">
        <f>VLOOKUP($B1849,產品!$A$1:$E$61,4,FALSE)*(1-$G1849)*$F1849</f>
        <v>93000</v>
      </c>
      <c r="I1849" s="58">
        <f>$H1849-VLOOKUP($B1849,產品!$A$2:$E$61,5,FALSE)*F1849-$R1849</f>
        <v>26884</v>
      </c>
      <c r="J1849">
        <f t="shared" si="84"/>
        <v>2021</v>
      </c>
      <c r="P1849" t="str">
        <f>MID(VLOOKUP($D1849,業務!$A$1:$E$11,2,FALSE),FIND("/",VLOOKUP($D1849,業務!$A$1:$E$11,2,FALSE))+1,2)</f>
        <v>副理</v>
      </c>
      <c r="Q1849">
        <f t="shared" si="85"/>
        <v>1.2E-2</v>
      </c>
      <c r="R1849">
        <f t="shared" si="86"/>
        <v>1116</v>
      </c>
    </row>
    <row r="1850" spans="1:18" ht="15.75" customHeight="1">
      <c r="A1850" s="19">
        <v>1849</v>
      </c>
      <c r="B1850" s="4">
        <v>48</v>
      </c>
      <c r="C1850" s="15">
        <v>283</v>
      </c>
      <c r="D1850" s="21">
        <v>9</v>
      </c>
      <c r="E1850" s="22">
        <v>44224</v>
      </c>
      <c r="F1850" s="26">
        <v>3</v>
      </c>
      <c r="G1850" s="24">
        <v>0.2</v>
      </c>
      <c r="H1850">
        <f>VLOOKUP($B1850,產品!$A$1:$E$61,4,FALSE)*(1-$G1850)*$F1850</f>
        <v>52800</v>
      </c>
      <c r="I1850" s="58">
        <f>$H1850-VLOOKUP($B1850,產品!$A$2:$E$61,5,FALSE)*F1850-$R1850</f>
        <v>9108</v>
      </c>
      <c r="J1850">
        <f t="shared" si="84"/>
        <v>2021</v>
      </c>
      <c r="P1850" t="str">
        <f>MID(VLOOKUP($D1850,業務!$A$1:$E$11,2,FALSE),FIND("/",VLOOKUP($D1850,業務!$A$1:$E$11,2,FALSE))+1,2)</f>
        <v>經理</v>
      </c>
      <c r="Q1850">
        <f t="shared" si="85"/>
        <v>1.4999999999999999E-2</v>
      </c>
      <c r="R1850">
        <f t="shared" si="86"/>
        <v>792</v>
      </c>
    </row>
    <row r="1851" spans="1:18" ht="15.75" customHeight="1">
      <c r="A1851" s="19">
        <v>1850</v>
      </c>
      <c r="B1851" s="4">
        <v>19</v>
      </c>
      <c r="C1851" s="15">
        <v>10</v>
      </c>
      <c r="D1851" s="21">
        <v>8</v>
      </c>
      <c r="E1851" s="22">
        <v>44224</v>
      </c>
      <c r="F1851" s="23">
        <v>100</v>
      </c>
      <c r="G1851" s="24">
        <v>7.0000000000000007E-2</v>
      </c>
      <c r="H1851">
        <f>VLOOKUP($B1851,產品!$A$1:$E$61,4,FALSE)*(1-$G1851)*$F1851</f>
        <v>167400</v>
      </c>
      <c r="I1851" s="58">
        <f>$H1851-VLOOKUP($B1851,產品!$A$2:$E$61,5,FALSE)*F1851-$R1851</f>
        <v>93726</v>
      </c>
      <c r="J1851">
        <f t="shared" si="84"/>
        <v>2021</v>
      </c>
      <c r="P1851" t="str">
        <f>MID(VLOOKUP($D1851,業務!$A$1:$E$11,2,FALSE),FIND("/",VLOOKUP($D1851,業務!$A$1:$E$11,2,FALSE))+1,2)</f>
        <v>專員</v>
      </c>
      <c r="Q1851">
        <f t="shared" si="85"/>
        <v>0.01</v>
      </c>
      <c r="R1851">
        <f t="shared" si="86"/>
        <v>1674</v>
      </c>
    </row>
    <row r="1852" spans="1:18" ht="15.75" customHeight="1">
      <c r="A1852" s="19">
        <v>1851</v>
      </c>
      <c r="B1852" s="4">
        <v>49</v>
      </c>
      <c r="C1852" s="15">
        <v>123</v>
      </c>
      <c r="D1852" s="21">
        <v>4</v>
      </c>
      <c r="E1852" s="22">
        <v>44225</v>
      </c>
      <c r="F1852" s="26">
        <v>3</v>
      </c>
      <c r="G1852" s="24">
        <v>0.11</v>
      </c>
      <c r="H1852">
        <f>VLOOKUP($B1852,產品!$A$1:$E$61,4,FALSE)*(1-$G1852)*$F1852</f>
        <v>40050</v>
      </c>
      <c r="I1852" s="58">
        <f>$H1852-VLOOKUP($B1852,產品!$A$2:$E$61,5,FALSE)*F1852-$R1852</f>
        <v>8069.4</v>
      </c>
      <c r="J1852">
        <f t="shared" si="84"/>
        <v>2021</v>
      </c>
      <c r="P1852" t="str">
        <f>MID(VLOOKUP($D1852,業務!$A$1:$E$11,2,FALSE),FIND("/",VLOOKUP($D1852,業務!$A$1:$E$11,2,FALSE))+1,2)</f>
        <v>副理</v>
      </c>
      <c r="Q1852">
        <f t="shared" si="85"/>
        <v>1.2E-2</v>
      </c>
      <c r="R1852">
        <f t="shared" si="86"/>
        <v>480.6</v>
      </c>
    </row>
    <row r="1853" spans="1:18" ht="15.75" customHeight="1">
      <c r="A1853" s="19">
        <v>1852</v>
      </c>
      <c r="B1853" s="4">
        <v>43</v>
      </c>
      <c r="C1853" s="15">
        <v>7</v>
      </c>
      <c r="D1853" s="21">
        <v>5</v>
      </c>
      <c r="E1853" s="22">
        <v>44225</v>
      </c>
      <c r="F1853" s="23">
        <v>10</v>
      </c>
      <c r="G1853" s="24">
        <v>0.19</v>
      </c>
      <c r="H1853">
        <f>VLOOKUP($B1853,產品!$A$1:$E$61,4,FALSE)*(1-$G1853)*$F1853</f>
        <v>145800.00000000003</v>
      </c>
      <c r="I1853" s="58">
        <f>$H1853-VLOOKUP($B1853,產品!$A$2:$E$61,5,FALSE)*F1853-$R1853</f>
        <v>27342.000000000029</v>
      </c>
      <c r="J1853">
        <f t="shared" si="84"/>
        <v>2021</v>
      </c>
      <c r="P1853" t="str">
        <f>MID(VLOOKUP($D1853,業務!$A$1:$E$11,2,FALSE),FIND("/",VLOOKUP($D1853,業務!$A$1:$E$11,2,FALSE))+1,2)</f>
        <v>專員</v>
      </c>
      <c r="Q1853">
        <f t="shared" si="85"/>
        <v>0.01</v>
      </c>
      <c r="R1853">
        <f t="shared" si="86"/>
        <v>1458.0000000000002</v>
      </c>
    </row>
    <row r="1854" spans="1:18" ht="15.75" customHeight="1">
      <c r="A1854" s="19">
        <v>1853</v>
      </c>
      <c r="B1854" s="4">
        <v>12</v>
      </c>
      <c r="C1854" s="15">
        <v>5</v>
      </c>
      <c r="D1854" s="21">
        <v>2</v>
      </c>
      <c r="E1854" s="22">
        <v>44225</v>
      </c>
      <c r="F1854" s="23">
        <v>100</v>
      </c>
      <c r="G1854" s="24">
        <v>0.06</v>
      </c>
      <c r="H1854">
        <f>VLOOKUP($B1854,產品!$A$1:$E$61,4,FALSE)*(1-$G1854)*$F1854</f>
        <v>94000</v>
      </c>
      <c r="I1854" s="58">
        <f>$H1854-VLOOKUP($B1854,產品!$A$2:$E$61,5,FALSE)*F1854-$R1854</f>
        <v>52590</v>
      </c>
      <c r="J1854">
        <f t="shared" si="84"/>
        <v>2021</v>
      </c>
      <c r="P1854" t="str">
        <f>MID(VLOOKUP($D1854,業務!$A$1:$E$11,2,FALSE),FIND("/",VLOOKUP($D1854,業務!$A$1:$E$11,2,FALSE))+1,2)</f>
        <v>經理</v>
      </c>
      <c r="Q1854">
        <f t="shared" si="85"/>
        <v>1.4999999999999999E-2</v>
      </c>
      <c r="R1854">
        <f t="shared" si="86"/>
        <v>1410</v>
      </c>
    </row>
    <row r="1855" spans="1:18" ht="15.75" customHeight="1">
      <c r="A1855" s="19">
        <v>1854</v>
      </c>
      <c r="B1855" s="4">
        <v>49</v>
      </c>
      <c r="C1855" s="15">
        <v>135</v>
      </c>
      <c r="D1855" s="21">
        <v>1</v>
      </c>
      <c r="E1855" s="22">
        <v>44226</v>
      </c>
      <c r="F1855" s="26">
        <v>3</v>
      </c>
      <c r="G1855" s="24">
        <v>0.13</v>
      </c>
      <c r="H1855">
        <f>VLOOKUP($B1855,產品!$A$1:$E$61,4,FALSE)*(1-$G1855)*$F1855</f>
        <v>39150</v>
      </c>
      <c r="I1855" s="58">
        <f>$H1855-VLOOKUP($B1855,產品!$A$2:$E$61,5,FALSE)*F1855-$R1855</f>
        <v>7258.5</v>
      </c>
      <c r="J1855">
        <f t="shared" si="84"/>
        <v>2021</v>
      </c>
      <c r="P1855" t="str">
        <f>MID(VLOOKUP($D1855,業務!$A$1:$E$11,2,FALSE),FIND("/",VLOOKUP($D1855,業務!$A$1:$E$11,2,FALSE))+1,2)</f>
        <v>專員</v>
      </c>
      <c r="Q1855">
        <f t="shared" si="85"/>
        <v>0.01</v>
      </c>
      <c r="R1855">
        <f t="shared" si="86"/>
        <v>391.5</v>
      </c>
    </row>
    <row r="1856" spans="1:18" ht="15.75" customHeight="1">
      <c r="A1856" s="19">
        <v>1855</v>
      </c>
      <c r="B1856" s="4">
        <v>36</v>
      </c>
      <c r="C1856" s="15">
        <v>135</v>
      </c>
      <c r="D1856" s="21">
        <v>2</v>
      </c>
      <c r="E1856" s="22">
        <v>44226</v>
      </c>
      <c r="F1856" s="26">
        <v>6</v>
      </c>
      <c r="G1856" s="24">
        <v>0.16</v>
      </c>
      <c r="H1856">
        <f>VLOOKUP($B1856,產品!$A$1:$E$61,4,FALSE)*(1-$G1856)*$F1856</f>
        <v>45360</v>
      </c>
      <c r="I1856" s="58">
        <f>$H1856-VLOOKUP($B1856,產品!$A$2:$E$61,5,FALSE)*F1856-$R1856</f>
        <v>12279.6</v>
      </c>
      <c r="J1856">
        <f t="shared" si="84"/>
        <v>2021</v>
      </c>
      <c r="P1856" t="str">
        <f>MID(VLOOKUP($D1856,業務!$A$1:$E$11,2,FALSE),FIND("/",VLOOKUP($D1856,業務!$A$1:$E$11,2,FALSE))+1,2)</f>
        <v>經理</v>
      </c>
      <c r="Q1856">
        <f t="shared" si="85"/>
        <v>1.4999999999999999E-2</v>
      </c>
      <c r="R1856">
        <f t="shared" si="86"/>
        <v>680.4</v>
      </c>
    </row>
    <row r="1857" spans="1:18" ht="15.75" customHeight="1">
      <c r="A1857" s="19">
        <v>1856</v>
      </c>
      <c r="B1857" s="4">
        <v>46</v>
      </c>
      <c r="C1857" s="15">
        <v>114</v>
      </c>
      <c r="D1857" s="21">
        <v>3</v>
      </c>
      <c r="E1857" s="22">
        <v>44226</v>
      </c>
      <c r="F1857" s="23">
        <v>6</v>
      </c>
      <c r="G1857" s="24">
        <v>0.18</v>
      </c>
      <c r="H1857">
        <f>VLOOKUP($B1857,產品!$A$1:$E$61,4,FALSE)*(1-$G1857)*$F1857</f>
        <v>83640.000000000015</v>
      </c>
      <c r="I1857" s="58">
        <f>$H1857-VLOOKUP($B1857,產品!$A$2:$E$61,5,FALSE)*F1857-$R1857</f>
        <v>16001.760000000015</v>
      </c>
      <c r="J1857">
        <f t="shared" si="84"/>
        <v>2021</v>
      </c>
      <c r="P1857" t="str">
        <f>MID(VLOOKUP($D1857,業務!$A$1:$E$11,2,FALSE),FIND("/",VLOOKUP($D1857,業務!$A$1:$E$11,2,FALSE))+1,2)</f>
        <v>協理</v>
      </c>
      <c r="Q1857">
        <f t="shared" si="85"/>
        <v>1.6E-2</v>
      </c>
      <c r="R1857">
        <f t="shared" si="86"/>
        <v>1338.2400000000002</v>
      </c>
    </row>
    <row r="1858" spans="1:18" ht="15.75" customHeight="1">
      <c r="A1858" s="19">
        <v>1857</v>
      </c>
      <c r="B1858" s="4">
        <v>21</v>
      </c>
      <c r="C1858" s="15">
        <v>260</v>
      </c>
      <c r="D1858" s="21">
        <v>9</v>
      </c>
      <c r="E1858" s="22">
        <v>44226</v>
      </c>
      <c r="F1858" s="23">
        <v>50</v>
      </c>
      <c r="G1858" s="24">
        <v>0.13</v>
      </c>
      <c r="H1858">
        <f>VLOOKUP($B1858,產品!$A$1:$E$61,4,FALSE)*(1-$G1858)*$F1858</f>
        <v>78300</v>
      </c>
      <c r="I1858" s="58">
        <f>$H1858-VLOOKUP($B1858,產品!$A$2:$E$61,5,FALSE)*F1858-$R1858</f>
        <v>41125.5</v>
      </c>
      <c r="J1858">
        <f t="shared" si="84"/>
        <v>2021</v>
      </c>
      <c r="P1858" t="str">
        <f>MID(VLOOKUP($D1858,業務!$A$1:$E$11,2,FALSE),FIND("/",VLOOKUP($D1858,業務!$A$1:$E$11,2,FALSE))+1,2)</f>
        <v>經理</v>
      </c>
      <c r="Q1858">
        <f t="shared" si="85"/>
        <v>1.4999999999999999E-2</v>
      </c>
      <c r="R1858">
        <f t="shared" si="86"/>
        <v>1174.5</v>
      </c>
    </row>
    <row r="1859" spans="1:18" ht="15.75" customHeight="1">
      <c r="A1859" s="19">
        <v>1858</v>
      </c>
      <c r="B1859" s="4">
        <v>26</v>
      </c>
      <c r="C1859" s="15">
        <v>113</v>
      </c>
      <c r="D1859" s="21">
        <v>6</v>
      </c>
      <c r="E1859" s="22">
        <v>44227</v>
      </c>
      <c r="F1859" s="26">
        <v>7</v>
      </c>
      <c r="G1859" s="24">
        <v>0.09</v>
      </c>
      <c r="H1859">
        <f>VLOOKUP($B1859,產品!$A$1:$E$61,4,FALSE)*(1-$G1859)*$F1859</f>
        <v>41405</v>
      </c>
      <c r="I1859" s="58">
        <f>$H1859-VLOOKUP($B1859,產品!$A$2:$E$61,5,FALSE)*F1859-$R1859</f>
        <v>13690.95</v>
      </c>
      <c r="J1859">
        <f t="shared" ref="J1859:J1922" si="87">YEAR(E1859)</f>
        <v>2021</v>
      </c>
      <c r="P1859" t="str">
        <f>MID(VLOOKUP($D1859,業務!$A$1:$E$11,2,FALSE),FIND("/",VLOOKUP($D1859,業務!$A$1:$E$11,2,FALSE))+1,2)</f>
        <v>專員</v>
      </c>
      <c r="Q1859">
        <f t="shared" ref="Q1859:Q1922" si="88">IF($P1859="專員",1%,IF($P1859="副理",1.2%,IF($P1859="經理",1.5%,IF($P1859="協理",1.6%,0))))</f>
        <v>0.01</v>
      </c>
      <c r="R1859">
        <f t="shared" ref="R1859:R1922" si="89">$H1859*$Q1859</f>
        <v>414.05</v>
      </c>
    </row>
    <row r="1860" spans="1:18" ht="15.75" customHeight="1">
      <c r="A1860" s="19">
        <v>1859</v>
      </c>
      <c r="B1860" s="4">
        <v>50</v>
      </c>
      <c r="C1860" s="15">
        <v>262</v>
      </c>
      <c r="D1860" s="21">
        <v>9</v>
      </c>
      <c r="E1860" s="22">
        <v>44227</v>
      </c>
      <c r="F1860" s="26">
        <v>5</v>
      </c>
      <c r="G1860" s="24">
        <v>0.14000000000000001</v>
      </c>
      <c r="H1860">
        <f>VLOOKUP($B1860,產品!$A$1:$E$61,4,FALSE)*(1-$G1860)*$F1860</f>
        <v>77400</v>
      </c>
      <c r="I1860" s="58">
        <f>$H1860-VLOOKUP($B1860,產品!$A$2:$E$61,5,FALSE)*F1860-$R1860</f>
        <v>13239</v>
      </c>
      <c r="J1860">
        <f t="shared" si="87"/>
        <v>2021</v>
      </c>
      <c r="P1860" t="str">
        <f>MID(VLOOKUP($D1860,業務!$A$1:$E$11,2,FALSE),FIND("/",VLOOKUP($D1860,業務!$A$1:$E$11,2,FALSE))+1,2)</f>
        <v>經理</v>
      </c>
      <c r="Q1860">
        <f t="shared" si="88"/>
        <v>1.4999999999999999E-2</v>
      </c>
      <c r="R1860">
        <f t="shared" si="89"/>
        <v>1161</v>
      </c>
    </row>
    <row r="1861" spans="1:18" ht="15.75" customHeight="1">
      <c r="A1861" s="19">
        <v>1860</v>
      </c>
      <c r="B1861" s="4">
        <v>37</v>
      </c>
      <c r="C1861" s="15">
        <v>123</v>
      </c>
      <c r="D1861" s="21">
        <v>3</v>
      </c>
      <c r="E1861" s="22">
        <v>44227</v>
      </c>
      <c r="F1861" s="26">
        <v>6</v>
      </c>
      <c r="G1861" s="24">
        <v>0.09</v>
      </c>
      <c r="H1861">
        <f>VLOOKUP($B1861,產品!$A$1:$E$61,4,FALSE)*(1-$G1861)*$F1861</f>
        <v>65520</v>
      </c>
      <c r="I1861" s="58">
        <f>$H1861-VLOOKUP($B1861,產品!$A$2:$E$61,5,FALSE)*F1861-$R1861</f>
        <v>17671.68</v>
      </c>
      <c r="J1861">
        <f t="shared" si="87"/>
        <v>2021</v>
      </c>
      <c r="P1861" t="str">
        <f>MID(VLOOKUP($D1861,業務!$A$1:$E$11,2,FALSE),FIND("/",VLOOKUP($D1861,業務!$A$1:$E$11,2,FALSE))+1,2)</f>
        <v>協理</v>
      </c>
      <c r="Q1861">
        <f t="shared" si="88"/>
        <v>1.6E-2</v>
      </c>
      <c r="R1861">
        <f t="shared" si="89"/>
        <v>1048.32</v>
      </c>
    </row>
    <row r="1862" spans="1:18" ht="15.75" customHeight="1">
      <c r="A1862" s="19">
        <v>1861</v>
      </c>
      <c r="B1862" s="4">
        <v>14</v>
      </c>
      <c r="C1862" s="15">
        <v>263</v>
      </c>
      <c r="D1862" s="21">
        <v>1</v>
      </c>
      <c r="E1862" s="22">
        <v>44227</v>
      </c>
      <c r="F1862" s="26">
        <v>40</v>
      </c>
      <c r="G1862" s="24">
        <v>0.09</v>
      </c>
      <c r="H1862">
        <f>VLOOKUP($B1862,產品!$A$1:$E$61,4,FALSE)*(1-$G1862)*$F1862</f>
        <v>65520</v>
      </c>
      <c r="I1862" s="58">
        <f>$H1862-VLOOKUP($B1862,產品!$A$2:$E$61,5,FALSE)*F1862-$R1862</f>
        <v>36064.800000000003</v>
      </c>
      <c r="J1862">
        <f t="shared" si="87"/>
        <v>2021</v>
      </c>
      <c r="P1862" t="str">
        <f>MID(VLOOKUP($D1862,業務!$A$1:$E$11,2,FALSE),FIND("/",VLOOKUP($D1862,業務!$A$1:$E$11,2,FALSE))+1,2)</f>
        <v>專員</v>
      </c>
      <c r="Q1862">
        <f t="shared" si="88"/>
        <v>0.01</v>
      </c>
      <c r="R1862">
        <f t="shared" si="89"/>
        <v>655.20000000000005</v>
      </c>
    </row>
    <row r="1863" spans="1:18" ht="15.75" customHeight="1">
      <c r="A1863" s="19">
        <v>1862</v>
      </c>
      <c r="B1863" s="4">
        <v>47</v>
      </c>
      <c r="C1863" s="15">
        <v>116</v>
      </c>
      <c r="D1863" s="21">
        <v>10</v>
      </c>
      <c r="E1863" s="22">
        <v>44227</v>
      </c>
      <c r="F1863" s="26">
        <v>15</v>
      </c>
      <c r="G1863" s="24">
        <v>0.2</v>
      </c>
      <c r="H1863">
        <f>VLOOKUP($B1863,產品!$A$1:$E$61,4,FALSE)*(1-$G1863)*$F1863</f>
        <v>240000</v>
      </c>
      <c r="I1863" s="58">
        <f>$H1863-VLOOKUP($B1863,產品!$A$2:$E$61,5,FALSE)*F1863-$R1863</f>
        <v>42600</v>
      </c>
      <c r="J1863">
        <f t="shared" si="87"/>
        <v>2021</v>
      </c>
      <c r="P1863" t="str">
        <f>MID(VLOOKUP($D1863,業務!$A$1:$E$11,2,FALSE),FIND("/",VLOOKUP($D1863,業務!$A$1:$E$11,2,FALSE))+1,2)</f>
        <v>專員</v>
      </c>
      <c r="Q1863">
        <f t="shared" si="88"/>
        <v>0.01</v>
      </c>
      <c r="R1863">
        <f t="shared" si="89"/>
        <v>2400</v>
      </c>
    </row>
    <row r="1864" spans="1:18" ht="15.75" customHeight="1">
      <c r="A1864" s="19">
        <v>1863</v>
      </c>
      <c r="B1864" s="4">
        <v>57</v>
      </c>
      <c r="C1864" s="15">
        <v>290</v>
      </c>
      <c r="D1864" s="21">
        <v>4</v>
      </c>
      <c r="E1864" s="22">
        <v>44228</v>
      </c>
      <c r="F1864" s="23">
        <v>2</v>
      </c>
      <c r="G1864" s="24">
        <v>0.17</v>
      </c>
      <c r="H1864">
        <f>VLOOKUP($B1864,產品!$A$1:$E$61,4,FALSE)*(1-$G1864)*$F1864</f>
        <v>29880</v>
      </c>
      <c r="I1864" s="58">
        <f>$H1864-VLOOKUP($B1864,產品!$A$2:$E$61,5,FALSE)*F1864-$R1864</f>
        <v>4321.4399999999996</v>
      </c>
      <c r="J1864">
        <f t="shared" si="87"/>
        <v>2021</v>
      </c>
      <c r="P1864" t="str">
        <f>MID(VLOOKUP($D1864,業務!$A$1:$E$11,2,FALSE),FIND("/",VLOOKUP($D1864,業務!$A$1:$E$11,2,FALSE))+1,2)</f>
        <v>副理</v>
      </c>
      <c r="Q1864">
        <f t="shared" si="88"/>
        <v>1.2E-2</v>
      </c>
      <c r="R1864">
        <f t="shared" si="89"/>
        <v>358.56</v>
      </c>
    </row>
    <row r="1865" spans="1:18" ht="15.75" customHeight="1">
      <c r="A1865" s="19">
        <v>1864</v>
      </c>
      <c r="B1865" s="4">
        <v>13</v>
      </c>
      <c r="C1865" s="15">
        <v>283</v>
      </c>
      <c r="D1865" s="21">
        <v>7</v>
      </c>
      <c r="E1865" s="22">
        <v>44228</v>
      </c>
      <c r="F1865" s="23">
        <v>30</v>
      </c>
      <c r="G1865" s="24">
        <v>0.16</v>
      </c>
      <c r="H1865">
        <f>VLOOKUP($B1865,產品!$A$1:$E$61,4,FALSE)*(1-$G1865)*$F1865</f>
        <v>45360</v>
      </c>
      <c r="I1865" s="58">
        <f>$H1865-VLOOKUP($B1865,產品!$A$2:$E$61,5,FALSE)*F1865-$R1865</f>
        <v>23215.68</v>
      </c>
      <c r="J1865">
        <f t="shared" si="87"/>
        <v>2021</v>
      </c>
      <c r="P1865" t="str">
        <f>MID(VLOOKUP($D1865,業務!$A$1:$E$11,2,FALSE),FIND("/",VLOOKUP($D1865,業務!$A$1:$E$11,2,FALSE))+1,2)</f>
        <v>副理</v>
      </c>
      <c r="Q1865">
        <f t="shared" si="88"/>
        <v>1.2E-2</v>
      </c>
      <c r="R1865">
        <f t="shared" si="89"/>
        <v>544.32000000000005</v>
      </c>
    </row>
    <row r="1866" spans="1:18" ht="15.75" customHeight="1">
      <c r="A1866" s="19">
        <v>1865</v>
      </c>
      <c r="B1866" s="4">
        <v>58</v>
      </c>
      <c r="C1866" s="15">
        <v>268</v>
      </c>
      <c r="D1866" s="21">
        <v>6</v>
      </c>
      <c r="E1866" s="22">
        <v>44229</v>
      </c>
      <c r="F1866" s="26">
        <v>4</v>
      </c>
      <c r="G1866" s="24">
        <v>0.14000000000000001</v>
      </c>
      <c r="H1866">
        <f>VLOOKUP($B1866,產品!$A$1:$E$61,4,FALSE)*(1-$G1866)*$F1866</f>
        <v>72240</v>
      </c>
      <c r="I1866" s="58">
        <f>$H1866-VLOOKUP($B1866,產品!$A$2:$E$61,5,FALSE)*F1866-$R1866</f>
        <v>12717.600000000008</v>
      </c>
      <c r="J1866">
        <f t="shared" si="87"/>
        <v>2021</v>
      </c>
      <c r="P1866" t="str">
        <f>MID(VLOOKUP($D1866,業務!$A$1:$E$11,2,FALSE),FIND("/",VLOOKUP($D1866,業務!$A$1:$E$11,2,FALSE))+1,2)</f>
        <v>專員</v>
      </c>
      <c r="Q1866">
        <f t="shared" si="88"/>
        <v>0.01</v>
      </c>
      <c r="R1866">
        <f t="shared" si="89"/>
        <v>722.4</v>
      </c>
    </row>
    <row r="1867" spans="1:18" ht="15.75" customHeight="1">
      <c r="A1867" s="19">
        <v>1866</v>
      </c>
      <c r="B1867" s="4">
        <v>22</v>
      </c>
      <c r="C1867" s="15">
        <v>1</v>
      </c>
      <c r="D1867" s="21">
        <v>7</v>
      </c>
      <c r="E1867" s="22">
        <v>44229</v>
      </c>
      <c r="F1867" s="23">
        <v>40</v>
      </c>
      <c r="G1867" s="24">
        <v>0.09</v>
      </c>
      <c r="H1867">
        <f>VLOOKUP($B1867,產品!$A$1:$E$61,4,FALSE)*(1-$G1867)*$F1867</f>
        <v>65520</v>
      </c>
      <c r="I1867" s="58">
        <f>$H1867-VLOOKUP($B1867,產品!$A$2:$E$61,5,FALSE)*F1867-$R1867</f>
        <v>35933.760000000002</v>
      </c>
      <c r="J1867">
        <f t="shared" si="87"/>
        <v>2021</v>
      </c>
      <c r="P1867" t="str">
        <f>MID(VLOOKUP($D1867,業務!$A$1:$E$11,2,FALSE),FIND("/",VLOOKUP($D1867,業務!$A$1:$E$11,2,FALSE))+1,2)</f>
        <v>副理</v>
      </c>
      <c r="Q1867">
        <f t="shared" si="88"/>
        <v>1.2E-2</v>
      </c>
      <c r="R1867">
        <f t="shared" si="89"/>
        <v>786.24</v>
      </c>
    </row>
    <row r="1868" spans="1:18" ht="15.75" customHeight="1">
      <c r="A1868" s="19">
        <v>1867</v>
      </c>
      <c r="B1868" s="4">
        <v>30</v>
      </c>
      <c r="C1868" s="15">
        <v>135</v>
      </c>
      <c r="D1868" s="21">
        <v>7</v>
      </c>
      <c r="E1868" s="22">
        <v>44230</v>
      </c>
      <c r="F1868" s="23">
        <v>10</v>
      </c>
      <c r="G1868" s="24">
        <v>0.2</v>
      </c>
      <c r="H1868">
        <f>VLOOKUP($B1868,產品!$A$1:$E$61,4,FALSE)*(1-$G1868)*$F1868</f>
        <v>52000</v>
      </c>
      <c r="I1868" s="58">
        <f>$H1868-VLOOKUP($B1868,產品!$A$2:$E$61,5,FALSE)*F1868-$R1868</f>
        <v>12376</v>
      </c>
      <c r="J1868">
        <f t="shared" si="87"/>
        <v>2021</v>
      </c>
      <c r="P1868" t="str">
        <f>MID(VLOOKUP($D1868,業務!$A$1:$E$11,2,FALSE),FIND("/",VLOOKUP($D1868,業務!$A$1:$E$11,2,FALSE))+1,2)</f>
        <v>副理</v>
      </c>
      <c r="Q1868">
        <f t="shared" si="88"/>
        <v>1.2E-2</v>
      </c>
      <c r="R1868">
        <f t="shared" si="89"/>
        <v>624</v>
      </c>
    </row>
    <row r="1869" spans="1:18" ht="15.75" customHeight="1">
      <c r="A1869" s="19">
        <v>1868</v>
      </c>
      <c r="B1869" s="4">
        <v>14</v>
      </c>
      <c r="C1869" s="15">
        <v>282</v>
      </c>
      <c r="D1869" s="21">
        <v>2</v>
      </c>
      <c r="E1869" s="22">
        <v>44230</v>
      </c>
      <c r="F1869" s="23">
        <v>20</v>
      </c>
      <c r="G1869" s="24">
        <v>0.12</v>
      </c>
      <c r="H1869">
        <f>VLOOKUP($B1869,產品!$A$1:$E$61,4,FALSE)*(1-$G1869)*$F1869</f>
        <v>31680</v>
      </c>
      <c r="I1869" s="58">
        <f>$H1869-VLOOKUP($B1869,產品!$A$2:$E$61,5,FALSE)*F1869-$R1869</f>
        <v>16804.8</v>
      </c>
      <c r="J1869">
        <f t="shared" si="87"/>
        <v>2021</v>
      </c>
      <c r="P1869" t="str">
        <f>MID(VLOOKUP($D1869,業務!$A$1:$E$11,2,FALSE),FIND("/",VLOOKUP($D1869,業務!$A$1:$E$11,2,FALSE))+1,2)</f>
        <v>經理</v>
      </c>
      <c r="Q1869">
        <f t="shared" si="88"/>
        <v>1.4999999999999999E-2</v>
      </c>
      <c r="R1869">
        <f t="shared" si="89"/>
        <v>475.2</v>
      </c>
    </row>
    <row r="1870" spans="1:18" ht="15.75" customHeight="1">
      <c r="A1870" s="19">
        <v>1869</v>
      </c>
      <c r="B1870" s="4">
        <v>28</v>
      </c>
      <c r="C1870" s="15">
        <v>123</v>
      </c>
      <c r="D1870" s="21">
        <v>4</v>
      </c>
      <c r="E1870" s="22">
        <v>44230</v>
      </c>
      <c r="F1870" s="23">
        <v>12</v>
      </c>
      <c r="G1870" s="24">
        <v>0.19</v>
      </c>
      <c r="H1870">
        <f>VLOOKUP($B1870,產品!$A$1:$E$61,4,FALSE)*(1-$G1870)*$F1870</f>
        <v>72900</v>
      </c>
      <c r="I1870" s="58">
        <f>$H1870-VLOOKUP($B1870,產品!$A$2:$E$61,5,FALSE)*F1870-$R1870</f>
        <v>18025.2</v>
      </c>
      <c r="J1870">
        <f t="shared" si="87"/>
        <v>2021</v>
      </c>
      <c r="P1870" t="str">
        <f>MID(VLOOKUP($D1870,業務!$A$1:$E$11,2,FALSE),FIND("/",VLOOKUP($D1870,業務!$A$1:$E$11,2,FALSE))+1,2)</f>
        <v>副理</v>
      </c>
      <c r="Q1870">
        <f t="shared" si="88"/>
        <v>1.2E-2</v>
      </c>
      <c r="R1870">
        <f t="shared" si="89"/>
        <v>874.80000000000007</v>
      </c>
    </row>
    <row r="1871" spans="1:18" ht="15.75" customHeight="1">
      <c r="A1871" s="19">
        <v>1870</v>
      </c>
      <c r="B1871" s="4">
        <v>38</v>
      </c>
      <c r="C1871" s="15">
        <v>113</v>
      </c>
      <c r="D1871" s="21">
        <v>5</v>
      </c>
      <c r="E1871" s="22">
        <v>44230</v>
      </c>
      <c r="F1871" s="23">
        <v>8</v>
      </c>
      <c r="G1871" s="24">
        <v>0.19</v>
      </c>
      <c r="H1871">
        <f>VLOOKUP($B1871,產品!$A$1:$E$61,4,FALSE)*(1-$G1871)*$F1871</f>
        <v>97200</v>
      </c>
      <c r="I1871" s="58">
        <f>$H1871-VLOOKUP($B1871,產品!$A$2:$E$61,5,FALSE)*F1871-$R1871</f>
        <v>18228</v>
      </c>
      <c r="J1871">
        <f t="shared" si="87"/>
        <v>2021</v>
      </c>
      <c r="P1871" t="str">
        <f>MID(VLOOKUP($D1871,業務!$A$1:$E$11,2,FALSE),FIND("/",VLOOKUP($D1871,業務!$A$1:$E$11,2,FALSE))+1,2)</f>
        <v>專員</v>
      </c>
      <c r="Q1871">
        <f t="shared" si="88"/>
        <v>0.01</v>
      </c>
      <c r="R1871">
        <f t="shared" si="89"/>
        <v>972</v>
      </c>
    </row>
    <row r="1872" spans="1:18" ht="15.75" customHeight="1">
      <c r="A1872" s="19">
        <v>1871</v>
      </c>
      <c r="B1872" s="4">
        <v>22</v>
      </c>
      <c r="C1872" s="15">
        <v>266</v>
      </c>
      <c r="D1872" s="21">
        <v>6</v>
      </c>
      <c r="E1872" s="22">
        <v>44230</v>
      </c>
      <c r="F1872" s="23">
        <v>30</v>
      </c>
      <c r="G1872" s="24">
        <v>0.16</v>
      </c>
      <c r="H1872">
        <f>VLOOKUP($B1872,產品!$A$1:$E$61,4,FALSE)*(1-$G1872)*$F1872</f>
        <v>45360</v>
      </c>
      <c r="I1872" s="58">
        <f>$H1872-VLOOKUP($B1872,產品!$A$2:$E$61,5,FALSE)*F1872-$R1872</f>
        <v>23306.400000000001</v>
      </c>
      <c r="J1872">
        <f t="shared" si="87"/>
        <v>2021</v>
      </c>
      <c r="P1872" t="str">
        <f>MID(VLOOKUP($D1872,業務!$A$1:$E$11,2,FALSE),FIND("/",VLOOKUP($D1872,業務!$A$1:$E$11,2,FALSE))+1,2)</f>
        <v>專員</v>
      </c>
      <c r="Q1872">
        <f t="shared" si="88"/>
        <v>0.01</v>
      </c>
      <c r="R1872">
        <f t="shared" si="89"/>
        <v>453.6</v>
      </c>
    </row>
    <row r="1873" spans="1:18" ht="15.75" customHeight="1">
      <c r="A1873" s="19">
        <v>1872</v>
      </c>
      <c r="B1873" s="4">
        <v>35</v>
      </c>
      <c r="C1873" s="15">
        <v>271</v>
      </c>
      <c r="D1873" s="21">
        <v>7</v>
      </c>
      <c r="E1873" s="22">
        <v>44231</v>
      </c>
      <c r="F1873" s="23">
        <v>12</v>
      </c>
      <c r="G1873" s="24">
        <v>0.17</v>
      </c>
      <c r="H1873">
        <f>VLOOKUP($B1873,產品!$A$1:$E$61,4,FALSE)*(1-$G1873)*$F1873</f>
        <v>84660</v>
      </c>
      <c r="I1873" s="58">
        <f>$H1873-VLOOKUP($B1873,產品!$A$2:$E$61,5,FALSE)*F1873-$R1873</f>
        <v>22444.080000000002</v>
      </c>
      <c r="J1873">
        <f t="shared" si="87"/>
        <v>2021</v>
      </c>
      <c r="P1873" t="str">
        <f>MID(VLOOKUP($D1873,業務!$A$1:$E$11,2,FALSE),FIND("/",VLOOKUP($D1873,業務!$A$1:$E$11,2,FALSE))+1,2)</f>
        <v>副理</v>
      </c>
      <c r="Q1873">
        <f t="shared" si="88"/>
        <v>1.2E-2</v>
      </c>
      <c r="R1873">
        <f t="shared" si="89"/>
        <v>1015.9200000000001</v>
      </c>
    </row>
    <row r="1874" spans="1:18" ht="15.75" customHeight="1">
      <c r="A1874" s="19">
        <v>1873</v>
      </c>
      <c r="B1874" s="4">
        <v>44</v>
      </c>
      <c r="C1874" s="15">
        <v>6</v>
      </c>
      <c r="D1874" s="21">
        <v>1</v>
      </c>
      <c r="E1874" s="22">
        <v>44231</v>
      </c>
      <c r="F1874" s="23">
        <v>7</v>
      </c>
      <c r="G1874" s="24">
        <v>0.15</v>
      </c>
      <c r="H1874">
        <f>VLOOKUP($B1874,產品!$A$1:$E$61,4,FALSE)*(1-$G1874)*$F1874</f>
        <v>119000</v>
      </c>
      <c r="I1874" s="58">
        <f>$H1874-VLOOKUP($B1874,產品!$A$2:$E$61,5,FALSE)*F1874-$R1874</f>
        <v>26810</v>
      </c>
      <c r="J1874">
        <f t="shared" si="87"/>
        <v>2021</v>
      </c>
      <c r="P1874" t="str">
        <f>MID(VLOOKUP($D1874,業務!$A$1:$E$11,2,FALSE),FIND("/",VLOOKUP($D1874,業務!$A$1:$E$11,2,FALSE))+1,2)</f>
        <v>專員</v>
      </c>
      <c r="Q1874">
        <f t="shared" si="88"/>
        <v>0.01</v>
      </c>
      <c r="R1874">
        <f t="shared" si="89"/>
        <v>1190</v>
      </c>
    </row>
    <row r="1875" spans="1:18" ht="15.75" customHeight="1">
      <c r="A1875" s="19">
        <v>1874</v>
      </c>
      <c r="B1875" s="4">
        <v>24</v>
      </c>
      <c r="C1875" s="15">
        <v>2</v>
      </c>
      <c r="D1875" s="21">
        <v>6</v>
      </c>
      <c r="E1875" s="22">
        <v>44231</v>
      </c>
      <c r="F1875" s="23">
        <v>90</v>
      </c>
      <c r="G1875" s="24">
        <v>0.16</v>
      </c>
      <c r="H1875">
        <f>VLOOKUP($B1875,產品!$A$1:$E$61,4,FALSE)*(1-$G1875)*$F1875</f>
        <v>136080</v>
      </c>
      <c r="I1875" s="58">
        <f>$H1875-VLOOKUP($B1875,產品!$A$2:$E$61,5,FALSE)*F1875-$R1875</f>
        <v>69919.199999999997</v>
      </c>
      <c r="J1875">
        <f t="shared" si="87"/>
        <v>2021</v>
      </c>
      <c r="P1875" t="str">
        <f>MID(VLOOKUP($D1875,業務!$A$1:$E$11,2,FALSE),FIND("/",VLOOKUP($D1875,業務!$A$1:$E$11,2,FALSE))+1,2)</f>
        <v>專員</v>
      </c>
      <c r="Q1875">
        <f t="shared" si="88"/>
        <v>0.01</v>
      </c>
      <c r="R1875">
        <f t="shared" si="89"/>
        <v>1360.8</v>
      </c>
    </row>
    <row r="1876" spans="1:18" ht="15.75" customHeight="1">
      <c r="A1876" s="19">
        <v>1875</v>
      </c>
      <c r="B1876" s="4">
        <v>43</v>
      </c>
      <c r="C1876" s="15">
        <v>7</v>
      </c>
      <c r="D1876" s="21">
        <v>1</v>
      </c>
      <c r="E1876" s="22">
        <v>44232</v>
      </c>
      <c r="F1876" s="23">
        <v>1</v>
      </c>
      <c r="G1876" s="24">
        <v>0.05</v>
      </c>
      <c r="H1876">
        <f>VLOOKUP($B1876,產品!$A$1:$E$61,4,FALSE)*(1-$G1876)*$F1876</f>
        <v>17100</v>
      </c>
      <c r="I1876" s="58">
        <f>$H1876-VLOOKUP($B1876,產品!$A$2:$E$61,5,FALSE)*F1876-$R1876</f>
        <v>5229</v>
      </c>
      <c r="J1876">
        <f t="shared" si="87"/>
        <v>2021</v>
      </c>
      <c r="P1876" t="str">
        <f>MID(VLOOKUP($D1876,業務!$A$1:$E$11,2,FALSE),FIND("/",VLOOKUP($D1876,業務!$A$1:$E$11,2,FALSE))+1,2)</f>
        <v>專員</v>
      </c>
      <c r="Q1876">
        <f t="shared" si="88"/>
        <v>0.01</v>
      </c>
      <c r="R1876">
        <f t="shared" si="89"/>
        <v>171</v>
      </c>
    </row>
    <row r="1877" spans="1:18" ht="15.75" customHeight="1">
      <c r="A1877" s="19">
        <v>1876</v>
      </c>
      <c r="B1877" s="4">
        <v>57</v>
      </c>
      <c r="C1877" s="15">
        <v>257</v>
      </c>
      <c r="D1877" s="21">
        <v>10</v>
      </c>
      <c r="E1877" s="22">
        <v>44232</v>
      </c>
      <c r="F1877" s="23">
        <v>6</v>
      </c>
      <c r="G1877" s="24">
        <v>0.18</v>
      </c>
      <c r="H1877">
        <f>VLOOKUP($B1877,產品!$A$1:$E$61,4,FALSE)*(1-$G1877)*$F1877</f>
        <v>88560.000000000015</v>
      </c>
      <c r="I1877" s="58">
        <f>$H1877-VLOOKUP($B1877,產品!$A$2:$E$61,5,FALSE)*F1877-$R1877</f>
        <v>12074.400000000014</v>
      </c>
      <c r="J1877">
        <f t="shared" si="87"/>
        <v>2021</v>
      </c>
      <c r="P1877" t="str">
        <f>MID(VLOOKUP($D1877,業務!$A$1:$E$11,2,FALSE),FIND("/",VLOOKUP($D1877,業務!$A$1:$E$11,2,FALSE))+1,2)</f>
        <v>專員</v>
      </c>
      <c r="Q1877">
        <f t="shared" si="88"/>
        <v>0.01</v>
      </c>
      <c r="R1877">
        <f t="shared" si="89"/>
        <v>885.60000000000014</v>
      </c>
    </row>
    <row r="1878" spans="1:18" ht="15.75" customHeight="1">
      <c r="A1878" s="19">
        <v>1877</v>
      </c>
      <c r="B1878" s="4">
        <v>18</v>
      </c>
      <c r="C1878" s="15">
        <v>263</v>
      </c>
      <c r="D1878" s="21">
        <v>4</v>
      </c>
      <c r="E1878" s="22">
        <v>44232</v>
      </c>
      <c r="F1878" s="26">
        <v>20</v>
      </c>
      <c r="G1878" s="24">
        <v>0.08</v>
      </c>
      <c r="H1878">
        <f>VLOOKUP($B1878,產品!$A$1:$E$61,4,FALSE)*(1-$G1878)*$F1878</f>
        <v>33120</v>
      </c>
      <c r="I1878" s="58">
        <f>$H1878-VLOOKUP($B1878,產品!$A$2:$E$61,5,FALSE)*F1878-$R1878</f>
        <v>18322.560000000001</v>
      </c>
      <c r="J1878">
        <f t="shared" si="87"/>
        <v>2021</v>
      </c>
      <c r="P1878" t="str">
        <f>MID(VLOOKUP($D1878,業務!$A$1:$E$11,2,FALSE),FIND("/",VLOOKUP($D1878,業務!$A$1:$E$11,2,FALSE))+1,2)</f>
        <v>副理</v>
      </c>
      <c r="Q1878">
        <f t="shared" si="88"/>
        <v>1.2E-2</v>
      </c>
      <c r="R1878">
        <f t="shared" si="89"/>
        <v>397.44</v>
      </c>
    </row>
    <row r="1879" spans="1:18" ht="15.75" customHeight="1">
      <c r="A1879" s="19">
        <v>1878</v>
      </c>
      <c r="B1879" s="4">
        <v>44</v>
      </c>
      <c r="C1879" s="15">
        <v>263</v>
      </c>
      <c r="D1879" s="21">
        <v>3</v>
      </c>
      <c r="E1879" s="22">
        <v>44232</v>
      </c>
      <c r="F1879" s="23">
        <v>5</v>
      </c>
      <c r="G1879" s="24">
        <v>0.14000000000000001</v>
      </c>
      <c r="H1879">
        <f>VLOOKUP($B1879,產品!$A$1:$E$61,4,FALSE)*(1-$G1879)*$F1879</f>
        <v>86000</v>
      </c>
      <c r="I1879" s="58">
        <f>$H1879-VLOOKUP($B1879,產品!$A$2:$E$61,5,FALSE)*F1879-$R1879</f>
        <v>19624</v>
      </c>
      <c r="J1879">
        <f t="shared" si="87"/>
        <v>2021</v>
      </c>
      <c r="P1879" t="str">
        <f>MID(VLOOKUP($D1879,業務!$A$1:$E$11,2,FALSE),FIND("/",VLOOKUP($D1879,業務!$A$1:$E$11,2,FALSE))+1,2)</f>
        <v>協理</v>
      </c>
      <c r="Q1879">
        <f t="shared" si="88"/>
        <v>1.6E-2</v>
      </c>
      <c r="R1879">
        <f t="shared" si="89"/>
        <v>1376</v>
      </c>
    </row>
    <row r="1880" spans="1:18" ht="15.75" customHeight="1">
      <c r="A1880" s="19">
        <v>1879</v>
      </c>
      <c r="B1880" s="4">
        <v>53</v>
      </c>
      <c r="C1880" s="15">
        <v>122</v>
      </c>
      <c r="D1880" s="21">
        <v>7</v>
      </c>
      <c r="E1880" s="22">
        <v>44232</v>
      </c>
      <c r="F1880" s="26">
        <v>8</v>
      </c>
      <c r="G1880" s="24">
        <v>0.08</v>
      </c>
      <c r="H1880">
        <f>VLOOKUP($B1880,產品!$A$1:$E$61,4,FALSE)*(1-$G1880)*$F1880</f>
        <v>110400</v>
      </c>
      <c r="I1880" s="58">
        <f>$H1880-VLOOKUP($B1880,產品!$A$2:$E$61,5,FALSE)*F1880-$R1880</f>
        <v>25075.200000000001</v>
      </c>
      <c r="J1880">
        <f t="shared" si="87"/>
        <v>2021</v>
      </c>
      <c r="P1880" t="str">
        <f>MID(VLOOKUP($D1880,業務!$A$1:$E$11,2,FALSE),FIND("/",VLOOKUP($D1880,業務!$A$1:$E$11,2,FALSE))+1,2)</f>
        <v>副理</v>
      </c>
      <c r="Q1880">
        <f t="shared" si="88"/>
        <v>1.2E-2</v>
      </c>
      <c r="R1880">
        <f t="shared" si="89"/>
        <v>1324.8</v>
      </c>
    </row>
    <row r="1881" spans="1:18" ht="15.75" customHeight="1">
      <c r="A1881" s="19">
        <v>1880</v>
      </c>
      <c r="B1881" s="4">
        <v>24</v>
      </c>
      <c r="C1881" s="15">
        <v>289</v>
      </c>
      <c r="D1881" s="21">
        <v>4</v>
      </c>
      <c r="E1881" s="22">
        <v>44232</v>
      </c>
      <c r="F1881" s="26">
        <v>200</v>
      </c>
      <c r="G1881" s="24">
        <v>0.17</v>
      </c>
      <c r="H1881">
        <f>VLOOKUP($B1881,產品!$A$1:$E$61,4,FALSE)*(1-$G1881)*$F1881</f>
        <v>298800</v>
      </c>
      <c r="I1881" s="58">
        <f>$H1881-VLOOKUP($B1881,產品!$A$2:$E$61,5,FALSE)*F1881-$R1881</f>
        <v>151214.39999999999</v>
      </c>
      <c r="J1881">
        <f t="shared" si="87"/>
        <v>2021</v>
      </c>
      <c r="P1881" t="str">
        <f>MID(VLOOKUP($D1881,業務!$A$1:$E$11,2,FALSE),FIND("/",VLOOKUP($D1881,業務!$A$1:$E$11,2,FALSE))+1,2)</f>
        <v>副理</v>
      </c>
      <c r="Q1881">
        <f t="shared" si="88"/>
        <v>1.2E-2</v>
      </c>
      <c r="R1881">
        <f t="shared" si="89"/>
        <v>3585.6</v>
      </c>
    </row>
    <row r="1882" spans="1:18" ht="15.75" customHeight="1">
      <c r="A1882" s="19">
        <v>1881</v>
      </c>
      <c r="B1882" s="4">
        <v>14</v>
      </c>
      <c r="C1882" s="15">
        <v>272</v>
      </c>
      <c r="D1882" s="21">
        <v>3</v>
      </c>
      <c r="E1882" s="22">
        <v>44233</v>
      </c>
      <c r="F1882" s="23">
        <v>15</v>
      </c>
      <c r="G1882" s="24">
        <v>0.13</v>
      </c>
      <c r="H1882">
        <f>VLOOKUP($B1882,產品!$A$1:$E$61,4,FALSE)*(1-$G1882)*$F1882</f>
        <v>23490</v>
      </c>
      <c r="I1882" s="58">
        <f>$H1882-VLOOKUP($B1882,產品!$A$2:$E$61,5,FALSE)*F1882-$R1882</f>
        <v>12314.16</v>
      </c>
      <c r="J1882">
        <f t="shared" si="87"/>
        <v>2021</v>
      </c>
      <c r="P1882" t="str">
        <f>MID(VLOOKUP($D1882,業務!$A$1:$E$11,2,FALSE),FIND("/",VLOOKUP($D1882,業務!$A$1:$E$11,2,FALSE))+1,2)</f>
        <v>協理</v>
      </c>
      <c r="Q1882">
        <f t="shared" si="88"/>
        <v>1.6E-2</v>
      </c>
      <c r="R1882">
        <f t="shared" si="89"/>
        <v>375.84000000000003</v>
      </c>
    </row>
    <row r="1883" spans="1:18" ht="15.75" customHeight="1">
      <c r="A1883" s="19">
        <v>1882</v>
      </c>
      <c r="B1883" s="4">
        <v>51</v>
      </c>
      <c r="C1883" s="15">
        <v>9</v>
      </c>
      <c r="D1883" s="21">
        <v>4</v>
      </c>
      <c r="E1883" s="22">
        <v>44233</v>
      </c>
      <c r="F1883" s="23">
        <v>13</v>
      </c>
      <c r="G1883" s="24">
        <v>0.09</v>
      </c>
      <c r="H1883">
        <f>VLOOKUP($B1883,產品!$A$1:$E$61,4,FALSE)*(1-$G1883)*$F1883</f>
        <v>236600</v>
      </c>
      <c r="I1883" s="58">
        <f>$H1883-VLOOKUP($B1883,產品!$A$2:$E$61,5,FALSE)*F1883-$R1883</f>
        <v>51760.800000000003</v>
      </c>
      <c r="J1883">
        <f t="shared" si="87"/>
        <v>2021</v>
      </c>
      <c r="P1883" t="str">
        <f>MID(VLOOKUP($D1883,業務!$A$1:$E$11,2,FALSE),FIND("/",VLOOKUP($D1883,業務!$A$1:$E$11,2,FALSE))+1,2)</f>
        <v>副理</v>
      </c>
      <c r="Q1883">
        <f t="shared" si="88"/>
        <v>1.2E-2</v>
      </c>
      <c r="R1883">
        <f t="shared" si="89"/>
        <v>2839.2000000000003</v>
      </c>
    </row>
    <row r="1884" spans="1:18" ht="15.75" customHeight="1">
      <c r="A1884" s="19">
        <v>1883</v>
      </c>
      <c r="B1884" s="4">
        <v>34</v>
      </c>
      <c r="C1884" s="15">
        <v>135</v>
      </c>
      <c r="D1884" s="21">
        <v>7</v>
      </c>
      <c r="E1884" s="22">
        <v>44233</v>
      </c>
      <c r="F1884" s="23">
        <v>30</v>
      </c>
      <c r="G1884" s="24">
        <v>7.0000000000000007E-2</v>
      </c>
      <c r="H1884">
        <f>VLOOKUP($B1884,產品!$A$1:$E$61,4,FALSE)*(1-$G1884)*$F1884</f>
        <v>223199.99999999997</v>
      </c>
      <c r="I1884" s="58">
        <f>$H1884-VLOOKUP($B1884,產品!$A$2:$E$61,5,FALSE)*F1884-$R1884</f>
        <v>76521.599999999977</v>
      </c>
      <c r="J1884">
        <f t="shared" si="87"/>
        <v>2021</v>
      </c>
      <c r="P1884" t="str">
        <f>MID(VLOOKUP($D1884,業務!$A$1:$E$11,2,FALSE),FIND("/",VLOOKUP($D1884,業務!$A$1:$E$11,2,FALSE))+1,2)</f>
        <v>副理</v>
      </c>
      <c r="Q1884">
        <f t="shared" si="88"/>
        <v>1.2E-2</v>
      </c>
      <c r="R1884">
        <f t="shared" si="89"/>
        <v>2678.3999999999996</v>
      </c>
    </row>
    <row r="1885" spans="1:18" ht="15.75" customHeight="1">
      <c r="A1885" s="19">
        <v>1884</v>
      </c>
      <c r="B1885" s="4">
        <v>4</v>
      </c>
      <c r="C1885" s="15">
        <v>124</v>
      </c>
      <c r="D1885" s="21">
        <v>8</v>
      </c>
      <c r="E1885" s="22">
        <v>44234</v>
      </c>
      <c r="F1885" s="23">
        <v>10</v>
      </c>
      <c r="G1885" s="24">
        <v>0.06</v>
      </c>
      <c r="H1885">
        <f>VLOOKUP($B1885,產品!$A$1:$E$61,4,FALSE)*(1-$G1885)*$F1885</f>
        <v>9400</v>
      </c>
      <c r="I1885" s="58">
        <f>$H1885-VLOOKUP($B1885,產品!$A$2:$E$61,5,FALSE)*F1885-$R1885</f>
        <v>5306</v>
      </c>
      <c r="J1885">
        <f t="shared" si="87"/>
        <v>2021</v>
      </c>
      <c r="P1885" t="str">
        <f>MID(VLOOKUP($D1885,業務!$A$1:$E$11,2,FALSE),FIND("/",VLOOKUP($D1885,業務!$A$1:$E$11,2,FALSE))+1,2)</f>
        <v>專員</v>
      </c>
      <c r="Q1885">
        <f t="shared" si="88"/>
        <v>0.01</v>
      </c>
      <c r="R1885">
        <f t="shared" si="89"/>
        <v>94</v>
      </c>
    </row>
    <row r="1886" spans="1:18" ht="15.75" customHeight="1">
      <c r="A1886" s="19">
        <v>1885</v>
      </c>
      <c r="B1886" s="4">
        <v>54</v>
      </c>
      <c r="C1886" s="15">
        <v>281</v>
      </c>
      <c r="D1886" s="21">
        <v>6</v>
      </c>
      <c r="E1886" s="22">
        <v>44234</v>
      </c>
      <c r="F1886" s="26">
        <v>3</v>
      </c>
      <c r="G1886" s="24">
        <v>0.16</v>
      </c>
      <c r="H1886">
        <f>VLOOKUP($B1886,產品!$A$1:$E$61,4,FALSE)*(1-$G1886)*$F1886</f>
        <v>45360</v>
      </c>
      <c r="I1886" s="58">
        <f>$H1886-VLOOKUP($B1886,產品!$A$2:$E$61,5,FALSE)*F1886-$R1886</f>
        <v>7106.4</v>
      </c>
      <c r="J1886">
        <f t="shared" si="87"/>
        <v>2021</v>
      </c>
      <c r="P1886" t="str">
        <f>MID(VLOOKUP($D1886,業務!$A$1:$E$11,2,FALSE),FIND("/",VLOOKUP($D1886,業務!$A$1:$E$11,2,FALSE))+1,2)</f>
        <v>專員</v>
      </c>
      <c r="Q1886">
        <f t="shared" si="88"/>
        <v>0.01</v>
      </c>
      <c r="R1886">
        <f t="shared" si="89"/>
        <v>453.6</v>
      </c>
    </row>
    <row r="1887" spans="1:18" ht="15.75" customHeight="1">
      <c r="A1887" s="19">
        <v>1886</v>
      </c>
      <c r="B1887" s="4">
        <v>37</v>
      </c>
      <c r="C1887" s="15">
        <v>283</v>
      </c>
      <c r="D1887" s="21">
        <v>3</v>
      </c>
      <c r="E1887" s="22">
        <v>44235</v>
      </c>
      <c r="F1887" s="26">
        <v>2</v>
      </c>
      <c r="G1887" s="24">
        <v>0.1</v>
      </c>
      <c r="H1887">
        <f>VLOOKUP($B1887,產品!$A$1:$E$61,4,FALSE)*(1-$G1887)*$F1887</f>
        <v>21600</v>
      </c>
      <c r="I1887" s="58">
        <f>$H1887-VLOOKUP($B1887,產品!$A$2:$E$61,5,FALSE)*F1887-$R1887</f>
        <v>5654.4</v>
      </c>
      <c r="J1887">
        <f t="shared" si="87"/>
        <v>2021</v>
      </c>
      <c r="P1887" t="str">
        <f>MID(VLOOKUP($D1887,業務!$A$1:$E$11,2,FALSE),FIND("/",VLOOKUP($D1887,業務!$A$1:$E$11,2,FALSE))+1,2)</f>
        <v>協理</v>
      </c>
      <c r="Q1887">
        <f t="shared" si="88"/>
        <v>1.6E-2</v>
      </c>
      <c r="R1887">
        <f t="shared" si="89"/>
        <v>345.6</v>
      </c>
    </row>
    <row r="1888" spans="1:18" ht="15.75" customHeight="1">
      <c r="A1888" s="19">
        <v>1887</v>
      </c>
      <c r="B1888" s="4">
        <v>7</v>
      </c>
      <c r="C1888" s="15">
        <v>125</v>
      </c>
      <c r="D1888" s="21">
        <v>2</v>
      </c>
      <c r="E1888" s="22">
        <v>44235</v>
      </c>
      <c r="F1888" s="23">
        <v>20</v>
      </c>
      <c r="G1888" s="24">
        <v>0.16</v>
      </c>
      <c r="H1888">
        <f>VLOOKUP($B1888,產品!$A$1:$E$61,4,FALSE)*(1-$G1888)*$F1888</f>
        <v>16800</v>
      </c>
      <c r="I1888" s="58">
        <f>$H1888-VLOOKUP($B1888,產品!$A$2:$E$61,5,FALSE)*F1888-$R1888</f>
        <v>8548</v>
      </c>
      <c r="J1888">
        <f t="shared" si="87"/>
        <v>2021</v>
      </c>
      <c r="P1888" t="str">
        <f>MID(VLOOKUP($D1888,業務!$A$1:$E$11,2,FALSE),FIND("/",VLOOKUP($D1888,業務!$A$1:$E$11,2,FALSE))+1,2)</f>
        <v>經理</v>
      </c>
      <c r="Q1888">
        <f t="shared" si="88"/>
        <v>1.4999999999999999E-2</v>
      </c>
      <c r="R1888">
        <f t="shared" si="89"/>
        <v>252</v>
      </c>
    </row>
    <row r="1889" spans="1:18" ht="15.75" customHeight="1">
      <c r="A1889" s="19">
        <v>1888</v>
      </c>
      <c r="B1889" s="4">
        <v>3</v>
      </c>
      <c r="C1889" s="15">
        <v>271</v>
      </c>
      <c r="D1889" s="21">
        <v>6</v>
      </c>
      <c r="E1889" s="22">
        <v>44235</v>
      </c>
      <c r="F1889" s="26">
        <v>300</v>
      </c>
      <c r="G1889" s="24">
        <v>0.15</v>
      </c>
      <c r="H1889">
        <f>VLOOKUP($B1889,產品!$A$1:$E$61,4,FALSE)*(1-$G1889)*$F1889</f>
        <v>255000</v>
      </c>
      <c r="I1889" s="58">
        <f>$H1889-VLOOKUP($B1889,產品!$A$2:$E$61,5,FALSE)*F1889-$R1889</f>
        <v>132450</v>
      </c>
      <c r="J1889">
        <f t="shared" si="87"/>
        <v>2021</v>
      </c>
      <c r="P1889" t="str">
        <f>MID(VLOOKUP($D1889,業務!$A$1:$E$11,2,FALSE),FIND("/",VLOOKUP($D1889,業務!$A$1:$E$11,2,FALSE))+1,2)</f>
        <v>專員</v>
      </c>
      <c r="Q1889">
        <f t="shared" si="88"/>
        <v>0.01</v>
      </c>
      <c r="R1889">
        <f t="shared" si="89"/>
        <v>2550</v>
      </c>
    </row>
    <row r="1890" spans="1:18" ht="15.75" customHeight="1">
      <c r="A1890" s="19">
        <v>1889</v>
      </c>
      <c r="B1890" s="4">
        <v>59</v>
      </c>
      <c r="C1890" s="15">
        <v>282</v>
      </c>
      <c r="D1890" s="21">
        <v>6</v>
      </c>
      <c r="E1890" s="22">
        <v>44236</v>
      </c>
      <c r="F1890" s="23">
        <v>2</v>
      </c>
      <c r="G1890" s="24">
        <v>0.15</v>
      </c>
      <c r="H1890">
        <f>VLOOKUP($B1890,產品!$A$1:$E$61,4,FALSE)*(1-$G1890)*$F1890</f>
        <v>40800</v>
      </c>
      <c r="I1890" s="58">
        <f>$H1890-VLOOKUP($B1890,產品!$A$2:$E$61,5,FALSE)*F1890-$R1890</f>
        <v>6792</v>
      </c>
      <c r="J1890">
        <f t="shared" si="87"/>
        <v>2021</v>
      </c>
      <c r="P1890" t="str">
        <f>MID(VLOOKUP($D1890,業務!$A$1:$E$11,2,FALSE),FIND("/",VLOOKUP($D1890,業務!$A$1:$E$11,2,FALSE))+1,2)</f>
        <v>專員</v>
      </c>
      <c r="Q1890">
        <f t="shared" si="88"/>
        <v>0.01</v>
      </c>
      <c r="R1890">
        <f t="shared" si="89"/>
        <v>408</v>
      </c>
    </row>
    <row r="1891" spans="1:18" ht="15.75" customHeight="1">
      <c r="A1891" s="19">
        <v>1890</v>
      </c>
      <c r="B1891" s="4">
        <v>51</v>
      </c>
      <c r="C1891" s="15">
        <v>259</v>
      </c>
      <c r="D1891" s="21">
        <v>8</v>
      </c>
      <c r="E1891" s="22">
        <v>44236</v>
      </c>
      <c r="F1891" s="23">
        <v>10</v>
      </c>
      <c r="G1891" s="24">
        <v>0.06</v>
      </c>
      <c r="H1891">
        <f>VLOOKUP($B1891,產品!$A$1:$E$61,4,FALSE)*(1-$G1891)*$F1891</f>
        <v>188000</v>
      </c>
      <c r="I1891" s="58">
        <f>$H1891-VLOOKUP($B1891,產品!$A$2:$E$61,5,FALSE)*F1891-$R1891</f>
        <v>46120</v>
      </c>
      <c r="J1891">
        <f t="shared" si="87"/>
        <v>2021</v>
      </c>
      <c r="P1891" t="str">
        <f>MID(VLOOKUP($D1891,業務!$A$1:$E$11,2,FALSE),FIND("/",VLOOKUP($D1891,業務!$A$1:$E$11,2,FALSE))+1,2)</f>
        <v>專員</v>
      </c>
      <c r="Q1891">
        <f t="shared" si="88"/>
        <v>0.01</v>
      </c>
      <c r="R1891">
        <f t="shared" si="89"/>
        <v>1880</v>
      </c>
    </row>
    <row r="1892" spans="1:18" ht="15.75" customHeight="1">
      <c r="A1892" s="19">
        <v>1891</v>
      </c>
      <c r="B1892" s="4">
        <v>16</v>
      </c>
      <c r="C1892" s="15">
        <v>11</v>
      </c>
      <c r="D1892" s="21">
        <v>1</v>
      </c>
      <c r="E1892" s="22">
        <v>44236</v>
      </c>
      <c r="F1892" s="26">
        <v>70</v>
      </c>
      <c r="G1892" s="24">
        <v>0.06</v>
      </c>
      <c r="H1892">
        <f>VLOOKUP($B1892,產品!$A$1:$E$61,4,FALSE)*(1-$G1892)*$F1892</f>
        <v>118440</v>
      </c>
      <c r="I1892" s="58">
        <f>$H1892-VLOOKUP($B1892,產品!$A$2:$E$61,5,FALSE)*F1892-$R1892</f>
        <v>66855.600000000006</v>
      </c>
      <c r="J1892">
        <f t="shared" si="87"/>
        <v>2021</v>
      </c>
      <c r="P1892" t="str">
        <f>MID(VLOOKUP($D1892,業務!$A$1:$E$11,2,FALSE),FIND("/",VLOOKUP($D1892,業務!$A$1:$E$11,2,FALSE))+1,2)</f>
        <v>專員</v>
      </c>
      <c r="Q1892">
        <f t="shared" si="88"/>
        <v>0.01</v>
      </c>
      <c r="R1892">
        <f t="shared" si="89"/>
        <v>1184.4000000000001</v>
      </c>
    </row>
    <row r="1893" spans="1:18" ht="15.75" customHeight="1">
      <c r="A1893" s="19">
        <v>1892</v>
      </c>
      <c r="B1893" s="4">
        <v>58</v>
      </c>
      <c r="C1893" s="15">
        <v>9</v>
      </c>
      <c r="D1893" s="21">
        <v>3</v>
      </c>
      <c r="E1893" s="22">
        <v>44237</v>
      </c>
      <c r="F1893" s="26">
        <v>3</v>
      </c>
      <c r="G1893" s="24">
        <v>0.19</v>
      </c>
      <c r="H1893">
        <f>VLOOKUP($B1893,產品!$A$1:$E$61,4,FALSE)*(1-$G1893)*$F1893</f>
        <v>51030</v>
      </c>
      <c r="I1893" s="58">
        <f>$H1893-VLOOKUP($B1893,產品!$A$2:$E$61,5,FALSE)*F1893-$R1893</f>
        <v>6113.5200000000077</v>
      </c>
      <c r="J1893">
        <f t="shared" si="87"/>
        <v>2021</v>
      </c>
      <c r="P1893" t="str">
        <f>MID(VLOOKUP($D1893,業務!$A$1:$E$11,2,FALSE),FIND("/",VLOOKUP($D1893,業務!$A$1:$E$11,2,FALSE))+1,2)</f>
        <v>協理</v>
      </c>
      <c r="Q1893">
        <f t="shared" si="88"/>
        <v>1.6E-2</v>
      </c>
      <c r="R1893">
        <f t="shared" si="89"/>
        <v>816.48</v>
      </c>
    </row>
    <row r="1894" spans="1:18" ht="15.75" customHeight="1">
      <c r="A1894" s="19">
        <v>1893</v>
      </c>
      <c r="B1894" s="4">
        <v>29</v>
      </c>
      <c r="C1894" s="15">
        <v>11</v>
      </c>
      <c r="D1894" s="21">
        <v>4</v>
      </c>
      <c r="E1894" s="22">
        <v>44238</v>
      </c>
      <c r="F1894" s="23">
        <v>10</v>
      </c>
      <c r="G1894" s="24">
        <v>0.19</v>
      </c>
      <c r="H1894">
        <f>VLOOKUP($B1894,產品!$A$1:$E$61,4,FALSE)*(1-$G1894)*$F1894</f>
        <v>48600</v>
      </c>
      <c r="I1894" s="58">
        <f>$H1894-VLOOKUP($B1894,產品!$A$2:$E$61,5,FALSE)*F1894-$R1894</f>
        <v>12016.8</v>
      </c>
      <c r="J1894">
        <f t="shared" si="87"/>
        <v>2021</v>
      </c>
      <c r="P1894" t="str">
        <f>MID(VLOOKUP($D1894,業務!$A$1:$E$11,2,FALSE),FIND("/",VLOOKUP($D1894,業務!$A$1:$E$11,2,FALSE))+1,2)</f>
        <v>副理</v>
      </c>
      <c r="Q1894">
        <f t="shared" si="88"/>
        <v>1.2E-2</v>
      </c>
      <c r="R1894">
        <f t="shared" si="89"/>
        <v>583.20000000000005</v>
      </c>
    </row>
    <row r="1895" spans="1:18" ht="15.75" customHeight="1">
      <c r="A1895" s="19">
        <v>1894</v>
      </c>
      <c r="B1895" s="4">
        <v>58</v>
      </c>
      <c r="C1895" s="15">
        <v>282</v>
      </c>
      <c r="D1895" s="21">
        <v>7</v>
      </c>
      <c r="E1895" s="22">
        <v>44238</v>
      </c>
      <c r="F1895" s="23">
        <v>1</v>
      </c>
      <c r="G1895" s="24">
        <v>0.08</v>
      </c>
      <c r="H1895">
        <f>VLOOKUP($B1895,產品!$A$1:$E$61,4,FALSE)*(1-$G1895)*$F1895</f>
        <v>19320</v>
      </c>
      <c r="I1895" s="58">
        <f>$H1895-VLOOKUP($B1895,產品!$A$2:$E$61,5,FALSE)*F1895-$R1895</f>
        <v>4388.1600000000017</v>
      </c>
      <c r="J1895">
        <f t="shared" si="87"/>
        <v>2021</v>
      </c>
      <c r="P1895" t="str">
        <f>MID(VLOOKUP($D1895,業務!$A$1:$E$11,2,FALSE),FIND("/",VLOOKUP($D1895,業務!$A$1:$E$11,2,FALSE))+1,2)</f>
        <v>副理</v>
      </c>
      <c r="Q1895">
        <f t="shared" si="88"/>
        <v>1.2E-2</v>
      </c>
      <c r="R1895">
        <f t="shared" si="89"/>
        <v>231.84</v>
      </c>
    </row>
    <row r="1896" spans="1:18" ht="15.75" customHeight="1">
      <c r="A1896" s="19">
        <v>1895</v>
      </c>
      <c r="B1896" s="4">
        <v>11</v>
      </c>
      <c r="C1896" s="15">
        <v>284</v>
      </c>
      <c r="D1896" s="21">
        <v>9</v>
      </c>
      <c r="E1896" s="22">
        <v>44238</v>
      </c>
      <c r="F1896" s="26">
        <v>20</v>
      </c>
      <c r="G1896" s="24">
        <v>0.12</v>
      </c>
      <c r="H1896">
        <f>VLOOKUP($B1896,產品!$A$1:$E$61,4,FALSE)*(1-$G1896)*$F1896</f>
        <v>17600</v>
      </c>
      <c r="I1896" s="58">
        <f>$H1896-VLOOKUP($B1896,產品!$A$2:$E$61,5,FALSE)*F1896-$R1896</f>
        <v>9336</v>
      </c>
      <c r="J1896">
        <f t="shared" si="87"/>
        <v>2021</v>
      </c>
      <c r="P1896" t="str">
        <f>MID(VLOOKUP($D1896,業務!$A$1:$E$11,2,FALSE),FIND("/",VLOOKUP($D1896,業務!$A$1:$E$11,2,FALSE))+1,2)</f>
        <v>經理</v>
      </c>
      <c r="Q1896">
        <f t="shared" si="88"/>
        <v>1.4999999999999999E-2</v>
      </c>
      <c r="R1896">
        <f t="shared" si="89"/>
        <v>264</v>
      </c>
    </row>
    <row r="1897" spans="1:18" ht="15.75" customHeight="1">
      <c r="A1897" s="19">
        <v>1896</v>
      </c>
      <c r="B1897" s="4">
        <v>8</v>
      </c>
      <c r="C1897" s="15">
        <v>115</v>
      </c>
      <c r="D1897" s="21">
        <v>9</v>
      </c>
      <c r="E1897" s="22">
        <v>44238</v>
      </c>
      <c r="F1897" s="26">
        <v>50</v>
      </c>
      <c r="G1897" s="24">
        <v>0.18</v>
      </c>
      <c r="H1897">
        <f>VLOOKUP($B1897,產品!$A$1:$E$61,4,FALSE)*(1-$G1897)*$F1897</f>
        <v>41000.000000000007</v>
      </c>
      <c r="I1897" s="58">
        <f>$H1897-VLOOKUP($B1897,產品!$A$2:$E$61,5,FALSE)*F1897-$R1897</f>
        <v>20385.000000000007</v>
      </c>
      <c r="J1897">
        <f t="shared" si="87"/>
        <v>2021</v>
      </c>
      <c r="P1897" t="str">
        <f>MID(VLOOKUP($D1897,業務!$A$1:$E$11,2,FALSE),FIND("/",VLOOKUP($D1897,業務!$A$1:$E$11,2,FALSE))+1,2)</f>
        <v>經理</v>
      </c>
      <c r="Q1897">
        <f t="shared" si="88"/>
        <v>1.4999999999999999E-2</v>
      </c>
      <c r="R1897">
        <f t="shared" si="89"/>
        <v>615.00000000000011</v>
      </c>
    </row>
    <row r="1898" spans="1:18" ht="15.75" customHeight="1">
      <c r="A1898" s="19">
        <v>1897</v>
      </c>
      <c r="B1898" s="4">
        <v>59</v>
      </c>
      <c r="C1898" s="15">
        <v>123</v>
      </c>
      <c r="D1898" s="21">
        <v>1</v>
      </c>
      <c r="E1898" s="22">
        <v>44238</v>
      </c>
      <c r="F1898" s="26">
        <v>7</v>
      </c>
      <c r="G1898" s="24">
        <v>0.09</v>
      </c>
      <c r="H1898">
        <f>VLOOKUP($B1898,產品!$A$1:$E$61,4,FALSE)*(1-$G1898)*$F1898</f>
        <v>152880</v>
      </c>
      <c r="I1898" s="58">
        <f>$H1898-VLOOKUP($B1898,產品!$A$2:$E$61,5,FALSE)*F1898-$R1898</f>
        <v>33751.199999999997</v>
      </c>
      <c r="J1898">
        <f t="shared" si="87"/>
        <v>2021</v>
      </c>
      <c r="P1898" t="str">
        <f>MID(VLOOKUP($D1898,業務!$A$1:$E$11,2,FALSE),FIND("/",VLOOKUP($D1898,業務!$A$1:$E$11,2,FALSE))+1,2)</f>
        <v>專員</v>
      </c>
      <c r="Q1898">
        <f t="shared" si="88"/>
        <v>0.01</v>
      </c>
      <c r="R1898">
        <f t="shared" si="89"/>
        <v>1528.8</v>
      </c>
    </row>
    <row r="1899" spans="1:18" ht="15.75" customHeight="1">
      <c r="A1899" s="19">
        <v>1898</v>
      </c>
      <c r="B1899" s="4">
        <v>20</v>
      </c>
      <c r="C1899" s="15">
        <v>12</v>
      </c>
      <c r="D1899" s="21">
        <v>2</v>
      </c>
      <c r="E1899" s="22">
        <v>44238</v>
      </c>
      <c r="F1899" s="26">
        <v>200</v>
      </c>
      <c r="G1899" s="24">
        <v>0.18</v>
      </c>
      <c r="H1899">
        <f>VLOOKUP($B1899,產品!$A$1:$E$61,4,FALSE)*(1-$G1899)*$F1899</f>
        <v>295200</v>
      </c>
      <c r="I1899" s="58">
        <f>$H1899-VLOOKUP($B1899,產品!$A$2:$E$61,5,FALSE)*F1899-$R1899</f>
        <v>146772</v>
      </c>
      <c r="J1899">
        <f t="shared" si="87"/>
        <v>2021</v>
      </c>
      <c r="P1899" t="str">
        <f>MID(VLOOKUP($D1899,業務!$A$1:$E$11,2,FALSE),FIND("/",VLOOKUP($D1899,業務!$A$1:$E$11,2,FALSE))+1,2)</f>
        <v>經理</v>
      </c>
      <c r="Q1899">
        <f t="shared" si="88"/>
        <v>1.4999999999999999E-2</v>
      </c>
      <c r="R1899">
        <f t="shared" si="89"/>
        <v>4428</v>
      </c>
    </row>
    <row r="1900" spans="1:18" ht="15.75" customHeight="1">
      <c r="A1900" s="19">
        <v>1899</v>
      </c>
      <c r="B1900" s="4">
        <v>31</v>
      </c>
      <c r="C1900" s="15">
        <v>261</v>
      </c>
      <c r="D1900" s="21">
        <v>6</v>
      </c>
      <c r="E1900" s="22">
        <v>44239</v>
      </c>
      <c r="F1900" s="23">
        <v>10</v>
      </c>
      <c r="G1900" s="24">
        <v>0.11</v>
      </c>
      <c r="H1900">
        <f>VLOOKUP($B1900,產品!$A$1:$E$61,4,FALSE)*(1-$G1900)*$F1900</f>
        <v>62300</v>
      </c>
      <c r="I1900" s="58">
        <f>$H1900-VLOOKUP($B1900,產品!$A$2:$E$61,5,FALSE)*F1900-$R1900</f>
        <v>19677</v>
      </c>
      <c r="J1900">
        <f t="shared" si="87"/>
        <v>2021</v>
      </c>
      <c r="P1900" t="str">
        <f>MID(VLOOKUP($D1900,業務!$A$1:$E$11,2,FALSE),FIND("/",VLOOKUP($D1900,業務!$A$1:$E$11,2,FALSE))+1,2)</f>
        <v>專員</v>
      </c>
      <c r="Q1900">
        <f t="shared" si="88"/>
        <v>0.01</v>
      </c>
      <c r="R1900">
        <f t="shared" si="89"/>
        <v>623</v>
      </c>
    </row>
    <row r="1901" spans="1:18" ht="15.75" customHeight="1">
      <c r="A1901" s="19">
        <v>1900</v>
      </c>
      <c r="B1901" s="4">
        <v>7</v>
      </c>
      <c r="C1901" s="15">
        <v>257</v>
      </c>
      <c r="D1901" s="21">
        <v>7</v>
      </c>
      <c r="E1901" s="22">
        <v>44239</v>
      </c>
      <c r="F1901" s="26">
        <v>40</v>
      </c>
      <c r="G1901" s="24">
        <v>7.0000000000000007E-2</v>
      </c>
      <c r="H1901">
        <f>VLOOKUP($B1901,產品!$A$1:$E$61,4,FALSE)*(1-$G1901)*$F1901</f>
        <v>37199.999999999993</v>
      </c>
      <c r="I1901" s="58">
        <f>$H1901-VLOOKUP($B1901,產品!$A$2:$E$61,5,FALSE)*F1901-$R1901</f>
        <v>20753.599999999991</v>
      </c>
      <c r="J1901">
        <f t="shared" si="87"/>
        <v>2021</v>
      </c>
      <c r="P1901" t="str">
        <f>MID(VLOOKUP($D1901,業務!$A$1:$E$11,2,FALSE),FIND("/",VLOOKUP($D1901,業務!$A$1:$E$11,2,FALSE))+1,2)</f>
        <v>副理</v>
      </c>
      <c r="Q1901">
        <f t="shared" si="88"/>
        <v>1.2E-2</v>
      </c>
      <c r="R1901">
        <f t="shared" si="89"/>
        <v>446.39999999999992</v>
      </c>
    </row>
    <row r="1902" spans="1:18" ht="15.75" customHeight="1">
      <c r="A1902" s="19">
        <v>1901</v>
      </c>
      <c r="B1902" s="4">
        <v>6</v>
      </c>
      <c r="C1902" s="15">
        <v>283</v>
      </c>
      <c r="D1902" s="21">
        <v>7</v>
      </c>
      <c r="E1902" s="22">
        <v>44239</v>
      </c>
      <c r="F1902" s="26">
        <v>75</v>
      </c>
      <c r="G1902" s="24">
        <v>0.15</v>
      </c>
      <c r="H1902">
        <f>VLOOKUP($B1902,產品!$A$1:$E$61,4,FALSE)*(1-$G1902)*$F1902</f>
        <v>63750</v>
      </c>
      <c r="I1902" s="58">
        <f>$H1902-VLOOKUP($B1902,產品!$A$2:$E$61,5,FALSE)*F1902-$R1902</f>
        <v>32985</v>
      </c>
      <c r="J1902">
        <f t="shared" si="87"/>
        <v>2021</v>
      </c>
      <c r="P1902" t="str">
        <f>MID(VLOOKUP($D1902,業務!$A$1:$E$11,2,FALSE),FIND("/",VLOOKUP($D1902,業務!$A$1:$E$11,2,FALSE))+1,2)</f>
        <v>副理</v>
      </c>
      <c r="Q1902">
        <f t="shared" si="88"/>
        <v>1.2E-2</v>
      </c>
      <c r="R1902">
        <f t="shared" si="89"/>
        <v>765</v>
      </c>
    </row>
    <row r="1903" spans="1:18" ht="15.75" customHeight="1">
      <c r="A1903" s="19">
        <v>1902</v>
      </c>
      <c r="B1903" s="4">
        <v>40</v>
      </c>
      <c r="C1903" s="15">
        <v>290</v>
      </c>
      <c r="D1903" s="21">
        <v>10</v>
      </c>
      <c r="E1903" s="22">
        <v>44240</v>
      </c>
      <c r="F1903" s="26">
        <v>2</v>
      </c>
      <c r="G1903" s="24">
        <v>0.15</v>
      </c>
      <c r="H1903">
        <f>VLOOKUP($B1903,產品!$A$1:$E$61,4,FALSE)*(1-$G1903)*$F1903</f>
        <v>34000</v>
      </c>
      <c r="I1903" s="58">
        <f>$H1903-VLOOKUP($B1903,產品!$A$2:$E$61,5,FALSE)*F1903-$R1903</f>
        <v>7660</v>
      </c>
      <c r="J1903">
        <f t="shared" si="87"/>
        <v>2021</v>
      </c>
      <c r="P1903" t="str">
        <f>MID(VLOOKUP($D1903,業務!$A$1:$E$11,2,FALSE),FIND("/",VLOOKUP($D1903,業務!$A$1:$E$11,2,FALSE))+1,2)</f>
        <v>專員</v>
      </c>
      <c r="Q1903">
        <f t="shared" si="88"/>
        <v>0.01</v>
      </c>
      <c r="R1903">
        <f t="shared" si="89"/>
        <v>340</v>
      </c>
    </row>
    <row r="1904" spans="1:18" ht="15.75" customHeight="1">
      <c r="A1904" s="19">
        <v>1903</v>
      </c>
      <c r="B1904" s="4">
        <v>46</v>
      </c>
      <c r="C1904" s="15">
        <v>126</v>
      </c>
      <c r="D1904" s="21">
        <v>2</v>
      </c>
      <c r="E1904" s="22">
        <v>44240</v>
      </c>
      <c r="F1904" s="26">
        <v>6</v>
      </c>
      <c r="G1904" s="24">
        <v>0.11</v>
      </c>
      <c r="H1904">
        <f>VLOOKUP($B1904,產品!$A$1:$E$61,4,FALSE)*(1-$G1904)*$F1904</f>
        <v>90780</v>
      </c>
      <c r="I1904" s="58">
        <f>$H1904-VLOOKUP($B1904,產品!$A$2:$E$61,5,FALSE)*F1904-$R1904</f>
        <v>23118.3</v>
      </c>
      <c r="J1904">
        <f t="shared" si="87"/>
        <v>2021</v>
      </c>
      <c r="P1904" t="str">
        <f>MID(VLOOKUP($D1904,業務!$A$1:$E$11,2,FALSE),FIND("/",VLOOKUP($D1904,業務!$A$1:$E$11,2,FALSE))+1,2)</f>
        <v>經理</v>
      </c>
      <c r="Q1904">
        <f t="shared" si="88"/>
        <v>1.4999999999999999E-2</v>
      </c>
      <c r="R1904">
        <f t="shared" si="89"/>
        <v>1361.7</v>
      </c>
    </row>
    <row r="1905" spans="1:18" ht="15.75" customHeight="1">
      <c r="A1905" s="19">
        <v>1904</v>
      </c>
      <c r="B1905" s="4">
        <v>13</v>
      </c>
      <c r="C1905" s="15">
        <v>9</v>
      </c>
      <c r="D1905" s="21">
        <v>10</v>
      </c>
      <c r="E1905" s="22">
        <v>44240</v>
      </c>
      <c r="F1905" s="26">
        <v>30</v>
      </c>
      <c r="G1905" s="24">
        <v>0.1</v>
      </c>
      <c r="H1905">
        <f>VLOOKUP($B1905,產品!$A$1:$E$61,4,FALSE)*(1-$G1905)*$F1905</f>
        <v>48600</v>
      </c>
      <c r="I1905" s="58">
        <f>$H1905-VLOOKUP($B1905,產品!$A$2:$E$61,5,FALSE)*F1905-$R1905</f>
        <v>26514</v>
      </c>
      <c r="J1905">
        <f t="shared" si="87"/>
        <v>2021</v>
      </c>
      <c r="P1905" t="str">
        <f>MID(VLOOKUP($D1905,業務!$A$1:$E$11,2,FALSE),FIND("/",VLOOKUP($D1905,業務!$A$1:$E$11,2,FALSE))+1,2)</f>
        <v>專員</v>
      </c>
      <c r="Q1905">
        <f t="shared" si="88"/>
        <v>0.01</v>
      </c>
      <c r="R1905">
        <f t="shared" si="89"/>
        <v>486</v>
      </c>
    </row>
    <row r="1906" spans="1:18" ht="15.75" customHeight="1">
      <c r="A1906" s="19">
        <v>1905</v>
      </c>
      <c r="B1906" s="4">
        <v>56</v>
      </c>
      <c r="C1906" s="15">
        <v>117</v>
      </c>
      <c r="D1906" s="21">
        <v>10</v>
      </c>
      <c r="E1906" s="22">
        <v>44240</v>
      </c>
      <c r="F1906" s="23">
        <v>9</v>
      </c>
      <c r="G1906" s="24">
        <v>0.1</v>
      </c>
      <c r="H1906">
        <f>VLOOKUP($B1906,產品!$A$1:$E$61,4,FALSE)*(1-$G1906)*$F1906</f>
        <v>178200</v>
      </c>
      <c r="I1906" s="58">
        <f>$H1906-VLOOKUP($B1906,產品!$A$2:$E$61,5,FALSE)*F1906-$R1906</f>
        <v>37818.000000000029</v>
      </c>
      <c r="J1906">
        <f t="shared" si="87"/>
        <v>2021</v>
      </c>
      <c r="P1906" t="str">
        <f>MID(VLOOKUP($D1906,業務!$A$1:$E$11,2,FALSE),FIND("/",VLOOKUP($D1906,業務!$A$1:$E$11,2,FALSE))+1,2)</f>
        <v>專員</v>
      </c>
      <c r="Q1906">
        <f t="shared" si="88"/>
        <v>0.01</v>
      </c>
      <c r="R1906">
        <f t="shared" si="89"/>
        <v>1782</v>
      </c>
    </row>
    <row r="1907" spans="1:18" ht="15.75" customHeight="1">
      <c r="A1907" s="19">
        <v>1906</v>
      </c>
      <c r="B1907" s="4">
        <v>37</v>
      </c>
      <c r="C1907" s="15">
        <v>262</v>
      </c>
      <c r="D1907" s="21">
        <v>9</v>
      </c>
      <c r="E1907" s="22">
        <v>44241</v>
      </c>
      <c r="F1907" s="26">
        <v>4</v>
      </c>
      <c r="G1907" s="24">
        <v>0.15</v>
      </c>
      <c r="H1907">
        <f>VLOOKUP($B1907,產品!$A$1:$E$61,4,FALSE)*(1-$G1907)*$F1907</f>
        <v>40800</v>
      </c>
      <c r="I1907" s="58">
        <f>$H1907-VLOOKUP($B1907,產品!$A$2:$E$61,5,FALSE)*F1907-$R1907</f>
        <v>8988</v>
      </c>
      <c r="J1907">
        <f t="shared" si="87"/>
        <v>2021</v>
      </c>
      <c r="P1907" t="str">
        <f>MID(VLOOKUP($D1907,業務!$A$1:$E$11,2,FALSE),FIND("/",VLOOKUP($D1907,業務!$A$1:$E$11,2,FALSE))+1,2)</f>
        <v>經理</v>
      </c>
      <c r="Q1907">
        <f t="shared" si="88"/>
        <v>1.4999999999999999E-2</v>
      </c>
      <c r="R1907">
        <f t="shared" si="89"/>
        <v>612</v>
      </c>
    </row>
    <row r="1908" spans="1:18" ht="15.75" customHeight="1">
      <c r="A1908" s="19">
        <v>1907</v>
      </c>
      <c r="B1908" s="4">
        <v>19</v>
      </c>
      <c r="C1908" s="15">
        <v>282</v>
      </c>
      <c r="D1908" s="21">
        <v>10</v>
      </c>
      <c r="E1908" s="22">
        <v>44241</v>
      </c>
      <c r="F1908" s="26">
        <v>20</v>
      </c>
      <c r="G1908" s="24">
        <v>0.05</v>
      </c>
      <c r="H1908">
        <f>VLOOKUP($B1908,產品!$A$1:$E$61,4,FALSE)*(1-$G1908)*$F1908</f>
        <v>34200</v>
      </c>
      <c r="I1908" s="58">
        <f>$H1908-VLOOKUP($B1908,產品!$A$2:$E$61,5,FALSE)*F1908-$R1908</f>
        <v>19458</v>
      </c>
      <c r="J1908">
        <f t="shared" si="87"/>
        <v>2021</v>
      </c>
      <c r="P1908" t="str">
        <f>MID(VLOOKUP($D1908,業務!$A$1:$E$11,2,FALSE),FIND("/",VLOOKUP($D1908,業務!$A$1:$E$11,2,FALSE))+1,2)</f>
        <v>專員</v>
      </c>
      <c r="Q1908">
        <f t="shared" si="88"/>
        <v>0.01</v>
      </c>
      <c r="R1908">
        <f t="shared" si="89"/>
        <v>342</v>
      </c>
    </row>
    <row r="1909" spans="1:18" ht="15.75" customHeight="1">
      <c r="A1909" s="19">
        <v>1908</v>
      </c>
      <c r="B1909" s="4">
        <v>9</v>
      </c>
      <c r="C1909" s="15">
        <v>289</v>
      </c>
      <c r="D1909" s="21">
        <v>3</v>
      </c>
      <c r="E1909" s="22">
        <v>44242</v>
      </c>
      <c r="F1909" s="23">
        <v>20</v>
      </c>
      <c r="G1909" s="24">
        <v>0.18</v>
      </c>
      <c r="H1909">
        <f>VLOOKUP($B1909,產品!$A$1:$E$61,4,FALSE)*(1-$G1909)*$F1909</f>
        <v>16400.000000000004</v>
      </c>
      <c r="I1909" s="58">
        <f>$H1909-VLOOKUP($B1909,產品!$A$2:$E$61,5,FALSE)*F1909-$R1909</f>
        <v>8137.600000000004</v>
      </c>
      <c r="J1909">
        <f t="shared" si="87"/>
        <v>2021</v>
      </c>
      <c r="P1909" t="str">
        <f>MID(VLOOKUP($D1909,業務!$A$1:$E$11,2,FALSE),FIND("/",VLOOKUP($D1909,業務!$A$1:$E$11,2,FALSE))+1,2)</f>
        <v>協理</v>
      </c>
      <c r="Q1909">
        <f t="shared" si="88"/>
        <v>1.6E-2</v>
      </c>
      <c r="R1909">
        <f t="shared" si="89"/>
        <v>262.40000000000009</v>
      </c>
    </row>
    <row r="1910" spans="1:18" ht="15.75" customHeight="1">
      <c r="A1910" s="19">
        <v>1909</v>
      </c>
      <c r="B1910" s="4">
        <v>27</v>
      </c>
      <c r="C1910" s="15">
        <v>7</v>
      </c>
      <c r="D1910" s="21">
        <v>8</v>
      </c>
      <c r="E1910" s="22">
        <v>44242</v>
      </c>
      <c r="F1910" s="26">
        <v>5</v>
      </c>
      <c r="G1910" s="24">
        <v>0.13</v>
      </c>
      <c r="H1910">
        <f>VLOOKUP($B1910,產品!$A$1:$E$61,4,FALSE)*(1-$G1910)*$F1910</f>
        <v>30450</v>
      </c>
      <c r="I1910" s="58">
        <f>$H1910-VLOOKUP($B1910,產品!$A$2:$E$61,5,FALSE)*F1910-$R1910</f>
        <v>9145.5</v>
      </c>
      <c r="J1910">
        <f t="shared" si="87"/>
        <v>2021</v>
      </c>
      <c r="P1910" t="str">
        <f>MID(VLOOKUP($D1910,業務!$A$1:$E$11,2,FALSE),FIND("/",VLOOKUP($D1910,業務!$A$1:$E$11,2,FALSE))+1,2)</f>
        <v>專員</v>
      </c>
      <c r="Q1910">
        <f t="shared" si="88"/>
        <v>0.01</v>
      </c>
      <c r="R1910">
        <f t="shared" si="89"/>
        <v>304.5</v>
      </c>
    </row>
    <row r="1911" spans="1:18" ht="15.75" customHeight="1">
      <c r="A1911" s="19">
        <v>1910</v>
      </c>
      <c r="B1911" s="4">
        <v>59</v>
      </c>
      <c r="C1911" s="15">
        <v>4</v>
      </c>
      <c r="D1911" s="21">
        <v>10</v>
      </c>
      <c r="E1911" s="22">
        <v>44243</v>
      </c>
      <c r="F1911" s="26">
        <v>4</v>
      </c>
      <c r="G1911" s="24">
        <v>0.09</v>
      </c>
      <c r="H1911">
        <f>VLOOKUP($B1911,產品!$A$1:$E$61,4,FALSE)*(1-$G1911)*$F1911</f>
        <v>87360</v>
      </c>
      <c r="I1911" s="58">
        <f>$H1911-VLOOKUP($B1911,產品!$A$2:$E$61,5,FALSE)*F1911-$R1911</f>
        <v>19286.400000000001</v>
      </c>
      <c r="J1911">
        <f t="shared" si="87"/>
        <v>2021</v>
      </c>
      <c r="P1911" t="str">
        <f>MID(VLOOKUP($D1911,業務!$A$1:$E$11,2,FALSE),FIND("/",VLOOKUP($D1911,業務!$A$1:$E$11,2,FALSE))+1,2)</f>
        <v>專員</v>
      </c>
      <c r="Q1911">
        <f t="shared" si="88"/>
        <v>0.01</v>
      </c>
      <c r="R1911">
        <f t="shared" si="89"/>
        <v>873.6</v>
      </c>
    </row>
    <row r="1912" spans="1:18" ht="15.75" customHeight="1">
      <c r="A1912" s="19">
        <v>1911</v>
      </c>
      <c r="B1912" s="4">
        <v>26</v>
      </c>
      <c r="C1912" s="15">
        <v>11</v>
      </c>
      <c r="D1912" s="21">
        <v>9</v>
      </c>
      <c r="E1912" s="22">
        <v>44244</v>
      </c>
      <c r="F1912" s="26">
        <v>10</v>
      </c>
      <c r="G1912" s="24">
        <v>0.2</v>
      </c>
      <c r="H1912">
        <f>VLOOKUP($B1912,產品!$A$1:$E$61,4,FALSE)*(1-$G1912)*$F1912</f>
        <v>52000</v>
      </c>
      <c r="I1912" s="58">
        <f>$H1912-VLOOKUP($B1912,產品!$A$2:$E$61,5,FALSE)*F1912-$R1912</f>
        <v>12220</v>
      </c>
      <c r="J1912">
        <f t="shared" si="87"/>
        <v>2021</v>
      </c>
      <c r="P1912" t="str">
        <f>MID(VLOOKUP($D1912,業務!$A$1:$E$11,2,FALSE),FIND("/",VLOOKUP($D1912,業務!$A$1:$E$11,2,FALSE))+1,2)</f>
        <v>經理</v>
      </c>
      <c r="Q1912">
        <f t="shared" si="88"/>
        <v>1.4999999999999999E-2</v>
      </c>
      <c r="R1912">
        <f t="shared" si="89"/>
        <v>780</v>
      </c>
    </row>
    <row r="1913" spans="1:18" ht="15.75" customHeight="1">
      <c r="A1913" s="19">
        <v>1912</v>
      </c>
      <c r="B1913" s="4">
        <v>34</v>
      </c>
      <c r="C1913" s="15">
        <v>264</v>
      </c>
      <c r="D1913" s="21">
        <v>2</v>
      </c>
      <c r="E1913" s="22">
        <v>44246</v>
      </c>
      <c r="F1913" s="23">
        <v>5</v>
      </c>
      <c r="G1913" s="24">
        <v>0.13</v>
      </c>
      <c r="H1913">
        <f>VLOOKUP($B1913,產品!$A$1:$E$61,4,FALSE)*(1-$G1913)*$F1913</f>
        <v>34800</v>
      </c>
      <c r="I1913" s="58">
        <f>$H1913-VLOOKUP($B1913,產品!$A$2:$E$61,5,FALSE)*F1913-$R1913</f>
        <v>10278</v>
      </c>
      <c r="J1913">
        <f t="shared" si="87"/>
        <v>2021</v>
      </c>
      <c r="P1913" t="str">
        <f>MID(VLOOKUP($D1913,業務!$A$1:$E$11,2,FALSE),FIND("/",VLOOKUP($D1913,業務!$A$1:$E$11,2,FALSE))+1,2)</f>
        <v>經理</v>
      </c>
      <c r="Q1913">
        <f t="shared" si="88"/>
        <v>1.4999999999999999E-2</v>
      </c>
      <c r="R1913">
        <f t="shared" si="89"/>
        <v>522</v>
      </c>
    </row>
    <row r="1914" spans="1:18" ht="15.75" customHeight="1">
      <c r="A1914" s="19">
        <v>1913</v>
      </c>
      <c r="B1914" s="4">
        <v>23</v>
      </c>
      <c r="C1914" s="15">
        <v>259</v>
      </c>
      <c r="D1914" s="21">
        <v>3</v>
      </c>
      <c r="E1914" s="22">
        <v>44246</v>
      </c>
      <c r="F1914" s="26">
        <v>20</v>
      </c>
      <c r="G1914" s="24">
        <v>0.2</v>
      </c>
      <c r="H1914">
        <f>VLOOKUP($B1914,產品!$A$1:$E$61,4,FALSE)*(1-$G1914)*$F1914</f>
        <v>28800</v>
      </c>
      <c r="I1914" s="58">
        <f>$H1914-VLOOKUP($B1914,產品!$A$2:$E$61,5,FALSE)*F1914-$R1914</f>
        <v>13939.2</v>
      </c>
      <c r="J1914">
        <f t="shared" si="87"/>
        <v>2021</v>
      </c>
      <c r="P1914" t="str">
        <f>MID(VLOOKUP($D1914,業務!$A$1:$E$11,2,FALSE),FIND("/",VLOOKUP($D1914,業務!$A$1:$E$11,2,FALSE))+1,2)</f>
        <v>協理</v>
      </c>
      <c r="Q1914">
        <f t="shared" si="88"/>
        <v>1.6E-2</v>
      </c>
      <c r="R1914">
        <f t="shared" si="89"/>
        <v>460.8</v>
      </c>
    </row>
    <row r="1915" spans="1:18" ht="15.75" customHeight="1">
      <c r="A1915" s="19">
        <v>1914</v>
      </c>
      <c r="B1915" s="4">
        <v>33</v>
      </c>
      <c r="C1915" s="15">
        <v>137</v>
      </c>
      <c r="D1915" s="21">
        <v>1</v>
      </c>
      <c r="E1915" s="22">
        <v>44246</v>
      </c>
      <c r="F1915" s="26">
        <v>20</v>
      </c>
      <c r="G1915" s="24">
        <v>0.2</v>
      </c>
      <c r="H1915">
        <f>VLOOKUP($B1915,產品!$A$1:$E$61,4,FALSE)*(1-$G1915)*$F1915</f>
        <v>120000</v>
      </c>
      <c r="I1915" s="58">
        <f>$H1915-VLOOKUP($B1915,產品!$A$2:$E$61,5,FALSE)*F1915-$R1915</f>
        <v>28800</v>
      </c>
      <c r="J1915">
        <f t="shared" si="87"/>
        <v>2021</v>
      </c>
      <c r="P1915" t="str">
        <f>MID(VLOOKUP($D1915,業務!$A$1:$E$11,2,FALSE),FIND("/",VLOOKUP($D1915,業務!$A$1:$E$11,2,FALSE))+1,2)</f>
        <v>專員</v>
      </c>
      <c r="Q1915">
        <f t="shared" si="88"/>
        <v>0.01</v>
      </c>
      <c r="R1915">
        <f t="shared" si="89"/>
        <v>1200</v>
      </c>
    </row>
    <row r="1916" spans="1:18" ht="15.75" customHeight="1">
      <c r="A1916" s="19">
        <v>1915</v>
      </c>
      <c r="B1916" s="4">
        <v>16</v>
      </c>
      <c r="C1916" s="15">
        <v>292</v>
      </c>
      <c r="D1916" s="21">
        <v>4</v>
      </c>
      <c r="E1916" s="22">
        <v>44246</v>
      </c>
      <c r="F1916" s="23">
        <v>45</v>
      </c>
      <c r="G1916" s="24">
        <v>0.15</v>
      </c>
      <c r="H1916">
        <f>VLOOKUP($B1916,產品!$A$1:$E$61,4,FALSE)*(1-$G1916)*$F1916</f>
        <v>68850</v>
      </c>
      <c r="I1916" s="58">
        <f>$H1916-VLOOKUP($B1916,產品!$A$2:$E$61,5,FALSE)*F1916-$R1916</f>
        <v>35623.800000000003</v>
      </c>
      <c r="J1916">
        <f t="shared" si="87"/>
        <v>2021</v>
      </c>
      <c r="P1916" t="str">
        <f>MID(VLOOKUP($D1916,業務!$A$1:$E$11,2,FALSE),FIND("/",VLOOKUP($D1916,業務!$A$1:$E$11,2,FALSE))+1,2)</f>
        <v>副理</v>
      </c>
      <c r="Q1916">
        <f t="shared" si="88"/>
        <v>1.2E-2</v>
      </c>
      <c r="R1916">
        <f t="shared" si="89"/>
        <v>826.2</v>
      </c>
    </row>
    <row r="1917" spans="1:18" ht="15.75" customHeight="1">
      <c r="A1917" s="19">
        <v>1916</v>
      </c>
      <c r="B1917" s="4">
        <v>5</v>
      </c>
      <c r="C1917" s="15">
        <v>5</v>
      </c>
      <c r="D1917" s="21">
        <v>4</v>
      </c>
      <c r="E1917" s="22">
        <v>44247</v>
      </c>
      <c r="F1917" s="26">
        <v>20</v>
      </c>
      <c r="G1917" s="24">
        <v>0.12</v>
      </c>
      <c r="H1917">
        <f>VLOOKUP($B1917,產品!$A$1:$E$61,4,FALSE)*(1-$G1917)*$F1917</f>
        <v>17600</v>
      </c>
      <c r="I1917" s="58">
        <f>$H1917-VLOOKUP($B1917,產品!$A$2:$E$61,5,FALSE)*F1917-$R1917</f>
        <v>9388.7999999999993</v>
      </c>
      <c r="J1917">
        <f t="shared" si="87"/>
        <v>2021</v>
      </c>
      <c r="P1917" t="str">
        <f>MID(VLOOKUP($D1917,業務!$A$1:$E$11,2,FALSE),FIND("/",VLOOKUP($D1917,業務!$A$1:$E$11,2,FALSE))+1,2)</f>
        <v>副理</v>
      </c>
      <c r="Q1917">
        <f t="shared" si="88"/>
        <v>1.2E-2</v>
      </c>
      <c r="R1917">
        <f t="shared" si="89"/>
        <v>211.20000000000002</v>
      </c>
    </row>
    <row r="1918" spans="1:18" ht="15.75" customHeight="1">
      <c r="A1918" s="19">
        <v>1917</v>
      </c>
      <c r="B1918" s="4">
        <v>11</v>
      </c>
      <c r="C1918" s="15">
        <v>283</v>
      </c>
      <c r="D1918" s="21">
        <v>3</v>
      </c>
      <c r="E1918" s="22">
        <v>44247</v>
      </c>
      <c r="F1918" s="26">
        <v>50</v>
      </c>
      <c r="G1918" s="24">
        <v>7.0000000000000007E-2</v>
      </c>
      <c r="H1918">
        <f>VLOOKUP($B1918,產品!$A$1:$E$61,4,FALSE)*(1-$G1918)*$F1918</f>
        <v>46499.999999999993</v>
      </c>
      <c r="I1918" s="58">
        <f>$H1918-VLOOKUP($B1918,產品!$A$2:$E$61,5,FALSE)*F1918-$R1918</f>
        <v>25755.999999999993</v>
      </c>
      <c r="J1918">
        <f t="shared" si="87"/>
        <v>2021</v>
      </c>
      <c r="P1918" t="str">
        <f>MID(VLOOKUP($D1918,業務!$A$1:$E$11,2,FALSE),FIND("/",VLOOKUP($D1918,業務!$A$1:$E$11,2,FALSE))+1,2)</f>
        <v>協理</v>
      </c>
      <c r="Q1918">
        <f t="shared" si="88"/>
        <v>1.6E-2</v>
      </c>
      <c r="R1918">
        <f t="shared" si="89"/>
        <v>743.99999999999989</v>
      </c>
    </row>
    <row r="1919" spans="1:18" ht="15.75" customHeight="1">
      <c r="A1919" s="19">
        <v>1918</v>
      </c>
      <c r="B1919" s="4">
        <v>43</v>
      </c>
      <c r="C1919" s="15">
        <v>275</v>
      </c>
      <c r="D1919" s="21">
        <v>1</v>
      </c>
      <c r="E1919" s="22">
        <v>44247</v>
      </c>
      <c r="F1919" s="26">
        <v>10</v>
      </c>
      <c r="G1919" s="24">
        <v>0.19</v>
      </c>
      <c r="H1919">
        <f>VLOOKUP($B1919,產品!$A$1:$E$61,4,FALSE)*(1-$G1919)*$F1919</f>
        <v>145800.00000000003</v>
      </c>
      <c r="I1919" s="58">
        <f>$H1919-VLOOKUP($B1919,產品!$A$2:$E$61,5,FALSE)*F1919-$R1919</f>
        <v>27342.000000000029</v>
      </c>
      <c r="J1919">
        <f t="shared" si="87"/>
        <v>2021</v>
      </c>
      <c r="P1919" t="str">
        <f>MID(VLOOKUP($D1919,業務!$A$1:$E$11,2,FALSE),FIND("/",VLOOKUP($D1919,業務!$A$1:$E$11,2,FALSE))+1,2)</f>
        <v>專員</v>
      </c>
      <c r="Q1919">
        <f t="shared" si="88"/>
        <v>0.01</v>
      </c>
      <c r="R1919">
        <f t="shared" si="89"/>
        <v>1458.0000000000002</v>
      </c>
    </row>
    <row r="1920" spans="1:18" ht="15.75" customHeight="1">
      <c r="A1920" s="19">
        <v>1919</v>
      </c>
      <c r="B1920" s="4">
        <v>46</v>
      </c>
      <c r="C1920" s="15">
        <v>6</v>
      </c>
      <c r="D1920" s="21">
        <v>4</v>
      </c>
      <c r="E1920" s="22">
        <v>44247</v>
      </c>
      <c r="F1920" s="23">
        <v>10</v>
      </c>
      <c r="G1920" s="24">
        <v>0.11</v>
      </c>
      <c r="H1920">
        <f>VLOOKUP($B1920,產品!$A$1:$E$61,4,FALSE)*(1-$G1920)*$F1920</f>
        <v>151300</v>
      </c>
      <c r="I1920" s="58">
        <f>$H1920-VLOOKUP($B1920,產品!$A$2:$E$61,5,FALSE)*F1920-$R1920</f>
        <v>38984.400000000001</v>
      </c>
      <c r="J1920">
        <f t="shared" si="87"/>
        <v>2021</v>
      </c>
      <c r="P1920" t="str">
        <f>MID(VLOOKUP($D1920,業務!$A$1:$E$11,2,FALSE),FIND("/",VLOOKUP($D1920,業務!$A$1:$E$11,2,FALSE))+1,2)</f>
        <v>副理</v>
      </c>
      <c r="Q1920">
        <f t="shared" si="88"/>
        <v>1.2E-2</v>
      </c>
      <c r="R1920">
        <f t="shared" si="89"/>
        <v>1815.6000000000001</v>
      </c>
    </row>
    <row r="1921" spans="1:18" ht="15.75" customHeight="1">
      <c r="A1921" s="19">
        <v>1920</v>
      </c>
      <c r="B1921" s="4">
        <v>26</v>
      </c>
      <c r="C1921" s="15">
        <v>263</v>
      </c>
      <c r="D1921" s="21">
        <v>1</v>
      </c>
      <c r="E1921" s="22">
        <v>44248</v>
      </c>
      <c r="F1921" s="26">
        <v>2</v>
      </c>
      <c r="G1921" s="24">
        <v>7.0000000000000007E-2</v>
      </c>
      <c r="H1921">
        <f>VLOOKUP($B1921,產品!$A$1:$E$61,4,FALSE)*(1-$G1921)*$F1921</f>
        <v>12090</v>
      </c>
      <c r="I1921" s="58">
        <f>$H1921-VLOOKUP($B1921,產品!$A$2:$E$61,5,FALSE)*F1921-$R1921</f>
        <v>4169.1000000000004</v>
      </c>
      <c r="J1921">
        <f t="shared" si="87"/>
        <v>2021</v>
      </c>
      <c r="P1921" t="str">
        <f>MID(VLOOKUP($D1921,業務!$A$1:$E$11,2,FALSE),FIND("/",VLOOKUP($D1921,業務!$A$1:$E$11,2,FALSE))+1,2)</f>
        <v>專員</v>
      </c>
      <c r="Q1921">
        <f t="shared" si="88"/>
        <v>0.01</v>
      </c>
      <c r="R1921">
        <f t="shared" si="89"/>
        <v>120.9</v>
      </c>
    </row>
    <row r="1922" spans="1:18" ht="15.75" customHeight="1">
      <c r="A1922" s="19">
        <v>1921</v>
      </c>
      <c r="B1922" s="4">
        <v>58</v>
      </c>
      <c r="C1922" s="15">
        <v>4</v>
      </c>
      <c r="D1922" s="21">
        <v>7</v>
      </c>
      <c r="E1922" s="22">
        <v>44248</v>
      </c>
      <c r="F1922" s="26">
        <v>13</v>
      </c>
      <c r="G1922" s="24">
        <v>0.15</v>
      </c>
      <c r="H1922">
        <f>VLOOKUP($B1922,產品!$A$1:$E$61,4,FALSE)*(1-$G1922)*$F1922</f>
        <v>232050</v>
      </c>
      <c r="I1922" s="58">
        <f>$H1922-VLOOKUP($B1922,產品!$A$2:$E$61,5,FALSE)*F1922-$R1922</f>
        <v>38165.400000000031</v>
      </c>
      <c r="J1922">
        <f t="shared" si="87"/>
        <v>2021</v>
      </c>
      <c r="P1922" t="str">
        <f>MID(VLOOKUP($D1922,業務!$A$1:$E$11,2,FALSE),FIND("/",VLOOKUP($D1922,業務!$A$1:$E$11,2,FALSE))+1,2)</f>
        <v>副理</v>
      </c>
      <c r="Q1922">
        <f t="shared" si="88"/>
        <v>1.2E-2</v>
      </c>
      <c r="R1922">
        <f t="shared" si="89"/>
        <v>2784.6</v>
      </c>
    </row>
    <row r="1923" spans="1:18" ht="15.75" customHeight="1">
      <c r="A1923" s="19">
        <v>1922</v>
      </c>
      <c r="B1923" s="4">
        <v>34</v>
      </c>
      <c r="C1923" s="15">
        <v>263</v>
      </c>
      <c r="D1923" s="21">
        <v>3</v>
      </c>
      <c r="E1923" s="22">
        <v>44251</v>
      </c>
      <c r="F1923" s="26">
        <v>4</v>
      </c>
      <c r="G1923" s="24">
        <v>0.17</v>
      </c>
      <c r="H1923">
        <f>VLOOKUP($B1923,產品!$A$1:$E$61,4,FALSE)*(1-$G1923)*$F1923</f>
        <v>26560</v>
      </c>
      <c r="I1923" s="58">
        <f>$H1923-VLOOKUP($B1923,產品!$A$2:$E$61,5,FALSE)*F1923-$R1923</f>
        <v>6935.04</v>
      </c>
      <c r="J1923">
        <f t="shared" ref="J1923:J1986" si="90">YEAR(E1923)</f>
        <v>2021</v>
      </c>
      <c r="P1923" t="str">
        <f>MID(VLOOKUP($D1923,業務!$A$1:$E$11,2,FALSE),FIND("/",VLOOKUP($D1923,業務!$A$1:$E$11,2,FALSE))+1,2)</f>
        <v>協理</v>
      </c>
      <c r="Q1923">
        <f t="shared" ref="Q1923:Q1986" si="91">IF($P1923="專員",1%,IF($P1923="副理",1.2%,IF($P1923="經理",1.5%,IF($P1923="協理",1.6%,0))))</f>
        <v>1.6E-2</v>
      </c>
      <c r="R1923">
        <f t="shared" ref="R1923:R1986" si="92">$H1923*$Q1923</f>
        <v>424.96000000000004</v>
      </c>
    </row>
    <row r="1924" spans="1:18" ht="15.75" customHeight="1">
      <c r="A1924" s="19">
        <v>1923</v>
      </c>
      <c r="B1924" s="4">
        <v>6</v>
      </c>
      <c r="C1924" s="15">
        <v>121</v>
      </c>
      <c r="D1924" s="21">
        <v>1</v>
      </c>
      <c r="E1924" s="22">
        <v>44251</v>
      </c>
      <c r="F1924" s="26">
        <v>70</v>
      </c>
      <c r="G1924" s="24">
        <v>0.17</v>
      </c>
      <c r="H1924">
        <f>VLOOKUP($B1924,產品!$A$1:$E$61,4,FALSE)*(1-$G1924)*$F1924</f>
        <v>58100</v>
      </c>
      <c r="I1924" s="58">
        <f>$H1924-VLOOKUP($B1924,產品!$A$2:$E$61,5,FALSE)*F1924-$R1924</f>
        <v>29519</v>
      </c>
      <c r="J1924">
        <f t="shared" si="90"/>
        <v>2021</v>
      </c>
      <c r="P1924" t="str">
        <f>MID(VLOOKUP($D1924,業務!$A$1:$E$11,2,FALSE),FIND("/",VLOOKUP($D1924,業務!$A$1:$E$11,2,FALSE))+1,2)</f>
        <v>專員</v>
      </c>
      <c r="Q1924">
        <f t="shared" si="91"/>
        <v>0.01</v>
      </c>
      <c r="R1924">
        <f t="shared" si="92"/>
        <v>581</v>
      </c>
    </row>
    <row r="1925" spans="1:18" ht="15.75" customHeight="1">
      <c r="A1925" s="19">
        <v>1924</v>
      </c>
      <c r="B1925" s="4">
        <v>43</v>
      </c>
      <c r="C1925" s="15">
        <v>122</v>
      </c>
      <c r="D1925" s="21">
        <v>10</v>
      </c>
      <c r="E1925" s="22">
        <v>44252</v>
      </c>
      <c r="F1925" s="26">
        <v>6</v>
      </c>
      <c r="G1925" s="24">
        <v>0.09</v>
      </c>
      <c r="H1925">
        <f>VLOOKUP($B1925,產品!$A$1:$E$61,4,FALSE)*(1-$G1925)*$F1925</f>
        <v>98280</v>
      </c>
      <c r="I1925" s="58">
        <f>$H1925-VLOOKUP($B1925,產品!$A$2:$E$61,5,FALSE)*F1925-$R1925</f>
        <v>27097.200000000001</v>
      </c>
      <c r="J1925">
        <f t="shared" si="90"/>
        <v>2021</v>
      </c>
      <c r="P1925" t="str">
        <f>MID(VLOOKUP($D1925,業務!$A$1:$E$11,2,FALSE),FIND("/",VLOOKUP($D1925,業務!$A$1:$E$11,2,FALSE))+1,2)</f>
        <v>專員</v>
      </c>
      <c r="Q1925">
        <f t="shared" si="91"/>
        <v>0.01</v>
      </c>
      <c r="R1925">
        <f t="shared" si="92"/>
        <v>982.80000000000007</v>
      </c>
    </row>
    <row r="1926" spans="1:18" ht="15.75" customHeight="1">
      <c r="A1926" s="19">
        <v>1925</v>
      </c>
      <c r="B1926" s="4">
        <v>36</v>
      </c>
      <c r="C1926" s="15">
        <v>289</v>
      </c>
      <c r="D1926" s="21">
        <v>2</v>
      </c>
      <c r="E1926" s="22">
        <v>44253</v>
      </c>
      <c r="F1926" s="26">
        <v>2</v>
      </c>
      <c r="G1926" s="24">
        <v>0.14000000000000001</v>
      </c>
      <c r="H1926">
        <f>VLOOKUP($B1926,產品!$A$1:$E$61,4,FALSE)*(1-$G1926)*$F1926</f>
        <v>15480</v>
      </c>
      <c r="I1926" s="58">
        <f>$H1926-VLOOKUP($B1926,產品!$A$2:$E$61,5,FALSE)*F1926-$R1926</f>
        <v>4447.8</v>
      </c>
      <c r="J1926">
        <f t="shared" si="90"/>
        <v>2021</v>
      </c>
      <c r="P1926" t="str">
        <f>MID(VLOOKUP($D1926,業務!$A$1:$E$11,2,FALSE),FIND("/",VLOOKUP($D1926,業務!$A$1:$E$11,2,FALSE))+1,2)</f>
        <v>經理</v>
      </c>
      <c r="Q1926">
        <f t="shared" si="91"/>
        <v>1.4999999999999999E-2</v>
      </c>
      <c r="R1926">
        <f t="shared" si="92"/>
        <v>232.2</v>
      </c>
    </row>
    <row r="1927" spans="1:18" ht="15.75" customHeight="1">
      <c r="A1927" s="19">
        <v>1926</v>
      </c>
      <c r="B1927" s="4">
        <v>9</v>
      </c>
      <c r="C1927" s="15">
        <v>8</v>
      </c>
      <c r="D1927" s="21">
        <v>5</v>
      </c>
      <c r="E1927" s="22">
        <v>44253</v>
      </c>
      <c r="F1927" s="26">
        <v>90</v>
      </c>
      <c r="G1927" s="24">
        <v>0.06</v>
      </c>
      <c r="H1927">
        <f>VLOOKUP($B1927,產品!$A$1:$E$61,4,FALSE)*(1-$G1927)*$F1927</f>
        <v>84600</v>
      </c>
      <c r="I1927" s="58">
        <f>$H1927-VLOOKUP($B1927,產品!$A$2:$E$61,5,FALSE)*F1927-$R1927</f>
        <v>47754</v>
      </c>
      <c r="J1927">
        <f t="shared" si="90"/>
        <v>2021</v>
      </c>
      <c r="P1927" t="str">
        <f>MID(VLOOKUP($D1927,業務!$A$1:$E$11,2,FALSE),FIND("/",VLOOKUP($D1927,業務!$A$1:$E$11,2,FALSE))+1,2)</f>
        <v>專員</v>
      </c>
      <c r="Q1927">
        <f t="shared" si="91"/>
        <v>0.01</v>
      </c>
      <c r="R1927">
        <f t="shared" si="92"/>
        <v>846</v>
      </c>
    </row>
    <row r="1928" spans="1:18" ht="15.75" customHeight="1">
      <c r="A1928" s="19">
        <v>1927</v>
      </c>
      <c r="B1928" s="4">
        <v>55</v>
      </c>
      <c r="C1928" s="15">
        <v>2</v>
      </c>
      <c r="D1928" s="21">
        <v>2</v>
      </c>
      <c r="E1928" s="22">
        <v>44254</v>
      </c>
      <c r="F1928" s="26">
        <v>4</v>
      </c>
      <c r="G1928" s="24">
        <v>0.12</v>
      </c>
      <c r="H1928">
        <f>VLOOKUP($B1928,產品!$A$1:$E$61,4,FALSE)*(1-$G1928)*$F1928</f>
        <v>70400</v>
      </c>
      <c r="I1928" s="58">
        <f>$H1928-VLOOKUP($B1928,產品!$A$2:$E$61,5,FALSE)*F1928-$R1928</f>
        <v>13344</v>
      </c>
      <c r="J1928">
        <f t="shared" si="90"/>
        <v>2021</v>
      </c>
      <c r="P1928" t="str">
        <f>MID(VLOOKUP($D1928,業務!$A$1:$E$11,2,FALSE),FIND("/",VLOOKUP($D1928,業務!$A$1:$E$11,2,FALSE))+1,2)</f>
        <v>經理</v>
      </c>
      <c r="Q1928">
        <f t="shared" si="91"/>
        <v>1.4999999999999999E-2</v>
      </c>
      <c r="R1928">
        <f t="shared" si="92"/>
        <v>1056</v>
      </c>
    </row>
    <row r="1929" spans="1:18" ht="15.75" customHeight="1">
      <c r="A1929" s="19">
        <v>1928</v>
      </c>
      <c r="B1929" s="4">
        <v>58</v>
      </c>
      <c r="C1929" s="15">
        <v>121</v>
      </c>
      <c r="D1929" s="21">
        <v>2</v>
      </c>
      <c r="E1929" s="22">
        <v>44255</v>
      </c>
      <c r="F1929" s="26">
        <v>2</v>
      </c>
      <c r="G1929" s="24">
        <v>0.17</v>
      </c>
      <c r="H1929">
        <f>VLOOKUP($B1929,產品!$A$1:$E$61,4,FALSE)*(1-$G1929)*$F1929</f>
        <v>34860</v>
      </c>
      <c r="I1929" s="58">
        <f>$H1929-VLOOKUP($B1929,產品!$A$2:$E$61,5,FALSE)*F1929-$R1929</f>
        <v>4937.100000000004</v>
      </c>
      <c r="J1929">
        <f t="shared" si="90"/>
        <v>2021</v>
      </c>
      <c r="P1929" t="str">
        <f>MID(VLOOKUP($D1929,業務!$A$1:$E$11,2,FALSE),FIND("/",VLOOKUP($D1929,業務!$A$1:$E$11,2,FALSE))+1,2)</f>
        <v>經理</v>
      </c>
      <c r="Q1929">
        <f t="shared" si="91"/>
        <v>1.4999999999999999E-2</v>
      </c>
      <c r="R1929">
        <f t="shared" si="92"/>
        <v>522.9</v>
      </c>
    </row>
    <row r="1930" spans="1:18" ht="15.75" customHeight="1">
      <c r="A1930" s="19">
        <v>1929</v>
      </c>
      <c r="B1930" s="4">
        <v>14</v>
      </c>
      <c r="C1930" s="15">
        <v>7</v>
      </c>
      <c r="D1930" s="21">
        <v>2</v>
      </c>
      <c r="E1930" s="22">
        <v>44255</v>
      </c>
      <c r="F1930" s="26">
        <v>15</v>
      </c>
      <c r="G1930" s="24">
        <v>0.14000000000000001</v>
      </c>
      <c r="H1930">
        <f>VLOOKUP($B1930,產品!$A$1:$E$61,4,FALSE)*(1-$G1930)*$F1930</f>
        <v>23220</v>
      </c>
      <c r="I1930" s="58">
        <f>$H1930-VLOOKUP($B1930,產品!$A$2:$E$61,5,FALSE)*F1930-$R1930</f>
        <v>12071.7</v>
      </c>
      <c r="J1930">
        <f t="shared" si="90"/>
        <v>2021</v>
      </c>
      <c r="P1930" t="str">
        <f>MID(VLOOKUP($D1930,業務!$A$1:$E$11,2,FALSE),FIND("/",VLOOKUP($D1930,業務!$A$1:$E$11,2,FALSE))+1,2)</f>
        <v>經理</v>
      </c>
      <c r="Q1930">
        <f t="shared" si="91"/>
        <v>1.4999999999999999E-2</v>
      </c>
      <c r="R1930">
        <f t="shared" si="92"/>
        <v>348.3</v>
      </c>
    </row>
    <row r="1931" spans="1:18" ht="15.75" customHeight="1">
      <c r="A1931" s="19">
        <v>1930</v>
      </c>
      <c r="B1931" s="4">
        <v>3</v>
      </c>
      <c r="C1931" s="15">
        <v>139</v>
      </c>
      <c r="D1931" s="21">
        <v>9</v>
      </c>
      <c r="E1931" s="22">
        <v>44256</v>
      </c>
      <c r="F1931" s="26">
        <v>30</v>
      </c>
      <c r="G1931" s="24">
        <v>0.12</v>
      </c>
      <c r="H1931">
        <f>VLOOKUP($B1931,產品!$A$1:$E$61,4,FALSE)*(1-$G1931)*$F1931</f>
        <v>26400</v>
      </c>
      <c r="I1931" s="58">
        <f>$H1931-VLOOKUP($B1931,產品!$A$2:$E$61,5,FALSE)*F1931-$R1931</f>
        <v>14004</v>
      </c>
      <c r="J1931">
        <f t="shared" si="90"/>
        <v>2021</v>
      </c>
      <c r="P1931" t="str">
        <f>MID(VLOOKUP($D1931,業務!$A$1:$E$11,2,FALSE),FIND("/",VLOOKUP($D1931,業務!$A$1:$E$11,2,FALSE))+1,2)</f>
        <v>經理</v>
      </c>
      <c r="Q1931">
        <f t="shared" si="91"/>
        <v>1.4999999999999999E-2</v>
      </c>
      <c r="R1931">
        <f t="shared" si="92"/>
        <v>396</v>
      </c>
    </row>
    <row r="1932" spans="1:18" ht="15.75" customHeight="1">
      <c r="A1932" s="19">
        <v>1931</v>
      </c>
      <c r="B1932" s="4">
        <v>39</v>
      </c>
      <c r="C1932" s="15">
        <v>257</v>
      </c>
      <c r="D1932" s="21">
        <v>10</v>
      </c>
      <c r="E1932" s="22">
        <v>44256</v>
      </c>
      <c r="F1932" s="26">
        <v>10</v>
      </c>
      <c r="G1932" s="24">
        <v>0.08</v>
      </c>
      <c r="H1932">
        <f>VLOOKUP($B1932,產品!$A$1:$E$61,4,FALSE)*(1-$G1932)*$F1932</f>
        <v>165600</v>
      </c>
      <c r="I1932" s="58">
        <f>$H1932-VLOOKUP($B1932,產品!$A$2:$E$61,5,FALSE)*F1932-$R1932</f>
        <v>46944</v>
      </c>
      <c r="J1932">
        <f t="shared" si="90"/>
        <v>2021</v>
      </c>
      <c r="P1932" t="str">
        <f>MID(VLOOKUP($D1932,業務!$A$1:$E$11,2,FALSE),FIND("/",VLOOKUP($D1932,業務!$A$1:$E$11,2,FALSE))+1,2)</f>
        <v>專員</v>
      </c>
      <c r="Q1932">
        <f t="shared" si="91"/>
        <v>0.01</v>
      </c>
      <c r="R1932">
        <f t="shared" si="92"/>
        <v>1656</v>
      </c>
    </row>
    <row r="1933" spans="1:18" ht="15.75" customHeight="1">
      <c r="A1933" s="19">
        <v>1932</v>
      </c>
      <c r="B1933" s="4">
        <v>23</v>
      </c>
      <c r="C1933" s="15">
        <v>113</v>
      </c>
      <c r="D1933" s="21">
        <v>9</v>
      </c>
      <c r="E1933" s="22">
        <v>44256</v>
      </c>
      <c r="F1933" s="26">
        <v>100</v>
      </c>
      <c r="G1933" s="24">
        <v>0.06</v>
      </c>
      <c r="H1933">
        <f>VLOOKUP($B1933,產品!$A$1:$E$61,4,FALSE)*(1-$G1933)*$F1933</f>
        <v>169200</v>
      </c>
      <c r="I1933" s="58">
        <f>$H1933-VLOOKUP($B1933,產品!$A$2:$E$61,5,FALSE)*F1933-$R1933</f>
        <v>94662</v>
      </c>
      <c r="J1933">
        <f t="shared" si="90"/>
        <v>2021</v>
      </c>
      <c r="P1933" t="str">
        <f>MID(VLOOKUP($D1933,業務!$A$1:$E$11,2,FALSE),FIND("/",VLOOKUP($D1933,業務!$A$1:$E$11,2,FALSE))+1,2)</f>
        <v>經理</v>
      </c>
      <c r="Q1933">
        <f t="shared" si="91"/>
        <v>1.4999999999999999E-2</v>
      </c>
      <c r="R1933">
        <f t="shared" si="92"/>
        <v>2538</v>
      </c>
    </row>
    <row r="1934" spans="1:18" ht="15.75" customHeight="1">
      <c r="A1934" s="19">
        <v>1933</v>
      </c>
      <c r="B1934" s="4">
        <v>55</v>
      </c>
      <c r="C1934" s="15">
        <v>122</v>
      </c>
      <c r="D1934" s="21">
        <v>4</v>
      </c>
      <c r="E1934" s="22">
        <v>44257</v>
      </c>
      <c r="F1934" s="23">
        <v>6</v>
      </c>
      <c r="G1934" s="24">
        <v>0.19</v>
      </c>
      <c r="H1934">
        <f>VLOOKUP($B1934,產品!$A$1:$E$61,4,FALSE)*(1-$G1934)*$F1934</f>
        <v>97200.000000000015</v>
      </c>
      <c r="I1934" s="58">
        <f>$H1934-VLOOKUP($B1934,產品!$A$2:$E$61,5,FALSE)*F1934-$R1934</f>
        <v>12033.600000000015</v>
      </c>
      <c r="J1934">
        <f t="shared" si="90"/>
        <v>2021</v>
      </c>
      <c r="P1934" t="str">
        <f>MID(VLOOKUP($D1934,業務!$A$1:$E$11,2,FALSE),FIND("/",VLOOKUP($D1934,業務!$A$1:$E$11,2,FALSE))+1,2)</f>
        <v>副理</v>
      </c>
      <c r="Q1934">
        <f t="shared" si="91"/>
        <v>1.2E-2</v>
      </c>
      <c r="R1934">
        <f t="shared" si="92"/>
        <v>1166.4000000000001</v>
      </c>
    </row>
    <row r="1935" spans="1:18" ht="15.75" customHeight="1">
      <c r="A1935" s="19">
        <v>1934</v>
      </c>
      <c r="B1935" s="4">
        <v>17</v>
      </c>
      <c r="C1935" s="15">
        <v>5</v>
      </c>
      <c r="D1935" s="21">
        <v>4</v>
      </c>
      <c r="E1935" s="22">
        <v>44257</v>
      </c>
      <c r="F1935" s="23">
        <v>30</v>
      </c>
      <c r="G1935" s="24">
        <v>0.06</v>
      </c>
      <c r="H1935">
        <f>VLOOKUP($B1935,產品!$A$1:$E$61,4,FALSE)*(1-$G1935)*$F1935</f>
        <v>50760</v>
      </c>
      <c r="I1935" s="58">
        <f>$H1935-VLOOKUP($B1935,產品!$A$2:$E$61,5,FALSE)*F1935-$R1935</f>
        <v>28550.880000000001</v>
      </c>
      <c r="J1935">
        <f t="shared" si="90"/>
        <v>2021</v>
      </c>
      <c r="P1935" t="str">
        <f>MID(VLOOKUP($D1935,業務!$A$1:$E$11,2,FALSE),FIND("/",VLOOKUP($D1935,業務!$A$1:$E$11,2,FALSE))+1,2)</f>
        <v>副理</v>
      </c>
      <c r="Q1935">
        <f t="shared" si="91"/>
        <v>1.2E-2</v>
      </c>
      <c r="R1935">
        <f t="shared" si="92"/>
        <v>609.12</v>
      </c>
    </row>
    <row r="1936" spans="1:18" ht="15.75" customHeight="1">
      <c r="A1936" s="19">
        <v>1935</v>
      </c>
      <c r="B1936" s="4">
        <v>54</v>
      </c>
      <c r="C1936" s="15">
        <v>263</v>
      </c>
      <c r="D1936" s="21">
        <v>4</v>
      </c>
      <c r="E1936" s="22">
        <v>44258</v>
      </c>
      <c r="F1936" s="23">
        <v>3</v>
      </c>
      <c r="G1936" s="24">
        <v>0.13</v>
      </c>
      <c r="H1936">
        <f>VLOOKUP($B1936,產品!$A$1:$E$61,4,FALSE)*(1-$G1936)*$F1936</f>
        <v>46980</v>
      </c>
      <c r="I1936" s="58">
        <f>$H1936-VLOOKUP($B1936,產品!$A$2:$E$61,5,FALSE)*F1936-$R1936</f>
        <v>8616.24</v>
      </c>
      <c r="J1936">
        <f t="shared" si="90"/>
        <v>2021</v>
      </c>
      <c r="P1936" t="str">
        <f>MID(VLOOKUP($D1936,業務!$A$1:$E$11,2,FALSE),FIND("/",VLOOKUP($D1936,業務!$A$1:$E$11,2,FALSE))+1,2)</f>
        <v>副理</v>
      </c>
      <c r="Q1936">
        <f t="shared" si="91"/>
        <v>1.2E-2</v>
      </c>
      <c r="R1936">
        <f t="shared" si="92"/>
        <v>563.76</v>
      </c>
    </row>
    <row r="1937" spans="1:18" ht="15.75" customHeight="1">
      <c r="A1937" s="19">
        <v>1936</v>
      </c>
      <c r="B1937" s="4">
        <v>15</v>
      </c>
      <c r="C1937" s="15">
        <v>285</v>
      </c>
      <c r="D1937" s="21">
        <v>6</v>
      </c>
      <c r="E1937" s="22">
        <v>44259</v>
      </c>
      <c r="F1937" s="26">
        <v>20</v>
      </c>
      <c r="G1937" s="24">
        <v>0.05</v>
      </c>
      <c r="H1937">
        <f>VLOOKUP($B1937,產品!$A$1:$E$61,4,FALSE)*(1-$G1937)*$F1937</f>
        <v>34200</v>
      </c>
      <c r="I1937" s="58">
        <f>$H1937-VLOOKUP($B1937,產品!$A$2:$E$61,5,FALSE)*F1937-$R1937</f>
        <v>19458</v>
      </c>
      <c r="J1937">
        <f t="shared" si="90"/>
        <v>2021</v>
      </c>
      <c r="P1937" t="str">
        <f>MID(VLOOKUP($D1937,業務!$A$1:$E$11,2,FALSE),FIND("/",VLOOKUP($D1937,業務!$A$1:$E$11,2,FALSE))+1,2)</f>
        <v>專員</v>
      </c>
      <c r="Q1937">
        <f t="shared" si="91"/>
        <v>0.01</v>
      </c>
      <c r="R1937">
        <f t="shared" si="92"/>
        <v>342</v>
      </c>
    </row>
    <row r="1938" spans="1:18" ht="15.75" customHeight="1">
      <c r="A1938" s="19">
        <v>1937</v>
      </c>
      <c r="B1938" s="4">
        <v>3</v>
      </c>
      <c r="C1938" s="15">
        <v>116</v>
      </c>
      <c r="D1938" s="21">
        <v>4</v>
      </c>
      <c r="E1938" s="22">
        <v>44259</v>
      </c>
      <c r="F1938" s="26">
        <v>75</v>
      </c>
      <c r="G1938" s="24">
        <v>0.11</v>
      </c>
      <c r="H1938">
        <f>VLOOKUP($B1938,產品!$A$1:$E$61,4,FALSE)*(1-$G1938)*$F1938</f>
        <v>66750</v>
      </c>
      <c r="I1938" s="58">
        <f>$H1938-VLOOKUP($B1938,產品!$A$2:$E$61,5,FALSE)*F1938-$R1938</f>
        <v>35949</v>
      </c>
      <c r="J1938">
        <f t="shared" si="90"/>
        <v>2021</v>
      </c>
      <c r="P1938" t="str">
        <f>MID(VLOOKUP($D1938,業務!$A$1:$E$11,2,FALSE),FIND("/",VLOOKUP($D1938,業務!$A$1:$E$11,2,FALSE))+1,2)</f>
        <v>副理</v>
      </c>
      <c r="Q1938">
        <f t="shared" si="91"/>
        <v>1.2E-2</v>
      </c>
      <c r="R1938">
        <f t="shared" si="92"/>
        <v>801</v>
      </c>
    </row>
    <row r="1939" spans="1:18" ht="15.75" customHeight="1">
      <c r="A1939" s="19">
        <v>1938</v>
      </c>
      <c r="B1939" s="4">
        <v>51</v>
      </c>
      <c r="C1939" s="15">
        <v>118</v>
      </c>
      <c r="D1939" s="21">
        <v>5</v>
      </c>
      <c r="E1939" s="22">
        <v>44259</v>
      </c>
      <c r="F1939" s="26">
        <v>15</v>
      </c>
      <c r="G1939" s="24">
        <v>0.09</v>
      </c>
      <c r="H1939">
        <f>VLOOKUP($B1939,產品!$A$1:$E$61,4,FALSE)*(1-$G1939)*$F1939</f>
        <v>273000</v>
      </c>
      <c r="I1939" s="58">
        <f>$H1939-VLOOKUP($B1939,產品!$A$2:$E$61,5,FALSE)*F1939-$R1939</f>
        <v>60270</v>
      </c>
      <c r="J1939">
        <f t="shared" si="90"/>
        <v>2021</v>
      </c>
      <c r="P1939" t="str">
        <f>MID(VLOOKUP($D1939,業務!$A$1:$E$11,2,FALSE),FIND("/",VLOOKUP($D1939,業務!$A$1:$E$11,2,FALSE))+1,2)</f>
        <v>專員</v>
      </c>
      <c r="Q1939">
        <f t="shared" si="91"/>
        <v>0.01</v>
      </c>
      <c r="R1939">
        <f t="shared" si="92"/>
        <v>2730</v>
      </c>
    </row>
    <row r="1940" spans="1:18" ht="15.75" customHeight="1">
      <c r="A1940" s="19">
        <v>1939</v>
      </c>
      <c r="B1940" s="4">
        <v>16</v>
      </c>
      <c r="C1940" s="15">
        <v>116</v>
      </c>
      <c r="D1940" s="21">
        <v>4</v>
      </c>
      <c r="E1940" s="22">
        <v>44259</v>
      </c>
      <c r="F1940" s="23">
        <v>70</v>
      </c>
      <c r="G1940" s="24">
        <v>0.08</v>
      </c>
      <c r="H1940">
        <f>VLOOKUP($B1940,產品!$A$1:$E$61,4,FALSE)*(1-$G1940)*$F1940</f>
        <v>115920</v>
      </c>
      <c r="I1940" s="58">
        <f>$H1940-VLOOKUP($B1940,產品!$A$2:$E$61,5,FALSE)*F1940-$R1940</f>
        <v>64128.959999999999</v>
      </c>
      <c r="J1940">
        <f t="shared" si="90"/>
        <v>2021</v>
      </c>
      <c r="P1940" t="str">
        <f>MID(VLOOKUP($D1940,業務!$A$1:$E$11,2,FALSE),FIND("/",VLOOKUP($D1940,業務!$A$1:$E$11,2,FALSE))+1,2)</f>
        <v>副理</v>
      </c>
      <c r="Q1940">
        <f t="shared" si="91"/>
        <v>1.2E-2</v>
      </c>
      <c r="R1940">
        <f t="shared" si="92"/>
        <v>1391.04</v>
      </c>
    </row>
    <row r="1941" spans="1:18" ht="15.75" customHeight="1">
      <c r="A1941" s="19">
        <v>1940</v>
      </c>
      <c r="B1941" s="4">
        <v>9</v>
      </c>
      <c r="C1941" s="15">
        <v>277</v>
      </c>
      <c r="D1941" s="21">
        <v>4</v>
      </c>
      <c r="E1941" s="22">
        <v>44260</v>
      </c>
      <c r="F1941" s="23">
        <v>30</v>
      </c>
      <c r="G1941" s="24">
        <v>0.19</v>
      </c>
      <c r="H1941">
        <f>VLOOKUP($B1941,產品!$A$1:$E$61,4,FALSE)*(1-$G1941)*$F1941</f>
        <v>24300</v>
      </c>
      <c r="I1941" s="58">
        <f>$H1941-VLOOKUP($B1941,產品!$A$2:$E$61,5,FALSE)*F1941-$R1941</f>
        <v>12008.4</v>
      </c>
      <c r="J1941">
        <f t="shared" si="90"/>
        <v>2021</v>
      </c>
      <c r="P1941" t="str">
        <f>MID(VLOOKUP($D1941,業務!$A$1:$E$11,2,FALSE),FIND("/",VLOOKUP($D1941,業務!$A$1:$E$11,2,FALSE))+1,2)</f>
        <v>副理</v>
      </c>
      <c r="Q1941">
        <f t="shared" si="91"/>
        <v>1.2E-2</v>
      </c>
      <c r="R1941">
        <f t="shared" si="92"/>
        <v>291.60000000000002</v>
      </c>
    </row>
    <row r="1942" spans="1:18" ht="15.75" customHeight="1">
      <c r="A1942" s="19">
        <v>1941</v>
      </c>
      <c r="B1942" s="4">
        <v>3</v>
      </c>
      <c r="C1942" s="15">
        <v>293</v>
      </c>
      <c r="D1942" s="21">
        <v>4</v>
      </c>
      <c r="E1942" s="22">
        <v>44260</v>
      </c>
      <c r="F1942" s="23">
        <v>50</v>
      </c>
      <c r="G1942" s="24">
        <v>0.12</v>
      </c>
      <c r="H1942">
        <f>VLOOKUP($B1942,產品!$A$1:$E$61,4,FALSE)*(1-$G1942)*$F1942</f>
        <v>44000</v>
      </c>
      <c r="I1942" s="58">
        <f>$H1942-VLOOKUP($B1942,產品!$A$2:$E$61,5,FALSE)*F1942-$R1942</f>
        <v>23472</v>
      </c>
      <c r="J1942">
        <f t="shared" si="90"/>
        <v>2021</v>
      </c>
      <c r="P1942" t="str">
        <f>MID(VLOOKUP($D1942,業務!$A$1:$E$11,2,FALSE),FIND("/",VLOOKUP($D1942,業務!$A$1:$E$11,2,FALSE))+1,2)</f>
        <v>副理</v>
      </c>
      <c r="Q1942">
        <f t="shared" si="91"/>
        <v>1.2E-2</v>
      </c>
      <c r="R1942">
        <f t="shared" si="92"/>
        <v>528</v>
      </c>
    </row>
    <row r="1943" spans="1:18" ht="15.75" customHeight="1">
      <c r="A1943" s="19">
        <v>1942</v>
      </c>
      <c r="B1943" s="4">
        <v>52</v>
      </c>
      <c r="C1943" s="15">
        <v>124</v>
      </c>
      <c r="D1943" s="21">
        <v>6</v>
      </c>
      <c r="E1943" s="22">
        <v>44260</v>
      </c>
      <c r="F1943" s="26">
        <v>9</v>
      </c>
      <c r="G1943" s="24">
        <v>0.17</v>
      </c>
      <c r="H1943">
        <f>VLOOKUP($B1943,產品!$A$1:$E$61,4,FALSE)*(1-$G1943)*$F1943</f>
        <v>164340</v>
      </c>
      <c r="I1943" s="58">
        <f>$H1943-VLOOKUP($B1943,產品!$A$2:$E$61,5,FALSE)*F1943-$R1943</f>
        <v>24096.600000000028</v>
      </c>
      <c r="J1943">
        <f t="shared" si="90"/>
        <v>2021</v>
      </c>
      <c r="P1943" t="str">
        <f>MID(VLOOKUP($D1943,業務!$A$1:$E$11,2,FALSE),FIND("/",VLOOKUP($D1943,業務!$A$1:$E$11,2,FALSE))+1,2)</f>
        <v>專員</v>
      </c>
      <c r="Q1943">
        <f t="shared" si="91"/>
        <v>0.01</v>
      </c>
      <c r="R1943">
        <f t="shared" si="92"/>
        <v>1643.4</v>
      </c>
    </row>
    <row r="1944" spans="1:18" ht="15.75" customHeight="1">
      <c r="A1944" s="19">
        <v>1943</v>
      </c>
      <c r="B1944" s="4">
        <v>33</v>
      </c>
      <c r="C1944" s="15">
        <v>9</v>
      </c>
      <c r="D1944" s="21">
        <v>1</v>
      </c>
      <c r="E1944" s="22">
        <v>44260</v>
      </c>
      <c r="F1944" s="23">
        <v>15</v>
      </c>
      <c r="G1944" s="24">
        <v>0.16</v>
      </c>
      <c r="H1944">
        <f>VLOOKUP($B1944,產品!$A$1:$E$61,4,FALSE)*(1-$G1944)*$F1944</f>
        <v>94500</v>
      </c>
      <c r="I1944" s="58">
        <f>$H1944-VLOOKUP($B1944,產品!$A$2:$E$61,5,FALSE)*F1944-$R1944</f>
        <v>26055</v>
      </c>
      <c r="J1944">
        <f t="shared" si="90"/>
        <v>2021</v>
      </c>
      <c r="P1944" t="str">
        <f>MID(VLOOKUP($D1944,業務!$A$1:$E$11,2,FALSE),FIND("/",VLOOKUP($D1944,業務!$A$1:$E$11,2,FALSE))+1,2)</f>
        <v>專員</v>
      </c>
      <c r="Q1944">
        <f t="shared" si="91"/>
        <v>0.01</v>
      </c>
      <c r="R1944">
        <f t="shared" si="92"/>
        <v>945</v>
      </c>
    </row>
    <row r="1945" spans="1:18" ht="15.75" customHeight="1">
      <c r="A1945" s="19">
        <v>1944</v>
      </c>
      <c r="B1945" s="4">
        <v>44</v>
      </c>
      <c r="C1945" s="15">
        <v>138</v>
      </c>
      <c r="D1945" s="21">
        <v>3</v>
      </c>
      <c r="E1945" s="22">
        <v>44260</v>
      </c>
      <c r="F1945" s="26">
        <v>8</v>
      </c>
      <c r="G1945" s="24">
        <v>0.11</v>
      </c>
      <c r="H1945">
        <f>VLOOKUP($B1945,產品!$A$1:$E$61,4,FALSE)*(1-$G1945)*$F1945</f>
        <v>142400</v>
      </c>
      <c r="I1945" s="58">
        <f>$H1945-VLOOKUP($B1945,產品!$A$2:$E$61,5,FALSE)*F1945-$R1945</f>
        <v>36121.599999999999</v>
      </c>
      <c r="J1945">
        <f t="shared" si="90"/>
        <v>2021</v>
      </c>
      <c r="P1945" t="str">
        <f>MID(VLOOKUP($D1945,業務!$A$1:$E$11,2,FALSE),FIND("/",VLOOKUP($D1945,業務!$A$1:$E$11,2,FALSE))+1,2)</f>
        <v>協理</v>
      </c>
      <c r="Q1945">
        <f t="shared" si="91"/>
        <v>1.6E-2</v>
      </c>
      <c r="R1945">
        <f t="shared" si="92"/>
        <v>2278.4</v>
      </c>
    </row>
    <row r="1946" spans="1:18" ht="15.75" customHeight="1">
      <c r="A1946" s="19">
        <v>1945</v>
      </c>
      <c r="B1946" s="4">
        <v>18</v>
      </c>
      <c r="C1946" s="15">
        <v>125</v>
      </c>
      <c r="D1946" s="21">
        <v>10</v>
      </c>
      <c r="E1946" s="22">
        <v>44260</v>
      </c>
      <c r="F1946" s="26">
        <v>100</v>
      </c>
      <c r="G1946" s="24">
        <v>0.09</v>
      </c>
      <c r="H1946">
        <f>VLOOKUP($B1946,產品!$A$1:$E$61,4,FALSE)*(1-$G1946)*$F1946</f>
        <v>163800</v>
      </c>
      <c r="I1946" s="58">
        <f>$H1946-VLOOKUP($B1946,產品!$A$2:$E$61,5,FALSE)*F1946-$R1946</f>
        <v>90162</v>
      </c>
      <c r="J1946">
        <f t="shared" si="90"/>
        <v>2021</v>
      </c>
      <c r="P1946" t="str">
        <f>MID(VLOOKUP($D1946,業務!$A$1:$E$11,2,FALSE),FIND("/",VLOOKUP($D1946,業務!$A$1:$E$11,2,FALSE))+1,2)</f>
        <v>專員</v>
      </c>
      <c r="Q1946">
        <f t="shared" si="91"/>
        <v>0.01</v>
      </c>
      <c r="R1946">
        <f t="shared" si="92"/>
        <v>1638</v>
      </c>
    </row>
    <row r="1947" spans="1:18" ht="15.75" customHeight="1">
      <c r="A1947" s="19">
        <v>1946</v>
      </c>
      <c r="B1947" s="4">
        <v>26</v>
      </c>
      <c r="C1947" s="15">
        <v>274</v>
      </c>
      <c r="D1947" s="21">
        <v>4</v>
      </c>
      <c r="E1947" s="22">
        <v>44262</v>
      </c>
      <c r="F1947" s="26">
        <v>3</v>
      </c>
      <c r="G1947" s="24">
        <v>0.11</v>
      </c>
      <c r="H1947">
        <f>VLOOKUP($B1947,產品!$A$1:$E$61,4,FALSE)*(1-$G1947)*$F1947</f>
        <v>17355</v>
      </c>
      <c r="I1947" s="58">
        <f>$H1947-VLOOKUP($B1947,產品!$A$2:$E$61,5,FALSE)*F1947-$R1947</f>
        <v>5446.74</v>
      </c>
      <c r="J1947">
        <f t="shared" si="90"/>
        <v>2021</v>
      </c>
      <c r="P1947" t="str">
        <f>MID(VLOOKUP($D1947,業務!$A$1:$E$11,2,FALSE),FIND("/",VLOOKUP($D1947,業務!$A$1:$E$11,2,FALSE))+1,2)</f>
        <v>副理</v>
      </c>
      <c r="Q1947">
        <f t="shared" si="91"/>
        <v>1.2E-2</v>
      </c>
      <c r="R1947">
        <f t="shared" si="92"/>
        <v>208.26</v>
      </c>
    </row>
    <row r="1948" spans="1:18" ht="15.75" customHeight="1">
      <c r="A1948" s="19">
        <v>1947</v>
      </c>
      <c r="B1948" s="4">
        <v>59</v>
      </c>
      <c r="C1948" s="15">
        <v>267</v>
      </c>
      <c r="D1948" s="21">
        <v>10</v>
      </c>
      <c r="E1948" s="22">
        <v>44262</v>
      </c>
      <c r="F1948" s="26">
        <v>5</v>
      </c>
      <c r="G1948" s="24">
        <v>0.2</v>
      </c>
      <c r="H1948">
        <f>VLOOKUP($B1948,產品!$A$1:$E$61,4,FALSE)*(1-$G1948)*$F1948</f>
        <v>96000</v>
      </c>
      <c r="I1948" s="58">
        <f>$H1948-VLOOKUP($B1948,產品!$A$2:$E$61,5,FALSE)*F1948-$R1948</f>
        <v>11040</v>
      </c>
      <c r="J1948">
        <f t="shared" si="90"/>
        <v>2021</v>
      </c>
      <c r="P1948" t="str">
        <f>MID(VLOOKUP($D1948,業務!$A$1:$E$11,2,FALSE),FIND("/",VLOOKUP($D1948,業務!$A$1:$E$11,2,FALSE))+1,2)</f>
        <v>專員</v>
      </c>
      <c r="Q1948">
        <f t="shared" si="91"/>
        <v>0.01</v>
      </c>
      <c r="R1948">
        <f t="shared" si="92"/>
        <v>960</v>
      </c>
    </row>
    <row r="1949" spans="1:18" ht="15.75" customHeight="1">
      <c r="A1949" s="19">
        <v>1948</v>
      </c>
      <c r="B1949" s="4">
        <v>35</v>
      </c>
      <c r="C1949" s="15">
        <v>271</v>
      </c>
      <c r="D1949" s="21">
        <v>1</v>
      </c>
      <c r="E1949" s="22">
        <v>44262</v>
      </c>
      <c r="F1949" s="26">
        <v>6</v>
      </c>
      <c r="G1949" s="24">
        <v>0.13</v>
      </c>
      <c r="H1949">
        <f>VLOOKUP($B1949,產品!$A$1:$E$61,4,FALSE)*(1-$G1949)*$F1949</f>
        <v>44370</v>
      </c>
      <c r="I1949" s="58">
        <f>$H1949-VLOOKUP($B1949,產品!$A$2:$E$61,5,FALSE)*F1949-$R1949</f>
        <v>13326.3</v>
      </c>
      <c r="J1949">
        <f t="shared" si="90"/>
        <v>2021</v>
      </c>
      <c r="P1949" t="str">
        <f>MID(VLOOKUP($D1949,業務!$A$1:$E$11,2,FALSE),FIND("/",VLOOKUP($D1949,業務!$A$1:$E$11,2,FALSE))+1,2)</f>
        <v>專員</v>
      </c>
      <c r="Q1949">
        <f t="shared" si="91"/>
        <v>0.01</v>
      </c>
      <c r="R1949">
        <f t="shared" si="92"/>
        <v>443.7</v>
      </c>
    </row>
    <row r="1950" spans="1:18" ht="15.75" customHeight="1">
      <c r="A1950" s="19">
        <v>1949</v>
      </c>
      <c r="B1950" s="4">
        <v>57</v>
      </c>
      <c r="C1950" s="15">
        <v>257</v>
      </c>
      <c r="D1950" s="21">
        <v>2</v>
      </c>
      <c r="E1950" s="22">
        <v>44262</v>
      </c>
      <c r="F1950" s="26">
        <v>7</v>
      </c>
      <c r="G1950" s="24">
        <v>0.09</v>
      </c>
      <c r="H1950">
        <f>VLOOKUP($B1950,產品!$A$1:$E$61,4,FALSE)*(1-$G1950)*$F1950</f>
        <v>114660</v>
      </c>
      <c r="I1950" s="58">
        <f>$H1950-VLOOKUP($B1950,產品!$A$2:$E$61,5,FALSE)*F1950-$R1950</f>
        <v>24740.1</v>
      </c>
      <c r="J1950">
        <f t="shared" si="90"/>
        <v>2021</v>
      </c>
      <c r="P1950" t="str">
        <f>MID(VLOOKUP($D1950,業務!$A$1:$E$11,2,FALSE),FIND("/",VLOOKUP($D1950,業務!$A$1:$E$11,2,FALSE))+1,2)</f>
        <v>經理</v>
      </c>
      <c r="Q1950">
        <f t="shared" si="91"/>
        <v>1.4999999999999999E-2</v>
      </c>
      <c r="R1950">
        <f t="shared" si="92"/>
        <v>1719.8999999999999</v>
      </c>
    </row>
    <row r="1951" spans="1:18" ht="15.75" customHeight="1">
      <c r="A1951" s="19">
        <v>1950</v>
      </c>
      <c r="B1951" s="4">
        <v>37</v>
      </c>
      <c r="C1951" s="15">
        <v>118</v>
      </c>
      <c r="D1951" s="21">
        <v>8</v>
      </c>
      <c r="E1951" s="22">
        <v>44263</v>
      </c>
      <c r="F1951" s="26">
        <v>6</v>
      </c>
      <c r="G1951" s="24">
        <v>0.1</v>
      </c>
      <c r="H1951">
        <f>VLOOKUP($B1951,產品!$A$1:$E$61,4,FALSE)*(1-$G1951)*$F1951</f>
        <v>64800</v>
      </c>
      <c r="I1951" s="58">
        <f>$H1951-VLOOKUP($B1951,產品!$A$2:$E$61,5,FALSE)*F1951-$R1951</f>
        <v>17352</v>
      </c>
      <c r="J1951">
        <f t="shared" si="90"/>
        <v>2021</v>
      </c>
      <c r="P1951" t="str">
        <f>MID(VLOOKUP($D1951,業務!$A$1:$E$11,2,FALSE),FIND("/",VLOOKUP($D1951,業務!$A$1:$E$11,2,FALSE))+1,2)</f>
        <v>專員</v>
      </c>
      <c r="Q1951">
        <f t="shared" si="91"/>
        <v>0.01</v>
      </c>
      <c r="R1951">
        <f t="shared" si="92"/>
        <v>648</v>
      </c>
    </row>
    <row r="1952" spans="1:18" ht="15.75" customHeight="1">
      <c r="A1952" s="19">
        <v>1951</v>
      </c>
      <c r="B1952" s="4">
        <v>3</v>
      </c>
      <c r="C1952" s="15">
        <v>10</v>
      </c>
      <c r="D1952" s="21">
        <v>9</v>
      </c>
      <c r="E1952" s="22">
        <v>44263</v>
      </c>
      <c r="F1952" s="23">
        <v>250</v>
      </c>
      <c r="G1952" s="24">
        <v>0.14000000000000001</v>
      </c>
      <c r="H1952">
        <f>VLOOKUP($B1952,產品!$A$1:$E$61,4,FALSE)*(1-$G1952)*$F1952</f>
        <v>215000</v>
      </c>
      <c r="I1952" s="58">
        <f>$H1952-VLOOKUP($B1952,產品!$A$2:$E$61,5,FALSE)*F1952-$R1952</f>
        <v>111775</v>
      </c>
      <c r="J1952">
        <f t="shared" si="90"/>
        <v>2021</v>
      </c>
      <c r="P1952" t="str">
        <f>MID(VLOOKUP($D1952,業務!$A$1:$E$11,2,FALSE),FIND("/",VLOOKUP($D1952,業務!$A$1:$E$11,2,FALSE))+1,2)</f>
        <v>經理</v>
      </c>
      <c r="Q1952">
        <f t="shared" si="91"/>
        <v>1.4999999999999999E-2</v>
      </c>
      <c r="R1952">
        <f t="shared" si="92"/>
        <v>3225</v>
      </c>
    </row>
    <row r="1953" spans="1:18" ht="15.75" customHeight="1">
      <c r="A1953" s="19">
        <v>1952</v>
      </c>
      <c r="B1953" s="4">
        <v>36</v>
      </c>
      <c r="C1953" s="15">
        <v>136</v>
      </c>
      <c r="D1953" s="21">
        <v>5</v>
      </c>
      <c r="E1953" s="22">
        <v>44264</v>
      </c>
      <c r="F1953" s="23">
        <v>3</v>
      </c>
      <c r="G1953" s="24">
        <v>0.11</v>
      </c>
      <c r="H1953">
        <f>VLOOKUP($B1953,產品!$A$1:$E$61,4,FALSE)*(1-$G1953)*$F1953</f>
        <v>24030</v>
      </c>
      <c r="I1953" s="58">
        <f>$H1953-VLOOKUP($B1953,產品!$A$2:$E$61,5,FALSE)*F1953-$R1953</f>
        <v>7589.7</v>
      </c>
      <c r="J1953">
        <f t="shared" si="90"/>
        <v>2021</v>
      </c>
      <c r="P1953" t="str">
        <f>MID(VLOOKUP($D1953,業務!$A$1:$E$11,2,FALSE),FIND("/",VLOOKUP($D1953,業務!$A$1:$E$11,2,FALSE))+1,2)</f>
        <v>專員</v>
      </c>
      <c r="Q1953">
        <f t="shared" si="91"/>
        <v>0.01</v>
      </c>
      <c r="R1953">
        <f t="shared" si="92"/>
        <v>240.3</v>
      </c>
    </row>
    <row r="1954" spans="1:18" ht="15.75" customHeight="1">
      <c r="A1954" s="19">
        <v>1953</v>
      </c>
      <c r="B1954" s="4">
        <v>45</v>
      </c>
      <c r="C1954" s="15">
        <v>282</v>
      </c>
      <c r="D1954" s="21">
        <v>5</v>
      </c>
      <c r="E1954" s="22">
        <v>44265</v>
      </c>
      <c r="F1954" s="26">
        <v>2</v>
      </c>
      <c r="G1954" s="24">
        <v>0.09</v>
      </c>
      <c r="H1954">
        <f>VLOOKUP($B1954,產品!$A$1:$E$61,4,FALSE)*(1-$G1954)*$F1954</f>
        <v>25480</v>
      </c>
      <c r="I1954" s="58">
        <f>$H1954-VLOOKUP($B1954,產品!$A$2:$E$61,5,FALSE)*F1954-$R1954</f>
        <v>7025.2</v>
      </c>
      <c r="J1954">
        <f t="shared" si="90"/>
        <v>2021</v>
      </c>
      <c r="P1954" t="str">
        <f>MID(VLOOKUP($D1954,業務!$A$1:$E$11,2,FALSE),FIND("/",VLOOKUP($D1954,業務!$A$1:$E$11,2,FALSE))+1,2)</f>
        <v>專員</v>
      </c>
      <c r="Q1954">
        <f t="shared" si="91"/>
        <v>0.01</v>
      </c>
      <c r="R1954">
        <f t="shared" si="92"/>
        <v>254.8</v>
      </c>
    </row>
    <row r="1955" spans="1:18" ht="15.75" customHeight="1">
      <c r="A1955" s="19">
        <v>1954</v>
      </c>
      <c r="B1955" s="4">
        <v>35</v>
      </c>
      <c r="C1955" s="15">
        <v>10</v>
      </c>
      <c r="D1955" s="21">
        <v>6</v>
      </c>
      <c r="E1955" s="22">
        <v>44265</v>
      </c>
      <c r="F1955" s="23">
        <v>9</v>
      </c>
      <c r="G1955" s="24">
        <v>0.12</v>
      </c>
      <c r="H1955">
        <f>VLOOKUP($B1955,產品!$A$1:$E$61,4,FALSE)*(1-$G1955)*$F1955</f>
        <v>67320</v>
      </c>
      <c r="I1955" s="58">
        <f>$H1955-VLOOKUP($B1955,產品!$A$2:$E$61,5,FALSE)*F1955-$R1955</f>
        <v>20746.8</v>
      </c>
      <c r="J1955">
        <f t="shared" si="90"/>
        <v>2021</v>
      </c>
      <c r="P1955" t="str">
        <f>MID(VLOOKUP($D1955,業務!$A$1:$E$11,2,FALSE),FIND("/",VLOOKUP($D1955,業務!$A$1:$E$11,2,FALSE))+1,2)</f>
        <v>專員</v>
      </c>
      <c r="Q1955">
        <f t="shared" si="91"/>
        <v>0.01</v>
      </c>
      <c r="R1955">
        <f t="shared" si="92"/>
        <v>673.2</v>
      </c>
    </row>
    <row r="1956" spans="1:18" ht="15.75" customHeight="1">
      <c r="A1956" s="19">
        <v>1955</v>
      </c>
      <c r="B1956" s="4">
        <v>55</v>
      </c>
      <c r="C1956" s="15">
        <v>114</v>
      </c>
      <c r="D1956" s="21">
        <v>3</v>
      </c>
      <c r="E1956" s="22">
        <v>44265</v>
      </c>
      <c r="F1956" s="26">
        <v>5</v>
      </c>
      <c r="G1956" s="24">
        <v>0.08</v>
      </c>
      <c r="H1956">
        <f>VLOOKUP($B1956,產品!$A$1:$E$61,4,FALSE)*(1-$G1956)*$F1956</f>
        <v>92000</v>
      </c>
      <c r="I1956" s="58">
        <f>$H1956-VLOOKUP($B1956,產品!$A$2:$E$61,5,FALSE)*F1956-$R1956</f>
        <v>20528</v>
      </c>
      <c r="J1956">
        <f t="shared" si="90"/>
        <v>2021</v>
      </c>
      <c r="P1956" t="str">
        <f>MID(VLOOKUP($D1956,業務!$A$1:$E$11,2,FALSE),FIND("/",VLOOKUP($D1956,業務!$A$1:$E$11,2,FALSE))+1,2)</f>
        <v>協理</v>
      </c>
      <c r="Q1956">
        <f t="shared" si="91"/>
        <v>1.6E-2</v>
      </c>
      <c r="R1956">
        <f t="shared" si="92"/>
        <v>1472</v>
      </c>
    </row>
    <row r="1957" spans="1:18" ht="15.75" customHeight="1">
      <c r="A1957" s="19">
        <v>1956</v>
      </c>
      <c r="B1957" s="4">
        <v>35</v>
      </c>
      <c r="C1957" s="15">
        <v>275</v>
      </c>
      <c r="D1957" s="21">
        <v>4</v>
      </c>
      <c r="E1957" s="22">
        <v>44266</v>
      </c>
      <c r="F1957" s="23">
        <v>5</v>
      </c>
      <c r="G1957" s="24">
        <v>0.09</v>
      </c>
      <c r="H1957">
        <f>VLOOKUP($B1957,產品!$A$1:$E$61,4,FALSE)*(1-$G1957)*$F1957</f>
        <v>38675</v>
      </c>
      <c r="I1957" s="58">
        <f>$H1957-VLOOKUP($B1957,產品!$A$2:$E$61,5,FALSE)*F1957-$R1957</f>
        <v>12710.9</v>
      </c>
      <c r="J1957">
        <f t="shared" si="90"/>
        <v>2021</v>
      </c>
      <c r="P1957" t="str">
        <f>MID(VLOOKUP($D1957,業務!$A$1:$E$11,2,FALSE),FIND("/",VLOOKUP($D1957,業務!$A$1:$E$11,2,FALSE))+1,2)</f>
        <v>副理</v>
      </c>
      <c r="Q1957">
        <f t="shared" si="91"/>
        <v>1.2E-2</v>
      </c>
      <c r="R1957">
        <f t="shared" si="92"/>
        <v>464.1</v>
      </c>
    </row>
    <row r="1958" spans="1:18" ht="15.75" customHeight="1">
      <c r="A1958" s="19">
        <v>1957</v>
      </c>
      <c r="B1958" s="4">
        <v>43</v>
      </c>
      <c r="C1958" s="15">
        <v>265</v>
      </c>
      <c r="D1958" s="21">
        <v>5</v>
      </c>
      <c r="E1958" s="22">
        <v>44266</v>
      </c>
      <c r="F1958" s="26">
        <v>14</v>
      </c>
      <c r="G1958" s="24">
        <v>0.2</v>
      </c>
      <c r="H1958">
        <f>VLOOKUP($B1958,產品!$A$1:$E$61,4,FALSE)*(1-$G1958)*$F1958</f>
        <v>201600</v>
      </c>
      <c r="I1958" s="58">
        <f>$H1958-VLOOKUP($B1958,產品!$A$2:$E$61,5,FALSE)*F1958-$R1958</f>
        <v>35784</v>
      </c>
      <c r="J1958">
        <f t="shared" si="90"/>
        <v>2021</v>
      </c>
      <c r="P1958" t="str">
        <f>MID(VLOOKUP($D1958,業務!$A$1:$E$11,2,FALSE),FIND("/",VLOOKUP($D1958,業務!$A$1:$E$11,2,FALSE))+1,2)</f>
        <v>專員</v>
      </c>
      <c r="Q1958">
        <f t="shared" si="91"/>
        <v>0.01</v>
      </c>
      <c r="R1958">
        <f t="shared" si="92"/>
        <v>2016</v>
      </c>
    </row>
    <row r="1959" spans="1:18" ht="15.75" customHeight="1">
      <c r="A1959" s="19">
        <v>1958</v>
      </c>
      <c r="B1959" s="4">
        <v>52</v>
      </c>
      <c r="C1959" s="15">
        <v>7</v>
      </c>
      <c r="D1959" s="21">
        <v>9</v>
      </c>
      <c r="E1959" s="22">
        <v>44267</v>
      </c>
      <c r="F1959" s="26">
        <v>10</v>
      </c>
      <c r="G1959" s="24">
        <v>0.17</v>
      </c>
      <c r="H1959">
        <f>VLOOKUP($B1959,產品!$A$1:$E$61,4,FALSE)*(1-$G1959)*$F1959</f>
        <v>182600</v>
      </c>
      <c r="I1959" s="58">
        <f>$H1959-VLOOKUP($B1959,產品!$A$2:$E$61,5,FALSE)*F1959-$R1959</f>
        <v>25861.000000000029</v>
      </c>
      <c r="J1959">
        <f t="shared" si="90"/>
        <v>2021</v>
      </c>
      <c r="P1959" t="str">
        <f>MID(VLOOKUP($D1959,業務!$A$1:$E$11,2,FALSE),FIND("/",VLOOKUP($D1959,業務!$A$1:$E$11,2,FALSE))+1,2)</f>
        <v>經理</v>
      </c>
      <c r="Q1959">
        <f t="shared" si="91"/>
        <v>1.4999999999999999E-2</v>
      </c>
      <c r="R1959">
        <f t="shared" si="92"/>
        <v>2739</v>
      </c>
    </row>
    <row r="1960" spans="1:18" ht="15.75" customHeight="1">
      <c r="A1960" s="19">
        <v>1959</v>
      </c>
      <c r="B1960" s="4">
        <v>36</v>
      </c>
      <c r="C1960" s="15">
        <v>277</v>
      </c>
      <c r="D1960" s="21">
        <v>10</v>
      </c>
      <c r="E1960" s="22">
        <v>44267</v>
      </c>
      <c r="F1960" s="26">
        <v>2</v>
      </c>
      <c r="G1960" s="24">
        <v>0.14000000000000001</v>
      </c>
      <c r="H1960">
        <f>VLOOKUP($B1960,產品!$A$1:$E$61,4,FALSE)*(1-$G1960)*$F1960</f>
        <v>15480</v>
      </c>
      <c r="I1960" s="58">
        <f>$H1960-VLOOKUP($B1960,產品!$A$2:$E$61,5,FALSE)*F1960-$R1960</f>
        <v>4525.2</v>
      </c>
      <c r="J1960">
        <f t="shared" si="90"/>
        <v>2021</v>
      </c>
      <c r="P1960" t="str">
        <f>MID(VLOOKUP($D1960,業務!$A$1:$E$11,2,FALSE),FIND("/",VLOOKUP($D1960,業務!$A$1:$E$11,2,FALSE))+1,2)</f>
        <v>專員</v>
      </c>
      <c r="Q1960">
        <f t="shared" si="91"/>
        <v>0.01</v>
      </c>
      <c r="R1960">
        <f t="shared" si="92"/>
        <v>154.80000000000001</v>
      </c>
    </row>
    <row r="1961" spans="1:18" ht="15.75" customHeight="1">
      <c r="A1961" s="19">
        <v>1960</v>
      </c>
      <c r="B1961" s="4">
        <v>23</v>
      </c>
      <c r="C1961" s="15">
        <v>121</v>
      </c>
      <c r="D1961" s="21">
        <v>4</v>
      </c>
      <c r="E1961" s="22">
        <v>44267</v>
      </c>
      <c r="F1961" s="23">
        <v>19</v>
      </c>
      <c r="G1961" s="24">
        <v>0.06</v>
      </c>
      <c r="H1961">
        <f>VLOOKUP($B1961,產品!$A$1:$E$61,4,FALSE)*(1-$G1961)*$F1961</f>
        <v>32148</v>
      </c>
      <c r="I1961" s="58">
        <f>$H1961-VLOOKUP($B1961,產品!$A$2:$E$61,5,FALSE)*F1961-$R1961</f>
        <v>18082.223999999998</v>
      </c>
      <c r="J1961">
        <f t="shared" si="90"/>
        <v>2021</v>
      </c>
      <c r="P1961" t="str">
        <f>MID(VLOOKUP($D1961,業務!$A$1:$E$11,2,FALSE),FIND("/",VLOOKUP($D1961,業務!$A$1:$E$11,2,FALSE))+1,2)</f>
        <v>副理</v>
      </c>
      <c r="Q1961">
        <f t="shared" si="91"/>
        <v>1.2E-2</v>
      </c>
      <c r="R1961">
        <f t="shared" si="92"/>
        <v>385.77600000000001</v>
      </c>
    </row>
    <row r="1962" spans="1:18" ht="15.75" customHeight="1">
      <c r="A1962" s="19">
        <v>1961</v>
      </c>
      <c r="B1962" s="4">
        <v>19</v>
      </c>
      <c r="C1962" s="15">
        <v>3</v>
      </c>
      <c r="D1962" s="21">
        <v>10</v>
      </c>
      <c r="E1962" s="22">
        <v>44267</v>
      </c>
      <c r="F1962" s="23">
        <v>40</v>
      </c>
      <c r="G1962" s="24">
        <v>0.13</v>
      </c>
      <c r="H1962">
        <f>VLOOKUP($B1962,產品!$A$1:$E$61,4,FALSE)*(1-$G1962)*$F1962</f>
        <v>62640</v>
      </c>
      <c r="I1962" s="58">
        <f>$H1962-VLOOKUP($B1962,產品!$A$2:$E$61,5,FALSE)*F1962-$R1962</f>
        <v>33213.599999999999</v>
      </c>
      <c r="J1962">
        <f t="shared" si="90"/>
        <v>2021</v>
      </c>
      <c r="P1962" t="str">
        <f>MID(VLOOKUP($D1962,業務!$A$1:$E$11,2,FALSE),FIND("/",VLOOKUP($D1962,業務!$A$1:$E$11,2,FALSE))+1,2)</f>
        <v>專員</v>
      </c>
      <c r="Q1962">
        <f t="shared" si="91"/>
        <v>0.01</v>
      </c>
      <c r="R1962">
        <f t="shared" si="92"/>
        <v>626.4</v>
      </c>
    </row>
    <row r="1963" spans="1:18" ht="15.75" customHeight="1">
      <c r="A1963" s="19">
        <v>1962</v>
      </c>
      <c r="B1963" s="4">
        <v>5</v>
      </c>
      <c r="C1963" s="15">
        <v>5</v>
      </c>
      <c r="D1963" s="21">
        <v>8</v>
      </c>
      <c r="E1963" s="22">
        <v>44268</v>
      </c>
      <c r="F1963" s="23">
        <v>200</v>
      </c>
      <c r="G1963" s="24">
        <v>0.08</v>
      </c>
      <c r="H1963">
        <f>VLOOKUP($B1963,產品!$A$1:$E$61,4,FALSE)*(1-$G1963)*$F1963</f>
        <v>184000</v>
      </c>
      <c r="I1963" s="58">
        <f>$H1963-VLOOKUP($B1963,產品!$A$2:$E$61,5,FALSE)*F1963-$R1963</f>
        <v>102160</v>
      </c>
      <c r="J1963">
        <f t="shared" si="90"/>
        <v>2021</v>
      </c>
      <c r="P1963" t="str">
        <f>MID(VLOOKUP($D1963,業務!$A$1:$E$11,2,FALSE),FIND("/",VLOOKUP($D1963,業務!$A$1:$E$11,2,FALSE))+1,2)</f>
        <v>專員</v>
      </c>
      <c r="Q1963">
        <f t="shared" si="91"/>
        <v>0.01</v>
      </c>
      <c r="R1963">
        <f t="shared" si="92"/>
        <v>1840</v>
      </c>
    </row>
    <row r="1964" spans="1:18" ht="15.75" customHeight="1">
      <c r="A1964" s="19">
        <v>1963</v>
      </c>
      <c r="B1964" s="4">
        <v>19</v>
      </c>
      <c r="C1964" s="15">
        <v>262</v>
      </c>
      <c r="D1964" s="21">
        <v>6</v>
      </c>
      <c r="E1964" s="22">
        <v>44269</v>
      </c>
      <c r="F1964" s="26">
        <v>12</v>
      </c>
      <c r="G1964" s="24">
        <v>0.19</v>
      </c>
      <c r="H1964">
        <f>VLOOKUP($B1964,產品!$A$1:$E$61,4,FALSE)*(1-$G1964)*$F1964</f>
        <v>17496</v>
      </c>
      <c r="I1964" s="58">
        <f>$H1964-VLOOKUP($B1964,產品!$A$2:$E$61,5,FALSE)*F1964-$R1964</f>
        <v>8681.0400000000009</v>
      </c>
      <c r="J1964">
        <f t="shared" si="90"/>
        <v>2021</v>
      </c>
      <c r="P1964" t="str">
        <f>MID(VLOOKUP($D1964,業務!$A$1:$E$11,2,FALSE),FIND("/",VLOOKUP($D1964,業務!$A$1:$E$11,2,FALSE))+1,2)</f>
        <v>專員</v>
      </c>
      <c r="Q1964">
        <f t="shared" si="91"/>
        <v>0.01</v>
      </c>
      <c r="R1964">
        <f t="shared" si="92"/>
        <v>174.96</v>
      </c>
    </row>
    <row r="1965" spans="1:18" ht="15.75" customHeight="1">
      <c r="A1965" s="19">
        <v>1964</v>
      </c>
      <c r="B1965" s="4">
        <v>24</v>
      </c>
      <c r="C1965" s="15">
        <v>2</v>
      </c>
      <c r="D1965" s="21">
        <v>3</v>
      </c>
      <c r="E1965" s="22">
        <v>44269</v>
      </c>
      <c r="F1965" s="23">
        <v>30</v>
      </c>
      <c r="G1965" s="24">
        <v>0.15</v>
      </c>
      <c r="H1965">
        <f>VLOOKUP($B1965,產品!$A$1:$E$61,4,FALSE)*(1-$G1965)*$F1965</f>
        <v>45900</v>
      </c>
      <c r="I1965" s="58">
        <f>$H1965-VLOOKUP($B1965,產品!$A$2:$E$61,5,FALSE)*F1965-$R1965</f>
        <v>23565.599999999999</v>
      </c>
      <c r="J1965">
        <f t="shared" si="90"/>
        <v>2021</v>
      </c>
      <c r="P1965" t="str">
        <f>MID(VLOOKUP($D1965,業務!$A$1:$E$11,2,FALSE),FIND("/",VLOOKUP($D1965,業務!$A$1:$E$11,2,FALSE))+1,2)</f>
        <v>協理</v>
      </c>
      <c r="Q1965">
        <f t="shared" si="91"/>
        <v>1.6E-2</v>
      </c>
      <c r="R1965">
        <f t="shared" si="92"/>
        <v>734.4</v>
      </c>
    </row>
    <row r="1966" spans="1:18" ht="15.75" customHeight="1">
      <c r="A1966" s="19">
        <v>1965</v>
      </c>
      <c r="B1966" s="4">
        <v>56</v>
      </c>
      <c r="C1966" s="15">
        <v>122</v>
      </c>
      <c r="D1966" s="21">
        <v>6</v>
      </c>
      <c r="E1966" s="22">
        <v>44269</v>
      </c>
      <c r="F1966" s="26">
        <v>10</v>
      </c>
      <c r="G1966" s="24">
        <v>0.13</v>
      </c>
      <c r="H1966">
        <f>VLOOKUP($B1966,產品!$A$1:$E$61,4,FALSE)*(1-$G1966)*$F1966</f>
        <v>191400</v>
      </c>
      <c r="I1966" s="58">
        <f>$H1966-VLOOKUP($B1966,產品!$A$2:$E$61,5,FALSE)*F1966-$R1966</f>
        <v>35486.000000000029</v>
      </c>
      <c r="J1966">
        <f t="shared" si="90"/>
        <v>2021</v>
      </c>
      <c r="P1966" t="str">
        <f>MID(VLOOKUP($D1966,業務!$A$1:$E$11,2,FALSE),FIND("/",VLOOKUP($D1966,業務!$A$1:$E$11,2,FALSE))+1,2)</f>
        <v>專員</v>
      </c>
      <c r="Q1966">
        <f t="shared" si="91"/>
        <v>0.01</v>
      </c>
      <c r="R1966">
        <f t="shared" si="92"/>
        <v>1914</v>
      </c>
    </row>
    <row r="1967" spans="1:18" ht="15.75" customHeight="1">
      <c r="A1967" s="19">
        <v>1966</v>
      </c>
      <c r="B1967" s="4">
        <v>33</v>
      </c>
      <c r="C1967" s="15">
        <v>290</v>
      </c>
      <c r="D1967" s="21">
        <v>1</v>
      </c>
      <c r="E1967" s="22">
        <v>44270</v>
      </c>
      <c r="F1967" s="23">
        <v>2</v>
      </c>
      <c r="G1967" s="24">
        <v>0.1</v>
      </c>
      <c r="H1967">
        <f>VLOOKUP($B1967,產品!$A$1:$E$61,4,FALSE)*(1-$G1967)*$F1967</f>
        <v>13500</v>
      </c>
      <c r="I1967" s="58">
        <f>$H1967-VLOOKUP($B1967,產品!$A$2:$E$61,5,FALSE)*F1967-$R1967</f>
        <v>4365</v>
      </c>
      <c r="J1967">
        <f t="shared" si="90"/>
        <v>2021</v>
      </c>
      <c r="P1967" t="str">
        <f>MID(VLOOKUP($D1967,業務!$A$1:$E$11,2,FALSE),FIND("/",VLOOKUP($D1967,業務!$A$1:$E$11,2,FALSE))+1,2)</f>
        <v>專員</v>
      </c>
      <c r="Q1967">
        <f t="shared" si="91"/>
        <v>0.01</v>
      </c>
      <c r="R1967">
        <f t="shared" si="92"/>
        <v>135</v>
      </c>
    </row>
    <row r="1968" spans="1:18" ht="15.75" customHeight="1">
      <c r="A1968" s="19">
        <v>1967</v>
      </c>
      <c r="B1968" s="4">
        <v>4</v>
      </c>
      <c r="C1968" s="15">
        <v>262</v>
      </c>
      <c r="D1968" s="21">
        <v>8</v>
      </c>
      <c r="E1968" s="22">
        <v>44270</v>
      </c>
      <c r="F1968" s="23">
        <v>40</v>
      </c>
      <c r="G1968" s="24">
        <v>0.18</v>
      </c>
      <c r="H1968">
        <f>VLOOKUP($B1968,產品!$A$1:$E$61,4,FALSE)*(1-$G1968)*$F1968</f>
        <v>32800.000000000007</v>
      </c>
      <c r="I1968" s="58">
        <f>$H1968-VLOOKUP($B1968,產品!$A$2:$E$61,5,FALSE)*F1968-$R1968</f>
        <v>16472.000000000007</v>
      </c>
      <c r="J1968">
        <f t="shared" si="90"/>
        <v>2021</v>
      </c>
      <c r="P1968" t="str">
        <f>MID(VLOOKUP($D1968,業務!$A$1:$E$11,2,FALSE),FIND("/",VLOOKUP($D1968,業務!$A$1:$E$11,2,FALSE))+1,2)</f>
        <v>專員</v>
      </c>
      <c r="Q1968">
        <f t="shared" si="91"/>
        <v>0.01</v>
      </c>
      <c r="R1968">
        <f t="shared" si="92"/>
        <v>328.00000000000006</v>
      </c>
    </row>
    <row r="1969" spans="1:18" ht="15.75" customHeight="1">
      <c r="A1969" s="19">
        <v>1968</v>
      </c>
      <c r="B1969" s="4">
        <v>9</v>
      </c>
      <c r="C1969" s="15">
        <v>2</v>
      </c>
      <c r="D1969" s="21">
        <v>5</v>
      </c>
      <c r="E1969" s="22">
        <v>44270</v>
      </c>
      <c r="F1969" s="23">
        <v>60</v>
      </c>
      <c r="G1969" s="24">
        <v>0.16</v>
      </c>
      <c r="H1969">
        <f>VLOOKUP($B1969,產品!$A$1:$E$61,4,FALSE)*(1-$G1969)*$F1969</f>
        <v>50400</v>
      </c>
      <c r="I1969" s="58">
        <f>$H1969-VLOOKUP($B1969,產品!$A$2:$E$61,5,FALSE)*F1969-$R1969</f>
        <v>25896</v>
      </c>
      <c r="J1969">
        <f t="shared" si="90"/>
        <v>2021</v>
      </c>
      <c r="P1969" t="str">
        <f>MID(VLOOKUP($D1969,業務!$A$1:$E$11,2,FALSE),FIND("/",VLOOKUP($D1969,業務!$A$1:$E$11,2,FALSE))+1,2)</f>
        <v>專員</v>
      </c>
      <c r="Q1969">
        <f t="shared" si="91"/>
        <v>0.01</v>
      </c>
      <c r="R1969">
        <f t="shared" si="92"/>
        <v>504</v>
      </c>
    </row>
    <row r="1970" spans="1:18" ht="15.75" customHeight="1">
      <c r="A1970" s="19">
        <v>1969</v>
      </c>
      <c r="B1970" s="4">
        <v>42</v>
      </c>
      <c r="C1970" s="15">
        <v>140</v>
      </c>
      <c r="D1970" s="21">
        <v>4</v>
      </c>
      <c r="E1970" s="22">
        <v>44270</v>
      </c>
      <c r="F1970" s="26">
        <v>14</v>
      </c>
      <c r="G1970" s="24">
        <v>0.18</v>
      </c>
      <c r="H1970">
        <f>VLOOKUP($B1970,產品!$A$1:$E$61,4,FALSE)*(1-$G1970)*$F1970</f>
        <v>172200.00000000003</v>
      </c>
      <c r="I1970" s="58">
        <f>$H1970-VLOOKUP($B1970,產品!$A$2:$E$61,5,FALSE)*F1970-$R1970</f>
        <v>33633.600000000028</v>
      </c>
      <c r="J1970">
        <f t="shared" si="90"/>
        <v>2021</v>
      </c>
      <c r="P1970" t="str">
        <f>MID(VLOOKUP($D1970,業務!$A$1:$E$11,2,FALSE),FIND("/",VLOOKUP($D1970,業務!$A$1:$E$11,2,FALSE))+1,2)</f>
        <v>副理</v>
      </c>
      <c r="Q1970">
        <f t="shared" si="91"/>
        <v>1.2E-2</v>
      </c>
      <c r="R1970">
        <f t="shared" si="92"/>
        <v>2066.4000000000005</v>
      </c>
    </row>
    <row r="1971" spans="1:18" ht="15.75" customHeight="1">
      <c r="A1971" s="19">
        <v>1970</v>
      </c>
      <c r="B1971" s="4">
        <v>58</v>
      </c>
      <c r="C1971" s="15">
        <v>263</v>
      </c>
      <c r="D1971" s="21">
        <v>10</v>
      </c>
      <c r="E1971" s="22">
        <v>44271</v>
      </c>
      <c r="F1971" s="26">
        <v>2</v>
      </c>
      <c r="G1971" s="24">
        <v>7.0000000000000007E-2</v>
      </c>
      <c r="H1971">
        <f>VLOOKUP($B1971,產品!$A$1:$E$61,4,FALSE)*(1-$G1971)*$F1971</f>
        <v>39060</v>
      </c>
      <c r="I1971" s="58">
        <f>$H1971-VLOOKUP($B1971,產品!$A$2:$E$61,5,FALSE)*F1971-$R1971</f>
        <v>9269.4000000000033</v>
      </c>
      <c r="J1971">
        <f t="shared" si="90"/>
        <v>2021</v>
      </c>
      <c r="P1971" t="str">
        <f>MID(VLOOKUP($D1971,業務!$A$1:$E$11,2,FALSE),FIND("/",VLOOKUP($D1971,業務!$A$1:$E$11,2,FALSE))+1,2)</f>
        <v>專員</v>
      </c>
      <c r="Q1971">
        <f t="shared" si="91"/>
        <v>0.01</v>
      </c>
      <c r="R1971">
        <f t="shared" si="92"/>
        <v>390.6</v>
      </c>
    </row>
    <row r="1972" spans="1:18" ht="15.75" customHeight="1">
      <c r="A1972" s="19">
        <v>1971</v>
      </c>
      <c r="B1972" s="4">
        <v>52</v>
      </c>
      <c r="C1972" s="15">
        <v>122</v>
      </c>
      <c r="D1972" s="21">
        <v>10</v>
      </c>
      <c r="E1972" s="22">
        <v>44271</v>
      </c>
      <c r="F1972" s="23">
        <v>5</v>
      </c>
      <c r="G1972" s="24">
        <v>0.13</v>
      </c>
      <c r="H1972">
        <f>VLOOKUP($B1972,產品!$A$1:$E$61,4,FALSE)*(1-$G1972)*$F1972</f>
        <v>95700</v>
      </c>
      <c r="I1972" s="58">
        <f>$H1972-VLOOKUP($B1972,產品!$A$2:$E$61,5,FALSE)*F1972-$R1972</f>
        <v>17743.000000000015</v>
      </c>
      <c r="J1972">
        <f t="shared" si="90"/>
        <v>2021</v>
      </c>
      <c r="P1972" t="str">
        <f>MID(VLOOKUP($D1972,業務!$A$1:$E$11,2,FALSE),FIND("/",VLOOKUP($D1972,業務!$A$1:$E$11,2,FALSE))+1,2)</f>
        <v>專員</v>
      </c>
      <c r="Q1972">
        <f t="shared" si="91"/>
        <v>0.01</v>
      </c>
      <c r="R1972">
        <f t="shared" si="92"/>
        <v>957</v>
      </c>
    </row>
    <row r="1973" spans="1:18" ht="15.75" customHeight="1">
      <c r="A1973" s="19">
        <v>1972</v>
      </c>
      <c r="B1973" s="4">
        <v>10</v>
      </c>
      <c r="C1973" s="15">
        <v>271</v>
      </c>
      <c r="D1973" s="21">
        <v>4</v>
      </c>
      <c r="E1973" s="22">
        <v>44271</v>
      </c>
      <c r="F1973" s="23">
        <v>60</v>
      </c>
      <c r="G1973" s="24">
        <v>0.18</v>
      </c>
      <c r="H1973">
        <f>VLOOKUP($B1973,產品!$A$1:$E$61,4,FALSE)*(1-$G1973)*$F1973</f>
        <v>49200.000000000007</v>
      </c>
      <c r="I1973" s="58">
        <f>$H1973-VLOOKUP($B1973,產品!$A$2:$E$61,5,FALSE)*F1973-$R1973</f>
        <v>24609.600000000006</v>
      </c>
      <c r="J1973">
        <f t="shared" si="90"/>
        <v>2021</v>
      </c>
      <c r="P1973" t="str">
        <f>MID(VLOOKUP($D1973,業務!$A$1:$E$11,2,FALSE),FIND("/",VLOOKUP($D1973,業務!$A$1:$E$11,2,FALSE))+1,2)</f>
        <v>副理</v>
      </c>
      <c r="Q1973">
        <f t="shared" si="91"/>
        <v>1.2E-2</v>
      </c>
      <c r="R1973">
        <f t="shared" si="92"/>
        <v>590.40000000000009</v>
      </c>
    </row>
    <row r="1974" spans="1:18" ht="15.75" customHeight="1">
      <c r="A1974" s="19">
        <v>1973</v>
      </c>
      <c r="B1974" s="4">
        <v>37</v>
      </c>
      <c r="C1974" s="15">
        <v>274</v>
      </c>
      <c r="D1974" s="21">
        <v>4</v>
      </c>
      <c r="E1974" s="22">
        <v>44271</v>
      </c>
      <c r="F1974" s="23">
        <v>10</v>
      </c>
      <c r="G1974" s="24">
        <v>0.13</v>
      </c>
      <c r="H1974">
        <f>VLOOKUP($B1974,產品!$A$1:$E$61,4,FALSE)*(1-$G1974)*$F1974</f>
        <v>104400</v>
      </c>
      <c r="I1974" s="58">
        <f>$H1974-VLOOKUP($B1974,產品!$A$2:$E$61,5,FALSE)*F1974-$R1974</f>
        <v>25147.200000000001</v>
      </c>
      <c r="J1974">
        <f t="shared" si="90"/>
        <v>2021</v>
      </c>
      <c r="P1974" t="str">
        <f>MID(VLOOKUP($D1974,業務!$A$1:$E$11,2,FALSE),FIND("/",VLOOKUP($D1974,業務!$A$1:$E$11,2,FALSE))+1,2)</f>
        <v>副理</v>
      </c>
      <c r="Q1974">
        <f t="shared" si="91"/>
        <v>1.2E-2</v>
      </c>
      <c r="R1974">
        <f t="shared" si="92"/>
        <v>1252.8</v>
      </c>
    </row>
    <row r="1975" spans="1:18" ht="15.75" customHeight="1">
      <c r="A1975" s="19">
        <v>1974</v>
      </c>
      <c r="B1975" s="4">
        <v>9</v>
      </c>
      <c r="C1975" s="15">
        <v>259</v>
      </c>
      <c r="D1975" s="21">
        <v>5</v>
      </c>
      <c r="E1975" s="22">
        <v>44272</v>
      </c>
      <c r="F1975" s="26">
        <v>10</v>
      </c>
      <c r="G1975" s="24">
        <v>0.2</v>
      </c>
      <c r="H1975">
        <f>VLOOKUP($B1975,產品!$A$1:$E$61,4,FALSE)*(1-$G1975)*$F1975</f>
        <v>8000</v>
      </c>
      <c r="I1975" s="58">
        <f>$H1975-VLOOKUP($B1975,產品!$A$2:$E$61,5,FALSE)*F1975-$R1975</f>
        <v>3920</v>
      </c>
      <c r="J1975">
        <f t="shared" si="90"/>
        <v>2021</v>
      </c>
      <c r="P1975" t="str">
        <f>MID(VLOOKUP($D1975,業務!$A$1:$E$11,2,FALSE),FIND("/",VLOOKUP($D1975,業務!$A$1:$E$11,2,FALSE))+1,2)</f>
        <v>專員</v>
      </c>
      <c r="Q1975">
        <f t="shared" si="91"/>
        <v>0.01</v>
      </c>
      <c r="R1975">
        <f t="shared" si="92"/>
        <v>80</v>
      </c>
    </row>
    <row r="1976" spans="1:18" ht="15.75" customHeight="1">
      <c r="A1976" s="19">
        <v>1975</v>
      </c>
      <c r="B1976" s="4">
        <v>46</v>
      </c>
      <c r="C1976" s="15">
        <v>290</v>
      </c>
      <c r="D1976" s="21">
        <v>9</v>
      </c>
      <c r="E1976" s="22">
        <v>44272</v>
      </c>
      <c r="F1976" s="23">
        <v>2</v>
      </c>
      <c r="G1976" s="24">
        <v>0.18</v>
      </c>
      <c r="H1976">
        <f>VLOOKUP($B1976,產品!$A$1:$E$61,4,FALSE)*(1-$G1976)*$F1976</f>
        <v>27880.000000000004</v>
      </c>
      <c r="I1976" s="58">
        <f>$H1976-VLOOKUP($B1976,產品!$A$2:$E$61,5,FALSE)*F1976-$R1976</f>
        <v>5361.8000000000038</v>
      </c>
      <c r="J1976">
        <f t="shared" si="90"/>
        <v>2021</v>
      </c>
      <c r="P1976" t="str">
        <f>MID(VLOOKUP($D1976,業務!$A$1:$E$11,2,FALSE),FIND("/",VLOOKUP($D1976,業務!$A$1:$E$11,2,FALSE))+1,2)</f>
        <v>經理</v>
      </c>
      <c r="Q1976">
        <f t="shared" si="91"/>
        <v>1.4999999999999999E-2</v>
      </c>
      <c r="R1976">
        <f t="shared" si="92"/>
        <v>418.20000000000005</v>
      </c>
    </row>
    <row r="1977" spans="1:18" ht="15.75" customHeight="1">
      <c r="A1977" s="19">
        <v>1976</v>
      </c>
      <c r="B1977" s="4">
        <v>6</v>
      </c>
      <c r="C1977" s="15">
        <v>286</v>
      </c>
      <c r="D1977" s="21">
        <v>5</v>
      </c>
      <c r="E1977" s="22">
        <v>44272</v>
      </c>
      <c r="F1977" s="26">
        <v>60</v>
      </c>
      <c r="G1977" s="24">
        <v>0.06</v>
      </c>
      <c r="H1977">
        <f>VLOOKUP($B1977,產品!$A$1:$E$61,4,FALSE)*(1-$G1977)*$F1977</f>
        <v>56400</v>
      </c>
      <c r="I1977" s="58">
        <f>$H1977-VLOOKUP($B1977,產品!$A$2:$E$61,5,FALSE)*F1977-$R1977</f>
        <v>31836</v>
      </c>
      <c r="J1977">
        <f t="shared" si="90"/>
        <v>2021</v>
      </c>
      <c r="P1977" t="str">
        <f>MID(VLOOKUP($D1977,業務!$A$1:$E$11,2,FALSE),FIND("/",VLOOKUP($D1977,業務!$A$1:$E$11,2,FALSE))+1,2)</f>
        <v>專員</v>
      </c>
      <c r="Q1977">
        <f t="shared" si="91"/>
        <v>0.01</v>
      </c>
      <c r="R1977">
        <f t="shared" si="92"/>
        <v>564</v>
      </c>
    </row>
    <row r="1978" spans="1:18" ht="15.75" customHeight="1">
      <c r="A1978" s="19">
        <v>1977</v>
      </c>
      <c r="B1978" s="4">
        <v>3</v>
      </c>
      <c r="C1978" s="15">
        <v>5</v>
      </c>
      <c r="D1978" s="21">
        <v>5</v>
      </c>
      <c r="E1978" s="22">
        <v>44272</v>
      </c>
      <c r="F1978" s="26">
        <v>180</v>
      </c>
      <c r="G1978" s="24">
        <v>0.05</v>
      </c>
      <c r="H1978">
        <f>VLOOKUP($B1978,產品!$A$1:$E$61,4,FALSE)*(1-$G1978)*$F1978</f>
        <v>171000</v>
      </c>
      <c r="I1978" s="58">
        <f>$H1978-VLOOKUP($B1978,產品!$A$2:$E$61,5,FALSE)*F1978-$R1978</f>
        <v>97290</v>
      </c>
      <c r="J1978">
        <f t="shared" si="90"/>
        <v>2021</v>
      </c>
      <c r="P1978" t="str">
        <f>MID(VLOOKUP($D1978,業務!$A$1:$E$11,2,FALSE),FIND("/",VLOOKUP($D1978,業務!$A$1:$E$11,2,FALSE))+1,2)</f>
        <v>專員</v>
      </c>
      <c r="Q1978">
        <f t="shared" si="91"/>
        <v>0.01</v>
      </c>
      <c r="R1978">
        <f t="shared" si="92"/>
        <v>1710</v>
      </c>
    </row>
    <row r="1979" spans="1:18" ht="15.75" customHeight="1">
      <c r="A1979" s="19">
        <v>1978</v>
      </c>
      <c r="B1979" s="4">
        <v>2</v>
      </c>
      <c r="C1979" s="15">
        <v>6</v>
      </c>
      <c r="D1979" s="21">
        <v>2</v>
      </c>
      <c r="E1979" s="22">
        <v>44273</v>
      </c>
      <c r="F1979" s="23">
        <v>10</v>
      </c>
      <c r="G1979" s="24">
        <v>0.11</v>
      </c>
      <c r="H1979">
        <f>VLOOKUP($B1979,產品!$A$1:$E$61,4,FALSE)*(1-$G1979)*$F1979</f>
        <v>8900</v>
      </c>
      <c r="I1979" s="58">
        <f>$H1979-VLOOKUP($B1979,產品!$A$2:$E$61,5,FALSE)*F1979-$R1979</f>
        <v>4766.5</v>
      </c>
      <c r="J1979">
        <f t="shared" si="90"/>
        <v>2021</v>
      </c>
      <c r="P1979" t="str">
        <f>MID(VLOOKUP($D1979,業務!$A$1:$E$11,2,FALSE),FIND("/",VLOOKUP($D1979,業務!$A$1:$E$11,2,FALSE))+1,2)</f>
        <v>經理</v>
      </c>
      <c r="Q1979">
        <f t="shared" si="91"/>
        <v>1.4999999999999999E-2</v>
      </c>
      <c r="R1979">
        <f t="shared" si="92"/>
        <v>133.5</v>
      </c>
    </row>
    <row r="1980" spans="1:18" ht="15.75" customHeight="1">
      <c r="A1980" s="19">
        <v>1979</v>
      </c>
      <c r="B1980" s="4">
        <v>25</v>
      </c>
      <c r="C1980" s="15">
        <v>8</v>
      </c>
      <c r="D1980" s="21">
        <v>10</v>
      </c>
      <c r="E1980" s="22">
        <v>44274</v>
      </c>
      <c r="F1980" s="26">
        <v>5</v>
      </c>
      <c r="G1980" s="24">
        <v>0.19</v>
      </c>
      <c r="H1980">
        <f>VLOOKUP($B1980,產品!$A$1:$E$61,4,FALSE)*(1-$G1980)*$F1980</f>
        <v>24300</v>
      </c>
      <c r="I1980" s="58">
        <f>$H1980-VLOOKUP($B1980,產品!$A$2:$E$61,5,FALSE)*F1980-$R1980</f>
        <v>6057</v>
      </c>
      <c r="J1980">
        <f t="shared" si="90"/>
        <v>2021</v>
      </c>
      <c r="P1980" t="str">
        <f>MID(VLOOKUP($D1980,業務!$A$1:$E$11,2,FALSE),FIND("/",VLOOKUP($D1980,業務!$A$1:$E$11,2,FALSE))+1,2)</f>
        <v>專員</v>
      </c>
      <c r="Q1980">
        <f t="shared" si="91"/>
        <v>0.01</v>
      </c>
      <c r="R1980">
        <f t="shared" si="92"/>
        <v>243</v>
      </c>
    </row>
    <row r="1981" spans="1:18" ht="15.75" customHeight="1">
      <c r="A1981" s="19">
        <v>1980</v>
      </c>
      <c r="B1981" s="4">
        <v>34</v>
      </c>
      <c r="C1981" s="15">
        <v>115</v>
      </c>
      <c r="D1981" s="21">
        <v>2</v>
      </c>
      <c r="E1981" s="22">
        <v>44274</v>
      </c>
      <c r="F1981" s="26">
        <v>6</v>
      </c>
      <c r="G1981" s="24">
        <v>0.2</v>
      </c>
      <c r="H1981">
        <f>VLOOKUP($B1981,產品!$A$1:$E$61,4,FALSE)*(1-$G1981)*$F1981</f>
        <v>38400</v>
      </c>
      <c r="I1981" s="58">
        <f>$H1981-VLOOKUP($B1981,產品!$A$2:$E$61,5,FALSE)*F1981-$R1981</f>
        <v>9024</v>
      </c>
      <c r="J1981">
        <f t="shared" si="90"/>
        <v>2021</v>
      </c>
      <c r="P1981" t="str">
        <f>MID(VLOOKUP($D1981,業務!$A$1:$E$11,2,FALSE),FIND("/",VLOOKUP($D1981,業務!$A$1:$E$11,2,FALSE))+1,2)</f>
        <v>經理</v>
      </c>
      <c r="Q1981">
        <f t="shared" si="91"/>
        <v>1.4999999999999999E-2</v>
      </c>
      <c r="R1981">
        <f t="shared" si="92"/>
        <v>576</v>
      </c>
    </row>
    <row r="1982" spans="1:18" ht="15.75" customHeight="1">
      <c r="A1982" s="19">
        <v>1981</v>
      </c>
      <c r="B1982" s="4">
        <v>22</v>
      </c>
      <c r="C1982" s="15">
        <v>125</v>
      </c>
      <c r="D1982" s="21">
        <v>5</v>
      </c>
      <c r="E1982" s="22">
        <v>44275</v>
      </c>
      <c r="F1982" s="23">
        <v>10</v>
      </c>
      <c r="G1982" s="24">
        <v>0.05</v>
      </c>
      <c r="H1982">
        <f>VLOOKUP($B1982,產品!$A$1:$E$61,4,FALSE)*(1-$G1982)*$F1982</f>
        <v>17100</v>
      </c>
      <c r="I1982" s="58">
        <f>$H1982-VLOOKUP($B1982,產品!$A$2:$E$61,5,FALSE)*F1982-$R1982</f>
        <v>9729</v>
      </c>
      <c r="J1982">
        <f t="shared" si="90"/>
        <v>2021</v>
      </c>
      <c r="P1982" t="str">
        <f>MID(VLOOKUP($D1982,業務!$A$1:$E$11,2,FALSE),FIND("/",VLOOKUP($D1982,業務!$A$1:$E$11,2,FALSE))+1,2)</f>
        <v>專員</v>
      </c>
      <c r="Q1982">
        <f t="shared" si="91"/>
        <v>0.01</v>
      </c>
      <c r="R1982">
        <f t="shared" si="92"/>
        <v>171</v>
      </c>
    </row>
    <row r="1983" spans="1:18" ht="15.75" customHeight="1">
      <c r="A1983" s="19">
        <v>1982</v>
      </c>
      <c r="B1983" s="4">
        <v>52</v>
      </c>
      <c r="C1983" s="15">
        <v>4</v>
      </c>
      <c r="D1983" s="21">
        <v>8</v>
      </c>
      <c r="E1983" s="22">
        <v>44276</v>
      </c>
      <c r="F1983" s="23">
        <v>5</v>
      </c>
      <c r="G1983" s="24">
        <v>0.06</v>
      </c>
      <c r="H1983">
        <f>VLOOKUP($B1983,產品!$A$1:$E$61,4,FALSE)*(1-$G1983)*$F1983</f>
        <v>103400</v>
      </c>
      <c r="I1983" s="58">
        <f>$H1983-VLOOKUP($B1983,產品!$A$2:$E$61,5,FALSE)*F1983-$R1983</f>
        <v>25366.000000000015</v>
      </c>
      <c r="J1983">
        <f t="shared" si="90"/>
        <v>2021</v>
      </c>
      <c r="P1983" t="str">
        <f>MID(VLOOKUP($D1983,業務!$A$1:$E$11,2,FALSE),FIND("/",VLOOKUP($D1983,業務!$A$1:$E$11,2,FALSE))+1,2)</f>
        <v>專員</v>
      </c>
      <c r="Q1983">
        <f t="shared" si="91"/>
        <v>0.01</v>
      </c>
      <c r="R1983">
        <f t="shared" si="92"/>
        <v>1034</v>
      </c>
    </row>
    <row r="1984" spans="1:18" ht="15.75" customHeight="1">
      <c r="A1984" s="19">
        <v>1983</v>
      </c>
      <c r="B1984" s="4">
        <v>60</v>
      </c>
      <c r="C1984" s="15">
        <v>258</v>
      </c>
      <c r="D1984" s="21">
        <v>5</v>
      </c>
      <c r="E1984" s="22">
        <v>44276</v>
      </c>
      <c r="F1984" s="26">
        <v>7</v>
      </c>
      <c r="G1984" s="24">
        <v>0.13</v>
      </c>
      <c r="H1984">
        <f>VLOOKUP($B1984,產品!$A$1:$E$61,4,FALSE)*(1-$G1984)*$F1984</f>
        <v>152250</v>
      </c>
      <c r="I1984" s="58">
        <f>$H1984-VLOOKUP($B1984,產品!$A$2:$E$61,5,FALSE)*F1984-$R1984</f>
        <v>28227.5</v>
      </c>
      <c r="J1984">
        <f t="shared" si="90"/>
        <v>2021</v>
      </c>
      <c r="P1984" t="str">
        <f>MID(VLOOKUP($D1984,業務!$A$1:$E$11,2,FALSE),FIND("/",VLOOKUP($D1984,業務!$A$1:$E$11,2,FALSE))+1,2)</f>
        <v>專員</v>
      </c>
      <c r="Q1984">
        <f t="shared" si="91"/>
        <v>0.01</v>
      </c>
      <c r="R1984">
        <f t="shared" si="92"/>
        <v>1522.5</v>
      </c>
    </row>
    <row r="1985" spans="1:18" ht="15.75" customHeight="1">
      <c r="A1985" s="19">
        <v>1984</v>
      </c>
      <c r="B1985" s="4">
        <v>7</v>
      </c>
      <c r="C1985" s="15">
        <v>272</v>
      </c>
      <c r="D1985" s="21">
        <v>9</v>
      </c>
      <c r="E1985" s="22">
        <v>44277</v>
      </c>
      <c r="F1985" s="23">
        <v>20</v>
      </c>
      <c r="G1985" s="24">
        <v>7.0000000000000007E-2</v>
      </c>
      <c r="H1985">
        <f>VLOOKUP($B1985,產品!$A$1:$E$61,4,FALSE)*(1-$G1985)*$F1985</f>
        <v>18599.999999999996</v>
      </c>
      <c r="I1985" s="58">
        <f>$H1985-VLOOKUP($B1985,產品!$A$2:$E$61,5,FALSE)*F1985-$R1985</f>
        <v>10320.999999999996</v>
      </c>
      <c r="J1985">
        <f t="shared" si="90"/>
        <v>2021</v>
      </c>
      <c r="P1985" t="str">
        <f>MID(VLOOKUP($D1985,業務!$A$1:$E$11,2,FALSE),FIND("/",VLOOKUP($D1985,業務!$A$1:$E$11,2,FALSE))+1,2)</f>
        <v>經理</v>
      </c>
      <c r="Q1985">
        <f t="shared" si="91"/>
        <v>1.4999999999999999E-2</v>
      </c>
      <c r="R1985">
        <f t="shared" si="92"/>
        <v>278.99999999999994</v>
      </c>
    </row>
    <row r="1986" spans="1:18" ht="15.75" customHeight="1">
      <c r="A1986" s="19">
        <v>1985</v>
      </c>
      <c r="B1986" s="4">
        <v>46</v>
      </c>
      <c r="C1986" s="15">
        <v>5</v>
      </c>
      <c r="D1986" s="21">
        <v>10</v>
      </c>
      <c r="E1986" s="22">
        <v>44277</v>
      </c>
      <c r="F1986" s="26">
        <v>8</v>
      </c>
      <c r="G1986" s="24">
        <v>0.12</v>
      </c>
      <c r="H1986">
        <f>VLOOKUP($B1986,產品!$A$1:$E$61,4,FALSE)*(1-$G1986)*$F1986</f>
        <v>119680</v>
      </c>
      <c r="I1986" s="58">
        <f>$H1986-VLOOKUP($B1986,產品!$A$2:$E$61,5,FALSE)*F1986-$R1986</f>
        <v>30083.200000000001</v>
      </c>
      <c r="J1986">
        <f t="shared" si="90"/>
        <v>2021</v>
      </c>
      <c r="P1986" t="str">
        <f>MID(VLOOKUP($D1986,業務!$A$1:$E$11,2,FALSE),FIND("/",VLOOKUP($D1986,業務!$A$1:$E$11,2,FALSE))+1,2)</f>
        <v>專員</v>
      </c>
      <c r="Q1986">
        <f t="shared" si="91"/>
        <v>0.01</v>
      </c>
      <c r="R1986">
        <f t="shared" si="92"/>
        <v>1196.8</v>
      </c>
    </row>
    <row r="1987" spans="1:18" ht="15.75" customHeight="1">
      <c r="A1987" s="19">
        <v>1986</v>
      </c>
      <c r="B1987" s="4">
        <v>15</v>
      </c>
      <c r="C1987" s="15">
        <v>11</v>
      </c>
      <c r="D1987" s="21">
        <v>6</v>
      </c>
      <c r="E1987" s="22">
        <v>44278</v>
      </c>
      <c r="F1987" s="26">
        <v>30</v>
      </c>
      <c r="G1987" s="24">
        <v>0.06</v>
      </c>
      <c r="H1987">
        <f>VLOOKUP($B1987,產品!$A$1:$E$61,4,FALSE)*(1-$G1987)*$F1987</f>
        <v>50760</v>
      </c>
      <c r="I1987" s="58">
        <f>$H1987-VLOOKUP($B1987,產品!$A$2:$E$61,5,FALSE)*F1987-$R1987</f>
        <v>28652.400000000001</v>
      </c>
      <c r="J1987">
        <f t="shared" ref="J1987:J2050" si="93">YEAR(E1987)</f>
        <v>2021</v>
      </c>
      <c r="P1987" t="str">
        <f>MID(VLOOKUP($D1987,業務!$A$1:$E$11,2,FALSE),FIND("/",VLOOKUP($D1987,業務!$A$1:$E$11,2,FALSE))+1,2)</f>
        <v>專員</v>
      </c>
      <c r="Q1987">
        <f t="shared" ref="Q1987:Q2050" si="94">IF($P1987="專員",1%,IF($P1987="副理",1.2%,IF($P1987="經理",1.5%,IF($P1987="協理",1.6%,0))))</f>
        <v>0.01</v>
      </c>
      <c r="R1987">
        <f t="shared" ref="R1987:R2050" si="95">$H1987*$Q1987</f>
        <v>507.6</v>
      </c>
    </row>
    <row r="1988" spans="1:18" ht="15.75" customHeight="1">
      <c r="A1988" s="19">
        <v>1987</v>
      </c>
      <c r="B1988" s="4">
        <v>56</v>
      </c>
      <c r="C1988" s="15">
        <v>274</v>
      </c>
      <c r="D1988" s="21">
        <v>6</v>
      </c>
      <c r="E1988" s="22">
        <v>44281</v>
      </c>
      <c r="F1988" s="26">
        <v>8</v>
      </c>
      <c r="G1988" s="24">
        <v>0.06</v>
      </c>
      <c r="H1988">
        <f>VLOOKUP($B1988,產品!$A$1:$E$61,4,FALSE)*(1-$G1988)*$F1988</f>
        <v>165440</v>
      </c>
      <c r="I1988" s="58">
        <f>$H1988-VLOOKUP($B1988,產品!$A$2:$E$61,5,FALSE)*F1988-$R1988</f>
        <v>40585.600000000013</v>
      </c>
      <c r="J1988">
        <f t="shared" si="93"/>
        <v>2021</v>
      </c>
      <c r="P1988" t="str">
        <f>MID(VLOOKUP($D1988,業務!$A$1:$E$11,2,FALSE),FIND("/",VLOOKUP($D1988,業務!$A$1:$E$11,2,FALSE))+1,2)</f>
        <v>專員</v>
      </c>
      <c r="Q1988">
        <f t="shared" si="94"/>
        <v>0.01</v>
      </c>
      <c r="R1988">
        <f t="shared" si="95"/>
        <v>1654.4</v>
      </c>
    </row>
    <row r="1989" spans="1:18" ht="15.75" customHeight="1">
      <c r="A1989" s="19">
        <v>1988</v>
      </c>
      <c r="B1989" s="4">
        <v>8</v>
      </c>
      <c r="C1989" s="15">
        <v>289</v>
      </c>
      <c r="D1989" s="21">
        <v>10</v>
      </c>
      <c r="E1989" s="22">
        <v>44281</v>
      </c>
      <c r="F1989" s="26">
        <v>105</v>
      </c>
      <c r="G1989" s="24">
        <v>0.1</v>
      </c>
      <c r="H1989">
        <f>VLOOKUP($B1989,產品!$A$1:$E$61,4,FALSE)*(1-$G1989)*$F1989</f>
        <v>94500</v>
      </c>
      <c r="I1989" s="58">
        <f>$H1989-VLOOKUP($B1989,產品!$A$2:$E$61,5,FALSE)*F1989-$R1989</f>
        <v>51555</v>
      </c>
      <c r="J1989">
        <f t="shared" si="93"/>
        <v>2021</v>
      </c>
      <c r="P1989" t="str">
        <f>MID(VLOOKUP($D1989,業務!$A$1:$E$11,2,FALSE),FIND("/",VLOOKUP($D1989,業務!$A$1:$E$11,2,FALSE))+1,2)</f>
        <v>專員</v>
      </c>
      <c r="Q1989">
        <f t="shared" si="94"/>
        <v>0.01</v>
      </c>
      <c r="R1989">
        <f t="shared" si="95"/>
        <v>945</v>
      </c>
    </row>
    <row r="1990" spans="1:18" ht="15.75" customHeight="1">
      <c r="A1990" s="19">
        <v>1989</v>
      </c>
      <c r="B1990" s="4">
        <v>32</v>
      </c>
      <c r="C1990" s="15">
        <v>7</v>
      </c>
      <c r="D1990" s="21">
        <v>4</v>
      </c>
      <c r="E1990" s="22">
        <v>44283</v>
      </c>
      <c r="F1990" s="26">
        <v>2</v>
      </c>
      <c r="G1990" s="24">
        <v>0.11</v>
      </c>
      <c r="H1990">
        <f>VLOOKUP($B1990,產品!$A$1:$E$61,4,FALSE)*(1-$G1990)*$F1990</f>
        <v>13350</v>
      </c>
      <c r="I1990" s="58">
        <f>$H1990-VLOOKUP($B1990,產品!$A$2:$E$61,5,FALSE)*F1990-$R1990</f>
        <v>4189.8</v>
      </c>
      <c r="J1990">
        <f t="shared" si="93"/>
        <v>2021</v>
      </c>
      <c r="P1990" t="str">
        <f>MID(VLOOKUP($D1990,業務!$A$1:$E$11,2,FALSE),FIND("/",VLOOKUP($D1990,業務!$A$1:$E$11,2,FALSE))+1,2)</f>
        <v>副理</v>
      </c>
      <c r="Q1990">
        <f t="shared" si="94"/>
        <v>1.2E-2</v>
      </c>
      <c r="R1990">
        <f t="shared" si="95"/>
        <v>160.20000000000002</v>
      </c>
    </row>
    <row r="1991" spans="1:18" ht="15.75" customHeight="1">
      <c r="A1991" s="19">
        <v>1990</v>
      </c>
      <c r="B1991" s="4">
        <v>35</v>
      </c>
      <c r="C1991" s="15">
        <v>292</v>
      </c>
      <c r="D1991" s="21">
        <v>9</v>
      </c>
      <c r="E1991" s="22">
        <v>44283</v>
      </c>
      <c r="F1991" s="23">
        <v>20</v>
      </c>
      <c r="G1991" s="24">
        <v>0.05</v>
      </c>
      <c r="H1991">
        <f>VLOOKUP($B1991,產品!$A$1:$E$61,4,FALSE)*(1-$G1991)*$F1991</f>
        <v>161500</v>
      </c>
      <c r="I1991" s="58">
        <f>$H1991-VLOOKUP($B1991,產品!$A$2:$E$61,5,FALSE)*F1991-$R1991</f>
        <v>57077.5</v>
      </c>
      <c r="J1991">
        <f t="shared" si="93"/>
        <v>2021</v>
      </c>
      <c r="P1991" t="str">
        <f>MID(VLOOKUP($D1991,業務!$A$1:$E$11,2,FALSE),FIND("/",VLOOKUP($D1991,業務!$A$1:$E$11,2,FALSE))+1,2)</f>
        <v>經理</v>
      </c>
      <c r="Q1991">
        <f t="shared" si="94"/>
        <v>1.4999999999999999E-2</v>
      </c>
      <c r="R1991">
        <f t="shared" si="95"/>
        <v>2422.5</v>
      </c>
    </row>
    <row r="1992" spans="1:18" ht="15.75" customHeight="1">
      <c r="A1992" s="19">
        <v>1991</v>
      </c>
      <c r="B1992" s="4">
        <v>20</v>
      </c>
      <c r="C1992" s="15">
        <v>123</v>
      </c>
      <c r="D1992" s="21">
        <v>8</v>
      </c>
      <c r="E1992" s="22">
        <v>44283</v>
      </c>
      <c r="F1992" s="23">
        <v>80</v>
      </c>
      <c r="G1992" s="24">
        <v>0.12</v>
      </c>
      <c r="H1992">
        <f>VLOOKUP($B1992,產品!$A$1:$E$61,4,FALSE)*(1-$G1992)*$F1992</f>
        <v>126720</v>
      </c>
      <c r="I1992" s="58">
        <f>$H1992-VLOOKUP($B1992,產品!$A$2:$E$61,5,FALSE)*F1992-$R1992</f>
        <v>67852.800000000003</v>
      </c>
      <c r="J1992">
        <f t="shared" si="93"/>
        <v>2021</v>
      </c>
      <c r="P1992" t="str">
        <f>MID(VLOOKUP($D1992,業務!$A$1:$E$11,2,FALSE),FIND("/",VLOOKUP($D1992,業務!$A$1:$E$11,2,FALSE))+1,2)</f>
        <v>專員</v>
      </c>
      <c r="Q1992">
        <f t="shared" si="94"/>
        <v>0.01</v>
      </c>
      <c r="R1992">
        <f t="shared" si="95"/>
        <v>1267.2</v>
      </c>
    </row>
    <row r="1993" spans="1:18" ht="15.75" customHeight="1">
      <c r="A1993" s="19">
        <v>1992</v>
      </c>
      <c r="B1993" s="4">
        <v>7</v>
      </c>
      <c r="C1993" s="15">
        <v>257</v>
      </c>
      <c r="D1993" s="21">
        <v>1</v>
      </c>
      <c r="E1993" s="22">
        <v>44284</v>
      </c>
      <c r="F1993" s="23">
        <v>50</v>
      </c>
      <c r="G1993" s="24">
        <v>0.08</v>
      </c>
      <c r="H1993">
        <f>VLOOKUP($B1993,產品!$A$1:$E$61,4,FALSE)*(1-$G1993)*$F1993</f>
        <v>46000</v>
      </c>
      <c r="I1993" s="58">
        <f>$H1993-VLOOKUP($B1993,產品!$A$2:$E$61,5,FALSE)*F1993-$R1993</f>
        <v>25540</v>
      </c>
      <c r="J1993">
        <f t="shared" si="93"/>
        <v>2021</v>
      </c>
      <c r="P1993" t="str">
        <f>MID(VLOOKUP($D1993,業務!$A$1:$E$11,2,FALSE),FIND("/",VLOOKUP($D1993,業務!$A$1:$E$11,2,FALSE))+1,2)</f>
        <v>專員</v>
      </c>
      <c r="Q1993">
        <f t="shared" si="94"/>
        <v>0.01</v>
      </c>
      <c r="R1993">
        <f t="shared" si="95"/>
        <v>460</v>
      </c>
    </row>
    <row r="1994" spans="1:18" ht="15.75" customHeight="1">
      <c r="A1994" s="19">
        <v>1993</v>
      </c>
      <c r="B1994" s="4">
        <v>16</v>
      </c>
      <c r="C1994" s="15">
        <v>7</v>
      </c>
      <c r="D1994" s="21">
        <v>7</v>
      </c>
      <c r="E1994" s="22">
        <v>44284</v>
      </c>
      <c r="F1994" s="26">
        <v>45</v>
      </c>
      <c r="G1994" s="24">
        <v>0.05</v>
      </c>
      <c r="H1994">
        <f>VLOOKUP($B1994,產品!$A$1:$E$61,4,FALSE)*(1-$G1994)*$F1994</f>
        <v>76950</v>
      </c>
      <c r="I1994" s="58">
        <f>$H1994-VLOOKUP($B1994,產品!$A$2:$E$61,5,FALSE)*F1994-$R1994</f>
        <v>43626.6</v>
      </c>
      <c r="J1994">
        <f t="shared" si="93"/>
        <v>2021</v>
      </c>
      <c r="P1994" t="str">
        <f>MID(VLOOKUP($D1994,業務!$A$1:$E$11,2,FALSE),FIND("/",VLOOKUP($D1994,業務!$A$1:$E$11,2,FALSE))+1,2)</f>
        <v>副理</v>
      </c>
      <c r="Q1994">
        <f t="shared" si="94"/>
        <v>1.2E-2</v>
      </c>
      <c r="R1994">
        <f t="shared" si="95"/>
        <v>923.4</v>
      </c>
    </row>
    <row r="1995" spans="1:18" ht="15.75" customHeight="1">
      <c r="A1995" s="19">
        <v>1994</v>
      </c>
      <c r="B1995" s="4">
        <v>40</v>
      </c>
      <c r="C1995" s="15">
        <v>118</v>
      </c>
      <c r="D1995" s="21">
        <v>7</v>
      </c>
      <c r="E1995" s="22">
        <v>44285</v>
      </c>
      <c r="F1995" s="23">
        <v>4</v>
      </c>
      <c r="G1995" s="24">
        <v>0.2</v>
      </c>
      <c r="H1995">
        <f>VLOOKUP($B1995,產品!$A$1:$E$61,4,FALSE)*(1-$G1995)*$F1995</f>
        <v>64000</v>
      </c>
      <c r="I1995" s="58">
        <f>$H1995-VLOOKUP($B1995,產品!$A$2:$E$61,5,FALSE)*F1995-$R1995</f>
        <v>11232</v>
      </c>
      <c r="J1995">
        <f t="shared" si="93"/>
        <v>2021</v>
      </c>
      <c r="P1995" t="str">
        <f>MID(VLOOKUP($D1995,業務!$A$1:$E$11,2,FALSE),FIND("/",VLOOKUP($D1995,業務!$A$1:$E$11,2,FALSE))+1,2)</f>
        <v>副理</v>
      </c>
      <c r="Q1995">
        <f t="shared" si="94"/>
        <v>1.2E-2</v>
      </c>
      <c r="R1995">
        <f t="shared" si="95"/>
        <v>768</v>
      </c>
    </row>
    <row r="1996" spans="1:18" ht="15.75" customHeight="1">
      <c r="A1996" s="19">
        <v>1995</v>
      </c>
      <c r="B1996" s="4">
        <v>1</v>
      </c>
      <c r="C1996" s="15">
        <v>277</v>
      </c>
      <c r="D1996" s="21">
        <v>4</v>
      </c>
      <c r="E1996" s="22">
        <v>44286</v>
      </c>
      <c r="F1996" s="26">
        <v>30</v>
      </c>
      <c r="G1996" s="24">
        <v>0.06</v>
      </c>
      <c r="H1996">
        <f>VLOOKUP($B1996,產品!$A$1:$E$61,4,FALSE)*(1-$G1996)*$F1996</f>
        <v>28200</v>
      </c>
      <c r="I1996" s="58">
        <f>$H1996-VLOOKUP($B1996,產品!$A$2:$E$61,5,FALSE)*F1996-$R1996</f>
        <v>15861.6</v>
      </c>
      <c r="J1996">
        <f t="shared" si="93"/>
        <v>2021</v>
      </c>
      <c r="P1996" t="str">
        <f>MID(VLOOKUP($D1996,業務!$A$1:$E$11,2,FALSE),FIND("/",VLOOKUP($D1996,業務!$A$1:$E$11,2,FALSE))+1,2)</f>
        <v>副理</v>
      </c>
      <c r="Q1996">
        <f t="shared" si="94"/>
        <v>1.2E-2</v>
      </c>
      <c r="R1996">
        <f t="shared" si="95"/>
        <v>338.40000000000003</v>
      </c>
    </row>
    <row r="1997" spans="1:18" ht="15.75" customHeight="1">
      <c r="A1997" s="19">
        <v>1996</v>
      </c>
      <c r="B1997" s="4">
        <v>10</v>
      </c>
      <c r="C1997" s="15">
        <v>115</v>
      </c>
      <c r="D1997" s="21">
        <v>8</v>
      </c>
      <c r="E1997" s="22">
        <v>44286</v>
      </c>
      <c r="F1997" s="23">
        <v>100</v>
      </c>
      <c r="G1997" s="24">
        <v>0.1</v>
      </c>
      <c r="H1997">
        <f>VLOOKUP($B1997,產品!$A$1:$E$61,4,FALSE)*(1-$G1997)*$F1997</f>
        <v>90000</v>
      </c>
      <c r="I1997" s="58">
        <f>$H1997-VLOOKUP($B1997,產品!$A$2:$E$61,5,FALSE)*F1997-$R1997</f>
        <v>49100</v>
      </c>
      <c r="J1997">
        <f t="shared" si="93"/>
        <v>2021</v>
      </c>
      <c r="P1997" t="str">
        <f>MID(VLOOKUP($D1997,業務!$A$1:$E$11,2,FALSE),FIND("/",VLOOKUP($D1997,業務!$A$1:$E$11,2,FALSE))+1,2)</f>
        <v>專員</v>
      </c>
      <c r="Q1997">
        <f t="shared" si="94"/>
        <v>0.01</v>
      </c>
      <c r="R1997">
        <f t="shared" si="95"/>
        <v>900</v>
      </c>
    </row>
    <row r="1998" spans="1:18" ht="15.75" customHeight="1">
      <c r="A1998" s="19">
        <v>1997</v>
      </c>
      <c r="B1998" s="4">
        <v>38</v>
      </c>
      <c r="C1998" s="15">
        <v>134</v>
      </c>
      <c r="D1998" s="21">
        <v>7</v>
      </c>
      <c r="E1998" s="22">
        <v>44286</v>
      </c>
      <c r="F1998" s="26">
        <v>15</v>
      </c>
      <c r="G1998" s="24">
        <v>0.09</v>
      </c>
      <c r="H1998">
        <f>VLOOKUP($B1998,產品!$A$1:$E$61,4,FALSE)*(1-$G1998)*$F1998</f>
        <v>204750</v>
      </c>
      <c r="I1998" s="58">
        <f>$H1998-VLOOKUP($B1998,產品!$A$2:$E$61,5,FALSE)*F1998-$R1998</f>
        <v>56043</v>
      </c>
      <c r="J1998">
        <f t="shared" si="93"/>
        <v>2021</v>
      </c>
      <c r="P1998" t="str">
        <f>MID(VLOOKUP($D1998,業務!$A$1:$E$11,2,FALSE),FIND("/",VLOOKUP($D1998,業務!$A$1:$E$11,2,FALSE))+1,2)</f>
        <v>副理</v>
      </c>
      <c r="Q1998">
        <f t="shared" si="94"/>
        <v>1.2E-2</v>
      </c>
      <c r="R1998">
        <f t="shared" si="95"/>
        <v>2457</v>
      </c>
    </row>
    <row r="1999" spans="1:18" ht="15.75" customHeight="1">
      <c r="A1999" s="19">
        <v>1998</v>
      </c>
      <c r="B1999" s="4">
        <v>7</v>
      </c>
      <c r="C1999" s="15">
        <v>10</v>
      </c>
      <c r="D1999" s="21">
        <v>9</v>
      </c>
      <c r="E1999" s="22">
        <v>44286</v>
      </c>
      <c r="F1999" s="23">
        <v>150</v>
      </c>
      <c r="G1999" s="24">
        <v>0.12</v>
      </c>
      <c r="H1999">
        <f>VLOOKUP($B1999,產品!$A$1:$E$61,4,FALSE)*(1-$G1999)*$F1999</f>
        <v>132000</v>
      </c>
      <c r="I1999" s="58">
        <f>$H1999-VLOOKUP($B1999,產品!$A$2:$E$61,5,FALSE)*F1999-$R1999</f>
        <v>70020</v>
      </c>
      <c r="J1999">
        <f t="shared" si="93"/>
        <v>2021</v>
      </c>
      <c r="P1999" t="str">
        <f>MID(VLOOKUP($D1999,業務!$A$1:$E$11,2,FALSE),FIND("/",VLOOKUP($D1999,業務!$A$1:$E$11,2,FALSE))+1,2)</f>
        <v>經理</v>
      </c>
      <c r="Q1999">
        <f t="shared" si="94"/>
        <v>1.4999999999999999E-2</v>
      </c>
      <c r="R1999">
        <f t="shared" si="95"/>
        <v>1980</v>
      </c>
    </row>
    <row r="2000" spans="1:18" ht="15.75" customHeight="1">
      <c r="A2000" s="19">
        <v>1999</v>
      </c>
      <c r="B2000" s="4">
        <v>13</v>
      </c>
      <c r="C2000" s="15">
        <v>123</v>
      </c>
      <c r="D2000" s="21">
        <v>4</v>
      </c>
      <c r="E2000" s="22">
        <v>44288</v>
      </c>
      <c r="F2000" s="23">
        <v>30</v>
      </c>
      <c r="G2000" s="24">
        <v>0.05</v>
      </c>
      <c r="H2000">
        <f>VLOOKUP($B2000,產品!$A$1:$E$61,4,FALSE)*(1-$G2000)*$F2000</f>
        <v>51300</v>
      </c>
      <c r="I2000" s="58">
        <f>$H2000-VLOOKUP($B2000,產品!$A$2:$E$61,5,FALSE)*F2000-$R2000</f>
        <v>29084.400000000001</v>
      </c>
      <c r="J2000">
        <f t="shared" si="93"/>
        <v>2021</v>
      </c>
      <c r="P2000" t="str">
        <f>MID(VLOOKUP($D2000,業務!$A$1:$E$11,2,FALSE),FIND("/",VLOOKUP($D2000,業務!$A$1:$E$11,2,FALSE))+1,2)</f>
        <v>副理</v>
      </c>
      <c r="Q2000">
        <f t="shared" si="94"/>
        <v>1.2E-2</v>
      </c>
      <c r="R2000">
        <f t="shared" si="95"/>
        <v>615.6</v>
      </c>
    </row>
    <row r="2001" spans="1:18" ht="15.75" customHeight="1">
      <c r="A2001" s="19">
        <v>2000</v>
      </c>
      <c r="B2001" s="4">
        <v>39</v>
      </c>
      <c r="C2001" s="15">
        <v>261</v>
      </c>
      <c r="D2001" s="21">
        <v>1</v>
      </c>
      <c r="E2001" s="22">
        <v>44289</v>
      </c>
      <c r="F2001" s="26">
        <v>3</v>
      </c>
      <c r="G2001" s="24">
        <v>0.19</v>
      </c>
      <c r="H2001">
        <f>VLOOKUP($B2001,產品!$A$1:$E$61,4,FALSE)*(1-$G2001)*$F2001</f>
        <v>43740.000000000007</v>
      </c>
      <c r="I2001" s="58">
        <f>$H2001-VLOOKUP($B2001,產品!$A$2:$E$61,5,FALSE)*F2001-$R2001</f>
        <v>8202.6000000000076</v>
      </c>
      <c r="J2001">
        <f t="shared" si="93"/>
        <v>2021</v>
      </c>
      <c r="P2001" t="str">
        <f>MID(VLOOKUP($D2001,業務!$A$1:$E$11,2,FALSE),FIND("/",VLOOKUP($D2001,業務!$A$1:$E$11,2,FALSE))+1,2)</f>
        <v>專員</v>
      </c>
      <c r="Q2001">
        <f t="shared" si="94"/>
        <v>0.01</v>
      </c>
      <c r="R2001">
        <f t="shared" si="95"/>
        <v>437.40000000000009</v>
      </c>
    </row>
    <row r="2002" spans="1:18" ht="15.75" customHeight="1">
      <c r="A2002" s="19">
        <v>2001</v>
      </c>
      <c r="B2002" s="4">
        <v>27</v>
      </c>
      <c r="C2002" s="15">
        <v>12</v>
      </c>
      <c r="D2002" s="21">
        <v>4</v>
      </c>
      <c r="E2002" s="22">
        <v>44290</v>
      </c>
      <c r="F2002" s="23">
        <v>4</v>
      </c>
      <c r="G2002" s="24">
        <v>0.2</v>
      </c>
      <c r="H2002">
        <f>VLOOKUP($B2002,產品!$A$1:$E$61,4,FALSE)*(1-$G2002)*$F2002</f>
        <v>22400</v>
      </c>
      <c r="I2002" s="58">
        <f>$H2002-VLOOKUP($B2002,產品!$A$2:$E$61,5,FALSE)*F2002-$R2002</f>
        <v>5331.2</v>
      </c>
      <c r="J2002">
        <f t="shared" si="93"/>
        <v>2021</v>
      </c>
      <c r="P2002" t="str">
        <f>MID(VLOOKUP($D2002,業務!$A$1:$E$11,2,FALSE),FIND("/",VLOOKUP($D2002,業務!$A$1:$E$11,2,FALSE))+1,2)</f>
        <v>副理</v>
      </c>
      <c r="Q2002">
        <f t="shared" si="94"/>
        <v>1.2E-2</v>
      </c>
      <c r="R2002">
        <f t="shared" si="95"/>
        <v>268.8</v>
      </c>
    </row>
    <row r="2003" spans="1:18" ht="15.75" customHeight="1">
      <c r="A2003" s="19">
        <v>2002</v>
      </c>
      <c r="B2003" s="4">
        <v>36</v>
      </c>
      <c r="C2003" s="15">
        <v>112</v>
      </c>
      <c r="D2003" s="21">
        <v>2</v>
      </c>
      <c r="E2003" s="22">
        <v>44290</v>
      </c>
      <c r="F2003" s="23">
        <v>6</v>
      </c>
      <c r="G2003" s="24">
        <v>7.0000000000000007E-2</v>
      </c>
      <c r="H2003">
        <f>VLOOKUP($B2003,產品!$A$1:$E$61,4,FALSE)*(1-$G2003)*$F2003</f>
        <v>50220</v>
      </c>
      <c r="I2003" s="58">
        <f>$H2003-VLOOKUP($B2003,產品!$A$2:$E$61,5,FALSE)*F2003-$R2003</f>
        <v>17066.7</v>
      </c>
      <c r="J2003">
        <f t="shared" si="93"/>
        <v>2021</v>
      </c>
      <c r="P2003" t="str">
        <f>MID(VLOOKUP($D2003,業務!$A$1:$E$11,2,FALSE),FIND("/",VLOOKUP($D2003,業務!$A$1:$E$11,2,FALSE))+1,2)</f>
        <v>經理</v>
      </c>
      <c r="Q2003">
        <f t="shared" si="94"/>
        <v>1.4999999999999999E-2</v>
      </c>
      <c r="R2003">
        <f t="shared" si="95"/>
        <v>753.3</v>
      </c>
    </row>
    <row r="2004" spans="1:18" ht="15.75" customHeight="1">
      <c r="A2004" s="19">
        <v>2003</v>
      </c>
      <c r="B2004" s="4">
        <v>27</v>
      </c>
      <c r="C2004" s="15">
        <v>274</v>
      </c>
      <c r="D2004" s="21">
        <v>10</v>
      </c>
      <c r="E2004" s="22">
        <v>44291</v>
      </c>
      <c r="F2004" s="23">
        <v>2</v>
      </c>
      <c r="G2004" s="24">
        <v>0.09</v>
      </c>
      <c r="H2004">
        <f>VLOOKUP($B2004,產品!$A$1:$E$61,4,FALSE)*(1-$G2004)*$F2004</f>
        <v>12740</v>
      </c>
      <c r="I2004" s="58">
        <f>$H2004-VLOOKUP($B2004,產品!$A$2:$E$61,5,FALSE)*F2004-$R2004</f>
        <v>4212.6000000000004</v>
      </c>
      <c r="J2004">
        <f t="shared" si="93"/>
        <v>2021</v>
      </c>
      <c r="P2004" t="str">
        <f>MID(VLOOKUP($D2004,業務!$A$1:$E$11,2,FALSE),FIND("/",VLOOKUP($D2004,業務!$A$1:$E$11,2,FALSE))+1,2)</f>
        <v>專員</v>
      </c>
      <c r="Q2004">
        <f t="shared" si="94"/>
        <v>0.01</v>
      </c>
      <c r="R2004">
        <f t="shared" si="95"/>
        <v>127.4</v>
      </c>
    </row>
    <row r="2005" spans="1:18" ht="15.75" customHeight="1">
      <c r="A2005" s="19">
        <v>2004</v>
      </c>
      <c r="B2005" s="4">
        <v>6</v>
      </c>
      <c r="C2005" s="15">
        <v>113</v>
      </c>
      <c r="D2005" s="21">
        <v>3</v>
      </c>
      <c r="E2005" s="22">
        <v>44292</v>
      </c>
      <c r="F2005" s="26">
        <v>13</v>
      </c>
      <c r="G2005" s="24">
        <v>0.05</v>
      </c>
      <c r="H2005">
        <f>VLOOKUP($B2005,產品!$A$1:$E$61,4,FALSE)*(1-$G2005)*$F2005</f>
        <v>12350</v>
      </c>
      <c r="I2005" s="58">
        <f>$H2005-VLOOKUP($B2005,產品!$A$2:$E$61,5,FALSE)*F2005-$R2005</f>
        <v>6952.4</v>
      </c>
      <c r="J2005">
        <f t="shared" si="93"/>
        <v>2021</v>
      </c>
      <c r="P2005" t="str">
        <f>MID(VLOOKUP($D2005,業務!$A$1:$E$11,2,FALSE),FIND("/",VLOOKUP($D2005,業務!$A$1:$E$11,2,FALSE))+1,2)</f>
        <v>協理</v>
      </c>
      <c r="Q2005">
        <f t="shared" si="94"/>
        <v>1.6E-2</v>
      </c>
      <c r="R2005">
        <f t="shared" si="95"/>
        <v>197.6</v>
      </c>
    </row>
    <row r="2006" spans="1:18" ht="15.75" customHeight="1">
      <c r="A2006" s="19">
        <v>2005</v>
      </c>
      <c r="B2006" s="4">
        <v>5</v>
      </c>
      <c r="C2006" s="15">
        <v>8</v>
      </c>
      <c r="D2006" s="21">
        <v>9</v>
      </c>
      <c r="E2006" s="22">
        <v>44292</v>
      </c>
      <c r="F2006" s="26">
        <v>30</v>
      </c>
      <c r="G2006" s="24">
        <v>0.11</v>
      </c>
      <c r="H2006">
        <f>VLOOKUP($B2006,產品!$A$1:$E$61,4,FALSE)*(1-$G2006)*$F2006</f>
        <v>26700</v>
      </c>
      <c r="I2006" s="58">
        <f>$H2006-VLOOKUP($B2006,產品!$A$2:$E$61,5,FALSE)*F2006-$R2006</f>
        <v>14299.5</v>
      </c>
      <c r="J2006">
        <f t="shared" si="93"/>
        <v>2021</v>
      </c>
      <c r="P2006" t="str">
        <f>MID(VLOOKUP($D2006,業務!$A$1:$E$11,2,FALSE),FIND("/",VLOOKUP($D2006,業務!$A$1:$E$11,2,FALSE))+1,2)</f>
        <v>經理</v>
      </c>
      <c r="Q2006">
        <f t="shared" si="94"/>
        <v>1.4999999999999999E-2</v>
      </c>
      <c r="R2006">
        <f t="shared" si="95"/>
        <v>400.5</v>
      </c>
    </row>
    <row r="2007" spans="1:18" ht="15.75" customHeight="1">
      <c r="A2007" s="19">
        <v>2006</v>
      </c>
      <c r="B2007" s="4">
        <v>19</v>
      </c>
      <c r="C2007" s="15">
        <v>289</v>
      </c>
      <c r="D2007" s="21">
        <v>1</v>
      </c>
      <c r="E2007" s="22">
        <v>44292</v>
      </c>
      <c r="F2007" s="23">
        <v>40</v>
      </c>
      <c r="G2007" s="24">
        <v>0.15</v>
      </c>
      <c r="H2007">
        <f>VLOOKUP($B2007,產品!$A$1:$E$61,4,FALSE)*(1-$G2007)*$F2007</f>
        <v>61200</v>
      </c>
      <c r="I2007" s="58">
        <f>$H2007-VLOOKUP($B2007,產品!$A$2:$E$61,5,FALSE)*F2007-$R2007</f>
        <v>31788</v>
      </c>
      <c r="J2007">
        <f t="shared" si="93"/>
        <v>2021</v>
      </c>
      <c r="P2007" t="str">
        <f>MID(VLOOKUP($D2007,業務!$A$1:$E$11,2,FALSE),FIND("/",VLOOKUP($D2007,業務!$A$1:$E$11,2,FALSE))+1,2)</f>
        <v>專員</v>
      </c>
      <c r="Q2007">
        <f t="shared" si="94"/>
        <v>0.01</v>
      </c>
      <c r="R2007">
        <f t="shared" si="95"/>
        <v>612</v>
      </c>
    </row>
    <row r="2008" spans="1:18" ht="15.75" customHeight="1">
      <c r="A2008" s="19">
        <v>2007</v>
      </c>
      <c r="B2008" s="4">
        <v>11</v>
      </c>
      <c r="C2008" s="15">
        <v>275</v>
      </c>
      <c r="D2008" s="21">
        <v>6</v>
      </c>
      <c r="E2008" s="22">
        <v>44292</v>
      </c>
      <c r="F2008" s="23">
        <v>150</v>
      </c>
      <c r="G2008" s="24">
        <v>7.0000000000000007E-2</v>
      </c>
      <c r="H2008">
        <f>VLOOKUP($B2008,產品!$A$1:$E$61,4,FALSE)*(1-$G2008)*$F2008</f>
        <v>139499.99999999997</v>
      </c>
      <c r="I2008" s="58">
        <f>$H2008-VLOOKUP($B2008,產品!$A$2:$E$61,5,FALSE)*F2008-$R2008</f>
        <v>78104.999999999971</v>
      </c>
      <c r="J2008">
        <f t="shared" si="93"/>
        <v>2021</v>
      </c>
      <c r="P2008" t="str">
        <f>MID(VLOOKUP($D2008,業務!$A$1:$E$11,2,FALSE),FIND("/",VLOOKUP($D2008,業務!$A$1:$E$11,2,FALSE))+1,2)</f>
        <v>專員</v>
      </c>
      <c r="Q2008">
        <f t="shared" si="94"/>
        <v>0.01</v>
      </c>
      <c r="R2008">
        <f t="shared" si="95"/>
        <v>1394.9999999999998</v>
      </c>
    </row>
    <row r="2009" spans="1:18" ht="15.75" customHeight="1">
      <c r="A2009" s="19">
        <v>2008</v>
      </c>
      <c r="B2009" s="4">
        <v>53</v>
      </c>
      <c r="C2009" s="15">
        <v>282</v>
      </c>
      <c r="D2009" s="21">
        <v>6</v>
      </c>
      <c r="E2009" s="22">
        <v>44294</v>
      </c>
      <c r="F2009" s="23">
        <v>6</v>
      </c>
      <c r="G2009" s="24">
        <v>0.11</v>
      </c>
      <c r="H2009">
        <f>VLOOKUP($B2009,產品!$A$1:$E$61,4,FALSE)*(1-$G2009)*$F2009</f>
        <v>80100</v>
      </c>
      <c r="I2009" s="58">
        <f>$H2009-VLOOKUP($B2009,產品!$A$2:$E$61,5,FALSE)*F2009-$R2009</f>
        <v>16299</v>
      </c>
      <c r="J2009">
        <f t="shared" si="93"/>
        <v>2021</v>
      </c>
      <c r="P2009" t="str">
        <f>MID(VLOOKUP($D2009,業務!$A$1:$E$11,2,FALSE),FIND("/",VLOOKUP($D2009,業務!$A$1:$E$11,2,FALSE))+1,2)</f>
        <v>專員</v>
      </c>
      <c r="Q2009">
        <f t="shared" si="94"/>
        <v>0.01</v>
      </c>
      <c r="R2009">
        <f t="shared" si="95"/>
        <v>801</v>
      </c>
    </row>
    <row r="2010" spans="1:18" ht="15.75" customHeight="1">
      <c r="A2010" s="19">
        <v>2009</v>
      </c>
      <c r="B2010" s="4">
        <v>57</v>
      </c>
      <c r="C2010" s="15">
        <v>124</v>
      </c>
      <c r="D2010" s="21">
        <v>9</v>
      </c>
      <c r="E2010" s="22">
        <v>44295</v>
      </c>
      <c r="F2010" s="23">
        <v>2</v>
      </c>
      <c r="G2010" s="24">
        <v>0.09</v>
      </c>
      <c r="H2010">
        <f>VLOOKUP($B2010,產品!$A$1:$E$61,4,FALSE)*(1-$G2010)*$F2010</f>
        <v>32760</v>
      </c>
      <c r="I2010" s="58">
        <f>$H2010-VLOOKUP($B2010,產品!$A$2:$E$61,5,FALSE)*F2010-$R2010</f>
        <v>7068.6</v>
      </c>
      <c r="J2010">
        <f t="shared" si="93"/>
        <v>2021</v>
      </c>
      <c r="P2010" t="str">
        <f>MID(VLOOKUP($D2010,業務!$A$1:$E$11,2,FALSE),FIND("/",VLOOKUP($D2010,業務!$A$1:$E$11,2,FALSE))+1,2)</f>
        <v>經理</v>
      </c>
      <c r="Q2010">
        <f t="shared" si="94"/>
        <v>1.4999999999999999E-2</v>
      </c>
      <c r="R2010">
        <f t="shared" si="95"/>
        <v>491.4</v>
      </c>
    </row>
    <row r="2011" spans="1:18" ht="15.75" customHeight="1">
      <c r="A2011" s="19">
        <v>2010</v>
      </c>
      <c r="B2011" s="4">
        <v>4</v>
      </c>
      <c r="C2011" s="15">
        <v>12</v>
      </c>
      <c r="D2011" s="21">
        <v>2</v>
      </c>
      <c r="E2011" s="22">
        <v>44295</v>
      </c>
      <c r="F2011" s="26">
        <v>20</v>
      </c>
      <c r="G2011" s="24">
        <v>7.0000000000000007E-2</v>
      </c>
      <c r="H2011">
        <f>VLOOKUP($B2011,產品!$A$1:$E$61,4,FALSE)*(1-$G2011)*$F2011</f>
        <v>18599.999999999996</v>
      </c>
      <c r="I2011" s="58">
        <f>$H2011-VLOOKUP($B2011,產品!$A$2:$E$61,5,FALSE)*F2011-$R2011</f>
        <v>10320.999999999996</v>
      </c>
      <c r="J2011">
        <f t="shared" si="93"/>
        <v>2021</v>
      </c>
      <c r="P2011" t="str">
        <f>MID(VLOOKUP($D2011,業務!$A$1:$E$11,2,FALSE),FIND("/",VLOOKUP($D2011,業務!$A$1:$E$11,2,FALSE))+1,2)</f>
        <v>經理</v>
      </c>
      <c r="Q2011">
        <f t="shared" si="94"/>
        <v>1.4999999999999999E-2</v>
      </c>
      <c r="R2011">
        <f t="shared" si="95"/>
        <v>278.99999999999994</v>
      </c>
    </row>
    <row r="2012" spans="1:18" ht="15.75" customHeight="1">
      <c r="A2012" s="19">
        <v>2011</v>
      </c>
      <c r="B2012" s="4">
        <v>42</v>
      </c>
      <c r="C2012" s="15">
        <v>9</v>
      </c>
      <c r="D2012" s="21">
        <v>9</v>
      </c>
      <c r="E2012" s="22">
        <v>44296</v>
      </c>
      <c r="F2012" s="26">
        <v>5</v>
      </c>
      <c r="G2012" s="24">
        <v>0.05</v>
      </c>
      <c r="H2012">
        <f>VLOOKUP($B2012,產品!$A$1:$E$61,4,FALSE)*(1-$G2012)*$F2012</f>
        <v>71250</v>
      </c>
      <c r="I2012" s="58">
        <f>$H2012-VLOOKUP($B2012,產品!$A$2:$E$61,5,FALSE)*F2012-$R2012</f>
        <v>21431.25</v>
      </c>
      <c r="J2012">
        <f t="shared" si="93"/>
        <v>2021</v>
      </c>
      <c r="P2012" t="str">
        <f>MID(VLOOKUP($D2012,業務!$A$1:$E$11,2,FALSE),FIND("/",VLOOKUP($D2012,業務!$A$1:$E$11,2,FALSE))+1,2)</f>
        <v>經理</v>
      </c>
      <c r="Q2012">
        <f t="shared" si="94"/>
        <v>1.4999999999999999E-2</v>
      </c>
      <c r="R2012">
        <f t="shared" si="95"/>
        <v>1068.75</v>
      </c>
    </row>
    <row r="2013" spans="1:18" ht="15.75" customHeight="1">
      <c r="A2013" s="19">
        <v>2012</v>
      </c>
      <c r="B2013" s="4">
        <v>35</v>
      </c>
      <c r="C2013" s="15">
        <v>123</v>
      </c>
      <c r="D2013" s="21">
        <v>8</v>
      </c>
      <c r="E2013" s="22">
        <v>44298</v>
      </c>
      <c r="F2013" s="26">
        <v>7</v>
      </c>
      <c r="G2013" s="24">
        <v>0.06</v>
      </c>
      <c r="H2013">
        <f>VLOOKUP($B2013,產品!$A$1:$E$61,4,FALSE)*(1-$G2013)*$F2013</f>
        <v>55930</v>
      </c>
      <c r="I2013" s="58">
        <f>$H2013-VLOOKUP($B2013,產品!$A$2:$E$61,5,FALSE)*F2013-$R2013</f>
        <v>19670.7</v>
      </c>
      <c r="J2013">
        <f t="shared" si="93"/>
        <v>2021</v>
      </c>
      <c r="P2013" t="str">
        <f>MID(VLOOKUP($D2013,業務!$A$1:$E$11,2,FALSE),FIND("/",VLOOKUP($D2013,業務!$A$1:$E$11,2,FALSE))+1,2)</f>
        <v>專員</v>
      </c>
      <c r="Q2013">
        <f t="shared" si="94"/>
        <v>0.01</v>
      </c>
      <c r="R2013">
        <f t="shared" si="95"/>
        <v>559.30000000000007</v>
      </c>
    </row>
    <row r="2014" spans="1:18" ht="15.75" customHeight="1">
      <c r="A2014" s="19">
        <v>2013</v>
      </c>
      <c r="B2014" s="4">
        <v>8</v>
      </c>
      <c r="C2014" s="15">
        <v>2</v>
      </c>
      <c r="D2014" s="21">
        <v>5</v>
      </c>
      <c r="E2014" s="22">
        <v>44298</v>
      </c>
      <c r="F2014" s="26">
        <v>80</v>
      </c>
      <c r="G2014" s="24">
        <v>0.2</v>
      </c>
      <c r="H2014">
        <f>VLOOKUP($B2014,產品!$A$1:$E$61,4,FALSE)*(1-$G2014)*$F2014</f>
        <v>64000</v>
      </c>
      <c r="I2014" s="58">
        <f>$H2014-VLOOKUP($B2014,產品!$A$2:$E$61,5,FALSE)*F2014-$R2014</f>
        <v>31360</v>
      </c>
      <c r="J2014">
        <f t="shared" si="93"/>
        <v>2021</v>
      </c>
      <c r="P2014" t="str">
        <f>MID(VLOOKUP($D2014,業務!$A$1:$E$11,2,FALSE),FIND("/",VLOOKUP($D2014,業務!$A$1:$E$11,2,FALSE))+1,2)</f>
        <v>專員</v>
      </c>
      <c r="Q2014">
        <f t="shared" si="94"/>
        <v>0.01</v>
      </c>
      <c r="R2014">
        <f t="shared" si="95"/>
        <v>640</v>
      </c>
    </row>
    <row r="2015" spans="1:18" ht="15.75" customHeight="1">
      <c r="A2015" s="19">
        <v>2014</v>
      </c>
      <c r="B2015" s="4">
        <v>47</v>
      </c>
      <c r="C2015" s="15">
        <v>289</v>
      </c>
      <c r="D2015" s="21">
        <v>8</v>
      </c>
      <c r="E2015" s="22">
        <v>44298</v>
      </c>
      <c r="F2015" s="26">
        <v>10</v>
      </c>
      <c r="G2015" s="24">
        <v>0.14000000000000001</v>
      </c>
      <c r="H2015">
        <f>VLOOKUP($B2015,產品!$A$1:$E$61,4,FALSE)*(1-$G2015)*$F2015</f>
        <v>172000</v>
      </c>
      <c r="I2015" s="58">
        <f>$H2015-VLOOKUP($B2015,產品!$A$2:$E$61,5,FALSE)*F2015-$R2015</f>
        <v>40280</v>
      </c>
      <c r="J2015">
        <f t="shared" si="93"/>
        <v>2021</v>
      </c>
      <c r="P2015" t="str">
        <f>MID(VLOOKUP($D2015,業務!$A$1:$E$11,2,FALSE),FIND("/",VLOOKUP($D2015,業務!$A$1:$E$11,2,FALSE))+1,2)</f>
        <v>專員</v>
      </c>
      <c r="Q2015">
        <f t="shared" si="94"/>
        <v>0.01</v>
      </c>
      <c r="R2015">
        <f t="shared" si="95"/>
        <v>1720</v>
      </c>
    </row>
    <row r="2016" spans="1:18" ht="15.75" customHeight="1">
      <c r="A2016" s="19">
        <v>2015</v>
      </c>
      <c r="B2016" s="4">
        <v>14</v>
      </c>
      <c r="C2016" s="15">
        <v>257</v>
      </c>
      <c r="D2016" s="21">
        <v>10</v>
      </c>
      <c r="E2016" s="22">
        <v>44299</v>
      </c>
      <c r="F2016" s="26">
        <v>12</v>
      </c>
      <c r="G2016" s="24">
        <v>0.08</v>
      </c>
      <c r="H2016">
        <f>VLOOKUP($B2016,產品!$A$1:$E$61,4,FALSE)*(1-$G2016)*$F2016</f>
        <v>19872</v>
      </c>
      <c r="I2016" s="58">
        <f>$H2016-VLOOKUP($B2016,產品!$A$2:$E$61,5,FALSE)*F2016-$R2016</f>
        <v>11033.28</v>
      </c>
      <c r="J2016">
        <f t="shared" si="93"/>
        <v>2021</v>
      </c>
      <c r="P2016" t="str">
        <f>MID(VLOOKUP($D2016,業務!$A$1:$E$11,2,FALSE),FIND("/",VLOOKUP($D2016,業務!$A$1:$E$11,2,FALSE))+1,2)</f>
        <v>專員</v>
      </c>
      <c r="Q2016">
        <f t="shared" si="94"/>
        <v>0.01</v>
      </c>
      <c r="R2016">
        <f t="shared" si="95"/>
        <v>198.72</v>
      </c>
    </row>
    <row r="2017" spans="1:18" ht="15.75" customHeight="1">
      <c r="A2017" s="19">
        <v>2016</v>
      </c>
      <c r="B2017" s="4">
        <v>24</v>
      </c>
      <c r="C2017" s="15">
        <v>124</v>
      </c>
      <c r="D2017" s="21">
        <v>3</v>
      </c>
      <c r="E2017" s="22">
        <v>44299</v>
      </c>
      <c r="F2017" s="23">
        <v>20</v>
      </c>
      <c r="G2017" s="24">
        <v>0.13</v>
      </c>
      <c r="H2017">
        <f>VLOOKUP($B2017,產品!$A$1:$E$61,4,FALSE)*(1-$G2017)*$F2017</f>
        <v>31320</v>
      </c>
      <c r="I2017" s="58">
        <f>$H2017-VLOOKUP($B2017,產品!$A$2:$E$61,5,FALSE)*F2017-$R2017</f>
        <v>16418.88</v>
      </c>
      <c r="J2017">
        <f t="shared" si="93"/>
        <v>2021</v>
      </c>
      <c r="P2017" t="str">
        <f>MID(VLOOKUP($D2017,業務!$A$1:$E$11,2,FALSE),FIND("/",VLOOKUP($D2017,業務!$A$1:$E$11,2,FALSE))+1,2)</f>
        <v>協理</v>
      </c>
      <c r="Q2017">
        <f t="shared" si="94"/>
        <v>1.6E-2</v>
      </c>
      <c r="R2017">
        <f t="shared" si="95"/>
        <v>501.12</v>
      </c>
    </row>
    <row r="2018" spans="1:18" ht="15.75" customHeight="1">
      <c r="A2018" s="19">
        <v>2017</v>
      </c>
      <c r="B2018" s="4">
        <v>17</v>
      </c>
      <c r="C2018" s="15">
        <v>6</v>
      </c>
      <c r="D2018" s="21">
        <v>4</v>
      </c>
      <c r="E2018" s="22">
        <v>44299</v>
      </c>
      <c r="F2018" s="26">
        <v>22</v>
      </c>
      <c r="G2018" s="24">
        <v>0.16</v>
      </c>
      <c r="H2018">
        <f>VLOOKUP($B2018,產品!$A$1:$E$61,4,FALSE)*(1-$G2018)*$F2018</f>
        <v>33264</v>
      </c>
      <c r="I2018" s="58">
        <f>$H2018-VLOOKUP($B2018,產品!$A$2:$E$61,5,FALSE)*F2018-$R2018</f>
        <v>17024.831999999999</v>
      </c>
      <c r="J2018">
        <f t="shared" si="93"/>
        <v>2021</v>
      </c>
      <c r="P2018" t="str">
        <f>MID(VLOOKUP($D2018,業務!$A$1:$E$11,2,FALSE),FIND("/",VLOOKUP($D2018,業務!$A$1:$E$11,2,FALSE))+1,2)</f>
        <v>副理</v>
      </c>
      <c r="Q2018">
        <f t="shared" si="94"/>
        <v>1.2E-2</v>
      </c>
      <c r="R2018">
        <f t="shared" si="95"/>
        <v>399.16800000000001</v>
      </c>
    </row>
    <row r="2019" spans="1:18" ht="15.75" customHeight="1">
      <c r="A2019" s="19">
        <v>2018</v>
      </c>
      <c r="B2019" s="4">
        <v>54</v>
      </c>
      <c r="C2019" s="15">
        <v>257</v>
      </c>
      <c r="D2019" s="21">
        <v>9</v>
      </c>
      <c r="E2019" s="22">
        <v>44300</v>
      </c>
      <c r="F2019" s="23">
        <v>10</v>
      </c>
      <c r="G2019" s="24">
        <v>0.19</v>
      </c>
      <c r="H2019">
        <f>VLOOKUP($B2019,產品!$A$1:$E$61,4,FALSE)*(1-$G2019)*$F2019</f>
        <v>145800.00000000003</v>
      </c>
      <c r="I2019" s="58">
        <f>$H2019-VLOOKUP($B2019,產品!$A$2:$E$61,5,FALSE)*F2019-$R2019</f>
        <v>17613.000000000029</v>
      </c>
      <c r="J2019">
        <f t="shared" si="93"/>
        <v>2021</v>
      </c>
      <c r="P2019" t="str">
        <f>MID(VLOOKUP($D2019,業務!$A$1:$E$11,2,FALSE),FIND("/",VLOOKUP($D2019,業務!$A$1:$E$11,2,FALSE))+1,2)</f>
        <v>經理</v>
      </c>
      <c r="Q2019">
        <f t="shared" si="94"/>
        <v>1.4999999999999999E-2</v>
      </c>
      <c r="R2019">
        <f t="shared" si="95"/>
        <v>2187.0000000000005</v>
      </c>
    </row>
    <row r="2020" spans="1:18" ht="15.75" customHeight="1">
      <c r="A2020" s="19">
        <v>2019</v>
      </c>
      <c r="B2020" s="4">
        <v>43</v>
      </c>
      <c r="C2020" s="15">
        <v>140</v>
      </c>
      <c r="D2020" s="21">
        <v>1</v>
      </c>
      <c r="E2020" s="22">
        <v>44300</v>
      </c>
      <c r="F2020" s="23">
        <v>4</v>
      </c>
      <c r="G2020" s="24">
        <v>0.18</v>
      </c>
      <c r="H2020">
        <f>VLOOKUP($B2020,產品!$A$1:$E$61,4,FALSE)*(1-$G2020)*$F2020</f>
        <v>59040.000000000007</v>
      </c>
      <c r="I2020" s="58">
        <f>$H2020-VLOOKUP($B2020,產品!$A$2:$E$61,5,FALSE)*F2020-$R2020</f>
        <v>11649.600000000008</v>
      </c>
      <c r="J2020">
        <f t="shared" si="93"/>
        <v>2021</v>
      </c>
      <c r="P2020" t="str">
        <f>MID(VLOOKUP($D2020,業務!$A$1:$E$11,2,FALSE),FIND("/",VLOOKUP($D2020,業務!$A$1:$E$11,2,FALSE))+1,2)</f>
        <v>專員</v>
      </c>
      <c r="Q2020">
        <f t="shared" si="94"/>
        <v>0.01</v>
      </c>
      <c r="R2020">
        <f t="shared" si="95"/>
        <v>590.40000000000009</v>
      </c>
    </row>
    <row r="2021" spans="1:18" ht="15.75" customHeight="1">
      <c r="A2021" s="19">
        <v>2020</v>
      </c>
      <c r="B2021" s="4">
        <v>10</v>
      </c>
      <c r="C2021" s="15">
        <v>116</v>
      </c>
      <c r="D2021" s="21">
        <v>10</v>
      </c>
      <c r="E2021" s="22">
        <v>44300</v>
      </c>
      <c r="F2021" s="23">
        <v>40</v>
      </c>
      <c r="G2021" s="24">
        <v>0.05</v>
      </c>
      <c r="H2021">
        <f>VLOOKUP($B2021,產品!$A$1:$E$61,4,FALSE)*(1-$G2021)*$F2021</f>
        <v>38000</v>
      </c>
      <c r="I2021" s="58">
        <f>$H2021-VLOOKUP($B2021,產品!$A$2:$E$61,5,FALSE)*F2021-$R2021</f>
        <v>21620</v>
      </c>
      <c r="J2021">
        <f t="shared" si="93"/>
        <v>2021</v>
      </c>
      <c r="P2021" t="str">
        <f>MID(VLOOKUP($D2021,業務!$A$1:$E$11,2,FALSE),FIND("/",VLOOKUP($D2021,業務!$A$1:$E$11,2,FALSE))+1,2)</f>
        <v>專員</v>
      </c>
      <c r="Q2021">
        <f t="shared" si="94"/>
        <v>0.01</v>
      </c>
      <c r="R2021">
        <f t="shared" si="95"/>
        <v>380</v>
      </c>
    </row>
    <row r="2022" spans="1:18" ht="15.75" customHeight="1">
      <c r="A2022" s="19">
        <v>2021</v>
      </c>
      <c r="B2022" s="4">
        <v>58</v>
      </c>
      <c r="C2022" s="15">
        <v>126</v>
      </c>
      <c r="D2022" s="21">
        <v>10</v>
      </c>
      <c r="E2022" s="22">
        <v>44302</v>
      </c>
      <c r="F2022" s="23">
        <v>3</v>
      </c>
      <c r="G2022" s="24">
        <v>0.05</v>
      </c>
      <c r="H2022">
        <f>VLOOKUP($B2022,產品!$A$1:$E$61,4,FALSE)*(1-$G2022)*$F2022</f>
        <v>59850</v>
      </c>
      <c r="I2022" s="58">
        <f>$H2022-VLOOKUP($B2022,產品!$A$2:$E$61,5,FALSE)*F2022-$R2022</f>
        <v>15151.500000000007</v>
      </c>
      <c r="J2022">
        <f t="shared" si="93"/>
        <v>2021</v>
      </c>
      <c r="P2022" t="str">
        <f>MID(VLOOKUP($D2022,業務!$A$1:$E$11,2,FALSE),FIND("/",VLOOKUP($D2022,業務!$A$1:$E$11,2,FALSE))+1,2)</f>
        <v>專員</v>
      </c>
      <c r="Q2022">
        <f t="shared" si="94"/>
        <v>0.01</v>
      </c>
      <c r="R2022">
        <f t="shared" si="95"/>
        <v>598.5</v>
      </c>
    </row>
    <row r="2023" spans="1:18" ht="15.75" customHeight="1">
      <c r="A2023" s="19">
        <v>2022</v>
      </c>
      <c r="B2023" s="4">
        <v>33</v>
      </c>
      <c r="C2023" s="15">
        <v>285</v>
      </c>
      <c r="D2023" s="21">
        <v>10</v>
      </c>
      <c r="E2023" s="22">
        <v>44303</v>
      </c>
      <c r="F2023" s="23">
        <v>10</v>
      </c>
      <c r="G2023" s="24">
        <v>0.17</v>
      </c>
      <c r="H2023">
        <f>VLOOKUP($B2023,產品!$A$1:$E$61,4,FALSE)*(1-$G2023)*$F2023</f>
        <v>62250</v>
      </c>
      <c r="I2023" s="58">
        <f>$H2023-VLOOKUP($B2023,產品!$A$2:$E$61,5,FALSE)*F2023-$R2023</f>
        <v>16627.5</v>
      </c>
      <c r="J2023">
        <f t="shared" si="93"/>
        <v>2021</v>
      </c>
      <c r="P2023" t="str">
        <f>MID(VLOOKUP($D2023,業務!$A$1:$E$11,2,FALSE),FIND("/",VLOOKUP($D2023,業務!$A$1:$E$11,2,FALSE))+1,2)</f>
        <v>專員</v>
      </c>
      <c r="Q2023">
        <f t="shared" si="94"/>
        <v>0.01</v>
      </c>
      <c r="R2023">
        <f t="shared" si="95"/>
        <v>622.5</v>
      </c>
    </row>
    <row r="2024" spans="1:18" ht="15.75" customHeight="1">
      <c r="A2024" s="19">
        <v>2023</v>
      </c>
      <c r="B2024" s="4">
        <v>3</v>
      </c>
      <c r="C2024" s="15">
        <v>137</v>
      </c>
      <c r="D2024" s="21">
        <v>4</v>
      </c>
      <c r="E2024" s="22">
        <v>44303</v>
      </c>
      <c r="F2024" s="26">
        <v>10</v>
      </c>
      <c r="G2024" s="24">
        <v>0.14000000000000001</v>
      </c>
      <c r="H2024">
        <f>VLOOKUP($B2024,產品!$A$1:$E$61,4,FALSE)*(1-$G2024)*$F2024</f>
        <v>8600</v>
      </c>
      <c r="I2024" s="58">
        <f>$H2024-VLOOKUP($B2024,產品!$A$2:$E$61,5,FALSE)*F2024-$R2024</f>
        <v>4496.8</v>
      </c>
      <c r="J2024">
        <f t="shared" si="93"/>
        <v>2021</v>
      </c>
      <c r="P2024" t="str">
        <f>MID(VLOOKUP($D2024,業務!$A$1:$E$11,2,FALSE),FIND("/",VLOOKUP($D2024,業務!$A$1:$E$11,2,FALSE))+1,2)</f>
        <v>副理</v>
      </c>
      <c r="Q2024">
        <f t="shared" si="94"/>
        <v>1.2E-2</v>
      </c>
      <c r="R2024">
        <f t="shared" si="95"/>
        <v>103.2</v>
      </c>
    </row>
    <row r="2025" spans="1:18" ht="15.75" customHeight="1">
      <c r="A2025" s="19">
        <v>2024</v>
      </c>
      <c r="B2025" s="4">
        <v>2</v>
      </c>
      <c r="C2025" s="15">
        <v>123</v>
      </c>
      <c r="D2025" s="21">
        <v>4</v>
      </c>
      <c r="E2025" s="22">
        <v>44303</v>
      </c>
      <c r="F2025" s="26">
        <v>14</v>
      </c>
      <c r="G2025" s="24">
        <v>0.08</v>
      </c>
      <c r="H2025">
        <f>VLOOKUP($B2025,產品!$A$1:$E$61,4,FALSE)*(1-$G2025)*$F2025</f>
        <v>12880</v>
      </c>
      <c r="I2025" s="58">
        <f>$H2025-VLOOKUP($B2025,產品!$A$2:$E$61,5,FALSE)*F2025-$R2025</f>
        <v>7125.44</v>
      </c>
      <c r="J2025">
        <f t="shared" si="93"/>
        <v>2021</v>
      </c>
      <c r="P2025" t="str">
        <f>MID(VLOOKUP($D2025,業務!$A$1:$E$11,2,FALSE),FIND("/",VLOOKUP($D2025,業務!$A$1:$E$11,2,FALSE))+1,2)</f>
        <v>副理</v>
      </c>
      <c r="Q2025">
        <f t="shared" si="94"/>
        <v>1.2E-2</v>
      </c>
      <c r="R2025">
        <f t="shared" si="95"/>
        <v>154.56</v>
      </c>
    </row>
    <row r="2026" spans="1:18" ht="15.75" customHeight="1">
      <c r="A2026" s="19">
        <v>2025</v>
      </c>
      <c r="B2026" s="4">
        <v>1</v>
      </c>
      <c r="C2026" s="15">
        <v>260</v>
      </c>
      <c r="D2026" s="21">
        <v>9</v>
      </c>
      <c r="E2026" s="22">
        <v>44305</v>
      </c>
      <c r="F2026" s="23">
        <v>10</v>
      </c>
      <c r="G2026" s="24">
        <v>0.18</v>
      </c>
      <c r="H2026">
        <f>VLOOKUP($B2026,產品!$A$1:$E$61,4,FALSE)*(1-$G2026)*$F2026</f>
        <v>8200.0000000000018</v>
      </c>
      <c r="I2026" s="58">
        <f>$H2026-VLOOKUP($B2026,產品!$A$2:$E$61,5,FALSE)*F2026-$R2026</f>
        <v>4077.0000000000018</v>
      </c>
      <c r="J2026">
        <f t="shared" si="93"/>
        <v>2021</v>
      </c>
      <c r="P2026" t="str">
        <f>MID(VLOOKUP($D2026,業務!$A$1:$E$11,2,FALSE),FIND("/",VLOOKUP($D2026,業務!$A$1:$E$11,2,FALSE))+1,2)</f>
        <v>經理</v>
      </c>
      <c r="Q2026">
        <f t="shared" si="94"/>
        <v>1.4999999999999999E-2</v>
      </c>
      <c r="R2026">
        <f t="shared" si="95"/>
        <v>123.00000000000003</v>
      </c>
    </row>
    <row r="2027" spans="1:18" ht="15.75" customHeight="1">
      <c r="A2027" s="19">
        <v>2026</v>
      </c>
      <c r="B2027" s="4">
        <v>24</v>
      </c>
      <c r="C2027" s="15">
        <v>283</v>
      </c>
      <c r="D2027" s="21">
        <v>1</v>
      </c>
      <c r="E2027" s="22">
        <v>44305</v>
      </c>
      <c r="F2027" s="23">
        <v>30</v>
      </c>
      <c r="G2027" s="24">
        <v>0.16</v>
      </c>
      <c r="H2027">
        <f>VLOOKUP($B2027,產品!$A$1:$E$61,4,FALSE)*(1-$G2027)*$F2027</f>
        <v>45360</v>
      </c>
      <c r="I2027" s="58">
        <f>$H2027-VLOOKUP($B2027,產品!$A$2:$E$61,5,FALSE)*F2027-$R2027</f>
        <v>23306.400000000001</v>
      </c>
      <c r="J2027">
        <f t="shared" si="93"/>
        <v>2021</v>
      </c>
      <c r="P2027" t="str">
        <f>MID(VLOOKUP($D2027,業務!$A$1:$E$11,2,FALSE),FIND("/",VLOOKUP($D2027,業務!$A$1:$E$11,2,FALSE))+1,2)</f>
        <v>專員</v>
      </c>
      <c r="Q2027">
        <f t="shared" si="94"/>
        <v>0.01</v>
      </c>
      <c r="R2027">
        <f t="shared" si="95"/>
        <v>453.6</v>
      </c>
    </row>
    <row r="2028" spans="1:18" ht="15.75" customHeight="1">
      <c r="A2028" s="19">
        <v>2027</v>
      </c>
      <c r="B2028" s="4">
        <v>31</v>
      </c>
      <c r="C2028" s="15">
        <v>137</v>
      </c>
      <c r="D2028" s="21">
        <v>4</v>
      </c>
      <c r="E2028" s="22">
        <v>44307</v>
      </c>
      <c r="F2028" s="26">
        <v>3</v>
      </c>
      <c r="G2028" s="24">
        <v>0.12</v>
      </c>
      <c r="H2028">
        <f>VLOOKUP($B2028,產品!$A$1:$E$61,4,FALSE)*(1-$G2028)*$F2028</f>
        <v>18480</v>
      </c>
      <c r="I2028" s="58">
        <f>$H2028-VLOOKUP($B2028,產品!$A$2:$E$61,5,FALSE)*F2028-$R2028</f>
        <v>5658.24</v>
      </c>
      <c r="J2028">
        <f t="shared" si="93"/>
        <v>2021</v>
      </c>
      <c r="P2028" t="str">
        <f>MID(VLOOKUP($D2028,業務!$A$1:$E$11,2,FALSE),FIND("/",VLOOKUP($D2028,業務!$A$1:$E$11,2,FALSE))+1,2)</f>
        <v>副理</v>
      </c>
      <c r="Q2028">
        <f t="shared" si="94"/>
        <v>1.2E-2</v>
      </c>
      <c r="R2028">
        <f t="shared" si="95"/>
        <v>221.76</v>
      </c>
    </row>
    <row r="2029" spans="1:18" ht="15.75" customHeight="1">
      <c r="A2029" s="19">
        <v>2028</v>
      </c>
      <c r="B2029" s="4">
        <v>6</v>
      </c>
      <c r="C2029" s="15">
        <v>261</v>
      </c>
      <c r="D2029" s="21">
        <v>4</v>
      </c>
      <c r="E2029" s="22">
        <v>44307</v>
      </c>
      <c r="F2029" s="23">
        <v>12</v>
      </c>
      <c r="G2029" s="24">
        <v>0.06</v>
      </c>
      <c r="H2029">
        <f>VLOOKUP($B2029,產品!$A$1:$E$61,4,FALSE)*(1-$G2029)*$F2029</f>
        <v>11280</v>
      </c>
      <c r="I2029" s="58">
        <f>$H2029-VLOOKUP($B2029,產品!$A$2:$E$61,5,FALSE)*F2029-$R2029</f>
        <v>6344.64</v>
      </c>
      <c r="J2029">
        <f t="shared" si="93"/>
        <v>2021</v>
      </c>
      <c r="P2029" t="str">
        <f>MID(VLOOKUP($D2029,業務!$A$1:$E$11,2,FALSE),FIND("/",VLOOKUP($D2029,業務!$A$1:$E$11,2,FALSE))+1,2)</f>
        <v>副理</v>
      </c>
      <c r="Q2029">
        <f t="shared" si="94"/>
        <v>1.2E-2</v>
      </c>
      <c r="R2029">
        <f t="shared" si="95"/>
        <v>135.36000000000001</v>
      </c>
    </row>
    <row r="2030" spans="1:18" ht="15.75" customHeight="1">
      <c r="A2030" s="19">
        <v>2029</v>
      </c>
      <c r="B2030" s="4">
        <v>18</v>
      </c>
      <c r="C2030" s="15">
        <v>271</v>
      </c>
      <c r="D2030" s="21">
        <v>4</v>
      </c>
      <c r="E2030" s="22">
        <v>44307</v>
      </c>
      <c r="F2030" s="26">
        <v>50</v>
      </c>
      <c r="G2030" s="24">
        <v>0.09</v>
      </c>
      <c r="H2030">
        <f>VLOOKUP($B2030,產品!$A$1:$E$61,4,FALSE)*(1-$G2030)*$F2030</f>
        <v>81900</v>
      </c>
      <c r="I2030" s="58">
        <f>$H2030-VLOOKUP($B2030,產品!$A$2:$E$61,5,FALSE)*F2030-$R2030</f>
        <v>44917.2</v>
      </c>
      <c r="J2030">
        <f t="shared" si="93"/>
        <v>2021</v>
      </c>
      <c r="P2030" t="str">
        <f>MID(VLOOKUP($D2030,業務!$A$1:$E$11,2,FALSE),FIND("/",VLOOKUP($D2030,業務!$A$1:$E$11,2,FALSE))+1,2)</f>
        <v>副理</v>
      </c>
      <c r="Q2030">
        <f t="shared" si="94"/>
        <v>1.2E-2</v>
      </c>
      <c r="R2030">
        <f t="shared" si="95"/>
        <v>982.80000000000007</v>
      </c>
    </row>
    <row r="2031" spans="1:18" ht="15.75" customHeight="1">
      <c r="A2031" s="19">
        <v>2030</v>
      </c>
      <c r="B2031" s="4">
        <v>60</v>
      </c>
      <c r="C2031" s="15">
        <v>4</v>
      </c>
      <c r="D2031" s="21">
        <v>2</v>
      </c>
      <c r="E2031" s="22">
        <v>44307</v>
      </c>
      <c r="F2031" s="26">
        <v>13</v>
      </c>
      <c r="G2031" s="24">
        <v>0.08</v>
      </c>
      <c r="H2031">
        <f>VLOOKUP($B2031,產品!$A$1:$E$61,4,FALSE)*(1-$G2031)*$F2031</f>
        <v>299000</v>
      </c>
      <c r="I2031" s="58">
        <f>$H2031-VLOOKUP($B2031,產品!$A$2:$E$61,5,FALSE)*F2031-$R2031</f>
        <v>67015</v>
      </c>
      <c r="J2031">
        <f t="shared" si="93"/>
        <v>2021</v>
      </c>
      <c r="P2031" t="str">
        <f>MID(VLOOKUP($D2031,業務!$A$1:$E$11,2,FALSE),FIND("/",VLOOKUP($D2031,業務!$A$1:$E$11,2,FALSE))+1,2)</f>
        <v>經理</v>
      </c>
      <c r="Q2031">
        <f t="shared" si="94"/>
        <v>1.4999999999999999E-2</v>
      </c>
      <c r="R2031">
        <f t="shared" si="95"/>
        <v>4485</v>
      </c>
    </row>
    <row r="2032" spans="1:18" ht="15.75" customHeight="1">
      <c r="A2032" s="19">
        <v>2031</v>
      </c>
      <c r="B2032" s="4">
        <v>12</v>
      </c>
      <c r="C2032" s="15">
        <v>272</v>
      </c>
      <c r="D2032" s="21">
        <v>5</v>
      </c>
      <c r="E2032" s="22">
        <v>44307</v>
      </c>
      <c r="F2032" s="26">
        <v>200</v>
      </c>
      <c r="G2032" s="24">
        <v>0.09</v>
      </c>
      <c r="H2032">
        <f>VLOOKUP($B2032,產品!$A$1:$E$61,4,FALSE)*(1-$G2032)*$F2032</f>
        <v>182000</v>
      </c>
      <c r="I2032" s="58">
        <f>$H2032-VLOOKUP($B2032,產品!$A$2:$E$61,5,FALSE)*F2032-$R2032</f>
        <v>100180</v>
      </c>
      <c r="J2032">
        <f t="shared" si="93"/>
        <v>2021</v>
      </c>
      <c r="P2032" t="str">
        <f>MID(VLOOKUP($D2032,業務!$A$1:$E$11,2,FALSE),FIND("/",VLOOKUP($D2032,業務!$A$1:$E$11,2,FALSE))+1,2)</f>
        <v>專員</v>
      </c>
      <c r="Q2032">
        <f t="shared" si="94"/>
        <v>0.01</v>
      </c>
      <c r="R2032">
        <f t="shared" si="95"/>
        <v>1820</v>
      </c>
    </row>
    <row r="2033" spans="1:18" ht="15.75" customHeight="1">
      <c r="A2033" s="19">
        <v>2032</v>
      </c>
      <c r="B2033" s="4">
        <v>7</v>
      </c>
      <c r="C2033" s="15">
        <v>271</v>
      </c>
      <c r="D2033" s="21">
        <v>8</v>
      </c>
      <c r="E2033" s="22">
        <v>44309</v>
      </c>
      <c r="F2033" s="26">
        <v>16</v>
      </c>
      <c r="G2033" s="24">
        <v>0.1</v>
      </c>
      <c r="H2033">
        <f>VLOOKUP($B2033,產品!$A$1:$E$61,4,FALSE)*(1-$G2033)*$F2033</f>
        <v>14400</v>
      </c>
      <c r="I2033" s="58">
        <f>$H2033-VLOOKUP($B2033,產品!$A$2:$E$61,5,FALSE)*F2033-$R2033</f>
        <v>7856</v>
      </c>
      <c r="J2033">
        <f t="shared" si="93"/>
        <v>2021</v>
      </c>
      <c r="P2033" t="str">
        <f>MID(VLOOKUP($D2033,業務!$A$1:$E$11,2,FALSE),FIND("/",VLOOKUP($D2033,業務!$A$1:$E$11,2,FALSE))+1,2)</f>
        <v>專員</v>
      </c>
      <c r="Q2033">
        <f t="shared" si="94"/>
        <v>0.01</v>
      </c>
      <c r="R2033">
        <f t="shared" si="95"/>
        <v>144</v>
      </c>
    </row>
    <row r="2034" spans="1:18" ht="15.75" customHeight="1">
      <c r="A2034" s="19">
        <v>2033</v>
      </c>
      <c r="B2034" s="4">
        <v>22</v>
      </c>
      <c r="C2034" s="15">
        <v>9</v>
      </c>
      <c r="D2034" s="21">
        <v>3</v>
      </c>
      <c r="E2034" s="22">
        <v>44309</v>
      </c>
      <c r="F2034" s="26">
        <v>17</v>
      </c>
      <c r="G2034" s="24">
        <v>0.05</v>
      </c>
      <c r="H2034">
        <f>VLOOKUP($B2034,產品!$A$1:$E$61,4,FALSE)*(1-$G2034)*$F2034</f>
        <v>29070</v>
      </c>
      <c r="I2034" s="58">
        <f>$H2034-VLOOKUP($B2034,產品!$A$2:$E$61,5,FALSE)*F2034-$R2034</f>
        <v>16364.88</v>
      </c>
      <c r="J2034">
        <f t="shared" si="93"/>
        <v>2021</v>
      </c>
      <c r="P2034" t="str">
        <f>MID(VLOOKUP($D2034,業務!$A$1:$E$11,2,FALSE),FIND("/",VLOOKUP($D2034,業務!$A$1:$E$11,2,FALSE))+1,2)</f>
        <v>協理</v>
      </c>
      <c r="Q2034">
        <f t="shared" si="94"/>
        <v>1.6E-2</v>
      </c>
      <c r="R2034">
        <f t="shared" si="95"/>
        <v>465.12</v>
      </c>
    </row>
    <row r="2035" spans="1:18" ht="15.75" customHeight="1">
      <c r="A2035" s="19">
        <v>2034</v>
      </c>
      <c r="B2035" s="4">
        <v>47</v>
      </c>
      <c r="C2035" s="15">
        <v>264</v>
      </c>
      <c r="D2035" s="21">
        <v>3</v>
      </c>
      <c r="E2035" s="22">
        <v>44310</v>
      </c>
      <c r="F2035" s="23">
        <v>2</v>
      </c>
      <c r="G2035" s="24">
        <v>0.2</v>
      </c>
      <c r="H2035">
        <f>VLOOKUP($B2035,產品!$A$1:$E$61,4,FALSE)*(1-$G2035)*$F2035</f>
        <v>32000</v>
      </c>
      <c r="I2035" s="58">
        <f>$H2035-VLOOKUP($B2035,產品!$A$2:$E$61,5,FALSE)*F2035-$R2035</f>
        <v>5488</v>
      </c>
      <c r="J2035">
        <f t="shared" si="93"/>
        <v>2021</v>
      </c>
      <c r="P2035" t="str">
        <f>MID(VLOOKUP($D2035,業務!$A$1:$E$11,2,FALSE),FIND("/",VLOOKUP($D2035,業務!$A$1:$E$11,2,FALSE))+1,2)</f>
        <v>協理</v>
      </c>
      <c r="Q2035">
        <f t="shared" si="94"/>
        <v>1.6E-2</v>
      </c>
      <c r="R2035">
        <f t="shared" si="95"/>
        <v>512</v>
      </c>
    </row>
    <row r="2036" spans="1:18" ht="15.75" customHeight="1">
      <c r="A2036" s="19">
        <v>2035</v>
      </c>
      <c r="B2036" s="4">
        <v>14</v>
      </c>
      <c r="C2036" s="15">
        <v>12</v>
      </c>
      <c r="D2036" s="21">
        <v>5</v>
      </c>
      <c r="E2036" s="22">
        <v>44311</v>
      </c>
      <c r="F2036" s="26">
        <v>40</v>
      </c>
      <c r="G2036" s="24">
        <v>0.11</v>
      </c>
      <c r="H2036">
        <f>VLOOKUP($B2036,產品!$A$1:$E$61,4,FALSE)*(1-$G2036)*$F2036</f>
        <v>64080</v>
      </c>
      <c r="I2036" s="58">
        <f>$H2036-VLOOKUP($B2036,產品!$A$2:$E$61,5,FALSE)*F2036-$R2036</f>
        <v>34639.199999999997</v>
      </c>
      <c r="J2036">
        <f t="shared" si="93"/>
        <v>2021</v>
      </c>
      <c r="P2036" t="str">
        <f>MID(VLOOKUP($D2036,業務!$A$1:$E$11,2,FALSE),FIND("/",VLOOKUP($D2036,業務!$A$1:$E$11,2,FALSE))+1,2)</f>
        <v>專員</v>
      </c>
      <c r="Q2036">
        <f t="shared" si="94"/>
        <v>0.01</v>
      </c>
      <c r="R2036">
        <f t="shared" si="95"/>
        <v>640.80000000000007</v>
      </c>
    </row>
    <row r="2037" spans="1:18" ht="15.75" customHeight="1">
      <c r="A2037" s="19">
        <v>2036</v>
      </c>
      <c r="B2037" s="4">
        <v>30</v>
      </c>
      <c r="C2037" s="15">
        <v>289</v>
      </c>
      <c r="D2037" s="21">
        <v>9</v>
      </c>
      <c r="E2037" s="22">
        <v>44312</v>
      </c>
      <c r="F2037" s="23">
        <v>33</v>
      </c>
      <c r="G2037" s="24">
        <v>0.09</v>
      </c>
      <c r="H2037">
        <f>VLOOKUP($B2037,產品!$A$1:$E$61,4,FALSE)*(1-$G2037)*$F2037</f>
        <v>195195</v>
      </c>
      <c r="I2037" s="58">
        <f>$H2037-VLOOKUP($B2037,產品!$A$2:$E$61,5,FALSE)*F2037-$R2037</f>
        <v>63567.074999999997</v>
      </c>
      <c r="J2037">
        <f t="shared" si="93"/>
        <v>2021</v>
      </c>
      <c r="P2037" t="str">
        <f>MID(VLOOKUP($D2037,業務!$A$1:$E$11,2,FALSE),FIND("/",VLOOKUP($D2037,業務!$A$1:$E$11,2,FALSE))+1,2)</f>
        <v>經理</v>
      </c>
      <c r="Q2037">
        <f t="shared" si="94"/>
        <v>1.4999999999999999E-2</v>
      </c>
      <c r="R2037">
        <f t="shared" si="95"/>
        <v>2927.9249999999997</v>
      </c>
    </row>
    <row r="2038" spans="1:18" ht="15.75" customHeight="1">
      <c r="A2038" s="19">
        <v>2037</v>
      </c>
      <c r="B2038" s="4">
        <v>23</v>
      </c>
      <c r="C2038" s="15">
        <v>278</v>
      </c>
      <c r="D2038" s="21">
        <v>8</v>
      </c>
      <c r="E2038" s="22">
        <v>44312</v>
      </c>
      <c r="F2038" s="26">
        <v>200</v>
      </c>
      <c r="G2038" s="24">
        <v>0.18</v>
      </c>
      <c r="H2038">
        <f>VLOOKUP($B2038,產品!$A$1:$E$61,4,FALSE)*(1-$G2038)*$F2038</f>
        <v>295200</v>
      </c>
      <c r="I2038" s="58">
        <f>$H2038-VLOOKUP($B2038,產品!$A$2:$E$61,5,FALSE)*F2038-$R2038</f>
        <v>148248</v>
      </c>
      <c r="J2038">
        <f t="shared" si="93"/>
        <v>2021</v>
      </c>
      <c r="P2038" t="str">
        <f>MID(VLOOKUP($D2038,業務!$A$1:$E$11,2,FALSE),FIND("/",VLOOKUP($D2038,業務!$A$1:$E$11,2,FALSE))+1,2)</f>
        <v>專員</v>
      </c>
      <c r="Q2038">
        <f t="shared" si="94"/>
        <v>0.01</v>
      </c>
      <c r="R2038">
        <f t="shared" si="95"/>
        <v>2952</v>
      </c>
    </row>
    <row r="2039" spans="1:18" ht="15.75" customHeight="1">
      <c r="A2039" s="19">
        <v>2038</v>
      </c>
      <c r="B2039" s="4">
        <v>38</v>
      </c>
      <c r="C2039" s="15">
        <v>291</v>
      </c>
      <c r="D2039" s="21">
        <v>2</v>
      </c>
      <c r="E2039" s="22">
        <v>44313</v>
      </c>
      <c r="F2039" s="26">
        <v>10</v>
      </c>
      <c r="G2039" s="24">
        <v>0.1</v>
      </c>
      <c r="H2039">
        <f>VLOOKUP($B2039,產品!$A$1:$E$61,4,FALSE)*(1-$G2039)*$F2039</f>
        <v>135000</v>
      </c>
      <c r="I2039" s="58">
        <f>$H2039-VLOOKUP($B2039,產品!$A$2:$E$61,5,FALSE)*F2039-$R2039</f>
        <v>35475</v>
      </c>
      <c r="J2039">
        <f t="shared" si="93"/>
        <v>2021</v>
      </c>
      <c r="P2039" t="str">
        <f>MID(VLOOKUP($D2039,業務!$A$1:$E$11,2,FALSE),FIND("/",VLOOKUP($D2039,業務!$A$1:$E$11,2,FALSE))+1,2)</f>
        <v>經理</v>
      </c>
      <c r="Q2039">
        <f t="shared" si="94"/>
        <v>1.4999999999999999E-2</v>
      </c>
      <c r="R2039">
        <f t="shared" si="95"/>
        <v>2025</v>
      </c>
    </row>
    <row r="2040" spans="1:18" ht="15.75" customHeight="1">
      <c r="A2040" s="19">
        <v>2039</v>
      </c>
      <c r="B2040" s="4">
        <v>2</v>
      </c>
      <c r="C2040" s="15">
        <v>124</v>
      </c>
      <c r="D2040" s="21">
        <v>7</v>
      </c>
      <c r="E2040" s="22">
        <v>44316</v>
      </c>
      <c r="F2040" s="26">
        <v>100</v>
      </c>
      <c r="G2040" s="24">
        <v>0.19</v>
      </c>
      <c r="H2040">
        <f>VLOOKUP($B2040,產品!$A$1:$E$61,4,FALSE)*(1-$G2040)*$F2040</f>
        <v>81000</v>
      </c>
      <c r="I2040" s="58">
        <f>$H2040-VLOOKUP($B2040,產品!$A$2:$E$61,5,FALSE)*F2040-$R2040</f>
        <v>40028</v>
      </c>
      <c r="J2040">
        <f t="shared" si="93"/>
        <v>2021</v>
      </c>
      <c r="P2040" t="str">
        <f>MID(VLOOKUP($D2040,業務!$A$1:$E$11,2,FALSE),FIND("/",VLOOKUP($D2040,業務!$A$1:$E$11,2,FALSE))+1,2)</f>
        <v>副理</v>
      </c>
      <c r="Q2040">
        <f t="shared" si="94"/>
        <v>1.2E-2</v>
      </c>
      <c r="R2040">
        <f t="shared" si="95"/>
        <v>972</v>
      </c>
    </row>
    <row r="2041" spans="1:18" ht="15.75" customHeight="1">
      <c r="A2041" s="19">
        <v>2040</v>
      </c>
      <c r="B2041" s="4">
        <v>10</v>
      </c>
      <c r="C2041" s="15">
        <v>271</v>
      </c>
      <c r="D2041" s="21">
        <v>9</v>
      </c>
      <c r="E2041" s="22">
        <v>44317</v>
      </c>
      <c r="F2041" s="23">
        <v>20</v>
      </c>
      <c r="G2041" s="24">
        <v>0.08</v>
      </c>
      <c r="H2041">
        <f>VLOOKUP($B2041,產品!$A$1:$E$61,4,FALSE)*(1-$G2041)*$F2041</f>
        <v>18400</v>
      </c>
      <c r="I2041" s="58">
        <f>$H2041-VLOOKUP($B2041,產品!$A$2:$E$61,5,FALSE)*F2041-$R2041</f>
        <v>10124</v>
      </c>
      <c r="J2041">
        <f t="shared" si="93"/>
        <v>2021</v>
      </c>
      <c r="P2041" t="str">
        <f>MID(VLOOKUP($D2041,業務!$A$1:$E$11,2,FALSE),FIND("/",VLOOKUP($D2041,業務!$A$1:$E$11,2,FALSE))+1,2)</f>
        <v>經理</v>
      </c>
      <c r="Q2041">
        <f t="shared" si="94"/>
        <v>1.4999999999999999E-2</v>
      </c>
      <c r="R2041">
        <f t="shared" si="95"/>
        <v>276</v>
      </c>
    </row>
    <row r="2042" spans="1:18" ht="15.75" customHeight="1">
      <c r="A2042" s="19">
        <v>2041</v>
      </c>
      <c r="B2042" s="4">
        <v>22</v>
      </c>
      <c r="C2042" s="15">
        <v>9</v>
      </c>
      <c r="D2042" s="21">
        <v>9</v>
      </c>
      <c r="E2042" s="22">
        <v>44317</v>
      </c>
      <c r="F2042" s="23">
        <v>20</v>
      </c>
      <c r="G2042" s="24">
        <v>7.0000000000000007E-2</v>
      </c>
      <c r="H2042">
        <f>VLOOKUP($B2042,產品!$A$1:$E$61,4,FALSE)*(1-$G2042)*$F2042</f>
        <v>33480</v>
      </c>
      <c r="I2042" s="58">
        <f>$H2042-VLOOKUP($B2042,產品!$A$2:$E$61,5,FALSE)*F2042-$R2042</f>
        <v>18577.8</v>
      </c>
      <c r="J2042">
        <f t="shared" si="93"/>
        <v>2021</v>
      </c>
      <c r="P2042" t="str">
        <f>MID(VLOOKUP($D2042,業務!$A$1:$E$11,2,FALSE),FIND("/",VLOOKUP($D2042,業務!$A$1:$E$11,2,FALSE))+1,2)</f>
        <v>經理</v>
      </c>
      <c r="Q2042">
        <f t="shared" si="94"/>
        <v>1.4999999999999999E-2</v>
      </c>
      <c r="R2042">
        <f t="shared" si="95"/>
        <v>502.2</v>
      </c>
    </row>
    <row r="2043" spans="1:18" ht="15.75" customHeight="1">
      <c r="A2043" s="19">
        <v>2042</v>
      </c>
      <c r="B2043" s="4">
        <v>20</v>
      </c>
      <c r="C2043" s="15">
        <v>3</v>
      </c>
      <c r="D2043" s="21">
        <v>4</v>
      </c>
      <c r="E2043" s="22">
        <v>44319</v>
      </c>
      <c r="F2043" s="23">
        <v>20</v>
      </c>
      <c r="G2043" s="24">
        <v>0.2</v>
      </c>
      <c r="H2043">
        <f>VLOOKUP($B2043,產品!$A$1:$E$61,4,FALSE)*(1-$G2043)*$F2043</f>
        <v>28800</v>
      </c>
      <c r="I2043" s="58">
        <f>$H2043-VLOOKUP($B2043,產品!$A$2:$E$61,5,FALSE)*F2043-$R2043</f>
        <v>14054.4</v>
      </c>
      <c r="J2043">
        <f t="shared" si="93"/>
        <v>2021</v>
      </c>
      <c r="P2043" t="str">
        <f>MID(VLOOKUP($D2043,業務!$A$1:$E$11,2,FALSE),FIND("/",VLOOKUP($D2043,業務!$A$1:$E$11,2,FALSE))+1,2)</f>
        <v>副理</v>
      </c>
      <c r="Q2043">
        <f t="shared" si="94"/>
        <v>1.2E-2</v>
      </c>
      <c r="R2043">
        <f t="shared" si="95"/>
        <v>345.6</v>
      </c>
    </row>
    <row r="2044" spans="1:18" ht="15.75" customHeight="1">
      <c r="A2044" s="19">
        <v>2043</v>
      </c>
      <c r="B2044" s="4">
        <v>49</v>
      </c>
      <c r="C2044" s="15">
        <v>277</v>
      </c>
      <c r="D2044" s="21">
        <v>4</v>
      </c>
      <c r="E2044" s="22">
        <v>44320</v>
      </c>
      <c r="F2044" s="26">
        <v>6</v>
      </c>
      <c r="G2044" s="24">
        <v>0.15</v>
      </c>
      <c r="H2044">
        <f>VLOOKUP($B2044,產品!$A$1:$E$61,4,FALSE)*(1-$G2044)*$F2044</f>
        <v>76500</v>
      </c>
      <c r="I2044" s="58">
        <f>$H2044-VLOOKUP($B2044,產品!$A$2:$E$61,5,FALSE)*F2044-$R2044</f>
        <v>12582</v>
      </c>
      <c r="J2044">
        <f t="shared" si="93"/>
        <v>2021</v>
      </c>
      <c r="P2044" t="str">
        <f>MID(VLOOKUP($D2044,業務!$A$1:$E$11,2,FALSE),FIND("/",VLOOKUP($D2044,業務!$A$1:$E$11,2,FALSE))+1,2)</f>
        <v>副理</v>
      </c>
      <c r="Q2044">
        <f t="shared" si="94"/>
        <v>1.2E-2</v>
      </c>
      <c r="R2044">
        <f t="shared" si="95"/>
        <v>918</v>
      </c>
    </row>
    <row r="2045" spans="1:18" ht="15.75" customHeight="1">
      <c r="A2045" s="19">
        <v>2044</v>
      </c>
      <c r="B2045" s="4">
        <v>14</v>
      </c>
      <c r="C2045" s="15">
        <v>117</v>
      </c>
      <c r="D2045" s="21">
        <v>3</v>
      </c>
      <c r="E2045" s="22">
        <v>44320</v>
      </c>
      <c r="F2045" s="26">
        <v>100</v>
      </c>
      <c r="G2045" s="24">
        <v>7.0000000000000007E-2</v>
      </c>
      <c r="H2045">
        <f>VLOOKUP($B2045,產品!$A$1:$E$61,4,FALSE)*(1-$G2045)*$F2045</f>
        <v>167400</v>
      </c>
      <c r="I2045" s="58">
        <f>$H2045-VLOOKUP($B2045,產品!$A$2:$E$61,5,FALSE)*F2045-$R2045</f>
        <v>92721.600000000006</v>
      </c>
      <c r="J2045">
        <f t="shared" si="93"/>
        <v>2021</v>
      </c>
      <c r="P2045" t="str">
        <f>MID(VLOOKUP($D2045,業務!$A$1:$E$11,2,FALSE),FIND("/",VLOOKUP($D2045,業務!$A$1:$E$11,2,FALSE))+1,2)</f>
        <v>協理</v>
      </c>
      <c r="Q2045">
        <f t="shared" si="94"/>
        <v>1.6E-2</v>
      </c>
      <c r="R2045">
        <f t="shared" si="95"/>
        <v>2678.4</v>
      </c>
    </row>
    <row r="2046" spans="1:18" ht="15.75" customHeight="1">
      <c r="A2046" s="19">
        <v>2045</v>
      </c>
      <c r="B2046" s="4">
        <v>18</v>
      </c>
      <c r="C2046" s="15">
        <v>113</v>
      </c>
      <c r="D2046" s="21">
        <v>6</v>
      </c>
      <c r="E2046" s="22">
        <v>44321</v>
      </c>
      <c r="F2046" s="26">
        <v>100</v>
      </c>
      <c r="G2046" s="24">
        <v>0.08</v>
      </c>
      <c r="H2046">
        <f>VLOOKUP($B2046,產品!$A$1:$E$61,4,FALSE)*(1-$G2046)*$F2046</f>
        <v>165600</v>
      </c>
      <c r="I2046" s="58">
        <f>$H2046-VLOOKUP($B2046,產品!$A$2:$E$61,5,FALSE)*F2046-$R2046</f>
        <v>91944</v>
      </c>
      <c r="J2046">
        <f t="shared" si="93"/>
        <v>2021</v>
      </c>
      <c r="P2046" t="str">
        <f>MID(VLOOKUP($D2046,業務!$A$1:$E$11,2,FALSE),FIND("/",VLOOKUP($D2046,業務!$A$1:$E$11,2,FALSE))+1,2)</f>
        <v>專員</v>
      </c>
      <c r="Q2046">
        <f t="shared" si="94"/>
        <v>0.01</v>
      </c>
      <c r="R2046">
        <f t="shared" si="95"/>
        <v>1656</v>
      </c>
    </row>
    <row r="2047" spans="1:18" ht="15.75" customHeight="1">
      <c r="A2047" s="19">
        <v>2046</v>
      </c>
      <c r="B2047" s="4">
        <v>43</v>
      </c>
      <c r="C2047" s="15">
        <v>277</v>
      </c>
      <c r="D2047" s="21">
        <v>6</v>
      </c>
      <c r="E2047" s="22">
        <v>44326</v>
      </c>
      <c r="F2047" s="23">
        <v>3</v>
      </c>
      <c r="G2047" s="24">
        <v>0.13</v>
      </c>
      <c r="H2047">
        <f>VLOOKUP($B2047,產品!$A$1:$E$61,4,FALSE)*(1-$G2047)*$F2047</f>
        <v>46980</v>
      </c>
      <c r="I2047" s="58">
        <f>$H2047-VLOOKUP($B2047,產品!$A$2:$E$61,5,FALSE)*F2047-$R2047</f>
        <v>11410.2</v>
      </c>
      <c r="J2047">
        <f t="shared" si="93"/>
        <v>2021</v>
      </c>
      <c r="P2047" t="str">
        <f>MID(VLOOKUP($D2047,業務!$A$1:$E$11,2,FALSE),FIND("/",VLOOKUP($D2047,業務!$A$1:$E$11,2,FALSE))+1,2)</f>
        <v>專員</v>
      </c>
      <c r="Q2047">
        <f t="shared" si="94"/>
        <v>0.01</v>
      </c>
      <c r="R2047">
        <f t="shared" si="95"/>
        <v>469.8</v>
      </c>
    </row>
    <row r="2048" spans="1:18" ht="15.75" customHeight="1">
      <c r="A2048" s="19">
        <v>2047</v>
      </c>
      <c r="B2048" s="4">
        <v>1</v>
      </c>
      <c r="C2048" s="15">
        <v>11</v>
      </c>
      <c r="D2048" s="21">
        <v>6</v>
      </c>
      <c r="E2048" s="22">
        <v>44328</v>
      </c>
      <c r="F2048" s="23">
        <v>60</v>
      </c>
      <c r="G2048" s="24">
        <v>0.18</v>
      </c>
      <c r="H2048">
        <f>VLOOKUP($B2048,產品!$A$1:$E$61,4,FALSE)*(1-$G2048)*$F2048</f>
        <v>49200.000000000007</v>
      </c>
      <c r="I2048" s="58">
        <f>$H2048-VLOOKUP($B2048,產品!$A$2:$E$61,5,FALSE)*F2048-$R2048</f>
        <v>24708.000000000007</v>
      </c>
      <c r="J2048">
        <f t="shared" si="93"/>
        <v>2021</v>
      </c>
      <c r="P2048" t="str">
        <f>MID(VLOOKUP($D2048,業務!$A$1:$E$11,2,FALSE),FIND("/",VLOOKUP($D2048,業務!$A$1:$E$11,2,FALSE))+1,2)</f>
        <v>專員</v>
      </c>
      <c r="Q2048">
        <f t="shared" si="94"/>
        <v>0.01</v>
      </c>
      <c r="R2048">
        <f t="shared" si="95"/>
        <v>492.00000000000006</v>
      </c>
    </row>
    <row r="2049" spans="1:18" ht="15.75" customHeight="1">
      <c r="A2049" s="19">
        <v>2048</v>
      </c>
      <c r="B2049" s="4">
        <v>44</v>
      </c>
      <c r="C2049" s="15">
        <v>112</v>
      </c>
      <c r="D2049" s="21">
        <v>8</v>
      </c>
      <c r="E2049" s="22">
        <v>44329</v>
      </c>
      <c r="F2049" s="23">
        <v>5</v>
      </c>
      <c r="G2049" s="24">
        <v>0.14000000000000001</v>
      </c>
      <c r="H2049">
        <f>VLOOKUP($B2049,產品!$A$1:$E$61,4,FALSE)*(1-$G2049)*$F2049</f>
        <v>86000</v>
      </c>
      <c r="I2049" s="58">
        <f>$H2049-VLOOKUP($B2049,產品!$A$2:$E$61,5,FALSE)*F2049-$R2049</f>
        <v>20140</v>
      </c>
      <c r="J2049">
        <f t="shared" si="93"/>
        <v>2021</v>
      </c>
      <c r="P2049" t="str">
        <f>MID(VLOOKUP($D2049,業務!$A$1:$E$11,2,FALSE),FIND("/",VLOOKUP($D2049,業務!$A$1:$E$11,2,FALSE))+1,2)</f>
        <v>專員</v>
      </c>
      <c r="Q2049">
        <f t="shared" si="94"/>
        <v>0.01</v>
      </c>
      <c r="R2049">
        <f t="shared" si="95"/>
        <v>860</v>
      </c>
    </row>
    <row r="2050" spans="1:18" ht="15.75" customHeight="1">
      <c r="A2050" s="19">
        <v>2049</v>
      </c>
      <c r="B2050" s="4">
        <v>7</v>
      </c>
      <c r="C2050" s="15">
        <v>258</v>
      </c>
      <c r="D2050" s="21">
        <v>1</v>
      </c>
      <c r="E2050" s="22">
        <v>44329</v>
      </c>
      <c r="F2050" s="26">
        <v>300</v>
      </c>
      <c r="G2050" s="24">
        <v>0.2</v>
      </c>
      <c r="H2050">
        <f>VLOOKUP($B2050,產品!$A$1:$E$61,4,FALSE)*(1-$G2050)*$F2050</f>
        <v>240000</v>
      </c>
      <c r="I2050" s="58">
        <f>$H2050-VLOOKUP($B2050,產品!$A$2:$E$61,5,FALSE)*F2050-$R2050</f>
        <v>117600</v>
      </c>
      <c r="J2050">
        <f t="shared" si="93"/>
        <v>2021</v>
      </c>
      <c r="P2050" t="str">
        <f>MID(VLOOKUP($D2050,業務!$A$1:$E$11,2,FALSE),FIND("/",VLOOKUP($D2050,業務!$A$1:$E$11,2,FALSE))+1,2)</f>
        <v>專員</v>
      </c>
      <c r="Q2050">
        <f t="shared" si="94"/>
        <v>0.01</v>
      </c>
      <c r="R2050">
        <f t="shared" si="95"/>
        <v>2400</v>
      </c>
    </row>
    <row r="2051" spans="1:18" ht="15.75" customHeight="1">
      <c r="A2051" s="19">
        <v>2050</v>
      </c>
      <c r="B2051" s="4">
        <v>36</v>
      </c>
      <c r="C2051" s="15">
        <v>2</v>
      </c>
      <c r="D2051" s="21">
        <v>2</v>
      </c>
      <c r="E2051" s="22">
        <v>44330</v>
      </c>
      <c r="F2051" s="23">
        <v>3</v>
      </c>
      <c r="G2051" s="24">
        <v>0.18</v>
      </c>
      <c r="H2051">
        <f>VLOOKUP($B2051,產品!$A$1:$E$61,4,FALSE)*(1-$G2051)*$F2051</f>
        <v>22140.000000000004</v>
      </c>
      <c r="I2051" s="58">
        <f>$H2051-VLOOKUP($B2051,產品!$A$2:$E$61,5,FALSE)*F2051-$R2051</f>
        <v>5607.9000000000033</v>
      </c>
      <c r="J2051">
        <f t="shared" ref="J2051:J2114" si="96">YEAR(E2051)</f>
        <v>2021</v>
      </c>
      <c r="P2051" t="str">
        <f>MID(VLOOKUP($D2051,業務!$A$1:$E$11,2,FALSE),FIND("/",VLOOKUP($D2051,業務!$A$1:$E$11,2,FALSE))+1,2)</f>
        <v>經理</v>
      </c>
      <c r="Q2051">
        <f t="shared" ref="Q2051:Q2114" si="97">IF($P2051="專員",1%,IF($P2051="副理",1.2%,IF($P2051="經理",1.5%,IF($P2051="協理",1.6%,0))))</f>
        <v>1.4999999999999999E-2</v>
      </c>
      <c r="R2051">
        <f t="shared" ref="R2051:R2114" si="98">$H2051*$Q2051</f>
        <v>332.1</v>
      </c>
    </row>
    <row r="2052" spans="1:18" ht="15.75" customHeight="1">
      <c r="A2052" s="19">
        <v>2051</v>
      </c>
      <c r="B2052" s="4">
        <v>55</v>
      </c>
      <c r="C2052" s="15">
        <v>267</v>
      </c>
      <c r="D2052" s="21">
        <v>7</v>
      </c>
      <c r="E2052" s="22">
        <v>44330</v>
      </c>
      <c r="F2052" s="26">
        <v>4</v>
      </c>
      <c r="G2052" s="24">
        <v>0.06</v>
      </c>
      <c r="H2052">
        <f>VLOOKUP($B2052,產品!$A$1:$E$61,4,FALSE)*(1-$G2052)*$F2052</f>
        <v>75200</v>
      </c>
      <c r="I2052" s="58">
        <f>$H2052-VLOOKUP($B2052,產品!$A$2:$E$61,5,FALSE)*F2052-$R2052</f>
        <v>18297.599999999999</v>
      </c>
      <c r="J2052">
        <f t="shared" si="96"/>
        <v>2021</v>
      </c>
      <c r="P2052" t="str">
        <f>MID(VLOOKUP($D2052,業務!$A$1:$E$11,2,FALSE),FIND("/",VLOOKUP($D2052,業務!$A$1:$E$11,2,FALSE))+1,2)</f>
        <v>副理</v>
      </c>
      <c r="Q2052">
        <f t="shared" si="97"/>
        <v>1.2E-2</v>
      </c>
      <c r="R2052">
        <f t="shared" si="98"/>
        <v>902.4</v>
      </c>
    </row>
    <row r="2053" spans="1:18" ht="15.75" customHeight="1">
      <c r="A2053" s="19">
        <v>2052</v>
      </c>
      <c r="B2053" s="4">
        <v>51</v>
      </c>
      <c r="C2053" s="15">
        <v>264</v>
      </c>
      <c r="D2053" s="21">
        <v>1</v>
      </c>
      <c r="E2053" s="22">
        <v>44330</v>
      </c>
      <c r="F2053" s="26">
        <v>9</v>
      </c>
      <c r="G2053" s="24">
        <v>0.05</v>
      </c>
      <c r="H2053">
        <f>VLOOKUP($B2053,產品!$A$1:$E$61,4,FALSE)*(1-$G2053)*$F2053</f>
        <v>171000</v>
      </c>
      <c r="I2053" s="58">
        <f>$H2053-VLOOKUP($B2053,產品!$A$2:$E$61,5,FALSE)*F2053-$R2053</f>
        <v>43290</v>
      </c>
      <c r="J2053">
        <f t="shared" si="96"/>
        <v>2021</v>
      </c>
      <c r="P2053" t="str">
        <f>MID(VLOOKUP($D2053,業務!$A$1:$E$11,2,FALSE),FIND("/",VLOOKUP($D2053,業務!$A$1:$E$11,2,FALSE))+1,2)</f>
        <v>專員</v>
      </c>
      <c r="Q2053">
        <f t="shared" si="97"/>
        <v>0.01</v>
      </c>
      <c r="R2053">
        <f t="shared" si="98"/>
        <v>1710</v>
      </c>
    </row>
    <row r="2054" spans="1:18" ht="15.75" customHeight="1">
      <c r="A2054" s="19">
        <v>2053</v>
      </c>
      <c r="B2054" s="4">
        <v>20</v>
      </c>
      <c r="C2054" s="15">
        <v>112</v>
      </c>
      <c r="D2054" s="21">
        <v>2</v>
      </c>
      <c r="E2054" s="22">
        <v>44332</v>
      </c>
      <c r="F2054" s="26">
        <v>13</v>
      </c>
      <c r="G2054" s="24">
        <v>0.12</v>
      </c>
      <c r="H2054">
        <f>VLOOKUP($B2054,產品!$A$1:$E$61,4,FALSE)*(1-$G2054)*$F2054</f>
        <v>20592</v>
      </c>
      <c r="I2054" s="58">
        <f>$H2054-VLOOKUP($B2054,產品!$A$2:$E$61,5,FALSE)*F2054-$R2054</f>
        <v>10923.12</v>
      </c>
      <c r="J2054">
        <f t="shared" si="96"/>
        <v>2021</v>
      </c>
      <c r="P2054" t="str">
        <f>MID(VLOOKUP($D2054,業務!$A$1:$E$11,2,FALSE),FIND("/",VLOOKUP($D2054,業務!$A$1:$E$11,2,FALSE))+1,2)</f>
        <v>經理</v>
      </c>
      <c r="Q2054">
        <f t="shared" si="97"/>
        <v>1.4999999999999999E-2</v>
      </c>
      <c r="R2054">
        <f t="shared" si="98"/>
        <v>308.88</v>
      </c>
    </row>
    <row r="2055" spans="1:18" ht="15.75" customHeight="1">
      <c r="A2055" s="19">
        <v>2054</v>
      </c>
      <c r="B2055" s="4">
        <v>2</v>
      </c>
      <c r="C2055" s="15">
        <v>258</v>
      </c>
      <c r="D2055" s="21">
        <v>8</v>
      </c>
      <c r="E2055" s="22">
        <v>44332</v>
      </c>
      <c r="F2055" s="23">
        <v>30</v>
      </c>
      <c r="G2055" s="24">
        <v>0.2</v>
      </c>
      <c r="H2055">
        <f>VLOOKUP($B2055,產品!$A$1:$E$61,4,FALSE)*(1-$G2055)*$F2055</f>
        <v>24000</v>
      </c>
      <c r="I2055" s="58">
        <f>$H2055-VLOOKUP($B2055,產品!$A$2:$E$61,5,FALSE)*F2055-$R2055</f>
        <v>11760</v>
      </c>
      <c r="J2055">
        <f t="shared" si="96"/>
        <v>2021</v>
      </c>
      <c r="P2055" t="str">
        <f>MID(VLOOKUP($D2055,業務!$A$1:$E$11,2,FALSE),FIND("/",VLOOKUP($D2055,業務!$A$1:$E$11,2,FALSE))+1,2)</f>
        <v>專員</v>
      </c>
      <c r="Q2055">
        <f t="shared" si="97"/>
        <v>0.01</v>
      </c>
      <c r="R2055">
        <f t="shared" si="98"/>
        <v>240</v>
      </c>
    </row>
    <row r="2056" spans="1:18" ht="15.75" customHeight="1">
      <c r="A2056" s="19">
        <v>2055</v>
      </c>
      <c r="B2056" s="4">
        <v>14</v>
      </c>
      <c r="C2056" s="15">
        <v>269</v>
      </c>
      <c r="D2056" s="21">
        <v>9</v>
      </c>
      <c r="E2056" s="22">
        <v>44333</v>
      </c>
      <c r="F2056" s="23">
        <v>12</v>
      </c>
      <c r="G2056" s="24">
        <v>0.17</v>
      </c>
      <c r="H2056">
        <f>VLOOKUP($B2056,產品!$A$1:$E$61,4,FALSE)*(1-$G2056)*$F2056</f>
        <v>17928</v>
      </c>
      <c r="I2056" s="58">
        <f>$H2056-VLOOKUP($B2056,產品!$A$2:$E$61,5,FALSE)*F2056-$R2056</f>
        <v>9019.08</v>
      </c>
      <c r="J2056">
        <f t="shared" si="96"/>
        <v>2021</v>
      </c>
      <c r="P2056" t="str">
        <f>MID(VLOOKUP($D2056,業務!$A$1:$E$11,2,FALSE),FIND("/",VLOOKUP($D2056,業務!$A$1:$E$11,2,FALSE))+1,2)</f>
        <v>經理</v>
      </c>
      <c r="Q2056">
        <f t="shared" si="97"/>
        <v>1.4999999999999999E-2</v>
      </c>
      <c r="R2056">
        <f t="shared" si="98"/>
        <v>268.92</v>
      </c>
    </row>
    <row r="2057" spans="1:18" ht="15.75" customHeight="1">
      <c r="A2057" s="19">
        <v>2056</v>
      </c>
      <c r="B2057" s="4">
        <v>19</v>
      </c>
      <c r="C2057" s="15">
        <v>5</v>
      </c>
      <c r="D2057" s="21">
        <v>6</v>
      </c>
      <c r="E2057" s="22">
        <v>44337</v>
      </c>
      <c r="F2057" s="26">
        <v>50</v>
      </c>
      <c r="G2057" s="24">
        <v>0.05</v>
      </c>
      <c r="H2057">
        <f>VLOOKUP($B2057,產品!$A$1:$E$61,4,FALSE)*(1-$G2057)*$F2057</f>
        <v>85500</v>
      </c>
      <c r="I2057" s="58">
        <f>$H2057-VLOOKUP($B2057,產品!$A$2:$E$61,5,FALSE)*F2057-$R2057</f>
        <v>48645</v>
      </c>
      <c r="J2057">
        <f t="shared" si="96"/>
        <v>2021</v>
      </c>
      <c r="P2057" t="str">
        <f>MID(VLOOKUP($D2057,業務!$A$1:$E$11,2,FALSE),FIND("/",VLOOKUP($D2057,業務!$A$1:$E$11,2,FALSE))+1,2)</f>
        <v>專員</v>
      </c>
      <c r="Q2057">
        <f t="shared" si="97"/>
        <v>0.01</v>
      </c>
      <c r="R2057">
        <f t="shared" si="98"/>
        <v>855</v>
      </c>
    </row>
    <row r="2058" spans="1:18" ht="15.75" customHeight="1">
      <c r="A2058" s="19">
        <v>2057</v>
      </c>
      <c r="B2058" s="4">
        <v>10</v>
      </c>
      <c r="C2058" s="15">
        <v>121</v>
      </c>
      <c r="D2058" s="21">
        <v>1</v>
      </c>
      <c r="E2058" s="22">
        <v>44342</v>
      </c>
      <c r="F2058" s="26">
        <v>100</v>
      </c>
      <c r="G2058" s="24">
        <v>0.08</v>
      </c>
      <c r="H2058">
        <f>VLOOKUP($B2058,產品!$A$1:$E$61,4,FALSE)*(1-$G2058)*$F2058</f>
        <v>92000</v>
      </c>
      <c r="I2058" s="58">
        <f>$H2058-VLOOKUP($B2058,產品!$A$2:$E$61,5,FALSE)*F2058-$R2058</f>
        <v>51080</v>
      </c>
      <c r="J2058">
        <f t="shared" si="96"/>
        <v>2021</v>
      </c>
      <c r="P2058" t="str">
        <f>MID(VLOOKUP($D2058,業務!$A$1:$E$11,2,FALSE),FIND("/",VLOOKUP($D2058,業務!$A$1:$E$11,2,FALSE))+1,2)</f>
        <v>專員</v>
      </c>
      <c r="Q2058">
        <f t="shared" si="97"/>
        <v>0.01</v>
      </c>
      <c r="R2058">
        <f t="shared" si="98"/>
        <v>920</v>
      </c>
    </row>
    <row r="2059" spans="1:18" ht="15.75" customHeight="1">
      <c r="A2059" s="19">
        <v>2058</v>
      </c>
      <c r="B2059" s="4">
        <v>31</v>
      </c>
      <c r="C2059" s="15">
        <v>112</v>
      </c>
      <c r="D2059" s="21">
        <v>3</v>
      </c>
      <c r="E2059" s="22">
        <v>44347</v>
      </c>
      <c r="F2059" s="23">
        <v>2</v>
      </c>
      <c r="G2059" s="24">
        <v>0.11</v>
      </c>
      <c r="H2059">
        <f>VLOOKUP($B2059,產品!$A$1:$E$61,4,FALSE)*(1-$G2059)*$F2059</f>
        <v>12460</v>
      </c>
      <c r="I2059" s="58">
        <f>$H2059-VLOOKUP($B2059,產品!$A$2:$E$61,5,FALSE)*F2059-$R2059</f>
        <v>3860.64</v>
      </c>
      <c r="J2059">
        <f t="shared" si="96"/>
        <v>2021</v>
      </c>
      <c r="P2059" t="str">
        <f>MID(VLOOKUP($D2059,業務!$A$1:$E$11,2,FALSE),FIND("/",VLOOKUP($D2059,業務!$A$1:$E$11,2,FALSE))+1,2)</f>
        <v>協理</v>
      </c>
      <c r="Q2059">
        <f t="shared" si="97"/>
        <v>1.6E-2</v>
      </c>
      <c r="R2059">
        <f t="shared" si="98"/>
        <v>199.36</v>
      </c>
    </row>
    <row r="2060" spans="1:18" ht="15.75" customHeight="1">
      <c r="A2060" s="19">
        <v>2059</v>
      </c>
      <c r="B2060" s="4">
        <v>38</v>
      </c>
      <c r="C2060" s="15">
        <v>267</v>
      </c>
      <c r="D2060" s="21">
        <v>2</v>
      </c>
      <c r="E2060" s="22">
        <v>44347</v>
      </c>
      <c r="F2060" s="26">
        <v>3</v>
      </c>
      <c r="G2060" s="24">
        <v>0.2</v>
      </c>
      <c r="H2060">
        <f>VLOOKUP($B2060,產品!$A$1:$E$61,4,FALSE)*(1-$G2060)*$F2060</f>
        <v>36000</v>
      </c>
      <c r="I2060" s="58">
        <f>$H2060-VLOOKUP($B2060,產品!$A$2:$E$61,5,FALSE)*F2060-$R2060</f>
        <v>6210</v>
      </c>
      <c r="J2060">
        <f t="shared" si="96"/>
        <v>2021</v>
      </c>
      <c r="P2060" t="str">
        <f>MID(VLOOKUP($D2060,業務!$A$1:$E$11,2,FALSE),FIND("/",VLOOKUP($D2060,業務!$A$1:$E$11,2,FALSE))+1,2)</f>
        <v>經理</v>
      </c>
      <c r="Q2060">
        <f t="shared" si="97"/>
        <v>1.4999999999999999E-2</v>
      </c>
      <c r="R2060">
        <f t="shared" si="98"/>
        <v>540</v>
      </c>
    </row>
    <row r="2061" spans="1:18" ht="15.75" customHeight="1">
      <c r="A2061" s="19">
        <v>2060</v>
      </c>
      <c r="B2061" s="4">
        <v>46</v>
      </c>
      <c r="C2061" s="15">
        <v>269</v>
      </c>
      <c r="D2061" s="21">
        <v>4</v>
      </c>
      <c r="E2061" s="22">
        <v>44347</v>
      </c>
      <c r="F2061" s="23">
        <v>2</v>
      </c>
      <c r="G2061" s="24">
        <v>0.1</v>
      </c>
      <c r="H2061">
        <f>VLOOKUP($B2061,產品!$A$1:$E$61,4,FALSE)*(1-$G2061)*$F2061</f>
        <v>30600</v>
      </c>
      <c r="I2061" s="58">
        <f>$H2061-VLOOKUP($B2061,產品!$A$2:$E$61,5,FALSE)*F2061-$R2061</f>
        <v>8132.8</v>
      </c>
      <c r="J2061">
        <f t="shared" si="96"/>
        <v>2021</v>
      </c>
      <c r="P2061" t="str">
        <f>MID(VLOOKUP($D2061,業務!$A$1:$E$11,2,FALSE),FIND("/",VLOOKUP($D2061,業務!$A$1:$E$11,2,FALSE))+1,2)</f>
        <v>副理</v>
      </c>
      <c r="Q2061">
        <f t="shared" si="97"/>
        <v>1.2E-2</v>
      </c>
      <c r="R2061">
        <f t="shared" si="98"/>
        <v>367.2</v>
      </c>
    </row>
    <row r="2062" spans="1:18" ht="15.75" customHeight="1">
      <c r="A2062" s="19">
        <v>2061</v>
      </c>
      <c r="B2062" s="4">
        <v>52</v>
      </c>
      <c r="C2062" s="15">
        <v>258</v>
      </c>
      <c r="D2062" s="21">
        <v>3</v>
      </c>
      <c r="E2062" s="22">
        <v>44347</v>
      </c>
      <c r="F2062" s="23">
        <v>6</v>
      </c>
      <c r="G2062" s="24">
        <v>0.15</v>
      </c>
      <c r="H2062">
        <f>VLOOKUP($B2062,產品!$A$1:$E$61,4,FALSE)*(1-$G2062)*$F2062</f>
        <v>112200</v>
      </c>
      <c r="I2062" s="58">
        <f>$H2062-VLOOKUP($B2062,產品!$A$2:$E$61,5,FALSE)*F2062-$R2062</f>
        <v>18004.800000000014</v>
      </c>
      <c r="J2062">
        <f t="shared" si="96"/>
        <v>2021</v>
      </c>
      <c r="P2062" t="str">
        <f>MID(VLOOKUP($D2062,業務!$A$1:$E$11,2,FALSE),FIND("/",VLOOKUP($D2062,業務!$A$1:$E$11,2,FALSE))+1,2)</f>
        <v>協理</v>
      </c>
      <c r="Q2062">
        <f t="shared" si="97"/>
        <v>1.6E-2</v>
      </c>
      <c r="R2062">
        <f t="shared" si="98"/>
        <v>1795.2</v>
      </c>
    </row>
    <row r="2063" spans="1:18" ht="15.75" customHeight="1">
      <c r="A2063" s="19">
        <v>2062</v>
      </c>
      <c r="B2063" s="4">
        <v>28</v>
      </c>
      <c r="C2063" s="15">
        <v>272</v>
      </c>
      <c r="D2063" s="21">
        <v>5</v>
      </c>
      <c r="E2063" s="22">
        <v>44348</v>
      </c>
      <c r="F2063" s="26">
        <v>4</v>
      </c>
      <c r="G2063" s="24">
        <v>0.1</v>
      </c>
      <c r="H2063">
        <f>VLOOKUP($B2063,產品!$A$1:$E$61,4,FALSE)*(1-$G2063)*$F2063</f>
        <v>27000</v>
      </c>
      <c r="I2063" s="58">
        <f>$H2063-VLOOKUP($B2063,產品!$A$2:$E$61,5,FALSE)*F2063-$R2063</f>
        <v>8730</v>
      </c>
      <c r="J2063">
        <f t="shared" si="96"/>
        <v>2021</v>
      </c>
      <c r="P2063" t="str">
        <f>MID(VLOOKUP($D2063,業務!$A$1:$E$11,2,FALSE),FIND("/",VLOOKUP($D2063,業務!$A$1:$E$11,2,FALSE))+1,2)</f>
        <v>專員</v>
      </c>
      <c r="Q2063">
        <f t="shared" si="97"/>
        <v>0.01</v>
      </c>
      <c r="R2063">
        <f t="shared" si="98"/>
        <v>270</v>
      </c>
    </row>
    <row r="2064" spans="1:18" ht="15.75" customHeight="1">
      <c r="A2064" s="19">
        <v>2063</v>
      </c>
      <c r="B2064" s="4">
        <v>25</v>
      </c>
      <c r="C2064" s="15">
        <v>123</v>
      </c>
      <c r="D2064" s="21">
        <v>3</v>
      </c>
      <c r="E2064" s="22">
        <v>44348</v>
      </c>
      <c r="F2064" s="23">
        <v>15</v>
      </c>
      <c r="G2064" s="24">
        <v>0.17</v>
      </c>
      <c r="H2064">
        <f>VLOOKUP($B2064,產品!$A$1:$E$61,4,FALSE)*(1-$G2064)*$F2064</f>
        <v>74700</v>
      </c>
      <c r="I2064" s="58">
        <f>$H2064-VLOOKUP($B2064,產品!$A$2:$E$61,5,FALSE)*F2064-$R2064</f>
        <v>19504.8</v>
      </c>
      <c r="J2064">
        <f t="shared" si="96"/>
        <v>2021</v>
      </c>
      <c r="P2064" t="str">
        <f>MID(VLOOKUP($D2064,業務!$A$1:$E$11,2,FALSE),FIND("/",VLOOKUP($D2064,業務!$A$1:$E$11,2,FALSE))+1,2)</f>
        <v>協理</v>
      </c>
      <c r="Q2064">
        <f t="shared" si="97"/>
        <v>1.6E-2</v>
      </c>
      <c r="R2064">
        <f t="shared" si="98"/>
        <v>1195.2</v>
      </c>
    </row>
    <row r="2065" spans="1:18" ht="15.75" customHeight="1">
      <c r="A2065" s="19">
        <v>2064</v>
      </c>
      <c r="B2065" s="4">
        <v>33</v>
      </c>
      <c r="C2065" s="15">
        <v>12</v>
      </c>
      <c r="D2065" s="21">
        <v>9</v>
      </c>
      <c r="E2065" s="22">
        <v>44348</v>
      </c>
      <c r="F2065" s="23">
        <v>15</v>
      </c>
      <c r="G2065" s="24">
        <v>0.11</v>
      </c>
      <c r="H2065">
        <f>VLOOKUP($B2065,產品!$A$1:$E$61,4,FALSE)*(1-$G2065)*$F2065</f>
        <v>100125</v>
      </c>
      <c r="I2065" s="58">
        <f>$H2065-VLOOKUP($B2065,產品!$A$2:$E$61,5,FALSE)*F2065-$R2065</f>
        <v>31123.125</v>
      </c>
      <c r="J2065">
        <f t="shared" si="96"/>
        <v>2021</v>
      </c>
      <c r="P2065" t="str">
        <f>MID(VLOOKUP($D2065,業務!$A$1:$E$11,2,FALSE),FIND("/",VLOOKUP($D2065,業務!$A$1:$E$11,2,FALSE))+1,2)</f>
        <v>經理</v>
      </c>
      <c r="Q2065">
        <f t="shared" si="97"/>
        <v>1.4999999999999999E-2</v>
      </c>
      <c r="R2065">
        <f t="shared" si="98"/>
        <v>1501.875</v>
      </c>
    </row>
    <row r="2066" spans="1:18" ht="15.75" customHeight="1">
      <c r="A2066" s="19">
        <v>2065</v>
      </c>
      <c r="B2066" s="4">
        <v>42</v>
      </c>
      <c r="C2066" s="15">
        <v>266</v>
      </c>
      <c r="D2066" s="21">
        <v>10</v>
      </c>
      <c r="E2066" s="22">
        <v>44349</v>
      </c>
      <c r="F2066" s="23">
        <v>1</v>
      </c>
      <c r="G2066" s="24">
        <v>0.08</v>
      </c>
      <c r="H2066">
        <f>VLOOKUP($B2066,產品!$A$1:$E$61,4,FALSE)*(1-$G2066)*$F2066</f>
        <v>13800</v>
      </c>
      <c r="I2066" s="58">
        <f>$H2066-VLOOKUP($B2066,產品!$A$2:$E$61,5,FALSE)*F2066-$R2066</f>
        <v>3912</v>
      </c>
      <c r="J2066">
        <f t="shared" si="96"/>
        <v>2021</v>
      </c>
      <c r="P2066" t="str">
        <f>MID(VLOOKUP($D2066,業務!$A$1:$E$11,2,FALSE),FIND("/",VLOOKUP($D2066,業務!$A$1:$E$11,2,FALSE))+1,2)</f>
        <v>專員</v>
      </c>
      <c r="Q2066">
        <f t="shared" si="97"/>
        <v>0.01</v>
      </c>
      <c r="R2066">
        <f t="shared" si="98"/>
        <v>138</v>
      </c>
    </row>
    <row r="2067" spans="1:18" ht="15.75" customHeight="1">
      <c r="A2067" s="19">
        <v>2066</v>
      </c>
      <c r="B2067" s="4">
        <v>2</v>
      </c>
      <c r="C2067" s="15">
        <v>284</v>
      </c>
      <c r="D2067" s="21">
        <v>3</v>
      </c>
      <c r="E2067" s="22">
        <v>44349</v>
      </c>
      <c r="F2067" s="26">
        <v>20</v>
      </c>
      <c r="G2067" s="24">
        <v>0.09</v>
      </c>
      <c r="H2067">
        <f>VLOOKUP($B2067,產品!$A$1:$E$61,4,FALSE)*(1-$G2067)*$F2067</f>
        <v>18200</v>
      </c>
      <c r="I2067" s="58">
        <f>$H2067-VLOOKUP($B2067,產品!$A$2:$E$61,5,FALSE)*F2067-$R2067</f>
        <v>9908.7999999999993</v>
      </c>
      <c r="J2067">
        <f t="shared" si="96"/>
        <v>2021</v>
      </c>
      <c r="P2067" t="str">
        <f>MID(VLOOKUP($D2067,業務!$A$1:$E$11,2,FALSE),FIND("/",VLOOKUP($D2067,業務!$A$1:$E$11,2,FALSE))+1,2)</f>
        <v>協理</v>
      </c>
      <c r="Q2067">
        <f t="shared" si="97"/>
        <v>1.6E-2</v>
      </c>
      <c r="R2067">
        <f t="shared" si="98"/>
        <v>291.2</v>
      </c>
    </row>
    <row r="2068" spans="1:18" ht="15.75" customHeight="1">
      <c r="A2068" s="19">
        <v>2067</v>
      </c>
      <c r="B2068" s="4">
        <v>19</v>
      </c>
      <c r="C2068" s="15">
        <v>264</v>
      </c>
      <c r="D2068" s="21">
        <v>7</v>
      </c>
      <c r="E2068" s="22">
        <v>44349</v>
      </c>
      <c r="F2068" s="26">
        <v>11</v>
      </c>
      <c r="G2068" s="24">
        <v>7.0000000000000007E-2</v>
      </c>
      <c r="H2068">
        <f>VLOOKUP($B2068,產品!$A$1:$E$61,4,FALSE)*(1-$G2068)*$F2068</f>
        <v>18414</v>
      </c>
      <c r="I2068" s="58">
        <f>$H2068-VLOOKUP($B2068,產品!$A$2:$E$61,5,FALSE)*F2068-$R2068</f>
        <v>10273.031999999999</v>
      </c>
      <c r="J2068">
        <f t="shared" si="96"/>
        <v>2021</v>
      </c>
      <c r="P2068" t="str">
        <f>MID(VLOOKUP($D2068,業務!$A$1:$E$11,2,FALSE),FIND("/",VLOOKUP($D2068,業務!$A$1:$E$11,2,FALSE))+1,2)</f>
        <v>副理</v>
      </c>
      <c r="Q2068">
        <f t="shared" si="97"/>
        <v>1.2E-2</v>
      </c>
      <c r="R2068">
        <f t="shared" si="98"/>
        <v>220.96800000000002</v>
      </c>
    </row>
    <row r="2069" spans="1:18" ht="15.75" customHeight="1">
      <c r="A2069" s="19">
        <v>2068</v>
      </c>
      <c r="B2069" s="4">
        <v>36</v>
      </c>
      <c r="C2069" s="15">
        <v>113</v>
      </c>
      <c r="D2069" s="21">
        <v>9</v>
      </c>
      <c r="E2069" s="22">
        <v>44349</v>
      </c>
      <c r="F2069" s="26">
        <v>4</v>
      </c>
      <c r="G2069" s="24">
        <v>0.09</v>
      </c>
      <c r="H2069">
        <f>VLOOKUP($B2069,產品!$A$1:$E$61,4,FALSE)*(1-$G2069)*$F2069</f>
        <v>32760</v>
      </c>
      <c r="I2069" s="58">
        <f>$H2069-VLOOKUP($B2069,產品!$A$2:$E$61,5,FALSE)*F2069-$R2069</f>
        <v>10668.6</v>
      </c>
      <c r="J2069">
        <f t="shared" si="96"/>
        <v>2021</v>
      </c>
      <c r="P2069" t="str">
        <f>MID(VLOOKUP($D2069,業務!$A$1:$E$11,2,FALSE),FIND("/",VLOOKUP($D2069,業務!$A$1:$E$11,2,FALSE))+1,2)</f>
        <v>經理</v>
      </c>
      <c r="Q2069">
        <f t="shared" si="97"/>
        <v>1.4999999999999999E-2</v>
      </c>
      <c r="R2069">
        <f t="shared" si="98"/>
        <v>491.4</v>
      </c>
    </row>
    <row r="2070" spans="1:18" ht="15.75" customHeight="1">
      <c r="A2070" s="19">
        <v>2069</v>
      </c>
      <c r="B2070" s="4">
        <v>36</v>
      </c>
      <c r="C2070" s="15">
        <v>268</v>
      </c>
      <c r="D2070" s="21">
        <v>10</v>
      </c>
      <c r="E2070" s="22">
        <v>44349</v>
      </c>
      <c r="F2070" s="23">
        <v>5</v>
      </c>
      <c r="G2070" s="24">
        <v>0.12</v>
      </c>
      <c r="H2070">
        <f>VLOOKUP($B2070,產品!$A$1:$E$61,4,FALSE)*(1-$G2070)*$F2070</f>
        <v>39600</v>
      </c>
      <c r="I2070" s="58">
        <f>$H2070-VLOOKUP($B2070,產品!$A$2:$E$61,5,FALSE)*F2070-$R2070</f>
        <v>12204</v>
      </c>
      <c r="J2070">
        <f t="shared" si="96"/>
        <v>2021</v>
      </c>
      <c r="P2070" t="str">
        <f>MID(VLOOKUP($D2070,業務!$A$1:$E$11,2,FALSE),FIND("/",VLOOKUP($D2070,業務!$A$1:$E$11,2,FALSE))+1,2)</f>
        <v>專員</v>
      </c>
      <c r="Q2070">
        <f t="shared" si="97"/>
        <v>0.01</v>
      </c>
      <c r="R2070">
        <f t="shared" si="98"/>
        <v>396</v>
      </c>
    </row>
    <row r="2071" spans="1:18" ht="15.75" customHeight="1">
      <c r="A2071" s="19">
        <v>2070</v>
      </c>
      <c r="B2071" s="4">
        <v>9</v>
      </c>
      <c r="C2071" s="15">
        <v>120</v>
      </c>
      <c r="D2071" s="21">
        <v>1</v>
      </c>
      <c r="E2071" s="22">
        <v>44349</v>
      </c>
      <c r="F2071" s="23">
        <v>30</v>
      </c>
      <c r="G2071" s="24">
        <v>0.17</v>
      </c>
      <c r="H2071">
        <f>VLOOKUP($B2071,產品!$A$1:$E$61,4,FALSE)*(1-$G2071)*$F2071</f>
        <v>24900</v>
      </c>
      <c r="I2071" s="58">
        <f>$H2071-VLOOKUP($B2071,產品!$A$2:$E$61,5,FALSE)*F2071-$R2071</f>
        <v>12651</v>
      </c>
      <c r="J2071">
        <f t="shared" si="96"/>
        <v>2021</v>
      </c>
      <c r="P2071" t="str">
        <f>MID(VLOOKUP($D2071,業務!$A$1:$E$11,2,FALSE),FIND("/",VLOOKUP($D2071,業務!$A$1:$E$11,2,FALSE))+1,2)</f>
        <v>專員</v>
      </c>
      <c r="Q2071">
        <f t="shared" si="97"/>
        <v>0.01</v>
      </c>
      <c r="R2071">
        <f t="shared" si="98"/>
        <v>249</v>
      </c>
    </row>
    <row r="2072" spans="1:18" ht="15.75" customHeight="1">
      <c r="A2072" s="19">
        <v>2071</v>
      </c>
      <c r="B2072" s="4">
        <v>22</v>
      </c>
      <c r="C2072" s="15">
        <v>267</v>
      </c>
      <c r="D2072" s="21">
        <v>10</v>
      </c>
      <c r="E2072" s="22">
        <v>44349</v>
      </c>
      <c r="F2072" s="23">
        <v>15</v>
      </c>
      <c r="G2072" s="24">
        <v>0.1</v>
      </c>
      <c r="H2072">
        <f>VLOOKUP($B2072,產品!$A$1:$E$61,4,FALSE)*(1-$G2072)*$F2072</f>
        <v>24300</v>
      </c>
      <c r="I2072" s="58">
        <f>$H2072-VLOOKUP($B2072,產品!$A$2:$E$61,5,FALSE)*F2072-$R2072</f>
        <v>13257</v>
      </c>
      <c r="J2072">
        <f t="shared" si="96"/>
        <v>2021</v>
      </c>
      <c r="P2072" t="str">
        <f>MID(VLOOKUP($D2072,業務!$A$1:$E$11,2,FALSE),FIND("/",VLOOKUP($D2072,業務!$A$1:$E$11,2,FALSE))+1,2)</f>
        <v>專員</v>
      </c>
      <c r="Q2072">
        <f t="shared" si="97"/>
        <v>0.01</v>
      </c>
      <c r="R2072">
        <f t="shared" si="98"/>
        <v>243</v>
      </c>
    </row>
    <row r="2073" spans="1:18" ht="15.75" customHeight="1">
      <c r="A2073" s="19">
        <v>2072</v>
      </c>
      <c r="B2073" s="4">
        <v>56</v>
      </c>
      <c r="C2073" s="15">
        <v>3</v>
      </c>
      <c r="D2073" s="21">
        <v>1</v>
      </c>
      <c r="E2073" s="22">
        <v>44349</v>
      </c>
      <c r="F2073" s="23">
        <v>5</v>
      </c>
      <c r="G2073" s="24">
        <v>0.17</v>
      </c>
      <c r="H2073">
        <f>VLOOKUP($B2073,產品!$A$1:$E$61,4,FALSE)*(1-$G2073)*$F2073</f>
        <v>91300</v>
      </c>
      <c r="I2073" s="58">
        <f>$H2073-VLOOKUP($B2073,產品!$A$2:$E$61,5,FALSE)*F2073-$R2073</f>
        <v>13387.000000000015</v>
      </c>
      <c r="J2073">
        <f t="shared" si="96"/>
        <v>2021</v>
      </c>
      <c r="P2073" t="str">
        <f>MID(VLOOKUP($D2073,業務!$A$1:$E$11,2,FALSE),FIND("/",VLOOKUP($D2073,業務!$A$1:$E$11,2,FALSE))+1,2)</f>
        <v>專員</v>
      </c>
      <c r="Q2073">
        <f t="shared" si="97"/>
        <v>0.01</v>
      </c>
      <c r="R2073">
        <f t="shared" si="98"/>
        <v>913</v>
      </c>
    </row>
    <row r="2074" spans="1:18" ht="15.75" customHeight="1">
      <c r="A2074" s="19">
        <v>2073</v>
      </c>
      <c r="B2074" s="4">
        <v>17</v>
      </c>
      <c r="C2074" s="15">
        <v>267</v>
      </c>
      <c r="D2074" s="21">
        <v>5</v>
      </c>
      <c r="E2074" s="22">
        <v>44349</v>
      </c>
      <c r="F2074" s="26">
        <v>40</v>
      </c>
      <c r="G2074" s="24">
        <v>0.2</v>
      </c>
      <c r="H2074">
        <f>VLOOKUP($B2074,產品!$A$1:$E$61,4,FALSE)*(1-$G2074)*$F2074</f>
        <v>57600</v>
      </c>
      <c r="I2074" s="58">
        <f>$H2074-VLOOKUP($B2074,產品!$A$2:$E$61,5,FALSE)*F2074-$R2074</f>
        <v>28224</v>
      </c>
      <c r="J2074">
        <f t="shared" si="96"/>
        <v>2021</v>
      </c>
      <c r="P2074" t="str">
        <f>MID(VLOOKUP($D2074,業務!$A$1:$E$11,2,FALSE),FIND("/",VLOOKUP($D2074,業務!$A$1:$E$11,2,FALSE))+1,2)</f>
        <v>專員</v>
      </c>
      <c r="Q2074">
        <f t="shared" si="97"/>
        <v>0.01</v>
      </c>
      <c r="R2074">
        <f t="shared" si="98"/>
        <v>576</v>
      </c>
    </row>
    <row r="2075" spans="1:18" ht="15.75" customHeight="1">
      <c r="A2075" s="19">
        <v>2074</v>
      </c>
      <c r="B2075" s="4">
        <v>30</v>
      </c>
      <c r="C2075" s="15">
        <v>4</v>
      </c>
      <c r="D2075" s="21">
        <v>9</v>
      </c>
      <c r="E2075" s="22">
        <v>44350</v>
      </c>
      <c r="F2075" s="26">
        <v>3</v>
      </c>
      <c r="G2075" s="24">
        <v>0.18</v>
      </c>
      <c r="H2075">
        <f>VLOOKUP($B2075,產品!$A$1:$E$61,4,FALSE)*(1-$G2075)*$F2075</f>
        <v>15990</v>
      </c>
      <c r="I2075" s="58">
        <f>$H2075-VLOOKUP($B2075,產品!$A$2:$E$61,5,FALSE)*F2075-$R2075</f>
        <v>4050.15</v>
      </c>
      <c r="J2075">
        <f t="shared" si="96"/>
        <v>2021</v>
      </c>
      <c r="P2075" t="str">
        <f>MID(VLOOKUP($D2075,業務!$A$1:$E$11,2,FALSE),FIND("/",VLOOKUP($D2075,業務!$A$1:$E$11,2,FALSE))+1,2)</f>
        <v>經理</v>
      </c>
      <c r="Q2075">
        <f t="shared" si="97"/>
        <v>1.4999999999999999E-2</v>
      </c>
      <c r="R2075">
        <f t="shared" si="98"/>
        <v>239.85</v>
      </c>
    </row>
    <row r="2076" spans="1:18" ht="15.75" customHeight="1">
      <c r="A2076" s="19">
        <v>2075</v>
      </c>
      <c r="B2076" s="4">
        <v>40</v>
      </c>
      <c r="C2076" s="15">
        <v>12</v>
      </c>
      <c r="D2076" s="21">
        <v>2</v>
      </c>
      <c r="E2076" s="22">
        <v>44350</v>
      </c>
      <c r="F2076" s="23">
        <v>2</v>
      </c>
      <c r="G2076" s="24">
        <v>0.12</v>
      </c>
      <c r="H2076">
        <f>VLOOKUP($B2076,產品!$A$1:$E$61,4,FALSE)*(1-$G2076)*$F2076</f>
        <v>35200</v>
      </c>
      <c r="I2076" s="58">
        <f>$H2076-VLOOKUP($B2076,產品!$A$2:$E$61,5,FALSE)*F2076-$R2076</f>
        <v>8672</v>
      </c>
      <c r="J2076">
        <f t="shared" si="96"/>
        <v>2021</v>
      </c>
      <c r="P2076" t="str">
        <f>MID(VLOOKUP($D2076,業務!$A$1:$E$11,2,FALSE),FIND("/",VLOOKUP($D2076,業務!$A$1:$E$11,2,FALSE))+1,2)</f>
        <v>經理</v>
      </c>
      <c r="Q2076">
        <f t="shared" si="97"/>
        <v>1.4999999999999999E-2</v>
      </c>
      <c r="R2076">
        <f t="shared" si="98"/>
        <v>528</v>
      </c>
    </row>
    <row r="2077" spans="1:18" ht="15.75" customHeight="1">
      <c r="A2077" s="19">
        <v>2076</v>
      </c>
      <c r="B2077" s="4">
        <v>16</v>
      </c>
      <c r="C2077" s="15">
        <v>265</v>
      </c>
      <c r="D2077" s="21">
        <v>9</v>
      </c>
      <c r="E2077" s="22">
        <v>44350</v>
      </c>
      <c r="F2077" s="26">
        <v>20</v>
      </c>
      <c r="G2077" s="24">
        <v>0.2</v>
      </c>
      <c r="H2077">
        <f>VLOOKUP($B2077,產品!$A$1:$E$61,4,FALSE)*(1-$G2077)*$F2077</f>
        <v>28800</v>
      </c>
      <c r="I2077" s="58">
        <f>$H2077-VLOOKUP($B2077,產品!$A$2:$E$61,5,FALSE)*F2077-$R2077</f>
        <v>13968</v>
      </c>
      <c r="J2077">
        <f t="shared" si="96"/>
        <v>2021</v>
      </c>
      <c r="P2077" t="str">
        <f>MID(VLOOKUP($D2077,業務!$A$1:$E$11,2,FALSE),FIND("/",VLOOKUP($D2077,業務!$A$1:$E$11,2,FALSE))+1,2)</f>
        <v>經理</v>
      </c>
      <c r="Q2077">
        <f t="shared" si="97"/>
        <v>1.4999999999999999E-2</v>
      </c>
      <c r="R2077">
        <f t="shared" si="98"/>
        <v>432</v>
      </c>
    </row>
    <row r="2078" spans="1:18" ht="15.75" customHeight="1">
      <c r="A2078" s="19">
        <v>2077</v>
      </c>
      <c r="B2078" s="4">
        <v>22</v>
      </c>
      <c r="C2078" s="15">
        <v>265</v>
      </c>
      <c r="D2078" s="21">
        <v>6</v>
      </c>
      <c r="E2078" s="22">
        <v>44350</v>
      </c>
      <c r="F2078" s="23">
        <v>20</v>
      </c>
      <c r="G2078" s="24">
        <v>0.14000000000000001</v>
      </c>
      <c r="H2078">
        <f>VLOOKUP($B2078,產品!$A$1:$E$61,4,FALSE)*(1-$G2078)*$F2078</f>
        <v>30960</v>
      </c>
      <c r="I2078" s="58">
        <f>$H2078-VLOOKUP($B2078,產品!$A$2:$E$61,5,FALSE)*F2078-$R2078</f>
        <v>16250.4</v>
      </c>
      <c r="J2078">
        <f t="shared" si="96"/>
        <v>2021</v>
      </c>
      <c r="P2078" t="str">
        <f>MID(VLOOKUP($D2078,業務!$A$1:$E$11,2,FALSE),FIND("/",VLOOKUP($D2078,業務!$A$1:$E$11,2,FALSE))+1,2)</f>
        <v>專員</v>
      </c>
      <c r="Q2078">
        <f t="shared" si="97"/>
        <v>0.01</v>
      </c>
      <c r="R2078">
        <f t="shared" si="98"/>
        <v>309.60000000000002</v>
      </c>
    </row>
    <row r="2079" spans="1:18" ht="15.75" customHeight="1">
      <c r="A2079" s="19">
        <v>2078</v>
      </c>
      <c r="B2079" s="4">
        <v>28</v>
      </c>
      <c r="C2079" s="15">
        <v>136</v>
      </c>
      <c r="D2079" s="21">
        <v>1</v>
      </c>
      <c r="E2079" s="22">
        <v>44350</v>
      </c>
      <c r="F2079" s="26">
        <v>9</v>
      </c>
      <c r="G2079" s="24">
        <v>0.06</v>
      </c>
      <c r="H2079">
        <f>VLOOKUP($B2079,產品!$A$1:$E$61,4,FALSE)*(1-$G2079)*$F2079</f>
        <v>63450</v>
      </c>
      <c r="I2079" s="58">
        <f>$H2079-VLOOKUP($B2079,產品!$A$2:$E$61,5,FALSE)*F2079-$R2079</f>
        <v>22315.5</v>
      </c>
      <c r="J2079">
        <f t="shared" si="96"/>
        <v>2021</v>
      </c>
      <c r="P2079" t="str">
        <f>MID(VLOOKUP($D2079,業務!$A$1:$E$11,2,FALSE),FIND("/",VLOOKUP($D2079,業務!$A$1:$E$11,2,FALSE))+1,2)</f>
        <v>專員</v>
      </c>
      <c r="Q2079">
        <f t="shared" si="97"/>
        <v>0.01</v>
      </c>
      <c r="R2079">
        <f t="shared" si="98"/>
        <v>634.5</v>
      </c>
    </row>
    <row r="2080" spans="1:18" ht="15.75" customHeight="1">
      <c r="A2080" s="19">
        <v>2079</v>
      </c>
      <c r="B2080" s="4">
        <v>21</v>
      </c>
      <c r="C2080" s="15">
        <v>124</v>
      </c>
      <c r="D2080" s="21">
        <v>10</v>
      </c>
      <c r="E2080" s="22">
        <v>44350</v>
      </c>
      <c r="F2080" s="26">
        <v>30</v>
      </c>
      <c r="G2080" s="24">
        <v>0.08</v>
      </c>
      <c r="H2080">
        <f>VLOOKUP($B2080,產品!$A$1:$E$61,4,FALSE)*(1-$G2080)*$F2080</f>
        <v>49680</v>
      </c>
      <c r="I2080" s="58">
        <f>$H2080-VLOOKUP($B2080,產品!$A$2:$E$61,5,FALSE)*F2080-$R2080</f>
        <v>27583.200000000001</v>
      </c>
      <c r="J2080">
        <f t="shared" si="96"/>
        <v>2021</v>
      </c>
      <c r="P2080" t="str">
        <f>MID(VLOOKUP($D2080,業務!$A$1:$E$11,2,FALSE),FIND("/",VLOOKUP($D2080,業務!$A$1:$E$11,2,FALSE))+1,2)</f>
        <v>專員</v>
      </c>
      <c r="Q2080">
        <f t="shared" si="97"/>
        <v>0.01</v>
      </c>
      <c r="R2080">
        <f t="shared" si="98"/>
        <v>496.8</v>
      </c>
    </row>
    <row r="2081" spans="1:18" ht="15.75" customHeight="1">
      <c r="A2081" s="19">
        <v>2080</v>
      </c>
      <c r="B2081" s="4">
        <v>38</v>
      </c>
      <c r="C2081" s="15">
        <v>9</v>
      </c>
      <c r="D2081" s="21">
        <v>9</v>
      </c>
      <c r="E2081" s="22">
        <v>44350</v>
      </c>
      <c r="F2081" s="26">
        <v>15</v>
      </c>
      <c r="G2081" s="24">
        <v>0.2</v>
      </c>
      <c r="H2081">
        <f>VLOOKUP($B2081,產品!$A$1:$E$61,4,FALSE)*(1-$G2081)*$F2081</f>
        <v>180000</v>
      </c>
      <c r="I2081" s="58">
        <f>$H2081-VLOOKUP($B2081,產品!$A$2:$E$61,5,FALSE)*F2081-$R2081</f>
        <v>31050</v>
      </c>
      <c r="J2081">
        <f t="shared" si="96"/>
        <v>2021</v>
      </c>
      <c r="P2081" t="str">
        <f>MID(VLOOKUP($D2081,業務!$A$1:$E$11,2,FALSE),FIND("/",VLOOKUP($D2081,業務!$A$1:$E$11,2,FALSE))+1,2)</f>
        <v>經理</v>
      </c>
      <c r="Q2081">
        <f t="shared" si="97"/>
        <v>1.4999999999999999E-2</v>
      </c>
      <c r="R2081">
        <f t="shared" si="98"/>
        <v>2700</v>
      </c>
    </row>
    <row r="2082" spans="1:18" ht="15.75" customHeight="1">
      <c r="A2082" s="19">
        <v>2081</v>
      </c>
      <c r="B2082" s="4">
        <v>39</v>
      </c>
      <c r="C2082" s="15">
        <v>267</v>
      </c>
      <c r="D2082" s="21">
        <v>1</v>
      </c>
      <c r="E2082" s="22">
        <v>44350</v>
      </c>
      <c r="F2082" s="26">
        <v>15</v>
      </c>
      <c r="G2082" s="24">
        <v>0.14000000000000001</v>
      </c>
      <c r="H2082">
        <f>VLOOKUP($B2082,產品!$A$1:$E$61,4,FALSE)*(1-$G2082)*$F2082</f>
        <v>232200</v>
      </c>
      <c r="I2082" s="58">
        <f>$H2082-VLOOKUP($B2082,產品!$A$2:$E$61,5,FALSE)*F2082-$R2082</f>
        <v>54378</v>
      </c>
      <c r="J2082">
        <f t="shared" si="96"/>
        <v>2021</v>
      </c>
      <c r="P2082" t="str">
        <f>MID(VLOOKUP($D2082,業務!$A$1:$E$11,2,FALSE),FIND("/",VLOOKUP($D2082,業務!$A$1:$E$11,2,FALSE))+1,2)</f>
        <v>專員</v>
      </c>
      <c r="Q2082">
        <f t="shared" si="97"/>
        <v>0.01</v>
      </c>
      <c r="R2082">
        <f t="shared" si="98"/>
        <v>2322</v>
      </c>
    </row>
    <row r="2083" spans="1:18" ht="15.75" customHeight="1">
      <c r="A2083" s="19">
        <v>2082</v>
      </c>
      <c r="B2083" s="4">
        <v>42</v>
      </c>
      <c r="C2083" s="15">
        <v>285</v>
      </c>
      <c r="D2083" s="21">
        <v>5</v>
      </c>
      <c r="E2083" s="22">
        <v>44350</v>
      </c>
      <c r="F2083" s="26">
        <v>20</v>
      </c>
      <c r="G2083" s="24">
        <v>0.06</v>
      </c>
      <c r="H2083">
        <f>VLOOKUP($B2083,產品!$A$1:$E$61,4,FALSE)*(1-$G2083)*$F2083</f>
        <v>282000</v>
      </c>
      <c r="I2083" s="58">
        <f>$H2083-VLOOKUP($B2083,產品!$A$2:$E$61,5,FALSE)*F2083-$R2083</f>
        <v>84180</v>
      </c>
      <c r="J2083">
        <f t="shared" si="96"/>
        <v>2021</v>
      </c>
      <c r="P2083" t="str">
        <f>MID(VLOOKUP($D2083,業務!$A$1:$E$11,2,FALSE),FIND("/",VLOOKUP($D2083,業務!$A$1:$E$11,2,FALSE))+1,2)</f>
        <v>專員</v>
      </c>
      <c r="Q2083">
        <f t="shared" si="97"/>
        <v>0.01</v>
      </c>
      <c r="R2083">
        <f t="shared" si="98"/>
        <v>2820</v>
      </c>
    </row>
    <row r="2084" spans="1:18" ht="15.75" customHeight="1">
      <c r="A2084" s="19">
        <v>2083</v>
      </c>
      <c r="B2084" s="4">
        <v>37</v>
      </c>
      <c r="C2084" s="15">
        <v>8</v>
      </c>
      <c r="D2084" s="21">
        <v>1</v>
      </c>
      <c r="E2084" s="22">
        <v>44350</v>
      </c>
      <c r="F2084" s="23">
        <v>25</v>
      </c>
      <c r="G2084" s="24">
        <v>0.05</v>
      </c>
      <c r="H2084">
        <f>VLOOKUP($B2084,產品!$A$1:$E$61,4,FALSE)*(1-$G2084)*$F2084</f>
        <v>285000</v>
      </c>
      <c r="I2084" s="58">
        <f>$H2084-VLOOKUP($B2084,產品!$A$2:$E$61,5,FALSE)*F2084-$R2084</f>
        <v>87150</v>
      </c>
      <c r="J2084">
        <f t="shared" si="96"/>
        <v>2021</v>
      </c>
      <c r="P2084" t="str">
        <f>MID(VLOOKUP($D2084,業務!$A$1:$E$11,2,FALSE),FIND("/",VLOOKUP($D2084,業務!$A$1:$E$11,2,FALSE))+1,2)</f>
        <v>專員</v>
      </c>
      <c r="Q2084">
        <f t="shared" si="97"/>
        <v>0.01</v>
      </c>
      <c r="R2084">
        <f t="shared" si="98"/>
        <v>2850</v>
      </c>
    </row>
    <row r="2085" spans="1:18" ht="15.75" customHeight="1">
      <c r="A2085" s="19">
        <v>2084</v>
      </c>
      <c r="B2085" s="4">
        <v>51</v>
      </c>
      <c r="C2085" s="15">
        <v>116</v>
      </c>
      <c r="D2085" s="21">
        <v>2</v>
      </c>
      <c r="E2085" s="22">
        <v>44351</v>
      </c>
      <c r="F2085" s="26">
        <v>3</v>
      </c>
      <c r="G2085" s="24">
        <v>0.14000000000000001</v>
      </c>
      <c r="H2085">
        <f>VLOOKUP($B2085,產品!$A$1:$E$61,4,FALSE)*(1-$G2085)*$F2085</f>
        <v>51600</v>
      </c>
      <c r="I2085" s="58">
        <f>$H2085-VLOOKUP($B2085,產品!$A$2:$E$61,5,FALSE)*F2085-$R2085</f>
        <v>8826</v>
      </c>
      <c r="J2085">
        <f t="shared" si="96"/>
        <v>2021</v>
      </c>
      <c r="P2085" t="str">
        <f>MID(VLOOKUP($D2085,業務!$A$1:$E$11,2,FALSE),FIND("/",VLOOKUP($D2085,業務!$A$1:$E$11,2,FALSE))+1,2)</f>
        <v>經理</v>
      </c>
      <c r="Q2085">
        <f t="shared" si="97"/>
        <v>1.4999999999999999E-2</v>
      </c>
      <c r="R2085">
        <f t="shared" si="98"/>
        <v>774</v>
      </c>
    </row>
    <row r="2086" spans="1:18" ht="15.75" customHeight="1">
      <c r="A2086" s="19">
        <v>2085</v>
      </c>
      <c r="B2086" s="4">
        <v>31</v>
      </c>
      <c r="C2086" s="15">
        <v>7</v>
      </c>
      <c r="D2086" s="21">
        <v>6</v>
      </c>
      <c r="E2086" s="22">
        <v>44351</v>
      </c>
      <c r="F2086" s="26">
        <v>5</v>
      </c>
      <c r="G2086" s="24">
        <v>0.06</v>
      </c>
      <c r="H2086">
        <f>VLOOKUP($B2086,產品!$A$1:$E$61,4,FALSE)*(1-$G2086)*$F2086</f>
        <v>32900</v>
      </c>
      <c r="I2086" s="58">
        <f>$H2086-VLOOKUP($B2086,產品!$A$2:$E$61,5,FALSE)*F2086-$R2086</f>
        <v>11571</v>
      </c>
      <c r="J2086">
        <f t="shared" si="96"/>
        <v>2021</v>
      </c>
      <c r="P2086" t="str">
        <f>MID(VLOOKUP($D2086,業務!$A$1:$E$11,2,FALSE),FIND("/",VLOOKUP($D2086,業務!$A$1:$E$11,2,FALSE))+1,2)</f>
        <v>專員</v>
      </c>
      <c r="Q2086">
        <f t="shared" si="97"/>
        <v>0.01</v>
      </c>
      <c r="R2086">
        <f t="shared" si="98"/>
        <v>329</v>
      </c>
    </row>
    <row r="2087" spans="1:18" ht="15.75" customHeight="1">
      <c r="A2087" s="19">
        <v>2086</v>
      </c>
      <c r="B2087" s="4">
        <v>43</v>
      </c>
      <c r="C2087" s="15">
        <v>10</v>
      </c>
      <c r="D2087" s="21">
        <v>6</v>
      </c>
      <c r="E2087" s="22">
        <v>44351</v>
      </c>
      <c r="F2087" s="26">
        <v>3</v>
      </c>
      <c r="G2087" s="24">
        <v>0.12</v>
      </c>
      <c r="H2087">
        <f>VLOOKUP($B2087,產品!$A$1:$E$61,4,FALSE)*(1-$G2087)*$F2087</f>
        <v>47520</v>
      </c>
      <c r="I2087" s="58">
        <f>$H2087-VLOOKUP($B2087,產品!$A$2:$E$61,5,FALSE)*F2087-$R2087</f>
        <v>11944.8</v>
      </c>
      <c r="J2087">
        <f t="shared" si="96"/>
        <v>2021</v>
      </c>
      <c r="P2087" t="str">
        <f>MID(VLOOKUP($D2087,業務!$A$1:$E$11,2,FALSE),FIND("/",VLOOKUP($D2087,業務!$A$1:$E$11,2,FALSE))+1,2)</f>
        <v>專員</v>
      </c>
      <c r="Q2087">
        <f t="shared" si="97"/>
        <v>0.01</v>
      </c>
      <c r="R2087">
        <f t="shared" si="98"/>
        <v>475.2</v>
      </c>
    </row>
    <row r="2088" spans="1:18" ht="15.75" customHeight="1">
      <c r="A2088" s="19">
        <v>2087</v>
      </c>
      <c r="B2088" s="4">
        <v>20</v>
      </c>
      <c r="C2088" s="15">
        <v>1</v>
      </c>
      <c r="D2088" s="21">
        <v>5</v>
      </c>
      <c r="E2088" s="22">
        <v>44351</v>
      </c>
      <c r="F2088" s="26">
        <v>14</v>
      </c>
      <c r="G2088" s="24">
        <v>0.05</v>
      </c>
      <c r="H2088">
        <f>VLOOKUP($B2088,產品!$A$1:$E$61,4,FALSE)*(1-$G2088)*$F2088</f>
        <v>23940</v>
      </c>
      <c r="I2088" s="58">
        <f>$H2088-VLOOKUP($B2088,產品!$A$2:$E$61,5,FALSE)*F2088-$R2088</f>
        <v>13620.6</v>
      </c>
      <c r="J2088">
        <f t="shared" si="96"/>
        <v>2021</v>
      </c>
      <c r="P2088" t="str">
        <f>MID(VLOOKUP($D2088,業務!$A$1:$E$11,2,FALSE),FIND("/",VLOOKUP($D2088,業務!$A$1:$E$11,2,FALSE))+1,2)</f>
        <v>專員</v>
      </c>
      <c r="Q2088">
        <f t="shared" si="97"/>
        <v>0.01</v>
      </c>
      <c r="R2088">
        <f t="shared" si="98"/>
        <v>239.4</v>
      </c>
    </row>
    <row r="2089" spans="1:18" ht="15.75" customHeight="1">
      <c r="A2089" s="19">
        <v>2088</v>
      </c>
      <c r="B2089" s="4">
        <v>52</v>
      </c>
      <c r="C2089" s="15">
        <v>118</v>
      </c>
      <c r="D2089" s="21">
        <v>2</v>
      </c>
      <c r="E2089" s="22">
        <v>44351</v>
      </c>
      <c r="F2089" s="23">
        <v>13</v>
      </c>
      <c r="G2089" s="24">
        <v>0.17</v>
      </c>
      <c r="H2089">
        <f>VLOOKUP($B2089,產品!$A$1:$E$61,4,FALSE)*(1-$G2089)*$F2089</f>
        <v>237380</v>
      </c>
      <c r="I2089" s="58">
        <f>$H2089-VLOOKUP($B2089,產品!$A$2:$E$61,5,FALSE)*F2089-$R2089</f>
        <v>33619.300000000032</v>
      </c>
      <c r="J2089">
        <f t="shared" si="96"/>
        <v>2021</v>
      </c>
      <c r="P2089" t="str">
        <f>MID(VLOOKUP($D2089,業務!$A$1:$E$11,2,FALSE),FIND("/",VLOOKUP($D2089,業務!$A$1:$E$11,2,FALSE))+1,2)</f>
        <v>經理</v>
      </c>
      <c r="Q2089">
        <f t="shared" si="97"/>
        <v>1.4999999999999999E-2</v>
      </c>
      <c r="R2089">
        <f t="shared" si="98"/>
        <v>3560.7</v>
      </c>
    </row>
    <row r="2090" spans="1:18" ht="15.75" customHeight="1">
      <c r="A2090" s="19">
        <v>2089</v>
      </c>
      <c r="B2090" s="4">
        <v>57</v>
      </c>
      <c r="C2090" s="15">
        <v>5</v>
      </c>
      <c r="D2090" s="21">
        <v>1</v>
      </c>
      <c r="E2090" s="22">
        <v>44351</v>
      </c>
      <c r="F2090" s="23">
        <v>15</v>
      </c>
      <c r="G2090" s="24">
        <v>0.09</v>
      </c>
      <c r="H2090">
        <f>VLOOKUP($B2090,產品!$A$1:$E$61,4,FALSE)*(1-$G2090)*$F2090</f>
        <v>245700</v>
      </c>
      <c r="I2090" s="58">
        <f>$H2090-VLOOKUP($B2090,產品!$A$2:$E$61,5,FALSE)*F2090-$R2090</f>
        <v>54243</v>
      </c>
      <c r="J2090">
        <f t="shared" si="96"/>
        <v>2021</v>
      </c>
      <c r="P2090" t="str">
        <f>MID(VLOOKUP($D2090,業務!$A$1:$E$11,2,FALSE),FIND("/",VLOOKUP($D2090,業務!$A$1:$E$11,2,FALSE))+1,2)</f>
        <v>專員</v>
      </c>
      <c r="Q2090">
        <f t="shared" si="97"/>
        <v>0.01</v>
      </c>
      <c r="R2090">
        <f t="shared" si="98"/>
        <v>2457</v>
      </c>
    </row>
    <row r="2091" spans="1:18" ht="15.75" customHeight="1">
      <c r="A2091" s="19">
        <v>2090</v>
      </c>
      <c r="B2091" s="4">
        <v>49</v>
      </c>
      <c r="C2091" s="15">
        <v>123</v>
      </c>
      <c r="D2091" s="21">
        <v>2</v>
      </c>
      <c r="E2091" s="22">
        <v>44351</v>
      </c>
      <c r="F2091" s="26">
        <v>20</v>
      </c>
      <c r="G2091" s="24">
        <v>0.1</v>
      </c>
      <c r="H2091">
        <f>VLOOKUP($B2091,產品!$A$1:$E$61,4,FALSE)*(1-$G2091)*$F2091</f>
        <v>270000</v>
      </c>
      <c r="I2091" s="58">
        <f>$H2091-VLOOKUP($B2091,產品!$A$2:$E$61,5,FALSE)*F2091-$R2091</f>
        <v>55950</v>
      </c>
      <c r="J2091">
        <f t="shared" si="96"/>
        <v>2021</v>
      </c>
      <c r="P2091" t="str">
        <f>MID(VLOOKUP($D2091,業務!$A$1:$E$11,2,FALSE),FIND("/",VLOOKUP($D2091,業務!$A$1:$E$11,2,FALSE))+1,2)</f>
        <v>經理</v>
      </c>
      <c r="Q2091">
        <f t="shared" si="97"/>
        <v>1.4999999999999999E-2</v>
      </c>
      <c r="R2091">
        <f t="shared" si="98"/>
        <v>4050</v>
      </c>
    </row>
    <row r="2092" spans="1:18" ht="15.75" customHeight="1">
      <c r="A2092" s="19">
        <v>2091</v>
      </c>
      <c r="B2092" s="4">
        <v>1</v>
      </c>
      <c r="C2092" s="15">
        <v>258</v>
      </c>
      <c r="D2092" s="21">
        <v>4</v>
      </c>
      <c r="E2092" s="22">
        <v>44352</v>
      </c>
      <c r="F2092" s="23">
        <v>12</v>
      </c>
      <c r="G2092" s="24">
        <v>0.08</v>
      </c>
      <c r="H2092">
        <f>VLOOKUP($B2092,產品!$A$1:$E$61,4,FALSE)*(1-$G2092)*$F2092</f>
        <v>11040</v>
      </c>
      <c r="I2092" s="58">
        <f>$H2092-VLOOKUP($B2092,產品!$A$2:$E$61,5,FALSE)*F2092-$R2092</f>
        <v>6107.52</v>
      </c>
      <c r="J2092">
        <f t="shared" si="96"/>
        <v>2021</v>
      </c>
      <c r="P2092" t="str">
        <f>MID(VLOOKUP($D2092,業務!$A$1:$E$11,2,FALSE),FIND("/",VLOOKUP($D2092,業務!$A$1:$E$11,2,FALSE))+1,2)</f>
        <v>副理</v>
      </c>
      <c r="Q2092">
        <f t="shared" si="97"/>
        <v>1.2E-2</v>
      </c>
      <c r="R2092">
        <f t="shared" si="98"/>
        <v>132.47999999999999</v>
      </c>
    </row>
    <row r="2093" spans="1:18" ht="15.75" customHeight="1">
      <c r="A2093" s="19">
        <v>2092</v>
      </c>
      <c r="B2093" s="4">
        <v>37</v>
      </c>
      <c r="C2093" s="15">
        <v>294</v>
      </c>
      <c r="D2093" s="21">
        <v>10</v>
      </c>
      <c r="E2093" s="22">
        <v>44352</v>
      </c>
      <c r="F2093" s="23">
        <v>4</v>
      </c>
      <c r="G2093" s="24">
        <v>0.18</v>
      </c>
      <c r="H2093">
        <f>VLOOKUP($B2093,產品!$A$1:$E$61,4,FALSE)*(1-$G2093)*$F2093</f>
        <v>39360</v>
      </c>
      <c r="I2093" s="58">
        <f>$H2093-VLOOKUP($B2093,產品!$A$2:$E$61,5,FALSE)*F2093-$R2093</f>
        <v>7766.4</v>
      </c>
      <c r="J2093">
        <f t="shared" si="96"/>
        <v>2021</v>
      </c>
      <c r="P2093" t="str">
        <f>MID(VLOOKUP($D2093,業務!$A$1:$E$11,2,FALSE),FIND("/",VLOOKUP($D2093,業務!$A$1:$E$11,2,FALSE))+1,2)</f>
        <v>專員</v>
      </c>
      <c r="Q2093">
        <f t="shared" si="97"/>
        <v>0.01</v>
      </c>
      <c r="R2093">
        <f t="shared" si="98"/>
        <v>393.6</v>
      </c>
    </row>
    <row r="2094" spans="1:18" ht="15.75" customHeight="1">
      <c r="A2094" s="19">
        <v>2093</v>
      </c>
      <c r="B2094" s="4">
        <v>26</v>
      </c>
      <c r="C2094" s="15">
        <v>277</v>
      </c>
      <c r="D2094" s="21">
        <v>5</v>
      </c>
      <c r="E2094" s="22">
        <v>44352</v>
      </c>
      <c r="F2094" s="26">
        <v>5</v>
      </c>
      <c r="G2094" s="24">
        <v>0.13</v>
      </c>
      <c r="H2094">
        <f>VLOOKUP($B2094,產品!$A$1:$E$61,4,FALSE)*(1-$G2094)*$F2094</f>
        <v>28275</v>
      </c>
      <c r="I2094" s="58">
        <f>$H2094-VLOOKUP($B2094,產品!$A$2:$E$61,5,FALSE)*F2094-$R2094</f>
        <v>8492.25</v>
      </c>
      <c r="J2094">
        <f t="shared" si="96"/>
        <v>2021</v>
      </c>
      <c r="P2094" t="str">
        <f>MID(VLOOKUP($D2094,業務!$A$1:$E$11,2,FALSE),FIND("/",VLOOKUP($D2094,業務!$A$1:$E$11,2,FALSE))+1,2)</f>
        <v>專員</v>
      </c>
      <c r="Q2094">
        <f t="shared" si="97"/>
        <v>0.01</v>
      </c>
      <c r="R2094">
        <f t="shared" si="98"/>
        <v>282.75</v>
      </c>
    </row>
    <row r="2095" spans="1:18" ht="15.75" customHeight="1">
      <c r="A2095" s="19">
        <v>2094</v>
      </c>
      <c r="B2095" s="4">
        <v>37</v>
      </c>
      <c r="C2095" s="15">
        <v>9</v>
      </c>
      <c r="D2095" s="21">
        <v>5</v>
      </c>
      <c r="E2095" s="22">
        <v>44352</v>
      </c>
      <c r="F2095" s="26">
        <v>10</v>
      </c>
      <c r="G2095" s="24">
        <v>0.17</v>
      </c>
      <c r="H2095">
        <f>VLOOKUP($B2095,產品!$A$1:$E$61,4,FALSE)*(1-$G2095)*$F2095</f>
        <v>99600</v>
      </c>
      <c r="I2095" s="58">
        <f>$H2095-VLOOKUP($B2095,產品!$A$2:$E$61,5,FALSE)*F2095-$R2095</f>
        <v>20604</v>
      </c>
      <c r="J2095">
        <f t="shared" si="96"/>
        <v>2021</v>
      </c>
      <c r="P2095" t="str">
        <f>MID(VLOOKUP($D2095,業務!$A$1:$E$11,2,FALSE),FIND("/",VLOOKUP($D2095,業務!$A$1:$E$11,2,FALSE))+1,2)</f>
        <v>專員</v>
      </c>
      <c r="Q2095">
        <f t="shared" si="97"/>
        <v>0.01</v>
      </c>
      <c r="R2095">
        <f t="shared" si="98"/>
        <v>996</v>
      </c>
    </row>
    <row r="2096" spans="1:18" ht="15.75" customHeight="1">
      <c r="A2096" s="19">
        <v>2095</v>
      </c>
      <c r="B2096" s="4">
        <v>15</v>
      </c>
      <c r="C2096" s="15">
        <v>275</v>
      </c>
      <c r="D2096" s="21">
        <v>2</v>
      </c>
      <c r="E2096" s="22">
        <v>44352</v>
      </c>
      <c r="F2096" s="26">
        <v>50</v>
      </c>
      <c r="G2096" s="24">
        <v>0.18</v>
      </c>
      <c r="H2096">
        <f>VLOOKUP($B2096,產品!$A$1:$E$61,4,FALSE)*(1-$G2096)*$F2096</f>
        <v>73800</v>
      </c>
      <c r="I2096" s="58">
        <f>$H2096-VLOOKUP($B2096,產品!$A$2:$E$61,5,FALSE)*F2096-$R2096</f>
        <v>36693</v>
      </c>
      <c r="J2096">
        <f t="shared" si="96"/>
        <v>2021</v>
      </c>
      <c r="P2096" t="str">
        <f>MID(VLOOKUP($D2096,業務!$A$1:$E$11,2,FALSE),FIND("/",VLOOKUP($D2096,業務!$A$1:$E$11,2,FALSE))+1,2)</f>
        <v>經理</v>
      </c>
      <c r="Q2096">
        <f t="shared" si="97"/>
        <v>1.4999999999999999E-2</v>
      </c>
      <c r="R2096">
        <f t="shared" si="98"/>
        <v>1107</v>
      </c>
    </row>
    <row r="2097" spans="1:18" ht="15.75" customHeight="1">
      <c r="A2097" s="19">
        <v>2096</v>
      </c>
      <c r="B2097" s="4">
        <v>56</v>
      </c>
      <c r="C2097" s="15">
        <v>267</v>
      </c>
      <c r="D2097" s="21">
        <v>1</v>
      </c>
      <c r="E2097" s="22">
        <v>44352</v>
      </c>
      <c r="F2097" s="26">
        <v>10</v>
      </c>
      <c r="G2097" s="24">
        <v>7.0000000000000007E-2</v>
      </c>
      <c r="H2097">
        <f>VLOOKUP($B2097,產品!$A$1:$E$61,4,FALSE)*(1-$G2097)*$F2097</f>
        <v>204600</v>
      </c>
      <c r="I2097" s="58">
        <f>$H2097-VLOOKUP($B2097,產品!$A$2:$E$61,5,FALSE)*F2097-$R2097</f>
        <v>48554.000000000029</v>
      </c>
      <c r="J2097">
        <f t="shared" si="96"/>
        <v>2021</v>
      </c>
      <c r="P2097" t="str">
        <f>MID(VLOOKUP($D2097,業務!$A$1:$E$11,2,FALSE),FIND("/",VLOOKUP($D2097,業務!$A$1:$E$11,2,FALSE))+1,2)</f>
        <v>專員</v>
      </c>
      <c r="Q2097">
        <f t="shared" si="97"/>
        <v>0.01</v>
      </c>
      <c r="R2097">
        <f t="shared" si="98"/>
        <v>2046</v>
      </c>
    </row>
    <row r="2098" spans="1:18" ht="15.75" customHeight="1">
      <c r="A2098" s="19">
        <v>2097</v>
      </c>
      <c r="B2098" s="4">
        <v>51</v>
      </c>
      <c r="C2098" s="15">
        <v>7</v>
      </c>
      <c r="D2098" s="21">
        <v>3</v>
      </c>
      <c r="E2098" s="22">
        <v>44352</v>
      </c>
      <c r="F2098" s="23">
        <v>15</v>
      </c>
      <c r="G2098" s="24">
        <v>0.13</v>
      </c>
      <c r="H2098">
        <f>VLOOKUP($B2098,產品!$A$1:$E$61,4,FALSE)*(1-$G2098)*$F2098</f>
        <v>261000</v>
      </c>
      <c r="I2098" s="58">
        <f>$H2098-VLOOKUP($B2098,產品!$A$2:$E$61,5,FALSE)*F2098-$R2098</f>
        <v>46824</v>
      </c>
      <c r="J2098">
        <f t="shared" si="96"/>
        <v>2021</v>
      </c>
      <c r="P2098" t="str">
        <f>MID(VLOOKUP($D2098,業務!$A$1:$E$11,2,FALSE),FIND("/",VLOOKUP($D2098,業務!$A$1:$E$11,2,FALSE))+1,2)</f>
        <v>協理</v>
      </c>
      <c r="Q2098">
        <f t="shared" si="97"/>
        <v>1.6E-2</v>
      </c>
      <c r="R2098">
        <f t="shared" si="98"/>
        <v>4176</v>
      </c>
    </row>
    <row r="2099" spans="1:18" ht="15.75" customHeight="1">
      <c r="A2099" s="19">
        <v>2098</v>
      </c>
      <c r="B2099" s="4">
        <v>16</v>
      </c>
      <c r="C2099" s="15">
        <v>123</v>
      </c>
      <c r="D2099" s="21">
        <v>6</v>
      </c>
      <c r="E2099" s="22">
        <v>44352</v>
      </c>
      <c r="F2099" s="26">
        <v>60</v>
      </c>
      <c r="G2099" s="24">
        <v>0.11</v>
      </c>
      <c r="H2099">
        <f>VLOOKUP($B2099,產品!$A$1:$E$61,4,FALSE)*(1-$G2099)*$F2099</f>
        <v>96120</v>
      </c>
      <c r="I2099" s="58">
        <f>$H2099-VLOOKUP($B2099,產品!$A$2:$E$61,5,FALSE)*F2099-$R2099</f>
        <v>51958.8</v>
      </c>
      <c r="J2099">
        <f t="shared" si="96"/>
        <v>2021</v>
      </c>
      <c r="P2099" t="str">
        <f>MID(VLOOKUP($D2099,業務!$A$1:$E$11,2,FALSE),FIND("/",VLOOKUP($D2099,業務!$A$1:$E$11,2,FALSE))+1,2)</f>
        <v>專員</v>
      </c>
      <c r="Q2099">
        <f t="shared" si="97"/>
        <v>0.01</v>
      </c>
      <c r="R2099">
        <f t="shared" si="98"/>
        <v>961.2</v>
      </c>
    </row>
    <row r="2100" spans="1:18" ht="15.75" customHeight="1">
      <c r="A2100" s="19">
        <v>2099</v>
      </c>
      <c r="B2100" s="4">
        <v>11</v>
      </c>
      <c r="C2100" s="15">
        <v>113</v>
      </c>
      <c r="D2100" s="21">
        <v>7</v>
      </c>
      <c r="E2100" s="22">
        <v>44352</v>
      </c>
      <c r="F2100" s="26">
        <v>150</v>
      </c>
      <c r="G2100" s="24">
        <v>0.06</v>
      </c>
      <c r="H2100">
        <f>VLOOKUP($B2100,產品!$A$1:$E$61,4,FALSE)*(1-$G2100)*$F2100</f>
        <v>141000</v>
      </c>
      <c r="I2100" s="58">
        <f>$H2100-VLOOKUP($B2100,產品!$A$2:$E$61,5,FALSE)*F2100-$R2100</f>
        <v>79308</v>
      </c>
      <c r="J2100">
        <f t="shared" si="96"/>
        <v>2021</v>
      </c>
      <c r="P2100" t="str">
        <f>MID(VLOOKUP($D2100,業務!$A$1:$E$11,2,FALSE),FIND("/",VLOOKUP($D2100,業務!$A$1:$E$11,2,FALSE))+1,2)</f>
        <v>副理</v>
      </c>
      <c r="Q2100">
        <f t="shared" si="97"/>
        <v>1.2E-2</v>
      </c>
      <c r="R2100">
        <f t="shared" si="98"/>
        <v>1692</v>
      </c>
    </row>
    <row r="2101" spans="1:18" ht="15.75" customHeight="1">
      <c r="A2101" s="19">
        <v>2100</v>
      </c>
      <c r="B2101" s="4">
        <v>48</v>
      </c>
      <c r="C2101" s="15">
        <v>136</v>
      </c>
      <c r="D2101" s="21">
        <v>3</v>
      </c>
      <c r="E2101" s="22">
        <v>44353</v>
      </c>
      <c r="F2101" s="23">
        <v>2</v>
      </c>
      <c r="G2101" s="24">
        <v>0.18</v>
      </c>
      <c r="H2101">
        <f>VLOOKUP($B2101,產品!$A$1:$E$61,4,FALSE)*(1-$G2101)*$F2101</f>
        <v>36080</v>
      </c>
      <c r="I2101" s="58">
        <f>$H2101-VLOOKUP($B2101,產品!$A$2:$E$61,5,FALSE)*F2101-$R2101</f>
        <v>6902.72</v>
      </c>
      <c r="J2101">
        <f t="shared" si="96"/>
        <v>2021</v>
      </c>
      <c r="P2101" t="str">
        <f>MID(VLOOKUP($D2101,業務!$A$1:$E$11,2,FALSE),FIND("/",VLOOKUP($D2101,業務!$A$1:$E$11,2,FALSE))+1,2)</f>
        <v>協理</v>
      </c>
      <c r="Q2101">
        <f t="shared" si="97"/>
        <v>1.6E-2</v>
      </c>
      <c r="R2101">
        <f t="shared" si="98"/>
        <v>577.28</v>
      </c>
    </row>
    <row r="2102" spans="1:18" ht="15.75" customHeight="1">
      <c r="A2102" s="19">
        <v>2101</v>
      </c>
      <c r="B2102" s="4">
        <v>59</v>
      </c>
      <c r="C2102" s="15">
        <v>12</v>
      </c>
      <c r="D2102" s="21">
        <v>9</v>
      </c>
      <c r="E2102" s="22">
        <v>44353</v>
      </c>
      <c r="F2102" s="26">
        <v>3</v>
      </c>
      <c r="G2102" s="24">
        <v>7.0000000000000007E-2</v>
      </c>
      <c r="H2102">
        <f>VLOOKUP($B2102,產品!$A$1:$E$61,4,FALSE)*(1-$G2102)*$F2102</f>
        <v>66960</v>
      </c>
      <c r="I2102" s="58">
        <f>$H2102-VLOOKUP($B2102,產品!$A$2:$E$61,5,FALSE)*F2102-$R2102</f>
        <v>15555.6</v>
      </c>
      <c r="J2102">
        <f t="shared" si="96"/>
        <v>2021</v>
      </c>
      <c r="P2102" t="str">
        <f>MID(VLOOKUP($D2102,業務!$A$1:$E$11,2,FALSE),FIND("/",VLOOKUP($D2102,業務!$A$1:$E$11,2,FALSE))+1,2)</f>
        <v>經理</v>
      </c>
      <c r="Q2102">
        <f t="shared" si="97"/>
        <v>1.4999999999999999E-2</v>
      </c>
      <c r="R2102">
        <f t="shared" si="98"/>
        <v>1004.4</v>
      </c>
    </row>
    <row r="2103" spans="1:18" ht="15.75" customHeight="1">
      <c r="A2103" s="19">
        <v>2102</v>
      </c>
      <c r="B2103" s="4">
        <v>45</v>
      </c>
      <c r="C2103" s="15">
        <v>9</v>
      </c>
      <c r="D2103" s="21">
        <v>1</v>
      </c>
      <c r="E2103" s="22">
        <v>44353</v>
      </c>
      <c r="F2103" s="23">
        <v>6</v>
      </c>
      <c r="G2103" s="24">
        <v>0.06</v>
      </c>
      <c r="H2103">
        <f>VLOOKUP($B2103,產品!$A$1:$E$61,4,FALSE)*(1-$G2103)*$F2103</f>
        <v>78960</v>
      </c>
      <c r="I2103" s="58">
        <f>$H2103-VLOOKUP($B2103,產品!$A$2:$E$61,5,FALSE)*F2103-$R2103</f>
        <v>23570.400000000001</v>
      </c>
      <c r="J2103">
        <f t="shared" si="96"/>
        <v>2021</v>
      </c>
      <c r="P2103" t="str">
        <f>MID(VLOOKUP($D2103,業務!$A$1:$E$11,2,FALSE),FIND("/",VLOOKUP($D2103,業務!$A$1:$E$11,2,FALSE))+1,2)</f>
        <v>專員</v>
      </c>
      <c r="Q2103">
        <f t="shared" si="97"/>
        <v>0.01</v>
      </c>
      <c r="R2103">
        <f t="shared" si="98"/>
        <v>789.6</v>
      </c>
    </row>
    <row r="2104" spans="1:18" ht="15.75" customHeight="1">
      <c r="A2104" s="19">
        <v>2103</v>
      </c>
      <c r="B2104" s="4">
        <v>41</v>
      </c>
      <c r="C2104" s="15">
        <v>294</v>
      </c>
      <c r="D2104" s="21">
        <v>10</v>
      </c>
      <c r="E2104" s="22">
        <v>44353</v>
      </c>
      <c r="F2104" s="26">
        <v>10</v>
      </c>
      <c r="G2104" s="24">
        <v>0.09</v>
      </c>
      <c r="H2104">
        <f>VLOOKUP($B2104,產品!$A$1:$E$61,4,FALSE)*(1-$G2104)*$F2104</f>
        <v>109200</v>
      </c>
      <c r="I2104" s="58">
        <f>$H2104-VLOOKUP($B2104,產品!$A$2:$E$61,5,FALSE)*F2104-$R2104</f>
        <v>30108</v>
      </c>
      <c r="J2104">
        <f t="shared" si="96"/>
        <v>2021</v>
      </c>
      <c r="P2104" t="str">
        <f>MID(VLOOKUP($D2104,業務!$A$1:$E$11,2,FALSE),FIND("/",VLOOKUP($D2104,業務!$A$1:$E$11,2,FALSE))+1,2)</f>
        <v>專員</v>
      </c>
      <c r="Q2104">
        <f t="shared" si="97"/>
        <v>0.01</v>
      </c>
      <c r="R2104">
        <f t="shared" si="98"/>
        <v>1092</v>
      </c>
    </row>
    <row r="2105" spans="1:18" ht="15.75" customHeight="1">
      <c r="A2105" s="19">
        <v>2104</v>
      </c>
      <c r="B2105" s="4">
        <v>16</v>
      </c>
      <c r="C2105" s="15">
        <v>12</v>
      </c>
      <c r="D2105" s="21">
        <v>2</v>
      </c>
      <c r="E2105" s="22">
        <v>44353</v>
      </c>
      <c r="F2105" s="23">
        <v>128</v>
      </c>
      <c r="G2105" s="24">
        <v>7.0000000000000007E-2</v>
      </c>
      <c r="H2105">
        <f>VLOOKUP($B2105,產品!$A$1:$E$61,4,FALSE)*(1-$G2105)*$F2105</f>
        <v>214272</v>
      </c>
      <c r="I2105" s="58">
        <f>$H2105-VLOOKUP($B2105,產品!$A$2:$E$61,5,FALSE)*F2105-$R2105</f>
        <v>118897.92</v>
      </c>
      <c r="J2105">
        <f t="shared" si="96"/>
        <v>2021</v>
      </c>
      <c r="P2105" t="str">
        <f>MID(VLOOKUP($D2105,業務!$A$1:$E$11,2,FALSE),FIND("/",VLOOKUP($D2105,業務!$A$1:$E$11,2,FALSE))+1,2)</f>
        <v>經理</v>
      </c>
      <c r="Q2105">
        <f t="shared" si="97"/>
        <v>1.4999999999999999E-2</v>
      </c>
      <c r="R2105">
        <f t="shared" si="98"/>
        <v>3214.08</v>
      </c>
    </row>
    <row r="2106" spans="1:18" ht="15.75" customHeight="1">
      <c r="A2106" s="19">
        <v>2105</v>
      </c>
      <c r="B2106" s="4">
        <v>10</v>
      </c>
      <c r="C2106" s="15">
        <v>270</v>
      </c>
      <c r="D2106" s="21">
        <v>1</v>
      </c>
      <c r="E2106" s="22">
        <v>44354</v>
      </c>
      <c r="F2106" s="26">
        <v>20</v>
      </c>
      <c r="G2106" s="24">
        <v>0.1</v>
      </c>
      <c r="H2106">
        <f>VLOOKUP($B2106,產品!$A$1:$E$61,4,FALSE)*(1-$G2106)*$F2106</f>
        <v>18000</v>
      </c>
      <c r="I2106" s="58">
        <f>$H2106-VLOOKUP($B2106,產品!$A$2:$E$61,5,FALSE)*F2106-$R2106</f>
        <v>9820</v>
      </c>
      <c r="J2106">
        <f t="shared" si="96"/>
        <v>2021</v>
      </c>
      <c r="P2106" t="str">
        <f>MID(VLOOKUP($D2106,業務!$A$1:$E$11,2,FALSE),FIND("/",VLOOKUP($D2106,業務!$A$1:$E$11,2,FALSE))+1,2)</f>
        <v>專員</v>
      </c>
      <c r="Q2106">
        <f t="shared" si="97"/>
        <v>0.01</v>
      </c>
      <c r="R2106">
        <f t="shared" si="98"/>
        <v>180</v>
      </c>
    </row>
    <row r="2107" spans="1:18" ht="15.75" customHeight="1">
      <c r="A2107" s="19">
        <v>2106</v>
      </c>
      <c r="B2107" s="4">
        <v>53</v>
      </c>
      <c r="C2107" s="15">
        <v>138</v>
      </c>
      <c r="D2107" s="21">
        <v>7</v>
      </c>
      <c r="E2107" s="22">
        <v>44354</v>
      </c>
      <c r="F2107" s="23">
        <v>10</v>
      </c>
      <c r="G2107" s="24">
        <v>0.13</v>
      </c>
      <c r="H2107">
        <f>VLOOKUP($B2107,產品!$A$1:$E$61,4,FALSE)*(1-$G2107)*$F2107</f>
        <v>130500</v>
      </c>
      <c r="I2107" s="58">
        <f>$H2107-VLOOKUP($B2107,產品!$A$2:$E$61,5,FALSE)*F2107-$R2107</f>
        <v>23934</v>
      </c>
      <c r="J2107">
        <f t="shared" si="96"/>
        <v>2021</v>
      </c>
      <c r="P2107" t="str">
        <f>MID(VLOOKUP($D2107,業務!$A$1:$E$11,2,FALSE),FIND("/",VLOOKUP($D2107,業務!$A$1:$E$11,2,FALSE))+1,2)</f>
        <v>副理</v>
      </c>
      <c r="Q2107">
        <f t="shared" si="97"/>
        <v>1.2E-2</v>
      </c>
      <c r="R2107">
        <f t="shared" si="98"/>
        <v>1566</v>
      </c>
    </row>
    <row r="2108" spans="1:18" ht="15.75" customHeight="1">
      <c r="A2108" s="19">
        <v>2107</v>
      </c>
      <c r="B2108" s="4">
        <v>54</v>
      </c>
      <c r="C2108" s="15">
        <v>278</v>
      </c>
      <c r="D2108" s="21">
        <v>7</v>
      </c>
      <c r="E2108" s="22">
        <v>44355</v>
      </c>
      <c r="F2108" s="26">
        <v>1</v>
      </c>
      <c r="G2108" s="24">
        <v>0.08</v>
      </c>
      <c r="H2108">
        <f>VLOOKUP($B2108,產品!$A$1:$E$61,4,FALSE)*(1-$G2108)*$F2108</f>
        <v>16560</v>
      </c>
      <c r="I2108" s="58">
        <f>$H2108-VLOOKUP($B2108,產品!$A$2:$E$61,5,FALSE)*F2108-$R2108</f>
        <v>3761.28</v>
      </c>
      <c r="J2108">
        <f t="shared" si="96"/>
        <v>2021</v>
      </c>
      <c r="P2108" t="str">
        <f>MID(VLOOKUP($D2108,業務!$A$1:$E$11,2,FALSE),FIND("/",VLOOKUP($D2108,業務!$A$1:$E$11,2,FALSE))+1,2)</f>
        <v>副理</v>
      </c>
      <c r="Q2108">
        <f t="shared" si="97"/>
        <v>1.2E-2</v>
      </c>
      <c r="R2108">
        <f t="shared" si="98"/>
        <v>198.72</v>
      </c>
    </row>
    <row r="2109" spans="1:18" ht="15.75" customHeight="1">
      <c r="A2109" s="19">
        <v>2108</v>
      </c>
      <c r="B2109" s="4">
        <v>10</v>
      </c>
      <c r="C2109" s="15">
        <v>267</v>
      </c>
      <c r="D2109" s="21">
        <v>6</v>
      </c>
      <c r="E2109" s="22">
        <v>44355</v>
      </c>
      <c r="F2109" s="26">
        <v>16</v>
      </c>
      <c r="G2109" s="24">
        <v>0.12</v>
      </c>
      <c r="H2109">
        <f>VLOOKUP($B2109,產品!$A$1:$E$61,4,FALSE)*(1-$G2109)*$F2109</f>
        <v>14080</v>
      </c>
      <c r="I2109" s="58">
        <f>$H2109-VLOOKUP($B2109,產品!$A$2:$E$61,5,FALSE)*F2109-$R2109</f>
        <v>7539.2</v>
      </c>
      <c r="J2109">
        <f t="shared" si="96"/>
        <v>2021</v>
      </c>
      <c r="P2109" t="str">
        <f>MID(VLOOKUP($D2109,業務!$A$1:$E$11,2,FALSE),FIND("/",VLOOKUP($D2109,業務!$A$1:$E$11,2,FALSE))+1,2)</f>
        <v>專員</v>
      </c>
      <c r="Q2109">
        <f t="shared" si="97"/>
        <v>0.01</v>
      </c>
      <c r="R2109">
        <f t="shared" si="98"/>
        <v>140.80000000000001</v>
      </c>
    </row>
    <row r="2110" spans="1:18" ht="15.75" customHeight="1">
      <c r="A2110" s="19">
        <v>2109</v>
      </c>
      <c r="B2110" s="4">
        <v>39</v>
      </c>
      <c r="C2110" s="15">
        <v>258</v>
      </c>
      <c r="D2110" s="21">
        <v>5</v>
      </c>
      <c r="E2110" s="22">
        <v>44355</v>
      </c>
      <c r="F2110" s="23">
        <v>3</v>
      </c>
      <c r="G2110" s="24">
        <v>0.2</v>
      </c>
      <c r="H2110">
        <f>VLOOKUP($B2110,產品!$A$1:$E$61,4,FALSE)*(1-$G2110)*$F2110</f>
        <v>43200</v>
      </c>
      <c r="I2110" s="58">
        <f>$H2110-VLOOKUP($B2110,產品!$A$2:$E$61,5,FALSE)*F2110-$R2110</f>
        <v>7668</v>
      </c>
      <c r="J2110">
        <f t="shared" si="96"/>
        <v>2021</v>
      </c>
      <c r="P2110" t="str">
        <f>MID(VLOOKUP($D2110,業務!$A$1:$E$11,2,FALSE),FIND("/",VLOOKUP($D2110,業務!$A$1:$E$11,2,FALSE))+1,2)</f>
        <v>專員</v>
      </c>
      <c r="Q2110">
        <f t="shared" si="97"/>
        <v>0.01</v>
      </c>
      <c r="R2110">
        <f t="shared" si="98"/>
        <v>432</v>
      </c>
    </row>
    <row r="2111" spans="1:18" ht="15.75" customHeight="1">
      <c r="A2111" s="19">
        <v>2110</v>
      </c>
      <c r="B2111" s="4">
        <v>56</v>
      </c>
      <c r="C2111" s="15">
        <v>275</v>
      </c>
      <c r="D2111" s="21">
        <v>9</v>
      </c>
      <c r="E2111" s="22">
        <v>44355</v>
      </c>
      <c r="F2111" s="26">
        <v>6</v>
      </c>
      <c r="G2111" s="24">
        <v>0.11</v>
      </c>
      <c r="H2111">
        <f>VLOOKUP($B2111,產品!$A$1:$E$61,4,FALSE)*(1-$G2111)*$F2111</f>
        <v>117480</v>
      </c>
      <c r="I2111" s="58">
        <f>$H2111-VLOOKUP($B2111,產品!$A$2:$E$61,5,FALSE)*F2111-$R2111</f>
        <v>23317.800000000014</v>
      </c>
      <c r="J2111">
        <f t="shared" si="96"/>
        <v>2021</v>
      </c>
      <c r="P2111" t="str">
        <f>MID(VLOOKUP($D2111,業務!$A$1:$E$11,2,FALSE),FIND("/",VLOOKUP($D2111,業務!$A$1:$E$11,2,FALSE))+1,2)</f>
        <v>經理</v>
      </c>
      <c r="Q2111">
        <f t="shared" si="97"/>
        <v>1.4999999999999999E-2</v>
      </c>
      <c r="R2111">
        <f t="shared" si="98"/>
        <v>1762.2</v>
      </c>
    </row>
    <row r="2112" spans="1:18" ht="15.75" customHeight="1">
      <c r="A2112" s="19">
        <v>2111</v>
      </c>
      <c r="B2112" s="4">
        <v>14</v>
      </c>
      <c r="C2112" s="15">
        <v>276</v>
      </c>
      <c r="D2112" s="21">
        <v>6</v>
      </c>
      <c r="E2112" s="22">
        <v>44355</v>
      </c>
      <c r="F2112" s="26">
        <v>200</v>
      </c>
      <c r="G2112" s="24">
        <v>0.17</v>
      </c>
      <c r="H2112">
        <f>VLOOKUP($B2112,產品!$A$1:$E$61,4,FALSE)*(1-$G2112)*$F2112</f>
        <v>298800</v>
      </c>
      <c r="I2112" s="58">
        <f>$H2112-VLOOKUP($B2112,產品!$A$2:$E$61,5,FALSE)*F2112-$R2112</f>
        <v>151812</v>
      </c>
      <c r="J2112">
        <f t="shared" si="96"/>
        <v>2021</v>
      </c>
      <c r="P2112" t="str">
        <f>MID(VLOOKUP($D2112,業務!$A$1:$E$11,2,FALSE),FIND("/",VLOOKUP($D2112,業務!$A$1:$E$11,2,FALSE))+1,2)</f>
        <v>專員</v>
      </c>
      <c r="Q2112">
        <f t="shared" si="97"/>
        <v>0.01</v>
      </c>
      <c r="R2112">
        <f t="shared" si="98"/>
        <v>2988</v>
      </c>
    </row>
    <row r="2113" spans="1:18" ht="15.75" customHeight="1">
      <c r="A2113" s="19">
        <v>2112</v>
      </c>
      <c r="B2113" s="4">
        <v>34</v>
      </c>
      <c r="C2113" s="15">
        <v>291</v>
      </c>
      <c r="D2113" s="21">
        <v>4</v>
      </c>
      <c r="E2113" s="22">
        <v>44356</v>
      </c>
      <c r="F2113" s="23">
        <v>2</v>
      </c>
      <c r="G2113" s="24">
        <v>0.16</v>
      </c>
      <c r="H2113">
        <f>VLOOKUP($B2113,產品!$A$1:$E$61,4,FALSE)*(1-$G2113)*$F2113</f>
        <v>13440</v>
      </c>
      <c r="I2113" s="58">
        <f>$H2113-VLOOKUP($B2113,產品!$A$2:$E$61,5,FALSE)*F2113-$R2113</f>
        <v>3678.72</v>
      </c>
      <c r="J2113">
        <f t="shared" si="96"/>
        <v>2021</v>
      </c>
      <c r="P2113" t="str">
        <f>MID(VLOOKUP($D2113,業務!$A$1:$E$11,2,FALSE),FIND("/",VLOOKUP($D2113,業務!$A$1:$E$11,2,FALSE))+1,2)</f>
        <v>副理</v>
      </c>
      <c r="Q2113">
        <f t="shared" si="97"/>
        <v>1.2E-2</v>
      </c>
      <c r="R2113">
        <f t="shared" si="98"/>
        <v>161.28</v>
      </c>
    </row>
    <row r="2114" spans="1:18" ht="15.75" customHeight="1">
      <c r="A2114" s="19">
        <v>2113</v>
      </c>
      <c r="B2114" s="4">
        <v>37</v>
      </c>
      <c r="C2114" s="15">
        <v>259</v>
      </c>
      <c r="D2114" s="21">
        <v>3</v>
      </c>
      <c r="E2114" s="22">
        <v>44356</v>
      </c>
      <c r="F2114" s="26">
        <v>3</v>
      </c>
      <c r="G2114" s="24">
        <v>0.11</v>
      </c>
      <c r="H2114">
        <f>VLOOKUP($B2114,產品!$A$1:$E$61,4,FALSE)*(1-$G2114)*$F2114</f>
        <v>32040</v>
      </c>
      <c r="I2114" s="58">
        <f>$H2114-VLOOKUP($B2114,產品!$A$2:$E$61,5,FALSE)*F2114-$R2114</f>
        <v>8127.36</v>
      </c>
      <c r="J2114">
        <f t="shared" si="96"/>
        <v>2021</v>
      </c>
      <c r="P2114" t="str">
        <f>MID(VLOOKUP($D2114,業務!$A$1:$E$11,2,FALSE),FIND("/",VLOOKUP($D2114,業務!$A$1:$E$11,2,FALSE))+1,2)</f>
        <v>協理</v>
      </c>
      <c r="Q2114">
        <f t="shared" si="97"/>
        <v>1.6E-2</v>
      </c>
      <c r="R2114">
        <f t="shared" si="98"/>
        <v>512.64</v>
      </c>
    </row>
    <row r="2115" spans="1:18" ht="15.75" customHeight="1">
      <c r="A2115" s="19">
        <v>2114</v>
      </c>
      <c r="B2115" s="4">
        <v>30</v>
      </c>
      <c r="C2115" s="15">
        <v>274</v>
      </c>
      <c r="D2115" s="21">
        <v>5</v>
      </c>
      <c r="E2115" s="22">
        <v>44356</v>
      </c>
      <c r="F2115" s="26">
        <v>6</v>
      </c>
      <c r="G2115" s="24">
        <v>7.0000000000000007E-2</v>
      </c>
      <c r="H2115">
        <f>VLOOKUP($B2115,產品!$A$1:$E$61,4,FALSE)*(1-$G2115)*$F2115</f>
        <v>36270</v>
      </c>
      <c r="I2115" s="58">
        <f>$H2115-VLOOKUP($B2115,產品!$A$2:$E$61,5,FALSE)*F2115-$R2115</f>
        <v>12507.3</v>
      </c>
      <c r="J2115">
        <f t="shared" ref="J2115:J2178" si="99">YEAR(E2115)</f>
        <v>2021</v>
      </c>
      <c r="P2115" t="str">
        <f>MID(VLOOKUP($D2115,業務!$A$1:$E$11,2,FALSE),FIND("/",VLOOKUP($D2115,業務!$A$1:$E$11,2,FALSE))+1,2)</f>
        <v>專員</v>
      </c>
      <c r="Q2115">
        <f t="shared" ref="Q2115:Q2178" si="100">IF($P2115="專員",1%,IF($P2115="副理",1.2%,IF($P2115="經理",1.5%,IF($P2115="協理",1.6%,0))))</f>
        <v>0.01</v>
      </c>
      <c r="R2115">
        <f t="shared" ref="R2115:R2178" si="101">$H2115*$Q2115</f>
        <v>362.7</v>
      </c>
    </row>
    <row r="2116" spans="1:18" ht="15.75" customHeight="1">
      <c r="A2116" s="19">
        <v>2115</v>
      </c>
      <c r="B2116" s="4">
        <v>37</v>
      </c>
      <c r="C2116" s="15">
        <v>260</v>
      </c>
      <c r="D2116" s="21">
        <v>2</v>
      </c>
      <c r="E2116" s="22">
        <v>44356</v>
      </c>
      <c r="F2116" s="23">
        <v>6</v>
      </c>
      <c r="G2116" s="24">
        <v>0.13</v>
      </c>
      <c r="H2116">
        <f>VLOOKUP($B2116,產品!$A$1:$E$61,4,FALSE)*(1-$G2116)*$F2116</f>
        <v>62640</v>
      </c>
      <c r="I2116" s="58">
        <f>$H2116-VLOOKUP($B2116,產品!$A$2:$E$61,5,FALSE)*F2116-$R2116</f>
        <v>14900.4</v>
      </c>
      <c r="J2116">
        <f t="shared" si="99"/>
        <v>2021</v>
      </c>
      <c r="P2116" t="str">
        <f>MID(VLOOKUP($D2116,業務!$A$1:$E$11,2,FALSE),FIND("/",VLOOKUP($D2116,業務!$A$1:$E$11,2,FALSE))+1,2)</f>
        <v>經理</v>
      </c>
      <c r="Q2116">
        <f t="shared" si="100"/>
        <v>1.4999999999999999E-2</v>
      </c>
      <c r="R2116">
        <f t="shared" si="101"/>
        <v>939.59999999999991</v>
      </c>
    </row>
    <row r="2117" spans="1:18" ht="15.75" customHeight="1">
      <c r="A2117" s="19">
        <v>2116</v>
      </c>
      <c r="B2117" s="4">
        <v>46</v>
      </c>
      <c r="C2117" s="15">
        <v>125</v>
      </c>
      <c r="D2117" s="21">
        <v>9</v>
      </c>
      <c r="E2117" s="22">
        <v>44356</v>
      </c>
      <c r="F2117" s="23">
        <v>4</v>
      </c>
      <c r="G2117" s="24">
        <v>0.09</v>
      </c>
      <c r="H2117">
        <f>VLOOKUP($B2117,產品!$A$1:$E$61,4,FALSE)*(1-$G2117)*$F2117</f>
        <v>61880</v>
      </c>
      <c r="I2117" s="58">
        <f>$H2117-VLOOKUP($B2117,產品!$A$2:$E$61,5,FALSE)*F2117-$R2117</f>
        <v>16751.8</v>
      </c>
      <c r="J2117">
        <f t="shared" si="99"/>
        <v>2021</v>
      </c>
      <c r="P2117" t="str">
        <f>MID(VLOOKUP($D2117,業務!$A$1:$E$11,2,FALSE),FIND("/",VLOOKUP($D2117,業務!$A$1:$E$11,2,FALSE))+1,2)</f>
        <v>經理</v>
      </c>
      <c r="Q2117">
        <f t="shared" si="100"/>
        <v>1.4999999999999999E-2</v>
      </c>
      <c r="R2117">
        <f t="shared" si="101"/>
        <v>928.19999999999993</v>
      </c>
    </row>
    <row r="2118" spans="1:18" ht="15.75" customHeight="1">
      <c r="A2118" s="19">
        <v>2117</v>
      </c>
      <c r="B2118" s="4">
        <v>8</v>
      </c>
      <c r="C2118" s="15">
        <v>116</v>
      </c>
      <c r="D2118" s="21">
        <v>7</v>
      </c>
      <c r="E2118" s="22">
        <v>44356</v>
      </c>
      <c r="F2118" s="26">
        <v>60</v>
      </c>
      <c r="G2118" s="24">
        <v>0.14000000000000001</v>
      </c>
      <c r="H2118">
        <f>VLOOKUP($B2118,產品!$A$1:$E$61,4,FALSE)*(1-$G2118)*$F2118</f>
        <v>51600</v>
      </c>
      <c r="I2118" s="58">
        <f>$H2118-VLOOKUP($B2118,產品!$A$2:$E$61,5,FALSE)*F2118-$R2118</f>
        <v>26980.799999999999</v>
      </c>
      <c r="J2118">
        <f t="shared" si="99"/>
        <v>2021</v>
      </c>
      <c r="P2118" t="str">
        <f>MID(VLOOKUP($D2118,業務!$A$1:$E$11,2,FALSE),FIND("/",VLOOKUP($D2118,業務!$A$1:$E$11,2,FALSE))+1,2)</f>
        <v>副理</v>
      </c>
      <c r="Q2118">
        <f t="shared" si="100"/>
        <v>1.2E-2</v>
      </c>
      <c r="R2118">
        <f t="shared" si="101"/>
        <v>619.20000000000005</v>
      </c>
    </row>
    <row r="2119" spans="1:18" ht="15.75" customHeight="1">
      <c r="A2119" s="19">
        <v>2118</v>
      </c>
      <c r="B2119" s="4">
        <v>3</v>
      </c>
      <c r="C2119" s="15">
        <v>113</v>
      </c>
      <c r="D2119" s="21">
        <v>5</v>
      </c>
      <c r="E2119" s="22">
        <v>44356</v>
      </c>
      <c r="F2119" s="26">
        <v>90</v>
      </c>
      <c r="G2119" s="24">
        <v>0.13</v>
      </c>
      <c r="H2119">
        <f>VLOOKUP($B2119,產品!$A$1:$E$61,4,FALSE)*(1-$G2119)*$F2119</f>
        <v>78300</v>
      </c>
      <c r="I2119" s="58">
        <f>$H2119-VLOOKUP($B2119,產品!$A$2:$E$61,5,FALSE)*F2119-$R2119</f>
        <v>41517</v>
      </c>
      <c r="J2119">
        <f t="shared" si="99"/>
        <v>2021</v>
      </c>
      <c r="P2119" t="str">
        <f>MID(VLOOKUP($D2119,業務!$A$1:$E$11,2,FALSE),FIND("/",VLOOKUP($D2119,業務!$A$1:$E$11,2,FALSE))+1,2)</f>
        <v>專員</v>
      </c>
      <c r="Q2119">
        <f t="shared" si="100"/>
        <v>0.01</v>
      </c>
      <c r="R2119">
        <f t="shared" si="101"/>
        <v>783</v>
      </c>
    </row>
    <row r="2120" spans="1:18" ht="15.75" customHeight="1">
      <c r="A2120" s="19">
        <v>2119</v>
      </c>
      <c r="B2120" s="4">
        <v>39</v>
      </c>
      <c r="C2120" s="15">
        <v>8</v>
      </c>
      <c r="D2120" s="21">
        <v>10</v>
      </c>
      <c r="E2120" s="22">
        <v>44356</v>
      </c>
      <c r="F2120" s="23">
        <v>20</v>
      </c>
      <c r="G2120" s="24">
        <v>0.19</v>
      </c>
      <c r="H2120">
        <f>VLOOKUP($B2120,產品!$A$1:$E$61,4,FALSE)*(1-$G2120)*$F2120</f>
        <v>291600.00000000006</v>
      </c>
      <c r="I2120" s="58">
        <f>$H2120-VLOOKUP($B2120,產品!$A$2:$E$61,5,FALSE)*F2120-$R2120</f>
        <v>54684.000000000058</v>
      </c>
      <c r="J2120">
        <f t="shared" si="99"/>
        <v>2021</v>
      </c>
      <c r="P2120" t="str">
        <f>MID(VLOOKUP($D2120,業務!$A$1:$E$11,2,FALSE),FIND("/",VLOOKUP($D2120,業務!$A$1:$E$11,2,FALSE))+1,2)</f>
        <v>專員</v>
      </c>
      <c r="Q2120">
        <f t="shared" si="100"/>
        <v>0.01</v>
      </c>
      <c r="R2120">
        <f t="shared" si="101"/>
        <v>2916.0000000000005</v>
      </c>
    </row>
    <row r="2121" spans="1:18" ht="15.75" customHeight="1">
      <c r="A2121" s="19">
        <v>2120</v>
      </c>
      <c r="B2121" s="4">
        <v>3</v>
      </c>
      <c r="C2121" s="15">
        <v>280</v>
      </c>
      <c r="D2121" s="21">
        <v>4</v>
      </c>
      <c r="E2121" s="22">
        <v>44357</v>
      </c>
      <c r="F2121" s="23">
        <v>10</v>
      </c>
      <c r="G2121" s="24">
        <v>0.1</v>
      </c>
      <c r="H2121">
        <f>VLOOKUP($B2121,產品!$A$1:$E$61,4,FALSE)*(1-$G2121)*$F2121</f>
        <v>9000</v>
      </c>
      <c r="I2121" s="58">
        <f>$H2121-VLOOKUP($B2121,產品!$A$2:$E$61,5,FALSE)*F2121-$R2121</f>
        <v>4892</v>
      </c>
      <c r="J2121">
        <f t="shared" si="99"/>
        <v>2021</v>
      </c>
      <c r="P2121" t="str">
        <f>MID(VLOOKUP($D2121,業務!$A$1:$E$11,2,FALSE),FIND("/",VLOOKUP($D2121,業務!$A$1:$E$11,2,FALSE))+1,2)</f>
        <v>副理</v>
      </c>
      <c r="Q2121">
        <f t="shared" si="100"/>
        <v>1.2E-2</v>
      </c>
      <c r="R2121">
        <f t="shared" si="101"/>
        <v>108</v>
      </c>
    </row>
    <row r="2122" spans="1:18" ht="15.75" customHeight="1">
      <c r="A2122" s="19">
        <v>2121</v>
      </c>
      <c r="B2122" s="4">
        <v>57</v>
      </c>
      <c r="C2122" s="15">
        <v>263</v>
      </c>
      <c r="D2122" s="21">
        <v>6</v>
      </c>
      <c r="E2122" s="22">
        <v>44357</v>
      </c>
      <c r="F2122" s="26">
        <v>5</v>
      </c>
      <c r="G2122" s="24">
        <v>7.0000000000000007E-2</v>
      </c>
      <c r="H2122">
        <f>VLOOKUP($B2122,產品!$A$1:$E$61,4,FALSE)*(1-$G2122)*$F2122</f>
        <v>83700</v>
      </c>
      <c r="I2122" s="58">
        <f>$H2122-VLOOKUP($B2122,產品!$A$2:$E$61,5,FALSE)*F2122-$R2122</f>
        <v>19863</v>
      </c>
      <c r="J2122">
        <f t="shared" si="99"/>
        <v>2021</v>
      </c>
      <c r="P2122" t="str">
        <f>MID(VLOOKUP($D2122,業務!$A$1:$E$11,2,FALSE),FIND("/",VLOOKUP($D2122,業務!$A$1:$E$11,2,FALSE))+1,2)</f>
        <v>專員</v>
      </c>
      <c r="Q2122">
        <f t="shared" si="100"/>
        <v>0.01</v>
      </c>
      <c r="R2122">
        <f t="shared" si="101"/>
        <v>837</v>
      </c>
    </row>
    <row r="2123" spans="1:18" ht="15.75" customHeight="1">
      <c r="A2123" s="19">
        <v>2122</v>
      </c>
      <c r="B2123" s="4">
        <v>26</v>
      </c>
      <c r="C2123" s="15">
        <v>5</v>
      </c>
      <c r="D2123" s="21">
        <v>2</v>
      </c>
      <c r="E2123" s="22">
        <v>44358</v>
      </c>
      <c r="F2123" s="23">
        <v>10</v>
      </c>
      <c r="G2123" s="24">
        <v>0.2</v>
      </c>
      <c r="H2123">
        <f>VLOOKUP($B2123,產品!$A$1:$E$61,4,FALSE)*(1-$G2123)*$F2123</f>
        <v>52000</v>
      </c>
      <c r="I2123" s="58">
        <f>$H2123-VLOOKUP($B2123,產品!$A$2:$E$61,5,FALSE)*F2123-$R2123</f>
        <v>12220</v>
      </c>
      <c r="J2123">
        <f t="shared" si="99"/>
        <v>2021</v>
      </c>
      <c r="P2123" t="str">
        <f>MID(VLOOKUP($D2123,業務!$A$1:$E$11,2,FALSE),FIND("/",VLOOKUP($D2123,業務!$A$1:$E$11,2,FALSE))+1,2)</f>
        <v>經理</v>
      </c>
      <c r="Q2123">
        <f t="shared" si="100"/>
        <v>1.4999999999999999E-2</v>
      </c>
      <c r="R2123">
        <f t="shared" si="101"/>
        <v>780</v>
      </c>
    </row>
    <row r="2124" spans="1:18" ht="15.75" customHeight="1">
      <c r="A2124" s="19">
        <v>2123</v>
      </c>
      <c r="B2124" s="4">
        <v>33</v>
      </c>
      <c r="C2124" s="15">
        <v>259</v>
      </c>
      <c r="D2124" s="21">
        <v>5</v>
      </c>
      <c r="E2124" s="22">
        <v>44358</v>
      </c>
      <c r="F2124" s="23">
        <v>2</v>
      </c>
      <c r="G2124" s="24">
        <v>0.05</v>
      </c>
      <c r="H2124">
        <f>VLOOKUP($B2124,產品!$A$1:$E$61,4,FALSE)*(1-$G2124)*$F2124</f>
        <v>14250</v>
      </c>
      <c r="I2124" s="58">
        <f>$H2124-VLOOKUP($B2124,產品!$A$2:$E$61,5,FALSE)*F2124-$R2124</f>
        <v>5107.5</v>
      </c>
      <c r="J2124">
        <f t="shared" si="99"/>
        <v>2021</v>
      </c>
      <c r="P2124" t="str">
        <f>MID(VLOOKUP($D2124,業務!$A$1:$E$11,2,FALSE),FIND("/",VLOOKUP($D2124,業務!$A$1:$E$11,2,FALSE))+1,2)</f>
        <v>專員</v>
      </c>
      <c r="Q2124">
        <f t="shared" si="100"/>
        <v>0.01</v>
      </c>
      <c r="R2124">
        <f t="shared" si="101"/>
        <v>142.5</v>
      </c>
    </row>
    <row r="2125" spans="1:18" ht="15.75" customHeight="1">
      <c r="A2125" s="19">
        <v>2124</v>
      </c>
      <c r="B2125" s="4">
        <v>16</v>
      </c>
      <c r="C2125" s="15">
        <v>290</v>
      </c>
      <c r="D2125" s="21">
        <v>9</v>
      </c>
      <c r="E2125" s="22">
        <v>44358</v>
      </c>
      <c r="F2125" s="26">
        <v>20</v>
      </c>
      <c r="G2125" s="24">
        <v>0.18</v>
      </c>
      <c r="H2125">
        <f>VLOOKUP($B2125,產品!$A$1:$E$61,4,FALSE)*(1-$G2125)*$F2125</f>
        <v>29520</v>
      </c>
      <c r="I2125" s="58">
        <f>$H2125-VLOOKUP($B2125,產品!$A$2:$E$61,5,FALSE)*F2125-$R2125</f>
        <v>14677.2</v>
      </c>
      <c r="J2125">
        <f t="shared" si="99"/>
        <v>2021</v>
      </c>
      <c r="P2125" t="str">
        <f>MID(VLOOKUP($D2125,業務!$A$1:$E$11,2,FALSE),FIND("/",VLOOKUP($D2125,業務!$A$1:$E$11,2,FALSE))+1,2)</f>
        <v>經理</v>
      </c>
      <c r="Q2125">
        <f t="shared" si="100"/>
        <v>1.4999999999999999E-2</v>
      </c>
      <c r="R2125">
        <f t="shared" si="101"/>
        <v>442.8</v>
      </c>
    </row>
    <row r="2126" spans="1:18" ht="15.75" customHeight="1">
      <c r="A2126" s="19">
        <v>2125</v>
      </c>
      <c r="B2126" s="4">
        <v>29</v>
      </c>
      <c r="C2126" s="15">
        <v>262</v>
      </c>
      <c r="D2126" s="21">
        <v>7</v>
      </c>
      <c r="E2126" s="22">
        <v>44358</v>
      </c>
      <c r="F2126" s="26">
        <v>13</v>
      </c>
      <c r="G2126" s="24">
        <v>0.05</v>
      </c>
      <c r="H2126">
        <f>VLOOKUP($B2126,產品!$A$1:$E$61,4,FALSE)*(1-$G2126)*$F2126</f>
        <v>74100</v>
      </c>
      <c r="I2126" s="58">
        <f>$H2126-VLOOKUP($B2126,產品!$A$2:$E$61,5,FALSE)*F2126-$R2126</f>
        <v>26410.799999999999</v>
      </c>
      <c r="J2126">
        <f t="shared" si="99"/>
        <v>2021</v>
      </c>
      <c r="P2126" t="str">
        <f>MID(VLOOKUP($D2126,業務!$A$1:$E$11,2,FALSE),FIND("/",VLOOKUP($D2126,業務!$A$1:$E$11,2,FALSE))+1,2)</f>
        <v>副理</v>
      </c>
      <c r="Q2126">
        <f t="shared" si="100"/>
        <v>1.2E-2</v>
      </c>
      <c r="R2126">
        <f t="shared" si="101"/>
        <v>889.2</v>
      </c>
    </row>
    <row r="2127" spans="1:18" ht="15.75" customHeight="1">
      <c r="A2127" s="19">
        <v>2126</v>
      </c>
      <c r="B2127" s="4">
        <v>19</v>
      </c>
      <c r="C2127" s="15">
        <v>7</v>
      </c>
      <c r="D2127" s="21">
        <v>4</v>
      </c>
      <c r="E2127" s="22">
        <v>44358</v>
      </c>
      <c r="F2127" s="23">
        <v>70</v>
      </c>
      <c r="G2127" s="24">
        <v>0.13</v>
      </c>
      <c r="H2127">
        <f>VLOOKUP($B2127,產品!$A$1:$E$61,4,FALSE)*(1-$G2127)*$F2127</f>
        <v>109620</v>
      </c>
      <c r="I2127" s="58">
        <f>$H2127-VLOOKUP($B2127,產品!$A$2:$E$61,5,FALSE)*F2127-$R2127</f>
        <v>57904.56</v>
      </c>
      <c r="J2127">
        <f t="shared" si="99"/>
        <v>2021</v>
      </c>
      <c r="P2127" t="str">
        <f>MID(VLOOKUP($D2127,業務!$A$1:$E$11,2,FALSE),FIND("/",VLOOKUP($D2127,業務!$A$1:$E$11,2,FALSE))+1,2)</f>
        <v>副理</v>
      </c>
      <c r="Q2127">
        <f t="shared" si="100"/>
        <v>1.2E-2</v>
      </c>
      <c r="R2127">
        <f t="shared" si="101"/>
        <v>1315.44</v>
      </c>
    </row>
    <row r="2128" spans="1:18" ht="15.75" customHeight="1">
      <c r="A2128" s="19">
        <v>2127</v>
      </c>
      <c r="B2128" s="4">
        <v>31</v>
      </c>
      <c r="C2128" s="15">
        <v>263</v>
      </c>
      <c r="D2128" s="21">
        <v>9</v>
      </c>
      <c r="E2128" s="22">
        <v>44359</v>
      </c>
      <c r="F2128" s="26">
        <v>10</v>
      </c>
      <c r="G2128" s="24">
        <v>0.14000000000000001</v>
      </c>
      <c r="H2128">
        <f>VLOOKUP($B2128,產品!$A$1:$E$61,4,FALSE)*(1-$G2128)*$F2128</f>
        <v>60200</v>
      </c>
      <c r="I2128" s="58">
        <f>$H2128-VLOOKUP($B2128,產品!$A$2:$E$61,5,FALSE)*F2128-$R2128</f>
        <v>17297</v>
      </c>
      <c r="J2128">
        <f t="shared" si="99"/>
        <v>2021</v>
      </c>
      <c r="P2128" t="str">
        <f>MID(VLOOKUP($D2128,業務!$A$1:$E$11,2,FALSE),FIND("/",VLOOKUP($D2128,業務!$A$1:$E$11,2,FALSE))+1,2)</f>
        <v>經理</v>
      </c>
      <c r="Q2128">
        <f t="shared" si="100"/>
        <v>1.4999999999999999E-2</v>
      </c>
      <c r="R2128">
        <f t="shared" si="101"/>
        <v>903</v>
      </c>
    </row>
    <row r="2129" spans="1:18" ht="15.75" customHeight="1">
      <c r="A2129" s="19">
        <v>2128</v>
      </c>
      <c r="B2129" s="4">
        <v>35</v>
      </c>
      <c r="C2129" s="15">
        <v>10</v>
      </c>
      <c r="D2129" s="21">
        <v>2</v>
      </c>
      <c r="E2129" s="22">
        <v>44359</v>
      </c>
      <c r="F2129" s="26">
        <v>3</v>
      </c>
      <c r="G2129" s="24">
        <v>0.09</v>
      </c>
      <c r="H2129">
        <f>VLOOKUP($B2129,產品!$A$1:$E$61,4,FALSE)*(1-$G2129)*$F2129</f>
        <v>23205</v>
      </c>
      <c r="I2129" s="58">
        <f>$H2129-VLOOKUP($B2129,產品!$A$2:$E$61,5,FALSE)*F2129-$R2129</f>
        <v>7556.9250000000002</v>
      </c>
      <c r="J2129">
        <f t="shared" si="99"/>
        <v>2021</v>
      </c>
      <c r="P2129" t="str">
        <f>MID(VLOOKUP($D2129,業務!$A$1:$E$11,2,FALSE),FIND("/",VLOOKUP($D2129,業務!$A$1:$E$11,2,FALSE))+1,2)</f>
        <v>經理</v>
      </c>
      <c r="Q2129">
        <f t="shared" si="100"/>
        <v>1.4999999999999999E-2</v>
      </c>
      <c r="R2129">
        <f t="shared" si="101"/>
        <v>348.07499999999999</v>
      </c>
    </row>
    <row r="2130" spans="1:18" ht="15.75" customHeight="1">
      <c r="A2130" s="19">
        <v>2129</v>
      </c>
      <c r="B2130" s="4">
        <v>41</v>
      </c>
      <c r="C2130" s="15">
        <v>5</v>
      </c>
      <c r="D2130" s="21">
        <v>7</v>
      </c>
      <c r="E2130" s="22">
        <v>44359</v>
      </c>
      <c r="F2130" s="23">
        <v>3</v>
      </c>
      <c r="G2130" s="24">
        <v>0.1</v>
      </c>
      <c r="H2130">
        <f>VLOOKUP($B2130,產品!$A$1:$E$61,4,FALSE)*(1-$G2130)*$F2130</f>
        <v>32400</v>
      </c>
      <c r="I2130" s="58">
        <f>$H2130-VLOOKUP($B2130,產品!$A$2:$E$61,5,FALSE)*F2130-$R2130</f>
        <v>8611.2000000000007</v>
      </c>
      <c r="J2130">
        <f t="shared" si="99"/>
        <v>2021</v>
      </c>
      <c r="P2130" t="str">
        <f>MID(VLOOKUP($D2130,業務!$A$1:$E$11,2,FALSE),FIND("/",VLOOKUP($D2130,業務!$A$1:$E$11,2,FALSE))+1,2)</f>
        <v>副理</v>
      </c>
      <c r="Q2130">
        <f t="shared" si="100"/>
        <v>1.2E-2</v>
      </c>
      <c r="R2130">
        <f t="shared" si="101"/>
        <v>388.8</v>
      </c>
    </row>
    <row r="2131" spans="1:18" ht="15.75" customHeight="1">
      <c r="A2131" s="19">
        <v>2130</v>
      </c>
      <c r="B2131" s="4">
        <v>28</v>
      </c>
      <c r="C2131" s="15">
        <v>11</v>
      </c>
      <c r="D2131" s="21">
        <v>6</v>
      </c>
      <c r="E2131" s="22">
        <v>44359</v>
      </c>
      <c r="F2131" s="26">
        <v>10</v>
      </c>
      <c r="G2131" s="24">
        <v>0.18</v>
      </c>
      <c r="H2131">
        <f>VLOOKUP($B2131,產品!$A$1:$E$61,4,FALSE)*(1-$G2131)*$F2131</f>
        <v>61500.000000000007</v>
      </c>
      <c r="I2131" s="58">
        <f>$H2131-VLOOKUP($B2131,產品!$A$2:$E$61,5,FALSE)*F2131-$R2131</f>
        <v>15885.000000000007</v>
      </c>
      <c r="J2131">
        <f t="shared" si="99"/>
        <v>2021</v>
      </c>
      <c r="P2131" t="str">
        <f>MID(VLOOKUP($D2131,業務!$A$1:$E$11,2,FALSE),FIND("/",VLOOKUP($D2131,業務!$A$1:$E$11,2,FALSE))+1,2)</f>
        <v>專員</v>
      </c>
      <c r="Q2131">
        <f t="shared" si="100"/>
        <v>0.01</v>
      </c>
      <c r="R2131">
        <f t="shared" si="101"/>
        <v>615.00000000000011</v>
      </c>
    </row>
    <row r="2132" spans="1:18" ht="15.75" customHeight="1">
      <c r="A2132" s="19">
        <v>2131</v>
      </c>
      <c r="B2132" s="4">
        <v>40</v>
      </c>
      <c r="C2132" s="15">
        <v>135</v>
      </c>
      <c r="D2132" s="21">
        <v>4</v>
      </c>
      <c r="E2132" s="22">
        <v>44359</v>
      </c>
      <c r="F2132" s="23">
        <v>4</v>
      </c>
      <c r="G2132" s="24">
        <v>0.09</v>
      </c>
      <c r="H2132">
        <f>VLOOKUP($B2132,產品!$A$1:$E$61,4,FALSE)*(1-$G2132)*$F2132</f>
        <v>72800</v>
      </c>
      <c r="I2132" s="58">
        <f>$H2132-VLOOKUP($B2132,產品!$A$2:$E$61,5,FALSE)*F2132-$R2132</f>
        <v>19926.400000000001</v>
      </c>
      <c r="J2132">
        <f t="shared" si="99"/>
        <v>2021</v>
      </c>
      <c r="P2132" t="str">
        <f>MID(VLOOKUP($D2132,業務!$A$1:$E$11,2,FALSE),FIND("/",VLOOKUP($D2132,業務!$A$1:$E$11,2,FALSE))+1,2)</f>
        <v>副理</v>
      </c>
      <c r="Q2132">
        <f t="shared" si="100"/>
        <v>1.2E-2</v>
      </c>
      <c r="R2132">
        <f t="shared" si="101"/>
        <v>873.6</v>
      </c>
    </row>
    <row r="2133" spans="1:18" ht="15.75" customHeight="1">
      <c r="A2133" s="19">
        <v>2132</v>
      </c>
      <c r="B2133" s="4">
        <v>59</v>
      </c>
      <c r="C2133" s="15">
        <v>2</v>
      </c>
      <c r="D2133" s="21">
        <v>5</v>
      </c>
      <c r="E2133" s="22">
        <v>44359</v>
      </c>
      <c r="F2133" s="26">
        <v>10</v>
      </c>
      <c r="G2133" s="24">
        <v>0.15</v>
      </c>
      <c r="H2133">
        <f>VLOOKUP($B2133,產品!$A$1:$E$61,4,FALSE)*(1-$G2133)*$F2133</f>
        <v>204000</v>
      </c>
      <c r="I2133" s="58">
        <f>$H2133-VLOOKUP($B2133,產品!$A$2:$E$61,5,FALSE)*F2133-$R2133</f>
        <v>33960</v>
      </c>
      <c r="J2133">
        <f t="shared" si="99"/>
        <v>2021</v>
      </c>
      <c r="P2133" t="str">
        <f>MID(VLOOKUP($D2133,業務!$A$1:$E$11,2,FALSE),FIND("/",VLOOKUP($D2133,業務!$A$1:$E$11,2,FALSE))+1,2)</f>
        <v>專員</v>
      </c>
      <c r="Q2133">
        <f t="shared" si="100"/>
        <v>0.01</v>
      </c>
      <c r="R2133">
        <f t="shared" si="101"/>
        <v>2040</v>
      </c>
    </row>
    <row r="2134" spans="1:18" ht="15.75" customHeight="1">
      <c r="A2134" s="19">
        <v>2133</v>
      </c>
      <c r="B2134" s="4">
        <v>45</v>
      </c>
      <c r="C2134" s="15">
        <v>5</v>
      </c>
      <c r="D2134" s="21">
        <v>7</v>
      </c>
      <c r="E2134" s="22">
        <v>44359</v>
      </c>
      <c r="F2134" s="23">
        <v>20</v>
      </c>
      <c r="G2134" s="24">
        <v>0.1</v>
      </c>
      <c r="H2134">
        <f>VLOOKUP($B2134,產品!$A$1:$E$61,4,FALSE)*(1-$G2134)*$F2134</f>
        <v>252000</v>
      </c>
      <c r="I2134" s="58">
        <f>$H2134-VLOOKUP($B2134,產品!$A$2:$E$61,5,FALSE)*F2134-$R2134</f>
        <v>66976</v>
      </c>
      <c r="J2134">
        <f t="shared" si="99"/>
        <v>2021</v>
      </c>
      <c r="P2134" t="str">
        <f>MID(VLOOKUP($D2134,業務!$A$1:$E$11,2,FALSE),FIND("/",VLOOKUP($D2134,業務!$A$1:$E$11,2,FALSE))+1,2)</f>
        <v>副理</v>
      </c>
      <c r="Q2134">
        <f t="shared" si="100"/>
        <v>1.2E-2</v>
      </c>
      <c r="R2134">
        <f t="shared" si="101"/>
        <v>3024</v>
      </c>
    </row>
    <row r="2135" spans="1:18" ht="15.75" customHeight="1">
      <c r="A2135" s="19">
        <v>2134</v>
      </c>
      <c r="B2135" s="4">
        <v>37</v>
      </c>
      <c r="C2135" s="15">
        <v>261</v>
      </c>
      <c r="D2135" s="21">
        <v>4</v>
      </c>
      <c r="E2135" s="22">
        <v>44359</v>
      </c>
      <c r="F2135" s="26">
        <v>25</v>
      </c>
      <c r="G2135" s="24">
        <v>0.06</v>
      </c>
      <c r="H2135">
        <f>VLOOKUP($B2135,產品!$A$1:$E$61,4,FALSE)*(1-$G2135)*$F2135</f>
        <v>282000</v>
      </c>
      <c r="I2135" s="58">
        <f>$H2135-VLOOKUP($B2135,產品!$A$2:$E$61,5,FALSE)*F2135-$R2135</f>
        <v>83616</v>
      </c>
      <c r="J2135">
        <f t="shared" si="99"/>
        <v>2021</v>
      </c>
      <c r="P2135" t="str">
        <f>MID(VLOOKUP($D2135,業務!$A$1:$E$11,2,FALSE),FIND("/",VLOOKUP($D2135,業務!$A$1:$E$11,2,FALSE))+1,2)</f>
        <v>副理</v>
      </c>
      <c r="Q2135">
        <f t="shared" si="100"/>
        <v>1.2E-2</v>
      </c>
      <c r="R2135">
        <f t="shared" si="101"/>
        <v>3384</v>
      </c>
    </row>
    <row r="2136" spans="1:18" ht="15.75" customHeight="1">
      <c r="A2136" s="19">
        <v>2135</v>
      </c>
      <c r="B2136" s="4">
        <v>31</v>
      </c>
      <c r="C2136" s="15">
        <v>114</v>
      </c>
      <c r="D2136" s="21">
        <v>5</v>
      </c>
      <c r="E2136" s="22">
        <v>44360</v>
      </c>
      <c r="F2136" s="26">
        <v>2</v>
      </c>
      <c r="G2136" s="24">
        <v>0.08</v>
      </c>
      <c r="H2136">
        <f>VLOOKUP($B2136,產品!$A$1:$E$61,4,FALSE)*(1-$G2136)*$F2136</f>
        <v>12880</v>
      </c>
      <c r="I2136" s="58">
        <f>$H2136-VLOOKUP($B2136,產品!$A$2:$E$61,5,FALSE)*F2136-$R2136</f>
        <v>4351.2</v>
      </c>
      <c r="J2136">
        <f t="shared" si="99"/>
        <v>2021</v>
      </c>
      <c r="P2136" t="str">
        <f>MID(VLOOKUP($D2136,業務!$A$1:$E$11,2,FALSE),FIND("/",VLOOKUP($D2136,業務!$A$1:$E$11,2,FALSE))+1,2)</f>
        <v>專員</v>
      </c>
      <c r="Q2136">
        <f t="shared" si="100"/>
        <v>0.01</v>
      </c>
      <c r="R2136">
        <f t="shared" si="101"/>
        <v>128.80000000000001</v>
      </c>
    </row>
    <row r="2137" spans="1:18" ht="15.75" customHeight="1">
      <c r="A2137" s="19">
        <v>2136</v>
      </c>
      <c r="B2137" s="4">
        <v>32</v>
      </c>
      <c r="C2137" s="15">
        <v>261</v>
      </c>
      <c r="D2137" s="21">
        <v>6</v>
      </c>
      <c r="E2137" s="22">
        <v>44360</v>
      </c>
      <c r="F2137" s="26">
        <v>3</v>
      </c>
      <c r="G2137" s="24">
        <v>7.0000000000000007E-2</v>
      </c>
      <c r="H2137">
        <f>VLOOKUP($B2137,產品!$A$1:$E$61,4,FALSE)*(1-$G2137)*$F2137</f>
        <v>20924.999999999996</v>
      </c>
      <c r="I2137" s="58">
        <f>$H2137-VLOOKUP($B2137,產品!$A$2:$E$61,5,FALSE)*F2137-$R2137</f>
        <v>7215.7499999999964</v>
      </c>
      <c r="J2137">
        <f t="shared" si="99"/>
        <v>2021</v>
      </c>
      <c r="P2137" t="str">
        <f>MID(VLOOKUP($D2137,業務!$A$1:$E$11,2,FALSE),FIND("/",VLOOKUP($D2137,業務!$A$1:$E$11,2,FALSE))+1,2)</f>
        <v>專員</v>
      </c>
      <c r="Q2137">
        <f t="shared" si="100"/>
        <v>0.01</v>
      </c>
      <c r="R2137">
        <f t="shared" si="101"/>
        <v>209.24999999999997</v>
      </c>
    </row>
    <row r="2138" spans="1:18" ht="15.75" customHeight="1">
      <c r="A2138" s="19">
        <v>2137</v>
      </c>
      <c r="B2138" s="4">
        <v>45</v>
      </c>
      <c r="C2138" s="15">
        <v>119</v>
      </c>
      <c r="D2138" s="21">
        <v>7</v>
      </c>
      <c r="E2138" s="22">
        <v>44360</v>
      </c>
      <c r="F2138" s="23">
        <v>2</v>
      </c>
      <c r="G2138" s="24">
        <v>0.05</v>
      </c>
      <c r="H2138">
        <f>VLOOKUP($B2138,產品!$A$1:$E$61,4,FALSE)*(1-$G2138)*$F2138</f>
        <v>26600</v>
      </c>
      <c r="I2138" s="58">
        <f>$H2138-VLOOKUP($B2138,產品!$A$2:$E$61,5,FALSE)*F2138-$R2138</f>
        <v>8080.8</v>
      </c>
      <c r="J2138">
        <f t="shared" si="99"/>
        <v>2021</v>
      </c>
      <c r="P2138" t="str">
        <f>MID(VLOOKUP($D2138,業務!$A$1:$E$11,2,FALSE),FIND("/",VLOOKUP($D2138,業務!$A$1:$E$11,2,FALSE))+1,2)</f>
        <v>副理</v>
      </c>
      <c r="Q2138">
        <f t="shared" si="100"/>
        <v>1.2E-2</v>
      </c>
      <c r="R2138">
        <f t="shared" si="101"/>
        <v>319.2</v>
      </c>
    </row>
    <row r="2139" spans="1:18" ht="15.75" customHeight="1">
      <c r="A2139" s="19">
        <v>2138</v>
      </c>
      <c r="B2139" s="4">
        <v>35</v>
      </c>
      <c r="C2139" s="15">
        <v>115</v>
      </c>
      <c r="D2139" s="21">
        <v>1</v>
      </c>
      <c r="E2139" s="22">
        <v>44360</v>
      </c>
      <c r="F2139" s="26">
        <v>5</v>
      </c>
      <c r="G2139" s="24">
        <v>0.2</v>
      </c>
      <c r="H2139">
        <f>VLOOKUP($B2139,產品!$A$1:$E$61,4,FALSE)*(1-$G2139)*$F2139</f>
        <v>34000</v>
      </c>
      <c r="I2139" s="58">
        <f>$H2139-VLOOKUP($B2139,產品!$A$2:$E$61,5,FALSE)*F2139-$R2139</f>
        <v>8160</v>
      </c>
      <c r="J2139">
        <f t="shared" si="99"/>
        <v>2021</v>
      </c>
      <c r="P2139" t="str">
        <f>MID(VLOOKUP($D2139,業務!$A$1:$E$11,2,FALSE),FIND("/",VLOOKUP($D2139,業務!$A$1:$E$11,2,FALSE))+1,2)</f>
        <v>專員</v>
      </c>
      <c r="Q2139">
        <f t="shared" si="100"/>
        <v>0.01</v>
      </c>
      <c r="R2139">
        <f t="shared" si="101"/>
        <v>340</v>
      </c>
    </row>
    <row r="2140" spans="1:18" ht="15.75" customHeight="1">
      <c r="A2140" s="19">
        <v>2139</v>
      </c>
      <c r="B2140" s="4">
        <v>8</v>
      </c>
      <c r="C2140" s="15">
        <v>275</v>
      </c>
      <c r="D2140" s="21">
        <v>8</v>
      </c>
      <c r="E2140" s="22">
        <v>44360</v>
      </c>
      <c r="F2140" s="23">
        <v>30</v>
      </c>
      <c r="G2140" s="24">
        <v>0.14000000000000001</v>
      </c>
      <c r="H2140">
        <f>VLOOKUP($B2140,產品!$A$1:$E$61,4,FALSE)*(1-$G2140)*$F2140</f>
        <v>25800</v>
      </c>
      <c r="I2140" s="58">
        <f>$H2140-VLOOKUP($B2140,產品!$A$2:$E$61,5,FALSE)*F2140-$R2140</f>
        <v>13542</v>
      </c>
      <c r="J2140">
        <f t="shared" si="99"/>
        <v>2021</v>
      </c>
      <c r="P2140" t="str">
        <f>MID(VLOOKUP($D2140,業務!$A$1:$E$11,2,FALSE),FIND("/",VLOOKUP($D2140,業務!$A$1:$E$11,2,FALSE))+1,2)</f>
        <v>專員</v>
      </c>
      <c r="Q2140">
        <f t="shared" si="100"/>
        <v>0.01</v>
      </c>
      <c r="R2140">
        <f t="shared" si="101"/>
        <v>258</v>
      </c>
    </row>
    <row r="2141" spans="1:18" ht="15.75" customHeight="1">
      <c r="A2141" s="19">
        <v>2140</v>
      </c>
      <c r="B2141" s="4">
        <v>42</v>
      </c>
      <c r="C2141" s="15">
        <v>271</v>
      </c>
      <c r="D2141" s="21">
        <v>1</v>
      </c>
      <c r="E2141" s="22">
        <v>44360</v>
      </c>
      <c r="F2141" s="26">
        <v>4</v>
      </c>
      <c r="G2141" s="24">
        <v>0.12</v>
      </c>
      <c r="H2141">
        <f>VLOOKUP($B2141,產品!$A$1:$E$61,4,FALSE)*(1-$G2141)*$F2141</f>
        <v>52800</v>
      </c>
      <c r="I2141" s="58">
        <f>$H2141-VLOOKUP($B2141,產品!$A$2:$E$61,5,FALSE)*F2141-$R2141</f>
        <v>13272</v>
      </c>
      <c r="J2141">
        <f t="shared" si="99"/>
        <v>2021</v>
      </c>
      <c r="P2141" t="str">
        <f>MID(VLOOKUP($D2141,業務!$A$1:$E$11,2,FALSE),FIND("/",VLOOKUP($D2141,業務!$A$1:$E$11,2,FALSE))+1,2)</f>
        <v>專員</v>
      </c>
      <c r="Q2141">
        <f t="shared" si="100"/>
        <v>0.01</v>
      </c>
      <c r="R2141">
        <f t="shared" si="101"/>
        <v>528</v>
      </c>
    </row>
    <row r="2142" spans="1:18" ht="15.75" customHeight="1">
      <c r="A2142" s="19">
        <v>2141</v>
      </c>
      <c r="B2142" s="4">
        <v>48</v>
      </c>
      <c r="C2142" s="15">
        <v>277</v>
      </c>
      <c r="D2142" s="21">
        <v>4</v>
      </c>
      <c r="E2142" s="22">
        <v>44360</v>
      </c>
      <c r="F2142" s="26">
        <v>3</v>
      </c>
      <c r="G2142" s="24">
        <v>0.09</v>
      </c>
      <c r="H2142">
        <f>VLOOKUP($B2142,產品!$A$1:$E$61,4,FALSE)*(1-$G2142)*$F2142</f>
        <v>60060</v>
      </c>
      <c r="I2142" s="58">
        <f>$H2142-VLOOKUP($B2142,產品!$A$2:$E$61,5,FALSE)*F2142-$R2142</f>
        <v>16439.28</v>
      </c>
      <c r="J2142">
        <f t="shared" si="99"/>
        <v>2021</v>
      </c>
      <c r="P2142" t="str">
        <f>MID(VLOOKUP($D2142,業務!$A$1:$E$11,2,FALSE),FIND("/",VLOOKUP($D2142,業務!$A$1:$E$11,2,FALSE))+1,2)</f>
        <v>副理</v>
      </c>
      <c r="Q2142">
        <f t="shared" si="100"/>
        <v>1.2E-2</v>
      </c>
      <c r="R2142">
        <f t="shared" si="101"/>
        <v>720.72</v>
      </c>
    </row>
    <row r="2143" spans="1:18" ht="15.75" customHeight="1">
      <c r="A2143" s="19">
        <v>2142</v>
      </c>
      <c r="B2143" s="4">
        <v>49</v>
      </c>
      <c r="C2143" s="15">
        <v>123</v>
      </c>
      <c r="D2143" s="21">
        <v>1</v>
      </c>
      <c r="E2143" s="22">
        <v>44360</v>
      </c>
      <c r="F2143" s="23">
        <v>5</v>
      </c>
      <c r="G2143" s="24">
        <v>7.0000000000000007E-2</v>
      </c>
      <c r="H2143">
        <f>VLOOKUP($B2143,產品!$A$1:$E$61,4,FALSE)*(1-$G2143)*$F2143</f>
        <v>69749.999999999985</v>
      </c>
      <c r="I2143" s="58">
        <f>$H2143-VLOOKUP($B2143,產品!$A$2:$E$61,5,FALSE)*F2143-$R2143</f>
        <v>16552.499999999985</v>
      </c>
      <c r="J2143">
        <f t="shared" si="99"/>
        <v>2021</v>
      </c>
      <c r="P2143" t="str">
        <f>MID(VLOOKUP($D2143,業務!$A$1:$E$11,2,FALSE),FIND("/",VLOOKUP($D2143,業務!$A$1:$E$11,2,FALSE))+1,2)</f>
        <v>專員</v>
      </c>
      <c r="Q2143">
        <f t="shared" si="100"/>
        <v>0.01</v>
      </c>
      <c r="R2143">
        <f t="shared" si="101"/>
        <v>697.49999999999989</v>
      </c>
    </row>
    <row r="2144" spans="1:18" ht="15.75" customHeight="1">
      <c r="A2144" s="19">
        <v>2143</v>
      </c>
      <c r="B2144" s="4">
        <v>32</v>
      </c>
      <c r="C2144" s="15">
        <v>285</v>
      </c>
      <c r="D2144" s="21">
        <v>10</v>
      </c>
      <c r="E2144" s="22">
        <v>44360</v>
      </c>
      <c r="F2144" s="26">
        <v>10</v>
      </c>
      <c r="G2144" s="24">
        <v>0.16</v>
      </c>
      <c r="H2144">
        <f>VLOOKUP($B2144,產品!$A$1:$E$61,4,FALSE)*(1-$G2144)*$F2144</f>
        <v>63000</v>
      </c>
      <c r="I2144" s="58">
        <f>$H2144-VLOOKUP($B2144,產品!$A$2:$E$61,5,FALSE)*F2144-$R2144</f>
        <v>17370</v>
      </c>
      <c r="J2144">
        <f t="shared" si="99"/>
        <v>2021</v>
      </c>
      <c r="P2144" t="str">
        <f>MID(VLOOKUP($D2144,業務!$A$1:$E$11,2,FALSE),FIND("/",VLOOKUP($D2144,業務!$A$1:$E$11,2,FALSE))+1,2)</f>
        <v>專員</v>
      </c>
      <c r="Q2144">
        <f t="shared" si="100"/>
        <v>0.01</v>
      </c>
      <c r="R2144">
        <f t="shared" si="101"/>
        <v>630</v>
      </c>
    </row>
    <row r="2145" spans="1:18" ht="15.75" customHeight="1">
      <c r="A2145" s="19">
        <v>2144</v>
      </c>
      <c r="B2145" s="4">
        <v>56</v>
      </c>
      <c r="C2145" s="15">
        <v>284</v>
      </c>
      <c r="D2145" s="21">
        <v>8</v>
      </c>
      <c r="E2145" s="22">
        <v>44360</v>
      </c>
      <c r="F2145" s="23">
        <v>12</v>
      </c>
      <c r="G2145" s="24">
        <v>0.2</v>
      </c>
      <c r="H2145">
        <f>VLOOKUP($B2145,產品!$A$1:$E$61,4,FALSE)*(1-$G2145)*$F2145</f>
        <v>211200</v>
      </c>
      <c r="I2145" s="58">
        <f>$H2145-VLOOKUP($B2145,產品!$A$2:$E$61,5,FALSE)*F2145-$R2145</f>
        <v>24288.000000000029</v>
      </c>
      <c r="J2145">
        <f t="shared" si="99"/>
        <v>2021</v>
      </c>
      <c r="P2145" t="str">
        <f>MID(VLOOKUP($D2145,業務!$A$1:$E$11,2,FALSE),FIND("/",VLOOKUP($D2145,業務!$A$1:$E$11,2,FALSE))+1,2)</f>
        <v>專員</v>
      </c>
      <c r="Q2145">
        <f t="shared" si="100"/>
        <v>0.01</v>
      </c>
      <c r="R2145">
        <f t="shared" si="101"/>
        <v>2112</v>
      </c>
    </row>
    <row r="2146" spans="1:18" ht="15.75" customHeight="1">
      <c r="A2146" s="19">
        <v>2145</v>
      </c>
      <c r="B2146" s="4">
        <v>47</v>
      </c>
      <c r="C2146" s="15">
        <v>282</v>
      </c>
      <c r="D2146" s="21">
        <v>4</v>
      </c>
      <c r="E2146" s="22">
        <v>44360</v>
      </c>
      <c r="F2146" s="23">
        <v>9</v>
      </c>
      <c r="G2146" s="24">
        <v>0.17</v>
      </c>
      <c r="H2146">
        <f>VLOOKUP($B2146,產品!$A$1:$E$61,4,FALSE)*(1-$G2146)*$F2146</f>
        <v>149400</v>
      </c>
      <c r="I2146" s="58">
        <f>$H2146-VLOOKUP($B2146,產品!$A$2:$E$61,5,FALSE)*F2146-$R2146</f>
        <v>30607.200000000001</v>
      </c>
      <c r="J2146">
        <f t="shared" si="99"/>
        <v>2021</v>
      </c>
      <c r="P2146" t="str">
        <f>MID(VLOOKUP($D2146,業務!$A$1:$E$11,2,FALSE),FIND("/",VLOOKUP($D2146,業務!$A$1:$E$11,2,FALSE))+1,2)</f>
        <v>副理</v>
      </c>
      <c r="Q2146">
        <f t="shared" si="100"/>
        <v>1.2E-2</v>
      </c>
      <c r="R2146">
        <f t="shared" si="101"/>
        <v>1792.8</v>
      </c>
    </row>
    <row r="2147" spans="1:18" ht="15.75" customHeight="1">
      <c r="A2147" s="19">
        <v>2146</v>
      </c>
      <c r="B2147" s="4">
        <v>18</v>
      </c>
      <c r="C2147" s="15">
        <v>262</v>
      </c>
      <c r="D2147" s="21">
        <v>6</v>
      </c>
      <c r="E2147" s="22">
        <v>44360</v>
      </c>
      <c r="F2147" s="26">
        <v>40</v>
      </c>
      <c r="G2147" s="24">
        <v>0.13</v>
      </c>
      <c r="H2147">
        <f>VLOOKUP($B2147,產品!$A$1:$E$61,4,FALSE)*(1-$G2147)*$F2147</f>
        <v>62640</v>
      </c>
      <c r="I2147" s="58">
        <f>$H2147-VLOOKUP($B2147,產品!$A$2:$E$61,5,FALSE)*F2147-$R2147</f>
        <v>33213.599999999999</v>
      </c>
      <c r="J2147">
        <f t="shared" si="99"/>
        <v>2021</v>
      </c>
      <c r="P2147" t="str">
        <f>MID(VLOOKUP($D2147,業務!$A$1:$E$11,2,FALSE),FIND("/",VLOOKUP($D2147,業務!$A$1:$E$11,2,FALSE))+1,2)</f>
        <v>專員</v>
      </c>
      <c r="Q2147">
        <f t="shared" si="100"/>
        <v>0.01</v>
      </c>
      <c r="R2147">
        <f t="shared" si="101"/>
        <v>626.4</v>
      </c>
    </row>
    <row r="2148" spans="1:18" ht="15.75" customHeight="1">
      <c r="A2148" s="19">
        <v>2147</v>
      </c>
      <c r="B2148" s="4">
        <v>6</v>
      </c>
      <c r="C2148" s="15">
        <v>114</v>
      </c>
      <c r="D2148" s="21">
        <v>4</v>
      </c>
      <c r="E2148" s="22">
        <v>44361</v>
      </c>
      <c r="F2148" s="23">
        <v>13</v>
      </c>
      <c r="G2148" s="24">
        <v>0.09</v>
      </c>
      <c r="H2148">
        <f>VLOOKUP($B2148,產品!$A$1:$E$61,4,FALSE)*(1-$G2148)*$F2148</f>
        <v>11830</v>
      </c>
      <c r="I2148" s="58">
        <f>$H2148-VLOOKUP($B2148,產品!$A$2:$E$61,5,FALSE)*F2148-$R2148</f>
        <v>6488.04</v>
      </c>
      <c r="J2148">
        <f t="shared" si="99"/>
        <v>2021</v>
      </c>
      <c r="P2148" t="str">
        <f>MID(VLOOKUP($D2148,業務!$A$1:$E$11,2,FALSE),FIND("/",VLOOKUP($D2148,業務!$A$1:$E$11,2,FALSE))+1,2)</f>
        <v>副理</v>
      </c>
      <c r="Q2148">
        <f t="shared" si="100"/>
        <v>1.2E-2</v>
      </c>
      <c r="R2148">
        <f t="shared" si="101"/>
        <v>141.96</v>
      </c>
    </row>
    <row r="2149" spans="1:18" ht="15.75" customHeight="1">
      <c r="A2149" s="19">
        <v>2148</v>
      </c>
      <c r="B2149" s="4">
        <v>34</v>
      </c>
      <c r="C2149" s="15">
        <v>280</v>
      </c>
      <c r="D2149" s="21">
        <v>4</v>
      </c>
      <c r="E2149" s="22">
        <v>44361</v>
      </c>
      <c r="F2149" s="26">
        <v>4</v>
      </c>
      <c r="G2149" s="24">
        <v>0.15</v>
      </c>
      <c r="H2149">
        <f>VLOOKUP($B2149,產品!$A$1:$E$61,4,FALSE)*(1-$G2149)*$F2149</f>
        <v>27200</v>
      </c>
      <c r="I2149" s="58">
        <f>$H2149-VLOOKUP($B2149,產品!$A$2:$E$61,5,FALSE)*F2149-$R2149</f>
        <v>7673.6</v>
      </c>
      <c r="J2149">
        <f t="shared" si="99"/>
        <v>2021</v>
      </c>
      <c r="P2149" t="str">
        <f>MID(VLOOKUP($D2149,業務!$A$1:$E$11,2,FALSE),FIND("/",VLOOKUP($D2149,業務!$A$1:$E$11,2,FALSE))+1,2)</f>
        <v>副理</v>
      </c>
      <c r="Q2149">
        <f t="shared" si="100"/>
        <v>1.2E-2</v>
      </c>
      <c r="R2149">
        <f t="shared" si="101"/>
        <v>326.40000000000003</v>
      </c>
    </row>
    <row r="2150" spans="1:18" ht="15.75" customHeight="1">
      <c r="A2150" s="19">
        <v>2149</v>
      </c>
      <c r="B2150" s="4">
        <v>20</v>
      </c>
      <c r="C2150" s="15">
        <v>275</v>
      </c>
      <c r="D2150" s="21">
        <v>6</v>
      </c>
      <c r="E2150" s="22">
        <v>44361</v>
      </c>
      <c r="F2150" s="26">
        <v>20</v>
      </c>
      <c r="G2150" s="24">
        <v>0.05</v>
      </c>
      <c r="H2150">
        <f>VLOOKUP($B2150,產品!$A$1:$E$61,4,FALSE)*(1-$G2150)*$F2150</f>
        <v>34200</v>
      </c>
      <c r="I2150" s="58">
        <f>$H2150-VLOOKUP($B2150,產品!$A$2:$E$61,5,FALSE)*F2150-$R2150</f>
        <v>19458</v>
      </c>
      <c r="J2150">
        <f t="shared" si="99"/>
        <v>2021</v>
      </c>
      <c r="P2150" t="str">
        <f>MID(VLOOKUP($D2150,業務!$A$1:$E$11,2,FALSE),FIND("/",VLOOKUP($D2150,業務!$A$1:$E$11,2,FALSE))+1,2)</f>
        <v>專員</v>
      </c>
      <c r="Q2150">
        <f t="shared" si="100"/>
        <v>0.01</v>
      </c>
      <c r="R2150">
        <f t="shared" si="101"/>
        <v>342</v>
      </c>
    </row>
    <row r="2151" spans="1:18" ht="15.75" customHeight="1">
      <c r="A2151" s="19">
        <v>2150</v>
      </c>
      <c r="B2151" s="4">
        <v>46</v>
      </c>
      <c r="C2151" s="15">
        <v>259</v>
      </c>
      <c r="D2151" s="21">
        <v>2</v>
      </c>
      <c r="E2151" s="22">
        <v>44361</v>
      </c>
      <c r="F2151" s="23">
        <v>5</v>
      </c>
      <c r="G2151" s="24">
        <v>0.09</v>
      </c>
      <c r="H2151">
        <f>VLOOKUP($B2151,產品!$A$1:$E$61,4,FALSE)*(1-$G2151)*$F2151</f>
        <v>77350</v>
      </c>
      <c r="I2151" s="58">
        <f>$H2151-VLOOKUP($B2151,產品!$A$2:$E$61,5,FALSE)*F2151-$R2151</f>
        <v>20939.75</v>
      </c>
      <c r="J2151">
        <f t="shared" si="99"/>
        <v>2021</v>
      </c>
      <c r="P2151" t="str">
        <f>MID(VLOOKUP($D2151,業務!$A$1:$E$11,2,FALSE),FIND("/",VLOOKUP($D2151,業務!$A$1:$E$11,2,FALSE))+1,2)</f>
        <v>經理</v>
      </c>
      <c r="Q2151">
        <f t="shared" si="100"/>
        <v>1.4999999999999999E-2</v>
      </c>
      <c r="R2151">
        <f t="shared" si="101"/>
        <v>1160.25</v>
      </c>
    </row>
    <row r="2152" spans="1:18" ht="15.75" customHeight="1">
      <c r="A2152" s="19">
        <v>2151</v>
      </c>
      <c r="B2152" s="4">
        <v>49</v>
      </c>
      <c r="C2152" s="15">
        <v>10</v>
      </c>
      <c r="D2152" s="21">
        <v>2</v>
      </c>
      <c r="E2152" s="22">
        <v>44361</v>
      </c>
      <c r="F2152" s="26">
        <v>20</v>
      </c>
      <c r="G2152" s="24">
        <v>0.18</v>
      </c>
      <c r="H2152">
        <f>VLOOKUP($B2152,產品!$A$1:$E$61,4,FALSE)*(1-$G2152)*$F2152</f>
        <v>246000.00000000003</v>
      </c>
      <c r="I2152" s="58">
        <f>$H2152-VLOOKUP($B2152,產品!$A$2:$E$61,5,FALSE)*F2152-$R2152</f>
        <v>32310.000000000029</v>
      </c>
      <c r="J2152">
        <f t="shared" si="99"/>
        <v>2021</v>
      </c>
      <c r="P2152" t="str">
        <f>MID(VLOOKUP($D2152,業務!$A$1:$E$11,2,FALSE),FIND("/",VLOOKUP($D2152,業務!$A$1:$E$11,2,FALSE))+1,2)</f>
        <v>經理</v>
      </c>
      <c r="Q2152">
        <f t="shared" si="100"/>
        <v>1.4999999999999999E-2</v>
      </c>
      <c r="R2152">
        <f t="shared" si="101"/>
        <v>3690.0000000000005</v>
      </c>
    </row>
    <row r="2153" spans="1:18" ht="15.75" customHeight="1">
      <c r="A2153" s="19">
        <v>2152</v>
      </c>
      <c r="B2153" s="4">
        <v>57</v>
      </c>
      <c r="C2153" s="15">
        <v>5</v>
      </c>
      <c r="D2153" s="21">
        <v>10</v>
      </c>
      <c r="E2153" s="22">
        <v>44361</v>
      </c>
      <c r="F2153" s="23">
        <v>10</v>
      </c>
      <c r="G2153" s="24">
        <v>7.0000000000000007E-2</v>
      </c>
      <c r="H2153">
        <f>VLOOKUP($B2153,產品!$A$1:$E$61,4,FALSE)*(1-$G2153)*$F2153</f>
        <v>167400</v>
      </c>
      <c r="I2153" s="58">
        <f>$H2153-VLOOKUP($B2153,產品!$A$2:$E$61,5,FALSE)*F2153-$R2153</f>
        <v>39726</v>
      </c>
      <c r="J2153">
        <f t="shared" si="99"/>
        <v>2021</v>
      </c>
      <c r="P2153" t="str">
        <f>MID(VLOOKUP($D2153,業務!$A$1:$E$11,2,FALSE),FIND("/",VLOOKUP($D2153,業務!$A$1:$E$11,2,FALSE))+1,2)</f>
        <v>專員</v>
      </c>
      <c r="Q2153">
        <f t="shared" si="100"/>
        <v>0.01</v>
      </c>
      <c r="R2153">
        <f t="shared" si="101"/>
        <v>1674</v>
      </c>
    </row>
    <row r="2154" spans="1:18" ht="15.75" customHeight="1">
      <c r="A2154" s="19">
        <v>2153</v>
      </c>
      <c r="B2154" s="4">
        <v>18</v>
      </c>
      <c r="C2154" s="15">
        <v>116</v>
      </c>
      <c r="D2154" s="21">
        <v>5</v>
      </c>
      <c r="E2154" s="22">
        <v>44362</v>
      </c>
      <c r="F2154" s="26">
        <v>20</v>
      </c>
      <c r="G2154" s="24">
        <v>0.2</v>
      </c>
      <c r="H2154">
        <f>VLOOKUP($B2154,產品!$A$1:$E$61,4,FALSE)*(1-$G2154)*$F2154</f>
        <v>28800</v>
      </c>
      <c r="I2154" s="58">
        <f>$H2154-VLOOKUP($B2154,產品!$A$2:$E$61,5,FALSE)*F2154-$R2154</f>
        <v>14112</v>
      </c>
      <c r="J2154">
        <f t="shared" si="99"/>
        <v>2021</v>
      </c>
      <c r="P2154" t="str">
        <f>MID(VLOOKUP($D2154,業務!$A$1:$E$11,2,FALSE),FIND("/",VLOOKUP($D2154,業務!$A$1:$E$11,2,FALSE))+1,2)</f>
        <v>專員</v>
      </c>
      <c r="Q2154">
        <f t="shared" si="100"/>
        <v>0.01</v>
      </c>
      <c r="R2154">
        <f t="shared" si="101"/>
        <v>288</v>
      </c>
    </row>
    <row r="2155" spans="1:18" ht="15.75" customHeight="1">
      <c r="A2155" s="19">
        <v>2154</v>
      </c>
      <c r="B2155" s="4">
        <v>30</v>
      </c>
      <c r="C2155" s="15">
        <v>112</v>
      </c>
      <c r="D2155" s="21">
        <v>2</v>
      </c>
      <c r="E2155" s="22">
        <v>44362</v>
      </c>
      <c r="F2155" s="23">
        <v>7</v>
      </c>
      <c r="G2155" s="24">
        <v>0.05</v>
      </c>
      <c r="H2155">
        <f>VLOOKUP($B2155,產品!$A$1:$E$61,4,FALSE)*(1-$G2155)*$F2155</f>
        <v>43225</v>
      </c>
      <c r="I2155" s="58">
        <f>$H2155-VLOOKUP($B2155,產品!$A$2:$E$61,5,FALSE)*F2155-$R2155</f>
        <v>15276.625</v>
      </c>
      <c r="J2155">
        <f t="shared" si="99"/>
        <v>2021</v>
      </c>
      <c r="P2155" t="str">
        <f>MID(VLOOKUP($D2155,業務!$A$1:$E$11,2,FALSE),FIND("/",VLOOKUP($D2155,業務!$A$1:$E$11,2,FALSE))+1,2)</f>
        <v>經理</v>
      </c>
      <c r="Q2155">
        <f t="shared" si="100"/>
        <v>1.4999999999999999E-2</v>
      </c>
      <c r="R2155">
        <f t="shared" si="101"/>
        <v>648.375</v>
      </c>
    </row>
    <row r="2156" spans="1:18" ht="15.75" customHeight="1">
      <c r="A2156" s="19">
        <v>2155</v>
      </c>
      <c r="B2156" s="4">
        <v>39</v>
      </c>
      <c r="C2156" s="15">
        <v>11</v>
      </c>
      <c r="D2156" s="21">
        <v>1</v>
      </c>
      <c r="E2156" s="22">
        <v>44362</v>
      </c>
      <c r="F2156" s="26">
        <v>6</v>
      </c>
      <c r="G2156" s="24">
        <v>0.19</v>
      </c>
      <c r="H2156">
        <f>VLOOKUP($B2156,產品!$A$1:$E$61,4,FALSE)*(1-$G2156)*$F2156</f>
        <v>87480.000000000015</v>
      </c>
      <c r="I2156" s="58">
        <f>$H2156-VLOOKUP($B2156,產品!$A$2:$E$61,5,FALSE)*F2156-$R2156</f>
        <v>16405.200000000015</v>
      </c>
      <c r="J2156">
        <f t="shared" si="99"/>
        <v>2021</v>
      </c>
      <c r="P2156" t="str">
        <f>MID(VLOOKUP($D2156,業務!$A$1:$E$11,2,FALSE),FIND("/",VLOOKUP($D2156,業務!$A$1:$E$11,2,FALSE))+1,2)</f>
        <v>專員</v>
      </c>
      <c r="Q2156">
        <f t="shared" si="100"/>
        <v>0.01</v>
      </c>
      <c r="R2156">
        <f t="shared" si="101"/>
        <v>874.80000000000018</v>
      </c>
    </row>
    <row r="2157" spans="1:18" ht="15.75" customHeight="1">
      <c r="A2157" s="19">
        <v>2156</v>
      </c>
      <c r="B2157" s="4">
        <v>41</v>
      </c>
      <c r="C2157" s="15">
        <v>7</v>
      </c>
      <c r="D2157" s="21">
        <v>4</v>
      </c>
      <c r="E2157" s="22">
        <v>44362</v>
      </c>
      <c r="F2157" s="26">
        <v>10</v>
      </c>
      <c r="G2157" s="24">
        <v>0.11</v>
      </c>
      <c r="H2157">
        <f>VLOOKUP($B2157,產品!$A$1:$E$61,4,FALSE)*(1-$G2157)*$F2157</f>
        <v>106800</v>
      </c>
      <c r="I2157" s="58">
        <f>$H2157-VLOOKUP($B2157,產品!$A$2:$E$61,5,FALSE)*F2157-$R2157</f>
        <v>27518.400000000001</v>
      </c>
      <c r="J2157">
        <f t="shared" si="99"/>
        <v>2021</v>
      </c>
      <c r="P2157" t="str">
        <f>MID(VLOOKUP($D2157,業務!$A$1:$E$11,2,FALSE),FIND("/",VLOOKUP($D2157,業務!$A$1:$E$11,2,FALSE))+1,2)</f>
        <v>副理</v>
      </c>
      <c r="Q2157">
        <f t="shared" si="100"/>
        <v>1.2E-2</v>
      </c>
      <c r="R2157">
        <f t="shared" si="101"/>
        <v>1281.6000000000001</v>
      </c>
    </row>
    <row r="2158" spans="1:18" ht="15.75" customHeight="1">
      <c r="A2158" s="19">
        <v>2157</v>
      </c>
      <c r="B2158" s="4">
        <v>10</v>
      </c>
      <c r="C2158" s="15">
        <v>284</v>
      </c>
      <c r="D2158" s="21">
        <v>2</v>
      </c>
      <c r="E2158" s="22">
        <v>44362</v>
      </c>
      <c r="F2158" s="26">
        <v>80</v>
      </c>
      <c r="G2158" s="24">
        <v>0.15</v>
      </c>
      <c r="H2158">
        <f>VLOOKUP($B2158,產品!$A$1:$E$61,4,FALSE)*(1-$G2158)*$F2158</f>
        <v>68000</v>
      </c>
      <c r="I2158" s="58">
        <f>$H2158-VLOOKUP($B2158,產品!$A$2:$E$61,5,FALSE)*F2158-$R2158</f>
        <v>34980</v>
      </c>
      <c r="J2158">
        <f t="shared" si="99"/>
        <v>2021</v>
      </c>
      <c r="P2158" t="str">
        <f>MID(VLOOKUP($D2158,業務!$A$1:$E$11,2,FALSE),FIND("/",VLOOKUP($D2158,業務!$A$1:$E$11,2,FALSE))+1,2)</f>
        <v>經理</v>
      </c>
      <c r="Q2158">
        <f t="shared" si="100"/>
        <v>1.4999999999999999E-2</v>
      </c>
      <c r="R2158">
        <f t="shared" si="101"/>
        <v>1020</v>
      </c>
    </row>
    <row r="2159" spans="1:18" ht="15.75" customHeight="1">
      <c r="A2159" s="19">
        <v>2158</v>
      </c>
      <c r="B2159" s="4">
        <v>40</v>
      </c>
      <c r="C2159" s="15">
        <v>3</v>
      </c>
      <c r="D2159" s="21">
        <v>9</v>
      </c>
      <c r="E2159" s="22">
        <v>44362</v>
      </c>
      <c r="F2159" s="26">
        <v>10</v>
      </c>
      <c r="G2159" s="24">
        <v>0.16</v>
      </c>
      <c r="H2159">
        <f>VLOOKUP($B2159,產品!$A$1:$E$61,4,FALSE)*(1-$G2159)*$F2159</f>
        <v>168000</v>
      </c>
      <c r="I2159" s="58">
        <f>$H2159-VLOOKUP($B2159,產品!$A$2:$E$61,5,FALSE)*F2159-$R2159</f>
        <v>35480</v>
      </c>
      <c r="J2159">
        <f t="shared" si="99"/>
        <v>2021</v>
      </c>
      <c r="P2159" t="str">
        <f>MID(VLOOKUP($D2159,業務!$A$1:$E$11,2,FALSE),FIND("/",VLOOKUP($D2159,業務!$A$1:$E$11,2,FALSE))+1,2)</f>
        <v>經理</v>
      </c>
      <c r="Q2159">
        <f t="shared" si="100"/>
        <v>1.4999999999999999E-2</v>
      </c>
      <c r="R2159">
        <f t="shared" si="101"/>
        <v>2520</v>
      </c>
    </row>
    <row r="2160" spans="1:18" ht="15.75" customHeight="1">
      <c r="A2160" s="19">
        <v>2159</v>
      </c>
      <c r="B2160" s="4">
        <v>20</v>
      </c>
      <c r="C2160" s="15">
        <v>6</v>
      </c>
      <c r="D2160" s="21">
        <v>5</v>
      </c>
      <c r="E2160" s="22">
        <v>44362</v>
      </c>
      <c r="F2160" s="26">
        <v>60</v>
      </c>
      <c r="G2160" s="24">
        <v>0.2</v>
      </c>
      <c r="H2160">
        <f>VLOOKUP($B2160,產品!$A$1:$E$61,4,FALSE)*(1-$G2160)*$F2160</f>
        <v>86400</v>
      </c>
      <c r="I2160" s="58">
        <f>$H2160-VLOOKUP($B2160,產品!$A$2:$E$61,5,FALSE)*F2160-$R2160</f>
        <v>42336</v>
      </c>
      <c r="J2160">
        <f t="shared" si="99"/>
        <v>2021</v>
      </c>
      <c r="P2160" t="str">
        <f>MID(VLOOKUP($D2160,業務!$A$1:$E$11,2,FALSE),FIND("/",VLOOKUP($D2160,業務!$A$1:$E$11,2,FALSE))+1,2)</f>
        <v>專員</v>
      </c>
      <c r="Q2160">
        <f t="shared" si="100"/>
        <v>0.01</v>
      </c>
      <c r="R2160">
        <f t="shared" si="101"/>
        <v>864</v>
      </c>
    </row>
    <row r="2161" spans="1:18" ht="15.75" customHeight="1">
      <c r="A2161" s="19">
        <v>2160</v>
      </c>
      <c r="B2161" s="4">
        <v>19</v>
      </c>
      <c r="C2161" s="15">
        <v>7</v>
      </c>
      <c r="D2161" s="21">
        <v>6</v>
      </c>
      <c r="E2161" s="22">
        <v>44362</v>
      </c>
      <c r="F2161" s="23">
        <v>60</v>
      </c>
      <c r="G2161" s="24">
        <v>0.12</v>
      </c>
      <c r="H2161">
        <f>VLOOKUP($B2161,產品!$A$1:$E$61,4,FALSE)*(1-$G2161)*$F2161</f>
        <v>95040</v>
      </c>
      <c r="I2161" s="58">
        <f>$H2161-VLOOKUP($B2161,產品!$A$2:$E$61,5,FALSE)*F2161-$R2161</f>
        <v>50889.599999999999</v>
      </c>
      <c r="J2161">
        <f t="shared" si="99"/>
        <v>2021</v>
      </c>
      <c r="P2161" t="str">
        <f>MID(VLOOKUP($D2161,業務!$A$1:$E$11,2,FALSE),FIND("/",VLOOKUP($D2161,業務!$A$1:$E$11,2,FALSE))+1,2)</f>
        <v>專員</v>
      </c>
      <c r="Q2161">
        <f t="shared" si="100"/>
        <v>0.01</v>
      </c>
      <c r="R2161">
        <f t="shared" si="101"/>
        <v>950.4</v>
      </c>
    </row>
    <row r="2162" spans="1:18" ht="15.75" customHeight="1">
      <c r="A2162" s="19">
        <v>2161</v>
      </c>
      <c r="B2162" s="4">
        <v>34</v>
      </c>
      <c r="C2162" s="15">
        <v>9</v>
      </c>
      <c r="D2162" s="21">
        <v>4</v>
      </c>
      <c r="E2162" s="22">
        <v>44363</v>
      </c>
      <c r="F2162" s="26">
        <v>3</v>
      </c>
      <c r="G2162" s="24">
        <v>0.19</v>
      </c>
      <c r="H2162">
        <f>VLOOKUP($B2162,產品!$A$1:$E$61,4,FALSE)*(1-$G2162)*$F2162</f>
        <v>19440</v>
      </c>
      <c r="I2162" s="58">
        <f>$H2162-VLOOKUP($B2162,產品!$A$2:$E$61,5,FALSE)*F2162-$R2162</f>
        <v>4806.72</v>
      </c>
      <c r="J2162">
        <f t="shared" si="99"/>
        <v>2021</v>
      </c>
      <c r="P2162" t="str">
        <f>MID(VLOOKUP($D2162,業務!$A$1:$E$11,2,FALSE),FIND("/",VLOOKUP($D2162,業務!$A$1:$E$11,2,FALSE))+1,2)</f>
        <v>副理</v>
      </c>
      <c r="Q2162">
        <f t="shared" si="100"/>
        <v>1.2E-2</v>
      </c>
      <c r="R2162">
        <f t="shared" si="101"/>
        <v>233.28</v>
      </c>
    </row>
    <row r="2163" spans="1:18" ht="15.75" customHeight="1">
      <c r="A2163" s="19">
        <v>2162</v>
      </c>
      <c r="B2163" s="4">
        <v>8</v>
      </c>
      <c r="C2163" s="15">
        <v>276</v>
      </c>
      <c r="D2163" s="21">
        <v>2</v>
      </c>
      <c r="E2163" s="22">
        <v>44363</v>
      </c>
      <c r="F2163" s="23">
        <v>15</v>
      </c>
      <c r="G2163" s="24">
        <v>0.09</v>
      </c>
      <c r="H2163">
        <f>VLOOKUP($B2163,產品!$A$1:$E$61,4,FALSE)*(1-$G2163)*$F2163</f>
        <v>13650</v>
      </c>
      <c r="I2163" s="58">
        <f>$H2163-VLOOKUP($B2163,產品!$A$2:$E$61,5,FALSE)*F2163-$R2163</f>
        <v>7445.25</v>
      </c>
      <c r="J2163">
        <f t="shared" si="99"/>
        <v>2021</v>
      </c>
      <c r="P2163" t="str">
        <f>MID(VLOOKUP($D2163,業務!$A$1:$E$11,2,FALSE),FIND("/",VLOOKUP($D2163,業務!$A$1:$E$11,2,FALSE))+1,2)</f>
        <v>經理</v>
      </c>
      <c r="Q2163">
        <f t="shared" si="100"/>
        <v>1.4999999999999999E-2</v>
      </c>
      <c r="R2163">
        <f t="shared" si="101"/>
        <v>204.75</v>
      </c>
    </row>
    <row r="2164" spans="1:18" ht="15.75" customHeight="1">
      <c r="A2164" s="19">
        <v>2163</v>
      </c>
      <c r="B2164" s="4">
        <v>5</v>
      </c>
      <c r="C2164" s="15">
        <v>8</v>
      </c>
      <c r="D2164" s="21">
        <v>7</v>
      </c>
      <c r="E2164" s="22">
        <v>44363</v>
      </c>
      <c r="F2164" s="26">
        <v>18</v>
      </c>
      <c r="G2164" s="24">
        <v>0.15</v>
      </c>
      <c r="H2164">
        <f>VLOOKUP($B2164,產品!$A$1:$E$61,4,FALSE)*(1-$G2164)*$F2164</f>
        <v>15300</v>
      </c>
      <c r="I2164" s="58">
        <f>$H2164-VLOOKUP($B2164,產品!$A$2:$E$61,5,FALSE)*F2164-$R2164</f>
        <v>7916.4</v>
      </c>
      <c r="J2164">
        <f t="shared" si="99"/>
        <v>2021</v>
      </c>
      <c r="P2164" t="str">
        <f>MID(VLOOKUP($D2164,業務!$A$1:$E$11,2,FALSE),FIND("/",VLOOKUP($D2164,業務!$A$1:$E$11,2,FALSE))+1,2)</f>
        <v>副理</v>
      </c>
      <c r="Q2164">
        <f t="shared" si="100"/>
        <v>1.2E-2</v>
      </c>
      <c r="R2164">
        <f t="shared" si="101"/>
        <v>183.6</v>
      </c>
    </row>
    <row r="2165" spans="1:18" ht="15.75" customHeight="1">
      <c r="A2165" s="19">
        <v>2164</v>
      </c>
      <c r="B2165" s="4">
        <v>46</v>
      </c>
      <c r="C2165" s="15">
        <v>117</v>
      </c>
      <c r="D2165" s="21">
        <v>8</v>
      </c>
      <c r="E2165" s="22">
        <v>44363</v>
      </c>
      <c r="F2165" s="23">
        <v>4</v>
      </c>
      <c r="G2165" s="24">
        <v>0.18</v>
      </c>
      <c r="H2165">
        <f>VLOOKUP($B2165,產品!$A$1:$E$61,4,FALSE)*(1-$G2165)*$F2165</f>
        <v>55760.000000000007</v>
      </c>
      <c r="I2165" s="58">
        <f>$H2165-VLOOKUP($B2165,產品!$A$2:$E$61,5,FALSE)*F2165-$R2165</f>
        <v>11002.400000000007</v>
      </c>
      <c r="J2165">
        <f t="shared" si="99"/>
        <v>2021</v>
      </c>
      <c r="P2165" t="str">
        <f>MID(VLOOKUP($D2165,業務!$A$1:$E$11,2,FALSE),FIND("/",VLOOKUP($D2165,業務!$A$1:$E$11,2,FALSE))+1,2)</f>
        <v>專員</v>
      </c>
      <c r="Q2165">
        <f t="shared" si="100"/>
        <v>0.01</v>
      </c>
      <c r="R2165">
        <f t="shared" si="101"/>
        <v>557.60000000000014</v>
      </c>
    </row>
    <row r="2166" spans="1:18" ht="15.75" customHeight="1">
      <c r="A2166" s="19">
        <v>2165</v>
      </c>
      <c r="B2166" s="4">
        <v>41</v>
      </c>
      <c r="C2166" s="15">
        <v>258</v>
      </c>
      <c r="D2166" s="21">
        <v>3</v>
      </c>
      <c r="E2166" s="22">
        <v>44363</v>
      </c>
      <c r="F2166" s="23">
        <v>5</v>
      </c>
      <c r="G2166" s="24">
        <v>0.08</v>
      </c>
      <c r="H2166">
        <f>VLOOKUP($B2166,產品!$A$1:$E$61,4,FALSE)*(1-$G2166)*$F2166</f>
        <v>55200</v>
      </c>
      <c r="I2166" s="58">
        <f>$H2166-VLOOKUP($B2166,產品!$A$2:$E$61,5,FALSE)*F2166-$R2166</f>
        <v>15316.8</v>
      </c>
      <c r="J2166">
        <f t="shared" si="99"/>
        <v>2021</v>
      </c>
      <c r="P2166" t="str">
        <f>MID(VLOOKUP($D2166,業務!$A$1:$E$11,2,FALSE),FIND("/",VLOOKUP($D2166,業務!$A$1:$E$11,2,FALSE))+1,2)</f>
        <v>協理</v>
      </c>
      <c r="Q2166">
        <f t="shared" si="100"/>
        <v>1.6E-2</v>
      </c>
      <c r="R2166">
        <f t="shared" si="101"/>
        <v>883.2</v>
      </c>
    </row>
    <row r="2167" spans="1:18" ht="15.75" customHeight="1">
      <c r="A2167" s="19">
        <v>2166</v>
      </c>
      <c r="B2167" s="4">
        <v>54</v>
      </c>
      <c r="C2167" s="15">
        <v>291</v>
      </c>
      <c r="D2167" s="21">
        <v>5</v>
      </c>
      <c r="E2167" s="22">
        <v>44363</v>
      </c>
      <c r="F2167" s="23">
        <v>6</v>
      </c>
      <c r="G2167" s="24">
        <v>0.13</v>
      </c>
      <c r="H2167">
        <f>VLOOKUP($B2167,產品!$A$1:$E$61,4,FALSE)*(1-$G2167)*$F2167</f>
        <v>93960</v>
      </c>
      <c r="I2167" s="58">
        <f>$H2167-VLOOKUP($B2167,產品!$A$2:$E$61,5,FALSE)*F2167-$R2167</f>
        <v>17420.400000000001</v>
      </c>
      <c r="J2167">
        <f t="shared" si="99"/>
        <v>2021</v>
      </c>
      <c r="P2167" t="str">
        <f>MID(VLOOKUP($D2167,業務!$A$1:$E$11,2,FALSE),FIND("/",VLOOKUP($D2167,業務!$A$1:$E$11,2,FALSE))+1,2)</f>
        <v>專員</v>
      </c>
      <c r="Q2167">
        <f t="shared" si="100"/>
        <v>0.01</v>
      </c>
      <c r="R2167">
        <f t="shared" si="101"/>
        <v>939.6</v>
      </c>
    </row>
    <row r="2168" spans="1:18" ht="15.75" customHeight="1">
      <c r="A2168" s="19">
        <v>2167</v>
      </c>
      <c r="B2168" s="4">
        <v>29</v>
      </c>
      <c r="C2168" s="15">
        <v>10</v>
      </c>
      <c r="D2168" s="21">
        <v>10</v>
      </c>
      <c r="E2168" s="22">
        <v>44363</v>
      </c>
      <c r="F2168" s="23">
        <v>10</v>
      </c>
      <c r="G2168" s="24">
        <v>0.09</v>
      </c>
      <c r="H2168">
        <f>VLOOKUP($B2168,產品!$A$1:$E$61,4,FALSE)*(1-$G2168)*$F2168</f>
        <v>54600</v>
      </c>
      <c r="I2168" s="58">
        <f>$H2168-VLOOKUP($B2168,產品!$A$2:$E$61,5,FALSE)*F2168-$R2168</f>
        <v>18054</v>
      </c>
      <c r="J2168">
        <f t="shared" si="99"/>
        <v>2021</v>
      </c>
      <c r="P2168" t="str">
        <f>MID(VLOOKUP($D2168,業務!$A$1:$E$11,2,FALSE),FIND("/",VLOOKUP($D2168,業務!$A$1:$E$11,2,FALSE))+1,2)</f>
        <v>專員</v>
      </c>
      <c r="Q2168">
        <f t="shared" si="100"/>
        <v>0.01</v>
      </c>
      <c r="R2168">
        <f t="shared" si="101"/>
        <v>546</v>
      </c>
    </row>
    <row r="2169" spans="1:18" ht="15.75" customHeight="1">
      <c r="A2169" s="19">
        <v>2168</v>
      </c>
      <c r="B2169" s="4">
        <v>45</v>
      </c>
      <c r="C2169" s="15">
        <v>291</v>
      </c>
      <c r="D2169" s="21">
        <v>1</v>
      </c>
      <c r="E2169" s="22">
        <v>44363</v>
      </c>
      <c r="F2169" s="23">
        <v>7</v>
      </c>
      <c r="G2169" s="24">
        <v>0.13</v>
      </c>
      <c r="H2169">
        <f>VLOOKUP($B2169,產品!$A$1:$E$61,4,FALSE)*(1-$G2169)*$F2169</f>
        <v>85260</v>
      </c>
      <c r="I2169" s="58">
        <f>$H2169-VLOOKUP($B2169,產品!$A$2:$E$61,5,FALSE)*F2169-$R2169</f>
        <v>20707.400000000001</v>
      </c>
      <c r="J2169">
        <f t="shared" si="99"/>
        <v>2021</v>
      </c>
      <c r="P2169" t="str">
        <f>MID(VLOOKUP($D2169,業務!$A$1:$E$11,2,FALSE),FIND("/",VLOOKUP($D2169,業務!$A$1:$E$11,2,FALSE))+1,2)</f>
        <v>專員</v>
      </c>
      <c r="Q2169">
        <f t="shared" si="100"/>
        <v>0.01</v>
      </c>
      <c r="R2169">
        <f t="shared" si="101"/>
        <v>852.6</v>
      </c>
    </row>
    <row r="2170" spans="1:18" ht="15.75" customHeight="1">
      <c r="A2170" s="19">
        <v>2169</v>
      </c>
      <c r="B2170" s="4">
        <v>1</v>
      </c>
      <c r="C2170" s="15">
        <v>269</v>
      </c>
      <c r="D2170" s="21">
        <v>7</v>
      </c>
      <c r="E2170" s="22">
        <v>44363</v>
      </c>
      <c r="F2170" s="26">
        <v>40</v>
      </c>
      <c r="G2170" s="24">
        <v>0.05</v>
      </c>
      <c r="H2170">
        <f>VLOOKUP($B2170,產品!$A$1:$E$61,4,FALSE)*(1-$G2170)*$F2170</f>
        <v>38000</v>
      </c>
      <c r="I2170" s="58">
        <f>$H2170-VLOOKUP($B2170,產品!$A$2:$E$61,5,FALSE)*F2170-$R2170</f>
        <v>21544</v>
      </c>
      <c r="J2170">
        <f t="shared" si="99"/>
        <v>2021</v>
      </c>
      <c r="P2170" t="str">
        <f>MID(VLOOKUP($D2170,業務!$A$1:$E$11,2,FALSE),FIND("/",VLOOKUP($D2170,業務!$A$1:$E$11,2,FALSE))+1,2)</f>
        <v>副理</v>
      </c>
      <c r="Q2170">
        <f t="shared" si="100"/>
        <v>1.2E-2</v>
      </c>
      <c r="R2170">
        <f t="shared" si="101"/>
        <v>456</v>
      </c>
    </row>
    <row r="2171" spans="1:18" ht="15.75" customHeight="1">
      <c r="A2171" s="19">
        <v>2170</v>
      </c>
      <c r="B2171" s="4">
        <v>44</v>
      </c>
      <c r="C2171" s="15">
        <v>8</v>
      </c>
      <c r="D2171" s="21">
        <v>7</v>
      </c>
      <c r="E2171" s="22">
        <v>44363</v>
      </c>
      <c r="F2171" s="23">
        <v>5</v>
      </c>
      <c r="G2171" s="24">
        <v>7.0000000000000007E-2</v>
      </c>
      <c r="H2171">
        <f>VLOOKUP($B2171,產品!$A$1:$E$61,4,FALSE)*(1-$G2171)*$F2171</f>
        <v>93000</v>
      </c>
      <c r="I2171" s="58">
        <f>$H2171-VLOOKUP($B2171,產品!$A$2:$E$61,5,FALSE)*F2171-$R2171</f>
        <v>26884</v>
      </c>
      <c r="J2171">
        <f t="shared" si="99"/>
        <v>2021</v>
      </c>
      <c r="P2171" t="str">
        <f>MID(VLOOKUP($D2171,業務!$A$1:$E$11,2,FALSE),FIND("/",VLOOKUP($D2171,業務!$A$1:$E$11,2,FALSE))+1,2)</f>
        <v>副理</v>
      </c>
      <c r="Q2171">
        <f t="shared" si="100"/>
        <v>1.2E-2</v>
      </c>
      <c r="R2171">
        <f t="shared" si="101"/>
        <v>1116</v>
      </c>
    </row>
    <row r="2172" spans="1:18" ht="15.75" customHeight="1">
      <c r="A2172" s="19">
        <v>2171</v>
      </c>
      <c r="B2172" s="4">
        <v>45</v>
      </c>
      <c r="C2172" s="15">
        <v>112</v>
      </c>
      <c r="D2172" s="21">
        <v>6</v>
      </c>
      <c r="E2172" s="22">
        <v>44363</v>
      </c>
      <c r="F2172" s="23">
        <v>20</v>
      </c>
      <c r="G2172" s="24">
        <v>0.14000000000000001</v>
      </c>
      <c r="H2172">
        <f>VLOOKUP($B2172,產品!$A$1:$E$61,4,FALSE)*(1-$G2172)*$F2172</f>
        <v>240800</v>
      </c>
      <c r="I2172" s="58">
        <f>$H2172-VLOOKUP($B2172,產品!$A$2:$E$61,5,FALSE)*F2172-$R2172</f>
        <v>56392</v>
      </c>
      <c r="J2172">
        <f t="shared" si="99"/>
        <v>2021</v>
      </c>
      <c r="P2172" t="str">
        <f>MID(VLOOKUP($D2172,業務!$A$1:$E$11,2,FALSE),FIND("/",VLOOKUP($D2172,業務!$A$1:$E$11,2,FALSE))+1,2)</f>
        <v>專員</v>
      </c>
      <c r="Q2172">
        <f t="shared" si="100"/>
        <v>0.01</v>
      </c>
      <c r="R2172">
        <f t="shared" si="101"/>
        <v>2408</v>
      </c>
    </row>
    <row r="2173" spans="1:18" ht="15.75" customHeight="1">
      <c r="A2173" s="19">
        <v>2172</v>
      </c>
      <c r="B2173" s="4">
        <v>4</v>
      </c>
      <c r="C2173" s="15">
        <v>285</v>
      </c>
      <c r="D2173" s="21">
        <v>7</v>
      </c>
      <c r="E2173" s="22">
        <v>44364</v>
      </c>
      <c r="F2173" s="26">
        <v>18</v>
      </c>
      <c r="G2173" s="24">
        <v>0.18</v>
      </c>
      <c r="H2173">
        <f>VLOOKUP($B2173,產品!$A$1:$E$61,4,FALSE)*(1-$G2173)*$F2173</f>
        <v>14760.000000000002</v>
      </c>
      <c r="I2173" s="58">
        <f>$H2173-VLOOKUP($B2173,產品!$A$2:$E$61,5,FALSE)*F2173-$R2173</f>
        <v>7382.8800000000019</v>
      </c>
      <c r="J2173">
        <f t="shared" si="99"/>
        <v>2021</v>
      </c>
      <c r="P2173" t="str">
        <f>MID(VLOOKUP($D2173,業務!$A$1:$E$11,2,FALSE),FIND("/",VLOOKUP($D2173,業務!$A$1:$E$11,2,FALSE))+1,2)</f>
        <v>副理</v>
      </c>
      <c r="Q2173">
        <f t="shared" si="100"/>
        <v>1.2E-2</v>
      </c>
      <c r="R2173">
        <f t="shared" si="101"/>
        <v>177.12000000000003</v>
      </c>
    </row>
    <row r="2174" spans="1:18" ht="15.75" customHeight="1">
      <c r="A2174" s="19">
        <v>2173</v>
      </c>
      <c r="B2174" s="4">
        <v>34</v>
      </c>
      <c r="C2174" s="15">
        <v>112</v>
      </c>
      <c r="D2174" s="21">
        <v>2</v>
      </c>
      <c r="E2174" s="22">
        <v>44364</v>
      </c>
      <c r="F2174" s="26">
        <v>5</v>
      </c>
      <c r="G2174" s="24">
        <v>0.19</v>
      </c>
      <c r="H2174">
        <f>VLOOKUP($B2174,產品!$A$1:$E$61,4,FALSE)*(1-$G2174)*$F2174</f>
        <v>32400</v>
      </c>
      <c r="I2174" s="58">
        <f>$H2174-VLOOKUP($B2174,產品!$A$2:$E$61,5,FALSE)*F2174-$R2174</f>
        <v>7914</v>
      </c>
      <c r="J2174">
        <f t="shared" si="99"/>
        <v>2021</v>
      </c>
      <c r="P2174" t="str">
        <f>MID(VLOOKUP($D2174,業務!$A$1:$E$11,2,FALSE),FIND("/",VLOOKUP($D2174,業務!$A$1:$E$11,2,FALSE))+1,2)</f>
        <v>經理</v>
      </c>
      <c r="Q2174">
        <f t="shared" si="100"/>
        <v>1.4999999999999999E-2</v>
      </c>
      <c r="R2174">
        <f t="shared" si="101"/>
        <v>486</v>
      </c>
    </row>
    <row r="2175" spans="1:18" ht="15.75" customHeight="1">
      <c r="A2175" s="19">
        <v>2174</v>
      </c>
      <c r="B2175" s="4">
        <v>34</v>
      </c>
      <c r="C2175" s="15">
        <v>8</v>
      </c>
      <c r="D2175" s="21">
        <v>4</v>
      </c>
      <c r="E2175" s="22">
        <v>44364</v>
      </c>
      <c r="F2175" s="26">
        <v>8</v>
      </c>
      <c r="G2175" s="24">
        <v>0.2</v>
      </c>
      <c r="H2175">
        <f>VLOOKUP($B2175,產品!$A$1:$E$61,4,FALSE)*(1-$G2175)*$F2175</f>
        <v>51200</v>
      </c>
      <c r="I2175" s="58">
        <f>$H2175-VLOOKUP($B2175,產品!$A$2:$E$61,5,FALSE)*F2175-$R2175</f>
        <v>12185.6</v>
      </c>
      <c r="J2175">
        <f t="shared" si="99"/>
        <v>2021</v>
      </c>
      <c r="P2175" t="str">
        <f>MID(VLOOKUP($D2175,業務!$A$1:$E$11,2,FALSE),FIND("/",VLOOKUP($D2175,業務!$A$1:$E$11,2,FALSE))+1,2)</f>
        <v>副理</v>
      </c>
      <c r="Q2175">
        <f t="shared" si="100"/>
        <v>1.2E-2</v>
      </c>
      <c r="R2175">
        <f t="shared" si="101"/>
        <v>614.4</v>
      </c>
    </row>
    <row r="2176" spans="1:18" ht="15.75" customHeight="1">
      <c r="A2176" s="19">
        <v>2175</v>
      </c>
      <c r="B2176" s="4">
        <v>11</v>
      </c>
      <c r="C2176" s="15">
        <v>291</v>
      </c>
      <c r="D2176" s="21">
        <v>7</v>
      </c>
      <c r="E2176" s="22">
        <v>44364</v>
      </c>
      <c r="F2176" s="26">
        <v>45</v>
      </c>
      <c r="G2176" s="24">
        <v>0.15</v>
      </c>
      <c r="H2176">
        <f>VLOOKUP($B2176,產品!$A$1:$E$61,4,FALSE)*(1-$G2176)*$F2176</f>
        <v>38250</v>
      </c>
      <c r="I2176" s="58">
        <f>$H2176-VLOOKUP($B2176,產品!$A$2:$E$61,5,FALSE)*F2176-$R2176</f>
        <v>19791</v>
      </c>
      <c r="J2176">
        <f t="shared" si="99"/>
        <v>2021</v>
      </c>
      <c r="P2176" t="str">
        <f>MID(VLOOKUP($D2176,業務!$A$1:$E$11,2,FALSE),FIND("/",VLOOKUP($D2176,業務!$A$1:$E$11,2,FALSE))+1,2)</f>
        <v>副理</v>
      </c>
      <c r="Q2176">
        <f t="shared" si="100"/>
        <v>1.2E-2</v>
      </c>
      <c r="R2176">
        <f t="shared" si="101"/>
        <v>459</v>
      </c>
    </row>
    <row r="2177" spans="1:18" ht="15.75" customHeight="1">
      <c r="A2177" s="19">
        <v>2176</v>
      </c>
      <c r="B2177" s="4">
        <v>3</v>
      </c>
      <c r="C2177" s="15">
        <v>292</v>
      </c>
      <c r="D2177" s="21">
        <v>1</v>
      </c>
      <c r="E2177" s="22">
        <v>44364</v>
      </c>
      <c r="F2177" s="26">
        <v>60</v>
      </c>
      <c r="G2177" s="24">
        <v>0.1</v>
      </c>
      <c r="H2177">
        <f>VLOOKUP($B2177,產品!$A$1:$E$61,4,FALSE)*(1-$G2177)*$F2177</f>
        <v>54000</v>
      </c>
      <c r="I2177" s="58">
        <f>$H2177-VLOOKUP($B2177,產品!$A$2:$E$61,5,FALSE)*F2177-$R2177</f>
        <v>29460</v>
      </c>
      <c r="J2177">
        <f t="shared" si="99"/>
        <v>2021</v>
      </c>
      <c r="P2177" t="str">
        <f>MID(VLOOKUP($D2177,業務!$A$1:$E$11,2,FALSE),FIND("/",VLOOKUP($D2177,業務!$A$1:$E$11,2,FALSE))+1,2)</f>
        <v>專員</v>
      </c>
      <c r="Q2177">
        <f t="shared" si="100"/>
        <v>0.01</v>
      </c>
      <c r="R2177">
        <f t="shared" si="101"/>
        <v>540</v>
      </c>
    </row>
    <row r="2178" spans="1:18" ht="15.75" customHeight="1">
      <c r="A2178" s="19">
        <v>2177</v>
      </c>
      <c r="B2178" s="4">
        <v>29</v>
      </c>
      <c r="C2178" s="15">
        <v>116</v>
      </c>
      <c r="D2178" s="21">
        <v>10</v>
      </c>
      <c r="E2178" s="22">
        <v>44364</v>
      </c>
      <c r="F2178" s="26">
        <v>20</v>
      </c>
      <c r="G2178" s="24">
        <v>0.13</v>
      </c>
      <c r="H2178">
        <f>VLOOKUP($B2178,產品!$A$1:$E$61,4,FALSE)*(1-$G2178)*$F2178</f>
        <v>104400</v>
      </c>
      <c r="I2178" s="58">
        <f>$H2178-VLOOKUP($B2178,產品!$A$2:$E$61,5,FALSE)*F2178-$R2178</f>
        <v>31356</v>
      </c>
      <c r="J2178">
        <f t="shared" si="99"/>
        <v>2021</v>
      </c>
      <c r="P2178" t="str">
        <f>MID(VLOOKUP($D2178,業務!$A$1:$E$11,2,FALSE),FIND("/",VLOOKUP($D2178,業務!$A$1:$E$11,2,FALSE))+1,2)</f>
        <v>專員</v>
      </c>
      <c r="Q2178">
        <f t="shared" si="100"/>
        <v>0.01</v>
      </c>
      <c r="R2178">
        <f t="shared" si="101"/>
        <v>1044</v>
      </c>
    </row>
    <row r="2179" spans="1:18" ht="15.75" customHeight="1">
      <c r="A2179" s="19">
        <v>2178</v>
      </c>
      <c r="B2179" s="4">
        <v>39</v>
      </c>
      <c r="C2179" s="15">
        <v>140</v>
      </c>
      <c r="D2179" s="21">
        <v>3</v>
      </c>
      <c r="E2179" s="22">
        <v>44365</v>
      </c>
      <c r="F2179" s="23">
        <v>5</v>
      </c>
      <c r="G2179" s="24">
        <v>0.15</v>
      </c>
      <c r="H2179">
        <f>VLOOKUP($B2179,產品!$A$1:$E$61,4,FALSE)*(1-$G2179)*$F2179</f>
        <v>76500</v>
      </c>
      <c r="I2179" s="58">
        <f>$H2179-VLOOKUP($B2179,產品!$A$2:$E$61,5,FALSE)*F2179-$R2179</f>
        <v>16776</v>
      </c>
      <c r="J2179">
        <f t="shared" ref="J2179:J2242" si="102">YEAR(E2179)</f>
        <v>2021</v>
      </c>
      <c r="P2179" t="str">
        <f>MID(VLOOKUP($D2179,業務!$A$1:$E$11,2,FALSE),FIND("/",VLOOKUP($D2179,業務!$A$1:$E$11,2,FALSE))+1,2)</f>
        <v>協理</v>
      </c>
      <c r="Q2179">
        <f t="shared" ref="Q2179:Q2242" si="103">IF($P2179="專員",1%,IF($P2179="副理",1.2%,IF($P2179="經理",1.5%,IF($P2179="協理",1.6%,0))))</f>
        <v>1.6E-2</v>
      </c>
      <c r="R2179">
        <f t="shared" ref="R2179:R2242" si="104">$H2179*$Q2179</f>
        <v>1224</v>
      </c>
    </row>
    <row r="2180" spans="1:18" ht="15.75" customHeight="1">
      <c r="A2180" s="19">
        <v>2179</v>
      </c>
      <c r="B2180" s="4">
        <v>50</v>
      </c>
      <c r="C2180" s="15">
        <v>258</v>
      </c>
      <c r="D2180" s="21">
        <v>7</v>
      </c>
      <c r="E2180" s="22">
        <v>44365</v>
      </c>
      <c r="F2180" s="23">
        <v>12</v>
      </c>
      <c r="G2180" s="24">
        <v>0.16</v>
      </c>
      <c r="H2180">
        <f>VLOOKUP($B2180,產品!$A$1:$E$61,4,FALSE)*(1-$G2180)*$F2180</f>
        <v>181440</v>
      </c>
      <c r="I2180" s="58">
        <f>$H2180-VLOOKUP($B2180,產品!$A$2:$E$61,5,FALSE)*F2180-$R2180</f>
        <v>28062.720000000001</v>
      </c>
      <c r="J2180">
        <f t="shared" si="102"/>
        <v>2021</v>
      </c>
      <c r="P2180" t="str">
        <f>MID(VLOOKUP($D2180,業務!$A$1:$E$11,2,FALSE),FIND("/",VLOOKUP($D2180,業務!$A$1:$E$11,2,FALSE))+1,2)</f>
        <v>副理</v>
      </c>
      <c r="Q2180">
        <f t="shared" si="103"/>
        <v>1.2E-2</v>
      </c>
      <c r="R2180">
        <f t="shared" si="104"/>
        <v>2177.2800000000002</v>
      </c>
    </row>
    <row r="2181" spans="1:18" ht="15.75" customHeight="1">
      <c r="A2181" s="19">
        <v>2180</v>
      </c>
      <c r="B2181" s="4">
        <v>46</v>
      </c>
      <c r="C2181" s="15">
        <v>126</v>
      </c>
      <c r="D2181" s="21">
        <v>6</v>
      </c>
      <c r="E2181" s="22">
        <v>44365</v>
      </c>
      <c r="F2181" s="26">
        <v>10</v>
      </c>
      <c r="G2181" s="24">
        <v>0.14000000000000001</v>
      </c>
      <c r="H2181">
        <f>VLOOKUP($B2181,產品!$A$1:$E$61,4,FALSE)*(1-$G2181)*$F2181</f>
        <v>146200</v>
      </c>
      <c r="I2181" s="58">
        <f>$H2181-VLOOKUP($B2181,產品!$A$2:$E$61,5,FALSE)*F2181-$R2181</f>
        <v>34238</v>
      </c>
      <c r="J2181">
        <f t="shared" si="102"/>
        <v>2021</v>
      </c>
      <c r="P2181" t="str">
        <f>MID(VLOOKUP($D2181,業務!$A$1:$E$11,2,FALSE),FIND("/",VLOOKUP($D2181,業務!$A$1:$E$11,2,FALSE))+1,2)</f>
        <v>專員</v>
      </c>
      <c r="Q2181">
        <f t="shared" si="103"/>
        <v>0.01</v>
      </c>
      <c r="R2181">
        <f t="shared" si="104"/>
        <v>1462</v>
      </c>
    </row>
    <row r="2182" spans="1:18" ht="15.75" customHeight="1">
      <c r="A2182" s="19">
        <v>2181</v>
      </c>
      <c r="B2182" s="4">
        <v>28</v>
      </c>
      <c r="C2182" s="15">
        <v>272</v>
      </c>
      <c r="D2182" s="21">
        <v>7</v>
      </c>
      <c r="E2182" s="22">
        <v>44365</v>
      </c>
      <c r="F2182" s="26">
        <v>25</v>
      </c>
      <c r="G2182" s="24">
        <v>0.13</v>
      </c>
      <c r="H2182">
        <f>VLOOKUP($B2182,產品!$A$1:$E$61,4,FALSE)*(1-$G2182)*$F2182</f>
        <v>163125</v>
      </c>
      <c r="I2182" s="58">
        <f>$H2182-VLOOKUP($B2182,產品!$A$2:$E$61,5,FALSE)*F2182-$R2182</f>
        <v>48667.5</v>
      </c>
      <c r="J2182">
        <f t="shared" si="102"/>
        <v>2021</v>
      </c>
      <c r="P2182" t="str">
        <f>MID(VLOOKUP($D2182,業務!$A$1:$E$11,2,FALSE),FIND("/",VLOOKUP($D2182,業務!$A$1:$E$11,2,FALSE))+1,2)</f>
        <v>副理</v>
      </c>
      <c r="Q2182">
        <f t="shared" si="103"/>
        <v>1.2E-2</v>
      </c>
      <c r="R2182">
        <f t="shared" si="104"/>
        <v>1957.5</v>
      </c>
    </row>
    <row r="2183" spans="1:18" ht="15.75" customHeight="1">
      <c r="A2183" s="19">
        <v>2182</v>
      </c>
      <c r="B2183" s="4">
        <v>57</v>
      </c>
      <c r="C2183" s="15">
        <v>273</v>
      </c>
      <c r="D2183" s="21">
        <v>6</v>
      </c>
      <c r="E2183" s="22">
        <v>44365</v>
      </c>
      <c r="F2183" s="26">
        <v>15</v>
      </c>
      <c r="G2183" s="24">
        <v>0.05</v>
      </c>
      <c r="H2183">
        <f>VLOOKUP($B2183,產品!$A$1:$E$61,4,FALSE)*(1-$G2183)*$F2183</f>
        <v>256500</v>
      </c>
      <c r="I2183" s="58">
        <f>$H2183-VLOOKUP($B2183,產品!$A$2:$E$61,5,FALSE)*F2183-$R2183</f>
        <v>64935</v>
      </c>
      <c r="J2183">
        <f t="shared" si="102"/>
        <v>2021</v>
      </c>
      <c r="P2183" t="str">
        <f>MID(VLOOKUP($D2183,業務!$A$1:$E$11,2,FALSE),FIND("/",VLOOKUP($D2183,業務!$A$1:$E$11,2,FALSE))+1,2)</f>
        <v>專員</v>
      </c>
      <c r="Q2183">
        <f t="shared" si="103"/>
        <v>0.01</v>
      </c>
      <c r="R2183">
        <f t="shared" si="104"/>
        <v>2565</v>
      </c>
    </row>
    <row r="2184" spans="1:18" ht="15.75" customHeight="1">
      <c r="A2184" s="19">
        <v>2183</v>
      </c>
      <c r="B2184" s="4">
        <v>13</v>
      </c>
      <c r="C2184" s="15">
        <v>138</v>
      </c>
      <c r="D2184" s="21">
        <v>10</v>
      </c>
      <c r="E2184" s="22">
        <v>44366</v>
      </c>
      <c r="F2184" s="23">
        <v>12</v>
      </c>
      <c r="G2184" s="24">
        <v>0.09</v>
      </c>
      <c r="H2184">
        <f>VLOOKUP($B2184,產品!$A$1:$E$61,4,FALSE)*(1-$G2184)*$F2184</f>
        <v>19656</v>
      </c>
      <c r="I2184" s="58">
        <f>$H2184-VLOOKUP($B2184,產品!$A$2:$E$61,5,FALSE)*F2184-$R2184</f>
        <v>10819.44</v>
      </c>
      <c r="J2184">
        <f t="shared" si="102"/>
        <v>2021</v>
      </c>
      <c r="P2184" t="str">
        <f>MID(VLOOKUP($D2184,業務!$A$1:$E$11,2,FALSE),FIND("/",VLOOKUP($D2184,業務!$A$1:$E$11,2,FALSE))+1,2)</f>
        <v>專員</v>
      </c>
      <c r="Q2184">
        <f t="shared" si="103"/>
        <v>0.01</v>
      </c>
      <c r="R2184">
        <f t="shared" si="104"/>
        <v>196.56</v>
      </c>
    </row>
    <row r="2185" spans="1:18" ht="15.75" customHeight="1">
      <c r="A2185" s="19">
        <v>2184</v>
      </c>
      <c r="B2185" s="4">
        <v>3</v>
      </c>
      <c r="C2185" s="15">
        <v>261</v>
      </c>
      <c r="D2185" s="21">
        <v>2</v>
      </c>
      <c r="E2185" s="22">
        <v>44366</v>
      </c>
      <c r="F2185" s="23">
        <v>40</v>
      </c>
      <c r="G2185" s="24">
        <v>0.16</v>
      </c>
      <c r="H2185">
        <f>VLOOKUP($B2185,產品!$A$1:$E$61,4,FALSE)*(1-$G2185)*$F2185</f>
        <v>33600</v>
      </c>
      <c r="I2185" s="58">
        <f>$H2185-VLOOKUP($B2185,產品!$A$2:$E$61,5,FALSE)*F2185-$R2185</f>
        <v>17096</v>
      </c>
      <c r="J2185">
        <f t="shared" si="102"/>
        <v>2021</v>
      </c>
      <c r="P2185" t="str">
        <f>MID(VLOOKUP($D2185,業務!$A$1:$E$11,2,FALSE),FIND("/",VLOOKUP($D2185,業務!$A$1:$E$11,2,FALSE))+1,2)</f>
        <v>經理</v>
      </c>
      <c r="Q2185">
        <f t="shared" si="103"/>
        <v>1.4999999999999999E-2</v>
      </c>
      <c r="R2185">
        <f t="shared" si="104"/>
        <v>504</v>
      </c>
    </row>
    <row r="2186" spans="1:18" ht="15.75" customHeight="1">
      <c r="A2186" s="19">
        <v>2185</v>
      </c>
      <c r="B2186" s="4">
        <v>19</v>
      </c>
      <c r="C2186" s="15">
        <v>271</v>
      </c>
      <c r="D2186" s="21">
        <v>8</v>
      </c>
      <c r="E2186" s="22">
        <v>44366</v>
      </c>
      <c r="F2186" s="23">
        <v>50</v>
      </c>
      <c r="G2186" s="24">
        <v>0.16</v>
      </c>
      <c r="H2186">
        <f>VLOOKUP($B2186,產品!$A$1:$E$61,4,FALSE)*(1-$G2186)*$F2186</f>
        <v>75600</v>
      </c>
      <c r="I2186" s="58">
        <f>$H2186-VLOOKUP($B2186,產品!$A$2:$E$61,5,FALSE)*F2186-$R2186</f>
        <v>38844</v>
      </c>
      <c r="J2186">
        <f t="shared" si="102"/>
        <v>2021</v>
      </c>
      <c r="P2186" t="str">
        <f>MID(VLOOKUP($D2186,業務!$A$1:$E$11,2,FALSE),FIND("/",VLOOKUP($D2186,業務!$A$1:$E$11,2,FALSE))+1,2)</f>
        <v>專員</v>
      </c>
      <c r="Q2186">
        <f t="shared" si="103"/>
        <v>0.01</v>
      </c>
      <c r="R2186">
        <f t="shared" si="104"/>
        <v>756</v>
      </c>
    </row>
    <row r="2187" spans="1:18" ht="15.75" customHeight="1">
      <c r="A2187" s="19">
        <v>2186</v>
      </c>
      <c r="B2187" s="4">
        <v>48</v>
      </c>
      <c r="C2187" s="15">
        <v>283</v>
      </c>
      <c r="D2187" s="21">
        <v>8</v>
      </c>
      <c r="E2187" s="22">
        <v>44366</v>
      </c>
      <c r="F2187" s="26">
        <v>15</v>
      </c>
      <c r="G2187" s="24">
        <v>0.17</v>
      </c>
      <c r="H2187">
        <f>VLOOKUP($B2187,產品!$A$1:$E$61,4,FALSE)*(1-$G2187)*$F2187</f>
        <v>273900</v>
      </c>
      <c r="I2187" s="58">
        <f>$H2187-VLOOKUP($B2187,產品!$A$2:$E$61,5,FALSE)*F2187-$R2187</f>
        <v>56661</v>
      </c>
      <c r="J2187">
        <f t="shared" si="102"/>
        <v>2021</v>
      </c>
      <c r="P2187" t="str">
        <f>MID(VLOOKUP($D2187,業務!$A$1:$E$11,2,FALSE),FIND("/",VLOOKUP($D2187,業務!$A$1:$E$11,2,FALSE))+1,2)</f>
        <v>專員</v>
      </c>
      <c r="Q2187">
        <f t="shared" si="103"/>
        <v>0.01</v>
      </c>
      <c r="R2187">
        <f t="shared" si="104"/>
        <v>2739</v>
      </c>
    </row>
    <row r="2188" spans="1:18" ht="15.75" customHeight="1">
      <c r="A2188" s="19">
        <v>2187</v>
      </c>
      <c r="B2188" s="4">
        <v>45</v>
      </c>
      <c r="C2188" s="15">
        <v>4</v>
      </c>
      <c r="D2188" s="21">
        <v>3</v>
      </c>
      <c r="E2188" s="22">
        <v>44366</v>
      </c>
      <c r="F2188" s="23">
        <v>15</v>
      </c>
      <c r="G2188" s="24">
        <v>0.05</v>
      </c>
      <c r="H2188">
        <f>VLOOKUP($B2188,產品!$A$1:$E$61,4,FALSE)*(1-$G2188)*$F2188</f>
        <v>199500</v>
      </c>
      <c r="I2188" s="58">
        <f>$H2188-VLOOKUP($B2188,產品!$A$2:$E$61,5,FALSE)*F2188-$R2188</f>
        <v>59808</v>
      </c>
      <c r="J2188">
        <f t="shared" si="102"/>
        <v>2021</v>
      </c>
      <c r="P2188" t="str">
        <f>MID(VLOOKUP($D2188,業務!$A$1:$E$11,2,FALSE),FIND("/",VLOOKUP($D2188,業務!$A$1:$E$11,2,FALSE))+1,2)</f>
        <v>協理</v>
      </c>
      <c r="Q2188">
        <f t="shared" si="103"/>
        <v>1.6E-2</v>
      </c>
      <c r="R2188">
        <f t="shared" si="104"/>
        <v>3192</v>
      </c>
    </row>
    <row r="2189" spans="1:18" ht="15.75" customHeight="1">
      <c r="A2189" s="19">
        <v>2188</v>
      </c>
      <c r="B2189" s="4">
        <v>33</v>
      </c>
      <c r="C2189" s="15">
        <v>290</v>
      </c>
      <c r="D2189" s="21">
        <v>4</v>
      </c>
      <c r="E2189" s="22">
        <v>44367</v>
      </c>
      <c r="F2189" s="23">
        <v>10</v>
      </c>
      <c r="G2189" s="24">
        <v>0.06</v>
      </c>
      <c r="H2189">
        <f>VLOOKUP($B2189,產品!$A$1:$E$61,4,FALSE)*(1-$G2189)*$F2189</f>
        <v>70500</v>
      </c>
      <c r="I2189" s="58">
        <f>$H2189-VLOOKUP($B2189,產品!$A$2:$E$61,5,FALSE)*F2189-$R2189</f>
        <v>24654</v>
      </c>
      <c r="J2189">
        <f t="shared" si="102"/>
        <v>2021</v>
      </c>
      <c r="P2189" t="str">
        <f>MID(VLOOKUP($D2189,業務!$A$1:$E$11,2,FALSE),FIND("/",VLOOKUP($D2189,業務!$A$1:$E$11,2,FALSE))+1,2)</f>
        <v>副理</v>
      </c>
      <c r="Q2189">
        <f t="shared" si="103"/>
        <v>1.2E-2</v>
      </c>
      <c r="R2189">
        <f t="shared" si="104"/>
        <v>846</v>
      </c>
    </row>
    <row r="2190" spans="1:18" ht="15.75" customHeight="1">
      <c r="A2190" s="19">
        <v>2189</v>
      </c>
      <c r="B2190" s="4">
        <v>30</v>
      </c>
      <c r="C2190" s="15">
        <v>124</v>
      </c>
      <c r="D2190" s="21">
        <v>6</v>
      </c>
      <c r="E2190" s="22">
        <v>44367</v>
      </c>
      <c r="F2190" s="23">
        <v>5</v>
      </c>
      <c r="G2190" s="24">
        <v>0.14000000000000001</v>
      </c>
      <c r="H2190">
        <f>VLOOKUP($B2190,產品!$A$1:$E$61,4,FALSE)*(1-$G2190)*$F2190</f>
        <v>27950</v>
      </c>
      <c r="I2190" s="58">
        <f>$H2190-VLOOKUP($B2190,產品!$A$2:$E$61,5,FALSE)*F2190-$R2190</f>
        <v>8170.5</v>
      </c>
      <c r="J2190">
        <f t="shared" si="102"/>
        <v>2021</v>
      </c>
      <c r="P2190" t="str">
        <f>MID(VLOOKUP($D2190,業務!$A$1:$E$11,2,FALSE),FIND("/",VLOOKUP($D2190,業務!$A$1:$E$11,2,FALSE))+1,2)</f>
        <v>專員</v>
      </c>
      <c r="Q2190">
        <f t="shared" si="103"/>
        <v>0.01</v>
      </c>
      <c r="R2190">
        <f t="shared" si="104"/>
        <v>279.5</v>
      </c>
    </row>
    <row r="2191" spans="1:18" ht="15.75" customHeight="1">
      <c r="A2191" s="19">
        <v>2190</v>
      </c>
      <c r="B2191" s="4">
        <v>60</v>
      </c>
      <c r="C2191" s="15">
        <v>126</v>
      </c>
      <c r="D2191" s="21">
        <v>10</v>
      </c>
      <c r="E2191" s="22">
        <v>44367</v>
      </c>
      <c r="F2191" s="26">
        <v>2</v>
      </c>
      <c r="G2191" s="24">
        <v>0.1</v>
      </c>
      <c r="H2191">
        <f>VLOOKUP($B2191,產品!$A$1:$E$61,4,FALSE)*(1-$G2191)*$F2191</f>
        <v>45000</v>
      </c>
      <c r="I2191" s="58">
        <f>$H2191-VLOOKUP($B2191,產品!$A$2:$E$61,5,FALSE)*F2191-$R2191</f>
        <v>9550</v>
      </c>
      <c r="J2191">
        <f t="shared" si="102"/>
        <v>2021</v>
      </c>
      <c r="P2191" t="str">
        <f>MID(VLOOKUP($D2191,業務!$A$1:$E$11,2,FALSE),FIND("/",VLOOKUP($D2191,業務!$A$1:$E$11,2,FALSE))+1,2)</f>
        <v>專員</v>
      </c>
      <c r="Q2191">
        <f t="shared" si="103"/>
        <v>0.01</v>
      </c>
      <c r="R2191">
        <f t="shared" si="104"/>
        <v>450</v>
      </c>
    </row>
    <row r="2192" spans="1:18" ht="15.75" customHeight="1">
      <c r="A2192" s="19">
        <v>2191</v>
      </c>
      <c r="B2192" s="4">
        <v>4</v>
      </c>
      <c r="C2192" s="15">
        <v>120</v>
      </c>
      <c r="D2192" s="21">
        <v>8</v>
      </c>
      <c r="E2192" s="22">
        <v>44367</v>
      </c>
      <c r="F2192" s="23">
        <v>30</v>
      </c>
      <c r="G2192" s="24">
        <v>0.2</v>
      </c>
      <c r="H2192">
        <f>VLOOKUP($B2192,產品!$A$1:$E$61,4,FALSE)*(1-$G2192)*$F2192</f>
        <v>24000</v>
      </c>
      <c r="I2192" s="58">
        <f>$H2192-VLOOKUP($B2192,產品!$A$2:$E$61,5,FALSE)*F2192-$R2192</f>
        <v>11760</v>
      </c>
      <c r="J2192">
        <f t="shared" si="102"/>
        <v>2021</v>
      </c>
      <c r="P2192" t="str">
        <f>MID(VLOOKUP($D2192,業務!$A$1:$E$11,2,FALSE),FIND("/",VLOOKUP($D2192,業務!$A$1:$E$11,2,FALSE))+1,2)</f>
        <v>專員</v>
      </c>
      <c r="Q2192">
        <f t="shared" si="103"/>
        <v>0.01</v>
      </c>
      <c r="R2192">
        <f t="shared" si="104"/>
        <v>240</v>
      </c>
    </row>
    <row r="2193" spans="1:18" ht="15.75" customHeight="1">
      <c r="A2193" s="19">
        <v>2192</v>
      </c>
      <c r="B2193" s="4">
        <v>24</v>
      </c>
      <c r="C2193" s="15">
        <v>126</v>
      </c>
      <c r="D2193" s="21">
        <v>9</v>
      </c>
      <c r="E2193" s="22">
        <v>44367</v>
      </c>
      <c r="F2193" s="23">
        <v>20</v>
      </c>
      <c r="G2193" s="24">
        <v>0.2</v>
      </c>
      <c r="H2193">
        <f>VLOOKUP($B2193,產品!$A$1:$E$61,4,FALSE)*(1-$G2193)*$F2193</f>
        <v>28800</v>
      </c>
      <c r="I2193" s="58">
        <f>$H2193-VLOOKUP($B2193,產品!$A$2:$E$61,5,FALSE)*F2193-$R2193</f>
        <v>13968</v>
      </c>
      <c r="J2193">
        <f t="shared" si="102"/>
        <v>2021</v>
      </c>
      <c r="P2193" t="str">
        <f>MID(VLOOKUP($D2193,業務!$A$1:$E$11,2,FALSE),FIND("/",VLOOKUP($D2193,業務!$A$1:$E$11,2,FALSE))+1,2)</f>
        <v>經理</v>
      </c>
      <c r="Q2193">
        <f t="shared" si="103"/>
        <v>1.4999999999999999E-2</v>
      </c>
      <c r="R2193">
        <f t="shared" si="104"/>
        <v>432</v>
      </c>
    </row>
    <row r="2194" spans="1:18" ht="15.75" customHeight="1">
      <c r="A2194" s="19">
        <v>2193</v>
      </c>
      <c r="B2194" s="4">
        <v>2</v>
      </c>
      <c r="C2194" s="15">
        <v>123</v>
      </c>
      <c r="D2194" s="21">
        <v>2</v>
      </c>
      <c r="E2194" s="22">
        <v>44367</v>
      </c>
      <c r="F2194" s="26">
        <v>90</v>
      </c>
      <c r="G2194" s="24">
        <v>0.12</v>
      </c>
      <c r="H2194">
        <f>VLOOKUP($B2194,產品!$A$1:$E$61,4,FALSE)*(1-$G2194)*$F2194</f>
        <v>79200</v>
      </c>
      <c r="I2194" s="58">
        <f>$H2194-VLOOKUP($B2194,產品!$A$2:$E$61,5,FALSE)*F2194-$R2194</f>
        <v>42012</v>
      </c>
      <c r="J2194">
        <f t="shared" si="102"/>
        <v>2021</v>
      </c>
      <c r="P2194" t="str">
        <f>MID(VLOOKUP($D2194,業務!$A$1:$E$11,2,FALSE),FIND("/",VLOOKUP($D2194,業務!$A$1:$E$11,2,FALSE))+1,2)</f>
        <v>經理</v>
      </c>
      <c r="Q2194">
        <f t="shared" si="103"/>
        <v>1.4999999999999999E-2</v>
      </c>
      <c r="R2194">
        <f t="shared" si="104"/>
        <v>1188</v>
      </c>
    </row>
    <row r="2195" spans="1:18" ht="15.75" customHeight="1">
      <c r="A2195" s="19">
        <v>2194</v>
      </c>
      <c r="B2195" s="4">
        <v>58</v>
      </c>
      <c r="C2195" s="15">
        <v>284</v>
      </c>
      <c r="D2195" s="21">
        <v>1</v>
      </c>
      <c r="E2195" s="22">
        <v>44368</v>
      </c>
      <c r="F2195" s="23">
        <v>1</v>
      </c>
      <c r="G2195" s="24">
        <v>0.08</v>
      </c>
      <c r="H2195">
        <f>VLOOKUP($B2195,產品!$A$1:$E$61,4,FALSE)*(1-$G2195)*$F2195</f>
        <v>19320</v>
      </c>
      <c r="I2195" s="58">
        <f>$H2195-VLOOKUP($B2195,產品!$A$2:$E$61,5,FALSE)*F2195-$R2195</f>
        <v>4426.800000000002</v>
      </c>
      <c r="J2195">
        <f t="shared" si="102"/>
        <v>2021</v>
      </c>
      <c r="P2195" t="str">
        <f>MID(VLOOKUP($D2195,業務!$A$1:$E$11,2,FALSE),FIND("/",VLOOKUP($D2195,業務!$A$1:$E$11,2,FALSE))+1,2)</f>
        <v>專員</v>
      </c>
      <c r="Q2195">
        <f t="shared" si="103"/>
        <v>0.01</v>
      </c>
      <c r="R2195">
        <f t="shared" si="104"/>
        <v>193.20000000000002</v>
      </c>
    </row>
    <row r="2196" spans="1:18" ht="15.75" customHeight="1">
      <c r="A2196" s="19">
        <v>2195</v>
      </c>
      <c r="B2196" s="4">
        <v>20</v>
      </c>
      <c r="C2196" s="15">
        <v>276</v>
      </c>
      <c r="D2196" s="21">
        <v>1</v>
      </c>
      <c r="E2196" s="22">
        <v>44368</v>
      </c>
      <c r="F2196" s="23">
        <v>11</v>
      </c>
      <c r="G2196" s="24">
        <v>0.06</v>
      </c>
      <c r="H2196">
        <f>VLOOKUP($B2196,產品!$A$1:$E$61,4,FALSE)*(1-$G2196)*$F2196</f>
        <v>18612</v>
      </c>
      <c r="I2196" s="58">
        <f>$H2196-VLOOKUP($B2196,產品!$A$2:$E$61,5,FALSE)*F2196-$R2196</f>
        <v>10505.88</v>
      </c>
      <c r="J2196">
        <f t="shared" si="102"/>
        <v>2021</v>
      </c>
      <c r="P2196" t="str">
        <f>MID(VLOOKUP($D2196,業務!$A$1:$E$11,2,FALSE),FIND("/",VLOOKUP($D2196,業務!$A$1:$E$11,2,FALSE))+1,2)</f>
        <v>專員</v>
      </c>
      <c r="Q2196">
        <f t="shared" si="103"/>
        <v>0.01</v>
      </c>
      <c r="R2196">
        <f t="shared" si="104"/>
        <v>186.12</v>
      </c>
    </row>
    <row r="2197" spans="1:18" ht="15.75" customHeight="1">
      <c r="A2197" s="19">
        <v>2196</v>
      </c>
      <c r="B2197" s="4">
        <v>42</v>
      </c>
      <c r="C2197" s="15">
        <v>278</v>
      </c>
      <c r="D2197" s="21">
        <v>7</v>
      </c>
      <c r="E2197" s="22">
        <v>44368</v>
      </c>
      <c r="F2197" s="23">
        <v>3</v>
      </c>
      <c r="G2197" s="24">
        <v>0.08</v>
      </c>
      <c r="H2197">
        <f>VLOOKUP($B2197,產品!$A$1:$E$61,4,FALSE)*(1-$G2197)*$F2197</f>
        <v>41400</v>
      </c>
      <c r="I2197" s="58">
        <f>$H2197-VLOOKUP($B2197,產品!$A$2:$E$61,5,FALSE)*F2197-$R2197</f>
        <v>11653.2</v>
      </c>
      <c r="J2197">
        <f t="shared" si="102"/>
        <v>2021</v>
      </c>
      <c r="P2197" t="str">
        <f>MID(VLOOKUP($D2197,業務!$A$1:$E$11,2,FALSE),FIND("/",VLOOKUP($D2197,業務!$A$1:$E$11,2,FALSE))+1,2)</f>
        <v>副理</v>
      </c>
      <c r="Q2197">
        <f t="shared" si="103"/>
        <v>1.2E-2</v>
      </c>
      <c r="R2197">
        <f t="shared" si="104"/>
        <v>496.8</v>
      </c>
    </row>
    <row r="2198" spans="1:18" ht="15.75" customHeight="1">
      <c r="A2198" s="19">
        <v>2197</v>
      </c>
      <c r="B2198" s="4">
        <v>2</v>
      </c>
      <c r="C2198" s="15">
        <v>282</v>
      </c>
      <c r="D2198" s="21">
        <v>7</v>
      </c>
      <c r="E2198" s="22">
        <v>44368</v>
      </c>
      <c r="F2198" s="23">
        <v>30</v>
      </c>
      <c r="G2198" s="24">
        <v>0.16</v>
      </c>
      <c r="H2198">
        <f>VLOOKUP($B2198,產品!$A$1:$E$61,4,FALSE)*(1-$G2198)*$F2198</f>
        <v>25200</v>
      </c>
      <c r="I2198" s="58">
        <f>$H2198-VLOOKUP($B2198,產品!$A$2:$E$61,5,FALSE)*F2198-$R2198</f>
        <v>12897.6</v>
      </c>
      <c r="J2198">
        <f t="shared" si="102"/>
        <v>2021</v>
      </c>
      <c r="P2198" t="str">
        <f>MID(VLOOKUP($D2198,業務!$A$1:$E$11,2,FALSE),FIND("/",VLOOKUP($D2198,業務!$A$1:$E$11,2,FALSE))+1,2)</f>
        <v>副理</v>
      </c>
      <c r="Q2198">
        <f t="shared" si="103"/>
        <v>1.2E-2</v>
      </c>
      <c r="R2198">
        <f t="shared" si="104"/>
        <v>302.40000000000003</v>
      </c>
    </row>
    <row r="2199" spans="1:18" ht="15.75" customHeight="1">
      <c r="A2199" s="19">
        <v>2198</v>
      </c>
      <c r="B2199" s="4">
        <v>8</v>
      </c>
      <c r="C2199" s="15">
        <v>260</v>
      </c>
      <c r="D2199" s="21">
        <v>1</v>
      </c>
      <c r="E2199" s="22">
        <v>44368</v>
      </c>
      <c r="F2199" s="26">
        <v>30</v>
      </c>
      <c r="G2199" s="24">
        <v>0.14000000000000001</v>
      </c>
      <c r="H2199">
        <f>VLOOKUP($B2199,產品!$A$1:$E$61,4,FALSE)*(1-$G2199)*$F2199</f>
        <v>25800</v>
      </c>
      <c r="I2199" s="58">
        <f>$H2199-VLOOKUP($B2199,產品!$A$2:$E$61,5,FALSE)*F2199-$R2199</f>
        <v>13542</v>
      </c>
      <c r="J2199">
        <f t="shared" si="102"/>
        <v>2021</v>
      </c>
      <c r="P2199" t="str">
        <f>MID(VLOOKUP($D2199,業務!$A$1:$E$11,2,FALSE),FIND("/",VLOOKUP($D2199,業務!$A$1:$E$11,2,FALSE))+1,2)</f>
        <v>專員</v>
      </c>
      <c r="Q2199">
        <f t="shared" si="103"/>
        <v>0.01</v>
      </c>
      <c r="R2199">
        <f t="shared" si="104"/>
        <v>258</v>
      </c>
    </row>
    <row r="2200" spans="1:18" ht="15.75" customHeight="1">
      <c r="A2200" s="19">
        <v>2199</v>
      </c>
      <c r="B2200" s="4">
        <v>24</v>
      </c>
      <c r="C2200" s="15">
        <v>282</v>
      </c>
      <c r="D2200" s="21">
        <v>4</v>
      </c>
      <c r="E2200" s="22">
        <v>44368</v>
      </c>
      <c r="F2200" s="23">
        <v>20</v>
      </c>
      <c r="G2200" s="24">
        <v>0.1</v>
      </c>
      <c r="H2200">
        <f>VLOOKUP($B2200,產品!$A$1:$E$61,4,FALSE)*(1-$G2200)*$F2200</f>
        <v>32400</v>
      </c>
      <c r="I2200" s="58">
        <f>$H2200-VLOOKUP($B2200,產品!$A$2:$E$61,5,FALSE)*F2200-$R2200</f>
        <v>17611.2</v>
      </c>
      <c r="J2200">
        <f t="shared" si="102"/>
        <v>2021</v>
      </c>
      <c r="P2200" t="str">
        <f>MID(VLOOKUP($D2200,業務!$A$1:$E$11,2,FALSE),FIND("/",VLOOKUP($D2200,業務!$A$1:$E$11,2,FALSE))+1,2)</f>
        <v>副理</v>
      </c>
      <c r="Q2200">
        <f t="shared" si="103"/>
        <v>1.2E-2</v>
      </c>
      <c r="R2200">
        <f t="shared" si="104"/>
        <v>388.8</v>
      </c>
    </row>
    <row r="2201" spans="1:18" ht="15.75" customHeight="1">
      <c r="A2201" s="19">
        <v>2200</v>
      </c>
      <c r="B2201" s="4">
        <v>22</v>
      </c>
      <c r="C2201" s="15">
        <v>115</v>
      </c>
      <c r="D2201" s="21">
        <v>7</v>
      </c>
      <c r="E2201" s="22">
        <v>44368</v>
      </c>
      <c r="F2201" s="26">
        <v>40</v>
      </c>
      <c r="G2201" s="24">
        <v>0.1</v>
      </c>
      <c r="H2201">
        <f>VLOOKUP($B2201,產品!$A$1:$E$61,4,FALSE)*(1-$G2201)*$F2201</f>
        <v>64800</v>
      </c>
      <c r="I2201" s="58">
        <f>$H2201-VLOOKUP($B2201,產品!$A$2:$E$61,5,FALSE)*F2201-$R2201</f>
        <v>35222.400000000001</v>
      </c>
      <c r="J2201">
        <f t="shared" si="102"/>
        <v>2021</v>
      </c>
      <c r="P2201" t="str">
        <f>MID(VLOOKUP($D2201,業務!$A$1:$E$11,2,FALSE),FIND("/",VLOOKUP($D2201,業務!$A$1:$E$11,2,FALSE))+1,2)</f>
        <v>副理</v>
      </c>
      <c r="Q2201">
        <f t="shared" si="103"/>
        <v>1.2E-2</v>
      </c>
      <c r="R2201">
        <f t="shared" si="104"/>
        <v>777.6</v>
      </c>
    </row>
    <row r="2202" spans="1:18" ht="15.75" customHeight="1">
      <c r="A2202" s="19">
        <v>2201</v>
      </c>
      <c r="B2202" s="4">
        <v>60</v>
      </c>
      <c r="C2202" s="15">
        <v>123</v>
      </c>
      <c r="D2202" s="21">
        <v>1</v>
      </c>
      <c r="E2202" s="22">
        <v>44368</v>
      </c>
      <c r="F2202" s="26">
        <v>7</v>
      </c>
      <c r="G2202" s="24">
        <v>0.09</v>
      </c>
      <c r="H2202">
        <f>VLOOKUP($B2202,產品!$A$1:$E$61,4,FALSE)*(1-$G2202)*$F2202</f>
        <v>159250</v>
      </c>
      <c r="I2202" s="58">
        <f>$H2202-VLOOKUP($B2202,產品!$A$2:$E$61,5,FALSE)*F2202-$R2202</f>
        <v>35157.5</v>
      </c>
      <c r="J2202">
        <f t="shared" si="102"/>
        <v>2021</v>
      </c>
      <c r="P2202" t="str">
        <f>MID(VLOOKUP($D2202,業務!$A$1:$E$11,2,FALSE),FIND("/",VLOOKUP($D2202,業務!$A$1:$E$11,2,FALSE))+1,2)</f>
        <v>專員</v>
      </c>
      <c r="Q2202">
        <f t="shared" si="103"/>
        <v>0.01</v>
      </c>
      <c r="R2202">
        <f t="shared" si="104"/>
        <v>1592.5</v>
      </c>
    </row>
    <row r="2203" spans="1:18" ht="15.75" customHeight="1">
      <c r="A2203" s="19">
        <v>2202</v>
      </c>
      <c r="B2203" s="4">
        <v>9</v>
      </c>
      <c r="C2203" s="15">
        <v>5</v>
      </c>
      <c r="D2203" s="21">
        <v>8</v>
      </c>
      <c r="E2203" s="22">
        <v>44368</v>
      </c>
      <c r="F2203" s="23">
        <v>100</v>
      </c>
      <c r="G2203" s="24">
        <v>0.08</v>
      </c>
      <c r="H2203">
        <f>VLOOKUP($B2203,產品!$A$1:$E$61,4,FALSE)*(1-$G2203)*$F2203</f>
        <v>92000</v>
      </c>
      <c r="I2203" s="58">
        <f>$H2203-VLOOKUP($B2203,產品!$A$2:$E$61,5,FALSE)*F2203-$R2203</f>
        <v>51080</v>
      </c>
      <c r="J2203">
        <f t="shared" si="102"/>
        <v>2021</v>
      </c>
      <c r="P2203" t="str">
        <f>MID(VLOOKUP($D2203,業務!$A$1:$E$11,2,FALSE),FIND("/",VLOOKUP($D2203,業務!$A$1:$E$11,2,FALSE))+1,2)</f>
        <v>專員</v>
      </c>
      <c r="Q2203">
        <f t="shared" si="103"/>
        <v>0.01</v>
      </c>
      <c r="R2203">
        <f t="shared" si="104"/>
        <v>920</v>
      </c>
    </row>
    <row r="2204" spans="1:18" ht="15.75" customHeight="1">
      <c r="A2204" s="19">
        <v>2203</v>
      </c>
      <c r="B2204" s="4">
        <v>2</v>
      </c>
      <c r="C2204" s="15">
        <v>8</v>
      </c>
      <c r="D2204" s="21">
        <v>7</v>
      </c>
      <c r="E2204" s="22">
        <v>44368</v>
      </c>
      <c r="F2204" s="26">
        <v>200</v>
      </c>
      <c r="G2204" s="24">
        <v>0.15</v>
      </c>
      <c r="H2204">
        <f>VLOOKUP($B2204,產品!$A$1:$E$61,4,FALSE)*(1-$G2204)*$F2204</f>
        <v>170000</v>
      </c>
      <c r="I2204" s="58">
        <f>$H2204-VLOOKUP($B2204,產品!$A$2:$E$61,5,FALSE)*F2204-$R2204</f>
        <v>87960</v>
      </c>
      <c r="J2204">
        <f t="shared" si="102"/>
        <v>2021</v>
      </c>
      <c r="P2204" t="str">
        <f>MID(VLOOKUP($D2204,業務!$A$1:$E$11,2,FALSE),FIND("/",VLOOKUP($D2204,業務!$A$1:$E$11,2,FALSE))+1,2)</f>
        <v>副理</v>
      </c>
      <c r="Q2204">
        <f t="shared" si="103"/>
        <v>1.2E-2</v>
      </c>
      <c r="R2204">
        <f t="shared" si="104"/>
        <v>2040</v>
      </c>
    </row>
    <row r="2205" spans="1:18" ht="15.75" customHeight="1">
      <c r="A2205" s="19">
        <v>2204</v>
      </c>
      <c r="B2205" s="4">
        <v>23</v>
      </c>
      <c r="C2205" s="15">
        <v>284</v>
      </c>
      <c r="D2205" s="21">
        <v>5</v>
      </c>
      <c r="E2205" s="22">
        <v>44368</v>
      </c>
      <c r="F2205" s="23">
        <v>150</v>
      </c>
      <c r="G2205" s="24">
        <v>7.0000000000000007E-2</v>
      </c>
      <c r="H2205">
        <f>VLOOKUP($B2205,產品!$A$1:$E$61,4,FALSE)*(1-$G2205)*$F2205</f>
        <v>251100</v>
      </c>
      <c r="I2205" s="58">
        <f>$H2205-VLOOKUP($B2205,產品!$A$2:$E$61,5,FALSE)*F2205-$R2205</f>
        <v>140589</v>
      </c>
      <c r="J2205">
        <f t="shared" si="102"/>
        <v>2021</v>
      </c>
      <c r="P2205" t="str">
        <f>MID(VLOOKUP($D2205,業務!$A$1:$E$11,2,FALSE),FIND("/",VLOOKUP($D2205,業務!$A$1:$E$11,2,FALSE))+1,2)</f>
        <v>專員</v>
      </c>
      <c r="Q2205">
        <f t="shared" si="103"/>
        <v>0.01</v>
      </c>
      <c r="R2205">
        <f t="shared" si="104"/>
        <v>2511</v>
      </c>
    </row>
    <row r="2206" spans="1:18" ht="15.75" customHeight="1">
      <c r="A2206" s="19">
        <v>2205</v>
      </c>
      <c r="B2206" s="4">
        <v>35</v>
      </c>
      <c r="C2206" s="15">
        <v>293</v>
      </c>
      <c r="D2206" s="21">
        <v>1</v>
      </c>
      <c r="E2206" s="22">
        <v>44369</v>
      </c>
      <c r="F2206" s="26">
        <v>3</v>
      </c>
      <c r="G2206" s="24">
        <v>0.09</v>
      </c>
      <c r="H2206">
        <f>VLOOKUP($B2206,產品!$A$1:$E$61,4,FALSE)*(1-$G2206)*$F2206</f>
        <v>23205</v>
      </c>
      <c r="I2206" s="58">
        <f>$H2206-VLOOKUP($B2206,產品!$A$2:$E$61,5,FALSE)*F2206-$R2206</f>
        <v>7672.95</v>
      </c>
      <c r="J2206">
        <f t="shared" si="102"/>
        <v>2021</v>
      </c>
      <c r="P2206" t="str">
        <f>MID(VLOOKUP($D2206,業務!$A$1:$E$11,2,FALSE),FIND("/",VLOOKUP($D2206,業務!$A$1:$E$11,2,FALSE))+1,2)</f>
        <v>專員</v>
      </c>
      <c r="Q2206">
        <f t="shared" si="103"/>
        <v>0.01</v>
      </c>
      <c r="R2206">
        <f t="shared" si="104"/>
        <v>232.05</v>
      </c>
    </row>
    <row r="2207" spans="1:18" ht="15.75" customHeight="1">
      <c r="A2207" s="19">
        <v>2206</v>
      </c>
      <c r="B2207" s="4">
        <v>42</v>
      </c>
      <c r="C2207" s="15">
        <v>118</v>
      </c>
      <c r="D2207" s="21">
        <v>3</v>
      </c>
      <c r="E2207" s="22">
        <v>44369</v>
      </c>
      <c r="F2207" s="23">
        <v>3</v>
      </c>
      <c r="G2207" s="24">
        <v>0.17</v>
      </c>
      <c r="H2207">
        <f>VLOOKUP($B2207,產品!$A$1:$E$61,4,FALSE)*(1-$G2207)*$F2207</f>
        <v>37350</v>
      </c>
      <c r="I2207" s="58">
        <f>$H2207-VLOOKUP($B2207,產品!$A$2:$E$61,5,FALSE)*F2207-$R2207</f>
        <v>7502.4</v>
      </c>
      <c r="J2207">
        <f t="shared" si="102"/>
        <v>2021</v>
      </c>
      <c r="P2207" t="str">
        <f>MID(VLOOKUP($D2207,業務!$A$1:$E$11,2,FALSE),FIND("/",VLOOKUP($D2207,業務!$A$1:$E$11,2,FALSE))+1,2)</f>
        <v>協理</v>
      </c>
      <c r="Q2207">
        <f t="shared" si="103"/>
        <v>1.6E-2</v>
      </c>
      <c r="R2207">
        <f t="shared" si="104"/>
        <v>597.6</v>
      </c>
    </row>
    <row r="2208" spans="1:18" ht="15.75" customHeight="1">
      <c r="A2208" s="19">
        <v>2207</v>
      </c>
      <c r="B2208" s="4">
        <v>47</v>
      </c>
      <c r="C2208" s="15">
        <v>261</v>
      </c>
      <c r="D2208" s="21">
        <v>6</v>
      </c>
      <c r="E2208" s="22">
        <v>44369</v>
      </c>
      <c r="F2208" s="23">
        <v>2</v>
      </c>
      <c r="G2208" s="24">
        <v>0.08</v>
      </c>
      <c r="H2208">
        <f>VLOOKUP($B2208,產品!$A$1:$E$61,4,FALSE)*(1-$G2208)*$F2208</f>
        <v>36800</v>
      </c>
      <c r="I2208" s="58">
        <f>$H2208-VLOOKUP($B2208,產品!$A$2:$E$61,5,FALSE)*F2208-$R2208</f>
        <v>10432</v>
      </c>
      <c r="J2208">
        <f t="shared" si="102"/>
        <v>2021</v>
      </c>
      <c r="P2208" t="str">
        <f>MID(VLOOKUP($D2208,業務!$A$1:$E$11,2,FALSE),FIND("/",VLOOKUP($D2208,業務!$A$1:$E$11,2,FALSE))+1,2)</f>
        <v>專員</v>
      </c>
      <c r="Q2208">
        <f t="shared" si="103"/>
        <v>0.01</v>
      </c>
      <c r="R2208">
        <f t="shared" si="104"/>
        <v>368</v>
      </c>
    </row>
    <row r="2209" spans="1:18" ht="15.75" customHeight="1">
      <c r="A2209" s="19">
        <v>2208</v>
      </c>
      <c r="B2209" s="4">
        <v>2</v>
      </c>
      <c r="C2209" s="15">
        <v>11</v>
      </c>
      <c r="D2209" s="21">
        <v>5</v>
      </c>
      <c r="E2209" s="22">
        <v>44369</v>
      </c>
      <c r="F2209" s="26">
        <v>20</v>
      </c>
      <c r="G2209" s="24">
        <v>0.05</v>
      </c>
      <c r="H2209">
        <f>VLOOKUP($B2209,產品!$A$1:$E$61,4,FALSE)*(1-$G2209)*$F2209</f>
        <v>19000</v>
      </c>
      <c r="I2209" s="58">
        <f>$H2209-VLOOKUP($B2209,產品!$A$2:$E$61,5,FALSE)*F2209-$R2209</f>
        <v>10810</v>
      </c>
      <c r="J2209">
        <f t="shared" si="102"/>
        <v>2021</v>
      </c>
      <c r="P2209" t="str">
        <f>MID(VLOOKUP($D2209,業務!$A$1:$E$11,2,FALSE),FIND("/",VLOOKUP($D2209,業務!$A$1:$E$11,2,FALSE))+1,2)</f>
        <v>專員</v>
      </c>
      <c r="Q2209">
        <f t="shared" si="103"/>
        <v>0.01</v>
      </c>
      <c r="R2209">
        <f t="shared" si="104"/>
        <v>190</v>
      </c>
    </row>
    <row r="2210" spans="1:18" ht="15.75" customHeight="1">
      <c r="A2210" s="19">
        <v>2209</v>
      </c>
      <c r="B2210" s="4">
        <v>18</v>
      </c>
      <c r="C2210" s="15">
        <v>258</v>
      </c>
      <c r="D2210" s="21">
        <v>3</v>
      </c>
      <c r="E2210" s="22">
        <v>44369</v>
      </c>
      <c r="F2210" s="26">
        <v>100</v>
      </c>
      <c r="G2210" s="24">
        <v>0.1</v>
      </c>
      <c r="H2210">
        <f>VLOOKUP($B2210,產品!$A$1:$E$61,4,FALSE)*(1-$G2210)*$F2210</f>
        <v>162000</v>
      </c>
      <c r="I2210" s="58">
        <f>$H2210-VLOOKUP($B2210,產品!$A$2:$E$61,5,FALSE)*F2210-$R2210</f>
        <v>87408</v>
      </c>
      <c r="J2210">
        <f t="shared" si="102"/>
        <v>2021</v>
      </c>
      <c r="P2210" t="str">
        <f>MID(VLOOKUP($D2210,業務!$A$1:$E$11,2,FALSE),FIND("/",VLOOKUP($D2210,業務!$A$1:$E$11,2,FALSE))+1,2)</f>
        <v>協理</v>
      </c>
      <c r="Q2210">
        <f t="shared" si="103"/>
        <v>1.6E-2</v>
      </c>
      <c r="R2210">
        <f t="shared" si="104"/>
        <v>2592</v>
      </c>
    </row>
    <row r="2211" spans="1:18" ht="15.75" customHeight="1">
      <c r="A2211" s="19">
        <v>2210</v>
      </c>
      <c r="B2211" s="4">
        <v>35</v>
      </c>
      <c r="C2211" s="15">
        <v>271</v>
      </c>
      <c r="D2211" s="21">
        <v>10</v>
      </c>
      <c r="E2211" s="22">
        <v>44370</v>
      </c>
      <c r="F2211" s="26">
        <v>6</v>
      </c>
      <c r="G2211" s="24">
        <v>0.1</v>
      </c>
      <c r="H2211">
        <f>VLOOKUP($B2211,產品!$A$1:$E$61,4,FALSE)*(1-$G2211)*$F2211</f>
        <v>45900</v>
      </c>
      <c r="I2211" s="58">
        <f>$H2211-VLOOKUP($B2211,產品!$A$2:$E$61,5,FALSE)*F2211-$R2211</f>
        <v>14841</v>
      </c>
      <c r="J2211">
        <f t="shared" si="102"/>
        <v>2021</v>
      </c>
      <c r="P2211" t="str">
        <f>MID(VLOOKUP($D2211,業務!$A$1:$E$11,2,FALSE),FIND("/",VLOOKUP($D2211,業務!$A$1:$E$11,2,FALSE))+1,2)</f>
        <v>專員</v>
      </c>
      <c r="Q2211">
        <f t="shared" si="103"/>
        <v>0.01</v>
      </c>
      <c r="R2211">
        <f t="shared" si="104"/>
        <v>459</v>
      </c>
    </row>
    <row r="2212" spans="1:18" ht="15.75" customHeight="1">
      <c r="A2212" s="19">
        <v>2211</v>
      </c>
      <c r="B2212" s="4">
        <v>3</v>
      </c>
      <c r="C2212" s="15">
        <v>272</v>
      </c>
      <c r="D2212" s="21">
        <v>3</v>
      </c>
      <c r="E2212" s="22">
        <v>44370</v>
      </c>
      <c r="F2212" s="26">
        <v>30</v>
      </c>
      <c r="G2212" s="24">
        <v>0.05</v>
      </c>
      <c r="H2212">
        <f>VLOOKUP($B2212,產品!$A$1:$E$61,4,FALSE)*(1-$G2212)*$F2212</f>
        <v>28500</v>
      </c>
      <c r="I2212" s="58">
        <f>$H2212-VLOOKUP($B2212,產品!$A$2:$E$61,5,FALSE)*F2212-$R2212</f>
        <v>16044</v>
      </c>
      <c r="J2212">
        <f t="shared" si="102"/>
        <v>2021</v>
      </c>
      <c r="P2212" t="str">
        <f>MID(VLOOKUP($D2212,業務!$A$1:$E$11,2,FALSE),FIND("/",VLOOKUP($D2212,業務!$A$1:$E$11,2,FALSE))+1,2)</f>
        <v>協理</v>
      </c>
      <c r="Q2212">
        <f t="shared" si="103"/>
        <v>1.6E-2</v>
      </c>
      <c r="R2212">
        <f t="shared" si="104"/>
        <v>456</v>
      </c>
    </row>
    <row r="2213" spans="1:18" ht="15.75" customHeight="1">
      <c r="A2213" s="19">
        <v>2212</v>
      </c>
      <c r="B2213" s="4">
        <v>49</v>
      </c>
      <c r="C2213" s="15">
        <v>12</v>
      </c>
      <c r="D2213" s="21">
        <v>1</v>
      </c>
      <c r="E2213" s="22">
        <v>44370</v>
      </c>
      <c r="F2213" s="23">
        <v>15</v>
      </c>
      <c r="G2213" s="24">
        <v>0.06</v>
      </c>
      <c r="H2213">
        <f>VLOOKUP($B2213,產品!$A$1:$E$61,4,FALSE)*(1-$G2213)*$F2213</f>
        <v>211500</v>
      </c>
      <c r="I2213" s="58">
        <f>$H2213-VLOOKUP($B2213,產品!$A$2:$E$61,5,FALSE)*F2213-$R2213</f>
        <v>51885</v>
      </c>
      <c r="J2213">
        <f t="shared" si="102"/>
        <v>2021</v>
      </c>
      <c r="P2213" t="str">
        <f>MID(VLOOKUP($D2213,業務!$A$1:$E$11,2,FALSE),FIND("/",VLOOKUP($D2213,業務!$A$1:$E$11,2,FALSE))+1,2)</f>
        <v>專員</v>
      </c>
      <c r="Q2213">
        <f t="shared" si="103"/>
        <v>0.01</v>
      </c>
      <c r="R2213">
        <f t="shared" si="104"/>
        <v>2115</v>
      </c>
    </row>
    <row r="2214" spans="1:18" ht="15.75" customHeight="1">
      <c r="A2214" s="19">
        <v>2213</v>
      </c>
      <c r="B2214" s="4">
        <v>9</v>
      </c>
      <c r="C2214" s="15">
        <v>285</v>
      </c>
      <c r="D2214" s="21">
        <v>7</v>
      </c>
      <c r="E2214" s="22">
        <v>44371</v>
      </c>
      <c r="F2214" s="26">
        <v>11</v>
      </c>
      <c r="G2214" s="24">
        <v>0.17</v>
      </c>
      <c r="H2214">
        <f>VLOOKUP($B2214,產品!$A$1:$E$61,4,FALSE)*(1-$G2214)*$F2214</f>
        <v>9130</v>
      </c>
      <c r="I2214" s="58">
        <f>$H2214-VLOOKUP($B2214,產品!$A$2:$E$61,5,FALSE)*F2214-$R2214</f>
        <v>4620.4399999999996</v>
      </c>
      <c r="J2214">
        <f t="shared" si="102"/>
        <v>2021</v>
      </c>
      <c r="P2214" t="str">
        <f>MID(VLOOKUP($D2214,業務!$A$1:$E$11,2,FALSE),FIND("/",VLOOKUP($D2214,業務!$A$1:$E$11,2,FALSE))+1,2)</f>
        <v>副理</v>
      </c>
      <c r="Q2214">
        <f t="shared" si="103"/>
        <v>1.2E-2</v>
      </c>
      <c r="R2214">
        <f t="shared" si="104"/>
        <v>109.56</v>
      </c>
    </row>
    <row r="2215" spans="1:18" ht="15.75" customHeight="1">
      <c r="A2215" s="19">
        <v>2214</v>
      </c>
      <c r="B2215" s="4">
        <v>5</v>
      </c>
      <c r="C2215" s="15">
        <v>265</v>
      </c>
      <c r="D2215" s="21">
        <v>1</v>
      </c>
      <c r="E2215" s="22">
        <v>44371</v>
      </c>
      <c r="F2215" s="26">
        <v>10</v>
      </c>
      <c r="G2215" s="24">
        <v>0.09</v>
      </c>
      <c r="H2215">
        <f>VLOOKUP($B2215,產品!$A$1:$E$61,4,FALSE)*(1-$G2215)*$F2215</f>
        <v>9100</v>
      </c>
      <c r="I2215" s="58">
        <f>$H2215-VLOOKUP($B2215,產品!$A$2:$E$61,5,FALSE)*F2215-$R2215</f>
        <v>5009</v>
      </c>
      <c r="J2215">
        <f t="shared" si="102"/>
        <v>2021</v>
      </c>
      <c r="P2215" t="str">
        <f>MID(VLOOKUP($D2215,業務!$A$1:$E$11,2,FALSE),FIND("/",VLOOKUP($D2215,業務!$A$1:$E$11,2,FALSE))+1,2)</f>
        <v>專員</v>
      </c>
      <c r="Q2215">
        <f t="shared" si="103"/>
        <v>0.01</v>
      </c>
      <c r="R2215">
        <f t="shared" si="104"/>
        <v>91</v>
      </c>
    </row>
    <row r="2216" spans="1:18" ht="15.75" customHeight="1">
      <c r="A2216" s="19">
        <v>2215</v>
      </c>
      <c r="B2216" s="4">
        <v>26</v>
      </c>
      <c r="C2216" s="15">
        <v>265</v>
      </c>
      <c r="D2216" s="21">
        <v>9</v>
      </c>
      <c r="E2216" s="22">
        <v>44371</v>
      </c>
      <c r="F2216" s="26">
        <v>6</v>
      </c>
      <c r="G2216" s="24">
        <v>0.2</v>
      </c>
      <c r="H2216">
        <f>VLOOKUP($B2216,產品!$A$1:$E$61,4,FALSE)*(1-$G2216)*$F2216</f>
        <v>31200</v>
      </c>
      <c r="I2216" s="58">
        <f>$H2216-VLOOKUP($B2216,產品!$A$2:$E$61,5,FALSE)*F2216-$R2216</f>
        <v>7332</v>
      </c>
      <c r="J2216">
        <f t="shared" si="102"/>
        <v>2021</v>
      </c>
      <c r="P2216" t="str">
        <f>MID(VLOOKUP($D2216,業務!$A$1:$E$11,2,FALSE),FIND("/",VLOOKUP($D2216,業務!$A$1:$E$11,2,FALSE))+1,2)</f>
        <v>經理</v>
      </c>
      <c r="Q2216">
        <f t="shared" si="103"/>
        <v>1.4999999999999999E-2</v>
      </c>
      <c r="R2216">
        <f t="shared" si="104"/>
        <v>468</v>
      </c>
    </row>
    <row r="2217" spans="1:18" ht="15.75" customHeight="1">
      <c r="A2217" s="19">
        <v>2216</v>
      </c>
      <c r="B2217" s="4">
        <v>16</v>
      </c>
      <c r="C2217" s="15">
        <v>281</v>
      </c>
      <c r="D2217" s="21">
        <v>5</v>
      </c>
      <c r="E2217" s="22">
        <v>44371</v>
      </c>
      <c r="F2217" s="23">
        <v>30</v>
      </c>
      <c r="G2217" s="24">
        <v>0.13</v>
      </c>
      <c r="H2217">
        <f>VLOOKUP($B2217,產品!$A$1:$E$61,4,FALSE)*(1-$G2217)*$F2217</f>
        <v>46980</v>
      </c>
      <c r="I2217" s="58">
        <f>$H2217-VLOOKUP($B2217,產品!$A$2:$E$61,5,FALSE)*F2217-$R2217</f>
        <v>24910.2</v>
      </c>
      <c r="J2217">
        <f t="shared" si="102"/>
        <v>2021</v>
      </c>
      <c r="P2217" t="str">
        <f>MID(VLOOKUP($D2217,業務!$A$1:$E$11,2,FALSE),FIND("/",VLOOKUP($D2217,業務!$A$1:$E$11,2,FALSE))+1,2)</f>
        <v>專員</v>
      </c>
      <c r="Q2217">
        <f t="shared" si="103"/>
        <v>0.01</v>
      </c>
      <c r="R2217">
        <f t="shared" si="104"/>
        <v>469.8</v>
      </c>
    </row>
    <row r="2218" spans="1:18" ht="15.75" customHeight="1">
      <c r="A2218" s="19">
        <v>2217</v>
      </c>
      <c r="B2218" s="4">
        <v>53</v>
      </c>
      <c r="C2218" s="15">
        <v>113</v>
      </c>
      <c r="D2218" s="21">
        <v>9</v>
      </c>
      <c r="E2218" s="22">
        <v>44371</v>
      </c>
      <c r="F2218" s="26">
        <v>8</v>
      </c>
      <c r="G2218" s="24">
        <v>0.05</v>
      </c>
      <c r="H2218">
        <f>VLOOKUP($B2218,產品!$A$1:$E$61,4,FALSE)*(1-$G2218)*$F2218</f>
        <v>114000</v>
      </c>
      <c r="I2218" s="58">
        <f>$H2218-VLOOKUP($B2218,產品!$A$2:$E$61,5,FALSE)*F2218-$R2218</f>
        <v>28290</v>
      </c>
      <c r="J2218">
        <f t="shared" si="102"/>
        <v>2021</v>
      </c>
      <c r="P2218" t="str">
        <f>MID(VLOOKUP($D2218,業務!$A$1:$E$11,2,FALSE),FIND("/",VLOOKUP($D2218,業務!$A$1:$E$11,2,FALSE))+1,2)</f>
        <v>經理</v>
      </c>
      <c r="Q2218">
        <f t="shared" si="103"/>
        <v>1.4999999999999999E-2</v>
      </c>
      <c r="R2218">
        <f t="shared" si="104"/>
        <v>1710</v>
      </c>
    </row>
    <row r="2219" spans="1:18" ht="15.75" customHeight="1">
      <c r="A2219" s="19">
        <v>2218</v>
      </c>
      <c r="B2219" s="4">
        <v>24</v>
      </c>
      <c r="C2219" s="15">
        <v>282</v>
      </c>
      <c r="D2219" s="21">
        <v>1</v>
      </c>
      <c r="E2219" s="22">
        <v>44371</v>
      </c>
      <c r="F2219" s="26">
        <v>50</v>
      </c>
      <c r="G2219" s="24">
        <v>0.1</v>
      </c>
      <c r="H2219">
        <f>VLOOKUP($B2219,產品!$A$1:$E$61,4,FALSE)*(1-$G2219)*$F2219</f>
        <v>81000</v>
      </c>
      <c r="I2219" s="58">
        <f>$H2219-VLOOKUP($B2219,產品!$A$2:$E$61,5,FALSE)*F2219-$R2219</f>
        <v>44190</v>
      </c>
      <c r="J2219">
        <f t="shared" si="102"/>
        <v>2021</v>
      </c>
      <c r="P2219" t="str">
        <f>MID(VLOOKUP($D2219,業務!$A$1:$E$11,2,FALSE),FIND("/",VLOOKUP($D2219,業務!$A$1:$E$11,2,FALSE))+1,2)</f>
        <v>專員</v>
      </c>
      <c r="Q2219">
        <f t="shared" si="103"/>
        <v>0.01</v>
      </c>
      <c r="R2219">
        <f t="shared" si="104"/>
        <v>810</v>
      </c>
    </row>
    <row r="2220" spans="1:18" ht="15.75" customHeight="1">
      <c r="A2220" s="19">
        <v>2219</v>
      </c>
      <c r="B2220" s="4">
        <v>34</v>
      </c>
      <c r="C2220" s="15">
        <v>270</v>
      </c>
      <c r="D2220" s="21">
        <v>2</v>
      </c>
      <c r="E2220" s="22">
        <v>44372</v>
      </c>
      <c r="F2220" s="23">
        <v>2</v>
      </c>
      <c r="G2220" s="24">
        <v>0.09</v>
      </c>
      <c r="H2220">
        <f>VLOOKUP($B2220,產品!$A$1:$E$61,4,FALSE)*(1-$G2220)*$F2220</f>
        <v>14560</v>
      </c>
      <c r="I2220" s="58">
        <f>$H2220-VLOOKUP($B2220,產品!$A$2:$E$61,5,FALSE)*F2220-$R2220</f>
        <v>4741.6000000000004</v>
      </c>
      <c r="J2220">
        <f t="shared" si="102"/>
        <v>2021</v>
      </c>
      <c r="P2220" t="str">
        <f>MID(VLOOKUP($D2220,業務!$A$1:$E$11,2,FALSE),FIND("/",VLOOKUP($D2220,業務!$A$1:$E$11,2,FALSE))+1,2)</f>
        <v>經理</v>
      </c>
      <c r="Q2220">
        <f t="shared" si="103"/>
        <v>1.4999999999999999E-2</v>
      </c>
      <c r="R2220">
        <f t="shared" si="104"/>
        <v>218.4</v>
      </c>
    </row>
    <row r="2221" spans="1:18" ht="15.75" customHeight="1">
      <c r="A2221" s="19">
        <v>2220</v>
      </c>
      <c r="B2221" s="4">
        <v>45</v>
      </c>
      <c r="C2221" s="15">
        <v>286</v>
      </c>
      <c r="D2221" s="21">
        <v>9</v>
      </c>
      <c r="E2221" s="22">
        <v>44372</v>
      </c>
      <c r="F2221" s="23">
        <v>7</v>
      </c>
      <c r="G2221" s="24">
        <v>0.2</v>
      </c>
      <c r="H2221">
        <f>VLOOKUP($B2221,產品!$A$1:$E$61,4,FALSE)*(1-$G2221)*$F2221</f>
        <v>78400</v>
      </c>
      <c r="I2221" s="58">
        <f>$H2221-VLOOKUP($B2221,產品!$A$2:$E$61,5,FALSE)*F2221-$R2221</f>
        <v>13524</v>
      </c>
      <c r="J2221">
        <f t="shared" si="102"/>
        <v>2021</v>
      </c>
      <c r="P2221" t="str">
        <f>MID(VLOOKUP($D2221,業務!$A$1:$E$11,2,FALSE),FIND("/",VLOOKUP($D2221,業務!$A$1:$E$11,2,FALSE))+1,2)</f>
        <v>經理</v>
      </c>
      <c r="Q2221">
        <f t="shared" si="103"/>
        <v>1.4999999999999999E-2</v>
      </c>
      <c r="R2221">
        <f t="shared" si="104"/>
        <v>1176</v>
      </c>
    </row>
    <row r="2222" spans="1:18" ht="15.75" customHeight="1">
      <c r="A2222" s="19">
        <v>2221</v>
      </c>
      <c r="B2222" s="4">
        <v>47</v>
      </c>
      <c r="C2222" s="15">
        <v>112</v>
      </c>
      <c r="D2222" s="21">
        <v>6</v>
      </c>
      <c r="E2222" s="22">
        <v>44372</v>
      </c>
      <c r="F2222" s="23">
        <v>7</v>
      </c>
      <c r="G2222" s="24">
        <v>0.16</v>
      </c>
      <c r="H2222">
        <f>VLOOKUP($B2222,產品!$A$1:$E$61,4,FALSE)*(1-$G2222)*$F2222</f>
        <v>117600</v>
      </c>
      <c r="I2222" s="58">
        <f>$H2222-VLOOKUP($B2222,產品!$A$2:$E$61,5,FALSE)*F2222-$R2222</f>
        <v>25424</v>
      </c>
      <c r="J2222">
        <f t="shared" si="102"/>
        <v>2021</v>
      </c>
      <c r="P2222" t="str">
        <f>MID(VLOOKUP($D2222,業務!$A$1:$E$11,2,FALSE),FIND("/",VLOOKUP($D2222,業務!$A$1:$E$11,2,FALSE))+1,2)</f>
        <v>專員</v>
      </c>
      <c r="Q2222">
        <f t="shared" si="103"/>
        <v>0.01</v>
      </c>
      <c r="R2222">
        <f t="shared" si="104"/>
        <v>1176</v>
      </c>
    </row>
    <row r="2223" spans="1:18" ht="15.75" customHeight="1">
      <c r="A2223" s="19">
        <v>2222</v>
      </c>
      <c r="B2223" s="4">
        <v>7</v>
      </c>
      <c r="C2223" s="15">
        <v>7</v>
      </c>
      <c r="D2223" s="21">
        <v>4</v>
      </c>
      <c r="E2223" s="22">
        <v>44372</v>
      </c>
      <c r="F2223" s="23">
        <v>60</v>
      </c>
      <c r="G2223" s="24">
        <v>0.08</v>
      </c>
      <c r="H2223">
        <f>VLOOKUP($B2223,產品!$A$1:$E$61,4,FALSE)*(1-$G2223)*$F2223</f>
        <v>55200</v>
      </c>
      <c r="I2223" s="58">
        <f>$H2223-VLOOKUP($B2223,產品!$A$2:$E$61,5,FALSE)*F2223-$R2223</f>
        <v>30537.599999999999</v>
      </c>
      <c r="J2223">
        <f t="shared" si="102"/>
        <v>2021</v>
      </c>
      <c r="P2223" t="str">
        <f>MID(VLOOKUP($D2223,業務!$A$1:$E$11,2,FALSE),FIND("/",VLOOKUP($D2223,業務!$A$1:$E$11,2,FALSE))+1,2)</f>
        <v>副理</v>
      </c>
      <c r="Q2223">
        <f t="shared" si="103"/>
        <v>1.2E-2</v>
      </c>
      <c r="R2223">
        <f t="shared" si="104"/>
        <v>662.4</v>
      </c>
    </row>
    <row r="2224" spans="1:18" ht="15.75" customHeight="1">
      <c r="A2224" s="19">
        <v>2223</v>
      </c>
      <c r="B2224" s="4">
        <v>24</v>
      </c>
      <c r="C2224" s="15">
        <v>9</v>
      </c>
      <c r="D2224" s="21">
        <v>2</v>
      </c>
      <c r="E2224" s="22">
        <v>44372</v>
      </c>
      <c r="F2224" s="23">
        <v>70</v>
      </c>
      <c r="G2224" s="24">
        <v>0.15</v>
      </c>
      <c r="H2224">
        <f>VLOOKUP($B2224,產品!$A$1:$E$61,4,FALSE)*(1-$G2224)*$F2224</f>
        <v>107100</v>
      </c>
      <c r="I2224" s="58">
        <f>$H2224-VLOOKUP($B2224,產品!$A$2:$E$61,5,FALSE)*F2224-$R2224</f>
        <v>55093.5</v>
      </c>
      <c r="J2224">
        <f t="shared" si="102"/>
        <v>2021</v>
      </c>
      <c r="P2224" t="str">
        <f>MID(VLOOKUP($D2224,業務!$A$1:$E$11,2,FALSE),FIND("/",VLOOKUP($D2224,業務!$A$1:$E$11,2,FALSE))+1,2)</f>
        <v>經理</v>
      </c>
      <c r="Q2224">
        <f t="shared" si="103"/>
        <v>1.4999999999999999E-2</v>
      </c>
      <c r="R2224">
        <f t="shared" si="104"/>
        <v>1606.5</v>
      </c>
    </row>
    <row r="2225" spans="1:18" ht="15.75" customHeight="1">
      <c r="A2225" s="19">
        <v>2224</v>
      </c>
      <c r="B2225" s="4">
        <v>43</v>
      </c>
      <c r="C2225" s="15">
        <v>258</v>
      </c>
      <c r="D2225" s="21">
        <v>8</v>
      </c>
      <c r="E2225" s="22">
        <v>44372</v>
      </c>
      <c r="F2225" s="26">
        <v>14</v>
      </c>
      <c r="G2225" s="24">
        <v>0.1</v>
      </c>
      <c r="H2225">
        <f>VLOOKUP($B2225,產品!$A$1:$E$61,4,FALSE)*(1-$G2225)*$F2225</f>
        <v>226800</v>
      </c>
      <c r="I2225" s="58">
        <f>$H2225-VLOOKUP($B2225,產品!$A$2:$E$61,5,FALSE)*F2225-$R2225</f>
        <v>60732</v>
      </c>
      <c r="J2225">
        <f t="shared" si="102"/>
        <v>2021</v>
      </c>
      <c r="P2225" t="str">
        <f>MID(VLOOKUP($D2225,業務!$A$1:$E$11,2,FALSE),FIND("/",VLOOKUP($D2225,業務!$A$1:$E$11,2,FALSE))+1,2)</f>
        <v>專員</v>
      </c>
      <c r="Q2225">
        <f t="shared" si="103"/>
        <v>0.01</v>
      </c>
      <c r="R2225">
        <f t="shared" si="104"/>
        <v>2268</v>
      </c>
    </row>
    <row r="2226" spans="1:18" ht="15.75" customHeight="1">
      <c r="A2226" s="19">
        <v>2225</v>
      </c>
      <c r="B2226" s="4">
        <v>30</v>
      </c>
      <c r="C2226" s="15">
        <v>11</v>
      </c>
      <c r="D2226" s="21">
        <v>2</v>
      </c>
      <c r="E2226" s="22">
        <v>44373</v>
      </c>
      <c r="F2226" s="23">
        <v>10</v>
      </c>
      <c r="G2226" s="24">
        <v>0.15</v>
      </c>
      <c r="H2226">
        <f>VLOOKUP($B2226,產品!$A$1:$E$61,4,FALSE)*(1-$G2226)*$F2226</f>
        <v>55250</v>
      </c>
      <c r="I2226" s="58">
        <f>$H2226-VLOOKUP($B2226,產品!$A$2:$E$61,5,FALSE)*F2226-$R2226</f>
        <v>15421.25</v>
      </c>
      <c r="J2226">
        <f t="shared" si="102"/>
        <v>2021</v>
      </c>
      <c r="P2226" t="str">
        <f>MID(VLOOKUP($D2226,業務!$A$1:$E$11,2,FALSE),FIND("/",VLOOKUP($D2226,業務!$A$1:$E$11,2,FALSE))+1,2)</f>
        <v>經理</v>
      </c>
      <c r="Q2226">
        <f t="shared" si="103"/>
        <v>1.4999999999999999E-2</v>
      </c>
      <c r="R2226">
        <f t="shared" si="104"/>
        <v>828.75</v>
      </c>
    </row>
    <row r="2227" spans="1:18" ht="15.75" customHeight="1">
      <c r="A2227" s="19">
        <v>2226</v>
      </c>
      <c r="B2227" s="4">
        <v>45</v>
      </c>
      <c r="C2227" s="15">
        <v>282</v>
      </c>
      <c r="D2227" s="21">
        <v>3</v>
      </c>
      <c r="E2227" s="22">
        <v>44373</v>
      </c>
      <c r="F2227" s="23">
        <v>10</v>
      </c>
      <c r="G2227" s="24">
        <v>0.1</v>
      </c>
      <c r="H2227">
        <f>VLOOKUP($B2227,產品!$A$1:$E$61,4,FALSE)*(1-$G2227)*$F2227</f>
        <v>126000</v>
      </c>
      <c r="I2227" s="58">
        <f>$H2227-VLOOKUP($B2227,產品!$A$2:$E$61,5,FALSE)*F2227-$R2227</f>
        <v>32984</v>
      </c>
      <c r="J2227">
        <f t="shared" si="102"/>
        <v>2021</v>
      </c>
      <c r="P2227" t="str">
        <f>MID(VLOOKUP($D2227,業務!$A$1:$E$11,2,FALSE),FIND("/",VLOOKUP($D2227,業務!$A$1:$E$11,2,FALSE))+1,2)</f>
        <v>協理</v>
      </c>
      <c r="Q2227">
        <f t="shared" si="103"/>
        <v>1.6E-2</v>
      </c>
      <c r="R2227">
        <f t="shared" si="104"/>
        <v>2016</v>
      </c>
    </row>
    <row r="2228" spans="1:18" ht="15.75" customHeight="1">
      <c r="A2228" s="19">
        <v>2227</v>
      </c>
      <c r="B2228" s="4">
        <v>26</v>
      </c>
      <c r="C2228" s="15">
        <v>11</v>
      </c>
      <c r="D2228" s="21">
        <v>10</v>
      </c>
      <c r="E2228" s="22">
        <v>44373</v>
      </c>
      <c r="F2228" s="26">
        <v>2</v>
      </c>
      <c r="G2228" s="24">
        <v>0.06</v>
      </c>
      <c r="H2228">
        <f>VLOOKUP($B2228,產品!$A$1:$E$61,4,FALSE)*(1-$G2228)*$F2228</f>
        <v>12220</v>
      </c>
      <c r="I2228" s="58">
        <f>$H2228-VLOOKUP($B2228,產品!$A$2:$E$61,5,FALSE)*F2228-$R2228</f>
        <v>4297.8</v>
      </c>
      <c r="J2228">
        <f t="shared" si="102"/>
        <v>2021</v>
      </c>
      <c r="P2228" t="str">
        <f>MID(VLOOKUP($D2228,業務!$A$1:$E$11,2,FALSE),FIND("/",VLOOKUP($D2228,業務!$A$1:$E$11,2,FALSE))+1,2)</f>
        <v>專員</v>
      </c>
      <c r="Q2228">
        <f t="shared" si="103"/>
        <v>0.01</v>
      </c>
      <c r="R2228">
        <f t="shared" si="104"/>
        <v>122.2</v>
      </c>
    </row>
    <row r="2229" spans="1:18" ht="15.75" customHeight="1">
      <c r="A2229" s="19">
        <v>2228</v>
      </c>
      <c r="B2229" s="4">
        <v>8</v>
      </c>
      <c r="C2229" s="15">
        <v>5</v>
      </c>
      <c r="D2229" s="21">
        <v>2</v>
      </c>
      <c r="E2229" s="22">
        <v>44373</v>
      </c>
      <c r="F2229" s="26">
        <v>11</v>
      </c>
      <c r="G2229" s="24">
        <v>0.16</v>
      </c>
      <c r="H2229">
        <f>VLOOKUP($B2229,產品!$A$1:$E$61,4,FALSE)*(1-$G2229)*$F2229</f>
        <v>9240</v>
      </c>
      <c r="I2229" s="58">
        <f>$H2229-VLOOKUP($B2229,產品!$A$2:$E$61,5,FALSE)*F2229-$R2229</f>
        <v>4701.3999999999996</v>
      </c>
      <c r="J2229">
        <f t="shared" si="102"/>
        <v>2021</v>
      </c>
      <c r="P2229" t="str">
        <f>MID(VLOOKUP($D2229,業務!$A$1:$E$11,2,FALSE),FIND("/",VLOOKUP($D2229,業務!$A$1:$E$11,2,FALSE))+1,2)</f>
        <v>經理</v>
      </c>
      <c r="Q2229">
        <f t="shared" si="103"/>
        <v>1.4999999999999999E-2</v>
      </c>
      <c r="R2229">
        <f t="shared" si="104"/>
        <v>138.6</v>
      </c>
    </row>
    <row r="2230" spans="1:18" ht="15.75" customHeight="1">
      <c r="A2230" s="19">
        <v>2229</v>
      </c>
      <c r="B2230" s="4">
        <v>32</v>
      </c>
      <c r="C2230" s="15">
        <v>11</v>
      </c>
      <c r="D2230" s="21">
        <v>7</v>
      </c>
      <c r="E2230" s="22">
        <v>44373</v>
      </c>
      <c r="F2230" s="26">
        <v>3</v>
      </c>
      <c r="G2230" s="24">
        <v>0.17</v>
      </c>
      <c r="H2230">
        <f>VLOOKUP($B2230,產品!$A$1:$E$61,4,FALSE)*(1-$G2230)*$F2230</f>
        <v>18675</v>
      </c>
      <c r="I2230" s="58">
        <f>$H2230-VLOOKUP($B2230,產品!$A$2:$E$61,5,FALSE)*F2230-$R2230</f>
        <v>4950.8999999999996</v>
      </c>
      <c r="J2230">
        <f t="shared" si="102"/>
        <v>2021</v>
      </c>
      <c r="P2230" t="str">
        <f>MID(VLOOKUP($D2230,業務!$A$1:$E$11,2,FALSE),FIND("/",VLOOKUP($D2230,業務!$A$1:$E$11,2,FALSE))+1,2)</f>
        <v>副理</v>
      </c>
      <c r="Q2230">
        <f t="shared" si="103"/>
        <v>1.2E-2</v>
      </c>
      <c r="R2230">
        <f t="shared" si="104"/>
        <v>224.1</v>
      </c>
    </row>
    <row r="2231" spans="1:18" ht="15.75" customHeight="1">
      <c r="A2231" s="19">
        <v>2230</v>
      </c>
      <c r="B2231" s="4">
        <v>33</v>
      </c>
      <c r="C2231" s="15">
        <v>123</v>
      </c>
      <c r="D2231" s="21">
        <v>6</v>
      </c>
      <c r="E2231" s="22">
        <v>44373</v>
      </c>
      <c r="F2231" s="23">
        <v>3</v>
      </c>
      <c r="G2231" s="24">
        <v>0.08</v>
      </c>
      <c r="H2231">
        <f>VLOOKUP($B2231,產品!$A$1:$E$61,4,FALSE)*(1-$G2231)*$F2231</f>
        <v>20700</v>
      </c>
      <c r="I2231" s="58">
        <f>$H2231-VLOOKUP($B2231,產品!$A$2:$E$61,5,FALSE)*F2231-$R2231</f>
        <v>6993</v>
      </c>
      <c r="J2231">
        <f t="shared" si="102"/>
        <v>2021</v>
      </c>
      <c r="P2231" t="str">
        <f>MID(VLOOKUP($D2231,業務!$A$1:$E$11,2,FALSE),FIND("/",VLOOKUP($D2231,業務!$A$1:$E$11,2,FALSE))+1,2)</f>
        <v>專員</v>
      </c>
      <c r="Q2231">
        <f t="shared" si="103"/>
        <v>0.01</v>
      </c>
      <c r="R2231">
        <f t="shared" si="104"/>
        <v>207</v>
      </c>
    </row>
    <row r="2232" spans="1:18" ht="15.75" customHeight="1">
      <c r="A2232" s="19">
        <v>2231</v>
      </c>
      <c r="B2232" s="4">
        <v>28</v>
      </c>
      <c r="C2232" s="15">
        <v>116</v>
      </c>
      <c r="D2232" s="21">
        <v>3</v>
      </c>
      <c r="E2232" s="22">
        <v>44373</v>
      </c>
      <c r="F2232" s="26">
        <v>5</v>
      </c>
      <c r="G2232" s="24">
        <v>0.19</v>
      </c>
      <c r="H2232">
        <f>VLOOKUP($B2232,產品!$A$1:$E$61,4,FALSE)*(1-$G2232)*$F2232</f>
        <v>30375</v>
      </c>
      <c r="I2232" s="58">
        <f>$H2232-VLOOKUP($B2232,產品!$A$2:$E$61,5,FALSE)*F2232-$R2232</f>
        <v>7389</v>
      </c>
      <c r="J2232">
        <f t="shared" si="102"/>
        <v>2021</v>
      </c>
      <c r="P2232" t="str">
        <f>MID(VLOOKUP($D2232,業務!$A$1:$E$11,2,FALSE),FIND("/",VLOOKUP($D2232,業務!$A$1:$E$11,2,FALSE))+1,2)</f>
        <v>協理</v>
      </c>
      <c r="Q2232">
        <f t="shared" si="103"/>
        <v>1.6E-2</v>
      </c>
      <c r="R2232">
        <f t="shared" si="104"/>
        <v>486</v>
      </c>
    </row>
    <row r="2233" spans="1:18" ht="15.75" customHeight="1">
      <c r="A2233" s="19">
        <v>2232</v>
      </c>
      <c r="B2233" s="4">
        <v>14</v>
      </c>
      <c r="C2233" s="15">
        <v>276</v>
      </c>
      <c r="D2233" s="21">
        <v>4</v>
      </c>
      <c r="E2233" s="22">
        <v>44373</v>
      </c>
      <c r="F2233" s="23">
        <v>11</v>
      </c>
      <c r="G2233" s="24">
        <v>0.11</v>
      </c>
      <c r="H2233">
        <f>VLOOKUP($B2233,產品!$A$1:$E$61,4,FALSE)*(1-$G2233)*$F2233</f>
        <v>17622</v>
      </c>
      <c r="I2233" s="58">
        <f>$H2233-VLOOKUP($B2233,產品!$A$2:$E$61,5,FALSE)*F2233-$R2233</f>
        <v>9490.5360000000001</v>
      </c>
      <c r="J2233">
        <f t="shared" si="102"/>
        <v>2021</v>
      </c>
      <c r="P2233" t="str">
        <f>MID(VLOOKUP($D2233,業務!$A$1:$E$11,2,FALSE),FIND("/",VLOOKUP($D2233,業務!$A$1:$E$11,2,FALSE))+1,2)</f>
        <v>副理</v>
      </c>
      <c r="Q2233">
        <f t="shared" si="103"/>
        <v>1.2E-2</v>
      </c>
      <c r="R2233">
        <f t="shared" si="104"/>
        <v>211.464</v>
      </c>
    </row>
    <row r="2234" spans="1:18" ht="15.75" customHeight="1">
      <c r="A2234" s="19">
        <v>2233</v>
      </c>
      <c r="B2234" s="4">
        <v>24</v>
      </c>
      <c r="C2234" s="15">
        <v>7</v>
      </c>
      <c r="D2234" s="21">
        <v>7</v>
      </c>
      <c r="E2234" s="22">
        <v>44373</v>
      </c>
      <c r="F2234" s="26">
        <v>11</v>
      </c>
      <c r="G2234" s="24">
        <v>7.0000000000000007E-2</v>
      </c>
      <c r="H2234">
        <f>VLOOKUP($B2234,產品!$A$1:$E$61,4,FALSE)*(1-$G2234)*$F2234</f>
        <v>18414</v>
      </c>
      <c r="I2234" s="58">
        <f>$H2234-VLOOKUP($B2234,產品!$A$2:$E$61,5,FALSE)*F2234-$R2234</f>
        <v>10273.031999999999</v>
      </c>
      <c r="J2234">
        <f t="shared" si="102"/>
        <v>2021</v>
      </c>
      <c r="P2234" t="str">
        <f>MID(VLOOKUP($D2234,業務!$A$1:$E$11,2,FALSE),FIND("/",VLOOKUP($D2234,業務!$A$1:$E$11,2,FALSE))+1,2)</f>
        <v>副理</v>
      </c>
      <c r="Q2234">
        <f t="shared" si="103"/>
        <v>1.2E-2</v>
      </c>
      <c r="R2234">
        <f t="shared" si="104"/>
        <v>220.96800000000002</v>
      </c>
    </row>
    <row r="2235" spans="1:18" ht="15.75" customHeight="1">
      <c r="A2235" s="19">
        <v>2234</v>
      </c>
      <c r="B2235" s="4">
        <v>37</v>
      </c>
      <c r="C2235" s="15">
        <v>117</v>
      </c>
      <c r="D2235" s="21">
        <v>10</v>
      </c>
      <c r="E2235" s="22">
        <v>44373</v>
      </c>
      <c r="F2235" s="26">
        <v>5</v>
      </c>
      <c r="G2235" s="24">
        <v>0.12</v>
      </c>
      <c r="H2235">
        <f>VLOOKUP($B2235,產品!$A$1:$E$61,4,FALSE)*(1-$G2235)*$F2235</f>
        <v>52800</v>
      </c>
      <c r="I2235" s="58">
        <f>$H2235-VLOOKUP($B2235,產品!$A$2:$E$61,5,FALSE)*F2235-$R2235</f>
        <v>13272</v>
      </c>
      <c r="J2235">
        <f t="shared" si="102"/>
        <v>2021</v>
      </c>
      <c r="P2235" t="str">
        <f>MID(VLOOKUP($D2235,業務!$A$1:$E$11,2,FALSE),FIND("/",VLOOKUP($D2235,業務!$A$1:$E$11,2,FALSE))+1,2)</f>
        <v>專員</v>
      </c>
      <c r="Q2235">
        <f t="shared" si="103"/>
        <v>0.01</v>
      </c>
      <c r="R2235">
        <f t="shared" si="104"/>
        <v>528</v>
      </c>
    </row>
    <row r="2236" spans="1:18" ht="15.75" customHeight="1">
      <c r="A2236" s="19">
        <v>2235</v>
      </c>
      <c r="B2236" s="4">
        <v>60</v>
      </c>
      <c r="C2236" s="15">
        <v>265</v>
      </c>
      <c r="D2236" s="21">
        <v>8</v>
      </c>
      <c r="E2236" s="22">
        <v>44373</v>
      </c>
      <c r="F2236" s="26">
        <v>3</v>
      </c>
      <c r="G2236" s="24">
        <v>0.09</v>
      </c>
      <c r="H2236">
        <f>VLOOKUP($B2236,產品!$A$1:$E$61,4,FALSE)*(1-$G2236)*$F2236</f>
        <v>68250</v>
      </c>
      <c r="I2236" s="58">
        <f>$H2236-VLOOKUP($B2236,產品!$A$2:$E$61,5,FALSE)*F2236-$R2236</f>
        <v>15067.5</v>
      </c>
      <c r="J2236">
        <f t="shared" si="102"/>
        <v>2021</v>
      </c>
      <c r="P2236" t="str">
        <f>MID(VLOOKUP($D2236,業務!$A$1:$E$11,2,FALSE),FIND("/",VLOOKUP($D2236,業務!$A$1:$E$11,2,FALSE))+1,2)</f>
        <v>專員</v>
      </c>
      <c r="Q2236">
        <f t="shared" si="103"/>
        <v>0.01</v>
      </c>
      <c r="R2236">
        <f t="shared" si="104"/>
        <v>682.5</v>
      </c>
    </row>
    <row r="2237" spans="1:18" ht="15.75" customHeight="1">
      <c r="A2237" s="19">
        <v>2236</v>
      </c>
      <c r="B2237" s="4">
        <v>10</v>
      </c>
      <c r="C2237" s="15">
        <v>269</v>
      </c>
      <c r="D2237" s="21">
        <v>8</v>
      </c>
      <c r="E2237" s="22">
        <v>44373</v>
      </c>
      <c r="F2237" s="26">
        <v>30</v>
      </c>
      <c r="G2237" s="24">
        <v>0.06</v>
      </c>
      <c r="H2237">
        <f>VLOOKUP($B2237,產品!$A$1:$E$61,4,FALSE)*(1-$G2237)*$F2237</f>
        <v>28200</v>
      </c>
      <c r="I2237" s="58">
        <f>$H2237-VLOOKUP($B2237,產品!$A$2:$E$61,5,FALSE)*F2237-$R2237</f>
        <v>15918</v>
      </c>
      <c r="J2237">
        <f t="shared" si="102"/>
        <v>2021</v>
      </c>
      <c r="P2237" t="str">
        <f>MID(VLOOKUP($D2237,業務!$A$1:$E$11,2,FALSE),FIND("/",VLOOKUP($D2237,業務!$A$1:$E$11,2,FALSE))+1,2)</f>
        <v>專員</v>
      </c>
      <c r="Q2237">
        <f t="shared" si="103"/>
        <v>0.01</v>
      </c>
      <c r="R2237">
        <f t="shared" si="104"/>
        <v>282</v>
      </c>
    </row>
    <row r="2238" spans="1:18" ht="15.75" customHeight="1">
      <c r="A2238" s="19">
        <v>2237</v>
      </c>
      <c r="B2238" s="4">
        <v>3</v>
      </c>
      <c r="C2238" s="15">
        <v>265</v>
      </c>
      <c r="D2238" s="21">
        <v>7</v>
      </c>
      <c r="E2238" s="22">
        <v>44373</v>
      </c>
      <c r="F2238" s="26">
        <v>50</v>
      </c>
      <c r="G2238" s="24">
        <v>0.14000000000000001</v>
      </c>
      <c r="H2238">
        <f>VLOOKUP($B2238,產品!$A$1:$E$61,4,FALSE)*(1-$G2238)*$F2238</f>
        <v>43000</v>
      </c>
      <c r="I2238" s="58">
        <f>$H2238-VLOOKUP($B2238,產品!$A$2:$E$61,5,FALSE)*F2238-$R2238</f>
        <v>22484</v>
      </c>
      <c r="J2238">
        <f t="shared" si="102"/>
        <v>2021</v>
      </c>
      <c r="P2238" t="str">
        <f>MID(VLOOKUP($D2238,業務!$A$1:$E$11,2,FALSE),FIND("/",VLOOKUP($D2238,業務!$A$1:$E$11,2,FALSE))+1,2)</f>
        <v>副理</v>
      </c>
      <c r="Q2238">
        <f t="shared" si="103"/>
        <v>1.2E-2</v>
      </c>
      <c r="R2238">
        <f t="shared" si="104"/>
        <v>516</v>
      </c>
    </row>
    <row r="2239" spans="1:18" ht="15.75" customHeight="1">
      <c r="A2239" s="19">
        <v>2238</v>
      </c>
      <c r="B2239" s="4">
        <v>37</v>
      </c>
      <c r="C2239" s="15">
        <v>116</v>
      </c>
      <c r="D2239" s="21">
        <v>8</v>
      </c>
      <c r="E2239" s="22">
        <v>44373</v>
      </c>
      <c r="F2239" s="23">
        <v>9</v>
      </c>
      <c r="G2239" s="24">
        <v>0.12</v>
      </c>
      <c r="H2239">
        <f>VLOOKUP($B2239,產品!$A$1:$E$61,4,FALSE)*(1-$G2239)*$F2239</f>
        <v>95040</v>
      </c>
      <c r="I2239" s="58">
        <f>$H2239-VLOOKUP($B2239,產品!$A$2:$E$61,5,FALSE)*F2239-$R2239</f>
        <v>23889.599999999999</v>
      </c>
      <c r="J2239">
        <f t="shared" si="102"/>
        <v>2021</v>
      </c>
      <c r="P2239" t="str">
        <f>MID(VLOOKUP($D2239,業務!$A$1:$E$11,2,FALSE),FIND("/",VLOOKUP($D2239,業務!$A$1:$E$11,2,FALSE))+1,2)</f>
        <v>專員</v>
      </c>
      <c r="Q2239">
        <f t="shared" si="103"/>
        <v>0.01</v>
      </c>
      <c r="R2239">
        <f t="shared" si="104"/>
        <v>950.4</v>
      </c>
    </row>
    <row r="2240" spans="1:18" ht="15.75" customHeight="1">
      <c r="A2240" s="19">
        <v>2239</v>
      </c>
      <c r="B2240" s="4">
        <v>18</v>
      </c>
      <c r="C2240" s="15">
        <v>3</v>
      </c>
      <c r="D2240" s="21">
        <v>10</v>
      </c>
      <c r="E2240" s="22">
        <v>44373</v>
      </c>
      <c r="F2240" s="23">
        <v>150</v>
      </c>
      <c r="G2240" s="24">
        <v>0.18</v>
      </c>
      <c r="H2240">
        <f>VLOOKUP($B2240,產品!$A$1:$E$61,4,FALSE)*(1-$G2240)*$F2240</f>
        <v>221400</v>
      </c>
      <c r="I2240" s="58">
        <f>$H2240-VLOOKUP($B2240,產品!$A$2:$E$61,5,FALSE)*F2240-$R2240</f>
        <v>111186</v>
      </c>
      <c r="J2240">
        <f t="shared" si="102"/>
        <v>2021</v>
      </c>
      <c r="P2240" t="str">
        <f>MID(VLOOKUP($D2240,業務!$A$1:$E$11,2,FALSE),FIND("/",VLOOKUP($D2240,業務!$A$1:$E$11,2,FALSE))+1,2)</f>
        <v>專員</v>
      </c>
      <c r="Q2240">
        <f t="shared" si="103"/>
        <v>0.01</v>
      </c>
      <c r="R2240">
        <f t="shared" si="104"/>
        <v>2214</v>
      </c>
    </row>
    <row r="2241" spans="1:18" ht="15.75" customHeight="1">
      <c r="A2241" s="19">
        <v>2240</v>
      </c>
      <c r="B2241" s="4">
        <v>6</v>
      </c>
      <c r="C2241" s="15">
        <v>8</v>
      </c>
      <c r="D2241" s="21">
        <v>8</v>
      </c>
      <c r="E2241" s="22">
        <v>44373</v>
      </c>
      <c r="F2241" s="26">
        <v>300</v>
      </c>
      <c r="G2241" s="24">
        <v>0.2</v>
      </c>
      <c r="H2241">
        <f>VLOOKUP($B2241,產品!$A$1:$E$61,4,FALSE)*(1-$G2241)*$F2241</f>
        <v>240000</v>
      </c>
      <c r="I2241" s="58">
        <f>$H2241-VLOOKUP($B2241,產品!$A$2:$E$61,5,FALSE)*F2241-$R2241</f>
        <v>117600</v>
      </c>
      <c r="J2241">
        <f t="shared" si="102"/>
        <v>2021</v>
      </c>
      <c r="P2241" t="str">
        <f>MID(VLOOKUP($D2241,業務!$A$1:$E$11,2,FALSE),FIND("/",VLOOKUP($D2241,業務!$A$1:$E$11,2,FALSE))+1,2)</f>
        <v>專員</v>
      </c>
      <c r="Q2241">
        <f t="shared" si="103"/>
        <v>0.01</v>
      </c>
      <c r="R2241">
        <f t="shared" si="104"/>
        <v>2400</v>
      </c>
    </row>
    <row r="2242" spans="1:18" ht="15.75" customHeight="1">
      <c r="A2242" s="19">
        <v>2241</v>
      </c>
      <c r="B2242" s="4">
        <v>10</v>
      </c>
      <c r="C2242" s="15">
        <v>258</v>
      </c>
      <c r="D2242" s="21">
        <v>8</v>
      </c>
      <c r="E2242" s="22">
        <v>44373</v>
      </c>
      <c r="F2242" s="26">
        <v>250</v>
      </c>
      <c r="G2242" s="24">
        <v>0.12</v>
      </c>
      <c r="H2242">
        <f>VLOOKUP($B2242,產品!$A$1:$E$61,4,FALSE)*(1-$G2242)*$F2242</f>
        <v>220000</v>
      </c>
      <c r="I2242" s="58">
        <f>$H2242-VLOOKUP($B2242,產品!$A$2:$E$61,5,FALSE)*F2242-$R2242</f>
        <v>117800</v>
      </c>
      <c r="J2242">
        <f t="shared" si="102"/>
        <v>2021</v>
      </c>
      <c r="P2242" t="str">
        <f>MID(VLOOKUP($D2242,業務!$A$1:$E$11,2,FALSE),FIND("/",VLOOKUP($D2242,業務!$A$1:$E$11,2,FALSE))+1,2)</f>
        <v>專員</v>
      </c>
      <c r="Q2242">
        <f t="shared" si="103"/>
        <v>0.01</v>
      </c>
      <c r="R2242">
        <f t="shared" si="104"/>
        <v>2200</v>
      </c>
    </row>
    <row r="2243" spans="1:18" ht="15.75" customHeight="1">
      <c r="A2243" s="19">
        <v>2242</v>
      </c>
      <c r="B2243" s="4">
        <v>6</v>
      </c>
      <c r="C2243" s="15">
        <v>112</v>
      </c>
      <c r="D2243" s="21">
        <v>2</v>
      </c>
      <c r="E2243" s="22">
        <v>44373</v>
      </c>
      <c r="F2243" s="26">
        <v>250</v>
      </c>
      <c r="G2243" s="24">
        <v>0.08</v>
      </c>
      <c r="H2243">
        <f>VLOOKUP($B2243,產品!$A$1:$E$61,4,FALSE)*(1-$G2243)*$F2243</f>
        <v>230000</v>
      </c>
      <c r="I2243" s="58">
        <f>$H2243-VLOOKUP($B2243,產品!$A$2:$E$61,5,FALSE)*F2243-$R2243</f>
        <v>126550</v>
      </c>
      <c r="J2243">
        <f t="shared" ref="J2243:J2306" si="105">YEAR(E2243)</f>
        <v>2021</v>
      </c>
      <c r="P2243" t="str">
        <f>MID(VLOOKUP($D2243,業務!$A$1:$E$11,2,FALSE),FIND("/",VLOOKUP($D2243,業務!$A$1:$E$11,2,FALSE))+1,2)</f>
        <v>經理</v>
      </c>
      <c r="Q2243">
        <f t="shared" ref="Q2243:Q2306" si="106">IF($P2243="專員",1%,IF($P2243="副理",1.2%,IF($P2243="經理",1.5%,IF($P2243="協理",1.6%,0))))</f>
        <v>1.4999999999999999E-2</v>
      </c>
      <c r="R2243">
        <f t="shared" ref="R2243:R2306" si="107">$H2243*$Q2243</f>
        <v>3450</v>
      </c>
    </row>
    <row r="2244" spans="1:18" ht="15.75" customHeight="1">
      <c r="A2244" s="19">
        <v>2243</v>
      </c>
      <c r="B2244" s="4">
        <v>46</v>
      </c>
      <c r="C2244" s="15">
        <v>112</v>
      </c>
      <c r="D2244" s="21">
        <v>2</v>
      </c>
      <c r="E2244" s="22">
        <v>44374</v>
      </c>
      <c r="F2244" s="26">
        <v>5</v>
      </c>
      <c r="G2244" s="24">
        <v>0.11</v>
      </c>
      <c r="H2244">
        <f>VLOOKUP($B2244,產品!$A$1:$E$61,4,FALSE)*(1-$G2244)*$F2244</f>
        <v>75650</v>
      </c>
      <c r="I2244" s="58">
        <f>$H2244-VLOOKUP($B2244,產品!$A$2:$E$61,5,FALSE)*F2244-$R2244</f>
        <v>19265.25</v>
      </c>
      <c r="J2244">
        <f t="shared" si="105"/>
        <v>2021</v>
      </c>
      <c r="P2244" t="str">
        <f>MID(VLOOKUP($D2244,業務!$A$1:$E$11,2,FALSE),FIND("/",VLOOKUP($D2244,業務!$A$1:$E$11,2,FALSE))+1,2)</f>
        <v>經理</v>
      </c>
      <c r="Q2244">
        <f t="shared" si="106"/>
        <v>1.4999999999999999E-2</v>
      </c>
      <c r="R2244">
        <f t="shared" si="107"/>
        <v>1134.75</v>
      </c>
    </row>
    <row r="2245" spans="1:18" ht="15.75" customHeight="1">
      <c r="A2245" s="19">
        <v>2244</v>
      </c>
      <c r="B2245" s="4">
        <v>16</v>
      </c>
      <c r="C2245" s="15">
        <v>121</v>
      </c>
      <c r="D2245" s="21">
        <v>2</v>
      </c>
      <c r="E2245" s="22">
        <v>44374</v>
      </c>
      <c r="F2245" s="26">
        <v>30</v>
      </c>
      <c r="G2245" s="24">
        <v>0.19</v>
      </c>
      <c r="H2245">
        <f>VLOOKUP($B2245,產品!$A$1:$E$61,4,FALSE)*(1-$G2245)*$F2245</f>
        <v>43740</v>
      </c>
      <c r="I2245" s="58">
        <f>$H2245-VLOOKUP($B2245,產品!$A$2:$E$61,5,FALSE)*F2245-$R2245</f>
        <v>21483.9</v>
      </c>
      <c r="J2245">
        <f t="shared" si="105"/>
        <v>2021</v>
      </c>
      <c r="P2245" t="str">
        <f>MID(VLOOKUP($D2245,業務!$A$1:$E$11,2,FALSE),FIND("/",VLOOKUP($D2245,業務!$A$1:$E$11,2,FALSE))+1,2)</f>
        <v>經理</v>
      </c>
      <c r="Q2245">
        <f t="shared" si="106"/>
        <v>1.4999999999999999E-2</v>
      </c>
      <c r="R2245">
        <f t="shared" si="107"/>
        <v>656.1</v>
      </c>
    </row>
    <row r="2246" spans="1:18" ht="15.75" customHeight="1">
      <c r="A2246" s="19">
        <v>2245</v>
      </c>
      <c r="B2246" s="4">
        <v>44</v>
      </c>
      <c r="C2246" s="15">
        <v>268</v>
      </c>
      <c r="D2246" s="21">
        <v>3</v>
      </c>
      <c r="E2246" s="22">
        <v>44374</v>
      </c>
      <c r="F2246" s="26">
        <v>8</v>
      </c>
      <c r="G2246" s="24">
        <v>0.09</v>
      </c>
      <c r="H2246">
        <f>VLOOKUP($B2246,產品!$A$1:$E$61,4,FALSE)*(1-$G2246)*$F2246</f>
        <v>145600</v>
      </c>
      <c r="I2246" s="58">
        <f>$H2246-VLOOKUP($B2246,產品!$A$2:$E$61,5,FALSE)*F2246-$R2246</f>
        <v>39270.400000000001</v>
      </c>
      <c r="J2246">
        <f t="shared" si="105"/>
        <v>2021</v>
      </c>
      <c r="P2246" t="str">
        <f>MID(VLOOKUP($D2246,業務!$A$1:$E$11,2,FALSE),FIND("/",VLOOKUP($D2246,業務!$A$1:$E$11,2,FALSE))+1,2)</f>
        <v>協理</v>
      </c>
      <c r="Q2246">
        <f t="shared" si="106"/>
        <v>1.6E-2</v>
      </c>
      <c r="R2246">
        <f t="shared" si="107"/>
        <v>2329.6</v>
      </c>
    </row>
    <row r="2247" spans="1:18" ht="15.75" customHeight="1">
      <c r="A2247" s="19">
        <v>2246</v>
      </c>
      <c r="B2247" s="4">
        <v>20</v>
      </c>
      <c r="C2247" s="15">
        <v>9</v>
      </c>
      <c r="D2247" s="21">
        <v>4</v>
      </c>
      <c r="E2247" s="22">
        <v>44374</v>
      </c>
      <c r="F2247" s="23">
        <v>100</v>
      </c>
      <c r="G2247" s="24">
        <v>0.06</v>
      </c>
      <c r="H2247">
        <f>VLOOKUP($B2247,產品!$A$1:$E$61,4,FALSE)*(1-$G2247)*$F2247</f>
        <v>169200</v>
      </c>
      <c r="I2247" s="58">
        <f>$H2247-VLOOKUP($B2247,產品!$A$2:$E$61,5,FALSE)*F2247-$R2247</f>
        <v>95169.600000000006</v>
      </c>
      <c r="J2247">
        <f t="shared" si="105"/>
        <v>2021</v>
      </c>
      <c r="P2247" t="str">
        <f>MID(VLOOKUP($D2247,業務!$A$1:$E$11,2,FALSE),FIND("/",VLOOKUP($D2247,業務!$A$1:$E$11,2,FALSE))+1,2)</f>
        <v>副理</v>
      </c>
      <c r="Q2247">
        <f t="shared" si="106"/>
        <v>1.2E-2</v>
      </c>
      <c r="R2247">
        <f t="shared" si="107"/>
        <v>2030.4</v>
      </c>
    </row>
    <row r="2248" spans="1:18" ht="15.75" customHeight="1">
      <c r="A2248" s="19">
        <v>2247</v>
      </c>
      <c r="B2248" s="4">
        <v>35</v>
      </c>
      <c r="C2248" s="15">
        <v>277</v>
      </c>
      <c r="D2248" s="21">
        <v>2</v>
      </c>
      <c r="E2248" s="22">
        <v>44375</v>
      </c>
      <c r="F2248" s="23">
        <v>2</v>
      </c>
      <c r="G2248" s="24">
        <v>0.12</v>
      </c>
      <c r="H2248">
        <f>VLOOKUP($B2248,產品!$A$1:$E$61,4,FALSE)*(1-$G2248)*$F2248</f>
        <v>14960</v>
      </c>
      <c r="I2248" s="58">
        <f>$H2248-VLOOKUP($B2248,產品!$A$2:$E$61,5,FALSE)*F2248-$R2248</f>
        <v>4535.6000000000004</v>
      </c>
      <c r="J2248">
        <f t="shared" si="105"/>
        <v>2021</v>
      </c>
      <c r="P2248" t="str">
        <f>MID(VLOOKUP($D2248,業務!$A$1:$E$11,2,FALSE),FIND("/",VLOOKUP($D2248,業務!$A$1:$E$11,2,FALSE))+1,2)</f>
        <v>經理</v>
      </c>
      <c r="Q2248">
        <f t="shared" si="106"/>
        <v>1.4999999999999999E-2</v>
      </c>
      <c r="R2248">
        <f t="shared" si="107"/>
        <v>224.4</v>
      </c>
    </row>
    <row r="2249" spans="1:18" ht="15.75" customHeight="1">
      <c r="A2249" s="19">
        <v>2248</v>
      </c>
      <c r="B2249" s="4">
        <v>25</v>
      </c>
      <c r="C2249" s="15">
        <v>5</v>
      </c>
      <c r="D2249" s="21">
        <v>9</v>
      </c>
      <c r="E2249" s="22">
        <v>44375</v>
      </c>
      <c r="F2249" s="26">
        <v>3</v>
      </c>
      <c r="G2249" s="24">
        <v>0.09</v>
      </c>
      <c r="H2249">
        <f>VLOOKUP($B2249,產品!$A$1:$E$61,4,FALSE)*(1-$G2249)*$F2249</f>
        <v>16380</v>
      </c>
      <c r="I2249" s="58">
        <f>$H2249-VLOOKUP($B2249,產品!$A$2:$E$61,5,FALSE)*F2249-$R2249</f>
        <v>5334.3</v>
      </c>
      <c r="J2249">
        <f t="shared" si="105"/>
        <v>2021</v>
      </c>
      <c r="P2249" t="str">
        <f>MID(VLOOKUP($D2249,業務!$A$1:$E$11,2,FALSE),FIND("/",VLOOKUP($D2249,業務!$A$1:$E$11,2,FALSE))+1,2)</f>
        <v>經理</v>
      </c>
      <c r="Q2249">
        <f t="shared" si="106"/>
        <v>1.4999999999999999E-2</v>
      </c>
      <c r="R2249">
        <f t="shared" si="107"/>
        <v>245.7</v>
      </c>
    </row>
    <row r="2250" spans="1:18" ht="15.75" customHeight="1">
      <c r="A2250" s="19">
        <v>2249</v>
      </c>
      <c r="B2250" s="4">
        <v>31</v>
      </c>
      <c r="C2250" s="15">
        <v>293</v>
      </c>
      <c r="D2250" s="21">
        <v>4</v>
      </c>
      <c r="E2250" s="22">
        <v>44375</v>
      </c>
      <c r="F2250" s="23">
        <v>6</v>
      </c>
      <c r="G2250" s="24">
        <v>7.0000000000000007E-2</v>
      </c>
      <c r="H2250">
        <f>VLOOKUP($B2250,產品!$A$1:$E$61,4,FALSE)*(1-$G2250)*$F2250</f>
        <v>39060</v>
      </c>
      <c r="I2250" s="58">
        <f>$H2250-VLOOKUP($B2250,產品!$A$2:$E$61,5,FALSE)*F2250-$R2250</f>
        <v>13391.28</v>
      </c>
      <c r="J2250">
        <f t="shared" si="105"/>
        <v>2021</v>
      </c>
      <c r="P2250" t="str">
        <f>MID(VLOOKUP($D2250,業務!$A$1:$E$11,2,FALSE),FIND("/",VLOOKUP($D2250,業務!$A$1:$E$11,2,FALSE))+1,2)</f>
        <v>副理</v>
      </c>
      <c r="Q2250">
        <f t="shared" si="106"/>
        <v>1.2E-2</v>
      </c>
      <c r="R2250">
        <f t="shared" si="107"/>
        <v>468.72</v>
      </c>
    </row>
    <row r="2251" spans="1:18" ht="15.75" customHeight="1">
      <c r="A2251" s="19">
        <v>2250</v>
      </c>
      <c r="B2251" s="4">
        <v>18</v>
      </c>
      <c r="C2251" s="15">
        <v>266</v>
      </c>
      <c r="D2251" s="21">
        <v>1</v>
      </c>
      <c r="E2251" s="22">
        <v>44375</v>
      </c>
      <c r="F2251" s="23">
        <v>30</v>
      </c>
      <c r="G2251" s="24">
        <v>0.08</v>
      </c>
      <c r="H2251">
        <f>VLOOKUP($B2251,產品!$A$1:$E$61,4,FALSE)*(1-$G2251)*$F2251</f>
        <v>49680</v>
      </c>
      <c r="I2251" s="58">
        <f>$H2251-VLOOKUP($B2251,產品!$A$2:$E$61,5,FALSE)*F2251-$R2251</f>
        <v>27583.200000000001</v>
      </c>
      <c r="J2251">
        <f t="shared" si="105"/>
        <v>2021</v>
      </c>
      <c r="P2251" t="str">
        <f>MID(VLOOKUP($D2251,業務!$A$1:$E$11,2,FALSE),FIND("/",VLOOKUP($D2251,業務!$A$1:$E$11,2,FALSE))+1,2)</f>
        <v>專員</v>
      </c>
      <c r="Q2251">
        <f t="shared" si="106"/>
        <v>0.01</v>
      </c>
      <c r="R2251">
        <f t="shared" si="107"/>
        <v>496.8</v>
      </c>
    </row>
    <row r="2252" spans="1:18" ht="15.75" customHeight="1">
      <c r="A2252" s="19">
        <v>2251</v>
      </c>
      <c r="B2252" s="4">
        <v>14</v>
      </c>
      <c r="C2252" s="15">
        <v>258</v>
      </c>
      <c r="D2252" s="21">
        <v>10</v>
      </c>
      <c r="E2252" s="22">
        <v>44375</v>
      </c>
      <c r="F2252" s="26">
        <v>40</v>
      </c>
      <c r="G2252" s="24">
        <v>0.08</v>
      </c>
      <c r="H2252">
        <f>VLOOKUP($B2252,產品!$A$1:$E$61,4,FALSE)*(1-$G2252)*$F2252</f>
        <v>66240</v>
      </c>
      <c r="I2252" s="58">
        <f>$H2252-VLOOKUP($B2252,產品!$A$2:$E$61,5,FALSE)*F2252-$R2252</f>
        <v>36777.599999999999</v>
      </c>
      <c r="J2252">
        <f t="shared" si="105"/>
        <v>2021</v>
      </c>
      <c r="P2252" t="str">
        <f>MID(VLOOKUP($D2252,業務!$A$1:$E$11,2,FALSE),FIND("/",VLOOKUP($D2252,業務!$A$1:$E$11,2,FALSE))+1,2)</f>
        <v>專員</v>
      </c>
      <c r="Q2252">
        <f t="shared" si="106"/>
        <v>0.01</v>
      </c>
      <c r="R2252">
        <f t="shared" si="107"/>
        <v>662.4</v>
      </c>
    </row>
    <row r="2253" spans="1:18" ht="15.75" customHeight="1">
      <c r="A2253" s="19">
        <v>2252</v>
      </c>
      <c r="B2253" s="4">
        <v>42</v>
      </c>
      <c r="C2253" s="15">
        <v>275</v>
      </c>
      <c r="D2253" s="21">
        <v>8</v>
      </c>
      <c r="E2253" s="22">
        <v>44375</v>
      </c>
      <c r="F2253" s="23">
        <v>15</v>
      </c>
      <c r="G2253" s="24">
        <v>0.06</v>
      </c>
      <c r="H2253">
        <f>VLOOKUP($B2253,產品!$A$1:$E$61,4,FALSE)*(1-$G2253)*$F2253</f>
        <v>211500</v>
      </c>
      <c r="I2253" s="58">
        <f>$H2253-VLOOKUP($B2253,產品!$A$2:$E$61,5,FALSE)*F2253-$R2253</f>
        <v>63135</v>
      </c>
      <c r="J2253">
        <f t="shared" si="105"/>
        <v>2021</v>
      </c>
      <c r="P2253" t="str">
        <f>MID(VLOOKUP($D2253,業務!$A$1:$E$11,2,FALSE),FIND("/",VLOOKUP($D2253,業務!$A$1:$E$11,2,FALSE))+1,2)</f>
        <v>專員</v>
      </c>
      <c r="Q2253">
        <f t="shared" si="106"/>
        <v>0.01</v>
      </c>
      <c r="R2253">
        <f t="shared" si="107"/>
        <v>2115</v>
      </c>
    </row>
    <row r="2254" spans="1:18" ht="15.75" customHeight="1">
      <c r="A2254" s="19">
        <v>2253</v>
      </c>
      <c r="B2254" s="4">
        <v>45</v>
      </c>
      <c r="C2254" s="15">
        <v>271</v>
      </c>
      <c r="D2254" s="21">
        <v>2</v>
      </c>
      <c r="E2254" s="22">
        <v>44375</v>
      </c>
      <c r="F2254" s="26">
        <v>20</v>
      </c>
      <c r="G2254" s="24">
        <v>0.08</v>
      </c>
      <c r="H2254">
        <f>VLOOKUP($B2254,產品!$A$1:$E$61,4,FALSE)*(1-$G2254)*$F2254</f>
        <v>257600</v>
      </c>
      <c r="I2254" s="58">
        <f>$H2254-VLOOKUP($B2254,產品!$A$2:$E$61,5,FALSE)*F2254-$R2254</f>
        <v>71736</v>
      </c>
      <c r="J2254">
        <f t="shared" si="105"/>
        <v>2021</v>
      </c>
      <c r="P2254" t="str">
        <f>MID(VLOOKUP($D2254,業務!$A$1:$E$11,2,FALSE),FIND("/",VLOOKUP($D2254,業務!$A$1:$E$11,2,FALSE))+1,2)</f>
        <v>經理</v>
      </c>
      <c r="Q2254">
        <f t="shared" si="106"/>
        <v>1.4999999999999999E-2</v>
      </c>
      <c r="R2254">
        <f t="shared" si="107"/>
        <v>3864</v>
      </c>
    </row>
    <row r="2255" spans="1:18" ht="15.75" customHeight="1">
      <c r="A2255" s="19">
        <v>2254</v>
      </c>
      <c r="B2255" s="4">
        <v>26</v>
      </c>
      <c r="C2255" s="15">
        <v>113</v>
      </c>
      <c r="D2255" s="21">
        <v>4</v>
      </c>
      <c r="E2255" s="22">
        <v>44376</v>
      </c>
      <c r="F2255" s="26">
        <v>3</v>
      </c>
      <c r="G2255" s="24">
        <v>0.13</v>
      </c>
      <c r="H2255">
        <f>VLOOKUP($B2255,產品!$A$1:$E$61,4,FALSE)*(1-$G2255)*$F2255</f>
        <v>16965</v>
      </c>
      <c r="I2255" s="58">
        <f>$H2255-VLOOKUP($B2255,產品!$A$2:$E$61,5,FALSE)*F2255-$R2255</f>
        <v>5061.42</v>
      </c>
      <c r="J2255">
        <f t="shared" si="105"/>
        <v>2021</v>
      </c>
      <c r="P2255" t="str">
        <f>MID(VLOOKUP($D2255,業務!$A$1:$E$11,2,FALSE),FIND("/",VLOOKUP($D2255,業務!$A$1:$E$11,2,FALSE))+1,2)</f>
        <v>副理</v>
      </c>
      <c r="Q2255">
        <f t="shared" si="106"/>
        <v>1.2E-2</v>
      </c>
      <c r="R2255">
        <f t="shared" si="107"/>
        <v>203.58</v>
      </c>
    </row>
    <row r="2256" spans="1:18" ht="15.75" customHeight="1">
      <c r="A2256" s="19">
        <v>2255</v>
      </c>
      <c r="B2256" s="4">
        <v>29</v>
      </c>
      <c r="C2256" s="15">
        <v>293</v>
      </c>
      <c r="D2256" s="21">
        <v>8</v>
      </c>
      <c r="E2256" s="22">
        <v>44376</v>
      </c>
      <c r="F2256" s="26">
        <v>5</v>
      </c>
      <c r="G2256" s="24">
        <v>0.16</v>
      </c>
      <c r="H2256">
        <f>VLOOKUP($B2256,產品!$A$1:$E$61,4,FALSE)*(1-$G2256)*$F2256</f>
        <v>25200</v>
      </c>
      <c r="I2256" s="58">
        <f>$H2256-VLOOKUP($B2256,產品!$A$2:$E$61,5,FALSE)*F2256-$R2256</f>
        <v>6948</v>
      </c>
      <c r="J2256">
        <f t="shared" si="105"/>
        <v>2021</v>
      </c>
      <c r="P2256" t="str">
        <f>MID(VLOOKUP($D2256,業務!$A$1:$E$11,2,FALSE),FIND("/",VLOOKUP($D2256,業務!$A$1:$E$11,2,FALSE))+1,2)</f>
        <v>專員</v>
      </c>
      <c r="Q2256">
        <f t="shared" si="106"/>
        <v>0.01</v>
      </c>
      <c r="R2256">
        <f t="shared" si="107"/>
        <v>252</v>
      </c>
    </row>
    <row r="2257" spans="1:18" ht="15.75" customHeight="1">
      <c r="A2257" s="19">
        <v>2256</v>
      </c>
      <c r="B2257" s="4">
        <v>31</v>
      </c>
      <c r="C2257" s="15">
        <v>4</v>
      </c>
      <c r="D2257" s="21">
        <v>9</v>
      </c>
      <c r="E2257" s="22">
        <v>44376</v>
      </c>
      <c r="F2257" s="26">
        <v>5</v>
      </c>
      <c r="G2257" s="24">
        <v>7.0000000000000007E-2</v>
      </c>
      <c r="H2257">
        <f>VLOOKUP($B2257,產品!$A$1:$E$61,4,FALSE)*(1-$G2257)*$F2257</f>
        <v>32550</v>
      </c>
      <c r="I2257" s="58">
        <f>$H2257-VLOOKUP($B2257,產品!$A$2:$E$61,5,FALSE)*F2257-$R2257</f>
        <v>11061.75</v>
      </c>
      <c r="J2257">
        <f t="shared" si="105"/>
        <v>2021</v>
      </c>
      <c r="P2257" t="str">
        <f>MID(VLOOKUP($D2257,業務!$A$1:$E$11,2,FALSE),FIND("/",VLOOKUP($D2257,業務!$A$1:$E$11,2,FALSE))+1,2)</f>
        <v>經理</v>
      </c>
      <c r="Q2257">
        <f t="shared" si="106"/>
        <v>1.4999999999999999E-2</v>
      </c>
      <c r="R2257">
        <f t="shared" si="107"/>
        <v>488.25</v>
      </c>
    </row>
    <row r="2258" spans="1:18" ht="15.75" customHeight="1">
      <c r="A2258" s="19">
        <v>2257</v>
      </c>
      <c r="B2258" s="4">
        <v>14</v>
      </c>
      <c r="C2258" s="15">
        <v>258</v>
      </c>
      <c r="D2258" s="21">
        <v>3</v>
      </c>
      <c r="E2258" s="22">
        <v>44376</v>
      </c>
      <c r="F2258" s="23">
        <v>20</v>
      </c>
      <c r="G2258" s="24">
        <v>0.05</v>
      </c>
      <c r="H2258">
        <f>VLOOKUP($B2258,產品!$A$1:$E$61,4,FALSE)*(1-$G2258)*$F2258</f>
        <v>34200</v>
      </c>
      <c r="I2258" s="58">
        <f>$H2258-VLOOKUP($B2258,產品!$A$2:$E$61,5,FALSE)*F2258-$R2258</f>
        <v>19252.8</v>
      </c>
      <c r="J2258">
        <f t="shared" si="105"/>
        <v>2021</v>
      </c>
      <c r="P2258" t="str">
        <f>MID(VLOOKUP($D2258,業務!$A$1:$E$11,2,FALSE),FIND("/",VLOOKUP($D2258,業務!$A$1:$E$11,2,FALSE))+1,2)</f>
        <v>協理</v>
      </c>
      <c r="Q2258">
        <f t="shared" si="106"/>
        <v>1.6E-2</v>
      </c>
      <c r="R2258">
        <f t="shared" si="107"/>
        <v>547.20000000000005</v>
      </c>
    </row>
    <row r="2259" spans="1:18" ht="15.75" customHeight="1">
      <c r="A2259" s="19">
        <v>2258</v>
      </c>
      <c r="B2259" s="4">
        <v>38</v>
      </c>
      <c r="C2259" s="15">
        <v>118</v>
      </c>
      <c r="D2259" s="21">
        <v>10</v>
      </c>
      <c r="E2259" s="22">
        <v>44376</v>
      </c>
      <c r="F2259" s="23">
        <v>15</v>
      </c>
      <c r="G2259" s="24">
        <v>0.15</v>
      </c>
      <c r="H2259">
        <f>VLOOKUP($B2259,產品!$A$1:$E$61,4,FALSE)*(1-$G2259)*$F2259</f>
        <v>191250</v>
      </c>
      <c r="I2259" s="58">
        <f>$H2259-VLOOKUP($B2259,產品!$A$2:$E$61,5,FALSE)*F2259-$R2259</f>
        <v>43087.5</v>
      </c>
      <c r="J2259">
        <f t="shared" si="105"/>
        <v>2021</v>
      </c>
      <c r="P2259" t="str">
        <f>MID(VLOOKUP($D2259,業務!$A$1:$E$11,2,FALSE),FIND("/",VLOOKUP($D2259,業務!$A$1:$E$11,2,FALSE))+1,2)</f>
        <v>專員</v>
      </c>
      <c r="Q2259">
        <f t="shared" si="106"/>
        <v>0.01</v>
      </c>
      <c r="R2259">
        <f t="shared" si="107"/>
        <v>1912.5</v>
      </c>
    </row>
    <row r="2260" spans="1:18" ht="15.75" customHeight="1">
      <c r="A2260" s="19">
        <v>2259</v>
      </c>
      <c r="B2260" s="4">
        <v>13</v>
      </c>
      <c r="C2260" s="15">
        <v>261</v>
      </c>
      <c r="D2260" s="21">
        <v>6</v>
      </c>
      <c r="E2260" s="22">
        <v>44376</v>
      </c>
      <c r="F2260" s="26">
        <v>50</v>
      </c>
      <c r="G2260" s="24">
        <v>0.05</v>
      </c>
      <c r="H2260">
        <f>VLOOKUP($B2260,產品!$A$1:$E$61,4,FALSE)*(1-$G2260)*$F2260</f>
        <v>85500</v>
      </c>
      <c r="I2260" s="58">
        <f>$H2260-VLOOKUP($B2260,產品!$A$2:$E$61,5,FALSE)*F2260-$R2260</f>
        <v>48645</v>
      </c>
      <c r="J2260">
        <f t="shared" si="105"/>
        <v>2021</v>
      </c>
      <c r="P2260" t="str">
        <f>MID(VLOOKUP($D2260,業務!$A$1:$E$11,2,FALSE),FIND("/",VLOOKUP($D2260,業務!$A$1:$E$11,2,FALSE))+1,2)</f>
        <v>專員</v>
      </c>
      <c r="Q2260">
        <f t="shared" si="106"/>
        <v>0.01</v>
      </c>
      <c r="R2260">
        <f t="shared" si="107"/>
        <v>855</v>
      </c>
    </row>
    <row r="2261" spans="1:18" ht="15.75" customHeight="1">
      <c r="A2261" s="19">
        <v>2260</v>
      </c>
      <c r="B2261" s="4">
        <v>15</v>
      </c>
      <c r="C2261" s="15">
        <v>3</v>
      </c>
      <c r="D2261" s="21">
        <v>3</v>
      </c>
      <c r="E2261" s="22">
        <v>44376</v>
      </c>
      <c r="F2261" s="26">
        <v>60</v>
      </c>
      <c r="G2261" s="24">
        <v>0.13</v>
      </c>
      <c r="H2261">
        <f>VLOOKUP($B2261,產品!$A$1:$E$61,4,FALSE)*(1-$G2261)*$F2261</f>
        <v>93960</v>
      </c>
      <c r="I2261" s="58">
        <f>$H2261-VLOOKUP($B2261,產品!$A$2:$E$61,5,FALSE)*F2261-$R2261</f>
        <v>49256.639999999999</v>
      </c>
      <c r="J2261">
        <f t="shared" si="105"/>
        <v>2021</v>
      </c>
      <c r="P2261" t="str">
        <f>MID(VLOOKUP($D2261,業務!$A$1:$E$11,2,FALSE),FIND("/",VLOOKUP($D2261,業務!$A$1:$E$11,2,FALSE))+1,2)</f>
        <v>協理</v>
      </c>
      <c r="Q2261">
        <f t="shared" si="106"/>
        <v>1.6E-2</v>
      </c>
      <c r="R2261">
        <f t="shared" si="107"/>
        <v>1503.3600000000001</v>
      </c>
    </row>
    <row r="2262" spans="1:18" ht="15.75" customHeight="1">
      <c r="A2262" s="19">
        <v>2261</v>
      </c>
      <c r="B2262" s="4">
        <v>16</v>
      </c>
      <c r="C2262" s="15">
        <v>8</v>
      </c>
      <c r="D2262" s="21">
        <v>6</v>
      </c>
      <c r="E2262" s="22">
        <v>44376</v>
      </c>
      <c r="F2262" s="26">
        <v>80</v>
      </c>
      <c r="G2262" s="24">
        <v>0.06</v>
      </c>
      <c r="H2262">
        <f>VLOOKUP($B2262,產品!$A$1:$E$61,4,FALSE)*(1-$G2262)*$F2262</f>
        <v>135360</v>
      </c>
      <c r="I2262" s="58">
        <f>$H2262-VLOOKUP($B2262,產品!$A$2:$E$61,5,FALSE)*F2262-$R2262</f>
        <v>76406.399999999994</v>
      </c>
      <c r="J2262">
        <f t="shared" si="105"/>
        <v>2021</v>
      </c>
      <c r="P2262" t="str">
        <f>MID(VLOOKUP($D2262,業務!$A$1:$E$11,2,FALSE),FIND("/",VLOOKUP($D2262,業務!$A$1:$E$11,2,FALSE))+1,2)</f>
        <v>專員</v>
      </c>
      <c r="Q2262">
        <f t="shared" si="106"/>
        <v>0.01</v>
      </c>
      <c r="R2262">
        <f t="shared" si="107"/>
        <v>1353.6000000000001</v>
      </c>
    </row>
    <row r="2263" spans="1:18" ht="15.75" customHeight="1">
      <c r="A2263" s="19">
        <v>2262</v>
      </c>
      <c r="B2263" s="4">
        <v>27</v>
      </c>
      <c r="C2263" s="15">
        <v>118</v>
      </c>
      <c r="D2263" s="21">
        <v>5</v>
      </c>
      <c r="E2263" s="22">
        <v>44377</v>
      </c>
      <c r="F2263" s="26">
        <v>3</v>
      </c>
      <c r="G2263" s="24">
        <v>7.0000000000000007E-2</v>
      </c>
      <c r="H2263">
        <f>VLOOKUP($B2263,產品!$A$1:$E$61,4,FALSE)*(1-$G2263)*$F2263</f>
        <v>19530</v>
      </c>
      <c r="I2263" s="58">
        <f>$H2263-VLOOKUP($B2263,產品!$A$2:$E$61,5,FALSE)*F2263-$R2263</f>
        <v>6734.7</v>
      </c>
      <c r="J2263">
        <f t="shared" si="105"/>
        <v>2021</v>
      </c>
      <c r="P2263" t="str">
        <f>MID(VLOOKUP($D2263,業務!$A$1:$E$11,2,FALSE),FIND("/",VLOOKUP($D2263,業務!$A$1:$E$11,2,FALSE))+1,2)</f>
        <v>專員</v>
      </c>
      <c r="Q2263">
        <f t="shared" si="106"/>
        <v>0.01</v>
      </c>
      <c r="R2263">
        <f t="shared" si="107"/>
        <v>195.3</v>
      </c>
    </row>
    <row r="2264" spans="1:18" ht="15.75" customHeight="1">
      <c r="A2264" s="19">
        <v>2263</v>
      </c>
      <c r="B2264" s="4">
        <v>56</v>
      </c>
      <c r="C2264" s="15">
        <v>260</v>
      </c>
      <c r="D2264" s="21">
        <v>1</v>
      </c>
      <c r="E2264" s="22">
        <v>44377</v>
      </c>
      <c r="F2264" s="26">
        <v>2</v>
      </c>
      <c r="G2264" s="24">
        <v>7.0000000000000007E-2</v>
      </c>
      <c r="H2264">
        <f>VLOOKUP($B2264,產品!$A$1:$E$61,4,FALSE)*(1-$G2264)*$F2264</f>
        <v>40920</v>
      </c>
      <c r="I2264" s="58">
        <f>$H2264-VLOOKUP($B2264,產品!$A$2:$E$61,5,FALSE)*F2264-$R2264</f>
        <v>9710.8000000000029</v>
      </c>
      <c r="J2264">
        <f t="shared" si="105"/>
        <v>2021</v>
      </c>
      <c r="P2264" t="str">
        <f>MID(VLOOKUP($D2264,業務!$A$1:$E$11,2,FALSE),FIND("/",VLOOKUP($D2264,業務!$A$1:$E$11,2,FALSE))+1,2)</f>
        <v>專員</v>
      </c>
      <c r="Q2264">
        <f t="shared" si="106"/>
        <v>0.01</v>
      </c>
      <c r="R2264">
        <f t="shared" si="107"/>
        <v>409.2</v>
      </c>
    </row>
    <row r="2265" spans="1:18" ht="15.75" customHeight="1">
      <c r="A2265" s="19">
        <v>2264</v>
      </c>
      <c r="B2265" s="4">
        <v>34</v>
      </c>
      <c r="C2265" s="15">
        <v>4</v>
      </c>
      <c r="D2265" s="21">
        <v>10</v>
      </c>
      <c r="E2265" s="22">
        <v>44377</v>
      </c>
      <c r="F2265" s="26">
        <v>6</v>
      </c>
      <c r="G2265" s="24">
        <v>0.18</v>
      </c>
      <c r="H2265">
        <f>VLOOKUP($B2265,產品!$A$1:$E$61,4,FALSE)*(1-$G2265)*$F2265</f>
        <v>39360.000000000007</v>
      </c>
      <c r="I2265" s="58">
        <f>$H2265-VLOOKUP($B2265,產品!$A$2:$E$61,5,FALSE)*F2265-$R2265</f>
        <v>10166.400000000007</v>
      </c>
      <c r="J2265">
        <f t="shared" si="105"/>
        <v>2021</v>
      </c>
      <c r="P2265" t="str">
        <f>MID(VLOOKUP($D2265,業務!$A$1:$E$11,2,FALSE),FIND("/",VLOOKUP($D2265,業務!$A$1:$E$11,2,FALSE))+1,2)</f>
        <v>專員</v>
      </c>
      <c r="Q2265">
        <f t="shared" si="106"/>
        <v>0.01</v>
      </c>
      <c r="R2265">
        <f t="shared" si="107"/>
        <v>393.60000000000008</v>
      </c>
    </row>
    <row r="2266" spans="1:18" ht="15.75" customHeight="1">
      <c r="A2266" s="19">
        <v>2265</v>
      </c>
      <c r="B2266" s="4">
        <v>30</v>
      </c>
      <c r="C2266" s="15">
        <v>2</v>
      </c>
      <c r="D2266" s="21">
        <v>5</v>
      </c>
      <c r="E2266" s="22">
        <v>44377</v>
      </c>
      <c r="F2266" s="26">
        <v>9</v>
      </c>
      <c r="G2266" s="24">
        <v>0.17</v>
      </c>
      <c r="H2266">
        <f>VLOOKUP($B2266,產品!$A$1:$E$61,4,FALSE)*(1-$G2266)*$F2266</f>
        <v>48555</v>
      </c>
      <c r="I2266" s="58">
        <f>$H2266-VLOOKUP($B2266,產品!$A$2:$E$61,5,FALSE)*F2266-$R2266</f>
        <v>12969.45</v>
      </c>
      <c r="J2266">
        <f t="shared" si="105"/>
        <v>2021</v>
      </c>
      <c r="P2266" t="str">
        <f>MID(VLOOKUP($D2266,業務!$A$1:$E$11,2,FALSE),FIND("/",VLOOKUP($D2266,業務!$A$1:$E$11,2,FALSE))+1,2)</f>
        <v>專員</v>
      </c>
      <c r="Q2266">
        <f t="shared" si="106"/>
        <v>0.01</v>
      </c>
      <c r="R2266">
        <f t="shared" si="107"/>
        <v>485.55</v>
      </c>
    </row>
    <row r="2267" spans="1:18" ht="15.75" customHeight="1">
      <c r="A2267" s="19">
        <v>2266</v>
      </c>
      <c r="B2267" s="4">
        <v>40</v>
      </c>
      <c r="C2267" s="15">
        <v>6</v>
      </c>
      <c r="D2267" s="21">
        <v>10</v>
      </c>
      <c r="E2267" s="22">
        <v>44377</v>
      </c>
      <c r="F2267" s="26">
        <v>3</v>
      </c>
      <c r="G2267" s="24">
        <v>0.12</v>
      </c>
      <c r="H2267">
        <f>VLOOKUP($B2267,產品!$A$1:$E$61,4,FALSE)*(1-$G2267)*$F2267</f>
        <v>52800</v>
      </c>
      <c r="I2267" s="58">
        <f>$H2267-VLOOKUP($B2267,產品!$A$2:$E$61,5,FALSE)*F2267-$R2267</f>
        <v>13272</v>
      </c>
      <c r="J2267">
        <f t="shared" si="105"/>
        <v>2021</v>
      </c>
      <c r="P2267" t="str">
        <f>MID(VLOOKUP($D2267,業務!$A$1:$E$11,2,FALSE),FIND("/",VLOOKUP($D2267,業務!$A$1:$E$11,2,FALSE))+1,2)</f>
        <v>專員</v>
      </c>
      <c r="Q2267">
        <f t="shared" si="106"/>
        <v>0.01</v>
      </c>
      <c r="R2267">
        <f t="shared" si="107"/>
        <v>528</v>
      </c>
    </row>
    <row r="2268" spans="1:18" ht="15.75" customHeight="1">
      <c r="A2268" s="19">
        <v>2267</v>
      </c>
      <c r="B2268" s="4">
        <v>1</v>
      </c>
      <c r="C2268" s="15">
        <v>293</v>
      </c>
      <c r="D2268" s="21">
        <v>10</v>
      </c>
      <c r="E2268" s="22">
        <v>44377</v>
      </c>
      <c r="F2268" s="23">
        <v>50</v>
      </c>
      <c r="G2268" s="24">
        <v>0.17</v>
      </c>
      <c r="H2268">
        <f>VLOOKUP($B2268,產品!$A$1:$E$61,4,FALSE)*(1-$G2268)*$F2268</f>
        <v>41500</v>
      </c>
      <c r="I2268" s="58">
        <f>$H2268-VLOOKUP($B2268,產品!$A$2:$E$61,5,FALSE)*F2268-$R2268</f>
        <v>21085</v>
      </c>
      <c r="J2268">
        <f t="shared" si="105"/>
        <v>2021</v>
      </c>
      <c r="P2268" t="str">
        <f>MID(VLOOKUP($D2268,業務!$A$1:$E$11,2,FALSE),FIND("/",VLOOKUP($D2268,業務!$A$1:$E$11,2,FALSE))+1,2)</f>
        <v>專員</v>
      </c>
      <c r="Q2268">
        <f t="shared" si="106"/>
        <v>0.01</v>
      </c>
      <c r="R2268">
        <f t="shared" si="107"/>
        <v>415</v>
      </c>
    </row>
    <row r="2269" spans="1:18" ht="15.75" customHeight="1">
      <c r="A2269" s="19">
        <v>2268</v>
      </c>
      <c r="B2269" s="4">
        <v>19</v>
      </c>
      <c r="C2269" s="15">
        <v>277</v>
      </c>
      <c r="D2269" s="21">
        <v>9</v>
      </c>
      <c r="E2269" s="22">
        <v>44377</v>
      </c>
      <c r="F2269" s="26">
        <v>30</v>
      </c>
      <c r="G2269" s="24">
        <v>7.0000000000000007E-2</v>
      </c>
      <c r="H2269">
        <f>VLOOKUP($B2269,產品!$A$1:$E$61,4,FALSE)*(1-$G2269)*$F2269</f>
        <v>50220</v>
      </c>
      <c r="I2269" s="58">
        <f>$H2269-VLOOKUP($B2269,產品!$A$2:$E$61,5,FALSE)*F2269-$R2269</f>
        <v>27866.7</v>
      </c>
      <c r="J2269">
        <f t="shared" si="105"/>
        <v>2021</v>
      </c>
      <c r="P2269" t="str">
        <f>MID(VLOOKUP($D2269,業務!$A$1:$E$11,2,FALSE),FIND("/",VLOOKUP($D2269,業務!$A$1:$E$11,2,FALSE))+1,2)</f>
        <v>經理</v>
      </c>
      <c r="Q2269">
        <f t="shared" si="106"/>
        <v>1.4999999999999999E-2</v>
      </c>
      <c r="R2269">
        <f t="shared" si="107"/>
        <v>753.3</v>
      </c>
    </row>
    <row r="2270" spans="1:18" ht="15.75" customHeight="1">
      <c r="A2270" s="19">
        <v>2269</v>
      </c>
      <c r="B2270" s="4">
        <v>28</v>
      </c>
      <c r="C2270" s="15">
        <v>135</v>
      </c>
      <c r="D2270" s="21">
        <v>1</v>
      </c>
      <c r="E2270" s="22">
        <v>44377</v>
      </c>
      <c r="F2270" s="26">
        <v>12</v>
      </c>
      <c r="G2270" s="24">
        <v>0.06</v>
      </c>
      <c r="H2270">
        <f>VLOOKUP($B2270,產品!$A$1:$E$61,4,FALSE)*(1-$G2270)*$F2270</f>
        <v>84600</v>
      </c>
      <c r="I2270" s="58">
        <f>$H2270-VLOOKUP($B2270,產品!$A$2:$E$61,5,FALSE)*F2270-$R2270</f>
        <v>29754</v>
      </c>
      <c r="J2270">
        <f t="shared" si="105"/>
        <v>2021</v>
      </c>
      <c r="P2270" t="str">
        <f>MID(VLOOKUP($D2270,業務!$A$1:$E$11,2,FALSE),FIND("/",VLOOKUP($D2270,業務!$A$1:$E$11,2,FALSE))+1,2)</f>
        <v>專員</v>
      </c>
      <c r="Q2270">
        <f t="shared" si="106"/>
        <v>0.01</v>
      </c>
      <c r="R2270">
        <f t="shared" si="107"/>
        <v>846</v>
      </c>
    </row>
    <row r="2271" spans="1:18" ht="15.75" customHeight="1">
      <c r="A2271" s="19">
        <v>2270</v>
      </c>
      <c r="B2271" s="4">
        <v>12</v>
      </c>
      <c r="C2271" s="15">
        <v>263</v>
      </c>
      <c r="D2271" s="21">
        <v>7</v>
      </c>
      <c r="E2271" s="22">
        <v>44377</v>
      </c>
      <c r="F2271" s="23">
        <v>70</v>
      </c>
      <c r="G2271" s="24">
        <v>0.05</v>
      </c>
      <c r="H2271">
        <f>VLOOKUP($B2271,產品!$A$1:$E$61,4,FALSE)*(1-$G2271)*$F2271</f>
        <v>66500</v>
      </c>
      <c r="I2271" s="58">
        <f>$H2271-VLOOKUP($B2271,產品!$A$2:$E$61,5,FALSE)*F2271-$R2271</f>
        <v>37702</v>
      </c>
      <c r="J2271">
        <f t="shared" si="105"/>
        <v>2021</v>
      </c>
      <c r="P2271" t="str">
        <f>MID(VLOOKUP($D2271,業務!$A$1:$E$11,2,FALSE),FIND("/",VLOOKUP($D2271,業務!$A$1:$E$11,2,FALSE))+1,2)</f>
        <v>副理</v>
      </c>
      <c r="Q2271">
        <f t="shared" si="106"/>
        <v>1.2E-2</v>
      </c>
      <c r="R2271">
        <f t="shared" si="107"/>
        <v>798</v>
      </c>
    </row>
    <row r="2272" spans="1:18" ht="15.75" customHeight="1">
      <c r="A2272" s="19">
        <v>2271</v>
      </c>
      <c r="B2272" s="4">
        <v>55</v>
      </c>
      <c r="C2272" s="15">
        <v>112</v>
      </c>
      <c r="D2272" s="21">
        <v>10</v>
      </c>
      <c r="E2272" s="22">
        <v>44377</v>
      </c>
      <c r="F2272" s="26">
        <v>9</v>
      </c>
      <c r="G2272" s="24">
        <v>7.0000000000000007E-2</v>
      </c>
      <c r="H2272">
        <f>VLOOKUP($B2272,產品!$A$1:$E$61,4,FALSE)*(1-$G2272)*$F2272</f>
        <v>167400</v>
      </c>
      <c r="I2272" s="58">
        <f>$H2272-VLOOKUP($B2272,產品!$A$2:$E$61,5,FALSE)*F2272-$R2272</f>
        <v>39726</v>
      </c>
      <c r="J2272">
        <f t="shared" si="105"/>
        <v>2021</v>
      </c>
      <c r="P2272" t="str">
        <f>MID(VLOOKUP($D2272,業務!$A$1:$E$11,2,FALSE),FIND("/",VLOOKUP($D2272,業務!$A$1:$E$11,2,FALSE))+1,2)</f>
        <v>專員</v>
      </c>
      <c r="Q2272">
        <f t="shared" si="106"/>
        <v>0.01</v>
      </c>
      <c r="R2272">
        <f t="shared" si="107"/>
        <v>1674</v>
      </c>
    </row>
    <row r="2273" spans="1:18" ht="15.75" customHeight="1">
      <c r="A2273" s="19">
        <v>2272</v>
      </c>
      <c r="B2273" s="4">
        <v>56</v>
      </c>
      <c r="C2273" s="15">
        <v>287</v>
      </c>
      <c r="D2273" s="21">
        <v>2</v>
      </c>
      <c r="E2273" s="22">
        <v>44377</v>
      </c>
      <c r="F2273" s="26">
        <v>13</v>
      </c>
      <c r="G2273" s="24">
        <v>0.11</v>
      </c>
      <c r="H2273">
        <f>VLOOKUP($B2273,產品!$A$1:$E$61,4,FALSE)*(1-$G2273)*$F2273</f>
        <v>254540</v>
      </c>
      <c r="I2273" s="58">
        <f>$H2273-VLOOKUP($B2273,產品!$A$2:$E$61,5,FALSE)*F2273-$R2273</f>
        <v>50521.900000000031</v>
      </c>
      <c r="J2273">
        <f t="shared" si="105"/>
        <v>2021</v>
      </c>
      <c r="P2273" t="str">
        <f>MID(VLOOKUP($D2273,業務!$A$1:$E$11,2,FALSE),FIND("/",VLOOKUP($D2273,業務!$A$1:$E$11,2,FALSE))+1,2)</f>
        <v>經理</v>
      </c>
      <c r="Q2273">
        <f t="shared" si="106"/>
        <v>1.4999999999999999E-2</v>
      </c>
      <c r="R2273">
        <f t="shared" si="107"/>
        <v>3818.1</v>
      </c>
    </row>
    <row r="2274" spans="1:18" ht="15.75" customHeight="1">
      <c r="A2274" s="19">
        <v>2273</v>
      </c>
      <c r="B2274" s="4">
        <v>2</v>
      </c>
      <c r="C2274" s="15">
        <v>278</v>
      </c>
      <c r="D2274" s="21">
        <v>4</v>
      </c>
      <c r="E2274" s="22">
        <v>44377</v>
      </c>
      <c r="F2274" s="26">
        <v>200</v>
      </c>
      <c r="G2274" s="24">
        <v>0.1</v>
      </c>
      <c r="H2274">
        <f>VLOOKUP($B2274,產品!$A$1:$E$61,4,FALSE)*(1-$G2274)*$F2274</f>
        <v>180000</v>
      </c>
      <c r="I2274" s="58">
        <f>$H2274-VLOOKUP($B2274,產品!$A$2:$E$61,5,FALSE)*F2274-$R2274</f>
        <v>97840</v>
      </c>
      <c r="J2274">
        <f t="shared" si="105"/>
        <v>2021</v>
      </c>
      <c r="P2274" t="str">
        <f>MID(VLOOKUP($D2274,業務!$A$1:$E$11,2,FALSE),FIND("/",VLOOKUP($D2274,業務!$A$1:$E$11,2,FALSE))+1,2)</f>
        <v>副理</v>
      </c>
      <c r="Q2274">
        <f t="shared" si="106"/>
        <v>1.2E-2</v>
      </c>
      <c r="R2274">
        <f t="shared" si="107"/>
        <v>2160</v>
      </c>
    </row>
    <row r="2275" spans="1:18" ht="15.75" customHeight="1">
      <c r="A2275" s="19">
        <v>2274</v>
      </c>
      <c r="B2275" s="4">
        <v>19</v>
      </c>
      <c r="C2275" s="15">
        <v>125</v>
      </c>
      <c r="D2275" s="21">
        <v>5</v>
      </c>
      <c r="E2275" s="22">
        <v>44377</v>
      </c>
      <c r="F2275" s="26">
        <v>150</v>
      </c>
      <c r="G2275" s="24">
        <v>0.19</v>
      </c>
      <c r="H2275">
        <f>VLOOKUP($B2275,產品!$A$1:$E$61,4,FALSE)*(1-$G2275)*$F2275</f>
        <v>218700</v>
      </c>
      <c r="I2275" s="58">
        <f>$H2275-VLOOKUP($B2275,產品!$A$2:$E$61,5,FALSE)*F2275-$R2275</f>
        <v>108513</v>
      </c>
      <c r="J2275">
        <f t="shared" si="105"/>
        <v>2021</v>
      </c>
      <c r="P2275" t="str">
        <f>MID(VLOOKUP($D2275,業務!$A$1:$E$11,2,FALSE),FIND("/",VLOOKUP($D2275,業務!$A$1:$E$11,2,FALSE))+1,2)</f>
        <v>專員</v>
      </c>
      <c r="Q2275">
        <f t="shared" si="106"/>
        <v>0.01</v>
      </c>
      <c r="R2275">
        <f t="shared" si="107"/>
        <v>2187</v>
      </c>
    </row>
    <row r="2276" spans="1:18" ht="15.75" customHeight="1">
      <c r="A2276" s="19">
        <v>2275</v>
      </c>
      <c r="B2276" s="4">
        <v>26</v>
      </c>
      <c r="C2276" s="15">
        <v>118</v>
      </c>
      <c r="D2276" s="21">
        <v>3</v>
      </c>
      <c r="E2276" s="22">
        <v>44378</v>
      </c>
      <c r="F2276" s="23">
        <v>10</v>
      </c>
      <c r="G2276" s="24">
        <v>0.18</v>
      </c>
      <c r="H2276">
        <f>VLOOKUP($B2276,產品!$A$1:$E$61,4,FALSE)*(1-$G2276)*$F2276</f>
        <v>53300</v>
      </c>
      <c r="I2276" s="58">
        <f>$H2276-VLOOKUP($B2276,產品!$A$2:$E$61,5,FALSE)*F2276-$R2276</f>
        <v>13447.2</v>
      </c>
      <c r="J2276">
        <f t="shared" si="105"/>
        <v>2021</v>
      </c>
      <c r="P2276" t="str">
        <f>MID(VLOOKUP($D2276,業務!$A$1:$E$11,2,FALSE),FIND("/",VLOOKUP($D2276,業務!$A$1:$E$11,2,FALSE))+1,2)</f>
        <v>協理</v>
      </c>
      <c r="Q2276">
        <f t="shared" si="106"/>
        <v>1.6E-2</v>
      </c>
      <c r="R2276">
        <f t="shared" si="107"/>
        <v>852.80000000000007</v>
      </c>
    </row>
    <row r="2277" spans="1:18" ht="15.75" customHeight="1">
      <c r="A2277" s="19">
        <v>2276</v>
      </c>
      <c r="B2277" s="4">
        <v>1</v>
      </c>
      <c r="C2277" s="15">
        <v>6</v>
      </c>
      <c r="D2277" s="21">
        <v>6</v>
      </c>
      <c r="E2277" s="22">
        <v>44378</v>
      </c>
      <c r="F2277" s="26">
        <v>20</v>
      </c>
      <c r="G2277" s="24">
        <v>0.11</v>
      </c>
      <c r="H2277">
        <f>VLOOKUP($B2277,產品!$A$1:$E$61,4,FALSE)*(1-$G2277)*$F2277</f>
        <v>17800</v>
      </c>
      <c r="I2277" s="58">
        <f>$H2277-VLOOKUP($B2277,產品!$A$2:$E$61,5,FALSE)*F2277-$R2277</f>
        <v>9622</v>
      </c>
      <c r="J2277">
        <f t="shared" si="105"/>
        <v>2021</v>
      </c>
      <c r="P2277" t="str">
        <f>MID(VLOOKUP($D2277,業務!$A$1:$E$11,2,FALSE),FIND("/",VLOOKUP($D2277,業務!$A$1:$E$11,2,FALSE))+1,2)</f>
        <v>專員</v>
      </c>
      <c r="Q2277">
        <f t="shared" si="106"/>
        <v>0.01</v>
      </c>
      <c r="R2277">
        <f t="shared" si="107"/>
        <v>178</v>
      </c>
    </row>
    <row r="2278" spans="1:18" ht="15.75" customHeight="1">
      <c r="A2278" s="19">
        <v>2277</v>
      </c>
      <c r="B2278" s="4">
        <v>47</v>
      </c>
      <c r="C2278" s="15">
        <v>279</v>
      </c>
      <c r="D2278" s="21">
        <v>6</v>
      </c>
      <c r="E2278" s="22">
        <v>44378</v>
      </c>
      <c r="F2278" s="23">
        <v>2</v>
      </c>
      <c r="G2278" s="24">
        <v>7.0000000000000007E-2</v>
      </c>
      <c r="H2278">
        <f>VLOOKUP($B2278,產品!$A$1:$E$61,4,FALSE)*(1-$G2278)*$F2278</f>
        <v>37200</v>
      </c>
      <c r="I2278" s="58">
        <f>$H2278-VLOOKUP($B2278,產品!$A$2:$E$61,5,FALSE)*F2278-$R2278</f>
        <v>10828</v>
      </c>
      <c r="J2278">
        <f t="shared" si="105"/>
        <v>2021</v>
      </c>
      <c r="P2278" t="str">
        <f>MID(VLOOKUP($D2278,業務!$A$1:$E$11,2,FALSE),FIND("/",VLOOKUP($D2278,業務!$A$1:$E$11,2,FALSE))+1,2)</f>
        <v>專員</v>
      </c>
      <c r="Q2278">
        <f t="shared" si="106"/>
        <v>0.01</v>
      </c>
      <c r="R2278">
        <f t="shared" si="107"/>
        <v>372</v>
      </c>
    </row>
    <row r="2279" spans="1:18" ht="15.75" customHeight="1">
      <c r="A2279" s="19">
        <v>2278</v>
      </c>
      <c r="B2279" s="4">
        <v>10</v>
      </c>
      <c r="C2279" s="15">
        <v>10</v>
      </c>
      <c r="D2279" s="21">
        <v>2</v>
      </c>
      <c r="E2279" s="22">
        <v>44378</v>
      </c>
      <c r="F2279" s="23">
        <v>30</v>
      </c>
      <c r="G2279" s="24">
        <v>0.15</v>
      </c>
      <c r="H2279">
        <f>VLOOKUP($B2279,產品!$A$1:$E$61,4,FALSE)*(1-$G2279)*$F2279</f>
        <v>25500</v>
      </c>
      <c r="I2279" s="58">
        <f>$H2279-VLOOKUP($B2279,產品!$A$2:$E$61,5,FALSE)*F2279-$R2279</f>
        <v>13117.5</v>
      </c>
      <c r="J2279">
        <f t="shared" si="105"/>
        <v>2021</v>
      </c>
      <c r="P2279" t="str">
        <f>MID(VLOOKUP($D2279,業務!$A$1:$E$11,2,FALSE),FIND("/",VLOOKUP($D2279,業務!$A$1:$E$11,2,FALSE))+1,2)</f>
        <v>經理</v>
      </c>
      <c r="Q2279">
        <f t="shared" si="106"/>
        <v>1.4999999999999999E-2</v>
      </c>
      <c r="R2279">
        <f t="shared" si="107"/>
        <v>382.5</v>
      </c>
    </row>
    <row r="2280" spans="1:18" ht="15.75" customHeight="1">
      <c r="A2280" s="19">
        <v>2279</v>
      </c>
      <c r="B2280" s="4">
        <v>6</v>
      </c>
      <c r="C2280" s="15">
        <v>120</v>
      </c>
      <c r="D2280" s="21">
        <v>5</v>
      </c>
      <c r="E2280" s="22">
        <v>44378</v>
      </c>
      <c r="F2280" s="26">
        <v>30</v>
      </c>
      <c r="G2280" s="24">
        <v>0.12</v>
      </c>
      <c r="H2280">
        <f>VLOOKUP($B2280,產品!$A$1:$E$61,4,FALSE)*(1-$G2280)*$F2280</f>
        <v>26400</v>
      </c>
      <c r="I2280" s="58">
        <f>$H2280-VLOOKUP($B2280,產品!$A$2:$E$61,5,FALSE)*F2280-$R2280</f>
        <v>14136</v>
      </c>
      <c r="J2280">
        <f t="shared" si="105"/>
        <v>2021</v>
      </c>
      <c r="P2280" t="str">
        <f>MID(VLOOKUP($D2280,業務!$A$1:$E$11,2,FALSE),FIND("/",VLOOKUP($D2280,業務!$A$1:$E$11,2,FALSE))+1,2)</f>
        <v>專員</v>
      </c>
      <c r="Q2280">
        <f t="shared" si="106"/>
        <v>0.01</v>
      </c>
      <c r="R2280">
        <f t="shared" si="107"/>
        <v>264</v>
      </c>
    </row>
    <row r="2281" spans="1:18" ht="15.75" customHeight="1">
      <c r="A2281" s="19">
        <v>2280</v>
      </c>
      <c r="B2281" s="4">
        <v>53</v>
      </c>
      <c r="C2281" s="15">
        <v>257</v>
      </c>
      <c r="D2281" s="21">
        <v>3</v>
      </c>
      <c r="E2281" s="22">
        <v>44378</v>
      </c>
      <c r="F2281" s="26">
        <v>10</v>
      </c>
      <c r="G2281" s="24">
        <v>0.16</v>
      </c>
      <c r="H2281">
        <f>VLOOKUP($B2281,產品!$A$1:$E$61,4,FALSE)*(1-$G2281)*$F2281</f>
        <v>126000</v>
      </c>
      <c r="I2281" s="58">
        <f>$H2281-VLOOKUP($B2281,產品!$A$2:$E$61,5,FALSE)*F2281-$R2281</f>
        <v>18984</v>
      </c>
      <c r="J2281">
        <f t="shared" si="105"/>
        <v>2021</v>
      </c>
      <c r="P2281" t="str">
        <f>MID(VLOOKUP($D2281,業務!$A$1:$E$11,2,FALSE),FIND("/",VLOOKUP($D2281,業務!$A$1:$E$11,2,FALSE))+1,2)</f>
        <v>協理</v>
      </c>
      <c r="Q2281">
        <f t="shared" si="106"/>
        <v>1.6E-2</v>
      </c>
      <c r="R2281">
        <f t="shared" si="107"/>
        <v>2016</v>
      </c>
    </row>
    <row r="2282" spans="1:18" ht="15.75" customHeight="1">
      <c r="A2282" s="19">
        <v>2281</v>
      </c>
      <c r="B2282" s="4">
        <v>35</v>
      </c>
      <c r="C2282" s="15">
        <v>121</v>
      </c>
      <c r="D2282" s="21">
        <v>2</v>
      </c>
      <c r="E2282" s="22">
        <v>44378</v>
      </c>
      <c r="F2282" s="26">
        <v>15</v>
      </c>
      <c r="G2282" s="24">
        <v>0.14000000000000001</v>
      </c>
      <c r="H2282">
        <f>VLOOKUP($B2282,產品!$A$1:$E$61,4,FALSE)*(1-$G2282)*$F2282</f>
        <v>109650</v>
      </c>
      <c r="I2282" s="58">
        <f>$H2282-VLOOKUP($B2282,產品!$A$2:$E$61,5,FALSE)*F2282-$R2282</f>
        <v>31505.25</v>
      </c>
      <c r="J2282">
        <f t="shared" si="105"/>
        <v>2021</v>
      </c>
      <c r="P2282" t="str">
        <f>MID(VLOOKUP($D2282,業務!$A$1:$E$11,2,FALSE),FIND("/",VLOOKUP($D2282,業務!$A$1:$E$11,2,FALSE))+1,2)</f>
        <v>經理</v>
      </c>
      <c r="Q2282">
        <f t="shared" si="106"/>
        <v>1.4999999999999999E-2</v>
      </c>
      <c r="R2282">
        <f t="shared" si="107"/>
        <v>1644.75</v>
      </c>
    </row>
    <row r="2283" spans="1:18" ht="15.75" customHeight="1">
      <c r="A2283" s="19">
        <v>2282</v>
      </c>
      <c r="B2283" s="4">
        <v>38</v>
      </c>
      <c r="C2283" s="15">
        <v>276</v>
      </c>
      <c r="D2283" s="21">
        <v>2</v>
      </c>
      <c r="E2283" s="22">
        <v>44379</v>
      </c>
      <c r="F2283" s="26">
        <v>2</v>
      </c>
      <c r="G2283" s="24">
        <v>0.09</v>
      </c>
      <c r="H2283">
        <f>VLOOKUP($B2283,產品!$A$1:$E$61,4,FALSE)*(1-$G2283)*$F2283</f>
        <v>27300</v>
      </c>
      <c r="I2283" s="58">
        <f>$H2283-VLOOKUP($B2283,產品!$A$2:$E$61,5,FALSE)*F2283-$R2283</f>
        <v>7390.5</v>
      </c>
      <c r="J2283">
        <f t="shared" si="105"/>
        <v>2021</v>
      </c>
      <c r="P2283" t="str">
        <f>MID(VLOOKUP($D2283,業務!$A$1:$E$11,2,FALSE),FIND("/",VLOOKUP($D2283,業務!$A$1:$E$11,2,FALSE))+1,2)</f>
        <v>經理</v>
      </c>
      <c r="Q2283">
        <f t="shared" si="106"/>
        <v>1.4999999999999999E-2</v>
      </c>
      <c r="R2283">
        <f t="shared" si="107"/>
        <v>409.5</v>
      </c>
    </row>
    <row r="2284" spans="1:18" ht="15.75" customHeight="1">
      <c r="A2284" s="19">
        <v>2283</v>
      </c>
      <c r="B2284" s="4">
        <v>3</v>
      </c>
      <c r="C2284" s="15">
        <v>6</v>
      </c>
      <c r="D2284" s="21">
        <v>8</v>
      </c>
      <c r="E2284" s="22">
        <v>44379</v>
      </c>
      <c r="F2284" s="26">
        <v>20</v>
      </c>
      <c r="G2284" s="24">
        <v>0.15</v>
      </c>
      <c r="H2284">
        <f>VLOOKUP($B2284,產品!$A$1:$E$61,4,FALSE)*(1-$G2284)*$F2284</f>
        <v>17000</v>
      </c>
      <c r="I2284" s="58">
        <f>$H2284-VLOOKUP($B2284,產品!$A$2:$E$61,5,FALSE)*F2284-$R2284</f>
        <v>8830</v>
      </c>
      <c r="J2284">
        <f t="shared" si="105"/>
        <v>2021</v>
      </c>
      <c r="P2284" t="str">
        <f>MID(VLOOKUP($D2284,業務!$A$1:$E$11,2,FALSE),FIND("/",VLOOKUP($D2284,業務!$A$1:$E$11,2,FALSE))+1,2)</f>
        <v>專員</v>
      </c>
      <c r="Q2284">
        <f t="shared" si="106"/>
        <v>0.01</v>
      </c>
      <c r="R2284">
        <f t="shared" si="107"/>
        <v>170</v>
      </c>
    </row>
    <row r="2285" spans="1:18" ht="15.75" customHeight="1">
      <c r="A2285" s="19">
        <v>2284</v>
      </c>
      <c r="B2285" s="4">
        <v>32</v>
      </c>
      <c r="C2285" s="15">
        <v>4</v>
      </c>
      <c r="D2285" s="21">
        <v>9</v>
      </c>
      <c r="E2285" s="22">
        <v>44379</v>
      </c>
      <c r="F2285" s="26">
        <v>4</v>
      </c>
      <c r="G2285" s="24">
        <v>0.05</v>
      </c>
      <c r="H2285">
        <f>VLOOKUP($B2285,產品!$A$1:$E$61,4,FALSE)*(1-$G2285)*$F2285</f>
        <v>28500</v>
      </c>
      <c r="I2285" s="58">
        <f>$H2285-VLOOKUP($B2285,產品!$A$2:$E$61,5,FALSE)*F2285-$R2285</f>
        <v>10072.5</v>
      </c>
      <c r="J2285">
        <f t="shared" si="105"/>
        <v>2021</v>
      </c>
      <c r="P2285" t="str">
        <f>MID(VLOOKUP($D2285,業務!$A$1:$E$11,2,FALSE),FIND("/",VLOOKUP($D2285,業務!$A$1:$E$11,2,FALSE))+1,2)</f>
        <v>經理</v>
      </c>
      <c r="Q2285">
        <f t="shared" si="106"/>
        <v>1.4999999999999999E-2</v>
      </c>
      <c r="R2285">
        <f t="shared" si="107"/>
        <v>427.5</v>
      </c>
    </row>
    <row r="2286" spans="1:18" ht="15.75" customHeight="1">
      <c r="A2286" s="19">
        <v>2285</v>
      </c>
      <c r="B2286" s="4">
        <v>48</v>
      </c>
      <c r="C2286" s="15">
        <v>257</v>
      </c>
      <c r="D2286" s="21">
        <v>2</v>
      </c>
      <c r="E2286" s="22">
        <v>44379</v>
      </c>
      <c r="F2286" s="26">
        <v>2</v>
      </c>
      <c r="G2286" s="24">
        <v>0.09</v>
      </c>
      <c r="H2286">
        <f>VLOOKUP($B2286,產品!$A$1:$E$61,4,FALSE)*(1-$G2286)*$F2286</f>
        <v>40040</v>
      </c>
      <c r="I2286" s="58">
        <f>$H2286-VLOOKUP($B2286,產品!$A$2:$E$61,5,FALSE)*F2286-$R2286</f>
        <v>10839.4</v>
      </c>
      <c r="J2286">
        <f t="shared" si="105"/>
        <v>2021</v>
      </c>
      <c r="P2286" t="str">
        <f>MID(VLOOKUP($D2286,業務!$A$1:$E$11,2,FALSE),FIND("/",VLOOKUP($D2286,業務!$A$1:$E$11,2,FALSE))+1,2)</f>
        <v>經理</v>
      </c>
      <c r="Q2286">
        <f t="shared" si="106"/>
        <v>1.4999999999999999E-2</v>
      </c>
      <c r="R2286">
        <f t="shared" si="107"/>
        <v>600.6</v>
      </c>
    </row>
    <row r="2287" spans="1:18" ht="15.75" customHeight="1">
      <c r="A2287" s="19">
        <v>2286</v>
      </c>
      <c r="B2287" s="4">
        <v>47</v>
      </c>
      <c r="C2287" s="15">
        <v>260</v>
      </c>
      <c r="D2287" s="21">
        <v>1</v>
      </c>
      <c r="E2287" s="22">
        <v>44379</v>
      </c>
      <c r="F2287" s="23">
        <v>4</v>
      </c>
      <c r="G2287" s="24">
        <v>0.1</v>
      </c>
      <c r="H2287">
        <f>VLOOKUP($B2287,產品!$A$1:$E$61,4,FALSE)*(1-$G2287)*$F2287</f>
        <v>72000</v>
      </c>
      <c r="I2287" s="58">
        <f>$H2287-VLOOKUP($B2287,產品!$A$2:$E$61,5,FALSE)*F2287-$R2287</f>
        <v>19280</v>
      </c>
      <c r="J2287">
        <f t="shared" si="105"/>
        <v>2021</v>
      </c>
      <c r="P2287" t="str">
        <f>MID(VLOOKUP($D2287,業務!$A$1:$E$11,2,FALSE),FIND("/",VLOOKUP($D2287,業務!$A$1:$E$11,2,FALSE))+1,2)</f>
        <v>專員</v>
      </c>
      <c r="Q2287">
        <f t="shared" si="106"/>
        <v>0.01</v>
      </c>
      <c r="R2287">
        <f t="shared" si="107"/>
        <v>720</v>
      </c>
    </row>
    <row r="2288" spans="1:18" ht="15.75" customHeight="1">
      <c r="A2288" s="19">
        <v>2287</v>
      </c>
      <c r="B2288" s="4">
        <v>23</v>
      </c>
      <c r="C2288" s="15">
        <v>271</v>
      </c>
      <c r="D2288" s="21">
        <v>5</v>
      </c>
      <c r="E2288" s="22">
        <v>44379</v>
      </c>
      <c r="F2288" s="26">
        <v>40</v>
      </c>
      <c r="G2288" s="24">
        <v>0.18</v>
      </c>
      <c r="H2288">
        <f>VLOOKUP($B2288,產品!$A$1:$E$61,4,FALSE)*(1-$G2288)*$F2288</f>
        <v>59040</v>
      </c>
      <c r="I2288" s="58">
        <f>$H2288-VLOOKUP($B2288,產品!$A$2:$E$61,5,FALSE)*F2288-$R2288</f>
        <v>29649.599999999999</v>
      </c>
      <c r="J2288">
        <f t="shared" si="105"/>
        <v>2021</v>
      </c>
      <c r="P2288" t="str">
        <f>MID(VLOOKUP($D2288,業務!$A$1:$E$11,2,FALSE),FIND("/",VLOOKUP($D2288,業務!$A$1:$E$11,2,FALSE))+1,2)</f>
        <v>專員</v>
      </c>
      <c r="Q2288">
        <f t="shared" si="106"/>
        <v>0.01</v>
      </c>
      <c r="R2288">
        <f t="shared" si="107"/>
        <v>590.4</v>
      </c>
    </row>
    <row r="2289" spans="1:18" ht="15.75" customHeight="1">
      <c r="A2289" s="19">
        <v>2288</v>
      </c>
      <c r="B2289" s="4">
        <v>56</v>
      </c>
      <c r="C2289" s="15">
        <v>4</v>
      </c>
      <c r="D2289" s="21">
        <v>8</v>
      </c>
      <c r="E2289" s="22">
        <v>44379</v>
      </c>
      <c r="F2289" s="23">
        <v>10</v>
      </c>
      <c r="G2289" s="24">
        <v>0.08</v>
      </c>
      <c r="H2289">
        <f>VLOOKUP($B2289,產品!$A$1:$E$61,4,FALSE)*(1-$G2289)*$F2289</f>
        <v>202400</v>
      </c>
      <c r="I2289" s="58">
        <f>$H2289-VLOOKUP($B2289,產品!$A$2:$E$61,5,FALSE)*F2289-$R2289</f>
        <v>46376.000000000029</v>
      </c>
      <c r="J2289">
        <f t="shared" si="105"/>
        <v>2021</v>
      </c>
      <c r="P2289" t="str">
        <f>MID(VLOOKUP($D2289,業務!$A$1:$E$11,2,FALSE),FIND("/",VLOOKUP($D2289,業務!$A$1:$E$11,2,FALSE))+1,2)</f>
        <v>專員</v>
      </c>
      <c r="Q2289">
        <f t="shared" si="106"/>
        <v>0.01</v>
      </c>
      <c r="R2289">
        <f t="shared" si="107"/>
        <v>2024</v>
      </c>
    </row>
    <row r="2290" spans="1:18" ht="15.75" customHeight="1">
      <c r="A2290" s="19">
        <v>2289</v>
      </c>
      <c r="B2290" s="4">
        <v>57</v>
      </c>
      <c r="C2290" s="15">
        <v>138</v>
      </c>
      <c r="D2290" s="21">
        <v>5</v>
      </c>
      <c r="E2290" s="22">
        <v>44379</v>
      </c>
      <c r="F2290" s="26">
        <v>13</v>
      </c>
      <c r="G2290" s="24">
        <v>0.08</v>
      </c>
      <c r="H2290">
        <f>VLOOKUP($B2290,產品!$A$1:$E$61,4,FALSE)*(1-$G2290)*$F2290</f>
        <v>215280</v>
      </c>
      <c r="I2290" s="58">
        <f>$H2290-VLOOKUP($B2290,產品!$A$2:$E$61,5,FALSE)*F2290-$R2290</f>
        <v>49327.199999999997</v>
      </c>
      <c r="J2290">
        <f t="shared" si="105"/>
        <v>2021</v>
      </c>
      <c r="P2290" t="str">
        <f>MID(VLOOKUP($D2290,業務!$A$1:$E$11,2,FALSE),FIND("/",VLOOKUP($D2290,業務!$A$1:$E$11,2,FALSE))+1,2)</f>
        <v>專員</v>
      </c>
      <c r="Q2290">
        <f t="shared" si="106"/>
        <v>0.01</v>
      </c>
      <c r="R2290">
        <f t="shared" si="107"/>
        <v>2152.8000000000002</v>
      </c>
    </row>
    <row r="2291" spans="1:18" ht="15.75" customHeight="1">
      <c r="A2291" s="19">
        <v>2290</v>
      </c>
      <c r="B2291" s="4">
        <v>24</v>
      </c>
      <c r="C2291" s="15">
        <v>126</v>
      </c>
      <c r="D2291" s="21">
        <v>8</v>
      </c>
      <c r="E2291" s="22">
        <v>44379</v>
      </c>
      <c r="F2291" s="23">
        <v>80</v>
      </c>
      <c r="G2291" s="24">
        <v>7.0000000000000007E-2</v>
      </c>
      <c r="H2291">
        <f>VLOOKUP($B2291,產品!$A$1:$E$61,4,FALSE)*(1-$G2291)*$F2291</f>
        <v>133920</v>
      </c>
      <c r="I2291" s="58">
        <f>$H2291-VLOOKUP($B2291,產品!$A$2:$E$61,5,FALSE)*F2291-$R2291</f>
        <v>74980.800000000003</v>
      </c>
      <c r="J2291">
        <f t="shared" si="105"/>
        <v>2021</v>
      </c>
      <c r="P2291" t="str">
        <f>MID(VLOOKUP($D2291,業務!$A$1:$E$11,2,FALSE),FIND("/",VLOOKUP($D2291,業務!$A$1:$E$11,2,FALSE))+1,2)</f>
        <v>專員</v>
      </c>
      <c r="Q2291">
        <f t="shared" si="106"/>
        <v>0.01</v>
      </c>
      <c r="R2291">
        <f t="shared" si="107"/>
        <v>1339.2</v>
      </c>
    </row>
    <row r="2292" spans="1:18" ht="15.75" customHeight="1">
      <c r="A2292" s="19">
        <v>2291</v>
      </c>
      <c r="B2292" s="4">
        <v>5</v>
      </c>
      <c r="C2292" s="15">
        <v>118</v>
      </c>
      <c r="D2292" s="21">
        <v>5</v>
      </c>
      <c r="E2292" s="22">
        <v>44380</v>
      </c>
      <c r="F2292" s="26">
        <v>10</v>
      </c>
      <c r="G2292" s="24">
        <v>0.12</v>
      </c>
      <c r="H2292">
        <f>VLOOKUP($B2292,產品!$A$1:$E$61,4,FALSE)*(1-$G2292)*$F2292</f>
        <v>8800</v>
      </c>
      <c r="I2292" s="58">
        <f>$H2292-VLOOKUP($B2292,產品!$A$2:$E$61,5,FALSE)*F2292-$R2292</f>
        <v>4712</v>
      </c>
      <c r="J2292">
        <f t="shared" si="105"/>
        <v>2021</v>
      </c>
      <c r="P2292" t="str">
        <f>MID(VLOOKUP($D2292,業務!$A$1:$E$11,2,FALSE),FIND("/",VLOOKUP($D2292,業務!$A$1:$E$11,2,FALSE))+1,2)</f>
        <v>專員</v>
      </c>
      <c r="Q2292">
        <f t="shared" si="106"/>
        <v>0.01</v>
      </c>
      <c r="R2292">
        <f t="shared" si="107"/>
        <v>88</v>
      </c>
    </row>
    <row r="2293" spans="1:18" ht="15.75" customHeight="1">
      <c r="A2293" s="19">
        <v>2292</v>
      </c>
      <c r="B2293" s="4">
        <v>7</v>
      </c>
      <c r="C2293" s="15">
        <v>137</v>
      </c>
      <c r="D2293" s="21">
        <v>1</v>
      </c>
      <c r="E2293" s="22">
        <v>44380</v>
      </c>
      <c r="F2293" s="26">
        <v>15</v>
      </c>
      <c r="G2293" s="24">
        <v>0.15</v>
      </c>
      <c r="H2293">
        <f>VLOOKUP($B2293,產品!$A$1:$E$61,4,FALSE)*(1-$G2293)*$F2293</f>
        <v>12750</v>
      </c>
      <c r="I2293" s="58">
        <f>$H2293-VLOOKUP($B2293,產品!$A$2:$E$61,5,FALSE)*F2293-$R2293</f>
        <v>6622.5</v>
      </c>
      <c r="J2293">
        <f t="shared" si="105"/>
        <v>2021</v>
      </c>
      <c r="P2293" t="str">
        <f>MID(VLOOKUP($D2293,業務!$A$1:$E$11,2,FALSE),FIND("/",VLOOKUP($D2293,業務!$A$1:$E$11,2,FALSE))+1,2)</f>
        <v>專員</v>
      </c>
      <c r="Q2293">
        <f t="shared" si="106"/>
        <v>0.01</v>
      </c>
      <c r="R2293">
        <f t="shared" si="107"/>
        <v>127.5</v>
      </c>
    </row>
    <row r="2294" spans="1:18" ht="15.75" customHeight="1">
      <c r="A2294" s="19">
        <v>2293</v>
      </c>
      <c r="B2294" s="4">
        <v>16</v>
      </c>
      <c r="C2294" s="15">
        <v>3</v>
      </c>
      <c r="D2294" s="21">
        <v>3</v>
      </c>
      <c r="E2294" s="22">
        <v>44380</v>
      </c>
      <c r="F2294" s="23">
        <v>10</v>
      </c>
      <c r="G2294" s="24">
        <v>0.12</v>
      </c>
      <c r="H2294">
        <f>VLOOKUP($B2294,產品!$A$1:$E$61,4,FALSE)*(1-$G2294)*$F2294</f>
        <v>15840</v>
      </c>
      <c r="I2294" s="58">
        <f>$H2294-VLOOKUP($B2294,產品!$A$2:$E$61,5,FALSE)*F2294-$R2294</f>
        <v>8386.56</v>
      </c>
      <c r="J2294">
        <f t="shared" si="105"/>
        <v>2021</v>
      </c>
      <c r="P2294" t="str">
        <f>MID(VLOOKUP($D2294,業務!$A$1:$E$11,2,FALSE),FIND("/",VLOOKUP($D2294,業務!$A$1:$E$11,2,FALSE))+1,2)</f>
        <v>協理</v>
      </c>
      <c r="Q2294">
        <f t="shared" si="106"/>
        <v>1.6E-2</v>
      </c>
      <c r="R2294">
        <f t="shared" si="107"/>
        <v>253.44</v>
      </c>
    </row>
    <row r="2295" spans="1:18" ht="15.75" customHeight="1">
      <c r="A2295" s="19">
        <v>2294</v>
      </c>
      <c r="B2295" s="4">
        <v>48</v>
      </c>
      <c r="C2295" s="15">
        <v>7</v>
      </c>
      <c r="D2295" s="21">
        <v>8</v>
      </c>
      <c r="E2295" s="22">
        <v>44380</v>
      </c>
      <c r="F2295" s="23">
        <v>2</v>
      </c>
      <c r="G2295" s="24">
        <v>0.12</v>
      </c>
      <c r="H2295">
        <f>VLOOKUP($B2295,產品!$A$1:$E$61,4,FALSE)*(1-$G2295)*$F2295</f>
        <v>38720</v>
      </c>
      <c r="I2295" s="58">
        <f>$H2295-VLOOKUP($B2295,產品!$A$2:$E$61,5,FALSE)*F2295-$R2295</f>
        <v>9732.7999999999993</v>
      </c>
      <c r="J2295">
        <f t="shared" si="105"/>
        <v>2021</v>
      </c>
      <c r="P2295" t="str">
        <f>MID(VLOOKUP($D2295,業務!$A$1:$E$11,2,FALSE),FIND("/",VLOOKUP($D2295,業務!$A$1:$E$11,2,FALSE))+1,2)</f>
        <v>專員</v>
      </c>
      <c r="Q2295">
        <f t="shared" si="106"/>
        <v>0.01</v>
      </c>
      <c r="R2295">
        <f t="shared" si="107"/>
        <v>387.2</v>
      </c>
    </row>
    <row r="2296" spans="1:18" ht="15.75" customHeight="1">
      <c r="A2296" s="19">
        <v>2295</v>
      </c>
      <c r="B2296" s="4">
        <v>31</v>
      </c>
      <c r="C2296" s="15">
        <v>257</v>
      </c>
      <c r="D2296" s="21">
        <v>4</v>
      </c>
      <c r="E2296" s="22">
        <v>44380</v>
      </c>
      <c r="F2296" s="23">
        <v>6</v>
      </c>
      <c r="G2296" s="24">
        <v>0.08</v>
      </c>
      <c r="H2296">
        <f>VLOOKUP($B2296,產品!$A$1:$E$61,4,FALSE)*(1-$G2296)*$F2296</f>
        <v>38640</v>
      </c>
      <c r="I2296" s="58">
        <f>$H2296-VLOOKUP($B2296,產品!$A$2:$E$61,5,FALSE)*F2296-$R2296</f>
        <v>12976.32</v>
      </c>
      <c r="J2296">
        <f t="shared" si="105"/>
        <v>2021</v>
      </c>
      <c r="P2296" t="str">
        <f>MID(VLOOKUP($D2296,業務!$A$1:$E$11,2,FALSE),FIND("/",VLOOKUP($D2296,業務!$A$1:$E$11,2,FALSE))+1,2)</f>
        <v>副理</v>
      </c>
      <c r="Q2296">
        <f t="shared" si="106"/>
        <v>1.2E-2</v>
      </c>
      <c r="R2296">
        <f t="shared" si="107"/>
        <v>463.68</v>
      </c>
    </row>
    <row r="2297" spans="1:18" ht="15.75" customHeight="1">
      <c r="A2297" s="19">
        <v>2296</v>
      </c>
      <c r="B2297" s="4">
        <v>40</v>
      </c>
      <c r="C2297" s="15">
        <v>9</v>
      </c>
      <c r="D2297" s="21">
        <v>1</v>
      </c>
      <c r="E2297" s="22">
        <v>44380</v>
      </c>
      <c r="F2297" s="26">
        <v>5</v>
      </c>
      <c r="G2297" s="24">
        <v>0.2</v>
      </c>
      <c r="H2297">
        <f>VLOOKUP($B2297,產品!$A$1:$E$61,4,FALSE)*(1-$G2297)*$F2297</f>
        <v>80000</v>
      </c>
      <c r="I2297" s="58">
        <f>$H2297-VLOOKUP($B2297,產品!$A$2:$E$61,5,FALSE)*F2297-$R2297</f>
        <v>14200</v>
      </c>
      <c r="J2297">
        <f t="shared" si="105"/>
        <v>2021</v>
      </c>
      <c r="P2297" t="str">
        <f>MID(VLOOKUP($D2297,業務!$A$1:$E$11,2,FALSE),FIND("/",VLOOKUP($D2297,業務!$A$1:$E$11,2,FALSE))+1,2)</f>
        <v>專員</v>
      </c>
      <c r="Q2297">
        <f t="shared" si="106"/>
        <v>0.01</v>
      </c>
      <c r="R2297">
        <f t="shared" si="107"/>
        <v>800</v>
      </c>
    </row>
    <row r="2298" spans="1:18" ht="15.75" customHeight="1">
      <c r="A2298" s="19">
        <v>2297</v>
      </c>
      <c r="B2298" s="4">
        <v>42</v>
      </c>
      <c r="C2298" s="15">
        <v>259</v>
      </c>
      <c r="D2298" s="21">
        <v>5</v>
      </c>
      <c r="E2298" s="22">
        <v>44380</v>
      </c>
      <c r="F2298" s="26">
        <v>9</v>
      </c>
      <c r="G2298" s="24">
        <v>0.2</v>
      </c>
      <c r="H2298">
        <f>VLOOKUP($B2298,產品!$A$1:$E$61,4,FALSE)*(1-$G2298)*$F2298</f>
        <v>108000</v>
      </c>
      <c r="I2298" s="58">
        <f>$H2298-VLOOKUP($B2298,產品!$A$2:$E$61,5,FALSE)*F2298-$R2298</f>
        <v>19170</v>
      </c>
      <c r="J2298">
        <f t="shared" si="105"/>
        <v>2021</v>
      </c>
      <c r="P2298" t="str">
        <f>MID(VLOOKUP($D2298,業務!$A$1:$E$11,2,FALSE),FIND("/",VLOOKUP($D2298,業務!$A$1:$E$11,2,FALSE))+1,2)</f>
        <v>專員</v>
      </c>
      <c r="Q2298">
        <f t="shared" si="106"/>
        <v>0.01</v>
      </c>
      <c r="R2298">
        <f t="shared" si="107"/>
        <v>1080</v>
      </c>
    </row>
    <row r="2299" spans="1:18" ht="15.75" customHeight="1">
      <c r="A2299" s="19">
        <v>2298</v>
      </c>
      <c r="B2299" s="4">
        <v>39</v>
      </c>
      <c r="C2299" s="15">
        <v>10</v>
      </c>
      <c r="D2299" s="21">
        <v>10</v>
      </c>
      <c r="E2299" s="22">
        <v>44380</v>
      </c>
      <c r="F2299" s="26">
        <v>8</v>
      </c>
      <c r="G2299" s="24">
        <v>0.17</v>
      </c>
      <c r="H2299">
        <f>VLOOKUP($B2299,產品!$A$1:$E$61,4,FALSE)*(1-$G2299)*$F2299</f>
        <v>119520</v>
      </c>
      <c r="I2299" s="58">
        <f>$H2299-VLOOKUP($B2299,產品!$A$2:$E$61,5,FALSE)*F2299-$R2299</f>
        <v>24724.799999999999</v>
      </c>
      <c r="J2299">
        <f t="shared" si="105"/>
        <v>2021</v>
      </c>
      <c r="P2299" t="str">
        <f>MID(VLOOKUP($D2299,業務!$A$1:$E$11,2,FALSE),FIND("/",VLOOKUP($D2299,業務!$A$1:$E$11,2,FALSE))+1,2)</f>
        <v>專員</v>
      </c>
      <c r="Q2299">
        <f t="shared" si="106"/>
        <v>0.01</v>
      </c>
      <c r="R2299">
        <f t="shared" si="107"/>
        <v>1195.2</v>
      </c>
    </row>
    <row r="2300" spans="1:18" ht="15.75" customHeight="1">
      <c r="A2300" s="19">
        <v>2299</v>
      </c>
      <c r="B2300" s="4">
        <v>32</v>
      </c>
      <c r="C2300" s="15">
        <v>4</v>
      </c>
      <c r="D2300" s="21">
        <v>10</v>
      </c>
      <c r="E2300" s="22">
        <v>44381</v>
      </c>
      <c r="F2300" s="23">
        <v>2</v>
      </c>
      <c r="G2300" s="24">
        <v>0.14000000000000001</v>
      </c>
      <c r="H2300">
        <f>VLOOKUP($B2300,產品!$A$1:$E$61,4,FALSE)*(1-$G2300)*$F2300</f>
        <v>12900</v>
      </c>
      <c r="I2300" s="58">
        <f>$H2300-VLOOKUP($B2300,產品!$A$2:$E$61,5,FALSE)*F2300-$R2300</f>
        <v>3771</v>
      </c>
      <c r="J2300">
        <f t="shared" si="105"/>
        <v>2021</v>
      </c>
      <c r="P2300" t="str">
        <f>MID(VLOOKUP($D2300,業務!$A$1:$E$11,2,FALSE),FIND("/",VLOOKUP($D2300,業務!$A$1:$E$11,2,FALSE))+1,2)</f>
        <v>專員</v>
      </c>
      <c r="Q2300">
        <f t="shared" si="106"/>
        <v>0.01</v>
      </c>
      <c r="R2300">
        <f t="shared" si="107"/>
        <v>129</v>
      </c>
    </row>
    <row r="2301" spans="1:18" ht="15.75" customHeight="1">
      <c r="A2301" s="19">
        <v>2300</v>
      </c>
      <c r="B2301" s="4">
        <v>10</v>
      </c>
      <c r="C2301" s="15">
        <v>120</v>
      </c>
      <c r="D2301" s="21">
        <v>5</v>
      </c>
      <c r="E2301" s="22">
        <v>44381</v>
      </c>
      <c r="F2301" s="26">
        <v>45</v>
      </c>
      <c r="G2301" s="24">
        <v>0.09</v>
      </c>
      <c r="H2301">
        <f>VLOOKUP($B2301,產品!$A$1:$E$61,4,FALSE)*(1-$G2301)*$F2301</f>
        <v>40950</v>
      </c>
      <c r="I2301" s="58">
        <f>$H2301-VLOOKUP($B2301,產品!$A$2:$E$61,5,FALSE)*F2301-$R2301</f>
        <v>22540.5</v>
      </c>
      <c r="J2301">
        <f t="shared" si="105"/>
        <v>2021</v>
      </c>
      <c r="P2301" t="str">
        <f>MID(VLOOKUP($D2301,業務!$A$1:$E$11,2,FALSE),FIND("/",VLOOKUP($D2301,業務!$A$1:$E$11,2,FALSE))+1,2)</f>
        <v>專員</v>
      </c>
      <c r="Q2301">
        <f t="shared" si="106"/>
        <v>0.01</v>
      </c>
      <c r="R2301">
        <f t="shared" si="107"/>
        <v>409.5</v>
      </c>
    </row>
    <row r="2302" spans="1:18" ht="15.75" customHeight="1">
      <c r="A2302" s="19">
        <v>2301</v>
      </c>
      <c r="B2302" s="4">
        <v>34</v>
      </c>
      <c r="C2302" s="15">
        <v>120</v>
      </c>
      <c r="D2302" s="21">
        <v>8</v>
      </c>
      <c r="E2302" s="22">
        <v>44381</v>
      </c>
      <c r="F2302" s="23">
        <v>10</v>
      </c>
      <c r="G2302" s="24">
        <v>0.08</v>
      </c>
      <c r="H2302">
        <f>VLOOKUP($B2302,產品!$A$1:$E$61,4,FALSE)*(1-$G2302)*$F2302</f>
        <v>73600</v>
      </c>
      <c r="I2302" s="58">
        <f>$H2302-VLOOKUP($B2302,產品!$A$2:$E$61,5,FALSE)*F2302-$R2302</f>
        <v>24864</v>
      </c>
      <c r="J2302">
        <f t="shared" si="105"/>
        <v>2021</v>
      </c>
      <c r="P2302" t="str">
        <f>MID(VLOOKUP($D2302,業務!$A$1:$E$11,2,FALSE),FIND("/",VLOOKUP($D2302,業務!$A$1:$E$11,2,FALSE))+1,2)</f>
        <v>專員</v>
      </c>
      <c r="Q2302">
        <f t="shared" si="106"/>
        <v>0.01</v>
      </c>
      <c r="R2302">
        <f t="shared" si="107"/>
        <v>736</v>
      </c>
    </row>
    <row r="2303" spans="1:18" ht="15.75" customHeight="1">
      <c r="A2303" s="19">
        <v>2302</v>
      </c>
      <c r="B2303" s="4">
        <v>21</v>
      </c>
      <c r="C2303" s="15">
        <v>136</v>
      </c>
      <c r="D2303" s="21">
        <v>7</v>
      </c>
      <c r="E2303" s="22">
        <v>44381</v>
      </c>
      <c r="F2303" s="26">
        <v>40</v>
      </c>
      <c r="G2303" s="24">
        <v>0.17</v>
      </c>
      <c r="H2303">
        <f>VLOOKUP($B2303,產品!$A$1:$E$61,4,FALSE)*(1-$G2303)*$F2303</f>
        <v>59760</v>
      </c>
      <c r="I2303" s="58">
        <f>$H2303-VLOOKUP($B2303,產品!$A$2:$E$61,5,FALSE)*F2303-$R2303</f>
        <v>30242.880000000001</v>
      </c>
      <c r="J2303">
        <f t="shared" si="105"/>
        <v>2021</v>
      </c>
      <c r="P2303" t="str">
        <f>MID(VLOOKUP($D2303,業務!$A$1:$E$11,2,FALSE),FIND("/",VLOOKUP($D2303,業務!$A$1:$E$11,2,FALSE))+1,2)</f>
        <v>副理</v>
      </c>
      <c r="Q2303">
        <f t="shared" si="106"/>
        <v>1.2E-2</v>
      </c>
      <c r="R2303">
        <f t="shared" si="107"/>
        <v>717.12</v>
      </c>
    </row>
    <row r="2304" spans="1:18" ht="15.75" customHeight="1">
      <c r="A2304" s="19">
        <v>2303</v>
      </c>
      <c r="B2304" s="4">
        <v>40</v>
      </c>
      <c r="C2304" s="15">
        <v>112</v>
      </c>
      <c r="D2304" s="21">
        <v>9</v>
      </c>
      <c r="E2304" s="22">
        <v>44381</v>
      </c>
      <c r="F2304" s="23">
        <v>7</v>
      </c>
      <c r="G2304" s="24">
        <v>0.08</v>
      </c>
      <c r="H2304">
        <f>VLOOKUP($B2304,產品!$A$1:$E$61,4,FALSE)*(1-$G2304)*$F2304</f>
        <v>128800</v>
      </c>
      <c r="I2304" s="58">
        <f>$H2304-VLOOKUP($B2304,產品!$A$2:$E$61,5,FALSE)*F2304-$R2304</f>
        <v>35868</v>
      </c>
      <c r="J2304">
        <f t="shared" si="105"/>
        <v>2021</v>
      </c>
      <c r="P2304" t="str">
        <f>MID(VLOOKUP($D2304,業務!$A$1:$E$11,2,FALSE),FIND("/",VLOOKUP($D2304,業務!$A$1:$E$11,2,FALSE))+1,2)</f>
        <v>經理</v>
      </c>
      <c r="Q2304">
        <f t="shared" si="106"/>
        <v>1.4999999999999999E-2</v>
      </c>
      <c r="R2304">
        <f t="shared" si="107"/>
        <v>1932</v>
      </c>
    </row>
    <row r="2305" spans="1:18" ht="15.75" customHeight="1">
      <c r="A2305" s="19">
        <v>2304</v>
      </c>
      <c r="B2305" s="4">
        <v>3</v>
      </c>
      <c r="C2305" s="15">
        <v>10</v>
      </c>
      <c r="D2305" s="21">
        <v>8</v>
      </c>
      <c r="E2305" s="22">
        <v>44381</v>
      </c>
      <c r="F2305" s="23">
        <v>200</v>
      </c>
      <c r="G2305" s="24">
        <v>0.2</v>
      </c>
      <c r="H2305">
        <f>VLOOKUP($B2305,產品!$A$1:$E$61,4,FALSE)*(1-$G2305)*$F2305</f>
        <v>160000</v>
      </c>
      <c r="I2305" s="58">
        <f>$H2305-VLOOKUP($B2305,產品!$A$2:$E$61,5,FALSE)*F2305-$R2305</f>
        <v>78400</v>
      </c>
      <c r="J2305">
        <f t="shared" si="105"/>
        <v>2021</v>
      </c>
      <c r="P2305" t="str">
        <f>MID(VLOOKUP($D2305,業務!$A$1:$E$11,2,FALSE),FIND("/",VLOOKUP($D2305,業務!$A$1:$E$11,2,FALSE))+1,2)</f>
        <v>專員</v>
      </c>
      <c r="Q2305">
        <f t="shared" si="106"/>
        <v>0.01</v>
      </c>
      <c r="R2305">
        <f t="shared" si="107"/>
        <v>1600</v>
      </c>
    </row>
    <row r="2306" spans="1:18" ht="15.75" customHeight="1">
      <c r="A2306" s="19">
        <v>2305</v>
      </c>
      <c r="B2306" s="4">
        <v>42</v>
      </c>
      <c r="C2306" s="15">
        <v>139</v>
      </c>
      <c r="D2306" s="21">
        <v>4</v>
      </c>
      <c r="E2306" s="22">
        <v>44382</v>
      </c>
      <c r="F2306" s="23">
        <v>1</v>
      </c>
      <c r="G2306" s="24">
        <v>0.05</v>
      </c>
      <c r="H2306">
        <f>VLOOKUP($B2306,產品!$A$1:$E$61,4,FALSE)*(1-$G2306)*$F2306</f>
        <v>14250</v>
      </c>
      <c r="I2306" s="58">
        <f>$H2306-VLOOKUP($B2306,產品!$A$2:$E$61,5,FALSE)*F2306-$R2306</f>
        <v>4329</v>
      </c>
      <c r="J2306">
        <f t="shared" si="105"/>
        <v>2021</v>
      </c>
      <c r="P2306" t="str">
        <f>MID(VLOOKUP($D2306,業務!$A$1:$E$11,2,FALSE),FIND("/",VLOOKUP($D2306,業務!$A$1:$E$11,2,FALSE))+1,2)</f>
        <v>副理</v>
      </c>
      <c r="Q2306">
        <f t="shared" si="106"/>
        <v>1.2E-2</v>
      </c>
      <c r="R2306">
        <f t="shared" si="107"/>
        <v>171</v>
      </c>
    </row>
    <row r="2307" spans="1:18" ht="15.75" customHeight="1">
      <c r="A2307" s="19">
        <v>2306</v>
      </c>
      <c r="B2307" s="4">
        <v>59</v>
      </c>
      <c r="C2307" s="15">
        <v>112</v>
      </c>
      <c r="D2307" s="21">
        <v>4</v>
      </c>
      <c r="E2307" s="22">
        <v>44382</v>
      </c>
      <c r="F2307" s="26">
        <v>3</v>
      </c>
      <c r="G2307" s="24">
        <v>0.19</v>
      </c>
      <c r="H2307">
        <f>VLOOKUP($B2307,產品!$A$1:$E$61,4,FALSE)*(1-$G2307)*$F2307</f>
        <v>58320</v>
      </c>
      <c r="I2307" s="58">
        <f>$H2307-VLOOKUP($B2307,產品!$A$2:$E$61,5,FALSE)*F2307-$R2307</f>
        <v>7220.16</v>
      </c>
      <c r="J2307">
        <f t="shared" ref="J2307:J2370" si="108">YEAR(E2307)</f>
        <v>2021</v>
      </c>
      <c r="P2307" t="str">
        <f>MID(VLOOKUP($D2307,業務!$A$1:$E$11,2,FALSE),FIND("/",VLOOKUP($D2307,業務!$A$1:$E$11,2,FALSE))+1,2)</f>
        <v>副理</v>
      </c>
      <c r="Q2307">
        <f t="shared" ref="Q2307:Q2370" si="109">IF($P2307="專員",1%,IF($P2307="副理",1.2%,IF($P2307="經理",1.5%,IF($P2307="協理",1.6%,0))))</f>
        <v>1.2E-2</v>
      </c>
      <c r="R2307">
        <f t="shared" ref="R2307:R2370" si="110">$H2307*$Q2307</f>
        <v>699.84</v>
      </c>
    </row>
    <row r="2308" spans="1:18" ht="15.75" customHeight="1">
      <c r="A2308" s="19">
        <v>2307</v>
      </c>
      <c r="B2308" s="4">
        <v>26</v>
      </c>
      <c r="C2308" s="15">
        <v>276</v>
      </c>
      <c r="D2308" s="21">
        <v>2</v>
      </c>
      <c r="E2308" s="22">
        <v>44382</v>
      </c>
      <c r="F2308" s="23">
        <v>7</v>
      </c>
      <c r="G2308" s="24">
        <v>0.18</v>
      </c>
      <c r="H2308">
        <f>VLOOKUP($B2308,產品!$A$1:$E$61,4,FALSE)*(1-$G2308)*$F2308</f>
        <v>37310</v>
      </c>
      <c r="I2308" s="58">
        <f>$H2308-VLOOKUP($B2308,產品!$A$2:$E$61,5,FALSE)*F2308-$R2308</f>
        <v>9450.35</v>
      </c>
      <c r="J2308">
        <f t="shared" si="108"/>
        <v>2021</v>
      </c>
      <c r="P2308" t="str">
        <f>MID(VLOOKUP($D2308,業務!$A$1:$E$11,2,FALSE),FIND("/",VLOOKUP($D2308,業務!$A$1:$E$11,2,FALSE))+1,2)</f>
        <v>經理</v>
      </c>
      <c r="Q2308">
        <f t="shared" si="109"/>
        <v>1.4999999999999999E-2</v>
      </c>
      <c r="R2308">
        <f t="shared" si="110"/>
        <v>559.65</v>
      </c>
    </row>
    <row r="2309" spans="1:18" ht="15.75" customHeight="1">
      <c r="A2309" s="19">
        <v>2308</v>
      </c>
      <c r="B2309" s="4">
        <v>20</v>
      </c>
      <c r="C2309" s="15">
        <v>287</v>
      </c>
      <c r="D2309" s="21">
        <v>6</v>
      </c>
      <c r="E2309" s="22">
        <v>44382</v>
      </c>
      <c r="F2309" s="26">
        <v>50</v>
      </c>
      <c r="G2309" s="24">
        <v>0.12</v>
      </c>
      <c r="H2309">
        <f>VLOOKUP($B2309,產品!$A$1:$E$61,4,FALSE)*(1-$G2309)*$F2309</f>
        <v>79200</v>
      </c>
      <c r="I2309" s="58">
        <f>$H2309-VLOOKUP($B2309,產品!$A$2:$E$61,5,FALSE)*F2309-$R2309</f>
        <v>42408</v>
      </c>
      <c r="J2309">
        <f t="shared" si="108"/>
        <v>2021</v>
      </c>
      <c r="P2309" t="str">
        <f>MID(VLOOKUP($D2309,業務!$A$1:$E$11,2,FALSE),FIND("/",VLOOKUP($D2309,業務!$A$1:$E$11,2,FALSE))+1,2)</f>
        <v>專員</v>
      </c>
      <c r="Q2309">
        <f t="shared" si="109"/>
        <v>0.01</v>
      </c>
      <c r="R2309">
        <f t="shared" si="110"/>
        <v>792</v>
      </c>
    </row>
    <row r="2310" spans="1:18" ht="15.75" customHeight="1">
      <c r="A2310" s="19">
        <v>2309</v>
      </c>
      <c r="B2310" s="4">
        <v>24</v>
      </c>
      <c r="C2310" s="15">
        <v>135</v>
      </c>
      <c r="D2310" s="21">
        <v>4</v>
      </c>
      <c r="E2310" s="22">
        <v>44382</v>
      </c>
      <c r="F2310" s="26">
        <v>60</v>
      </c>
      <c r="G2310" s="24">
        <v>0.15</v>
      </c>
      <c r="H2310">
        <f>VLOOKUP($B2310,產品!$A$1:$E$61,4,FALSE)*(1-$G2310)*$F2310</f>
        <v>91800</v>
      </c>
      <c r="I2310" s="58">
        <f>$H2310-VLOOKUP($B2310,產品!$A$2:$E$61,5,FALSE)*F2310-$R2310</f>
        <v>47498.400000000001</v>
      </c>
      <c r="J2310">
        <f t="shared" si="108"/>
        <v>2021</v>
      </c>
      <c r="P2310" t="str">
        <f>MID(VLOOKUP($D2310,業務!$A$1:$E$11,2,FALSE),FIND("/",VLOOKUP($D2310,業務!$A$1:$E$11,2,FALSE))+1,2)</f>
        <v>副理</v>
      </c>
      <c r="Q2310">
        <f t="shared" si="109"/>
        <v>1.2E-2</v>
      </c>
      <c r="R2310">
        <f t="shared" si="110"/>
        <v>1101.6000000000001</v>
      </c>
    </row>
    <row r="2311" spans="1:18" ht="15.75" customHeight="1">
      <c r="A2311" s="19">
        <v>2310</v>
      </c>
      <c r="B2311" s="4">
        <v>46</v>
      </c>
      <c r="C2311" s="15">
        <v>134</v>
      </c>
      <c r="D2311" s="21">
        <v>4</v>
      </c>
      <c r="E2311" s="22">
        <v>44382</v>
      </c>
      <c r="F2311" s="23">
        <v>10</v>
      </c>
      <c r="G2311" s="24">
        <v>0.06</v>
      </c>
      <c r="H2311">
        <f>VLOOKUP($B2311,產品!$A$1:$E$61,4,FALSE)*(1-$G2311)*$F2311</f>
        <v>159800</v>
      </c>
      <c r="I2311" s="58">
        <f>$H2311-VLOOKUP($B2311,產品!$A$2:$E$61,5,FALSE)*F2311-$R2311</f>
        <v>47382.400000000001</v>
      </c>
      <c r="J2311">
        <f t="shared" si="108"/>
        <v>2021</v>
      </c>
      <c r="P2311" t="str">
        <f>MID(VLOOKUP($D2311,業務!$A$1:$E$11,2,FALSE),FIND("/",VLOOKUP($D2311,業務!$A$1:$E$11,2,FALSE))+1,2)</f>
        <v>副理</v>
      </c>
      <c r="Q2311">
        <f t="shared" si="109"/>
        <v>1.2E-2</v>
      </c>
      <c r="R2311">
        <f t="shared" si="110"/>
        <v>1917.6000000000001</v>
      </c>
    </row>
    <row r="2312" spans="1:18" ht="15.75" customHeight="1">
      <c r="A2312" s="19">
        <v>2311</v>
      </c>
      <c r="B2312" s="4">
        <v>10</v>
      </c>
      <c r="C2312" s="15">
        <v>11</v>
      </c>
      <c r="D2312" s="21">
        <v>10</v>
      </c>
      <c r="E2312" s="22">
        <v>44383</v>
      </c>
      <c r="F2312" s="26">
        <v>20</v>
      </c>
      <c r="G2312" s="24">
        <v>0.18</v>
      </c>
      <c r="H2312">
        <f>VLOOKUP($B2312,產品!$A$1:$E$61,4,FALSE)*(1-$G2312)*$F2312</f>
        <v>16400.000000000004</v>
      </c>
      <c r="I2312" s="58">
        <f>$H2312-VLOOKUP($B2312,產品!$A$2:$E$61,5,FALSE)*F2312-$R2312</f>
        <v>8236.0000000000036</v>
      </c>
      <c r="J2312">
        <f t="shared" si="108"/>
        <v>2021</v>
      </c>
      <c r="P2312" t="str">
        <f>MID(VLOOKUP($D2312,業務!$A$1:$E$11,2,FALSE),FIND("/",VLOOKUP($D2312,業務!$A$1:$E$11,2,FALSE))+1,2)</f>
        <v>專員</v>
      </c>
      <c r="Q2312">
        <f t="shared" si="109"/>
        <v>0.01</v>
      </c>
      <c r="R2312">
        <f t="shared" si="110"/>
        <v>164.00000000000003</v>
      </c>
    </row>
    <row r="2313" spans="1:18" ht="15.75" customHeight="1">
      <c r="A2313" s="19">
        <v>2312</v>
      </c>
      <c r="B2313" s="4">
        <v>21</v>
      </c>
      <c r="C2313" s="15">
        <v>280</v>
      </c>
      <c r="D2313" s="21">
        <v>1</v>
      </c>
      <c r="E2313" s="22">
        <v>44383</v>
      </c>
      <c r="F2313" s="23">
        <v>10</v>
      </c>
      <c r="G2313" s="24">
        <v>0.11</v>
      </c>
      <c r="H2313">
        <f>VLOOKUP($B2313,產品!$A$1:$E$61,4,FALSE)*(1-$G2313)*$F2313</f>
        <v>16020</v>
      </c>
      <c r="I2313" s="58">
        <f>$H2313-VLOOKUP($B2313,產品!$A$2:$E$61,5,FALSE)*F2313-$R2313</f>
        <v>8659.7999999999993</v>
      </c>
      <c r="J2313">
        <f t="shared" si="108"/>
        <v>2021</v>
      </c>
      <c r="P2313" t="str">
        <f>MID(VLOOKUP($D2313,業務!$A$1:$E$11,2,FALSE),FIND("/",VLOOKUP($D2313,業務!$A$1:$E$11,2,FALSE))+1,2)</f>
        <v>專員</v>
      </c>
      <c r="Q2313">
        <f t="shared" si="109"/>
        <v>0.01</v>
      </c>
      <c r="R2313">
        <f t="shared" si="110"/>
        <v>160.20000000000002</v>
      </c>
    </row>
    <row r="2314" spans="1:18" ht="15.75" customHeight="1">
      <c r="A2314" s="19">
        <v>2313</v>
      </c>
      <c r="B2314" s="4">
        <v>21</v>
      </c>
      <c r="C2314" s="15">
        <v>1</v>
      </c>
      <c r="D2314" s="21">
        <v>3</v>
      </c>
      <c r="E2314" s="22">
        <v>44383</v>
      </c>
      <c r="F2314" s="26">
        <v>12</v>
      </c>
      <c r="G2314" s="24">
        <v>0.13</v>
      </c>
      <c r="H2314">
        <f>VLOOKUP($B2314,產品!$A$1:$E$61,4,FALSE)*(1-$G2314)*$F2314</f>
        <v>18792</v>
      </c>
      <c r="I2314" s="58">
        <f>$H2314-VLOOKUP($B2314,產品!$A$2:$E$61,5,FALSE)*F2314-$R2314</f>
        <v>9851.3279999999995</v>
      </c>
      <c r="J2314">
        <f t="shared" si="108"/>
        <v>2021</v>
      </c>
      <c r="P2314" t="str">
        <f>MID(VLOOKUP($D2314,業務!$A$1:$E$11,2,FALSE),FIND("/",VLOOKUP($D2314,業務!$A$1:$E$11,2,FALSE))+1,2)</f>
        <v>協理</v>
      </c>
      <c r="Q2314">
        <f t="shared" si="109"/>
        <v>1.6E-2</v>
      </c>
      <c r="R2314">
        <f t="shared" si="110"/>
        <v>300.67200000000003</v>
      </c>
    </row>
    <row r="2315" spans="1:18" ht="15.75" customHeight="1">
      <c r="A2315" s="19">
        <v>2314</v>
      </c>
      <c r="B2315" s="4">
        <v>28</v>
      </c>
      <c r="C2315" s="15">
        <v>268</v>
      </c>
      <c r="D2315" s="21">
        <v>10</v>
      </c>
      <c r="E2315" s="22">
        <v>44383</v>
      </c>
      <c r="F2315" s="26">
        <v>5</v>
      </c>
      <c r="G2315" s="24">
        <v>0.1</v>
      </c>
      <c r="H2315">
        <f>VLOOKUP($B2315,產品!$A$1:$E$61,4,FALSE)*(1-$G2315)*$F2315</f>
        <v>33750</v>
      </c>
      <c r="I2315" s="58">
        <f>$H2315-VLOOKUP($B2315,產品!$A$2:$E$61,5,FALSE)*F2315-$R2315</f>
        <v>10912.5</v>
      </c>
      <c r="J2315">
        <f t="shared" si="108"/>
        <v>2021</v>
      </c>
      <c r="P2315" t="str">
        <f>MID(VLOOKUP($D2315,業務!$A$1:$E$11,2,FALSE),FIND("/",VLOOKUP($D2315,業務!$A$1:$E$11,2,FALSE))+1,2)</f>
        <v>專員</v>
      </c>
      <c r="Q2315">
        <f t="shared" si="109"/>
        <v>0.01</v>
      </c>
      <c r="R2315">
        <f t="shared" si="110"/>
        <v>337.5</v>
      </c>
    </row>
    <row r="2316" spans="1:18" ht="15.75" customHeight="1">
      <c r="A2316" s="19">
        <v>2315</v>
      </c>
      <c r="B2316" s="4">
        <v>46</v>
      </c>
      <c r="C2316" s="15">
        <v>122</v>
      </c>
      <c r="D2316" s="21">
        <v>8</v>
      </c>
      <c r="E2316" s="22">
        <v>44383</v>
      </c>
      <c r="F2316" s="26">
        <v>7</v>
      </c>
      <c r="G2316" s="24">
        <v>0.2</v>
      </c>
      <c r="H2316">
        <f>VLOOKUP($B2316,產品!$A$1:$E$61,4,FALSE)*(1-$G2316)*$F2316</f>
        <v>95200</v>
      </c>
      <c r="I2316" s="58">
        <f>$H2316-VLOOKUP($B2316,產品!$A$2:$E$61,5,FALSE)*F2316-$R2316</f>
        <v>16898</v>
      </c>
      <c r="J2316">
        <f t="shared" si="108"/>
        <v>2021</v>
      </c>
      <c r="P2316" t="str">
        <f>MID(VLOOKUP($D2316,業務!$A$1:$E$11,2,FALSE),FIND("/",VLOOKUP($D2316,業務!$A$1:$E$11,2,FALSE))+1,2)</f>
        <v>專員</v>
      </c>
      <c r="Q2316">
        <f t="shared" si="109"/>
        <v>0.01</v>
      </c>
      <c r="R2316">
        <f t="shared" si="110"/>
        <v>952</v>
      </c>
    </row>
    <row r="2317" spans="1:18" ht="15.75" customHeight="1">
      <c r="A2317" s="19">
        <v>2316</v>
      </c>
      <c r="B2317" s="4">
        <v>16</v>
      </c>
      <c r="C2317" s="15">
        <v>11</v>
      </c>
      <c r="D2317" s="21">
        <v>8</v>
      </c>
      <c r="E2317" s="22">
        <v>44383</v>
      </c>
      <c r="F2317" s="23">
        <v>20</v>
      </c>
      <c r="G2317" s="24">
        <v>0.05</v>
      </c>
      <c r="H2317">
        <f>VLOOKUP($B2317,產品!$A$1:$E$61,4,FALSE)*(1-$G2317)*$F2317</f>
        <v>34200</v>
      </c>
      <c r="I2317" s="58">
        <f>$H2317-VLOOKUP($B2317,產品!$A$2:$E$61,5,FALSE)*F2317-$R2317</f>
        <v>19458</v>
      </c>
      <c r="J2317">
        <f t="shared" si="108"/>
        <v>2021</v>
      </c>
      <c r="P2317" t="str">
        <f>MID(VLOOKUP($D2317,業務!$A$1:$E$11,2,FALSE),FIND("/",VLOOKUP($D2317,業務!$A$1:$E$11,2,FALSE))+1,2)</f>
        <v>專員</v>
      </c>
      <c r="Q2317">
        <f t="shared" si="109"/>
        <v>0.01</v>
      </c>
      <c r="R2317">
        <f t="shared" si="110"/>
        <v>342</v>
      </c>
    </row>
    <row r="2318" spans="1:18" ht="15.75" customHeight="1">
      <c r="A2318" s="19">
        <v>2317</v>
      </c>
      <c r="B2318" s="4">
        <v>21</v>
      </c>
      <c r="C2318" s="15">
        <v>280</v>
      </c>
      <c r="D2318" s="21">
        <v>7</v>
      </c>
      <c r="E2318" s="22">
        <v>44383</v>
      </c>
      <c r="F2318" s="26">
        <v>30</v>
      </c>
      <c r="G2318" s="24">
        <v>0.16</v>
      </c>
      <c r="H2318">
        <f>VLOOKUP($B2318,產品!$A$1:$E$61,4,FALSE)*(1-$G2318)*$F2318</f>
        <v>45360</v>
      </c>
      <c r="I2318" s="58">
        <f>$H2318-VLOOKUP($B2318,產品!$A$2:$E$61,5,FALSE)*F2318-$R2318</f>
        <v>23215.68</v>
      </c>
      <c r="J2318">
        <f t="shared" si="108"/>
        <v>2021</v>
      </c>
      <c r="P2318" t="str">
        <f>MID(VLOOKUP($D2318,業務!$A$1:$E$11,2,FALSE),FIND("/",VLOOKUP($D2318,業務!$A$1:$E$11,2,FALSE))+1,2)</f>
        <v>副理</v>
      </c>
      <c r="Q2318">
        <f t="shared" si="109"/>
        <v>1.2E-2</v>
      </c>
      <c r="R2318">
        <f t="shared" si="110"/>
        <v>544.32000000000005</v>
      </c>
    </row>
    <row r="2319" spans="1:18" ht="15.75" customHeight="1">
      <c r="A2319" s="19">
        <v>2318</v>
      </c>
      <c r="B2319" s="4">
        <v>30</v>
      </c>
      <c r="C2319" s="15">
        <v>121</v>
      </c>
      <c r="D2319" s="21">
        <v>9</v>
      </c>
      <c r="E2319" s="22">
        <v>44383</v>
      </c>
      <c r="F2319" s="23">
        <v>20</v>
      </c>
      <c r="G2319" s="24">
        <v>0.12</v>
      </c>
      <c r="H2319">
        <f>VLOOKUP($B2319,產品!$A$1:$E$61,4,FALSE)*(1-$G2319)*$F2319</f>
        <v>114400</v>
      </c>
      <c r="I2319" s="58">
        <f>$H2319-VLOOKUP($B2319,產品!$A$2:$E$61,5,FALSE)*F2319-$R2319</f>
        <v>34684</v>
      </c>
      <c r="J2319">
        <f t="shared" si="108"/>
        <v>2021</v>
      </c>
      <c r="P2319" t="str">
        <f>MID(VLOOKUP($D2319,業務!$A$1:$E$11,2,FALSE),FIND("/",VLOOKUP($D2319,業務!$A$1:$E$11,2,FALSE))+1,2)</f>
        <v>經理</v>
      </c>
      <c r="Q2319">
        <f t="shared" si="109"/>
        <v>1.4999999999999999E-2</v>
      </c>
      <c r="R2319">
        <f t="shared" si="110"/>
        <v>1716</v>
      </c>
    </row>
    <row r="2320" spans="1:18" ht="15.75" customHeight="1">
      <c r="A2320" s="19">
        <v>2319</v>
      </c>
      <c r="B2320" s="4">
        <v>4</v>
      </c>
      <c r="C2320" s="15">
        <v>134</v>
      </c>
      <c r="D2320" s="21">
        <v>3</v>
      </c>
      <c r="E2320" s="22">
        <v>44383</v>
      </c>
      <c r="F2320" s="23">
        <v>100</v>
      </c>
      <c r="G2320" s="24">
        <v>0.06</v>
      </c>
      <c r="H2320">
        <f>VLOOKUP($B2320,產品!$A$1:$E$61,4,FALSE)*(1-$G2320)*$F2320</f>
        <v>94000</v>
      </c>
      <c r="I2320" s="58">
        <f>$H2320-VLOOKUP($B2320,產品!$A$2:$E$61,5,FALSE)*F2320-$R2320</f>
        <v>52496</v>
      </c>
      <c r="J2320">
        <f t="shared" si="108"/>
        <v>2021</v>
      </c>
      <c r="P2320" t="str">
        <f>MID(VLOOKUP($D2320,業務!$A$1:$E$11,2,FALSE),FIND("/",VLOOKUP($D2320,業務!$A$1:$E$11,2,FALSE))+1,2)</f>
        <v>協理</v>
      </c>
      <c r="Q2320">
        <f t="shared" si="109"/>
        <v>1.6E-2</v>
      </c>
      <c r="R2320">
        <f t="shared" si="110"/>
        <v>1504</v>
      </c>
    </row>
    <row r="2321" spans="1:18" ht="15.75" customHeight="1">
      <c r="A2321" s="19">
        <v>2320</v>
      </c>
      <c r="B2321" s="4">
        <v>29</v>
      </c>
      <c r="C2321" s="15">
        <v>119</v>
      </c>
      <c r="D2321" s="21">
        <v>9</v>
      </c>
      <c r="E2321" s="22">
        <v>44384</v>
      </c>
      <c r="F2321" s="23">
        <v>6</v>
      </c>
      <c r="G2321" s="24">
        <v>0.16</v>
      </c>
      <c r="H2321">
        <f>VLOOKUP($B2321,產品!$A$1:$E$61,4,FALSE)*(1-$G2321)*$F2321</f>
        <v>30240</v>
      </c>
      <c r="I2321" s="58">
        <f>$H2321-VLOOKUP($B2321,產品!$A$2:$E$61,5,FALSE)*F2321-$R2321</f>
        <v>8186.4</v>
      </c>
      <c r="J2321">
        <f t="shared" si="108"/>
        <v>2021</v>
      </c>
      <c r="P2321" t="str">
        <f>MID(VLOOKUP($D2321,業務!$A$1:$E$11,2,FALSE),FIND("/",VLOOKUP($D2321,業務!$A$1:$E$11,2,FALSE))+1,2)</f>
        <v>經理</v>
      </c>
      <c r="Q2321">
        <f t="shared" si="109"/>
        <v>1.4999999999999999E-2</v>
      </c>
      <c r="R2321">
        <f t="shared" si="110"/>
        <v>453.59999999999997</v>
      </c>
    </row>
    <row r="2322" spans="1:18" ht="15.75" customHeight="1">
      <c r="A2322" s="19">
        <v>2321</v>
      </c>
      <c r="B2322" s="4">
        <v>12</v>
      </c>
      <c r="C2322" s="15">
        <v>262</v>
      </c>
      <c r="D2322" s="21">
        <v>7</v>
      </c>
      <c r="E2322" s="22">
        <v>44384</v>
      </c>
      <c r="F2322" s="26">
        <v>30</v>
      </c>
      <c r="G2322" s="24">
        <v>0.17</v>
      </c>
      <c r="H2322">
        <f>VLOOKUP($B2322,產品!$A$1:$E$61,4,FALSE)*(1-$G2322)*$F2322</f>
        <v>24900</v>
      </c>
      <c r="I2322" s="58">
        <f>$H2322-VLOOKUP($B2322,產品!$A$2:$E$61,5,FALSE)*F2322-$R2322</f>
        <v>12601.2</v>
      </c>
      <c r="J2322">
        <f t="shared" si="108"/>
        <v>2021</v>
      </c>
      <c r="P2322" t="str">
        <f>MID(VLOOKUP($D2322,業務!$A$1:$E$11,2,FALSE),FIND("/",VLOOKUP($D2322,業務!$A$1:$E$11,2,FALSE))+1,2)</f>
        <v>副理</v>
      </c>
      <c r="Q2322">
        <f t="shared" si="109"/>
        <v>1.2E-2</v>
      </c>
      <c r="R2322">
        <f t="shared" si="110"/>
        <v>298.8</v>
      </c>
    </row>
    <row r="2323" spans="1:18" ht="15.75" customHeight="1">
      <c r="A2323" s="19">
        <v>2322</v>
      </c>
      <c r="B2323" s="4">
        <v>26</v>
      </c>
      <c r="C2323" s="15">
        <v>115</v>
      </c>
      <c r="D2323" s="21">
        <v>7</v>
      </c>
      <c r="E2323" s="22">
        <v>44384</v>
      </c>
      <c r="F2323" s="26">
        <v>17</v>
      </c>
      <c r="G2323" s="24">
        <v>0.17</v>
      </c>
      <c r="H2323">
        <f>VLOOKUP($B2323,產品!$A$1:$E$61,4,FALSE)*(1-$G2323)*$F2323</f>
        <v>91715</v>
      </c>
      <c r="I2323" s="58">
        <f>$H2323-VLOOKUP($B2323,產品!$A$2:$E$61,5,FALSE)*F2323-$R2323</f>
        <v>24314.42</v>
      </c>
      <c r="J2323">
        <f t="shared" si="108"/>
        <v>2021</v>
      </c>
      <c r="P2323" t="str">
        <f>MID(VLOOKUP($D2323,業務!$A$1:$E$11,2,FALSE),FIND("/",VLOOKUP($D2323,業務!$A$1:$E$11,2,FALSE))+1,2)</f>
        <v>副理</v>
      </c>
      <c r="Q2323">
        <f t="shared" si="109"/>
        <v>1.2E-2</v>
      </c>
      <c r="R2323">
        <f t="shared" si="110"/>
        <v>1100.58</v>
      </c>
    </row>
    <row r="2324" spans="1:18" ht="15.75" customHeight="1">
      <c r="A2324" s="19">
        <v>2323</v>
      </c>
      <c r="B2324" s="4">
        <v>8</v>
      </c>
      <c r="C2324" s="15">
        <v>286</v>
      </c>
      <c r="D2324" s="21">
        <v>7</v>
      </c>
      <c r="E2324" s="22">
        <v>44384</v>
      </c>
      <c r="F2324" s="23">
        <v>70</v>
      </c>
      <c r="G2324" s="24">
        <v>0.15</v>
      </c>
      <c r="H2324">
        <f>VLOOKUP($B2324,產品!$A$1:$E$61,4,FALSE)*(1-$G2324)*$F2324</f>
        <v>59500</v>
      </c>
      <c r="I2324" s="58">
        <f>$H2324-VLOOKUP($B2324,產品!$A$2:$E$61,5,FALSE)*F2324-$R2324</f>
        <v>30786</v>
      </c>
      <c r="J2324">
        <f t="shared" si="108"/>
        <v>2021</v>
      </c>
      <c r="P2324" t="str">
        <f>MID(VLOOKUP($D2324,業務!$A$1:$E$11,2,FALSE),FIND("/",VLOOKUP($D2324,業務!$A$1:$E$11,2,FALSE))+1,2)</f>
        <v>副理</v>
      </c>
      <c r="Q2324">
        <f t="shared" si="109"/>
        <v>1.2E-2</v>
      </c>
      <c r="R2324">
        <f t="shared" si="110"/>
        <v>714</v>
      </c>
    </row>
    <row r="2325" spans="1:18" ht="15.75" customHeight="1">
      <c r="A2325" s="19">
        <v>2324</v>
      </c>
      <c r="B2325" s="4">
        <v>37</v>
      </c>
      <c r="C2325" s="15">
        <v>5</v>
      </c>
      <c r="D2325" s="21">
        <v>7</v>
      </c>
      <c r="E2325" s="22">
        <v>44384</v>
      </c>
      <c r="F2325" s="23">
        <v>20</v>
      </c>
      <c r="G2325" s="24">
        <v>0.16</v>
      </c>
      <c r="H2325">
        <f>VLOOKUP($B2325,產品!$A$1:$E$61,4,FALSE)*(1-$G2325)*$F2325</f>
        <v>201600</v>
      </c>
      <c r="I2325" s="58">
        <f>$H2325-VLOOKUP($B2325,產品!$A$2:$E$61,5,FALSE)*F2325-$R2325</f>
        <v>43180.800000000003</v>
      </c>
      <c r="J2325">
        <f t="shared" si="108"/>
        <v>2021</v>
      </c>
      <c r="P2325" t="str">
        <f>MID(VLOOKUP($D2325,業務!$A$1:$E$11,2,FALSE),FIND("/",VLOOKUP($D2325,業務!$A$1:$E$11,2,FALSE))+1,2)</f>
        <v>副理</v>
      </c>
      <c r="Q2325">
        <f t="shared" si="109"/>
        <v>1.2E-2</v>
      </c>
      <c r="R2325">
        <f t="shared" si="110"/>
        <v>2419.2000000000003</v>
      </c>
    </row>
    <row r="2326" spans="1:18" ht="15.75" customHeight="1">
      <c r="A2326" s="19">
        <v>2325</v>
      </c>
      <c r="B2326" s="4">
        <v>49</v>
      </c>
      <c r="C2326" s="15">
        <v>7</v>
      </c>
      <c r="D2326" s="21">
        <v>8</v>
      </c>
      <c r="E2326" s="22">
        <v>44384</v>
      </c>
      <c r="F2326" s="26">
        <v>15</v>
      </c>
      <c r="G2326" s="24">
        <v>0.06</v>
      </c>
      <c r="H2326">
        <f>VLOOKUP($B2326,產品!$A$1:$E$61,4,FALSE)*(1-$G2326)*$F2326</f>
        <v>211500</v>
      </c>
      <c r="I2326" s="58">
        <f>$H2326-VLOOKUP($B2326,產品!$A$2:$E$61,5,FALSE)*F2326-$R2326</f>
        <v>51885</v>
      </c>
      <c r="J2326">
        <f t="shared" si="108"/>
        <v>2021</v>
      </c>
      <c r="P2326" t="str">
        <f>MID(VLOOKUP($D2326,業務!$A$1:$E$11,2,FALSE),FIND("/",VLOOKUP($D2326,業務!$A$1:$E$11,2,FALSE))+1,2)</f>
        <v>專員</v>
      </c>
      <c r="Q2326">
        <f t="shared" si="109"/>
        <v>0.01</v>
      </c>
      <c r="R2326">
        <f t="shared" si="110"/>
        <v>2115</v>
      </c>
    </row>
    <row r="2327" spans="1:18" ht="15.75" customHeight="1">
      <c r="A2327" s="19">
        <v>2326</v>
      </c>
      <c r="B2327" s="4">
        <v>8</v>
      </c>
      <c r="C2327" s="15">
        <v>287</v>
      </c>
      <c r="D2327" s="21">
        <v>6</v>
      </c>
      <c r="E2327" s="22">
        <v>44384</v>
      </c>
      <c r="F2327" s="26">
        <v>150</v>
      </c>
      <c r="G2327" s="24">
        <v>0.14000000000000001</v>
      </c>
      <c r="H2327">
        <f>VLOOKUP($B2327,產品!$A$1:$E$61,4,FALSE)*(1-$G2327)*$F2327</f>
        <v>129000</v>
      </c>
      <c r="I2327" s="58">
        <f>$H2327-VLOOKUP($B2327,產品!$A$2:$E$61,5,FALSE)*F2327-$R2327</f>
        <v>67710</v>
      </c>
      <c r="J2327">
        <f t="shared" si="108"/>
        <v>2021</v>
      </c>
      <c r="P2327" t="str">
        <f>MID(VLOOKUP($D2327,業務!$A$1:$E$11,2,FALSE),FIND("/",VLOOKUP($D2327,業務!$A$1:$E$11,2,FALSE))+1,2)</f>
        <v>專員</v>
      </c>
      <c r="Q2327">
        <f t="shared" si="109"/>
        <v>0.01</v>
      </c>
      <c r="R2327">
        <f t="shared" si="110"/>
        <v>1290</v>
      </c>
    </row>
    <row r="2328" spans="1:18" ht="15.75" customHeight="1">
      <c r="A2328" s="19">
        <v>2327</v>
      </c>
      <c r="B2328" s="4">
        <v>12</v>
      </c>
      <c r="C2328" s="15">
        <v>116</v>
      </c>
      <c r="D2328" s="21">
        <v>8</v>
      </c>
      <c r="E2328" s="22">
        <v>44385</v>
      </c>
      <c r="F2328" s="23">
        <v>14</v>
      </c>
      <c r="G2328" s="24">
        <v>0.12</v>
      </c>
      <c r="H2328">
        <f>VLOOKUP($B2328,產品!$A$1:$E$61,4,FALSE)*(1-$G2328)*$F2328</f>
        <v>12320</v>
      </c>
      <c r="I2328" s="58">
        <f>$H2328-VLOOKUP($B2328,產品!$A$2:$E$61,5,FALSE)*F2328-$R2328</f>
        <v>6596.8</v>
      </c>
      <c r="J2328">
        <f t="shared" si="108"/>
        <v>2021</v>
      </c>
      <c r="P2328" t="str">
        <f>MID(VLOOKUP($D2328,業務!$A$1:$E$11,2,FALSE),FIND("/",VLOOKUP($D2328,業務!$A$1:$E$11,2,FALSE))+1,2)</f>
        <v>專員</v>
      </c>
      <c r="Q2328">
        <f t="shared" si="109"/>
        <v>0.01</v>
      </c>
      <c r="R2328">
        <f t="shared" si="110"/>
        <v>123.2</v>
      </c>
    </row>
    <row r="2329" spans="1:18" ht="15.75" customHeight="1">
      <c r="A2329" s="19">
        <v>2328</v>
      </c>
      <c r="B2329" s="4">
        <v>39</v>
      </c>
      <c r="C2329" s="15">
        <v>119</v>
      </c>
      <c r="D2329" s="21">
        <v>4</v>
      </c>
      <c r="E2329" s="22">
        <v>44385</v>
      </c>
      <c r="F2329" s="26">
        <v>3</v>
      </c>
      <c r="G2329" s="24">
        <v>0.18</v>
      </c>
      <c r="H2329">
        <f>VLOOKUP($B2329,產品!$A$1:$E$61,4,FALSE)*(1-$G2329)*$F2329</f>
        <v>44280.000000000007</v>
      </c>
      <c r="I2329" s="58">
        <f>$H2329-VLOOKUP($B2329,產品!$A$2:$E$61,5,FALSE)*F2329-$R2329</f>
        <v>8648.6400000000067</v>
      </c>
      <c r="J2329">
        <f t="shared" si="108"/>
        <v>2021</v>
      </c>
      <c r="P2329" t="str">
        <f>MID(VLOOKUP($D2329,業務!$A$1:$E$11,2,FALSE),FIND("/",VLOOKUP($D2329,業務!$A$1:$E$11,2,FALSE))+1,2)</f>
        <v>副理</v>
      </c>
      <c r="Q2329">
        <f t="shared" si="109"/>
        <v>1.2E-2</v>
      </c>
      <c r="R2329">
        <f t="shared" si="110"/>
        <v>531.36000000000013</v>
      </c>
    </row>
    <row r="2330" spans="1:18" ht="15.75" customHeight="1">
      <c r="A2330" s="19">
        <v>2329</v>
      </c>
      <c r="B2330" s="4">
        <v>1</v>
      </c>
      <c r="C2330" s="15">
        <v>266</v>
      </c>
      <c r="D2330" s="21">
        <v>10</v>
      </c>
      <c r="E2330" s="22">
        <v>44385</v>
      </c>
      <c r="F2330" s="23">
        <v>20</v>
      </c>
      <c r="G2330" s="24">
        <v>0.09</v>
      </c>
      <c r="H2330">
        <f>VLOOKUP($B2330,產品!$A$1:$E$61,4,FALSE)*(1-$G2330)*$F2330</f>
        <v>18200</v>
      </c>
      <c r="I2330" s="58">
        <f>$H2330-VLOOKUP($B2330,產品!$A$2:$E$61,5,FALSE)*F2330-$R2330</f>
        <v>10018</v>
      </c>
      <c r="J2330">
        <f t="shared" si="108"/>
        <v>2021</v>
      </c>
      <c r="P2330" t="str">
        <f>MID(VLOOKUP($D2330,業務!$A$1:$E$11,2,FALSE),FIND("/",VLOOKUP($D2330,業務!$A$1:$E$11,2,FALSE))+1,2)</f>
        <v>專員</v>
      </c>
      <c r="Q2330">
        <f t="shared" si="109"/>
        <v>0.01</v>
      </c>
      <c r="R2330">
        <f t="shared" si="110"/>
        <v>182</v>
      </c>
    </row>
    <row r="2331" spans="1:18" ht="15.75" customHeight="1">
      <c r="A2331" s="19">
        <v>2330</v>
      </c>
      <c r="B2331" s="4">
        <v>48</v>
      </c>
      <c r="C2331" s="15">
        <v>122</v>
      </c>
      <c r="D2331" s="21">
        <v>9</v>
      </c>
      <c r="E2331" s="22">
        <v>44385</v>
      </c>
      <c r="F2331" s="26">
        <v>3</v>
      </c>
      <c r="G2331" s="24">
        <v>0.13</v>
      </c>
      <c r="H2331">
        <f>VLOOKUP($B2331,產品!$A$1:$E$61,4,FALSE)*(1-$G2331)*$F2331</f>
        <v>57420</v>
      </c>
      <c r="I2331" s="58">
        <f>$H2331-VLOOKUP($B2331,產品!$A$2:$E$61,5,FALSE)*F2331-$R2331</f>
        <v>13658.7</v>
      </c>
      <c r="J2331">
        <f t="shared" si="108"/>
        <v>2021</v>
      </c>
      <c r="P2331" t="str">
        <f>MID(VLOOKUP($D2331,業務!$A$1:$E$11,2,FALSE),FIND("/",VLOOKUP($D2331,業務!$A$1:$E$11,2,FALSE))+1,2)</f>
        <v>經理</v>
      </c>
      <c r="Q2331">
        <f t="shared" si="109"/>
        <v>1.4999999999999999E-2</v>
      </c>
      <c r="R2331">
        <f t="shared" si="110"/>
        <v>861.3</v>
      </c>
    </row>
    <row r="2332" spans="1:18" ht="15.75" customHeight="1">
      <c r="A2332" s="19">
        <v>2331</v>
      </c>
      <c r="B2332" s="4">
        <v>43</v>
      </c>
      <c r="C2332" s="15">
        <v>3</v>
      </c>
      <c r="D2332" s="21">
        <v>1</v>
      </c>
      <c r="E2332" s="22">
        <v>44385</v>
      </c>
      <c r="F2332" s="23">
        <v>4</v>
      </c>
      <c r="G2332" s="24">
        <v>7.0000000000000007E-2</v>
      </c>
      <c r="H2332">
        <f>VLOOKUP($B2332,產品!$A$1:$E$61,4,FALSE)*(1-$G2332)*$F2332</f>
        <v>66960</v>
      </c>
      <c r="I2332" s="58">
        <f>$H2332-VLOOKUP($B2332,產品!$A$2:$E$61,5,FALSE)*F2332-$R2332</f>
        <v>19490.400000000001</v>
      </c>
      <c r="J2332">
        <f t="shared" si="108"/>
        <v>2021</v>
      </c>
      <c r="P2332" t="str">
        <f>MID(VLOOKUP($D2332,業務!$A$1:$E$11,2,FALSE),FIND("/",VLOOKUP($D2332,業務!$A$1:$E$11,2,FALSE))+1,2)</f>
        <v>專員</v>
      </c>
      <c r="Q2332">
        <f t="shared" si="109"/>
        <v>0.01</v>
      </c>
      <c r="R2332">
        <f t="shared" si="110"/>
        <v>669.6</v>
      </c>
    </row>
    <row r="2333" spans="1:18" ht="15.75" customHeight="1">
      <c r="A2333" s="19">
        <v>2332</v>
      </c>
      <c r="B2333" s="4">
        <v>55</v>
      </c>
      <c r="C2333" s="15">
        <v>1</v>
      </c>
      <c r="D2333" s="21">
        <v>6</v>
      </c>
      <c r="E2333" s="22">
        <v>44385</v>
      </c>
      <c r="F2333" s="26">
        <v>5</v>
      </c>
      <c r="G2333" s="24">
        <v>0.09</v>
      </c>
      <c r="H2333">
        <f>VLOOKUP($B2333,產品!$A$1:$E$61,4,FALSE)*(1-$G2333)*$F2333</f>
        <v>91000</v>
      </c>
      <c r="I2333" s="58">
        <f>$H2333-VLOOKUP($B2333,產品!$A$2:$E$61,5,FALSE)*F2333-$R2333</f>
        <v>20090</v>
      </c>
      <c r="J2333">
        <f t="shared" si="108"/>
        <v>2021</v>
      </c>
      <c r="P2333" t="str">
        <f>MID(VLOOKUP($D2333,業務!$A$1:$E$11,2,FALSE),FIND("/",VLOOKUP($D2333,業務!$A$1:$E$11,2,FALSE))+1,2)</f>
        <v>專員</v>
      </c>
      <c r="Q2333">
        <f t="shared" si="109"/>
        <v>0.01</v>
      </c>
      <c r="R2333">
        <f t="shared" si="110"/>
        <v>910</v>
      </c>
    </row>
    <row r="2334" spans="1:18" ht="15.75" customHeight="1">
      <c r="A2334" s="19">
        <v>2333</v>
      </c>
      <c r="B2334" s="4">
        <v>24</v>
      </c>
      <c r="C2334" s="15">
        <v>267</v>
      </c>
      <c r="D2334" s="21">
        <v>4</v>
      </c>
      <c r="E2334" s="22">
        <v>44385</v>
      </c>
      <c r="F2334" s="26">
        <v>50</v>
      </c>
      <c r="G2334" s="24">
        <v>0.14000000000000001</v>
      </c>
      <c r="H2334">
        <f>VLOOKUP($B2334,產品!$A$1:$E$61,4,FALSE)*(1-$G2334)*$F2334</f>
        <v>77400</v>
      </c>
      <c r="I2334" s="58">
        <f>$H2334-VLOOKUP($B2334,產品!$A$2:$E$61,5,FALSE)*F2334-$R2334</f>
        <v>40471.199999999997</v>
      </c>
      <c r="J2334">
        <f t="shared" si="108"/>
        <v>2021</v>
      </c>
      <c r="P2334" t="str">
        <f>MID(VLOOKUP($D2334,業務!$A$1:$E$11,2,FALSE),FIND("/",VLOOKUP($D2334,業務!$A$1:$E$11,2,FALSE))+1,2)</f>
        <v>副理</v>
      </c>
      <c r="Q2334">
        <f t="shared" si="109"/>
        <v>1.2E-2</v>
      </c>
      <c r="R2334">
        <f t="shared" si="110"/>
        <v>928.80000000000007</v>
      </c>
    </row>
    <row r="2335" spans="1:18" ht="15.75" customHeight="1">
      <c r="A2335" s="19">
        <v>2334</v>
      </c>
      <c r="B2335" s="4">
        <v>43</v>
      </c>
      <c r="C2335" s="15">
        <v>124</v>
      </c>
      <c r="D2335" s="21">
        <v>5</v>
      </c>
      <c r="E2335" s="22">
        <v>44385</v>
      </c>
      <c r="F2335" s="23">
        <v>15</v>
      </c>
      <c r="G2335" s="24">
        <v>0.09</v>
      </c>
      <c r="H2335">
        <f>VLOOKUP($B2335,產品!$A$1:$E$61,4,FALSE)*(1-$G2335)*$F2335</f>
        <v>245700</v>
      </c>
      <c r="I2335" s="58">
        <f>$H2335-VLOOKUP($B2335,產品!$A$2:$E$61,5,FALSE)*F2335-$R2335</f>
        <v>67743</v>
      </c>
      <c r="J2335">
        <f t="shared" si="108"/>
        <v>2021</v>
      </c>
      <c r="P2335" t="str">
        <f>MID(VLOOKUP($D2335,業務!$A$1:$E$11,2,FALSE),FIND("/",VLOOKUP($D2335,業務!$A$1:$E$11,2,FALSE))+1,2)</f>
        <v>專員</v>
      </c>
      <c r="Q2335">
        <f t="shared" si="109"/>
        <v>0.01</v>
      </c>
      <c r="R2335">
        <f t="shared" si="110"/>
        <v>2457</v>
      </c>
    </row>
    <row r="2336" spans="1:18" ht="15.75" customHeight="1">
      <c r="A2336" s="19">
        <v>2335</v>
      </c>
      <c r="B2336" s="4">
        <v>22</v>
      </c>
      <c r="C2336" s="15">
        <v>4</v>
      </c>
      <c r="D2336" s="21">
        <v>6</v>
      </c>
      <c r="E2336" s="22">
        <v>44385</v>
      </c>
      <c r="F2336" s="26">
        <v>100</v>
      </c>
      <c r="G2336" s="24">
        <v>0.18</v>
      </c>
      <c r="H2336">
        <f>VLOOKUP($B2336,產品!$A$1:$E$61,4,FALSE)*(1-$G2336)*$F2336</f>
        <v>147600</v>
      </c>
      <c r="I2336" s="58">
        <f>$H2336-VLOOKUP($B2336,產品!$A$2:$E$61,5,FALSE)*F2336-$R2336</f>
        <v>74124</v>
      </c>
      <c r="J2336">
        <f t="shared" si="108"/>
        <v>2021</v>
      </c>
      <c r="P2336" t="str">
        <f>MID(VLOOKUP($D2336,業務!$A$1:$E$11,2,FALSE),FIND("/",VLOOKUP($D2336,業務!$A$1:$E$11,2,FALSE))+1,2)</f>
        <v>專員</v>
      </c>
      <c r="Q2336">
        <f t="shared" si="109"/>
        <v>0.01</v>
      </c>
      <c r="R2336">
        <f t="shared" si="110"/>
        <v>1476</v>
      </c>
    </row>
    <row r="2337" spans="1:18" ht="15.75" customHeight="1">
      <c r="A2337" s="19">
        <v>2336</v>
      </c>
      <c r="B2337" s="4">
        <v>29</v>
      </c>
      <c r="C2337" s="15">
        <v>8</v>
      </c>
      <c r="D2337" s="21">
        <v>10</v>
      </c>
      <c r="E2337" s="22">
        <v>44386</v>
      </c>
      <c r="F2337" s="26">
        <v>5</v>
      </c>
      <c r="G2337" s="24">
        <v>0.2</v>
      </c>
      <c r="H2337">
        <f>VLOOKUP($B2337,產品!$A$1:$E$61,4,FALSE)*(1-$G2337)*$F2337</f>
        <v>24000</v>
      </c>
      <c r="I2337" s="58">
        <f>$H2337-VLOOKUP($B2337,產品!$A$2:$E$61,5,FALSE)*F2337-$R2337</f>
        <v>5760</v>
      </c>
      <c r="J2337">
        <f t="shared" si="108"/>
        <v>2021</v>
      </c>
      <c r="P2337" t="str">
        <f>MID(VLOOKUP($D2337,業務!$A$1:$E$11,2,FALSE),FIND("/",VLOOKUP($D2337,業務!$A$1:$E$11,2,FALSE))+1,2)</f>
        <v>專員</v>
      </c>
      <c r="Q2337">
        <f t="shared" si="109"/>
        <v>0.01</v>
      </c>
      <c r="R2337">
        <f t="shared" si="110"/>
        <v>240</v>
      </c>
    </row>
    <row r="2338" spans="1:18" ht="15.75" customHeight="1">
      <c r="A2338" s="19">
        <v>2337</v>
      </c>
      <c r="B2338" s="4">
        <v>8</v>
      </c>
      <c r="C2338" s="15">
        <v>123</v>
      </c>
      <c r="D2338" s="21">
        <v>2</v>
      </c>
      <c r="E2338" s="22">
        <v>44386</v>
      </c>
      <c r="F2338" s="23">
        <v>13</v>
      </c>
      <c r="G2338" s="24">
        <v>0.13</v>
      </c>
      <c r="H2338">
        <f>VLOOKUP($B2338,產品!$A$1:$E$61,4,FALSE)*(1-$G2338)*$F2338</f>
        <v>11310</v>
      </c>
      <c r="I2338" s="58">
        <f>$H2338-VLOOKUP($B2338,產品!$A$2:$E$61,5,FALSE)*F2338-$R2338</f>
        <v>5940.35</v>
      </c>
      <c r="J2338">
        <f t="shared" si="108"/>
        <v>2021</v>
      </c>
      <c r="P2338" t="str">
        <f>MID(VLOOKUP($D2338,業務!$A$1:$E$11,2,FALSE),FIND("/",VLOOKUP($D2338,業務!$A$1:$E$11,2,FALSE))+1,2)</f>
        <v>經理</v>
      </c>
      <c r="Q2338">
        <f t="shared" si="109"/>
        <v>1.4999999999999999E-2</v>
      </c>
      <c r="R2338">
        <f t="shared" si="110"/>
        <v>169.65</v>
      </c>
    </row>
    <row r="2339" spans="1:18" ht="15.75" customHeight="1">
      <c r="A2339" s="19">
        <v>2338</v>
      </c>
      <c r="B2339" s="4">
        <v>2</v>
      </c>
      <c r="C2339" s="15">
        <v>285</v>
      </c>
      <c r="D2339" s="21">
        <v>10</v>
      </c>
      <c r="E2339" s="22">
        <v>44386</v>
      </c>
      <c r="F2339" s="26">
        <v>20</v>
      </c>
      <c r="G2339" s="24">
        <v>0.2</v>
      </c>
      <c r="H2339">
        <f>VLOOKUP($B2339,產品!$A$1:$E$61,4,FALSE)*(1-$G2339)*$F2339</f>
        <v>16000</v>
      </c>
      <c r="I2339" s="58">
        <f>$H2339-VLOOKUP($B2339,產品!$A$2:$E$61,5,FALSE)*F2339-$R2339</f>
        <v>7840</v>
      </c>
      <c r="J2339">
        <f t="shared" si="108"/>
        <v>2021</v>
      </c>
      <c r="P2339" t="str">
        <f>MID(VLOOKUP($D2339,業務!$A$1:$E$11,2,FALSE),FIND("/",VLOOKUP($D2339,業務!$A$1:$E$11,2,FALSE))+1,2)</f>
        <v>專員</v>
      </c>
      <c r="Q2339">
        <f t="shared" si="109"/>
        <v>0.01</v>
      </c>
      <c r="R2339">
        <f t="shared" si="110"/>
        <v>160</v>
      </c>
    </row>
    <row r="2340" spans="1:18" ht="15.75" customHeight="1">
      <c r="A2340" s="19">
        <v>2339</v>
      </c>
      <c r="B2340" s="4">
        <v>27</v>
      </c>
      <c r="C2340" s="15">
        <v>138</v>
      </c>
      <c r="D2340" s="21">
        <v>9</v>
      </c>
      <c r="E2340" s="22">
        <v>44386</v>
      </c>
      <c r="F2340" s="23">
        <v>6</v>
      </c>
      <c r="G2340" s="24">
        <v>0.15</v>
      </c>
      <c r="H2340">
        <f>VLOOKUP($B2340,產品!$A$1:$E$61,4,FALSE)*(1-$G2340)*$F2340</f>
        <v>35700</v>
      </c>
      <c r="I2340" s="58">
        <f>$H2340-VLOOKUP($B2340,產品!$A$2:$E$61,5,FALSE)*F2340-$R2340</f>
        <v>9964.5</v>
      </c>
      <c r="J2340">
        <f t="shared" si="108"/>
        <v>2021</v>
      </c>
      <c r="P2340" t="str">
        <f>MID(VLOOKUP($D2340,業務!$A$1:$E$11,2,FALSE),FIND("/",VLOOKUP($D2340,業務!$A$1:$E$11,2,FALSE))+1,2)</f>
        <v>經理</v>
      </c>
      <c r="Q2340">
        <f t="shared" si="109"/>
        <v>1.4999999999999999E-2</v>
      </c>
      <c r="R2340">
        <f t="shared" si="110"/>
        <v>535.5</v>
      </c>
    </row>
    <row r="2341" spans="1:18" ht="15.75" customHeight="1">
      <c r="A2341" s="19">
        <v>2340</v>
      </c>
      <c r="B2341" s="4">
        <v>28</v>
      </c>
      <c r="C2341" s="15">
        <v>258</v>
      </c>
      <c r="D2341" s="21">
        <v>8</v>
      </c>
      <c r="E2341" s="22">
        <v>44386</v>
      </c>
      <c r="F2341" s="26">
        <v>7</v>
      </c>
      <c r="G2341" s="24">
        <v>0.2</v>
      </c>
      <c r="H2341">
        <f>VLOOKUP($B2341,產品!$A$1:$E$61,4,FALSE)*(1-$G2341)*$F2341</f>
        <v>42000</v>
      </c>
      <c r="I2341" s="58">
        <f>$H2341-VLOOKUP($B2341,產品!$A$2:$E$61,5,FALSE)*F2341-$R2341</f>
        <v>10080</v>
      </c>
      <c r="J2341">
        <f t="shared" si="108"/>
        <v>2021</v>
      </c>
      <c r="P2341" t="str">
        <f>MID(VLOOKUP($D2341,業務!$A$1:$E$11,2,FALSE),FIND("/",VLOOKUP($D2341,業務!$A$1:$E$11,2,FALSE))+1,2)</f>
        <v>專員</v>
      </c>
      <c r="Q2341">
        <f t="shared" si="109"/>
        <v>0.01</v>
      </c>
      <c r="R2341">
        <f t="shared" si="110"/>
        <v>420</v>
      </c>
    </row>
    <row r="2342" spans="1:18" ht="15.75" customHeight="1">
      <c r="A2342" s="19">
        <v>2341</v>
      </c>
      <c r="B2342" s="4">
        <v>11</v>
      </c>
      <c r="C2342" s="15">
        <v>290</v>
      </c>
      <c r="D2342" s="21">
        <v>5</v>
      </c>
      <c r="E2342" s="22">
        <v>44386</v>
      </c>
      <c r="F2342" s="23">
        <v>30</v>
      </c>
      <c r="G2342" s="24">
        <v>0.15</v>
      </c>
      <c r="H2342">
        <f>VLOOKUP($B2342,產品!$A$1:$E$61,4,FALSE)*(1-$G2342)*$F2342</f>
        <v>25500</v>
      </c>
      <c r="I2342" s="58">
        <f>$H2342-VLOOKUP($B2342,產品!$A$2:$E$61,5,FALSE)*F2342-$R2342</f>
        <v>13245</v>
      </c>
      <c r="J2342">
        <f t="shared" si="108"/>
        <v>2021</v>
      </c>
      <c r="P2342" t="str">
        <f>MID(VLOOKUP($D2342,業務!$A$1:$E$11,2,FALSE),FIND("/",VLOOKUP($D2342,業務!$A$1:$E$11,2,FALSE))+1,2)</f>
        <v>專員</v>
      </c>
      <c r="Q2342">
        <f t="shared" si="109"/>
        <v>0.01</v>
      </c>
      <c r="R2342">
        <f t="shared" si="110"/>
        <v>255</v>
      </c>
    </row>
    <row r="2343" spans="1:18" ht="15.75" customHeight="1">
      <c r="A2343" s="19">
        <v>2342</v>
      </c>
      <c r="B2343" s="4">
        <v>44</v>
      </c>
      <c r="C2343" s="15">
        <v>275</v>
      </c>
      <c r="D2343" s="21">
        <v>2</v>
      </c>
      <c r="E2343" s="22">
        <v>44386</v>
      </c>
      <c r="F2343" s="26">
        <v>3</v>
      </c>
      <c r="G2343" s="24">
        <v>0.09</v>
      </c>
      <c r="H2343">
        <f>VLOOKUP($B2343,產品!$A$1:$E$61,4,FALSE)*(1-$G2343)*$F2343</f>
        <v>54600</v>
      </c>
      <c r="I2343" s="58">
        <f>$H2343-VLOOKUP($B2343,產品!$A$2:$E$61,5,FALSE)*F2343-$R2343</f>
        <v>14781</v>
      </c>
      <c r="J2343">
        <f t="shared" si="108"/>
        <v>2021</v>
      </c>
      <c r="P2343" t="str">
        <f>MID(VLOOKUP($D2343,業務!$A$1:$E$11,2,FALSE),FIND("/",VLOOKUP($D2343,業務!$A$1:$E$11,2,FALSE))+1,2)</f>
        <v>經理</v>
      </c>
      <c r="Q2343">
        <f t="shared" si="109"/>
        <v>1.4999999999999999E-2</v>
      </c>
      <c r="R2343">
        <f t="shared" si="110"/>
        <v>819</v>
      </c>
    </row>
    <row r="2344" spans="1:18" ht="15.75" customHeight="1">
      <c r="A2344" s="19">
        <v>2343</v>
      </c>
      <c r="B2344" s="4">
        <v>3</v>
      </c>
      <c r="C2344" s="15">
        <v>267</v>
      </c>
      <c r="D2344" s="21">
        <v>7</v>
      </c>
      <c r="E2344" s="22">
        <v>44386</v>
      </c>
      <c r="F2344" s="23">
        <v>40</v>
      </c>
      <c r="G2344" s="24">
        <v>0.11</v>
      </c>
      <c r="H2344">
        <f>VLOOKUP($B2344,產品!$A$1:$E$61,4,FALSE)*(1-$G2344)*$F2344</f>
        <v>35600</v>
      </c>
      <c r="I2344" s="58">
        <f>$H2344-VLOOKUP($B2344,產品!$A$2:$E$61,5,FALSE)*F2344-$R2344</f>
        <v>19172.8</v>
      </c>
      <c r="J2344">
        <f t="shared" si="108"/>
        <v>2021</v>
      </c>
      <c r="P2344" t="str">
        <f>MID(VLOOKUP($D2344,業務!$A$1:$E$11,2,FALSE),FIND("/",VLOOKUP($D2344,業務!$A$1:$E$11,2,FALSE))+1,2)</f>
        <v>副理</v>
      </c>
      <c r="Q2344">
        <f t="shared" si="109"/>
        <v>1.2E-2</v>
      </c>
      <c r="R2344">
        <f t="shared" si="110"/>
        <v>427.2</v>
      </c>
    </row>
    <row r="2345" spans="1:18" ht="15.75" customHeight="1">
      <c r="A2345" s="19">
        <v>2344</v>
      </c>
      <c r="B2345" s="4">
        <v>17</v>
      </c>
      <c r="C2345" s="15">
        <v>121</v>
      </c>
      <c r="D2345" s="21">
        <v>7</v>
      </c>
      <c r="E2345" s="22">
        <v>44386</v>
      </c>
      <c r="F2345" s="23">
        <v>80</v>
      </c>
      <c r="G2345" s="24">
        <v>0.19</v>
      </c>
      <c r="H2345">
        <f>VLOOKUP($B2345,產品!$A$1:$E$61,4,FALSE)*(1-$G2345)*$F2345</f>
        <v>116640</v>
      </c>
      <c r="I2345" s="58">
        <f>$H2345-VLOOKUP($B2345,產品!$A$2:$E$61,5,FALSE)*F2345-$R2345</f>
        <v>57640.32</v>
      </c>
      <c r="J2345">
        <f t="shared" si="108"/>
        <v>2021</v>
      </c>
      <c r="P2345" t="str">
        <f>MID(VLOOKUP($D2345,業務!$A$1:$E$11,2,FALSE),FIND("/",VLOOKUP($D2345,業務!$A$1:$E$11,2,FALSE))+1,2)</f>
        <v>副理</v>
      </c>
      <c r="Q2345">
        <f t="shared" si="109"/>
        <v>1.2E-2</v>
      </c>
      <c r="R2345">
        <f t="shared" si="110"/>
        <v>1399.68</v>
      </c>
    </row>
    <row r="2346" spans="1:18" ht="15.75" customHeight="1">
      <c r="A2346" s="19">
        <v>2345</v>
      </c>
      <c r="B2346" s="4">
        <v>16</v>
      </c>
      <c r="C2346" s="15">
        <v>8</v>
      </c>
      <c r="D2346" s="21">
        <v>4</v>
      </c>
      <c r="E2346" s="22">
        <v>44386</v>
      </c>
      <c r="F2346" s="26">
        <v>90</v>
      </c>
      <c r="G2346" s="24">
        <v>0.16</v>
      </c>
      <c r="H2346">
        <f>VLOOKUP($B2346,產品!$A$1:$E$61,4,FALSE)*(1-$G2346)*$F2346</f>
        <v>136080</v>
      </c>
      <c r="I2346" s="58">
        <f>$H2346-VLOOKUP($B2346,產品!$A$2:$E$61,5,FALSE)*F2346-$R2346</f>
        <v>69647.039999999994</v>
      </c>
      <c r="J2346">
        <f t="shared" si="108"/>
        <v>2021</v>
      </c>
      <c r="P2346" t="str">
        <f>MID(VLOOKUP($D2346,業務!$A$1:$E$11,2,FALSE),FIND("/",VLOOKUP($D2346,業務!$A$1:$E$11,2,FALSE))+1,2)</f>
        <v>副理</v>
      </c>
      <c r="Q2346">
        <f t="shared" si="109"/>
        <v>1.2E-2</v>
      </c>
      <c r="R2346">
        <f t="shared" si="110"/>
        <v>1632.96</v>
      </c>
    </row>
    <row r="2347" spans="1:18" ht="15.75" customHeight="1">
      <c r="A2347" s="19">
        <v>2346</v>
      </c>
      <c r="B2347" s="4">
        <v>16</v>
      </c>
      <c r="C2347" s="15">
        <v>258</v>
      </c>
      <c r="D2347" s="21">
        <v>6</v>
      </c>
      <c r="E2347" s="22">
        <v>44386</v>
      </c>
      <c r="F2347" s="26">
        <v>100</v>
      </c>
      <c r="G2347" s="24">
        <v>0.16</v>
      </c>
      <c r="H2347">
        <f>VLOOKUP($B2347,產品!$A$1:$E$61,4,FALSE)*(1-$G2347)*$F2347</f>
        <v>151200</v>
      </c>
      <c r="I2347" s="58">
        <f>$H2347-VLOOKUP($B2347,產品!$A$2:$E$61,5,FALSE)*F2347-$R2347</f>
        <v>77688</v>
      </c>
      <c r="J2347">
        <f t="shared" si="108"/>
        <v>2021</v>
      </c>
      <c r="P2347" t="str">
        <f>MID(VLOOKUP($D2347,業務!$A$1:$E$11,2,FALSE),FIND("/",VLOOKUP($D2347,業務!$A$1:$E$11,2,FALSE))+1,2)</f>
        <v>專員</v>
      </c>
      <c r="Q2347">
        <f t="shared" si="109"/>
        <v>0.01</v>
      </c>
      <c r="R2347">
        <f t="shared" si="110"/>
        <v>1512</v>
      </c>
    </row>
    <row r="2348" spans="1:18" ht="15.75" customHeight="1">
      <c r="A2348" s="19">
        <v>2347</v>
      </c>
      <c r="B2348" s="4">
        <v>27</v>
      </c>
      <c r="C2348" s="15">
        <v>277</v>
      </c>
      <c r="D2348" s="21">
        <v>1</v>
      </c>
      <c r="E2348" s="22">
        <v>44387</v>
      </c>
      <c r="F2348" s="23">
        <v>3</v>
      </c>
      <c r="G2348" s="24">
        <v>0.05</v>
      </c>
      <c r="H2348">
        <f>VLOOKUP($B2348,產品!$A$1:$E$61,4,FALSE)*(1-$G2348)*$F2348</f>
        <v>19950</v>
      </c>
      <c r="I2348" s="58">
        <f>$H2348-VLOOKUP($B2348,產品!$A$2:$E$61,5,FALSE)*F2348-$R2348</f>
        <v>7150.5</v>
      </c>
      <c r="J2348">
        <f t="shared" si="108"/>
        <v>2021</v>
      </c>
      <c r="P2348" t="str">
        <f>MID(VLOOKUP($D2348,業務!$A$1:$E$11,2,FALSE),FIND("/",VLOOKUP($D2348,業務!$A$1:$E$11,2,FALSE))+1,2)</f>
        <v>專員</v>
      </c>
      <c r="Q2348">
        <f t="shared" si="109"/>
        <v>0.01</v>
      </c>
      <c r="R2348">
        <f t="shared" si="110"/>
        <v>199.5</v>
      </c>
    </row>
    <row r="2349" spans="1:18" ht="15.75" customHeight="1">
      <c r="A2349" s="19">
        <v>2348</v>
      </c>
      <c r="B2349" s="4">
        <v>46</v>
      </c>
      <c r="C2349" s="15">
        <v>272</v>
      </c>
      <c r="D2349" s="21">
        <v>2</v>
      </c>
      <c r="E2349" s="22">
        <v>44387</v>
      </c>
      <c r="F2349" s="26">
        <v>3</v>
      </c>
      <c r="G2349" s="24">
        <v>0.17</v>
      </c>
      <c r="H2349">
        <f>VLOOKUP($B2349,產品!$A$1:$E$61,4,FALSE)*(1-$G2349)*$F2349</f>
        <v>42330</v>
      </c>
      <c r="I2349" s="58">
        <f>$H2349-VLOOKUP($B2349,產品!$A$2:$E$61,5,FALSE)*F2349-$R2349</f>
        <v>8545.0499999999993</v>
      </c>
      <c r="J2349">
        <f t="shared" si="108"/>
        <v>2021</v>
      </c>
      <c r="P2349" t="str">
        <f>MID(VLOOKUP($D2349,業務!$A$1:$E$11,2,FALSE),FIND("/",VLOOKUP($D2349,業務!$A$1:$E$11,2,FALSE))+1,2)</f>
        <v>經理</v>
      </c>
      <c r="Q2349">
        <f t="shared" si="109"/>
        <v>1.4999999999999999E-2</v>
      </c>
      <c r="R2349">
        <f t="shared" si="110"/>
        <v>634.94999999999993</v>
      </c>
    </row>
    <row r="2350" spans="1:18" ht="15.75" customHeight="1">
      <c r="A2350" s="19">
        <v>2349</v>
      </c>
      <c r="B2350" s="4">
        <v>40</v>
      </c>
      <c r="C2350" s="15">
        <v>3</v>
      </c>
      <c r="D2350" s="21">
        <v>4</v>
      </c>
      <c r="E2350" s="22">
        <v>44387</v>
      </c>
      <c r="F2350" s="26">
        <v>6</v>
      </c>
      <c r="G2350" s="24">
        <v>0.17</v>
      </c>
      <c r="H2350">
        <f>VLOOKUP($B2350,產品!$A$1:$E$61,4,FALSE)*(1-$G2350)*$F2350</f>
        <v>99600</v>
      </c>
      <c r="I2350" s="58">
        <f>$H2350-VLOOKUP($B2350,產品!$A$2:$E$61,5,FALSE)*F2350-$R2350</f>
        <v>20404.8</v>
      </c>
      <c r="J2350">
        <f t="shared" si="108"/>
        <v>2021</v>
      </c>
      <c r="P2350" t="str">
        <f>MID(VLOOKUP($D2350,業務!$A$1:$E$11,2,FALSE),FIND("/",VLOOKUP($D2350,業務!$A$1:$E$11,2,FALSE))+1,2)</f>
        <v>副理</v>
      </c>
      <c r="Q2350">
        <f t="shared" si="109"/>
        <v>1.2E-2</v>
      </c>
      <c r="R2350">
        <f t="shared" si="110"/>
        <v>1195.2</v>
      </c>
    </row>
    <row r="2351" spans="1:18" ht="15.75" customHeight="1">
      <c r="A2351" s="19">
        <v>2350</v>
      </c>
      <c r="B2351" s="4">
        <v>37</v>
      </c>
      <c r="C2351" s="15">
        <v>272</v>
      </c>
      <c r="D2351" s="21">
        <v>6</v>
      </c>
      <c r="E2351" s="22">
        <v>44387</v>
      </c>
      <c r="F2351" s="26">
        <v>10</v>
      </c>
      <c r="G2351" s="24">
        <v>0.15</v>
      </c>
      <c r="H2351">
        <f>VLOOKUP($B2351,產品!$A$1:$E$61,4,FALSE)*(1-$G2351)*$F2351</f>
        <v>102000</v>
      </c>
      <c r="I2351" s="58">
        <f>$H2351-VLOOKUP($B2351,產品!$A$2:$E$61,5,FALSE)*F2351-$R2351</f>
        <v>22980</v>
      </c>
      <c r="J2351">
        <f t="shared" si="108"/>
        <v>2021</v>
      </c>
      <c r="P2351" t="str">
        <f>MID(VLOOKUP($D2351,業務!$A$1:$E$11,2,FALSE),FIND("/",VLOOKUP($D2351,業務!$A$1:$E$11,2,FALSE))+1,2)</f>
        <v>專員</v>
      </c>
      <c r="Q2351">
        <f t="shared" si="109"/>
        <v>0.01</v>
      </c>
      <c r="R2351">
        <f t="shared" si="110"/>
        <v>1020</v>
      </c>
    </row>
    <row r="2352" spans="1:18" ht="15.75" customHeight="1">
      <c r="A2352" s="19">
        <v>2351</v>
      </c>
      <c r="B2352" s="4">
        <v>20</v>
      </c>
      <c r="C2352" s="15">
        <v>135</v>
      </c>
      <c r="D2352" s="21">
        <v>5</v>
      </c>
      <c r="E2352" s="22">
        <v>44387</v>
      </c>
      <c r="F2352" s="23">
        <v>50</v>
      </c>
      <c r="G2352" s="24">
        <v>0.1</v>
      </c>
      <c r="H2352">
        <f>VLOOKUP($B2352,產品!$A$1:$E$61,4,FALSE)*(1-$G2352)*$F2352</f>
        <v>81000</v>
      </c>
      <c r="I2352" s="58">
        <f>$H2352-VLOOKUP($B2352,產品!$A$2:$E$61,5,FALSE)*F2352-$R2352</f>
        <v>44190</v>
      </c>
      <c r="J2352">
        <f t="shared" si="108"/>
        <v>2021</v>
      </c>
      <c r="P2352" t="str">
        <f>MID(VLOOKUP($D2352,業務!$A$1:$E$11,2,FALSE),FIND("/",VLOOKUP($D2352,業務!$A$1:$E$11,2,FALSE))+1,2)</f>
        <v>專員</v>
      </c>
      <c r="Q2352">
        <f t="shared" si="109"/>
        <v>0.01</v>
      </c>
      <c r="R2352">
        <f t="shared" si="110"/>
        <v>810</v>
      </c>
    </row>
    <row r="2353" spans="1:18" ht="15.75" customHeight="1">
      <c r="A2353" s="19">
        <v>2352</v>
      </c>
      <c r="B2353" s="4">
        <v>27</v>
      </c>
      <c r="C2353" s="15">
        <v>282</v>
      </c>
      <c r="D2353" s="21">
        <v>4</v>
      </c>
      <c r="E2353" s="22">
        <v>44388</v>
      </c>
      <c r="F2353" s="23">
        <v>4</v>
      </c>
      <c r="G2353" s="24">
        <v>0.15</v>
      </c>
      <c r="H2353">
        <f>VLOOKUP($B2353,產品!$A$1:$E$61,4,FALSE)*(1-$G2353)*$F2353</f>
        <v>23800</v>
      </c>
      <c r="I2353" s="58">
        <f>$H2353-VLOOKUP($B2353,產品!$A$2:$E$61,5,FALSE)*F2353-$R2353</f>
        <v>6714.4</v>
      </c>
      <c r="J2353">
        <f t="shared" si="108"/>
        <v>2021</v>
      </c>
      <c r="P2353" t="str">
        <f>MID(VLOOKUP($D2353,業務!$A$1:$E$11,2,FALSE),FIND("/",VLOOKUP($D2353,業務!$A$1:$E$11,2,FALSE))+1,2)</f>
        <v>副理</v>
      </c>
      <c r="Q2353">
        <f t="shared" si="109"/>
        <v>1.2E-2</v>
      </c>
      <c r="R2353">
        <f t="shared" si="110"/>
        <v>285.60000000000002</v>
      </c>
    </row>
    <row r="2354" spans="1:18" ht="15.75" customHeight="1">
      <c r="A2354" s="19">
        <v>2353</v>
      </c>
      <c r="B2354" s="4">
        <v>35</v>
      </c>
      <c r="C2354" s="15">
        <v>277</v>
      </c>
      <c r="D2354" s="21">
        <v>10</v>
      </c>
      <c r="E2354" s="22">
        <v>44388</v>
      </c>
      <c r="F2354" s="26">
        <v>7</v>
      </c>
      <c r="G2354" s="24">
        <v>0.2</v>
      </c>
      <c r="H2354">
        <f>VLOOKUP($B2354,產品!$A$1:$E$61,4,FALSE)*(1-$G2354)*$F2354</f>
        <v>47600</v>
      </c>
      <c r="I2354" s="58">
        <f>$H2354-VLOOKUP($B2354,產品!$A$2:$E$61,5,FALSE)*F2354-$R2354</f>
        <v>11424</v>
      </c>
      <c r="J2354">
        <f t="shared" si="108"/>
        <v>2021</v>
      </c>
      <c r="P2354" t="str">
        <f>MID(VLOOKUP($D2354,業務!$A$1:$E$11,2,FALSE),FIND("/",VLOOKUP($D2354,業務!$A$1:$E$11,2,FALSE))+1,2)</f>
        <v>專員</v>
      </c>
      <c r="Q2354">
        <f t="shared" si="109"/>
        <v>0.01</v>
      </c>
      <c r="R2354">
        <f t="shared" si="110"/>
        <v>476</v>
      </c>
    </row>
    <row r="2355" spans="1:18" ht="15.75" customHeight="1">
      <c r="A2355" s="19">
        <v>2354</v>
      </c>
      <c r="B2355" s="4">
        <v>54</v>
      </c>
      <c r="C2355" s="15">
        <v>263</v>
      </c>
      <c r="D2355" s="21">
        <v>1</v>
      </c>
      <c r="E2355" s="22">
        <v>44388</v>
      </c>
      <c r="F2355" s="23">
        <v>4</v>
      </c>
      <c r="G2355" s="24">
        <v>0.13</v>
      </c>
      <c r="H2355">
        <f>VLOOKUP($B2355,產品!$A$1:$E$61,4,FALSE)*(1-$G2355)*$F2355</f>
        <v>62640</v>
      </c>
      <c r="I2355" s="58">
        <f>$H2355-VLOOKUP($B2355,產品!$A$2:$E$61,5,FALSE)*F2355-$R2355</f>
        <v>11613.6</v>
      </c>
      <c r="J2355">
        <f t="shared" si="108"/>
        <v>2021</v>
      </c>
      <c r="P2355" t="str">
        <f>MID(VLOOKUP($D2355,業務!$A$1:$E$11,2,FALSE),FIND("/",VLOOKUP($D2355,業務!$A$1:$E$11,2,FALSE))+1,2)</f>
        <v>專員</v>
      </c>
      <c r="Q2355">
        <f t="shared" si="109"/>
        <v>0.01</v>
      </c>
      <c r="R2355">
        <f t="shared" si="110"/>
        <v>626.4</v>
      </c>
    </row>
    <row r="2356" spans="1:18" ht="15.75" customHeight="1">
      <c r="A2356" s="19">
        <v>2355</v>
      </c>
      <c r="B2356" s="4">
        <v>57</v>
      </c>
      <c r="C2356" s="15">
        <v>112</v>
      </c>
      <c r="D2356" s="21">
        <v>5</v>
      </c>
      <c r="E2356" s="22">
        <v>44388</v>
      </c>
      <c r="F2356" s="26">
        <v>5</v>
      </c>
      <c r="G2356" s="24">
        <v>0.16</v>
      </c>
      <c r="H2356">
        <f>VLOOKUP($B2356,產品!$A$1:$E$61,4,FALSE)*(1-$G2356)*$F2356</f>
        <v>75600</v>
      </c>
      <c r="I2356" s="58">
        <f>$H2356-VLOOKUP($B2356,產品!$A$2:$E$61,5,FALSE)*F2356-$R2356</f>
        <v>11844</v>
      </c>
      <c r="J2356">
        <f t="shared" si="108"/>
        <v>2021</v>
      </c>
      <c r="P2356" t="str">
        <f>MID(VLOOKUP($D2356,業務!$A$1:$E$11,2,FALSE),FIND("/",VLOOKUP($D2356,業務!$A$1:$E$11,2,FALSE))+1,2)</f>
        <v>專員</v>
      </c>
      <c r="Q2356">
        <f t="shared" si="109"/>
        <v>0.01</v>
      </c>
      <c r="R2356">
        <f t="shared" si="110"/>
        <v>756</v>
      </c>
    </row>
    <row r="2357" spans="1:18" ht="15.75" customHeight="1">
      <c r="A2357" s="19">
        <v>2356</v>
      </c>
      <c r="B2357" s="4">
        <v>46</v>
      </c>
      <c r="C2357" s="15">
        <v>122</v>
      </c>
      <c r="D2357" s="21">
        <v>9</v>
      </c>
      <c r="E2357" s="22">
        <v>44388</v>
      </c>
      <c r="F2357" s="23">
        <v>6</v>
      </c>
      <c r="G2357" s="24">
        <v>0.09</v>
      </c>
      <c r="H2357">
        <f>VLOOKUP($B2357,產品!$A$1:$E$61,4,FALSE)*(1-$G2357)*$F2357</f>
        <v>92820</v>
      </c>
      <c r="I2357" s="58">
        <f>$H2357-VLOOKUP($B2357,產品!$A$2:$E$61,5,FALSE)*F2357-$R2357</f>
        <v>25127.7</v>
      </c>
      <c r="J2357">
        <f t="shared" si="108"/>
        <v>2021</v>
      </c>
      <c r="P2357" t="str">
        <f>MID(VLOOKUP($D2357,業務!$A$1:$E$11,2,FALSE),FIND("/",VLOOKUP($D2357,業務!$A$1:$E$11,2,FALSE))+1,2)</f>
        <v>經理</v>
      </c>
      <c r="Q2357">
        <f t="shared" si="109"/>
        <v>1.4999999999999999E-2</v>
      </c>
      <c r="R2357">
        <f t="shared" si="110"/>
        <v>1392.3</v>
      </c>
    </row>
    <row r="2358" spans="1:18" ht="15.75" customHeight="1">
      <c r="A2358" s="19">
        <v>2357</v>
      </c>
      <c r="B2358" s="4">
        <v>59</v>
      </c>
      <c r="C2358" s="15">
        <v>11</v>
      </c>
      <c r="D2358" s="21">
        <v>4</v>
      </c>
      <c r="E2358" s="22">
        <v>44388</v>
      </c>
      <c r="F2358" s="23">
        <v>9</v>
      </c>
      <c r="G2358" s="24">
        <v>0.16</v>
      </c>
      <c r="H2358">
        <f>VLOOKUP($B2358,產品!$A$1:$E$61,4,FALSE)*(1-$G2358)*$F2358</f>
        <v>181440</v>
      </c>
      <c r="I2358" s="58">
        <f>$H2358-VLOOKUP($B2358,產品!$A$2:$E$61,5,FALSE)*F2358-$R2358</f>
        <v>28062.720000000001</v>
      </c>
      <c r="J2358">
        <f t="shared" si="108"/>
        <v>2021</v>
      </c>
      <c r="P2358" t="str">
        <f>MID(VLOOKUP($D2358,業務!$A$1:$E$11,2,FALSE),FIND("/",VLOOKUP($D2358,業務!$A$1:$E$11,2,FALSE))+1,2)</f>
        <v>副理</v>
      </c>
      <c r="Q2358">
        <f t="shared" si="109"/>
        <v>1.2E-2</v>
      </c>
      <c r="R2358">
        <f t="shared" si="110"/>
        <v>2177.2800000000002</v>
      </c>
    </row>
    <row r="2359" spans="1:18" ht="15.75" customHeight="1">
      <c r="A2359" s="19">
        <v>2358</v>
      </c>
      <c r="B2359" s="4">
        <v>60</v>
      </c>
      <c r="C2359" s="15">
        <v>289</v>
      </c>
      <c r="D2359" s="21">
        <v>5</v>
      </c>
      <c r="E2359" s="22">
        <v>44388</v>
      </c>
      <c r="F2359" s="26">
        <v>6</v>
      </c>
      <c r="G2359" s="24">
        <v>0.06</v>
      </c>
      <c r="H2359">
        <f>VLOOKUP($B2359,產品!$A$1:$E$61,4,FALSE)*(1-$G2359)*$F2359</f>
        <v>141000</v>
      </c>
      <c r="I2359" s="58">
        <f>$H2359-VLOOKUP($B2359,產品!$A$2:$E$61,5,FALSE)*F2359-$R2359</f>
        <v>34590</v>
      </c>
      <c r="J2359">
        <f t="shared" si="108"/>
        <v>2021</v>
      </c>
      <c r="P2359" t="str">
        <f>MID(VLOOKUP($D2359,業務!$A$1:$E$11,2,FALSE),FIND("/",VLOOKUP($D2359,業務!$A$1:$E$11,2,FALSE))+1,2)</f>
        <v>專員</v>
      </c>
      <c r="Q2359">
        <f t="shared" si="109"/>
        <v>0.01</v>
      </c>
      <c r="R2359">
        <f t="shared" si="110"/>
        <v>1410</v>
      </c>
    </row>
    <row r="2360" spans="1:18" ht="15.75" customHeight="1">
      <c r="A2360" s="19">
        <v>2359</v>
      </c>
      <c r="B2360" s="4">
        <v>53</v>
      </c>
      <c r="C2360" s="15">
        <v>138</v>
      </c>
      <c r="D2360" s="21">
        <v>7</v>
      </c>
      <c r="E2360" s="22">
        <v>44388</v>
      </c>
      <c r="F2360" s="26">
        <v>20</v>
      </c>
      <c r="G2360" s="24">
        <v>7.0000000000000007E-2</v>
      </c>
      <c r="H2360">
        <f>VLOOKUP($B2360,產品!$A$1:$E$61,4,FALSE)*(1-$G2360)*$F2360</f>
        <v>278999.99999999994</v>
      </c>
      <c r="I2360" s="58">
        <f>$H2360-VLOOKUP($B2360,產品!$A$2:$E$61,5,FALSE)*F2360-$R2360</f>
        <v>65651.999999999942</v>
      </c>
      <c r="J2360">
        <f t="shared" si="108"/>
        <v>2021</v>
      </c>
      <c r="P2360" t="str">
        <f>MID(VLOOKUP($D2360,業務!$A$1:$E$11,2,FALSE),FIND("/",VLOOKUP($D2360,業務!$A$1:$E$11,2,FALSE))+1,2)</f>
        <v>副理</v>
      </c>
      <c r="Q2360">
        <f t="shared" si="109"/>
        <v>1.2E-2</v>
      </c>
      <c r="R2360">
        <f t="shared" si="110"/>
        <v>3347.9999999999995</v>
      </c>
    </row>
    <row r="2361" spans="1:18" ht="15.75" customHeight="1">
      <c r="A2361" s="19">
        <v>2360</v>
      </c>
      <c r="B2361" s="4">
        <v>18</v>
      </c>
      <c r="C2361" s="15">
        <v>116</v>
      </c>
      <c r="D2361" s="21">
        <v>3</v>
      </c>
      <c r="E2361" s="22">
        <v>44388</v>
      </c>
      <c r="F2361" s="23">
        <v>100</v>
      </c>
      <c r="G2361" s="24">
        <v>0.11</v>
      </c>
      <c r="H2361">
        <f>VLOOKUP($B2361,產品!$A$1:$E$61,4,FALSE)*(1-$G2361)*$F2361</f>
        <v>160200</v>
      </c>
      <c r="I2361" s="58">
        <f>$H2361-VLOOKUP($B2361,產品!$A$2:$E$61,5,FALSE)*F2361-$R2361</f>
        <v>85636.800000000003</v>
      </c>
      <c r="J2361">
        <f t="shared" si="108"/>
        <v>2021</v>
      </c>
      <c r="P2361" t="str">
        <f>MID(VLOOKUP($D2361,業務!$A$1:$E$11,2,FALSE),FIND("/",VLOOKUP($D2361,業務!$A$1:$E$11,2,FALSE))+1,2)</f>
        <v>協理</v>
      </c>
      <c r="Q2361">
        <f t="shared" si="109"/>
        <v>1.6E-2</v>
      </c>
      <c r="R2361">
        <f t="shared" si="110"/>
        <v>2563.2000000000003</v>
      </c>
    </row>
    <row r="2362" spans="1:18" ht="15.75" customHeight="1">
      <c r="A2362" s="19">
        <v>2361</v>
      </c>
      <c r="B2362" s="4">
        <v>6</v>
      </c>
      <c r="C2362" s="15">
        <v>9</v>
      </c>
      <c r="D2362" s="21">
        <v>1</v>
      </c>
      <c r="E2362" s="22">
        <v>44388</v>
      </c>
      <c r="F2362" s="26">
        <v>200</v>
      </c>
      <c r="G2362" s="24">
        <v>0.08</v>
      </c>
      <c r="H2362">
        <f>VLOOKUP($B2362,產品!$A$1:$E$61,4,FALSE)*(1-$G2362)*$F2362</f>
        <v>184000</v>
      </c>
      <c r="I2362" s="58">
        <f>$H2362-VLOOKUP($B2362,產品!$A$2:$E$61,5,FALSE)*F2362-$R2362</f>
        <v>102160</v>
      </c>
      <c r="J2362">
        <f t="shared" si="108"/>
        <v>2021</v>
      </c>
      <c r="P2362" t="str">
        <f>MID(VLOOKUP($D2362,業務!$A$1:$E$11,2,FALSE),FIND("/",VLOOKUP($D2362,業務!$A$1:$E$11,2,FALSE))+1,2)</f>
        <v>專員</v>
      </c>
      <c r="Q2362">
        <f t="shared" si="109"/>
        <v>0.01</v>
      </c>
      <c r="R2362">
        <f t="shared" si="110"/>
        <v>1840</v>
      </c>
    </row>
    <row r="2363" spans="1:18" ht="15.75" customHeight="1">
      <c r="A2363" s="19">
        <v>2362</v>
      </c>
      <c r="B2363" s="4">
        <v>52</v>
      </c>
      <c r="C2363" s="15">
        <v>4</v>
      </c>
      <c r="D2363" s="21">
        <v>5</v>
      </c>
      <c r="E2363" s="22">
        <v>44389</v>
      </c>
      <c r="F2363" s="26">
        <v>3</v>
      </c>
      <c r="G2363" s="24">
        <v>0.16</v>
      </c>
      <c r="H2363">
        <f>VLOOKUP($B2363,產品!$A$1:$E$61,4,FALSE)*(1-$G2363)*$F2363</f>
        <v>55440</v>
      </c>
      <c r="I2363" s="58">
        <f>$H2363-VLOOKUP($B2363,產品!$A$2:$E$61,5,FALSE)*F2363-$R2363</f>
        <v>8685.6000000000076</v>
      </c>
      <c r="J2363">
        <f t="shared" si="108"/>
        <v>2021</v>
      </c>
      <c r="P2363" t="str">
        <f>MID(VLOOKUP($D2363,業務!$A$1:$E$11,2,FALSE),FIND("/",VLOOKUP($D2363,業務!$A$1:$E$11,2,FALSE))+1,2)</f>
        <v>專員</v>
      </c>
      <c r="Q2363">
        <f t="shared" si="109"/>
        <v>0.01</v>
      </c>
      <c r="R2363">
        <f t="shared" si="110"/>
        <v>554.4</v>
      </c>
    </row>
    <row r="2364" spans="1:18" ht="15.75" customHeight="1">
      <c r="A2364" s="19">
        <v>2363</v>
      </c>
      <c r="B2364" s="4">
        <v>29</v>
      </c>
      <c r="C2364" s="15">
        <v>11</v>
      </c>
      <c r="D2364" s="21">
        <v>5</v>
      </c>
      <c r="E2364" s="22">
        <v>44389</v>
      </c>
      <c r="F2364" s="26">
        <v>10</v>
      </c>
      <c r="G2364" s="24">
        <v>0.19</v>
      </c>
      <c r="H2364">
        <f>VLOOKUP($B2364,產品!$A$1:$E$61,4,FALSE)*(1-$G2364)*$F2364</f>
        <v>48600</v>
      </c>
      <c r="I2364" s="58">
        <f>$H2364-VLOOKUP($B2364,產品!$A$2:$E$61,5,FALSE)*F2364-$R2364</f>
        <v>12114</v>
      </c>
      <c r="J2364">
        <f t="shared" si="108"/>
        <v>2021</v>
      </c>
      <c r="P2364" t="str">
        <f>MID(VLOOKUP($D2364,業務!$A$1:$E$11,2,FALSE),FIND("/",VLOOKUP($D2364,業務!$A$1:$E$11,2,FALSE))+1,2)</f>
        <v>專員</v>
      </c>
      <c r="Q2364">
        <f t="shared" si="109"/>
        <v>0.01</v>
      </c>
      <c r="R2364">
        <f t="shared" si="110"/>
        <v>486</v>
      </c>
    </row>
    <row r="2365" spans="1:18" ht="15.75" customHeight="1">
      <c r="A2365" s="19">
        <v>2364</v>
      </c>
      <c r="B2365" s="4">
        <v>17</v>
      </c>
      <c r="C2365" s="15">
        <v>6</v>
      </c>
      <c r="D2365" s="21">
        <v>2</v>
      </c>
      <c r="E2365" s="22">
        <v>44389</v>
      </c>
      <c r="F2365" s="26">
        <v>19</v>
      </c>
      <c r="G2365" s="24">
        <v>0.05</v>
      </c>
      <c r="H2365">
        <f>VLOOKUP($B2365,產品!$A$1:$E$61,4,FALSE)*(1-$G2365)*$F2365</f>
        <v>32490</v>
      </c>
      <c r="I2365" s="58">
        <f>$H2365-VLOOKUP($B2365,產品!$A$2:$E$61,5,FALSE)*F2365-$R2365</f>
        <v>18322.650000000001</v>
      </c>
      <c r="J2365">
        <f t="shared" si="108"/>
        <v>2021</v>
      </c>
      <c r="P2365" t="str">
        <f>MID(VLOOKUP($D2365,業務!$A$1:$E$11,2,FALSE),FIND("/",VLOOKUP($D2365,業務!$A$1:$E$11,2,FALSE))+1,2)</f>
        <v>經理</v>
      </c>
      <c r="Q2365">
        <f t="shared" si="109"/>
        <v>1.4999999999999999E-2</v>
      </c>
      <c r="R2365">
        <f t="shared" si="110"/>
        <v>487.34999999999997</v>
      </c>
    </row>
    <row r="2366" spans="1:18" ht="15.75" customHeight="1">
      <c r="A2366" s="19">
        <v>2365</v>
      </c>
      <c r="B2366" s="4">
        <v>47</v>
      </c>
      <c r="C2366" s="15">
        <v>282</v>
      </c>
      <c r="D2366" s="21">
        <v>4</v>
      </c>
      <c r="E2366" s="22">
        <v>44389</v>
      </c>
      <c r="F2366" s="23">
        <v>6</v>
      </c>
      <c r="G2366" s="24">
        <v>0.17</v>
      </c>
      <c r="H2366">
        <f>VLOOKUP($B2366,產品!$A$1:$E$61,4,FALSE)*(1-$G2366)*$F2366</f>
        <v>99600</v>
      </c>
      <c r="I2366" s="58">
        <f>$H2366-VLOOKUP($B2366,產品!$A$2:$E$61,5,FALSE)*F2366-$R2366</f>
        <v>20404.8</v>
      </c>
      <c r="J2366">
        <f t="shared" si="108"/>
        <v>2021</v>
      </c>
      <c r="P2366" t="str">
        <f>MID(VLOOKUP($D2366,業務!$A$1:$E$11,2,FALSE),FIND("/",VLOOKUP($D2366,業務!$A$1:$E$11,2,FALSE))+1,2)</f>
        <v>副理</v>
      </c>
      <c r="Q2366">
        <f t="shared" si="109"/>
        <v>1.2E-2</v>
      </c>
      <c r="R2366">
        <f t="shared" si="110"/>
        <v>1195.2</v>
      </c>
    </row>
    <row r="2367" spans="1:18" ht="15.75" customHeight="1">
      <c r="A2367" s="19">
        <v>2366</v>
      </c>
      <c r="B2367" s="4">
        <v>59</v>
      </c>
      <c r="C2367" s="15">
        <v>123</v>
      </c>
      <c r="D2367" s="21">
        <v>9</v>
      </c>
      <c r="E2367" s="22">
        <v>44389</v>
      </c>
      <c r="F2367" s="26">
        <v>6</v>
      </c>
      <c r="G2367" s="24">
        <v>0.12</v>
      </c>
      <c r="H2367">
        <f>VLOOKUP($B2367,產品!$A$1:$E$61,4,FALSE)*(1-$G2367)*$F2367</f>
        <v>126720</v>
      </c>
      <c r="I2367" s="58">
        <f>$H2367-VLOOKUP($B2367,產品!$A$2:$E$61,5,FALSE)*F2367-$R2367</f>
        <v>24019.200000000001</v>
      </c>
      <c r="J2367">
        <f t="shared" si="108"/>
        <v>2021</v>
      </c>
      <c r="P2367" t="str">
        <f>MID(VLOOKUP($D2367,業務!$A$1:$E$11,2,FALSE),FIND("/",VLOOKUP($D2367,業務!$A$1:$E$11,2,FALSE))+1,2)</f>
        <v>經理</v>
      </c>
      <c r="Q2367">
        <f t="shared" si="109"/>
        <v>1.4999999999999999E-2</v>
      </c>
      <c r="R2367">
        <f t="shared" si="110"/>
        <v>1900.8</v>
      </c>
    </row>
    <row r="2368" spans="1:18" ht="15.75" customHeight="1">
      <c r="A2368" s="19">
        <v>2367</v>
      </c>
      <c r="B2368" s="4">
        <v>8</v>
      </c>
      <c r="C2368" s="15">
        <v>290</v>
      </c>
      <c r="D2368" s="21">
        <v>3</v>
      </c>
      <c r="E2368" s="22">
        <v>44389</v>
      </c>
      <c r="F2368" s="26">
        <v>60</v>
      </c>
      <c r="G2368" s="24">
        <v>0.16</v>
      </c>
      <c r="H2368">
        <f>VLOOKUP($B2368,產品!$A$1:$E$61,4,FALSE)*(1-$G2368)*$F2368</f>
        <v>50400</v>
      </c>
      <c r="I2368" s="58">
        <f>$H2368-VLOOKUP($B2368,產品!$A$2:$E$61,5,FALSE)*F2368-$R2368</f>
        <v>25593.599999999999</v>
      </c>
      <c r="J2368">
        <f t="shared" si="108"/>
        <v>2021</v>
      </c>
      <c r="P2368" t="str">
        <f>MID(VLOOKUP($D2368,業務!$A$1:$E$11,2,FALSE),FIND("/",VLOOKUP($D2368,業務!$A$1:$E$11,2,FALSE))+1,2)</f>
        <v>協理</v>
      </c>
      <c r="Q2368">
        <f t="shared" si="109"/>
        <v>1.6E-2</v>
      </c>
      <c r="R2368">
        <f t="shared" si="110"/>
        <v>806.4</v>
      </c>
    </row>
    <row r="2369" spans="1:18" ht="15.75" customHeight="1">
      <c r="A2369" s="19">
        <v>2368</v>
      </c>
      <c r="B2369" s="4">
        <v>18</v>
      </c>
      <c r="C2369" s="15">
        <v>136</v>
      </c>
      <c r="D2369" s="21">
        <v>10</v>
      </c>
      <c r="E2369" s="22">
        <v>44389</v>
      </c>
      <c r="F2369" s="23">
        <v>50</v>
      </c>
      <c r="G2369" s="24">
        <v>0.16</v>
      </c>
      <c r="H2369">
        <f>VLOOKUP($B2369,產品!$A$1:$E$61,4,FALSE)*(1-$G2369)*$F2369</f>
        <v>75600</v>
      </c>
      <c r="I2369" s="58">
        <f>$H2369-VLOOKUP($B2369,產品!$A$2:$E$61,5,FALSE)*F2369-$R2369</f>
        <v>38844</v>
      </c>
      <c r="J2369">
        <f t="shared" si="108"/>
        <v>2021</v>
      </c>
      <c r="P2369" t="str">
        <f>MID(VLOOKUP($D2369,業務!$A$1:$E$11,2,FALSE),FIND("/",VLOOKUP($D2369,業務!$A$1:$E$11,2,FALSE))+1,2)</f>
        <v>專員</v>
      </c>
      <c r="Q2369">
        <f t="shared" si="109"/>
        <v>0.01</v>
      </c>
      <c r="R2369">
        <f t="shared" si="110"/>
        <v>756</v>
      </c>
    </row>
    <row r="2370" spans="1:18" ht="15.75" customHeight="1">
      <c r="A2370" s="19">
        <v>2369</v>
      </c>
      <c r="B2370" s="4">
        <v>23</v>
      </c>
      <c r="C2370" s="15">
        <v>8</v>
      </c>
      <c r="D2370" s="21">
        <v>6</v>
      </c>
      <c r="E2370" s="22">
        <v>44389</v>
      </c>
      <c r="F2370" s="23">
        <v>90</v>
      </c>
      <c r="G2370" s="24">
        <v>0.16</v>
      </c>
      <c r="H2370">
        <f>VLOOKUP($B2370,產品!$A$1:$E$61,4,FALSE)*(1-$G2370)*$F2370</f>
        <v>136080</v>
      </c>
      <c r="I2370" s="58">
        <f>$H2370-VLOOKUP($B2370,產品!$A$2:$E$61,5,FALSE)*F2370-$R2370</f>
        <v>69919.199999999997</v>
      </c>
      <c r="J2370">
        <f t="shared" si="108"/>
        <v>2021</v>
      </c>
      <c r="P2370" t="str">
        <f>MID(VLOOKUP($D2370,業務!$A$1:$E$11,2,FALSE),FIND("/",VLOOKUP($D2370,業務!$A$1:$E$11,2,FALSE))+1,2)</f>
        <v>專員</v>
      </c>
      <c r="Q2370">
        <f t="shared" si="109"/>
        <v>0.01</v>
      </c>
      <c r="R2370">
        <f t="shared" si="110"/>
        <v>1360.8</v>
      </c>
    </row>
    <row r="2371" spans="1:18" ht="15.75" customHeight="1">
      <c r="A2371" s="19">
        <v>2370</v>
      </c>
      <c r="B2371" s="4">
        <v>41</v>
      </c>
      <c r="C2371" s="15">
        <v>125</v>
      </c>
      <c r="D2371" s="21">
        <v>6</v>
      </c>
      <c r="E2371" s="22">
        <v>44390</v>
      </c>
      <c r="F2371" s="26">
        <v>5</v>
      </c>
      <c r="G2371" s="24">
        <v>0.15</v>
      </c>
      <c r="H2371">
        <f>VLOOKUP($B2371,產品!$A$1:$E$61,4,FALSE)*(1-$G2371)*$F2371</f>
        <v>51000</v>
      </c>
      <c r="I2371" s="58">
        <f>$H2371-VLOOKUP($B2371,產品!$A$2:$E$61,5,FALSE)*F2371-$R2371</f>
        <v>11490</v>
      </c>
      <c r="J2371">
        <f t="shared" ref="J2371:J2434" si="111">YEAR(E2371)</f>
        <v>2021</v>
      </c>
      <c r="P2371" t="str">
        <f>MID(VLOOKUP($D2371,業務!$A$1:$E$11,2,FALSE),FIND("/",VLOOKUP($D2371,業務!$A$1:$E$11,2,FALSE))+1,2)</f>
        <v>專員</v>
      </c>
      <c r="Q2371">
        <f t="shared" ref="Q2371:Q2434" si="112">IF($P2371="專員",1%,IF($P2371="副理",1.2%,IF($P2371="經理",1.5%,IF($P2371="協理",1.6%,0))))</f>
        <v>0.01</v>
      </c>
      <c r="R2371">
        <f t="shared" ref="R2371:R2434" si="113">$H2371*$Q2371</f>
        <v>510</v>
      </c>
    </row>
    <row r="2372" spans="1:18" ht="15.75" customHeight="1">
      <c r="A2372" s="19">
        <v>2371</v>
      </c>
      <c r="B2372" s="4">
        <v>45</v>
      </c>
      <c r="C2372" s="15">
        <v>8</v>
      </c>
      <c r="D2372" s="21">
        <v>3</v>
      </c>
      <c r="E2372" s="22">
        <v>44390</v>
      </c>
      <c r="F2372" s="26">
        <v>6</v>
      </c>
      <c r="G2372" s="24">
        <v>0.11</v>
      </c>
      <c r="H2372">
        <f>VLOOKUP($B2372,產品!$A$1:$E$61,4,FALSE)*(1-$G2372)*$F2372</f>
        <v>74760</v>
      </c>
      <c r="I2372" s="58">
        <f>$H2372-VLOOKUP($B2372,產品!$A$2:$E$61,5,FALSE)*F2372-$R2372</f>
        <v>18963.84</v>
      </c>
      <c r="J2372">
        <f t="shared" si="111"/>
        <v>2021</v>
      </c>
      <c r="P2372" t="str">
        <f>MID(VLOOKUP($D2372,業務!$A$1:$E$11,2,FALSE),FIND("/",VLOOKUP($D2372,業務!$A$1:$E$11,2,FALSE))+1,2)</f>
        <v>協理</v>
      </c>
      <c r="Q2372">
        <f t="shared" si="112"/>
        <v>1.6E-2</v>
      </c>
      <c r="R2372">
        <f t="shared" si="113"/>
        <v>1196.1600000000001</v>
      </c>
    </row>
    <row r="2373" spans="1:18" ht="15.75" customHeight="1">
      <c r="A2373" s="19">
        <v>2372</v>
      </c>
      <c r="B2373" s="4">
        <v>18</v>
      </c>
      <c r="C2373" s="15">
        <v>11</v>
      </c>
      <c r="D2373" s="21">
        <v>7</v>
      </c>
      <c r="E2373" s="22">
        <v>44391</v>
      </c>
      <c r="F2373" s="23">
        <v>10</v>
      </c>
      <c r="G2373" s="24">
        <v>0.19</v>
      </c>
      <c r="H2373">
        <f>VLOOKUP($B2373,產品!$A$1:$E$61,4,FALSE)*(1-$G2373)*$F2373</f>
        <v>14580</v>
      </c>
      <c r="I2373" s="58">
        <f>$H2373-VLOOKUP($B2373,產品!$A$2:$E$61,5,FALSE)*F2373-$R2373</f>
        <v>7205.04</v>
      </c>
      <c r="J2373">
        <f t="shared" si="111"/>
        <v>2021</v>
      </c>
      <c r="P2373" t="str">
        <f>MID(VLOOKUP($D2373,業務!$A$1:$E$11,2,FALSE),FIND("/",VLOOKUP($D2373,業務!$A$1:$E$11,2,FALSE))+1,2)</f>
        <v>副理</v>
      </c>
      <c r="Q2373">
        <f t="shared" si="112"/>
        <v>1.2E-2</v>
      </c>
      <c r="R2373">
        <f t="shared" si="113"/>
        <v>174.96</v>
      </c>
    </row>
    <row r="2374" spans="1:18" ht="15.75" customHeight="1">
      <c r="A2374" s="19">
        <v>2373</v>
      </c>
      <c r="B2374" s="4">
        <v>44</v>
      </c>
      <c r="C2374" s="15">
        <v>286</v>
      </c>
      <c r="D2374" s="21">
        <v>6</v>
      </c>
      <c r="E2374" s="22">
        <v>44391</v>
      </c>
      <c r="F2374" s="26">
        <v>4</v>
      </c>
      <c r="G2374" s="24">
        <v>7.0000000000000007E-2</v>
      </c>
      <c r="H2374">
        <f>VLOOKUP($B2374,產品!$A$1:$E$61,4,FALSE)*(1-$G2374)*$F2374</f>
        <v>74400</v>
      </c>
      <c r="I2374" s="58">
        <f>$H2374-VLOOKUP($B2374,產品!$A$2:$E$61,5,FALSE)*F2374-$R2374</f>
        <v>21656</v>
      </c>
      <c r="J2374">
        <f t="shared" si="111"/>
        <v>2021</v>
      </c>
      <c r="P2374" t="str">
        <f>MID(VLOOKUP($D2374,業務!$A$1:$E$11,2,FALSE),FIND("/",VLOOKUP($D2374,業務!$A$1:$E$11,2,FALSE))+1,2)</f>
        <v>專員</v>
      </c>
      <c r="Q2374">
        <f t="shared" si="112"/>
        <v>0.01</v>
      </c>
      <c r="R2374">
        <f t="shared" si="113"/>
        <v>744</v>
      </c>
    </row>
    <row r="2375" spans="1:18" ht="15.75" customHeight="1">
      <c r="A2375" s="19">
        <v>2374</v>
      </c>
      <c r="B2375" s="4">
        <v>30</v>
      </c>
      <c r="C2375" s="15">
        <v>117</v>
      </c>
      <c r="D2375" s="21">
        <v>4</v>
      </c>
      <c r="E2375" s="22">
        <v>44391</v>
      </c>
      <c r="F2375" s="23">
        <v>15</v>
      </c>
      <c r="G2375" s="24">
        <v>7.0000000000000007E-2</v>
      </c>
      <c r="H2375">
        <f>VLOOKUP($B2375,產品!$A$1:$E$61,4,FALSE)*(1-$G2375)*$F2375</f>
        <v>90675</v>
      </c>
      <c r="I2375" s="58">
        <f>$H2375-VLOOKUP($B2375,產品!$A$2:$E$61,5,FALSE)*F2375-$R2375</f>
        <v>31086.9</v>
      </c>
      <c r="J2375">
        <f t="shared" si="111"/>
        <v>2021</v>
      </c>
      <c r="P2375" t="str">
        <f>MID(VLOOKUP($D2375,業務!$A$1:$E$11,2,FALSE),FIND("/",VLOOKUP($D2375,業務!$A$1:$E$11,2,FALSE))+1,2)</f>
        <v>副理</v>
      </c>
      <c r="Q2375">
        <f t="shared" si="112"/>
        <v>1.2E-2</v>
      </c>
      <c r="R2375">
        <f t="shared" si="113"/>
        <v>1088.0999999999999</v>
      </c>
    </row>
    <row r="2376" spans="1:18" ht="15.75" customHeight="1">
      <c r="A2376" s="19">
        <v>2375</v>
      </c>
      <c r="B2376" s="4">
        <v>31</v>
      </c>
      <c r="C2376" s="15">
        <v>114</v>
      </c>
      <c r="D2376" s="21">
        <v>3</v>
      </c>
      <c r="E2376" s="22">
        <v>44392</v>
      </c>
      <c r="F2376" s="26">
        <v>10</v>
      </c>
      <c r="G2376" s="24">
        <v>0.13</v>
      </c>
      <c r="H2376">
        <f>VLOOKUP($B2376,產品!$A$1:$E$61,4,FALSE)*(1-$G2376)*$F2376</f>
        <v>60900</v>
      </c>
      <c r="I2376" s="58">
        <f>$H2376-VLOOKUP($B2376,產品!$A$2:$E$61,5,FALSE)*F2376-$R2376</f>
        <v>17925.599999999999</v>
      </c>
      <c r="J2376">
        <f t="shared" si="111"/>
        <v>2021</v>
      </c>
      <c r="P2376" t="str">
        <f>MID(VLOOKUP($D2376,業務!$A$1:$E$11,2,FALSE),FIND("/",VLOOKUP($D2376,業務!$A$1:$E$11,2,FALSE))+1,2)</f>
        <v>協理</v>
      </c>
      <c r="Q2376">
        <f t="shared" si="112"/>
        <v>1.6E-2</v>
      </c>
      <c r="R2376">
        <f t="shared" si="113"/>
        <v>974.4</v>
      </c>
    </row>
    <row r="2377" spans="1:18" ht="15.75" customHeight="1">
      <c r="A2377" s="19">
        <v>2376</v>
      </c>
      <c r="B2377" s="4">
        <v>37</v>
      </c>
      <c r="C2377" s="15">
        <v>12</v>
      </c>
      <c r="D2377" s="21">
        <v>7</v>
      </c>
      <c r="E2377" s="22">
        <v>44392</v>
      </c>
      <c r="F2377" s="23">
        <v>3</v>
      </c>
      <c r="G2377" s="24">
        <v>0.18</v>
      </c>
      <c r="H2377">
        <f>VLOOKUP($B2377,產品!$A$1:$E$61,4,FALSE)*(1-$G2377)*$F2377</f>
        <v>29520</v>
      </c>
      <c r="I2377" s="58">
        <f>$H2377-VLOOKUP($B2377,產品!$A$2:$E$61,5,FALSE)*F2377-$R2377</f>
        <v>5765.76</v>
      </c>
      <c r="J2377">
        <f t="shared" si="111"/>
        <v>2021</v>
      </c>
      <c r="P2377" t="str">
        <f>MID(VLOOKUP($D2377,業務!$A$1:$E$11,2,FALSE),FIND("/",VLOOKUP($D2377,業務!$A$1:$E$11,2,FALSE))+1,2)</f>
        <v>副理</v>
      </c>
      <c r="Q2377">
        <f t="shared" si="112"/>
        <v>1.2E-2</v>
      </c>
      <c r="R2377">
        <f t="shared" si="113"/>
        <v>354.24</v>
      </c>
    </row>
    <row r="2378" spans="1:18" ht="15.75" customHeight="1">
      <c r="A2378" s="19">
        <v>2377</v>
      </c>
      <c r="B2378" s="4">
        <v>26</v>
      </c>
      <c r="C2378" s="15">
        <v>275</v>
      </c>
      <c r="D2378" s="21">
        <v>5</v>
      </c>
      <c r="E2378" s="22">
        <v>44392</v>
      </c>
      <c r="F2378" s="23">
        <v>15</v>
      </c>
      <c r="G2378" s="24">
        <v>0.05</v>
      </c>
      <c r="H2378">
        <f>VLOOKUP($B2378,產品!$A$1:$E$61,4,FALSE)*(1-$G2378)*$F2378</f>
        <v>92625</v>
      </c>
      <c r="I2378" s="58">
        <f>$H2378-VLOOKUP($B2378,產品!$A$2:$E$61,5,FALSE)*F2378-$R2378</f>
        <v>33198.75</v>
      </c>
      <c r="J2378">
        <f t="shared" si="111"/>
        <v>2021</v>
      </c>
      <c r="P2378" t="str">
        <f>MID(VLOOKUP($D2378,業務!$A$1:$E$11,2,FALSE),FIND("/",VLOOKUP($D2378,業務!$A$1:$E$11,2,FALSE))+1,2)</f>
        <v>專員</v>
      </c>
      <c r="Q2378">
        <f t="shared" si="112"/>
        <v>0.01</v>
      </c>
      <c r="R2378">
        <f t="shared" si="113"/>
        <v>926.25</v>
      </c>
    </row>
    <row r="2379" spans="1:18" ht="15.75" customHeight="1">
      <c r="A2379" s="19">
        <v>2378</v>
      </c>
      <c r="B2379" s="4">
        <v>40</v>
      </c>
      <c r="C2379" s="15">
        <v>5</v>
      </c>
      <c r="D2379" s="21">
        <v>8</v>
      </c>
      <c r="E2379" s="22">
        <v>44392</v>
      </c>
      <c r="F2379" s="26">
        <v>9</v>
      </c>
      <c r="G2379" s="24">
        <v>0.16</v>
      </c>
      <c r="H2379">
        <f>VLOOKUP($B2379,產品!$A$1:$E$61,4,FALSE)*(1-$G2379)*$F2379</f>
        <v>151200</v>
      </c>
      <c r="I2379" s="58">
        <f>$H2379-VLOOKUP($B2379,產品!$A$2:$E$61,5,FALSE)*F2379-$R2379</f>
        <v>32688</v>
      </c>
      <c r="J2379">
        <f t="shared" si="111"/>
        <v>2021</v>
      </c>
      <c r="P2379" t="str">
        <f>MID(VLOOKUP($D2379,業務!$A$1:$E$11,2,FALSE),FIND("/",VLOOKUP($D2379,業務!$A$1:$E$11,2,FALSE))+1,2)</f>
        <v>專員</v>
      </c>
      <c r="Q2379">
        <f t="shared" si="112"/>
        <v>0.01</v>
      </c>
      <c r="R2379">
        <f t="shared" si="113"/>
        <v>1512</v>
      </c>
    </row>
    <row r="2380" spans="1:18" ht="15.75" customHeight="1">
      <c r="A2380" s="19">
        <v>2379</v>
      </c>
      <c r="B2380" s="4">
        <v>53</v>
      </c>
      <c r="C2380" s="15">
        <v>119</v>
      </c>
      <c r="D2380" s="21">
        <v>2</v>
      </c>
      <c r="E2380" s="22">
        <v>44392</v>
      </c>
      <c r="F2380" s="26">
        <v>15</v>
      </c>
      <c r="G2380" s="24">
        <v>0.14000000000000001</v>
      </c>
      <c r="H2380">
        <f>VLOOKUP($B2380,產品!$A$1:$E$61,4,FALSE)*(1-$G2380)*$F2380</f>
        <v>193500</v>
      </c>
      <c r="I2380" s="58">
        <f>$H2380-VLOOKUP($B2380,產品!$A$2:$E$61,5,FALSE)*F2380-$R2380</f>
        <v>33097.5</v>
      </c>
      <c r="J2380">
        <f t="shared" si="111"/>
        <v>2021</v>
      </c>
      <c r="P2380" t="str">
        <f>MID(VLOOKUP($D2380,業務!$A$1:$E$11,2,FALSE),FIND("/",VLOOKUP($D2380,業務!$A$1:$E$11,2,FALSE))+1,2)</f>
        <v>經理</v>
      </c>
      <c r="Q2380">
        <f t="shared" si="112"/>
        <v>1.4999999999999999E-2</v>
      </c>
      <c r="R2380">
        <f t="shared" si="113"/>
        <v>2902.5</v>
      </c>
    </row>
    <row r="2381" spans="1:18" ht="15.75" customHeight="1">
      <c r="A2381" s="19">
        <v>2380</v>
      </c>
      <c r="B2381" s="4">
        <v>47</v>
      </c>
      <c r="C2381" s="15">
        <v>7</v>
      </c>
      <c r="D2381" s="21">
        <v>7</v>
      </c>
      <c r="E2381" s="22">
        <v>44392</v>
      </c>
      <c r="F2381" s="26">
        <v>12</v>
      </c>
      <c r="G2381" s="24">
        <v>0.19</v>
      </c>
      <c r="H2381">
        <f>VLOOKUP($B2381,產品!$A$1:$E$61,4,FALSE)*(1-$G2381)*$F2381</f>
        <v>194400.00000000003</v>
      </c>
      <c r="I2381" s="58">
        <f>$H2381-VLOOKUP($B2381,產品!$A$2:$E$61,5,FALSE)*F2381-$R2381</f>
        <v>36067.200000000026</v>
      </c>
      <c r="J2381">
        <f t="shared" si="111"/>
        <v>2021</v>
      </c>
      <c r="P2381" t="str">
        <f>MID(VLOOKUP($D2381,業務!$A$1:$E$11,2,FALSE),FIND("/",VLOOKUP($D2381,業務!$A$1:$E$11,2,FALSE))+1,2)</f>
        <v>副理</v>
      </c>
      <c r="Q2381">
        <f t="shared" si="112"/>
        <v>1.2E-2</v>
      </c>
      <c r="R2381">
        <f t="shared" si="113"/>
        <v>2332.8000000000002</v>
      </c>
    </row>
    <row r="2382" spans="1:18" ht="15.75" customHeight="1">
      <c r="A2382" s="19">
        <v>2381</v>
      </c>
      <c r="B2382" s="4">
        <v>29</v>
      </c>
      <c r="C2382" s="15">
        <v>259</v>
      </c>
      <c r="D2382" s="21">
        <v>3</v>
      </c>
      <c r="E2382" s="22">
        <v>44392</v>
      </c>
      <c r="F2382" s="26">
        <v>25</v>
      </c>
      <c r="G2382" s="24">
        <v>7.0000000000000007E-2</v>
      </c>
      <c r="H2382">
        <f>VLOOKUP($B2382,產品!$A$1:$E$61,4,FALSE)*(1-$G2382)*$F2382</f>
        <v>139500</v>
      </c>
      <c r="I2382" s="58">
        <f>$H2382-VLOOKUP($B2382,產品!$A$2:$E$61,5,FALSE)*F2382-$R2382</f>
        <v>47268</v>
      </c>
      <c r="J2382">
        <f t="shared" si="111"/>
        <v>2021</v>
      </c>
      <c r="P2382" t="str">
        <f>MID(VLOOKUP($D2382,業務!$A$1:$E$11,2,FALSE),FIND("/",VLOOKUP($D2382,業務!$A$1:$E$11,2,FALSE))+1,2)</f>
        <v>協理</v>
      </c>
      <c r="Q2382">
        <f t="shared" si="112"/>
        <v>1.6E-2</v>
      </c>
      <c r="R2382">
        <f t="shared" si="113"/>
        <v>2232</v>
      </c>
    </row>
    <row r="2383" spans="1:18" ht="15.75" customHeight="1">
      <c r="A2383" s="19">
        <v>2382</v>
      </c>
      <c r="B2383" s="4">
        <v>34</v>
      </c>
      <c r="C2383" s="15">
        <v>112</v>
      </c>
      <c r="D2383" s="21">
        <v>2</v>
      </c>
      <c r="E2383" s="22">
        <v>44392</v>
      </c>
      <c r="F2383" s="23">
        <v>20</v>
      </c>
      <c r="G2383" s="24">
        <v>0.09</v>
      </c>
      <c r="H2383">
        <f>VLOOKUP($B2383,產品!$A$1:$E$61,4,FALSE)*(1-$G2383)*$F2383</f>
        <v>145600</v>
      </c>
      <c r="I2383" s="58">
        <f>$H2383-VLOOKUP($B2383,產品!$A$2:$E$61,5,FALSE)*F2383-$R2383</f>
        <v>47416</v>
      </c>
      <c r="J2383">
        <f t="shared" si="111"/>
        <v>2021</v>
      </c>
      <c r="P2383" t="str">
        <f>MID(VLOOKUP($D2383,業務!$A$1:$E$11,2,FALSE),FIND("/",VLOOKUP($D2383,業務!$A$1:$E$11,2,FALSE))+1,2)</f>
        <v>經理</v>
      </c>
      <c r="Q2383">
        <f t="shared" si="112"/>
        <v>1.4999999999999999E-2</v>
      </c>
      <c r="R2383">
        <f t="shared" si="113"/>
        <v>2184</v>
      </c>
    </row>
    <row r="2384" spans="1:18" ht="15.75" customHeight="1">
      <c r="A2384" s="19">
        <v>2383</v>
      </c>
      <c r="B2384" s="4">
        <v>49</v>
      </c>
      <c r="C2384" s="15">
        <v>289</v>
      </c>
      <c r="D2384" s="21">
        <v>10</v>
      </c>
      <c r="E2384" s="22">
        <v>44393</v>
      </c>
      <c r="F2384" s="26">
        <v>3</v>
      </c>
      <c r="G2384" s="24">
        <v>0.19</v>
      </c>
      <c r="H2384">
        <f>VLOOKUP($B2384,產品!$A$1:$E$61,4,FALSE)*(1-$G2384)*$F2384</f>
        <v>36450</v>
      </c>
      <c r="I2384" s="58">
        <f>$H2384-VLOOKUP($B2384,產品!$A$2:$E$61,5,FALSE)*F2384-$R2384</f>
        <v>4585.5</v>
      </c>
      <c r="J2384">
        <f t="shared" si="111"/>
        <v>2021</v>
      </c>
      <c r="P2384" t="str">
        <f>MID(VLOOKUP($D2384,業務!$A$1:$E$11,2,FALSE),FIND("/",VLOOKUP($D2384,業務!$A$1:$E$11,2,FALSE))+1,2)</f>
        <v>專員</v>
      </c>
      <c r="Q2384">
        <f t="shared" si="112"/>
        <v>0.01</v>
      </c>
      <c r="R2384">
        <f t="shared" si="113"/>
        <v>364.5</v>
      </c>
    </row>
    <row r="2385" spans="1:18" ht="15.75" customHeight="1">
      <c r="A2385" s="19">
        <v>2384</v>
      </c>
      <c r="B2385" s="4">
        <v>12</v>
      </c>
      <c r="C2385" s="15">
        <v>1</v>
      </c>
      <c r="D2385" s="21">
        <v>2</v>
      </c>
      <c r="E2385" s="22">
        <v>44393</v>
      </c>
      <c r="F2385" s="26">
        <v>20</v>
      </c>
      <c r="G2385" s="24">
        <v>0.14000000000000001</v>
      </c>
      <c r="H2385">
        <f>VLOOKUP($B2385,產品!$A$1:$E$61,4,FALSE)*(1-$G2385)*$F2385</f>
        <v>17200</v>
      </c>
      <c r="I2385" s="58">
        <f>$H2385-VLOOKUP($B2385,產品!$A$2:$E$61,5,FALSE)*F2385-$R2385</f>
        <v>8942</v>
      </c>
      <c r="J2385">
        <f t="shared" si="111"/>
        <v>2021</v>
      </c>
      <c r="P2385" t="str">
        <f>MID(VLOOKUP($D2385,業務!$A$1:$E$11,2,FALSE),FIND("/",VLOOKUP($D2385,業務!$A$1:$E$11,2,FALSE))+1,2)</f>
        <v>經理</v>
      </c>
      <c r="Q2385">
        <f t="shared" si="112"/>
        <v>1.4999999999999999E-2</v>
      </c>
      <c r="R2385">
        <f t="shared" si="113"/>
        <v>258</v>
      </c>
    </row>
    <row r="2386" spans="1:18" ht="15.75" customHeight="1">
      <c r="A2386" s="19">
        <v>2385</v>
      </c>
      <c r="B2386" s="4">
        <v>18</v>
      </c>
      <c r="C2386" s="15">
        <v>6</v>
      </c>
      <c r="D2386" s="21">
        <v>9</v>
      </c>
      <c r="E2386" s="22">
        <v>44393</v>
      </c>
      <c r="F2386" s="23">
        <v>10</v>
      </c>
      <c r="G2386" s="24">
        <v>0.05</v>
      </c>
      <c r="H2386">
        <f>VLOOKUP($B2386,產品!$A$1:$E$61,4,FALSE)*(1-$G2386)*$F2386</f>
        <v>17100</v>
      </c>
      <c r="I2386" s="58">
        <f>$H2386-VLOOKUP($B2386,產品!$A$2:$E$61,5,FALSE)*F2386-$R2386</f>
        <v>9643.5</v>
      </c>
      <c r="J2386">
        <f t="shared" si="111"/>
        <v>2021</v>
      </c>
      <c r="P2386" t="str">
        <f>MID(VLOOKUP($D2386,業務!$A$1:$E$11,2,FALSE),FIND("/",VLOOKUP($D2386,業務!$A$1:$E$11,2,FALSE))+1,2)</f>
        <v>經理</v>
      </c>
      <c r="Q2386">
        <f t="shared" si="112"/>
        <v>1.4999999999999999E-2</v>
      </c>
      <c r="R2386">
        <f t="shared" si="113"/>
        <v>256.5</v>
      </c>
    </row>
    <row r="2387" spans="1:18" ht="15.75" customHeight="1">
      <c r="A2387" s="19">
        <v>2386</v>
      </c>
      <c r="B2387" s="4">
        <v>15</v>
      </c>
      <c r="C2387" s="15">
        <v>257</v>
      </c>
      <c r="D2387" s="21">
        <v>7</v>
      </c>
      <c r="E2387" s="22">
        <v>44393</v>
      </c>
      <c r="F2387" s="26">
        <v>40</v>
      </c>
      <c r="G2387" s="24">
        <v>0.19</v>
      </c>
      <c r="H2387">
        <f>VLOOKUP($B2387,產品!$A$1:$E$61,4,FALSE)*(1-$G2387)*$F2387</f>
        <v>58320</v>
      </c>
      <c r="I2387" s="58">
        <f>$H2387-VLOOKUP($B2387,產品!$A$2:$E$61,5,FALSE)*F2387-$R2387</f>
        <v>28820.16</v>
      </c>
      <c r="J2387">
        <f t="shared" si="111"/>
        <v>2021</v>
      </c>
      <c r="P2387" t="str">
        <f>MID(VLOOKUP($D2387,業務!$A$1:$E$11,2,FALSE),FIND("/",VLOOKUP($D2387,業務!$A$1:$E$11,2,FALSE))+1,2)</f>
        <v>副理</v>
      </c>
      <c r="Q2387">
        <f t="shared" si="112"/>
        <v>1.2E-2</v>
      </c>
      <c r="R2387">
        <f t="shared" si="113"/>
        <v>699.84</v>
      </c>
    </row>
    <row r="2388" spans="1:18" ht="15.75" customHeight="1">
      <c r="A2388" s="19">
        <v>2387</v>
      </c>
      <c r="B2388" s="4">
        <v>39</v>
      </c>
      <c r="C2388" s="15">
        <v>265</v>
      </c>
      <c r="D2388" s="21">
        <v>10</v>
      </c>
      <c r="E2388" s="22">
        <v>44393</v>
      </c>
      <c r="F2388" s="26">
        <v>10</v>
      </c>
      <c r="G2388" s="24">
        <v>0.16</v>
      </c>
      <c r="H2388">
        <f>VLOOKUP($B2388,產品!$A$1:$E$61,4,FALSE)*(1-$G2388)*$F2388</f>
        <v>151200</v>
      </c>
      <c r="I2388" s="58">
        <f>$H2388-VLOOKUP($B2388,產品!$A$2:$E$61,5,FALSE)*F2388-$R2388</f>
        <v>32688</v>
      </c>
      <c r="J2388">
        <f t="shared" si="111"/>
        <v>2021</v>
      </c>
      <c r="P2388" t="str">
        <f>MID(VLOOKUP($D2388,業務!$A$1:$E$11,2,FALSE),FIND("/",VLOOKUP($D2388,業務!$A$1:$E$11,2,FALSE))+1,2)</f>
        <v>專員</v>
      </c>
      <c r="Q2388">
        <f t="shared" si="112"/>
        <v>0.01</v>
      </c>
      <c r="R2388">
        <f t="shared" si="113"/>
        <v>1512</v>
      </c>
    </row>
    <row r="2389" spans="1:18" ht="15.75" customHeight="1">
      <c r="A2389" s="19">
        <v>2388</v>
      </c>
      <c r="B2389" s="4">
        <v>22</v>
      </c>
      <c r="C2389" s="15">
        <v>276</v>
      </c>
      <c r="D2389" s="21">
        <v>9</v>
      </c>
      <c r="E2389" s="22">
        <v>44393</v>
      </c>
      <c r="F2389" s="23">
        <v>125</v>
      </c>
      <c r="G2389" s="24">
        <v>7.0000000000000007E-2</v>
      </c>
      <c r="H2389">
        <f>VLOOKUP($B2389,產品!$A$1:$E$61,4,FALSE)*(1-$G2389)*$F2389</f>
        <v>209250</v>
      </c>
      <c r="I2389" s="58">
        <f>$H2389-VLOOKUP($B2389,產品!$A$2:$E$61,5,FALSE)*F2389-$R2389</f>
        <v>116111.25</v>
      </c>
      <c r="J2389">
        <f t="shared" si="111"/>
        <v>2021</v>
      </c>
      <c r="P2389" t="str">
        <f>MID(VLOOKUP($D2389,業務!$A$1:$E$11,2,FALSE),FIND("/",VLOOKUP($D2389,業務!$A$1:$E$11,2,FALSE))+1,2)</f>
        <v>經理</v>
      </c>
      <c r="Q2389">
        <f t="shared" si="112"/>
        <v>1.4999999999999999E-2</v>
      </c>
      <c r="R2389">
        <f t="shared" si="113"/>
        <v>3138.75</v>
      </c>
    </row>
    <row r="2390" spans="1:18" ht="15.75" customHeight="1">
      <c r="A2390" s="19">
        <v>2389</v>
      </c>
      <c r="B2390" s="4">
        <v>29</v>
      </c>
      <c r="C2390" s="15">
        <v>258</v>
      </c>
      <c r="D2390" s="21">
        <v>4</v>
      </c>
      <c r="E2390" s="22">
        <v>44394</v>
      </c>
      <c r="F2390" s="26">
        <v>5</v>
      </c>
      <c r="G2390" s="24">
        <v>0.15</v>
      </c>
      <c r="H2390">
        <f>VLOOKUP($B2390,產品!$A$1:$E$61,4,FALSE)*(1-$G2390)*$F2390</f>
        <v>25500</v>
      </c>
      <c r="I2390" s="58">
        <f>$H2390-VLOOKUP($B2390,產品!$A$2:$E$61,5,FALSE)*F2390-$R2390</f>
        <v>7194</v>
      </c>
      <c r="J2390">
        <f t="shared" si="111"/>
        <v>2021</v>
      </c>
      <c r="P2390" t="str">
        <f>MID(VLOOKUP($D2390,業務!$A$1:$E$11,2,FALSE),FIND("/",VLOOKUP($D2390,業務!$A$1:$E$11,2,FALSE))+1,2)</f>
        <v>副理</v>
      </c>
      <c r="Q2390">
        <f t="shared" si="112"/>
        <v>1.2E-2</v>
      </c>
      <c r="R2390">
        <f t="shared" si="113"/>
        <v>306</v>
      </c>
    </row>
    <row r="2391" spans="1:18" ht="15.75" customHeight="1">
      <c r="A2391" s="19">
        <v>2390</v>
      </c>
      <c r="B2391" s="4">
        <v>50</v>
      </c>
      <c r="C2391" s="15">
        <v>7</v>
      </c>
      <c r="D2391" s="21">
        <v>1</v>
      </c>
      <c r="E2391" s="22">
        <v>44394</v>
      </c>
      <c r="F2391" s="23">
        <v>2</v>
      </c>
      <c r="G2391" s="24">
        <v>0.09</v>
      </c>
      <c r="H2391">
        <f>VLOOKUP($B2391,產品!$A$1:$E$61,4,FALSE)*(1-$G2391)*$F2391</f>
        <v>32760</v>
      </c>
      <c r="I2391" s="58">
        <f>$H2391-VLOOKUP($B2391,產品!$A$2:$E$61,5,FALSE)*F2391-$R2391</f>
        <v>7232.4</v>
      </c>
      <c r="J2391">
        <f t="shared" si="111"/>
        <v>2021</v>
      </c>
      <c r="P2391" t="str">
        <f>MID(VLOOKUP($D2391,業務!$A$1:$E$11,2,FALSE),FIND("/",VLOOKUP($D2391,業務!$A$1:$E$11,2,FALSE))+1,2)</f>
        <v>專員</v>
      </c>
      <c r="Q2391">
        <f t="shared" si="112"/>
        <v>0.01</v>
      </c>
      <c r="R2391">
        <f t="shared" si="113"/>
        <v>327.60000000000002</v>
      </c>
    </row>
    <row r="2392" spans="1:18" ht="15.75" customHeight="1">
      <c r="A2392" s="19">
        <v>2391</v>
      </c>
      <c r="B2392" s="4">
        <v>24</v>
      </c>
      <c r="C2392" s="15">
        <v>276</v>
      </c>
      <c r="D2392" s="21">
        <v>5</v>
      </c>
      <c r="E2392" s="22">
        <v>44394</v>
      </c>
      <c r="F2392" s="23">
        <v>10</v>
      </c>
      <c r="G2392" s="24">
        <v>0.17</v>
      </c>
      <c r="H2392">
        <f>VLOOKUP($B2392,產品!$A$1:$E$61,4,FALSE)*(1-$G2392)*$F2392</f>
        <v>14940</v>
      </c>
      <c r="I2392" s="58">
        <f>$H2392-VLOOKUP($B2392,產品!$A$2:$E$61,5,FALSE)*F2392-$R2392</f>
        <v>7590.6</v>
      </c>
      <c r="J2392">
        <f t="shared" si="111"/>
        <v>2021</v>
      </c>
      <c r="P2392" t="str">
        <f>MID(VLOOKUP($D2392,業務!$A$1:$E$11,2,FALSE),FIND("/",VLOOKUP($D2392,業務!$A$1:$E$11,2,FALSE))+1,2)</f>
        <v>專員</v>
      </c>
      <c r="Q2392">
        <f t="shared" si="112"/>
        <v>0.01</v>
      </c>
      <c r="R2392">
        <f t="shared" si="113"/>
        <v>149.4</v>
      </c>
    </row>
    <row r="2393" spans="1:18" ht="15.75" customHeight="1">
      <c r="A2393" s="19">
        <v>2392</v>
      </c>
      <c r="B2393" s="4">
        <v>48</v>
      </c>
      <c r="C2393" s="15">
        <v>257</v>
      </c>
      <c r="D2393" s="21">
        <v>3</v>
      </c>
      <c r="E2393" s="22">
        <v>44394</v>
      </c>
      <c r="F2393" s="26">
        <v>3</v>
      </c>
      <c r="G2393" s="24">
        <v>0.06</v>
      </c>
      <c r="H2393">
        <f>VLOOKUP($B2393,產品!$A$1:$E$61,4,FALSE)*(1-$G2393)*$F2393</f>
        <v>62040</v>
      </c>
      <c r="I2393" s="58">
        <f>$H2393-VLOOKUP($B2393,產品!$A$2:$E$61,5,FALSE)*F2393-$R2393</f>
        <v>18147.36</v>
      </c>
      <c r="J2393">
        <f t="shared" si="111"/>
        <v>2021</v>
      </c>
      <c r="P2393" t="str">
        <f>MID(VLOOKUP($D2393,業務!$A$1:$E$11,2,FALSE),FIND("/",VLOOKUP($D2393,業務!$A$1:$E$11,2,FALSE))+1,2)</f>
        <v>協理</v>
      </c>
      <c r="Q2393">
        <f t="shared" si="112"/>
        <v>1.6E-2</v>
      </c>
      <c r="R2393">
        <f t="shared" si="113"/>
        <v>992.64</v>
      </c>
    </row>
    <row r="2394" spans="1:18" ht="15.75" customHeight="1">
      <c r="A2394" s="19">
        <v>2393</v>
      </c>
      <c r="B2394" s="4">
        <v>3</v>
      </c>
      <c r="C2394" s="15">
        <v>291</v>
      </c>
      <c r="D2394" s="21">
        <v>5</v>
      </c>
      <c r="E2394" s="22">
        <v>44394</v>
      </c>
      <c r="F2394" s="26">
        <v>90</v>
      </c>
      <c r="G2394" s="24">
        <v>0.14000000000000001</v>
      </c>
      <c r="H2394">
        <f>VLOOKUP($B2394,產品!$A$1:$E$61,4,FALSE)*(1-$G2394)*$F2394</f>
        <v>77400</v>
      </c>
      <c r="I2394" s="58">
        <f>$H2394-VLOOKUP($B2394,產品!$A$2:$E$61,5,FALSE)*F2394-$R2394</f>
        <v>40626</v>
      </c>
      <c r="J2394">
        <f t="shared" si="111"/>
        <v>2021</v>
      </c>
      <c r="P2394" t="str">
        <f>MID(VLOOKUP($D2394,業務!$A$1:$E$11,2,FALSE),FIND("/",VLOOKUP($D2394,業務!$A$1:$E$11,2,FALSE))+1,2)</f>
        <v>專員</v>
      </c>
      <c r="Q2394">
        <f t="shared" si="112"/>
        <v>0.01</v>
      </c>
      <c r="R2394">
        <f t="shared" si="113"/>
        <v>774</v>
      </c>
    </row>
    <row r="2395" spans="1:18" ht="15.75" customHeight="1">
      <c r="A2395" s="19">
        <v>2394</v>
      </c>
      <c r="B2395" s="4">
        <v>7</v>
      </c>
      <c r="C2395" s="15">
        <v>136</v>
      </c>
      <c r="D2395" s="21">
        <v>3</v>
      </c>
      <c r="E2395" s="22">
        <v>44394</v>
      </c>
      <c r="F2395" s="23">
        <v>100</v>
      </c>
      <c r="G2395" s="24">
        <v>0.09</v>
      </c>
      <c r="H2395">
        <f>VLOOKUP($B2395,產品!$A$1:$E$61,4,FALSE)*(1-$G2395)*$F2395</f>
        <v>91000</v>
      </c>
      <c r="I2395" s="58">
        <f>$H2395-VLOOKUP($B2395,產品!$A$2:$E$61,5,FALSE)*F2395-$R2395</f>
        <v>49544</v>
      </c>
      <c r="J2395">
        <f t="shared" si="111"/>
        <v>2021</v>
      </c>
      <c r="P2395" t="str">
        <f>MID(VLOOKUP($D2395,業務!$A$1:$E$11,2,FALSE),FIND("/",VLOOKUP($D2395,業務!$A$1:$E$11,2,FALSE))+1,2)</f>
        <v>協理</v>
      </c>
      <c r="Q2395">
        <f t="shared" si="112"/>
        <v>1.6E-2</v>
      </c>
      <c r="R2395">
        <f t="shared" si="113"/>
        <v>1456</v>
      </c>
    </row>
    <row r="2396" spans="1:18" ht="15.75" customHeight="1">
      <c r="A2396" s="19">
        <v>2395</v>
      </c>
      <c r="B2396" s="4">
        <v>21</v>
      </c>
      <c r="C2396" s="15">
        <v>257</v>
      </c>
      <c r="D2396" s="21">
        <v>5</v>
      </c>
      <c r="E2396" s="22">
        <v>44394</v>
      </c>
      <c r="F2396" s="26">
        <v>60</v>
      </c>
      <c r="G2396" s="24">
        <v>0.06</v>
      </c>
      <c r="H2396">
        <f>VLOOKUP($B2396,產品!$A$1:$E$61,4,FALSE)*(1-$G2396)*$F2396</f>
        <v>101520</v>
      </c>
      <c r="I2396" s="58">
        <f>$H2396-VLOOKUP($B2396,產品!$A$2:$E$61,5,FALSE)*F2396-$R2396</f>
        <v>57304.800000000003</v>
      </c>
      <c r="J2396">
        <f t="shared" si="111"/>
        <v>2021</v>
      </c>
      <c r="P2396" t="str">
        <f>MID(VLOOKUP($D2396,業務!$A$1:$E$11,2,FALSE),FIND("/",VLOOKUP($D2396,業務!$A$1:$E$11,2,FALSE))+1,2)</f>
        <v>專員</v>
      </c>
      <c r="Q2396">
        <f t="shared" si="112"/>
        <v>0.01</v>
      </c>
      <c r="R2396">
        <f t="shared" si="113"/>
        <v>1015.2</v>
      </c>
    </row>
    <row r="2397" spans="1:18" ht="15.75" customHeight="1">
      <c r="A2397" s="19">
        <v>2396</v>
      </c>
      <c r="B2397" s="4">
        <v>48</v>
      </c>
      <c r="C2397" s="15">
        <v>124</v>
      </c>
      <c r="D2397" s="21">
        <v>9</v>
      </c>
      <c r="E2397" s="22">
        <v>44394</v>
      </c>
      <c r="F2397" s="26">
        <v>10</v>
      </c>
      <c r="G2397" s="24">
        <v>0.06</v>
      </c>
      <c r="H2397">
        <f>VLOOKUP($B2397,產品!$A$1:$E$61,4,FALSE)*(1-$G2397)*$F2397</f>
        <v>206800</v>
      </c>
      <c r="I2397" s="58">
        <f>$H2397-VLOOKUP($B2397,產品!$A$2:$E$61,5,FALSE)*F2397-$R2397</f>
        <v>60698</v>
      </c>
      <c r="J2397">
        <f t="shared" si="111"/>
        <v>2021</v>
      </c>
      <c r="P2397" t="str">
        <f>MID(VLOOKUP($D2397,業務!$A$1:$E$11,2,FALSE),FIND("/",VLOOKUP($D2397,業務!$A$1:$E$11,2,FALSE))+1,2)</f>
        <v>經理</v>
      </c>
      <c r="Q2397">
        <f t="shared" si="112"/>
        <v>1.4999999999999999E-2</v>
      </c>
      <c r="R2397">
        <f t="shared" si="113"/>
        <v>3102</v>
      </c>
    </row>
    <row r="2398" spans="1:18" ht="15.75" customHeight="1">
      <c r="A2398" s="19">
        <v>2397</v>
      </c>
      <c r="B2398" s="4">
        <v>43</v>
      </c>
      <c r="C2398" s="15">
        <v>122</v>
      </c>
      <c r="D2398" s="21">
        <v>9</v>
      </c>
      <c r="E2398" s="22">
        <v>44394</v>
      </c>
      <c r="F2398" s="26">
        <v>15</v>
      </c>
      <c r="G2398" s="24">
        <v>0.05</v>
      </c>
      <c r="H2398">
        <f>VLOOKUP($B2398,產品!$A$1:$E$61,4,FALSE)*(1-$G2398)*$F2398</f>
        <v>256500</v>
      </c>
      <c r="I2398" s="58">
        <f>$H2398-VLOOKUP($B2398,產品!$A$2:$E$61,5,FALSE)*F2398-$R2398</f>
        <v>77152.5</v>
      </c>
      <c r="J2398">
        <f t="shared" si="111"/>
        <v>2021</v>
      </c>
      <c r="P2398" t="str">
        <f>MID(VLOOKUP($D2398,業務!$A$1:$E$11,2,FALSE),FIND("/",VLOOKUP($D2398,業務!$A$1:$E$11,2,FALSE))+1,2)</f>
        <v>經理</v>
      </c>
      <c r="Q2398">
        <f t="shared" si="112"/>
        <v>1.4999999999999999E-2</v>
      </c>
      <c r="R2398">
        <f t="shared" si="113"/>
        <v>3847.5</v>
      </c>
    </row>
    <row r="2399" spans="1:18" ht="15.75" customHeight="1">
      <c r="A2399" s="19">
        <v>2398</v>
      </c>
      <c r="B2399" s="4">
        <v>3</v>
      </c>
      <c r="C2399" s="15">
        <v>120</v>
      </c>
      <c r="D2399" s="21">
        <v>5</v>
      </c>
      <c r="E2399" s="22">
        <v>44394</v>
      </c>
      <c r="F2399" s="26">
        <v>250</v>
      </c>
      <c r="G2399" s="24">
        <v>0.08</v>
      </c>
      <c r="H2399">
        <f>VLOOKUP($B2399,產品!$A$1:$E$61,4,FALSE)*(1-$G2399)*$F2399</f>
        <v>230000</v>
      </c>
      <c r="I2399" s="58">
        <f>$H2399-VLOOKUP($B2399,產品!$A$2:$E$61,5,FALSE)*F2399-$R2399</f>
        <v>127700</v>
      </c>
      <c r="J2399">
        <f t="shared" si="111"/>
        <v>2021</v>
      </c>
      <c r="P2399" t="str">
        <f>MID(VLOOKUP($D2399,業務!$A$1:$E$11,2,FALSE),FIND("/",VLOOKUP($D2399,業務!$A$1:$E$11,2,FALSE))+1,2)</f>
        <v>專員</v>
      </c>
      <c r="Q2399">
        <f t="shared" si="112"/>
        <v>0.01</v>
      </c>
      <c r="R2399">
        <f t="shared" si="113"/>
        <v>2300</v>
      </c>
    </row>
    <row r="2400" spans="1:18" ht="15.75" customHeight="1">
      <c r="A2400" s="19">
        <v>2399</v>
      </c>
      <c r="B2400" s="4">
        <v>26</v>
      </c>
      <c r="C2400" s="15">
        <v>9</v>
      </c>
      <c r="D2400" s="21">
        <v>1</v>
      </c>
      <c r="E2400" s="22">
        <v>44395</v>
      </c>
      <c r="F2400" s="26">
        <v>3</v>
      </c>
      <c r="G2400" s="24">
        <v>0.17</v>
      </c>
      <c r="H2400">
        <f>VLOOKUP($B2400,產品!$A$1:$E$61,4,FALSE)*(1-$G2400)*$F2400</f>
        <v>16185</v>
      </c>
      <c r="I2400" s="58">
        <f>$H2400-VLOOKUP($B2400,產品!$A$2:$E$61,5,FALSE)*F2400-$R2400</f>
        <v>4323.1499999999996</v>
      </c>
      <c r="J2400">
        <f t="shared" si="111"/>
        <v>2021</v>
      </c>
      <c r="P2400" t="str">
        <f>MID(VLOOKUP($D2400,業務!$A$1:$E$11,2,FALSE),FIND("/",VLOOKUP($D2400,業務!$A$1:$E$11,2,FALSE))+1,2)</f>
        <v>專員</v>
      </c>
      <c r="Q2400">
        <f t="shared" si="112"/>
        <v>0.01</v>
      </c>
      <c r="R2400">
        <f t="shared" si="113"/>
        <v>161.85</v>
      </c>
    </row>
    <row r="2401" spans="1:18" ht="15.75" customHeight="1">
      <c r="A2401" s="19">
        <v>2400</v>
      </c>
      <c r="B2401" s="4">
        <v>44</v>
      </c>
      <c r="C2401" s="15">
        <v>262</v>
      </c>
      <c r="D2401" s="21">
        <v>9</v>
      </c>
      <c r="E2401" s="22">
        <v>44395</v>
      </c>
      <c r="F2401" s="23">
        <v>1</v>
      </c>
      <c r="G2401" s="24">
        <v>0.09</v>
      </c>
      <c r="H2401">
        <f>VLOOKUP($B2401,產品!$A$1:$E$61,4,FALSE)*(1-$G2401)*$F2401</f>
        <v>18200</v>
      </c>
      <c r="I2401" s="58">
        <f>$H2401-VLOOKUP($B2401,產品!$A$2:$E$61,5,FALSE)*F2401-$R2401</f>
        <v>4927</v>
      </c>
      <c r="J2401">
        <f t="shared" si="111"/>
        <v>2021</v>
      </c>
      <c r="P2401" t="str">
        <f>MID(VLOOKUP($D2401,業務!$A$1:$E$11,2,FALSE),FIND("/",VLOOKUP($D2401,業務!$A$1:$E$11,2,FALSE))+1,2)</f>
        <v>經理</v>
      </c>
      <c r="Q2401">
        <f t="shared" si="112"/>
        <v>1.4999999999999999E-2</v>
      </c>
      <c r="R2401">
        <f t="shared" si="113"/>
        <v>273</v>
      </c>
    </row>
    <row r="2402" spans="1:18" ht="15.75" customHeight="1">
      <c r="A2402" s="19">
        <v>2401</v>
      </c>
      <c r="B2402" s="4">
        <v>32</v>
      </c>
      <c r="C2402" s="15">
        <v>293</v>
      </c>
      <c r="D2402" s="21">
        <v>6</v>
      </c>
      <c r="E2402" s="22">
        <v>44395</v>
      </c>
      <c r="F2402" s="23">
        <v>4</v>
      </c>
      <c r="G2402" s="24">
        <v>0.19</v>
      </c>
      <c r="H2402">
        <f>VLOOKUP($B2402,產品!$A$1:$E$61,4,FALSE)*(1-$G2402)*$F2402</f>
        <v>24300</v>
      </c>
      <c r="I2402" s="58">
        <f>$H2402-VLOOKUP($B2402,產品!$A$2:$E$61,5,FALSE)*F2402-$R2402</f>
        <v>6057</v>
      </c>
      <c r="J2402">
        <f t="shared" si="111"/>
        <v>2021</v>
      </c>
      <c r="P2402" t="str">
        <f>MID(VLOOKUP($D2402,業務!$A$1:$E$11,2,FALSE),FIND("/",VLOOKUP($D2402,業務!$A$1:$E$11,2,FALSE))+1,2)</f>
        <v>專員</v>
      </c>
      <c r="Q2402">
        <f t="shared" si="112"/>
        <v>0.01</v>
      </c>
      <c r="R2402">
        <f t="shared" si="113"/>
        <v>243</v>
      </c>
    </row>
    <row r="2403" spans="1:18" ht="15.75" customHeight="1">
      <c r="A2403" s="19">
        <v>2402</v>
      </c>
      <c r="B2403" s="4">
        <v>60</v>
      </c>
      <c r="C2403" s="15">
        <v>276</v>
      </c>
      <c r="D2403" s="21">
        <v>9</v>
      </c>
      <c r="E2403" s="22">
        <v>44395</v>
      </c>
      <c r="F2403" s="26">
        <v>3</v>
      </c>
      <c r="G2403" s="24">
        <v>0.13</v>
      </c>
      <c r="H2403">
        <f>VLOOKUP($B2403,產品!$A$1:$E$61,4,FALSE)*(1-$G2403)*$F2403</f>
        <v>65250</v>
      </c>
      <c r="I2403" s="58">
        <f>$H2403-VLOOKUP($B2403,產品!$A$2:$E$61,5,FALSE)*F2403-$R2403</f>
        <v>11771.25</v>
      </c>
      <c r="J2403">
        <f t="shared" si="111"/>
        <v>2021</v>
      </c>
      <c r="P2403" t="str">
        <f>MID(VLOOKUP($D2403,業務!$A$1:$E$11,2,FALSE),FIND("/",VLOOKUP($D2403,業務!$A$1:$E$11,2,FALSE))+1,2)</f>
        <v>經理</v>
      </c>
      <c r="Q2403">
        <f t="shared" si="112"/>
        <v>1.4999999999999999E-2</v>
      </c>
      <c r="R2403">
        <f t="shared" si="113"/>
        <v>978.75</v>
      </c>
    </row>
    <row r="2404" spans="1:18" ht="15.75" customHeight="1">
      <c r="A2404" s="19">
        <v>2403</v>
      </c>
      <c r="B2404" s="4">
        <v>20</v>
      </c>
      <c r="C2404" s="15">
        <v>269</v>
      </c>
      <c r="D2404" s="21">
        <v>5</v>
      </c>
      <c r="E2404" s="22">
        <v>44395</v>
      </c>
      <c r="F2404" s="23">
        <v>40</v>
      </c>
      <c r="G2404" s="24">
        <v>0.06</v>
      </c>
      <c r="H2404">
        <f>VLOOKUP($B2404,產品!$A$1:$E$61,4,FALSE)*(1-$G2404)*$F2404</f>
        <v>67680</v>
      </c>
      <c r="I2404" s="58">
        <f>$H2404-VLOOKUP($B2404,產品!$A$2:$E$61,5,FALSE)*F2404-$R2404</f>
        <v>38203.199999999997</v>
      </c>
      <c r="J2404">
        <f t="shared" si="111"/>
        <v>2021</v>
      </c>
      <c r="P2404" t="str">
        <f>MID(VLOOKUP($D2404,業務!$A$1:$E$11,2,FALSE),FIND("/",VLOOKUP($D2404,業務!$A$1:$E$11,2,FALSE))+1,2)</f>
        <v>專員</v>
      </c>
      <c r="Q2404">
        <f t="shared" si="112"/>
        <v>0.01</v>
      </c>
      <c r="R2404">
        <f t="shared" si="113"/>
        <v>676.80000000000007</v>
      </c>
    </row>
    <row r="2405" spans="1:18" ht="15.75" customHeight="1">
      <c r="A2405" s="19">
        <v>2404</v>
      </c>
      <c r="B2405" s="4">
        <v>19</v>
      </c>
      <c r="C2405" s="15">
        <v>112</v>
      </c>
      <c r="D2405" s="21">
        <v>10</v>
      </c>
      <c r="E2405" s="22">
        <v>44395</v>
      </c>
      <c r="F2405" s="26">
        <v>70</v>
      </c>
      <c r="G2405" s="24">
        <v>0.08</v>
      </c>
      <c r="H2405">
        <f>VLOOKUP($B2405,產品!$A$1:$E$61,4,FALSE)*(1-$G2405)*$F2405</f>
        <v>115920</v>
      </c>
      <c r="I2405" s="58">
        <f>$H2405-VLOOKUP($B2405,產品!$A$2:$E$61,5,FALSE)*F2405-$R2405</f>
        <v>64360.800000000003</v>
      </c>
      <c r="J2405">
        <f t="shared" si="111"/>
        <v>2021</v>
      </c>
      <c r="P2405" t="str">
        <f>MID(VLOOKUP($D2405,業務!$A$1:$E$11,2,FALSE),FIND("/",VLOOKUP($D2405,業務!$A$1:$E$11,2,FALSE))+1,2)</f>
        <v>專員</v>
      </c>
      <c r="Q2405">
        <f t="shared" si="112"/>
        <v>0.01</v>
      </c>
      <c r="R2405">
        <f t="shared" si="113"/>
        <v>1159.2</v>
      </c>
    </row>
    <row r="2406" spans="1:18" ht="15.75" customHeight="1">
      <c r="A2406" s="19">
        <v>2405</v>
      </c>
      <c r="B2406" s="4">
        <v>28</v>
      </c>
      <c r="C2406" s="15">
        <v>121</v>
      </c>
      <c r="D2406" s="21">
        <v>4</v>
      </c>
      <c r="E2406" s="22">
        <v>44396</v>
      </c>
      <c r="F2406" s="26">
        <v>6</v>
      </c>
      <c r="G2406" s="24">
        <v>0.06</v>
      </c>
      <c r="H2406">
        <f>VLOOKUP($B2406,產品!$A$1:$E$61,4,FALSE)*(1-$G2406)*$F2406</f>
        <v>42300</v>
      </c>
      <c r="I2406" s="58">
        <f>$H2406-VLOOKUP($B2406,產品!$A$2:$E$61,5,FALSE)*F2406-$R2406</f>
        <v>14792.4</v>
      </c>
      <c r="J2406">
        <f t="shared" si="111"/>
        <v>2021</v>
      </c>
      <c r="P2406" t="str">
        <f>MID(VLOOKUP($D2406,業務!$A$1:$E$11,2,FALSE),FIND("/",VLOOKUP($D2406,業務!$A$1:$E$11,2,FALSE))+1,2)</f>
        <v>副理</v>
      </c>
      <c r="Q2406">
        <f t="shared" si="112"/>
        <v>1.2E-2</v>
      </c>
      <c r="R2406">
        <f t="shared" si="113"/>
        <v>507.6</v>
      </c>
    </row>
    <row r="2407" spans="1:18" ht="15.75" customHeight="1">
      <c r="A2407" s="19">
        <v>2406</v>
      </c>
      <c r="B2407" s="4">
        <v>33</v>
      </c>
      <c r="C2407" s="15">
        <v>293</v>
      </c>
      <c r="D2407" s="21">
        <v>4</v>
      </c>
      <c r="E2407" s="22">
        <v>44396</v>
      </c>
      <c r="F2407" s="26">
        <v>7</v>
      </c>
      <c r="G2407" s="24">
        <v>7.0000000000000007E-2</v>
      </c>
      <c r="H2407">
        <f>VLOOKUP($B2407,產品!$A$1:$E$61,4,FALSE)*(1-$G2407)*$F2407</f>
        <v>48824.999999999993</v>
      </c>
      <c r="I2407" s="58">
        <f>$H2407-VLOOKUP($B2407,產品!$A$2:$E$61,5,FALSE)*F2407-$R2407</f>
        <v>16739.099999999991</v>
      </c>
      <c r="J2407">
        <f t="shared" si="111"/>
        <v>2021</v>
      </c>
      <c r="P2407" t="str">
        <f>MID(VLOOKUP($D2407,業務!$A$1:$E$11,2,FALSE),FIND("/",VLOOKUP($D2407,業務!$A$1:$E$11,2,FALSE))+1,2)</f>
        <v>副理</v>
      </c>
      <c r="Q2407">
        <f t="shared" si="112"/>
        <v>1.2E-2</v>
      </c>
      <c r="R2407">
        <f t="shared" si="113"/>
        <v>585.9</v>
      </c>
    </row>
    <row r="2408" spans="1:18" ht="15.75" customHeight="1">
      <c r="A2408" s="19">
        <v>2407</v>
      </c>
      <c r="B2408" s="4">
        <v>9</v>
      </c>
      <c r="C2408" s="15">
        <v>136</v>
      </c>
      <c r="D2408" s="21">
        <v>9</v>
      </c>
      <c r="E2408" s="22">
        <v>44396</v>
      </c>
      <c r="F2408" s="23">
        <v>40</v>
      </c>
      <c r="G2408" s="24">
        <v>0.15</v>
      </c>
      <c r="H2408">
        <f>VLOOKUP($B2408,產品!$A$1:$E$61,4,FALSE)*(1-$G2408)*$F2408</f>
        <v>34000</v>
      </c>
      <c r="I2408" s="58">
        <f>$H2408-VLOOKUP($B2408,產品!$A$2:$E$61,5,FALSE)*F2408-$R2408</f>
        <v>17490</v>
      </c>
      <c r="J2408">
        <f t="shared" si="111"/>
        <v>2021</v>
      </c>
      <c r="P2408" t="str">
        <f>MID(VLOOKUP($D2408,業務!$A$1:$E$11,2,FALSE),FIND("/",VLOOKUP($D2408,業務!$A$1:$E$11,2,FALSE))+1,2)</f>
        <v>經理</v>
      </c>
      <c r="Q2408">
        <f t="shared" si="112"/>
        <v>1.4999999999999999E-2</v>
      </c>
      <c r="R2408">
        <f t="shared" si="113"/>
        <v>510</v>
      </c>
    </row>
    <row r="2409" spans="1:18" ht="15.75" customHeight="1">
      <c r="A2409" s="19">
        <v>2408</v>
      </c>
      <c r="B2409" s="4">
        <v>25</v>
      </c>
      <c r="C2409" s="15">
        <v>5</v>
      </c>
      <c r="D2409" s="21">
        <v>7</v>
      </c>
      <c r="E2409" s="22">
        <v>44396</v>
      </c>
      <c r="F2409" s="23">
        <v>11</v>
      </c>
      <c r="G2409" s="24">
        <v>0.08</v>
      </c>
      <c r="H2409">
        <f>VLOOKUP($B2409,產品!$A$1:$E$61,4,FALSE)*(1-$G2409)*$F2409</f>
        <v>60720</v>
      </c>
      <c r="I2409" s="58">
        <f>$H2409-VLOOKUP($B2409,產品!$A$2:$E$61,5,FALSE)*F2409-$R2409</f>
        <v>20391.36</v>
      </c>
      <c r="J2409">
        <f t="shared" si="111"/>
        <v>2021</v>
      </c>
      <c r="P2409" t="str">
        <f>MID(VLOOKUP($D2409,業務!$A$1:$E$11,2,FALSE),FIND("/",VLOOKUP($D2409,業務!$A$1:$E$11,2,FALSE))+1,2)</f>
        <v>副理</v>
      </c>
      <c r="Q2409">
        <f t="shared" si="112"/>
        <v>1.2E-2</v>
      </c>
      <c r="R2409">
        <f t="shared" si="113"/>
        <v>728.64</v>
      </c>
    </row>
    <row r="2410" spans="1:18" ht="15.75" customHeight="1">
      <c r="A2410" s="19">
        <v>2409</v>
      </c>
      <c r="B2410" s="4">
        <v>3</v>
      </c>
      <c r="C2410" s="15">
        <v>12</v>
      </c>
      <c r="D2410" s="21">
        <v>5</v>
      </c>
      <c r="E2410" s="22">
        <v>44396</v>
      </c>
      <c r="F2410" s="26">
        <v>60</v>
      </c>
      <c r="G2410" s="24">
        <v>0.1</v>
      </c>
      <c r="H2410">
        <f>VLOOKUP($B2410,產品!$A$1:$E$61,4,FALSE)*(1-$G2410)*$F2410</f>
        <v>54000</v>
      </c>
      <c r="I2410" s="58">
        <f>$H2410-VLOOKUP($B2410,產品!$A$2:$E$61,5,FALSE)*F2410-$R2410</f>
        <v>29460</v>
      </c>
      <c r="J2410">
        <f t="shared" si="111"/>
        <v>2021</v>
      </c>
      <c r="P2410" t="str">
        <f>MID(VLOOKUP($D2410,業務!$A$1:$E$11,2,FALSE),FIND("/",VLOOKUP($D2410,業務!$A$1:$E$11,2,FALSE))+1,2)</f>
        <v>專員</v>
      </c>
      <c r="Q2410">
        <f t="shared" si="112"/>
        <v>0.01</v>
      </c>
      <c r="R2410">
        <f t="shared" si="113"/>
        <v>540</v>
      </c>
    </row>
    <row r="2411" spans="1:18" ht="15.75" customHeight="1">
      <c r="A2411" s="19">
        <v>2410</v>
      </c>
      <c r="B2411" s="4">
        <v>33</v>
      </c>
      <c r="C2411" s="15">
        <v>263</v>
      </c>
      <c r="D2411" s="21">
        <v>8</v>
      </c>
      <c r="E2411" s="22">
        <v>44396</v>
      </c>
      <c r="F2411" s="26">
        <v>15</v>
      </c>
      <c r="G2411" s="24">
        <v>0.13</v>
      </c>
      <c r="H2411">
        <f>VLOOKUP($B2411,產品!$A$1:$E$61,4,FALSE)*(1-$G2411)*$F2411</f>
        <v>97875</v>
      </c>
      <c r="I2411" s="58">
        <f>$H2411-VLOOKUP($B2411,產品!$A$2:$E$61,5,FALSE)*F2411-$R2411</f>
        <v>29396.25</v>
      </c>
      <c r="J2411">
        <f t="shared" si="111"/>
        <v>2021</v>
      </c>
      <c r="P2411" t="str">
        <f>MID(VLOOKUP($D2411,業務!$A$1:$E$11,2,FALSE),FIND("/",VLOOKUP($D2411,業務!$A$1:$E$11,2,FALSE))+1,2)</f>
        <v>專員</v>
      </c>
      <c r="Q2411">
        <f t="shared" si="112"/>
        <v>0.01</v>
      </c>
      <c r="R2411">
        <f t="shared" si="113"/>
        <v>978.75</v>
      </c>
    </row>
    <row r="2412" spans="1:18" ht="15.75" customHeight="1">
      <c r="A2412" s="19">
        <v>2411</v>
      </c>
      <c r="B2412" s="4">
        <v>2</v>
      </c>
      <c r="C2412" s="15">
        <v>291</v>
      </c>
      <c r="D2412" s="21">
        <v>8</v>
      </c>
      <c r="E2412" s="22">
        <v>44396</v>
      </c>
      <c r="F2412" s="26">
        <v>80</v>
      </c>
      <c r="G2412" s="24">
        <v>0.11</v>
      </c>
      <c r="H2412">
        <f>VLOOKUP($B2412,產品!$A$1:$E$61,4,FALSE)*(1-$G2412)*$F2412</f>
        <v>71200</v>
      </c>
      <c r="I2412" s="58">
        <f>$H2412-VLOOKUP($B2412,產品!$A$2:$E$61,5,FALSE)*F2412-$R2412</f>
        <v>38488</v>
      </c>
      <c r="J2412">
        <f t="shared" si="111"/>
        <v>2021</v>
      </c>
      <c r="P2412" t="str">
        <f>MID(VLOOKUP($D2412,業務!$A$1:$E$11,2,FALSE),FIND("/",VLOOKUP($D2412,業務!$A$1:$E$11,2,FALSE))+1,2)</f>
        <v>專員</v>
      </c>
      <c r="Q2412">
        <f t="shared" si="112"/>
        <v>0.01</v>
      </c>
      <c r="R2412">
        <f t="shared" si="113"/>
        <v>712</v>
      </c>
    </row>
    <row r="2413" spans="1:18" ht="15.75" customHeight="1">
      <c r="A2413" s="19">
        <v>2412</v>
      </c>
      <c r="B2413" s="4">
        <v>18</v>
      </c>
      <c r="C2413" s="15">
        <v>275</v>
      </c>
      <c r="D2413" s="21">
        <v>9</v>
      </c>
      <c r="E2413" s="22">
        <v>44396</v>
      </c>
      <c r="F2413" s="26">
        <v>200</v>
      </c>
      <c r="G2413" s="24">
        <v>0.2</v>
      </c>
      <c r="H2413">
        <f>VLOOKUP($B2413,產品!$A$1:$E$61,4,FALSE)*(1-$G2413)*$F2413</f>
        <v>288000</v>
      </c>
      <c r="I2413" s="58">
        <f>$H2413-VLOOKUP($B2413,產品!$A$2:$E$61,5,FALSE)*F2413-$R2413</f>
        <v>139680</v>
      </c>
      <c r="J2413">
        <f t="shared" si="111"/>
        <v>2021</v>
      </c>
      <c r="P2413" t="str">
        <f>MID(VLOOKUP($D2413,業務!$A$1:$E$11,2,FALSE),FIND("/",VLOOKUP($D2413,業務!$A$1:$E$11,2,FALSE))+1,2)</f>
        <v>經理</v>
      </c>
      <c r="Q2413">
        <f t="shared" si="112"/>
        <v>1.4999999999999999E-2</v>
      </c>
      <c r="R2413">
        <f t="shared" si="113"/>
        <v>4320</v>
      </c>
    </row>
    <row r="2414" spans="1:18" ht="15.75" customHeight="1">
      <c r="A2414" s="19">
        <v>2413</v>
      </c>
      <c r="B2414" s="4">
        <v>5</v>
      </c>
      <c r="C2414" s="15">
        <v>276</v>
      </c>
      <c r="D2414" s="21">
        <v>10</v>
      </c>
      <c r="E2414" s="22">
        <v>44397</v>
      </c>
      <c r="F2414" s="26">
        <v>19</v>
      </c>
      <c r="G2414" s="24">
        <v>0.05</v>
      </c>
      <c r="H2414">
        <f>VLOOKUP($B2414,產品!$A$1:$E$61,4,FALSE)*(1-$G2414)*$F2414</f>
        <v>18050</v>
      </c>
      <c r="I2414" s="58">
        <f>$H2414-VLOOKUP($B2414,產品!$A$2:$E$61,5,FALSE)*F2414-$R2414</f>
        <v>10269.5</v>
      </c>
      <c r="J2414">
        <f t="shared" si="111"/>
        <v>2021</v>
      </c>
      <c r="P2414" t="str">
        <f>MID(VLOOKUP($D2414,業務!$A$1:$E$11,2,FALSE),FIND("/",VLOOKUP($D2414,業務!$A$1:$E$11,2,FALSE))+1,2)</f>
        <v>專員</v>
      </c>
      <c r="Q2414">
        <f t="shared" si="112"/>
        <v>0.01</v>
      </c>
      <c r="R2414">
        <f t="shared" si="113"/>
        <v>180.5</v>
      </c>
    </row>
    <row r="2415" spans="1:18" ht="15.75" customHeight="1">
      <c r="A2415" s="19">
        <v>2414</v>
      </c>
      <c r="B2415" s="4">
        <v>9</v>
      </c>
      <c r="C2415" s="15">
        <v>263</v>
      </c>
      <c r="D2415" s="21">
        <v>10</v>
      </c>
      <c r="E2415" s="22">
        <v>44397</v>
      </c>
      <c r="F2415" s="26">
        <v>40</v>
      </c>
      <c r="G2415" s="24">
        <v>0.15</v>
      </c>
      <c r="H2415">
        <f>VLOOKUP($B2415,產品!$A$1:$E$61,4,FALSE)*(1-$G2415)*$F2415</f>
        <v>34000</v>
      </c>
      <c r="I2415" s="58">
        <f>$H2415-VLOOKUP($B2415,產品!$A$2:$E$61,5,FALSE)*F2415-$R2415</f>
        <v>17660</v>
      </c>
      <c r="J2415">
        <f t="shared" si="111"/>
        <v>2021</v>
      </c>
      <c r="P2415" t="str">
        <f>MID(VLOOKUP($D2415,業務!$A$1:$E$11,2,FALSE),FIND("/",VLOOKUP($D2415,業務!$A$1:$E$11,2,FALSE))+1,2)</f>
        <v>專員</v>
      </c>
      <c r="Q2415">
        <f t="shared" si="112"/>
        <v>0.01</v>
      </c>
      <c r="R2415">
        <f t="shared" si="113"/>
        <v>340</v>
      </c>
    </row>
    <row r="2416" spans="1:18" ht="15.75" customHeight="1">
      <c r="A2416" s="19">
        <v>2415</v>
      </c>
      <c r="B2416" s="4">
        <v>45</v>
      </c>
      <c r="C2416" s="15">
        <v>120</v>
      </c>
      <c r="D2416" s="21">
        <v>10</v>
      </c>
      <c r="E2416" s="22">
        <v>44397</v>
      </c>
      <c r="F2416" s="26">
        <v>7</v>
      </c>
      <c r="G2416" s="24">
        <v>0.14000000000000001</v>
      </c>
      <c r="H2416">
        <f>VLOOKUP($B2416,產品!$A$1:$E$61,4,FALSE)*(1-$G2416)*$F2416</f>
        <v>84280</v>
      </c>
      <c r="I2416" s="58">
        <f>$H2416-VLOOKUP($B2416,產品!$A$2:$E$61,5,FALSE)*F2416-$R2416</f>
        <v>19737.2</v>
      </c>
      <c r="J2416">
        <f t="shared" si="111"/>
        <v>2021</v>
      </c>
      <c r="P2416" t="str">
        <f>MID(VLOOKUP($D2416,業務!$A$1:$E$11,2,FALSE),FIND("/",VLOOKUP($D2416,業務!$A$1:$E$11,2,FALSE))+1,2)</f>
        <v>專員</v>
      </c>
      <c r="Q2416">
        <f t="shared" si="112"/>
        <v>0.01</v>
      </c>
      <c r="R2416">
        <f t="shared" si="113"/>
        <v>842.80000000000007</v>
      </c>
    </row>
    <row r="2417" spans="1:18" ht="15.75" customHeight="1">
      <c r="A2417" s="19">
        <v>2416</v>
      </c>
      <c r="B2417" s="4">
        <v>5</v>
      </c>
      <c r="C2417" s="15">
        <v>282</v>
      </c>
      <c r="D2417" s="21">
        <v>10</v>
      </c>
      <c r="E2417" s="22">
        <v>44397</v>
      </c>
      <c r="F2417" s="26">
        <v>50</v>
      </c>
      <c r="G2417" s="24">
        <v>0.14000000000000001</v>
      </c>
      <c r="H2417">
        <f>VLOOKUP($B2417,產品!$A$1:$E$61,4,FALSE)*(1-$G2417)*$F2417</f>
        <v>43000</v>
      </c>
      <c r="I2417" s="58">
        <f>$H2417-VLOOKUP($B2417,產品!$A$2:$E$61,5,FALSE)*F2417-$R2417</f>
        <v>22570</v>
      </c>
      <c r="J2417">
        <f t="shared" si="111"/>
        <v>2021</v>
      </c>
      <c r="P2417" t="str">
        <f>MID(VLOOKUP($D2417,業務!$A$1:$E$11,2,FALSE),FIND("/",VLOOKUP($D2417,業務!$A$1:$E$11,2,FALSE))+1,2)</f>
        <v>專員</v>
      </c>
      <c r="Q2417">
        <f t="shared" si="112"/>
        <v>0.01</v>
      </c>
      <c r="R2417">
        <f t="shared" si="113"/>
        <v>430</v>
      </c>
    </row>
    <row r="2418" spans="1:18" ht="15.75" customHeight="1">
      <c r="A2418" s="19">
        <v>2417</v>
      </c>
      <c r="B2418" s="4">
        <v>60</v>
      </c>
      <c r="C2418" s="15">
        <v>136</v>
      </c>
      <c r="D2418" s="21">
        <v>2</v>
      </c>
      <c r="E2418" s="22">
        <v>44397</v>
      </c>
      <c r="F2418" s="26">
        <v>4</v>
      </c>
      <c r="G2418" s="24">
        <v>7.0000000000000007E-2</v>
      </c>
      <c r="H2418">
        <f>VLOOKUP($B2418,產品!$A$1:$E$61,4,FALSE)*(1-$G2418)*$F2418</f>
        <v>93000</v>
      </c>
      <c r="I2418" s="58">
        <f>$H2418-VLOOKUP($B2418,產品!$A$2:$E$61,5,FALSE)*F2418-$R2418</f>
        <v>21605</v>
      </c>
      <c r="J2418">
        <f t="shared" si="111"/>
        <v>2021</v>
      </c>
      <c r="P2418" t="str">
        <f>MID(VLOOKUP($D2418,業務!$A$1:$E$11,2,FALSE),FIND("/",VLOOKUP($D2418,業務!$A$1:$E$11,2,FALSE))+1,2)</f>
        <v>經理</v>
      </c>
      <c r="Q2418">
        <f t="shared" si="112"/>
        <v>1.4999999999999999E-2</v>
      </c>
      <c r="R2418">
        <f t="shared" si="113"/>
        <v>1395</v>
      </c>
    </row>
    <row r="2419" spans="1:18" ht="15.75" customHeight="1">
      <c r="A2419" s="19">
        <v>2418</v>
      </c>
      <c r="B2419" s="4">
        <v>8</v>
      </c>
      <c r="C2419" s="15">
        <v>268</v>
      </c>
      <c r="D2419" s="21">
        <v>2</v>
      </c>
      <c r="E2419" s="22">
        <v>44398</v>
      </c>
      <c r="F2419" s="23">
        <v>15</v>
      </c>
      <c r="G2419" s="24">
        <v>0.13</v>
      </c>
      <c r="H2419">
        <f>VLOOKUP($B2419,產品!$A$1:$E$61,4,FALSE)*(1-$G2419)*$F2419</f>
        <v>13050</v>
      </c>
      <c r="I2419" s="58">
        <f>$H2419-VLOOKUP($B2419,產品!$A$2:$E$61,5,FALSE)*F2419-$R2419</f>
        <v>6854.25</v>
      </c>
      <c r="J2419">
        <f t="shared" si="111"/>
        <v>2021</v>
      </c>
      <c r="P2419" t="str">
        <f>MID(VLOOKUP($D2419,業務!$A$1:$E$11,2,FALSE),FIND("/",VLOOKUP($D2419,業務!$A$1:$E$11,2,FALSE))+1,2)</f>
        <v>經理</v>
      </c>
      <c r="Q2419">
        <f t="shared" si="112"/>
        <v>1.4999999999999999E-2</v>
      </c>
      <c r="R2419">
        <f t="shared" si="113"/>
        <v>195.75</v>
      </c>
    </row>
    <row r="2420" spans="1:18" ht="15.75" customHeight="1">
      <c r="A2420" s="19">
        <v>2419</v>
      </c>
      <c r="B2420" s="4">
        <v>10</v>
      </c>
      <c r="C2420" s="15">
        <v>6</v>
      </c>
      <c r="D2420" s="21">
        <v>6</v>
      </c>
      <c r="E2420" s="22">
        <v>44398</v>
      </c>
      <c r="F2420" s="26">
        <v>15</v>
      </c>
      <c r="G2420" s="24">
        <v>0.08</v>
      </c>
      <c r="H2420">
        <f>VLOOKUP($B2420,產品!$A$1:$E$61,4,FALSE)*(1-$G2420)*$F2420</f>
        <v>13800</v>
      </c>
      <c r="I2420" s="58">
        <f>$H2420-VLOOKUP($B2420,產品!$A$2:$E$61,5,FALSE)*F2420-$R2420</f>
        <v>7662</v>
      </c>
      <c r="J2420">
        <f t="shared" si="111"/>
        <v>2021</v>
      </c>
      <c r="P2420" t="str">
        <f>MID(VLOOKUP($D2420,業務!$A$1:$E$11,2,FALSE),FIND("/",VLOOKUP($D2420,業務!$A$1:$E$11,2,FALSE))+1,2)</f>
        <v>專員</v>
      </c>
      <c r="Q2420">
        <f t="shared" si="112"/>
        <v>0.01</v>
      </c>
      <c r="R2420">
        <f t="shared" si="113"/>
        <v>138</v>
      </c>
    </row>
    <row r="2421" spans="1:18" ht="15.75" customHeight="1">
      <c r="A2421" s="19">
        <v>2420</v>
      </c>
      <c r="B2421" s="4">
        <v>57</v>
      </c>
      <c r="C2421" s="15">
        <v>122</v>
      </c>
      <c r="D2421" s="21">
        <v>1</v>
      </c>
      <c r="E2421" s="22">
        <v>44398</v>
      </c>
      <c r="F2421" s="23">
        <v>3</v>
      </c>
      <c r="G2421" s="24">
        <v>0.14000000000000001</v>
      </c>
      <c r="H2421">
        <f>VLOOKUP($B2421,產品!$A$1:$E$61,4,FALSE)*(1-$G2421)*$F2421</f>
        <v>46440</v>
      </c>
      <c r="I2421" s="58">
        <f>$H2421-VLOOKUP($B2421,產品!$A$2:$E$61,5,FALSE)*F2421-$R2421</f>
        <v>8175.6</v>
      </c>
      <c r="J2421">
        <f t="shared" si="111"/>
        <v>2021</v>
      </c>
      <c r="P2421" t="str">
        <f>MID(VLOOKUP($D2421,業務!$A$1:$E$11,2,FALSE),FIND("/",VLOOKUP($D2421,業務!$A$1:$E$11,2,FALSE))+1,2)</f>
        <v>專員</v>
      </c>
      <c r="Q2421">
        <f t="shared" si="112"/>
        <v>0.01</v>
      </c>
      <c r="R2421">
        <f t="shared" si="113"/>
        <v>464.40000000000003</v>
      </c>
    </row>
    <row r="2422" spans="1:18" ht="15.75" customHeight="1">
      <c r="A2422" s="19">
        <v>2421</v>
      </c>
      <c r="B2422" s="4">
        <v>49</v>
      </c>
      <c r="C2422" s="15">
        <v>10</v>
      </c>
      <c r="D2422" s="21">
        <v>2</v>
      </c>
      <c r="E2422" s="22">
        <v>44398</v>
      </c>
      <c r="F2422" s="26">
        <v>4</v>
      </c>
      <c r="G2422" s="24">
        <v>0.14000000000000001</v>
      </c>
      <c r="H2422">
        <f>VLOOKUP($B2422,產品!$A$1:$E$61,4,FALSE)*(1-$G2422)*$F2422</f>
        <v>51600</v>
      </c>
      <c r="I2422" s="58">
        <f>$H2422-VLOOKUP($B2422,產品!$A$2:$E$61,5,FALSE)*F2422-$R2422</f>
        <v>8826</v>
      </c>
      <c r="J2422">
        <f t="shared" si="111"/>
        <v>2021</v>
      </c>
      <c r="P2422" t="str">
        <f>MID(VLOOKUP($D2422,業務!$A$1:$E$11,2,FALSE),FIND("/",VLOOKUP($D2422,業務!$A$1:$E$11,2,FALSE))+1,2)</f>
        <v>經理</v>
      </c>
      <c r="Q2422">
        <f t="shared" si="112"/>
        <v>1.4999999999999999E-2</v>
      </c>
      <c r="R2422">
        <f t="shared" si="113"/>
        <v>774</v>
      </c>
    </row>
    <row r="2423" spans="1:18" ht="15.75" customHeight="1">
      <c r="A2423" s="19">
        <v>2422</v>
      </c>
      <c r="B2423" s="4">
        <v>28</v>
      </c>
      <c r="C2423" s="15">
        <v>266</v>
      </c>
      <c r="D2423" s="21">
        <v>1</v>
      </c>
      <c r="E2423" s="22">
        <v>44398</v>
      </c>
      <c r="F2423" s="26">
        <v>4</v>
      </c>
      <c r="G2423" s="24">
        <v>0.06</v>
      </c>
      <c r="H2423">
        <f>VLOOKUP($B2423,產品!$A$1:$E$61,4,FALSE)*(1-$G2423)*$F2423</f>
        <v>28200</v>
      </c>
      <c r="I2423" s="58">
        <f>$H2423-VLOOKUP($B2423,產品!$A$2:$E$61,5,FALSE)*F2423-$R2423</f>
        <v>9918</v>
      </c>
      <c r="J2423">
        <f t="shared" si="111"/>
        <v>2021</v>
      </c>
      <c r="P2423" t="str">
        <f>MID(VLOOKUP($D2423,業務!$A$1:$E$11,2,FALSE),FIND("/",VLOOKUP($D2423,業務!$A$1:$E$11,2,FALSE))+1,2)</f>
        <v>專員</v>
      </c>
      <c r="Q2423">
        <f t="shared" si="112"/>
        <v>0.01</v>
      </c>
      <c r="R2423">
        <f t="shared" si="113"/>
        <v>282</v>
      </c>
    </row>
    <row r="2424" spans="1:18" ht="15.75" customHeight="1">
      <c r="A2424" s="19">
        <v>2423</v>
      </c>
      <c r="B2424" s="4">
        <v>56</v>
      </c>
      <c r="C2424" s="15">
        <v>138</v>
      </c>
      <c r="D2424" s="21">
        <v>5</v>
      </c>
      <c r="E2424" s="22">
        <v>44398</v>
      </c>
      <c r="F2424" s="23">
        <v>2</v>
      </c>
      <c r="G2424" s="24">
        <v>0.05</v>
      </c>
      <c r="H2424">
        <f>VLOOKUP($B2424,產品!$A$1:$E$61,4,FALSE)*(1-$G2424)*$F2424</f>
        <v>41800</v>
      </c>
      <c r="I2424" s="58">
        <f>$H2424-VLOOKUP($B2424,產品!$A$2:$E$61,5,FALSE)*F2424-$R2424</f>
        <v>10582.000000000004</v>
      </c>
      <c r="J2424">
        <f t="shared" si="111"/>
        <v>2021</v>
      </c>
      <c r="P2424" t="str">
        <f>MID(VLOOKUP($D2424,業務!$A$1:$E$11,2,FALSE),FIND("/",VLOOKUP($D2424,業務!$A$1:$E$11,2,FALSE))+1,2)</f>
        <v>專員</v>
      </c>
      <c r="Q2424">
        <f t="shared" si="112"/>
        <v>0.01</v>
      </c>
      <c r="R2424">
        <f t="shared" si="113"/>
        <v>418</v>
      </c>
    </row>
    <row r="2425" spans="1:18" ht="15.75" customHeight="1">
      <c r="A2425" s="19">
        <v>2424</v>
      </c>
      <c r="B2425" s="4">
        <v>37</v>
      </c>
      <c r="C2425" s="15">
        <v>291</v>
      </c>
      <c r="D2425" s="21">
        <v>9</v>
      </c>
      <c r="E2425" s="22">
        <v>44398</v>
      </c>
      <c r="F2425" s="23">
        <v>6</v>
      </c>
      <c r="G2425" s="24">
        <v>0.17</v>
      </c>
      <c r="H2425">
        <f>VLOOKUP($B2425,產品!$A$1:$E$61,4,FALSE)*(1-$G2425)*$F2425</f>
        <v>59760</v>
      </c>
      <c r="I2425" s="58">
        <f>$H2425-VLOOKUP($B2425,產品!$A$2:$E$61,5,FALSE)*F2425-$R2425</f>
        <v>12063.6</v>
      </c>
      <c r="J2425">
        <f t="shared" si="111"/>
        <v>2021</v>
      </c>
      <c r="P2425" t="str">
        <f>MID(VLOOKUP($D2425,業務!$A$1:$E$11,2,FALSE),FIND("/",VLOOKUP($D2425,業務!$A$1:$E$11,2,FALSE))+1,2)</f>
        <v>經理</v>
      </c>
      <c r="Q2425">
        <f t="shared" si="112"/>
        <v>1.4999999999999999E-2</v>
      </c>
      <c r="R2425">
        <f t="shared" si="113"/>
        <v>896.4</v>
      </c>
    </row>
    <row r="2426" spans="1:18" ht="15.75" customHeight="1">
      <c r="A2426" s="19">
        <v>2425</v>
      </c>
      <c r="B2426" s="4">
        <v>22</v>
      </c>
      <c r="C2426" s="15">
        <v>6</v>
      </c>
      <c r="D2426" s="21">
        <v>9</v>
      </c>
      <c r="E2426" s="22">
        <v>44398</v>
      </c>
      <c r="F2426" s="23">
        <v>20</v>
      </c>
      <c r="G2426" s="24">
        <v>0.1</v>
      </c>
      <c r="H2426">
        <f>VLOOKUP($B2426,產品!$A$1:$E$61,4,FALSE)*(1-$G2426)*$F2426</f>
        <v>32400</v>
      </c>
      <c r="I2426" s="58">
        <f>$H2426-VLOOKUP($B2426,產品!$A$2:$E$61,5,FALSE)*F2426-$R2426</f>
        <v>17514</v>
      </c>
      <c r="J2426">
        <f t="shared" si="111"/>
        <v>2021</v>
      </c>
      <c r="P2426" t="str">
        <f>MID(VLOOKUP($D2426,業務!$A$1:$E$11,2,FALSE),FIND("/",VLOOKUP($D2426,業務!$A$1:$E$11,2,FALSE))+1,2)</f>
        <v>經理</v>
      </c>
      <c r="Q2426">
        <f t="shared" si="112"/>
        <v>1.4999999999999999E-2</v>
      </c>
      <c r="R2426">
        <f t="shared" si="113"/>
        <v>486</v>
      </c>
    </row>
    <row r="2427" spans="1:18" ht="15.75" customHeight="1">
      <c r="A2427" s="19">
        <v>2426</v>
      </c>
      <c r="B2427" s="4">
        <v>35</v>
      </c>
      <c r="C2427" s="15">
        <v>264</v>
      </c>
      <c r="D2427" s="21">
        <v>5</v>
      </c>
      <c r="E2427" s="22">
        <v>44398</v>
      </c>
      <c r="F2427" s="26">
        <v>9</v>
      </c>
      <c r="G2427" s="24">
        <v>0.12</v>
      </c>
      <c r="H2427">
        <f>VLOOKUP($B2427,產品!$A$1:$E$61,4,FALSE)*(1-$G2427)*$F2427</f>
        <v>67320</v>
      </c>
      <c r="I2427" s="58">
        <f>$H2427-VLOOKUP($B2427,產品!$A$2:$E$61,5,FALSE)*F2427-$R2427</f>
        <v>20746.8</v>
      </c>
      <c r="J2427">
        <f t="shared" si="111"/>
        <v>2021</v>
      </c>
      <c r="P2427" t="str">
        <f>MID(VLOOKUP($D2427,業務!$A$1:$E$11,2,FALSE),FIND("/",VLOOKUP($D2427,業務!$A$1:$E$11,2,FALSE))+1,2)</f>
        <v>專員</v>
      </c>
      <c r="Q2427">
        <f t="shared" si="112"/>
        <v>0.01</v>
      </c>
      <c r="R2427">
        <f t="shared" si="113"/>
        <v>673.2</v>
      </c>
    </row>
    <row r="2428" spans="1:18" ht="15.75" customHeight="1">
      <c r="A2428" s="19">
        <v>2427</v>
      </c>
      <c r="B2428" s="4">
        <v>16</v>
      </c>
      <c r="C2428" s="15">
        <v>119</v>
      </c>
      <c r="D2428" s="21">
        <v>9</v>
      </c>
      <c r="E2428" s="22">
        <v>44398</v>
      </c>
      <c r="F2428" s="26">
        <v>100</v>
      </c>
      <c r="G2428" s="24">
        <v>0.1</v>
      </c>
      <c r="H2428">
        <f>VLOOKUP($B2428,產品!$A$1:$E$61,4,FALSE)*(1-$G2428)*$F2428</f>
        <v>162000</v>
      </c>
      <c r="I2428" s="58">
        <f>$H2428-VLOOKUP($B2428,產品!$A$2:$E$61,5,FALSE)*F2428-$R2428</f>
        <v>87570</v>
      </c>
      <c r="J2428">
        <f t="shared" si="111"/>
        <v>2021</v>
      </c>
      <c r="P2428" t="str">
        <f>MID(VLOOKUP($D2428,業務!$A$1:$E$11,2,FALSE),FIND("/",VLOOKUP($D2428,業務!$A$1:$E$11,2,FALSE))+1,2)</f>
        <v>經理</v>
      </c>
      <c r="Q2428">
        <f t="shared" si="112"/>
        <v>1.4999999999999999E-2</v>
      </c>
      <c r="R2428">
        <f t="shared" si="113"/>
        <v>2430</v>
      </c>
    </row>
    <row r="2429" spans="1:18" ht="15.75" customHeight="1">
      <c r="A2429" s="19">
        <v>2428</v>
      </c>
      <c r="B2429" s="4">
        <v>34</v>
      </c>
      <c r="C2429" s="15">
        <v>12</v>
      </c>
      <c r="D2429" s="21">
        <v>1</v>
      </c>
      <c r="E2429" s="22">
        <v>44399</v>
      </c>
      <c r="F2429" s="26">
        <v>2</v>
      </c>
      <c r="G2429" s="24">
        <v>0.14000000000000001</v>
      </c>
      <c r="H2429">
        <f>VLOOKUP($B2429,產品!$A$1:$E$61,4,FALSE)*(1-$G2429)*$F2429</f>
        <v>13760</v>
      </c>
      <c r="I2429" s="58">
        <f>$H2429-VLOOKUP($B2429,產品!$A$2:$E$61,5,FALSE)*F2429-$R2429</f>
        <v>4022.4</v>
      </c>
      <c r="J2429">
        <f t="shared" si="111"/>
        <v>2021</v>
      </c>
      <c r="P2429" t="str">
        <f>MID(VLOOKUP($D2429,業務!$A$1:$E$11,2,FALSE),FIND("/",VLOOKUP($D2429,業務!$A$1:$E$11,2,FALSE))+1,2)</f>
        <v>專員</v>
      </c>
      <c r="Q2429">
        <f t="shared" si="112"/>
        <v>0.01</v>
      </c>
      <c r="R2429">
        <f t="shared" si="113"/>
        <v>137.6</v>
      </c>
    </row>
    <row r="2430" spans="1:18" ht="15.75" customHeight="1">
      <c r="A2430" s="19">
        <v>2429</v>
      </c>
      <c r="B2430" s="4">
        <v>26</v>
      </c>
      <c r="C2430" s="15">
        <v>11</v>
      </c>
      <c r="D2430" s="21">
        <v>9</v>
      </c>
      <c r="E2430" s="22">
        <v>44399</v>
      </c>
      <c r="F2430" s="26">
        <v>3</v>
      </c>
      <c r="G2430" s="24">
        <v>0.16</v>
      </c>
      <c r="H2430">
        <f>VLOOKUP($B2430,產品!$A$1:$E$61,4,FALSE)*(1-$G2430)*$F2430</f>
        <v>16380</v>
      </c>
      <c r="I2430" s="58">
        <f>$H2430-VLOOKUP($B2430,產品!$A$2:$E$61,5,FALSE)*F2430-$R2430</f>
        <v>4434.3</v>
      </c>
      <c r="J2430">
        <f t="shared" si="111"/>
        <v>2021</v>
      </c>
      <c r="P2430" t="str">
        <f>MID(VLOOKUP($D2430,業務!$A$1:$E$11,2,FALSE),FIND("/",VLOOKUP($D2430,業務!$A$1:$E$11,2,FALSE))+1,2)</f>
        <v>經理</v>
      </c>
      <c r="Q2430">
        <f t="shared" si="112"/>
        <v>1.4999999999999999E-2</v>
      </c>
      <c r="R2430">
        <f t="shared" si="113"/>
        <v>245.7</v>
      </c>
    </row>
    <row r="2431" spans="1:18" ht="15.75" customHeight="1">
      <c r="A2431" s="19">
        <v>2430</v>
      </c>
      <c r="B2431" s="4">
        <v>29</v>
      </c>
      <c r="C2431" s="15">
        <v>116</v>
      </c>
      <c r="D2431" s="21">
        <v>5</v>
      </c>
      <c r="E2431" s="22">
        <v>44399</v>
      </c>
      <c r="F2431" s="26">
        <v>3</v>
      </c>
      <c r="G2431" s="24">
        <v>0.12</v>
      </c>
      <c r="H2431">
        <f>VLOOKUP($B2431,產品!$A$1:$E$61,4,FALSE)*(1-$G2431)*$F2431</f>
        <v>15840</v>
      </c>
      <c r="I2431" s="58">
        <f>$H2431-VLOOKUP($B2431,產品!$A$2:$E$61,5,FALSE)*F2431-$R2431</f>
        <v>4881.6000000000004</v>
      </c>
      <c r="J2431">
        <f t="shared" si="111"/>
        <v>2021</v>
      </c>
      <c r="P2431" t="str">
        <f>MID(VLOOKUP($D2431,業務!$A$1:$E$11,2,FALSE),FIND("/",VLOOKUP($D2431,業務!$A$1:$E$11,2,FALSE))+1,2)</f>
        <v>專員</v>
      </c>
      <c r="Q2431">
        <f t="shared" si="112"/>
        <v>0.01</v>
      </c>
      <c r="R2431">
        <f t="shared" si="113"/>
        <v>158.4</v>
      </c>
    </row>
    <row r="2432" spans="1:18" ht="15.75" customHeight="1">
      <c r="A2432" s="19">
        <v>2431</v>
      </c>
      <c r="B2432" s="4">
        <v>35</v>
      </c>
      <c r="C2432" s="15">
        <v>6</v>
      </c>
      <c r="D2432" s="21">
        <v>10</v>
      </c>
      <c r="E2432" s="22">
        <v>44399</v>
      </c>
      <c r="F2432" s="23">
        <v>3</v>
      </c>
      <c r="G2432" s="24">
        <v>0.2</v>
      </c>
      <c r="H2432">
        <f>VLOOKUP($B2432,產品!$A$1:$E$61,4,FALSE)*(1-$G2432)*$F2432</f>
        <v>20400</v>
      </c>
      <c r="I2432" s="58">
        <f>$H2432-VLOOKUP($B2432,產品!$A$2:$E$61,5,FALSE)*F2432-$R2432</f>
        <v>4896</v>
      </c>
      <c r="J2432">
        <f t="shared" si="111"/>
        <v>2021</v>
      </c>
      <c r="P2432" t="str">
        <f>MID(VLOOKUP($D2432,業務!$A$1:$E$11,2,FALSE),FIND("/",VLOOKUP($D2432,業務!$A$1:$E$11,2,FALSE))+1,2)</f>
        <v>專員</v>
      </c>
      <c r="Q2432">
        <f t="shared" si="112"/>
        <v>0.01</v>
      </c>
      <c r="R2432">
        <f t="shared" si="113"/>
        <v>204</v>
      </c>
    </row>
    <row r="2433" spans="1:18" ht="15.75" customHeight="1">
      <c r="A2433" s="19">
        <v>2432</v>
      </c>
      <c r="B2433" s="4">
        <v>52</v>
      </c>
      <c r="C2433" s="15">
        <v>283</v>
      </c>
      <c r="D2433" s="21">
        <v>9</v>
      </c>
      <c r="E2433" s="22">
        <v>44399</v>
      </c>
      <c r="F2433" s="26">
        <v>3</v>
      </c>
      <c r="G2433" s="24">
        <v>0.18</v>
      </c>
      <c r="H2433">
        <f>VLOOKUP($B2433,產品!$A$1:$E$61,4,FALSE)*(1-$G2433)*$F2433</f>
        <v>54120</v>
      </c>
      <c r="I2433" s="58">
        <f>$H2433-VLOOKUP($B2433,產品!$A$2:$E$61,5,FALSE)*F2433-$R2433</f>
        <v>7108.2000000000071</v>
      </c>
      <c r="J2433">
        <f t="shared" si="111"/>
        <v>2021</v>
      </c>
      <c r="P2433" t="str">
        <f>MID(VLOOKUP($D2433,業務!$A$1:$E$11,2,FALSE),FIND("/",VLOOKUP($D2433,業務!$A$1:$E$11,2,FALSE))+1,2)</f>
        <v>經理</v>
      </c>
      <c r="Q2433">
        <f t="shared" si="112"/>
        <v>1.4999999999999999E-2</v>
      </c>
      <c r="R2433">
        <f t="shared" si="113"/>
        <v>811.8</v>
      </c>
    </row>
    <row r="2434" spans="1:18" ht="15.75" customHeight="1">
      <c r="A2434" s="19">
        <v>2433</v>
      </c>
      <c r="B2434" s="4">
        <v>46</v>
      </c>
      <c r="C2434" s="15">
        <v>262</v>
      </c>
      <c r="D2434" s="21">
        <v>1</v>
      </c>
      <c r="E2434" s="22">
        <v>44399</v>
      </c>
      <c r="F2434" s="23">
        <v>4</v>
      </c>
      <c r="G2434" s="24">
        <v>0.16</v>
      </c>
      <c r="H2434">
        <f>VLOOKUP($B2434,產品!$A$1:$E$61,4,FALSE)*(1-$G2434)*$F2434</f>
        <v>57120</v>
      </c>
      <c r="I2434" s="58">
        <f>$H2434-VLOOKUP($B2434,產品!$A$2:$E$61,5,FALSE)*F2434-$R2434</f>
        <v>12348.8</v>
      </c>
      <c r="J2434">
        <f t="shared" si="111"/>
        <v>2021</v>
      </c>
      <c r="P2434" t="str">
        <f>MID(VLOOKUP($D2434,業務!$A$1:$E$11,2,FALSE),FIND("/",VLOOKUP($D2434,業務!$A$1:$E$11,2,FALSE))+1,2)</f>
        <v>專員</v>
      </c>
      <c r="Q2434">
        <f t="shared" si="112"/>
        <v>0.01</v>
      </c>
      <c r="R2434">
        <f t="shared" si="113"/>
        <v>571.20000000000005</v>
      </c>
    </row>
    <row r="2435" spans="1:18" ht="15.75" customHeight="1">
      <c r="A2435" s="19">
        <v>2434</v>
      </c>
      <c r="B2435" s="4">
        <v>19</v>
      </c>
      <c r="C2435" s="15">
        <v>11</v>
      </c>
      <c r="D2435" s="21">
        <v>9</v>
      </c>
      <c r="E2435" s="22">
        <v>44399</v>
      </c>
      <c r="F2435" s="23">
        <v>15</v>
      </c>
      <c r="G2435" s="24">
        <v>0.08</v>
      </c>
      <c r="H2435">
        <f>VLOOKUP($B2435,產品!$A$1:$E$61,4,FALSE)*(1-$G2435)*$F2435</f>
        <v>24840</v>
      </c>
      <c r="I2435" s="58">
        <f>$H2435-VLOOKUP($B2435,產品!$A$2:$E$61,5,FALSE)*F2435-$R2435</f>
        <v>13667.4</v>
      </c>
      <c r="J2435">
        <f t="shared" ref="J2435:J2498" si="114">YEAR(E2435)</f>
        <v>2021</v>
      </c>
      <c r="P2435" t="str">
        <f>MID(VLOOKUP($D2435,業務!$A$1:$E$11,2,FALSE),FIND("/",VLOOKUP($D2435,業務!$A$1:$E$11,2,FALSE))+1,2)</f>
        <v>經理</v>
      </c>
      <c r="Q2435">
        <f t="shared" ref="Q2435:Q2498" si="115">IF($P2435="專員",1%,IF($P2435="副理",1.2%,IF($P2435="經理",1.5%,IF($P2435="協理",1.6%,0))))</f>
        <v>1.4999999999999999E-2</v>
      </c>
      <c r="R2435">
        <f t="shared" ref="R2435:R2498" si="116">$H2435*$Q2435</f>
        <v>372.59999999999997</v>
      </c>
    </row>
    <row r="2436" spans="1:18" ht="15.75" customHeight="1">
      <c r="A2436" s="19">
        <v>2435</v>
      </c>
      <c r="B2436" s="4">
        <v>5</v>
      </c>
      <c r="C2436" s="15">
        <v>265</v>
      </c>
      <c r="D2436" s="21">
        <v>1</v>
      </c>
      <c r="E2436" s="22">
        <v>44399</v>
      </c>
      <c r="F2436" s="23">
        <v>60</v>
      </c>
      <c r="G2436" s="24">
        <v>0.1</v>
      </c>
      <c r="H2436">
        <f>VLOOKUP($B2436,產品!$A$1:$E$61,4,FALSE)*(1-$G2436)*$F2436</f>
        <v>54000</v>
      </c>
      <c r="I2436" s="58">
        <f>$H2436-VLOOKUP($B2436,產品!$A$2:$E$61,5,FALSE)*F2436-$R2436</f>
        <v>29460</v>
      </c>
      <c r="J2436">
        <f t="shared" si="114"/>
        <v>2021</v>
      </c>
      <c r="P2436" t="str">
        <f>MID(VLOOKUP($D2436,業務!$A$1:$E$11,2,FALSE),FIND("/",VLOOKUP($D2436,業務!$A$1:$E$11,2,FALSE))+1,2)</f>
        <v>專員</v>
      </c>
      <c r="Q2436">
        <f t="shared" si="115"/>
        <v>0.01</v>
      </c>
      <c r="R2436">
        <f t="shared" si="116"/>
        <v>540</v>
      </c>
    </row>
    <row r="2437" spans="1:18" ht="15.75" customHeight="1">
      <c r="A2437" s="19">
        <v>2436</v>
      </c>
      <c r="B2437" s="4">
        <v>8</v>
      </c>
      <c r="C2437" s="15">
        <v>10</v>
      </c>
      <c r="D2437" s="21">
        <v>10</v>
      </c>
      <c r="E2437" s="22">
        <v>44399</v>
      </c>
      <c r="F2437" s="26">
        <v>135</v>
      </c>
      <c r="G2437" s="24">
        <v>0.15</v>
      </c>
      <c r="H2437">
        <f>VLOOKUP($B2437,產品!$A$1:$E$61,4,FALSE)*(1-$G2437)*$F2437</f>
        <v>114750</v>
      </c>
      <c r="I2437" s="58">
        <f>$H2437-VLOOKUP($B2437,產品!$A$2:$E$61,5,FALSE)*F2437-$R2437</f>
        <v>59602.5</v>
      </c>
      <c r="J2437">
        <f t="shared" si="114"/>
        <v>2021</v>
      </c>
      <c r="P2437" t="str">
        <f>MID(VLOOKUP($D2437,業務!$A$1:$E$11,2,FALSE),FIND("/",VLOOKUP($D2437,業務!$A$1:$E$11,2,FALSE))+1,2)</f>
        <v>專員</v>
      </c>
      <c r="Q2437">
        <f t="shared" si="115"/>
        <v>0.01</v>
      </c>
      <c r="R2437">
        <f t="shared" si="116"/>
        <v>1147.5</v>
      </c>
    </row>
    <row r="2438" spans="1:18" ht="15.75" customHeight="1">
      <c r="A2438" s="19">
        <v>2437</v>
      </c>
      <c r="B2438" s="4">
        <v>27</v>
      </c>
      <c r="C2438" s="15">
        <v>118</v>
      </c>
      <c r="D2438" s="21">
        <v>3</v>
      </c>
      <c r="E2438" s="22">
        <v>44400</v>
      </c>
      <c r="F2438" s="26">
        <v>2</v>
      </c>
      <c r="G2438" s="24">
        <v>0.12</v>
      </c>
      <c r="H2438">
        <f>VLOOKUP($B2438,產品!$A$1:$E$61,4,FALSE)*(1-$G2438)*$F2438</f>
        <v>12320</v>
      </c>
      <c r="I2438" s="58">
        <f>$H2438-VLOOKUP($B2438,產品!$A$2:$E$61,5,FALSE)*F2438-$R2438</f>
        <v>3722.88</v>
      </c>
      <c r="J2438">
        <f t="shared" si="114"/>
        <v>2021</v>
      </c>
      <c r="P2438" t="str">
        <f>MID(VLOOKUP($D2438,業務!$A$1:$E$11,2,FALSE),FIND("/",VLOOKUP($D2438,業務!$A$1:$E$11,2,FALSE))+1,2)</f>
        <v>協理</v>
      </c>
      <c r="Q2438">
        <f t="shared" si="115"/>
        <v>1.6E-2</v>
      </c>
      <c r="R2438">
        <f t="shared" si="116"/>
        <v>197.12</v>
      </c>
    </row>
    <row r="2439" spans="1:18" ht="15.75" customHeight="1">
      <c r="A2439" s="19">
        <v>2438</v>
      </c>
      <c r="B2439" s="4">
        <v>46</v>
      </c>
      <c r="C2439" s="15">
        <v>115</v>
      </c>
      <c r="D2439" s="21">
        <v>5</v>
      </c>
      <c r="E2439" s="22">
        <v>44400</v>
      </c>
      <c r="F2439" s="26">
        <v>3</v>
      </c>
      <c r="G2439" s="24">
        <v>0.1</v>
      </c>
      <c r="H2439">
        <f>VLOOKUP($B2439,產品!$A$1:$E$61,4,FALSE)*(1-$G2439)*$F2439</f>
        <v>45900</v>
      </c>
      <c r="I2439" s="58">
        <f>$H2439-VLOOKUP($B2439,產品!$A$2:$E$61,5,FALSE)*F2439-$R2439</f>
        <v>12291</v>
      </c>
      <c r="J2439">
        <f t="shared" si="114"/>
        <v>2021</v>
      </c>
      <c r="P2439" t="str">
        <f>MID(VLOOKUP($D2439,業務!$A$1:$E$11,2,FALSE),FIND("/",VLOOKUP($D2439,業務!$A$1:$E$11,2,FALSE))+1,2)</f>
        <v>專員</v>
      </c>
      <c r="Q2439">
        <f t="shared" si="115"/>
        <v>0.01</v>
      </c>
      <c r="R2439">
        <f t="shared" si="116"/>
        <v>459</v>
      </c>
    </row>
    <row r="2440" spans="1:18" ht="15.75" customHeight="1">
      <c r="A2440" s="19">
        <v>2439</v>
      </c>
      <c r="B2440" s="4">
        <v>23</v>
      </c>
      <c r="C2440" s="15">
        <v>7</v>
      </c>
      <c r="D2440" s="21">
        <v>4</v>
      </c>
      <c r="E2440" s="22">
        <v>44400</v>
      </c>
      <c r="F2440" s="26">
        <v>17</v>
      </c>
      <c r="G2440" s="24">
        <v>0.11</v>
      </c>
      <c r="H2440">
        <f>VLOOKUP($B2440,產品!$A$1:$E$61,4,FALSE)*(1-$G2440)*$F2440</f>
        <v>27234</v>
      </c>
      <c r="I2440" s="58">
        <f>$H2440-VLOOKUP($B2440,產品!$A$2:$E$61,5,FALSE)*F2440-$R2440</f>
        <v>14667.191999999999</v>
      </c>
      <c r="J2440">
        <f t="shared" si="114"/>
        <v>2021</v>
      </c>
      <c r="P2440" t="str">
        <f>MID(VLOOKUP($D2440,業務!$A$1:$E$11,2,FALSE),FIND("/",VLOOKUP($D2440,業務!$A$1:$E$11,2,FALSE))+1,2)</f>
        <v>副理</v>
      </c>
      <c r="Q2440">
        <f t="shared" si="115"/>
        <v>1.2E-2</v>
      </c>
      <c r="R2440">
        <f t="shared" si="116"/>
        <v>326.80799999999999</v>
      </c>
    </row>
    <row r="2441" spans="1:18" ht="15.75" customHeight="1">
      <c r="A2441" s="19">
        <v>2440</v>
      </c>
      <c r="B2441" s="4">
        <v>12</v>
      </c>
      <c r="C2441" s="15">
        <v>288</v>
      </c>
      <c r="D2441" s="21">
        <v>4</v>
      </c>
      <c r="E2441" s="22">
        <v>44400</v>
      </c>
      <c r="F2441" s="26">
        <v>40</v>
      </c>
      <c r="G2441" s="24">
        <v>0.11</v>
      </c>
      <c r="H2441">
        <f>VLOOKUP($B2441,產品!$A$1:$E$61,4,FALSE)*(1-$G2441)*$F2441</f>
        <v>35600</v>
      </c>
      <c r="I2441" s="58">
        <f>$H2441-VLOOKUP($B2441,產品!$A$2:$E$61,5,FALSE)*F2441-$R2441</f>
        <v>19172.8</v>
      </c>
      <c r="J2441">
        <f t="shared" si="114"/>
        <v>2021</v>
      </c>
      <c r="P2441" t="str">
        <f>MID(VLOOKUP($D2441,業務!$A$1:$E$11,2,FALSE),FIND("/",VLOOKUP($D2441,業務!$A$1:$E$11,2,FALSE))+1,2)</f>
        <v>副理</v>
      </c>
      <c r="Q2441">
        <f t="shared" si="115"/>
        <v>1.2E-2</v>
      </c>
      <c r="R2441">
        <f t="shared" si="116"/>
        <v>427.2</v>
      </c>
    </row>
    <row r="2442" spans="1:18" ht="15.75" customHeight="1">
      <c r="A2442" s="19">
        <v>2441</v>
      </c>
      <c r="B2442" s="4">
        <v>41</v>
      </c>
      <c r="C2442" s="15">
        <v>264</v>
      </c>
      <c r="D2442" s="21">
        <v>3</v>
      </c>
      <c r="E2442" s="22">
        <v>44400</v>
      </c>
      <c r="F2442" s="26">
        <v>11</v>
      </c>
      <c r="G2442" s="24">
        <v>0.19</v>
      </c>
      <c r="H2442">
        <f>VLOOKUP($B2442,產品!$A$1:$E$61,4,FALSE)*(1-$G2442)*$F2442</f>
        <v>106920</v>
      </c>
      <c r="I2442" s="58">
        <f>$H2442-VLOOKUP($B2442,產品!$A$2:$E$61,5,FALSE)*F2442-$R2442</f>
        <v>19409.28</v>
      </c>
      <c r="J2442">
        <f t="shared" si="114"/>
        <v>2021</v>
      </c>
      <c r="P2442" t="str">
        <f>MID(VLOOKUP($D2442,業務!$A$1:$E$11,2,FALSE),FIND("/",VLOOKUP($D2442,業務!$A$1:$E$11,2,FALSE))+1,2)</f>
        <v>協理</v>
      </c>
      <c r="Q2442">
        <f t="shared" si="115"/>
        <v>1.6E-2</v>
      </c>
      <c r="R2442">
        <f t="shared" si="116"/>
        <v>1710.72</v>
      </c>
    </row>
    <row r="2443" spans="1:18" ht="15.75" customHeight="1">
      <c r="A2443" s="19">
        <v>2442</v>
      </c>
      <c r="B2443" s="4">
        <v>18</v>
      </c>
      <c r="C2443" s="15">
        <v>112</v>
      </c>
      <c r="D2443" s="21">
        <v>1</v>
      </c>
      <c r="E2443" s="22">
        <v>44400</v>
      </c>
      <c r="F2443" s="23">
        <v>40</v>
      </c>
      <c r="G2443" s="24">
        <v>0.18</v>
      </c>
      <c r="H2443">
        <f>VLOOKUP($B2443,產品!$A$1:$E$61,4,FALSE)*(1-$G2443)*$F2443</f>
        <v>59040</v>
      </c>
      <c r="I2443" s="58">
        <f>$H2443-VLOOKUP($B2443,產品!$A$2:$E$61,5,FALSE)*F2443-$R2443</f>
        <v>29649.599999999999</v>
      </c>
      <c r="J2443">
        <f t="shared" si="114"/>
        <v>2021</v>
      </c>
      <c r="P2443" t="str">
        <f>MID(VLOOKUP($D2443,業務!$A$1:$E$11,2,FALSE),FIND("/",VLOOKUP($D2443,業務!$A$1:$E$11,2,FALSE))+1,2)</f>
        <v>專員</v>
      </c>
      <c r="Q2443">
        <f t="shared" si="115"/>
        <v>0.01</v>
      </c>
      <c r="R2443">
        <f t="shared" si="116"/>
        <v>590.4</v>
      </c>
    </row>
    <row r="2444" spans="1:18" ht="15.75" customHeight="1">
      <c r="A2444" s="19">
        <v>2443</v>
      </c>
      <c r="B2444" s="4">
        <v>5</v>
      </c>
      <c r="C2444" s="15">
        <v>126</v>
      </c>
      <c r="D2444" s="21">
        <v>9</v>
      </c>
      <c r="E2444" s="22">
        <v>44400</v>
      </c>
      <c r="F2444" s="26">
        <v>90</v>
      </c>
      <c r="G2444" s="24">
        <v>0.09</v>
      </c>
      <c r="H2444">
        <f>VLOOKUP($B2444,產品!$A$1:$E$61,4,FALSE)*(1-$G2444)*$F2444</f>
        <v>81900</v>
      </c>
      <c r="I2444" s="58">
        <f>$H2444-VLOOKUP($B2444,產品!$A$2:$E$61,5,FALSE)*F2444-$R2444</f>
        <v>44671.5</v>
      </c>
      <c r="J2444">
        <f t="shared" si="114"/>
        <v>2021</v>
      </c>
      <c r="P2444" t="str">
        <f>MID(VLOOKUP($D2444,業務!$A$1:$E$11,2,FALSE),FIND("/",VLOOKUP($D2444,業務!$A$1:$E$11,2,FALSE))+1,2)</f>
        <v>經理</v>
      </c>
      <c r="Q2444">
        <f t="shared" si="115"/>
        <v>1.4999999999999999E-2</v>
      </c>
      <c r="R2444">
        <f t="shared" si="116"/>
        <v>1228.5</v>
      </c>
    </row>
    <row r="2445" spans="1:18" ht="15.75" customHeight="1">
      <c r="A2445" s="19">
        <v>2444</v>
      </c>
      <c r="B2445" s="4">
        <v>13</v>
      </c>
      <c r="C2445" s="15">
        <v>257</v>
      </c>
      <c r="D2445" s="21">
        <v>7</v>
      </c>
      <c r="E2445" s="22">
        <v>44400</v>
      </c>
      <c r="F2445" s="26">
        <v>90</v>
      </c>
      <c r="G2445" s="24">
        <v>0.05</v>
      </c>
      <c r="H2445">
        <f>VLOOKUP($B2445,產品!$A$1:$E$61,4,FALSE)*(1-$G2445)*$F2445</f>
        <v>153900</v>
      </c>
      <c r="I2445" s="58">
        <f>$H2445-VLOOKUP($B2445,產品!$A$2:$E$61,5,FALSE)*F2445-$R2445</f>
        <v>87253.2</v>
      </c>
      <c r="J2445">
        <f t="shared" si="114"/>
        <v>2021</v>
      </c>
      <c r="P2445" t="str">
        <f>MID(VLOOKUP($D2445,業務!$A$1:$E$11,2,FALSE),FIND("/",VLOOKUP($D2445,業務!$A$1:$E$11,2,FALSE))+1,2)</f>
        <v>副理</v>
      </c>
      <c r="Q2445">
        <f t="shared" si="115"/>
        <v>1.2E-2</v>
      </c>
      <c r="R2445">
        <f t="shared" si="116"/>
        <v>1846.8</v>
      </c>
    </row>
    <row r="2446" spans="1:18" ht="15.75" customHeight="1">
      <c r="A2446" s="19">
        <v>2445</v>
      </c>
      <c r="B2446" s="4">
        <v>22</v>
      </c>
      <c r="C2446" s="15">
        <v>138</v>
      </c>
      <c r="D2446" s="21">
        <v>2</v>
      </c>
      <c r="E2446" s="22">
        <v>44400</v>
      </c>
      <c r="F2446" s="26">
        <v>100</v>
      </c>
      <c r="G2446" s="24">
        <v>0.05</v>
      </c>
      <c r="H2446">
        <f>VLOOKUP($B2446,產品!$A$1:$E$61,4,FALSE)*(1-$G2446)*$F2446</f>
        <v>171000</v>
      </c>
      <c r="I2446" s="58">
        <f>$H2446-VLOOKUP($B2446,產品!$A$2:$E$61,5,FALSE)*F2446-$R2446</f>
        <v>96435</v>
      </c>
      <c r="J2446">
        <f t="shared" si="114"/>
        <v>2021</v>
      </c>
      <c r="P2446" t="str">
        <f>MID(VLOOKUP($D2446,業務!$A$1:$E$11,2,FALSE),FIND("/",VLOOKUP($D2446,業務!$A$1:$E$11,2,FALSE))+1,2)</f>
        <v>經理</v>
      </c>
      <c r="Q2446">
        <f t="shared" si="115"/>
        <v>1.4999999999999999E-2</v>
      </c>
      <c r="R2446">
        <f t="shared" si="116"/>
        <v>2565</v>
      </c>
    </row>
    <row r="2447" spans="1:18" ht="15.75" customHeight="1">
      <c r="A2447" s="19">
        <v>2446</v>
      </c>
      <c r="B2447" s="4">
        <v>25</v>
      </c>
      <c r="C2447" s="15">
        <v>263</v>
      </c>
      <c r="D2447" s="21">
        <v>10</v>
      </c>
      <c r="E2447" s="22">
        <v>44401</v>
      </c>
      <c r="F2447" s="23">
        <v>10</v>
      </c>
      <c r="G2447" s="24">
        <v>0.13</v>
      </c>
      <c r="H2447">
        <f>VLOOKUP($B2447,產品!$A$1:$E$61,4,FALSE)*(1-$G2447)*$F2447</f>
        <v>52200</v>
      </c>
      <c r="I2447" s="58">
        <f>$H2447-VLOOKUP($B2447,產品!$A$2:$E$61,5,FALSE)*F2447-$R2447</f>
        <v>15678</v>
      </c>
      <c r="J2447">
        <f t="shared" si="114"/>
        <v>2021</v>
      </c>
      <c r="P2447" t="str">
        <f>MID(VLOOKUP($D2447,業務!$A$1:$E$11,2,FALSE),FIND("/",VLOOKUP($D2447,業務!$A$1:$E$11,2,FALSE))+1,2)</f>
        <v>專員</v>
      </c>
      <c r="Q2447">
        <f t="shared" si="115"/>
        <v>0.01</v>
      </c>
      <c r="R2447">
        <f t="shared" si="116"/>
        <v>522</v>
      </c>
    </row>
    <row r="2448" spans="1:18" ht="15.75" customHeight="1">
      <c r="A2448" s="19">
        <v>2447</v>
      </c>
      <c r="B2448" s="4">
        <v>30</v>
      </c>
      <c r="C2448" s="15">
        <v>126</v>
      </c>
      <c r="D2448" s="21">
        <v>1</v>
      </c>
      <c r="E2448" s="22">
        <v>44401</v>
      </c>
      <c r="F2448" s="26">
        <v>4</v>
      </c>
      <c r="G2448" s="24">
        <v>7.0000000000000007E-2</v>
      </c>
      <c r="H2448">
        <f>VLOOKUP($B2448,產品!$A$1:$E$61,4,FALSE)*(1-$G2448)*$F2448</f>
        <v>24180</v>
      </c>
      <c r="I2448" s="58">
        <f>$H2448-VLOOKUP($B2448,產品!$A$2:$E$61,5,FALSE)*F2448-$R2448</f>
        <v>8338.2000000000007</v>
      </c>
      <c r="J2448">
        <f t="shared" si="114"/>
        <v>2021</v>
      </c>
      <c r="P2448" t="str">
        <f>MID(VLOOKUP($D2448,業務!$A$1:$E$11,2,FALSE),FIND("/",VLOOKUP($D2448,業務!$A$1:$E$11,2,FALSE))+1,2)</f>
        <v>專員</v>
      </c>
      <c r="Q2448">
        <f t="shared" si="115"/>
        <v>0.01</v>
      </c>
      <c r="R2448">
        <f t="shared" si="116"/>
        <v>241.8</v>
      </c>
    </row>
    <row r="2449" spans="1:18" ht="15.75" customHeight="1">
      <c r="A2449" s="19">
        <v>2448</v>
      </c>
      <c r="B2449" s="4">
        <v>49</v>
      </c>
      <c r="C2449" s="15">
        <v>134</v>
      </c>
      <c r="D2449" s="21">
        <v>4</v>
      </c>
      <c r="E2449" s="22">
        <v>44401</v>
      </c>
      <c r="F2449" s="23">
        <v>3</v>
      </c>
      <c r="G2449" s="24">
        <v>0.05</v>
      </c>
      <c r="H2449">
        <f>VLOOKUP($B2449,產品!$A$1:$E$61,4,FALSE)*(1-$G2449)*$F2449</f>
        <v>42750</v>
      </c>
      <c r="I2449" s="58">
        <f>$H2449-VLOOKUP($B2449,產品!$A$2:$E$61,5,FALSE)*F2449-$R2449</f>
        <v>10737</v>
      </c>
      <c r="J2449">
        <f t="shared" si="114"/>
        <v>2021</v>
      </c>
      <c r="P2449" t="str">
        <f>MID(VLOOKUP($D2449,業務!$A$1:$E$11,2,FALSE),FIND("/",VLOOKUP($D2449,業務!$A$1:$E$11,2,FALSE))+1,2)</f>
        <v>副理</v>
      </c>
      <c r="Q2449">
        <f t="shared" si="115"/>
        <v>1.2E-2</v>
      </c>
      <c r="R2449">
        <f t="shared" si="116"/>
        <v>513</v>
      </c>
    </row>
    <row r="2450" spans="1:18" ht="15.75" customHeight="1">
      <c r="A2450" s="19">
        <v>2449</v>
      </c>
      <c r="B2450" s="4">
        <v>54</v>
      </c>
      <c r="C2450" s="15">
        <v>291</v>
      </c>
      <c r="D2450" s="21">
        <v>3</v>
      </c>
      <c r="E2450" s="22">
        <v>44401</v>
      </c>
      <c r="F2450" s="23">
        <v>5</v>
      </c>
      <c r="G2450" s="24">
        <v>0.09</v>
      </c>
      <c r="H2450">
        <f>VLOOKUP($B2450,產品!$A$1:$E$61,4,FALSE)*(1-$G2450)*$F2450</f>
        <v>81900</v>
      </c>
      <c r="I2450" s="58">
        <f>$H2450-VLOOKUP($B2450,產品!$A$2:$E$61,5,FALSE)*F2450-$R2450</f>
        <v>17589.599999999999</v>
      </c>
      <c r="J2450">
        <f t="shared" si="114"/>
        <v>2021</v>
      </c>
      <c r="P2450" t="str">
        <f>MID(VLOOKUP($D2450,業務!$A$1:$E$11,2,FALSE),FIND("/",VLOOKUP($D2450,業務!$A$1:$E$11,2,FALSE))+1,2)</f>
        <v>協理</v>
      </c>
      <c r="Q2450">
        <f t="shared" si="115"/>
        <v>1.6E-2</v>
      </c>
      <c r="R2450">
        <f t="shared" si="116"/>
        <v>1310.4000000000001</v>
      </c>
    </row>
    <row r="2451" spans="1:18" ht="15.75" customHeight="1">
      <c r="A2451" s="19">
        <v>2450</v>
      </c>
      <c r="B2451" s="4">
        <v>17</v>
      </c>
      <c r="C2451" s="15">
        <v>7</v>
      </c>
      <c r="D2451" s="21">
        <v>9</v>
      </c>
      <c r="E2451" s="22">
        <v>44401</v>
      </c>
      <c r="F2451" s="26">
        <v>30</v>
      </c>
      <c r="G2451" s="24">
        <v>0.08</v>
      </c>
      <c r="H2451">
        <f>VLOOKUP($B2451,產品!$A$1:$E$61,4,FALSE)*(1-$G2451)*$F2451</f>
        <v>49680</v>
      </c>
      <c r="I2451" s="58">
        <f>$H2451-VLOOKUP($B2451,產品!$A$2:$E$61,5,FALSE)*F2451-$R2451</f>
        <v>27334.799999999999</v>
      </c>
      <c r="J2451">
        <f t="shared" si="114"/>
        <v>2021</v>
      </c>
      <c r="P2451" t="str">
        <f>MID(VLOOKUP($D2451,業務!$A$1:$E$11,2,FALSE),FIND("/",VLOOKUP($D2451,業務!$A$1:$E$11,2,FALSE))+1,2)</f>
        <v>經理</v>
      </c>
      <c r="Q2451">
        <f t="shared" si="115"/>
        <v>1.4999999999999999E-2</v>
      </c>
      <c r="R2451">
        <f t="shared" si="116"/>
        <v>745.19999999999993</v>
      </c>
    </row>
    <row r="2452" spans="1:18" ht="15.75" customHeight="1">
      <c r="A2452" s="19">
        <v>2451</v>
      </c>
      <c r="B2452" s="4">
        <v>12</v>
      </c>
      <c r="C2452" s="15">
        <v>292</v>
      </c>
      <c r="D2452" s="21">
        <v>1</v>
      </c>
      <c r="E2452" s="22">
        <v>44401</v>
      </c>
      <c r="F2452" s="26">
        <v>90</v>
      </c>
      <c r="G2452" s="24">
        <v>0.17</v>
      </c>
      <c r="H2452">
        <f>VLOOKUP($B2452,產品!$A$1:$E$61,4,FALSE)*(1-$G2452)*$F2452</f>
        <v>74700</v>
      </c>
      <c r="I2452" s="58">
        <f>$H2452-VLOOKUP($B2452,產品!$A$2:$E$61,5,FALSE)*F2452-$R2452</f>
        <v>37953</v>
      </c>
      <c r="J2452">
        <f t="shared" si="114"/>
        <v>2021</v>
      </c>
      <c r="P2452" t="str">
        <f>MID(VLOOKUP($D2452,業務!$A$1:$E$11,2,FALSE),FIND("/",VLOOKUP($D2452,業務!$A$1:$E$11,2,FALSE))+1,2)</f>
        <v>專員</v>
      </c>
      <c r="Q2452">
        <f t="shared" si="115"/>
        <v>0.01</v>
      </c>
      <c r="R2452">
        <f t="shared" si="116"/>
        <v>747</v>
      </c>
    </row>
    <row r="2453" spans="1:18" ht="15.75" customHeight="1">
      <c r="A2453" s="19">
        <v>2452</v>
      </c>
      <c r="B2453" s="4">
        <v>2</v>
      </c>
      <c r="C2453" s="15">
        <v>264</v>
      </c>
      <c r="D2453" s="21">
        <v>7</v>
      </c>
      <c r="E2453" s="22">
        <v>44401</v>
      </c>
      <c r="F2453" s="23">
        <v>80</v>
      </c>
      <c r="G2453" s="24">
        <v>7.0000000000000007E-2</v>
      </c>
      <c r="H2453">
        <f>VLOOKUP($B2453,產品!$A$1:$E$61,4,FALSE)*(1-$G2453)*$F2453</f>
        <v>74399.999999999985</v>
      </c>
      <c r="I2453" s="58">
        <f>$H2453-VLOOKUP($B2453,產品!$A$2:$E$61,5,FALSE)*F2453-$R2453</f>
        <v>41507.199999999983</v>
      </c>
      <c r="J2453">
        <f t="shared" si="114"/>
        <v>2021</v>
      </c>
      <c r="P2453" t="str">
        <f>MID(VLOOKUP($D2453,業務!$A$1:$E$11,2,FALSE),FIND("/",VLOOKUP($D2453,業務!$A$1:$E$11,2,FALSE))+1,2)</f>
        <v>副理</v>
      </c>
      <c r="Q2453">
        <f t="shared" si="115"/>
        <v>1.2E-2</v>
      </c>
      <c r="R2453">
        <f t="shared" si="116"/>
        <v>892.79999999999984</v>
      </c>
    </row>
    <row r="2454" spans="1:18" ht="15.75" customHeight="1">
      <c r="A2454" s="19">
        <v>2453</v>
      </c>
      <c r="B2454" s="4">
        <v>27</v>
      </c>
      <c r="C2454" s="15">
        <v>258</v>
      </c>
      <c r="D2454" s="21">
        <v>3</v>
      </c>
      <c r="E2454" s="22">
        <v>44401</v>
      </c>
      <c r="F2454" s="23">
        <v>25</v>
      </c>
      <c r="G2454" s="24">
        <v>0.06</v>
      </c>
      <c r="H2454">
        <f>VLOOKUP($B2454,產品!$A$1:$E$61,4,FALSE)*(1-$G2454)*$F2454</f>
        <v>164500</v>
      </c>
      <c r="I2454" s="58">
        <f>$H2454-VLOOKUP($B2454,產品!$A$2:$E$61,5,FALSE)*F2454-$R2454</f>
        <v>56868</v>
      </c>
      <c r="J2454">
        <f t="shared" si="114"/>
        <v>2021</v>
      </c>
      <c r="P2454" t="str">
        <f>MID(VLOOKUP($D2454,業務!$A$1:$E$11,2,FALSE),FIND("/",VLOOKUP($D2454,業務!$A$1:$E$11,2,FALSE))+1,2)</f>
        <v>協理</v>
      </c>
      <c r="Q2454">
        <f t="shared" si="115"/>
        <v>1.6E-2</v>
      </c>
      <c r="R2454">
        <f t="shared" si="116"/>
        <v>2632</v>
      </c>
    </row>
    <row r="2455" spans="1:18" ht="15.75" customHeight="1">
      <c r="A2455" s="19">
        <v>2454</v>
      </c>
      <c r="B2455" s="4">
        <v>25</v>
      </c>
      <c r="C2455" s="15">
        <v>262</v>
      </c>
      <c r="D2455" s="21">
        <v>3</v>
      </c>
      <c r="E2455" s="22">
        <v>44402</v>
      </c>
      <c r="F2455" s="26">
        <v>5</v>
      </c>
      <c r="G2455" s="24">
        <v>0.17</v>
      </c>
      <c r="H2455">
        <f>VLOOKUP($B2455,產品!$A$1:$E$61,4,FALSE)*(1-$G2455)*$F2455</f>
        <v>24900</v>
      </c>
      <c r="I2455" s="58">
        <f>$H2455-VLOOKUP($B2455,產品!$A$2:$E$61,5,FALSE)*F2455-$R2455</f>
        <v>6501.6</v>
      </c>
      <c r="J2455">
        <f t="shared" si="114"/>
        <v>2021</v>
      </c>
      <c r="P2455" t="str">
        <f>MID(VLOOKUP($D2455,業務!$A$1:$E$11,2,FALSE),FIND("/",VLOOKUP($D2455,業務!$A$1:$E$11,2,FALSE))+1,2)</f>
        <v>協理</v>
      </c>
      <c r="Q2455">
        <f t="shared" si="115"/>
        <v>1.6E-2</v>
      </c>
      <c r="R2455">
        <f t="shared" si="116"/>
        <v>398.40000000000003</v>
      </c>
    </row>
    <row r="2456" spans="1:18" ht="15.75" customHeight="1">
      <c r="A2456" s="19">
        <v>2455</v>
      </c>
      <c r="B2456" s="4">
        <v>19</v>
      </c>
      <c r="C2456" s="15">
        <v>272</v>
      </c>
      <c r="D2456" s="21">
        <v>3</v>
      </c>
      <c r="E2456" s="22">
        <v>44402</v>
      </c>
      <c r="F2456" s="23">
        <v>20</v>
      </c>
      <c r="G2456" s="24">
        <v>0.19</v>
      </c>
      <c r="H2456">
        <f>VLOOKUP($B2456,產品!$A$1:$E$61,4,FALSE)*(1-$G2456)*$F2456</f>
        <v>29160</v>
      </c>
      <c r="I2456" s="58">
        <f>$H2456-VLOOKUP($B2456,產品!$A$2:$E$61,5,FALSE)*F2456-$R2456</f>
        <v>14293.44</v>
      </c>
      <c r="J2456">
        <f t="shared" si="114"/>
        <v>2021</v>
      </c>
      <c r="P2456" t="str">
        <f>MID(VLOOKUP($D2456,業務!$A$1:$E$11,2,FALSE),FIND("/",VLOOKUP($D2456,業務!$A$1:$E$11,2,FALSE))+1,2)</f>
        <v>協理</v>
      </c>
      <c r="Q2456">
        <f t="shared" si="115"/>
        <v>1.6E-2</v>
      </c>
      <c r="R2456">
        <f t="shared" si="116"/>
        <v>466.56</v>
      </c>
    </row>
    <row r="2457" spans="1:18" ht="15.75" customHeight="1">
      <c r="A2457" s="19">
        <v>2456</v>
      </c>
      <c r="B2457" s="4">
        <v>15</v>
      </c>
      <c r="C2457" s="15">
        <v>139</v>
      </c>
      <c r="D2457" s="21">
        <v>3</v>
      </c>
      <c r="E2457" s="22">
        <v>44402</v>
      </c>
      <c r="F2457" s="26">
        <v>20</v>
      </c>
      <c r="G2457" s="24">
        <v>0.15</v>
      </c>
      <c r="H2457">
        <f>VLOOKUP($B2457,產品!$A$1:$E$61,4,FALSE)*(1-$G2457)*$F2457</f>
        <v>30600</v>
      </c>
      <c r="I2457" s="58">
        <f>$H2457-VLOOKUP($B2457,產品!$A$2:$E$61,5,FALSE)*F2457-$R2457</f>
        <v>15710.4</v>
      </c>
      <c r="J2457">
        <f t="shared" si="114"/>
        <v>2021</v>
      </c>
      <c r="P2457" t="str">
        <f>MID(VLOOKUP($D2457,業務!$A$1:$E$11,2,FALSE),FIND("/",VLOOKUP($D2457,業務!$A$1:$E$11,2,FALSE))+1,2)</f>
        <v>協理</v>
      </c>
      <c r="Q2457">
        <f t="shared" si="115"/>
        <v>1.6E-2</v>
      </c>
      <c r="R2457">
        <f t="shared" si="116"/>
        <v>489.6</v>
      </c>
    </row>
    <row r="2458" spans="1:18" ht="15.75" customHeight="1">
      <c r="A2458" s="19">
        <v>2457</v>
      </c>
      <c r="B2458" s="4">
        <v>58</v>
      </c>
      <c r="C2458" s="15">
        <v>283</v>
      </c>
      <c r="D2458" s="21">
        <v>4</v>
      </c>
      <c r="E2458" s="22">
        <v>44402</v>
      </c>
      <c r="F2458" s="23">
        <v>4</v>
      </c>
      <c r="G2458" s="24">
        <v>0.06</v>
      </c>
      <c r="H2458">
        <f>VLOOKUP($B2458,產品!$A$1:$E$61,4,FALSE)*(1-$G2458)*$F2458</f>
        <v>78960</v>
      </c>
      <c r="I2458" s="58">
        <f>$H2458-VLOOKUP($B2458,產品!$A$2:$E$61,5,FALSE)*F2458-$R2458</f>
        <v>19212.480000000007</v>
      </c>
      <c r="J2458">
        <f t="shared" si="114"/>
        <v>2021</v>
      </c>
      <c r="P2458" t="str">
        <f>MID(VLOOKUP($D2458,業務!$A$1:$E$11,2,FALSE),FIND("/",VLOOKUP($D2458,業務!$A$1:$E$11,2,FALSE))+1,2)</f>
        <v>副理</v>
      </c>
      <c r="Q2458">
        <f t="shared" si="115"/>
        <v>1.2E-2</v>
      </c>
      <c r="R2458">
        <f t="shared" si="116"/>
        <v>947.52</v>
      </c>
    </row>
    <row r="2459" spans="1:18" ht="15.75" customHeight="1">
      <c r="A2459" s="19">
        <v>2458</v>
      </c>
      <c r="B2459" s="4">
        <v>9</v>
      </c>
      <c r="C2459" s="15">
        <v>257</v>
      </c>
      <c r="D2459" s="21">
        <v>10</v>
      </c>
      <c r="E2459" s="22">
        <v>44402</v>
      </c>
      <c r="F2459" s="26">
        <v>100</v>
      </c>
      <c r="G2459" s="24">
        <v>7.0000000000000007E-2</v>
      </c>
      <c r="H2459">
        <f>VLOOKUP($B2459,產品!$A$1:$E$61,4,FALSE)*(1-$G2459)*$F2459</f>
        <v>92999.999999999985</v>
      </c>
      <c r="I2459" s="58">
        <f>$H2459-VLOOKUP($B2459,產品!$A$2:$E$61,5,FALSE)*F2459-$R2459</f>
        <v>52069.999999999985</v>
      </c>
      <c r="J2459">
        <f t="shared" si="114"/>
        <v>2021</v>
      </c>
      <c r="P2459" t="str">
        <f>MID(VLOOKUP($D2459,業務!$A$1:$E$11,2,FALSE),FIND("/",VLOOKUP($D2459,業務!$A$1:$E$11,2,FALSE))+1,2)</f>
        <v>專員</v>
      </c>
      <c r="Q2459">
        <f t="shared" si="115"/>
        <v>0.01</v>
      </c>
      <c r="R2459">
        <f t="shared" si="116"/>
        <v>929.99999999999989</v>
      </c>
    </row>
    <row r="2460" spans="1:18" ht="15.75" customHeight="1">
      <c r="A2460" s="19">
        <v>2459</v>
      </c>
      <c r="B2460" s="4">
        <v>48</v>
      </c>
      <c r="C2460" s="15">
        <v>283</v>
      </c>
      <c r="D2460" s="21">
        <v>10</v>
      </c>
      <c r="E2460" s="22">
        <v>44402</v>
      </c>
      <c r="F2460" s="26">
        <v>13</v>
      </c>
      <c r="G2460" s="24">
        <v>0.12</v>
      </c>
      <c r="H2460">
        <f>VLOOKUP($B2460,產品!$A$1:$E$61,4,FALSE)*(1-$G2460)*$F2460</f>
        <v>251680</v>
      </c>
      <c r="I2460" s="58">
        <f>$H2460-VLOOKUP($B2460,產品!$A$2:$E$61,5,FALSE)*F2460-$R2460</f>
        <v>63263.199999999997</v>
      </c>
      <c r="J2460">
        <f t="shared" si="114"/>
        <v>2021</v>
      </c>
      <c r="P2460" t="str">
        <f>MID(VLOOKUP($D2460,業務!$A$1:$E$11,2,FALSE),FIND("/",VLOOKUP($D2460,業務!$A$1:$E$11,2,FALSE))+1,2)</f>
        <v>專員</v>
      </c>
      <c r="Q2460">
        <f t="shared" si="115"/>
        <v>0.01</v>
      </c>
      <c r="R2460">
        <f t="shared" si="116"/>
        <v>2516.8000000000002</v>
      </c>
    </row>
    <row r="2461" spans="1:18" ht="15.75" customHeight="1">
      <c r="A2461" s="19">
        <v>2460</v>
      </c>
      <c r="B2461" s="4">
        <v>44</v>
      </c>
      <c r="C2461" s="15">
        <v>274</v>
      </c>
      <c r="D2461" s="21">
        <v>1</v>
      </c>
      <c r="E2461" s="22">
        <v>44402</v>
      </c>
      <c r="F2461" s="26">
        <v>15</v>
      </c>
      <c r="G2461" s="24">
        <v>0.08</v>
      </c>
      <c r="H2461">
        <f>VLOOKUP($B2461,產品!$A$1:$E$61,4,FALSE)*(1-$G2461)*$F2461</f>
        <v>276000</v>
      </c>
      <c r="I2461" s="58">
        <f>$H2461-VLOOKUP($B2461,產品!$A$2:$E$61,5,FALSE)*F2461-$R2461</f>
        <v>78240</v>
      </c>
      <c r="J2461">
        <f t="shared" si="114"/>
        <v>2021</v>
      </c>
      <c r="P2461" t="str">
        <f>MID(VLOOKUP($D2461,業務!$A$1:$E$11,2,FALSE),FIND("/",VLOOKUP($D2461,業務!$A$1:$E$11,2,FALSE))+1,2)</f>
        <v>專員</v>
      </c>
      <c r="Q2461">
        <f t="shared" si="115"/>
        <v>0.01</v>
      </c>
      <c r="R2461">
        <f t="shared" si="116"/>
        <v>2760</v>
      </c>
    </row>
    <row r="2462" spans="1:18" ht="15.75" customHeight="1">
      <c r="A2462" s="19">
        <v>2461</v>
      </c>
      <c r="B2462" s="4">
        <v>30</v>
      </c>
      <c r="C2462" s="15">
        <v>278</v>
      </c>
      <c r="D2462" s="21">
        <v>10</v>
      </c>
      <c r="E2462" s="22">
        <v>44403</v>
      </c>
      <c r="F2462" s="23">
        <v>10</v>
      </c>
      <c r="G2462" s="24">
        <v>0.17</v>
      </c>
      <c r="H2462">
        <f>VLOOKUP($B2462,產品!$A$1:$E$61,4,FALSE)*(1-$G2462)*$F2462</f>
        <v>53950</v>
      </c>
      <c r="I2462" s="58">
        <f>$H2462-VLOOKUP($B2462,產品!$A$2:$E$61,5,FALSE)*F2462-$R2462</f>
        <v>14410.5</v>
      </c>
      <c r="J2462">
        <f t="shared" si="114"/>
        <v>2021</v>
      </c>
      <c r="P2462" t="str">
        <f>MID(VLOOKUP($D2462,業務!$A$1:$E$11,2,FALSE),FIND("/",VLOOKUP($D2462,業務!$A$1:$E$11,2,FALSE))+1,2)</f>
        <v>專員</v>
      </c>
      <c r="Q2462">
        <f t="shared" si="115"/>
        <v>0.01</v>
      </c>
      <c r="R2462">
        <f t="shared" si="116"/>
        <v>539.5</v>
      </c>
    </row>
    <row r="2463" spans="1:18" ht="15.75" customHeight="1">
      <c r="A2463" s="19">
        <v>2462</v>
      </c>
      <c r="B2463" s="4">
        <v>35</v>
      </c>
      <c r="C2463" s="15">
        <v>7</v>
      </c>
      <c r="D2463" s="21">
        <v>9</v>
      </c>
      <c r="E2463" s="22">
        <v>44403</v>
      </c>
      <c r="F2463" s="26">
        <v>2</v>
      </c>
      <c r="G2463" s="24">
        <v>0.05</v>
      </c>
      <c r="H2463">
        <f>VLOOKUP($B2463,產品!$A$1:$E$61,4,FALSE)*(1-$G2463)*$F2463</f>
        <v>16150</v>
      </c>
      <c r="I2463" s="58">
        <f>$H2463-VLOOKUP($B2463,產品!$A$2:$E$61,5,FALSE)*F2463-$R2463</f>
        <v>5707.75</v>
      </c>
      <c r="J2463">
        <f t="shared" si="114"/>
        <v>2021</v>
      </c>
      <c r="P2463" t="str">
        <f>MID(VLOOKUP($D2463,業務!$A$1:$E$11,2,FALSE),FIND("/",VLOOKUP($D2463,業務!$A$1:$E$11,2,FALSE))+1,2)</f>
        <v>經理</v>
      </c>
      <c r="Q2463">
        <f t="shared" si="115"/>
        <v>1.4999999999999999E-2</v>
      </c>
      <c r="R2463">
        <f t="shared" si="116"/>
        <v>242.25</v>
      </c>
    </row>
    <row r="2464" spans="1:18" ht="15.75" customHeight="1">
      <c r="A2464" s="19">
        <v>2463</v>
      </c>
      <c r="B2464" s="4">
        <v>30</v>
      </c>
      <c r="C2464" s="15">
        <v>285</v>
      </c>
      <c r="D2464" s="21">
        <v>9</v>
      </c>
      <c r="E2464" s="22">
        <v>44403</v>
      </c>
      <c r="F2464" s="26">
        <v>6</v>
      </c>
      <c r="G2464" s="24">
        <v>0.15</v>
      </c>
      <c r="H2464">
        <f>VLOOKUP($B2464,產品!$A$1:$E$61,4,FALSE)*(1-$G2464)*$F2464</f>
        <v>33150</v>
      </c>
      <c r="I2464" s="58">
        <f>$H2464-VLOOKUP($B2464,產品!$A$2:$E$61,5,FALSE)*F2464-$R2464</f>
        <v>9252.75</v>
      </c>
      <c r="J2464">
        <f t="shared" si="114"/>
        <v>2021</v>
      </c>
      <c r="P2464" t="str">
        <f>MID(VLOOKUP($D2464,業務!$A$1:$E$11,2,FALSE),FIND("/",VLOOKUP($D2464,業務!$A$1:$E$11,2,FALSE))+1,2)</f>
        <v>經理</v>
      </c>
      <c r="Q2464">
        <f t="shared" si="115"/>
        <v>1.4999999999999999E-2</v>
      </c>
      <c r="R2464">
        <f t="shared" si="116"/>
        <v>497.25</v>
      </c>
    </row>
    <row r="2465" spans="1:18" ht="15.75" customHeight="1">
      <c r="A2465" s="19">
        <v>2464</v>
      </c>
      <c r="B2465" s="4">
        <v>59</v>
      </c>
      <c r="C2465" s="15">
        <v>292</v>
      </c>
      <c r="D2465" s="21">
        <v>8</v>
      </c>
      <c r="E2465" s="22">
        <v>44403</v>
      </c>
      <c r="F2465" s="23">
        <v>5</v>
      </c>
      <c r="G2465" s="24">
        <v>0.09</v>
      </c>
      <c r="H2465">
        <f>VLOOKUP($B2465,產品!$A$1:$E$61,4,FALSE)*(1-$G2465)*$F2465</f>
        <v>109200</v>
      </c>
      <c r="I2465" s="58">
        <f>$H2465-VLOOKUP($B2465,產品!$A$2:$E$61,5,FALSE)*F2465-$R2465</f>
        <v>24108</v>
      </c>
      <c r="J2465">
        <f t="shared" si="114"/>
        <v>2021</v>
      </c>
      <c r="P2465" t="str">
        <f>MID(VLOOKUP($D2465,業務!$A$1:$E$11,2,FALSE),FIND("/",VLOOKUP($D2465,業務!$A$1:$E$11,2,FALSE))+1,2)</f>
        <v>專員</v>
      </c>
      <c r="Q2465">
        <f t="shared" si="115"/>
        <v>0.01</v>
      </c>
      <c r="R2465">
        <f t="shared" si="116"/>
        <v>1092</v>
      </c>
    </row>
    <row r="2466" spans="1:18" ht="15.75" customHeight="1">
      <c r="A2466" s="19">
        <v>2465</v>
      </c>
      <c r="B2466" s="4">
        <v>44</v>
      </c>
      <c r="C2466" s="15">
        <v>137</v>
      </c>
      <c r="D2466" s="21">
        <v>2</v>
      </c>
      <c r="E2466" s="22">
        <v>44403</v>
      </c>
      <c r="F2466" s="26">
        <v>3</v>
      </c>
      <c r="G2466" s="24">
        <v>0.06</v>
      </c>
      <c r="H2466">
        <f>VLOOKUP($B2466,產品!$A$1:$E$61,4,FALSE)*(1-$G2466)*$F2466</f>
        <v>56400</v>
      </c>
      <c r="I2466" s="58">
        <f>$H2466-VLOOKUP($B2466,產品!$A$2:$E$61,5,FALSE)*F2466-$R2466</f>
        <v>16554</v>
      </c>
      <c r="J2466">
        <f t="shared" si="114"/>
        <v>2021</v>
      </c>
      <c r="P2466" t="str">
        <f>MID(VLOOKUP($D2466,業務!$A$1:$E$11,2,FALSE),FIND("/",VLOOKUP($D2466,業務!$A$1:$E$11,2,FALSE))+1,2)</f>
        <v>經理</v>
      </c>
      <c r="Q2466">
        <f t="shared" si="115"/>
        <v>1.4999999999999999E-2</v>
      </c>
      <c r="R2466">
        <f t="shared" si="116"/>
        <v>846</v>
      </c>
    </row>
    <row r="2467" spans="1:18" ht="15.75" customHeight="1">
      <c r="A2467" s="19">
        <v>2466</v>
      </c>
      <c r="B2467" s="4">
        <v>48</v>
      </c>
      <c r="C2467" s="15">
        <v>262</v>
      </c>
      <c r="D2467" s="21">
        <v>7</v>
      </c>
      <c r="E2467" s="22">
        <v>44403</v>
      </c>
      <c r="F2467" s="26">
        <v>7</v>
      </c>
      <c r="G2467" s="24">
        <v>0.17</v>
      </c>
      <c r="H2467">
        <f>VLOOKUP($B2467,產品!$A$1:$E$61,4,FALSE)*(1-$G2467)*$F2467</f>
        <v>127820</v>
      </c>
      <c r="I2467" s="58">
        <f>$H2467-VLOOKUP($B2467,產品!$A$2:$E$61,5,FALSE)*F2467-$R2467</f>
        <v>26186.16</v>
      </c>
      <c r="J2467">
        <f t="shared" si="114"/>
        <v>2021</v>
      </c>
      <c r="P2467" t="str">
        <f>MID(VLOOKUP($D2467,業務!$A$1:$E$11,2,FALSE),FIND("/",VLOOKUP($D2467,業務!$A$1:$E$11,2,FALSE))+1,2)</f>
        <v>副理</v>
      </c>
      <c r="Q2467">
        <f t="shared" si="115"/>
        <v>1.2E-2</v>
      </c>
      <c r="R2467">
        <f t="shared" si="116"/>
        <v>1533.8400000000001</v>
      </c>
    </row>
    <row r="2468" spans="1:18" ht="15.75" customHeight="1">
      <c r="A2468" s="19">
        <v>2467</v>
      </c>
      <c r="B2468" s="4">
        <v>33</v>
      </c>
      <c r="C2468" s="15">
        <v>112</v>
      </c>
      <c r="D2468" s="21">
        <v>1</v>
      </c>
      <c r="E2468" s="22">
        <v>44404</v>
      </c>
      <c r="F2468" s="26">
        <v>3</v>
      </c>
      <c r="G2468" s="24">
        <v>0.14000000000000001</v>
      </c>
      <c r="H2468">
        <f>VLOOKUP($B2468,產品!$A$1:$E$61,4,FALSE)*(1-$G2468)*$F2468</f>
        <v>19350</v>
      </c>
      <c r="I2468" s="58">
        <f>$H2468-VLOOKUP($B2468,產品!$A$2:$E$61,5,FALSE)*F2468-$R2468</f>
        <v>5656.5</v>
      </c>
      <c r="J2468">
        <f t="shared" si="114"/>
        <v>2021</v>
      </c>
      <c r="P2468" t="str">
        <f>MID(VLOOKUP($D2468,業務!$A$1:$E$11,2,FALSE),FIND("/",VLOOKUP($D2468,業務!$A$1:$E$11,2,FALSE))+1,2)</f>
        <v>專員</v>
      </c>
      <c r="Q2468">
        <f t="shared" si="115"/>
        <v>0.01</v>
      </c>
      <c r="R2468">
        <f t="shared" si="116"/>
        <v>193.5</v>
      </c>
    </row>
    <row r="2469" spans="1:18" ht="15.75" customHeight="1">
      <c r="A2469" s="19">
        <v>2468</v>
      </c>
      <c r="B2469" s="4">
        <v>30</v>
      </c>
      <c r="C2469" s="15">
        <v>7</v>
      </c>
      <c r="D2469" s="21">
        <v>1</v>
      </c>
      <c r="E2469" s="22">
        <v>44404</v>
      </c>
      <c r="F2469" s="26">
        <v>8</v>
      </c>
      <c r="G2469" s="24">
        <v>0.2</v>
      </c>
      <c r="H2469">
        <f>VLOOKUP($B2469,產品!$A$1:$E$61,4,FALSE)*(1-$G2469)*$F2469</f>
        <v>41600</v>
      </c>
      <c r="I2469" s="58">
        <f>$H2469-VLOOKUP($B2469,產品!$A$2:$E$61,5,FALSE)*F2469-$R2469</f>
        <v>9984</v>
      </c>
      <c r="J2469">
        <f t="shared" si="114"/>
        <v>2021</v>
      </c>
      <c r="P2469" t="str">
        <f>MID(VLOOKUP($D2469,業務!$A$1:$E$11,2,FALSE),FIND("/",VLOOKUP($D2469,業務!$A$1:$E$11,2,FALSE))+1,2)</f>
        <v>專員</v>
      </c>
      <c r="Q2469">
        <f t="shared" si="115"/>
        <v>0.01</v>
      </c>
      <c r="R2469">
        <f t="shared" si="116"/>
        <v>416</v>
      </c>
    </row>
    <row r="2470" spans="1:18" ht="15.75" customHeight="1">
      <c r="A2470" s="19">
        <v>2469</v>
      </c>
      <c r="B2470" s="4">
        <v>54</v>
      </c>
      <c r="C2470" s="15">
        <v>135</v>
      </c>
      <c r="D2470" s="21">
        <v>1</v>
      </c>
      <c r="E2470" s="22">
        <v>44404</v>
      </c>
      <c r="F2470" s="26">
        <v>3</v>
      </c>
      <c r="G2470" s="24">
        <v>0.1</v>
      </c>
      <c r="H2470">
        <f>VLOOKUP($B2470,產品!$A$1:$E$61,4,FALSE)*(1-$G2470)*$F2470</f>
        <v>48600</v>
      </c>
      <c r="I2470" s="58">
        <f>$H2470-VLOOKUP($B2470,產品!$A$2:$E$61,5,FALSE)*F2470-$R2470</f>
        <v>10314</v>
      </c>
      <c r="J2470">
        <f t="shared" si="114"/>
        <v>2021</v>
      </c>
      <c r="P2470" t="str">
        <f>MID(VLOOKUP($D2470,業務!$A$1:$E$11,2,FALSE),FIND("/",VLOOKUP($D2470,業務!$A$1:$E$11,2,FALSE))+1,2)</f>
        <v>專員</v>
      </c>
      <c r="Q2470">
        <f t="shared" si="115"/>
        <v>0.01</v>
      </c>
      <c r="R2470">
        <f t="shared" si="116"/>
        <v>486</v>
      </c>
    </row>
    <row r="2471" spans="1:18" ht="15.75" customHeight="1">
      <c r="A2471" s="19">
        <v>2470</v>
      </c>
      <c r="B2471" s="4">
        <v>36</v>
      </c>
      <c r="C2471" s="15">
        <v>284</v>
      </c>
      <c r="D2471" s="21">
        <v>7</v>
      </c>
      <c r="E2471" s="22">
        <v>44404</v>
      </c>
      <c r="F2471" s="26">
        <v>6</v>
      </c>
      <c r="G2471" s="24">
        <v>0.11</v>
      </c>
      <c r="H2471">
        <f>VLOOKUP($B2471,產品!$A$1:$E$61,4,FALSE)*(1-$G2471)*$F2471</f>
        <v>48060</v>
      </c>
      <c r="I2471" s="58">
        <f>$H2471-VLOOKUP($B2471,產品!$A$2:$E$61,5,FALSE)*F2471-$R2471</f>
        <v>15083.28</v>
      </c>
      <c r="J2471">
        <f t="shared" si="114"/>
        <v>2021</v>
      </c>
      <c r="P2471" t="str">
        <f>MID(VLOOKUP($D2471,業務!$A$1:$E$11,2,FALSE),FIND("/",VLOOKUP($D2471,業務!$A$1:$E$11,2,FALSE))+1,2)</f>
        <v>副理</v>
      </c>
      <c r="Q2471">
        <f t="shared" si="115"/>
        <v>1.2E-2</v>
      </c>
      <c r="R2471">
        <f t="shared" si="116"/>
        <v>576.72</v>
      </c>
    </row>
    <row r="2472" spans="1:18" ht="15.75" customHeight="1">
      <c r="A2472" s="19">
        <v>2471</v>
      </c>
      <c r="B2472" s="4">
        <v>57</v>
      </c>
      <c r="C2472" s="15">
        <v>289</v>
      </c>
      <c r="D2472" s="21">
        <v>2</v>
      </c>
      <c r="E2472" s="22">
        <v>44404</v>
      </c>
      <c r="F2472" s="26">
        <v>5</v>
      </c>
      <c r="G2472" s="24">
        <v>0.11</v>
      </c>
      <c r="H2472">
        <f>VLOOKUP($B2472,產品!$A$1:$E$61,4,FALSE)*(1-$G2472)*$F2472</f>
        <v>80100</v>
      </c>
      <c r="I2472" s="58">
        <f>$H2472-VLOOKUP($B2472,產品!$A$2:$E$61,5,FALSE)*F2472-$R2472</f>
        <v>15898.5</v>
      </c>
      <c r="J2472">
        <f t="shared" si="114"/>
        <v>2021</v>
      </c>
      <c r="P2472" t="str">
        <f>MID(VLOOKUP($D2472,業務!$A$1:$E$11,2,FALSE),FIND("/",VLOOKUP($D2472,業務!$A$1:$E$11,2,FALSE))+1,2)</f>
        <v>經理</v>
      </c>
      <c r="Q2472">
        <f t="shared" si="115"/>
        <v>1.4999999999999999E-2</v>
      </c>
      <c r="R2472">
        <f t="shared" si="116"/>
        <v>1201.5</v>
      </c>
    </row>
    <row r="2473" spans="1:18" ht="15.75" customHeight="1">
      <c r="A2473" s="19">
        <v>2472</v>
      </c>
      <c r="B2473" s="4">
        <v>4</v>
      </c>
      <c r="C2473" s="15">
        <v>263</v>
      </c>
      <c r="D2473" s="21">
        <v>9</v>
      </c>
      <c r="E2473" s="22">
        <v>44404</v>
      </c>
      <c r="F2473" s="26">
        <v>50</v>
      </c>
      <c r="G2473" s="24">
        <v>0.06</v>
      </c>
      <c r="H2473">
        <f>VLOOKUP($B2473,產品!$A$1:$E$61,4,FALSE)*(1-$G2473)*$F2473</f>
        <v>47000</v>
      </c>
      <c r="I2473" s="58">
        <f>$H2473-VLOOKUP($B2473,產品!$A$2:$E$61,5,FALSE)*F2473-$R2473</f>
        <v>26295</v>
      </c>
      <c r="J2473">
        <f t="shared" si="114"/>
        <v>2021</v>
      </c>
      <c r="P2473" t="str">
        <f>MID(VLOOKUP($D2473,業務!$A$1:$E$11,2,FALSE),FIND("/",VLOOKUP($D2473,業務!$A$1:$E$11,2,FALSE))+1,2)</f>
        <v>經理</v>
      </c>
      <c r="Q2473">
        <f t="shared" si="115"/>
        <v>1.4999999999999999E-2</v>
      </c>
      <c r="R2473">
        <f t="shared" si="116"/>
        <v>705</v>
      </c>
    </row>
    <row r="2474" spans="1:18" ht="15.75" customHeight="1">
      <c r="A2474" s="19">
        <v>2473</v>
      </c>
      <c r="B2474" s="4">
        <v>60</v>
      </c>
      <c r="C2474" s="15">
        <v>272</v>
      </c>
      <c r="D2474" s="21">
        <v>7</v>
      </c>
      <c r="E2474" s="22">
        <v>44404</v>
      </c>
      <c r="F2474" s="26">
        <v>10</v>
      </c>
      <c r="G2474" s="24">
        <v>0.17</v>
      </c>
      <c r="H2474">
        <f>VLOOKUP($B2474,產品!$A$1:$E$61,4,FALSE)*(1-$G2474)*$F2474</f>
        <v>207500</v>
      </c>
      <c r="I2474" s="58">
        <f>$H2474-VLOOKUP($B2474,產品!$A$2:$E$61,5,FALSE)*F2474-$R2474</f>
        <v>30010</v>
      </c>
      <c r="J2474">
        <f t="shared" si="114"/>
        <v>2021</v>
      </c>
      <c r="P2474" t="str">
        <f>MID(VLOOKUP($D2474,業務!$A$1:$E$11,2,FALSE),FIND("/",VLOOKUP($D2474,業務!$A$1:$E$11,2,FALSE))+1,2)</f>
        <v>副理</v>
      </c>
      <c r="Q2474">
        <f t="shared" si="115"/>
        <v>1.2E-2</v>
      </c>
      <c r="R2474">
        <f t="shared" si="116"/>
        <v>2490</v>
      </c>
    </row>
    <row r="2475" spans="1:18" ht="15.75" customHeight="1">
      <c r="A2475" s="19">
        <v>2474</v>
      </c>
      <c r="B2475" s="4">
        <v>25</v>
      </c>
      <c r="C2475" s="15">
        <v>122</v>
      </c>
      <c r="D2475" s="21">
        <v>7</v>
      </c>
      <c r="E2475" s="22">
        <v>44405</v>
      </c>
      <c r="F2475" s="26">
        <v>10</v>
      </c>
      <c r="G2475" s="24">
        <v>0.12</v>
      </c>
      <c r="H2475">
        <f>VLOOKUP($B2475,產品!$A$1:$E$61,4,FALSE)*(1-$G2475)*$F2475</f>
        <v>52800</v>
      </c>
      <c r="I2475" s="58">
        <f>$H2475-VLOOKUP($B2475,產品!$A$2:$E$61,5,FALSE)*F2475-$R2475</f>
        <v>16166.4</v>
      </c>
      <c r="J2475">
        <f t="shared" si="114"/>
        <v>2021</v>
      </c>
      <c r="P2475" t="str">
        <f>MID(VLOOKUP($D2475,業務!$A$1:$E$11,2,FALSE),FIND("/",VLOOKUP($D2475,業務!$A$1:$E$11,2,FALSE))+1,2)</f>
        <v>副理</v>
      </c>
      <c r="Q2475">
        <f t="shared" si="115"/>
        <v>1.2E-2</v>
      </c>
      <c r="R2475">
        <f t="shared" si="116"/>
        <v>633.6</v>
      </c>
    </row>
    <row r="2476" spans="1:18" ht="15.75" customHeight="1">
      <c r="A2476" s="19">
        <v>2475</v>
      </c>
      <c r="B2476" s="4">
        <v>21</v>
      </c>
      <c r="C2476" s="15">
        <v>284</v>
      </c>
      <c r="D2476" s="21">
        <v>7</v>
      </c>
      <c r="E2476" s="22">
        <v>44405</v>
      </c>
      <c r="F2476" s="23">
        <v>15</v>
      </c>
      <c r="G2476" s="24">
        <v>0.12</v>
      </c>
      <c r="H2476">
        <f>VLOOKUP($B2476,產品!$A$1:$E$61,4,FALSE)*(1-$G2476)*$F2476</f>
        <v>23760</v>
      </c>
      <c r="I2476" s="58">
        <f>$H2476-VLOOKUP($B2476,產品!$A$2:$E$61,5,FALSE)*F2476-$R2476</f>
        <v>12674.88</v>
      </c>
      <c r="J2476">
        <f t="shared" si="114"/>
        <v>2021</v>
      </c>
      <c r="P2476" t="str">
        <f>MID(VLOOKUP($D2476,業務!$A$1:$E$11,2,FALSE),FIND("/",VLOOKUP($D2476,業務!$A$1:$E$11,2,FALSE))+1,2)</f>
        <v>副理</v>
      </c>
      <c r="Q2476">
        <f t="shared" si="115"/>
        <v>1.2E-2</v>
      </c>
      <c r="R2476">
        <f t="shared" si="116"/>
        <v>285.12</v>
      </c>
    </row>
    <row r="2477" spans="1:18" ht="15.75" customHeight="1">
      <c r="A2477" s="19">
        <v>2476</v>
      </c>
      <c r="B2477" s="4">
        <v>51</v>
      </c>
      <c r="C2477" s="15">
        <v>123</v>
      </c>
      <c r="D2477" s="21">
        <v>5</v>
      </c>
      <c r="E2477" s="22">
        <v>44405</v>
      </c>
      <c r="F2477" s="26">
        <v>5</v>
      </c>
      <c r="G2477" s="24">
        <v>0.14000000000000001</v>
      </c>
      <c r="H2477">
        <f>VLOOKUP($B2477,產品!$A$1:$E$61,4,FALSE)*(1-$G2477)*$F2477</f>
        <v>86000</v>
      </c>
      <c r="I2477" s="58">
        <f>$H2477-VLOOKUP($B2477,產品!$A$2:$E$61,5,FALSE)*F2477-$R2477</f>
        <v>15140</v>
      </c>
      <c r="J2477">
        <f t="shared" si="114"/>
        <v>2021</v>
      </c>
      <c r="P2477" t="str">
        <f>MID(VLOOKUP($D2477,業務!$A$1:$E$11,2,FALSE),FIND("/",VLOOKUP($D2477,業務!$A$1:$E$11,2,FALSE))+1,2)</f>
        <v>專員</v>
      </c>
      <c r="Q2477">
        <f t="shared" si="115"/>
        <v>0.01</v>
      </c>
      <c r="R2477">
        <f t="shared" si="116"/>
        <v>860</v>
      </c>
    </row>
    <row r="2478" spans="1:18" ht="15.75" customHeight="1">
      <c r="A2478" s="19">
        <v>2477</v>
      </c>
      <c r="B2478" s="4">
        <v>56</v>
      </c>
      <c r="C2478" s="15">
        <v>118</v>
      </c>
      <c r="D2478" s="21">
        <v>7</v>
      </c>
      <c r="E2478" s="22">
        <v>44405</v>
      </c>
      <c r="F2478" s="26">
        <v>7</v>
      </c>
      <c r="G2478" s="24">
        <v>0.14000000000000001</v>
      </c>
      <c r="H2478">
        <f>VLOOKUP($B2478,產品!$A$1:$E$61,4,FALSE)*(1-$G2478)*$F2478</f>
        <v>132440</v>
      </c>
      <c r="I2478" s="58">
        <f>$H2478-VLOOKUP($B2478,產品!$A$2:$E$61,5,FALSE)*F2478-$R2478</f>
        <v>23050.720000000016</v>
      </c>
      <c r="J2478">
        <f t="shared" si="114"/>
        <v>2021</v>
      </c>
      <c r="P2478" t="str">
        <f>MID(VLOOKUP($D2478,業務!$A$1:$E$11,2,FALSE),FIND("/",VLOOKUP($D2478,業務!$A$1:$E$11,2,FALSE))+1,2)</f>
        <v>副理</v>
      </c>
      <c r="Q2478">
        <f t="shared" si="115"/>
        <v>1.2E-2</v>
      </c>
      <c r="R2478">
        <f t="shared" si="116"/>
        <v>1589.28</v>
      </c>
    </row>
    <row r="2479" spans="1:18" ht="15.75" customHeight="1">
      <c r="A2479" s="19">
        <v>2478</v>
      </c>
      <c r="B2479" s="4">
        <v>15</v>
      </c>
      <c r="C2479" s="15">
        <v>264</v>
      </c>
      <c r="D2479" s="21">
        <v>9</v>
      </c>
      <c r="E2479" s="22">
        <v>44406</v>
      </c>
      <c r="F2479" s="26">
        <v>16</v>
      </c>
      <c r="G2479" s="24">
        <v>0.16</v>
      </c>
      <c r="H2479">
        <f>VLOOKUP($B2479,產品!$A$1:$E$61,4,FALSE)*(1-$G2479)*$F2479</f>
        <v>24192</v>
      </c>
      <c r="I2479" s="58">
        <f>$H2479-VLOOKUP($B2479,產品!$A$2:$E$61,5,FALSE)*F2479-$R2479</f>
        <v>12309.12</v>
      </c>
      <c r="J2479">
        <f t="shared" si="114"/>
        <v>2021</v>
      </c>
      <c r="P2479" t="str">
        <f>MID(VLOOKUP($D2479,業務!$A$1:$E$11,2,FALSE),FIND("/",VLOOKUP($D2479,業務!$A$1:$E$11,2,FALSE))+1,2)</f>
        <v>經理</v>
      </c>
      <c r="Q2479">
        <f t="shared" si="115"/>
        <v>1.4999999999999999E-2</v>
      </c>
      <c r="R2479">
        <f t="shared" si="116"/>
        <v>362.88</v>
      </c>
    </row>
    <row r="2480" spans="1:18" ht="15.75" customHeight="1">
      <c r="A2480" s="19">
        <v>2479</v>
      </c>
      <c r="B2480" s="4">
        <v>55</v>
      </c>
      <c r="C2480" s="15">
        <v>285</v>
      </c>
      <c r="D2480" s="21">
        <v>6</v>
      </c>
      <c r="E2480" s="22">
        <v>44406</v>
      </c>
      <c r="F2480" s="23">
        <v>9</v>
      </c>
      <c r="G2480" s="24">
        <v>0.16</v>
      </c>
      <c r="H2480">
        <f>VLOOKUP($B2480,產品!$A$1:$E$61,4,FALSE)*(1-$G2480)*$F2480</f>
        <v>151200</v>
      </c>
      <c r="I2480" s="58">
        <f>$H2480-VLOOKUP($B2480,產品!$A$2:$E$61,5,FALSE)*F2480-$R2480</f>
        <v>23688</v>
      </c>
      <c r="J2480">
        <f t="shared" si="114"/>
        <v>2021</v>
      </c>
      <c r="P2480" t="str">
        <f>MID(VLOOKUP($D2480,業務!$A$1:$E$11,2,FALSE),FIND("/",VLOOKUP($D2480,業務!$A$1:$E$11,2,FALSE))+1,2)</f>
        <v>專員</v>
      </c>
      <c r="Q2480">
        <f t="shared" si="115"/>
        <v>0.01</v>
      </c>
      <c r="R2480">
        <f t="shared" si="116"/>
        <v>1512</v>
      </c>
    </row>
    <row r="2481" spans="1:18" ht="15.75" customHeight="1">
      <c r="A2481" s="19">
        <v>2480</v>
      </c>
      <c r="B2481" s="4">
        <v>56</v>
      </c>
      <c r="C2481" s="15">
        <v>4</v>
      </c>
      <c r="D2481" s="21">
        <v>1</v>
      </c>
      <c r="E2481" s="22">
        <v>44406</v>
      </c>
      <c r="F2481" s="23">
        <v>10</v>
      </c>
      <c r="G2481" s="24">
        <v>0.17</v>
      </c>
      <c r="H2481">
        <f>VLOOKUP($B2481,產品!$A$1:$E$61,4,FALSE)*(1-$G2481)*$F2481</f>
        <v>182600</v>
      </c>
      <c r="I2481" s="58">
        <f>$H2481-VLOOKUP($B2481,產品!$A$2:$E$61,5,FALSE)*F2481-$R2481</f>
        <v>26774.000000000029</v>
      </c>
      <c r="J2481">
        <f t="shared" si="114"/>
        <v>2021</v>
      </c>
      <c r="P2481" t="str">
        <f>MID(VLOOKUP($D2481,業務!$A$1:$E$11,2,FALSE),FIND("/",VLOOKUP($D2481,業務!$A$1:$E$11,2,FALSE))+1,2)</f>
        <v>專員</v>
      </c>
      <c r="Q2481">
        <f t="shared" si="115"/>
        <v>0.01</v>
      </c>
      <c r="R2481">
        <f t="shared" si="116"/>
        <v>1826</v>
      </c>
    </row>
    <row r="2482" spans="1:18" ht="15.75" customHeight="1">
      <c r="A2482" s="19">
        <v>2481</v>
      </c>
      <c r="B2482" s="4">
        <v>1</v>
      </c>
      <c r="C2482" s="15">
        <v>261</v>
      </c>
      <c r="D2482" s="21">
        <v>10</v>
      </c>
      <c r="E2482" s="22">
        <v>44406</v>
      </c>
      <c r="F2482" s="26">
        <v>75</v>
      </c>
      <c r="G2482" s="24">
        <v>0.15</v>
      </c>
      <c r="H2482">
        <f>VLOOKUP($B2482,產品!$A$1:$E$61,4,FALSE)*(1-$G2482)*$F2482</f>
        <v>63750</v>
      </c>
      <c r="I2482" s="58">
        <f>$H2482-VLOOKUP($B2482,產品!$A$2:$E$61,5,FALSE)*F2482-$R2482</f>
        <v>33112.5</v>
      </c>
      <c r="J2482">
        <f t="shared" si="114"/>
        <v>2021</v>
      </c>
      <c r="P2482" t="str">
        <f>MID(VLOOKUP($D2482,業務!$A$1:$E$11,2,FALSE),FIND("/",VLOOKUP($D2482,業務!$A$1:$E$11,2,FALSE))+1,2)</f>
        <v>專員</v>
      </c>
      <c r="Q2482">
        <f t="shared" si="115"/>
        <v>0.01</v>
      </c>
      <c r="R2482">
        <f t="shared" si="116"/>
        <v>637.5</v>
      </c>
    </row>
    <row r="2483" spans="1:18" ht="15.75" customHeight="1">
      <c r="A2483" s="19">
        <v>2482</v>
      </c>
      <c r="B2483" s="4">
        <v>41</v>
      </c>
      <c r="C2483" s="15">
        <v>259</v>
      </c>
      <c r="D2483" s="21">
        <v>10</v>
      </c>
      <c r="E2483" s="22">
        <v>44406</v>
      </c>
      <c r="F2483" s="26">
        <v>25</v>
      </c>
      <c r="G2483" s="24">
        <v>0.15</v>
      </c>
      <c r="H2483">
        <f>VLOOKUP($B2483,產品!$A$1:$E$61,4,FALSE)*(1-$G2483)*$F2483</f>
        <v>255000</v>
      </c>
      <c r="I2483" s="58">
        <f>$H2483-VLOOKUP($B2483,產品!$A$2:$E$61,5,FALSE)*F2483-$R2483</f>
        <v>57450</v>
      </c>
      <c r="J2483">
        <f t="shared" si="114"/>
        <v>2021</v>
      </c>
      <c r="P2483" t="str">
        <f>MID(VLOOKUP($D2483,業務!$A$1:$E$11,2,FALSE),FIND("/",VLOOKUP($D2483,業務!$A$1:$E$11,2,FALSE))+1,2)</f>
        <v>專員</v>
      </c>
      <c r="Q2483">
        <f t="shared" si="115"/>
        <v>0.01</v>
      </c>
      <c r="R2483">
        <f t="shared" si="116"/>
        <v>2550</v>
      </c>
    </row>
    <row r="2484" spans="1:18" ht="15.75" customHeight="1">
      <c r="A2484" s="19">
        <v>2483</v>
      </c>
      <c r="B2484" s="4">
        <v>41</v>
      </c>
      <c r="C2484" s="15">
        <v>116</v>
      </c>
      <c r="D2484" s="21">
        <v>6</v>
      </c>
      <c r="E2484" s="22">
        <v>44407</v>
      </c>
      <c r="F2484" s="23">
        <v>2</v>
      </c>
      <c r="G2484" s="24">
        <v>0.06</v>
      </c>
      <c r="H2484">
        <f>VLOOKUP($B2484,產品!$A$1:$E$61,4,FALSE)*(1-$G2484)*$F2484</f>
        <v>22560</v>
      </c>
      <c r="I2484" s="58">
        <f>$H2484-VLOOKUP($B2484,產品!$A$2:$E$61,5,FALSE)*F2484-$R2484</f>
        <v>6734.4</v>
      </c>
      <c r="J2484">
        <f t="shared" si="114"/>
        <v>2021</v>
      </c>
      <c r="P2484" t="str">
        <f>MID(VLOOKUP($D2484,業務!$A$1:$E$11,2,FALSE),FIND("/",VLOOKUP($D2484,業務!$A$1:$E$11,2,FALSE))+1,2)</f>
        <v>專員</v>
      </c>
      <c r="Q2484">
        <f t="shared" si="115"/>
        <v>0.01</v>
      </c>
      <c r="R2484">
        <f t="shared" si="116"/>
        <v>225.6</v>
      </c>
    </row>
    <row r="2485" spans="1:18" ht="15.75" customHeight="1">
      <c r="A2485" s="19">
        <v>2484</v>
      </c>
      <c r="B2485" s="4">
        <v>5</v>
      </c>
      <c r="C2485" s="15">
        <v>268</v>
      </c>
      <c r="D2485" s="21">
        <v>6</v>
      </c>
      <c r="E2485" s="22">
        <v>44407</v>
      </c>
      <c r="F2485" s="26">
        <v>20</v>
      </c>
      <c r="G2485" s="24">
        <v>7.0000000000000007E-2</v>
      </c>
      <c r="H2485">
        <f>VLOOKUP($B2485,產品!$A$1:$E$61,4,FALSE)*(1-$G2485)*$F2485</f>
        <v>18599.999999999996</v>
      </c>
      <c r="I2485" s="58">
        <f>$H2485-VLOOKUP($B2485,產品!$A$2:$E$61,5,FALSE)*F2485-$R2485</f>
        <v>10413.999999999996</v>
      </c>
      <c r="J2485">
        <f t="shared" si="114"/>
        <v>2021</v>
      </c>
      <c r="P2485" t="str">
        <f>MID(VLOOKUP($D2485,業務!$A$1:$E$11,2,FALSE),FIND("/",VLOOKUP($D2485,業務!$A$1:$E$11,2,FALSE))+1,2)</f>
        <v>專員</v>
      </c>
      <c r="Q2485">
        <f t="shared" si="115"/>
        <v>0.01</v>
      </c>
      <c r="R2485">
        <f t="shared" si="116"/>
        <v>185.99999999999997</v>
      </c>
    </row>
    <row r="2486" spans="1:18" ht="15.75" customHeight="1">
      <c r="A2486" s="19">
        <v>2485</v>
      </c>
      <c r="B2486" s="4">
        <v>20</v>
      </c>
      <c r="C2486" s="15">
        <v>136</v>
      </c>
      <c r="D2486" s="21">
        <v>4</v>
      </c>
      <c r="E2486" s="22">
        <v>44407</v>
      </c>
      <c r="F2486" s="26">
        <v>40</v>
      </c>
      <c r="G2486" s="24">
        <v>0.17</v>
      </c>
      <c r="H2486">
        <f>VLOOKUP($B2486,產品!$A$1:$E$61,4,FALSE)*(1-$G2486)*$F2486</f>
        <v>59760</v>
      </c>
      <c r="I2486" s="58">
        <f>$H2486-VLOOKUP($B2486,產品!$A$2:$E$61,5,FALSE)*F2486-$R2486</f>
        <v>30242.880000000001</v>
      </c>
      <c r="J2486">
        <f t="shared" si="114"/>
        <v>2021</v>
      </c>
      <c r="P2486" t="str">
        <f>MID(VLOOKUP($D2486,業務!$A$1:$E$11,2,FALSE),FIND("/",VLOOKUP($D2486,業務!$A$1:$E$11,2,FALSE))+1,2)</f>
        <v>副理</v>
      </c>
      <c r="Q2486">
        <f t="shared" si="115"/>
        <v>1.2E-2</v>
      </c>
      <c r="R2486">
        <f t="shared" si="116"/>
        <v>717.12</v>
      </c>
    </row>
    <row r="2487" spans="1:18" ht="15.75" customHeight="1">
      <c r="A2487" s="19">
        <v>2486</v>
      </c>
      <c r="B2487" s="4">
        <v>10</v>
      </c>
      <c r="C2487" s="15">
        <v>117</v>
      </c>
      <c r="D2487" s="21">
        <v>5</v>
      </c>
      <c r="E2487" s="22">
        <v>44407</v>
      </c>
      <c r="F2487" s="26">
        <v>150</v>
      </c>
      <c r="G2487" s="24">
        <v>0.08</v>
      </c>
      <c r="H2487">
        <f>VLOOKUP($B2487,產品!$A$1:$E$61,4,FALSE)*(1-$G2487)*$F2487</f>
        <v>138000</v>
      </c>
      <c r="I2487" s="58">
        <f>$H2487-VLOOKUP($B2487,產品!$A$2:$E$61,5,FALSE)*F2487-$R2487</f>
        <v>76620</v>
      </c>
      <c r="J2487">
        <f t="shared" si="114"/>
        <v>2021</v>
      </c>
      <c r="P2487" t="str">
        <f>MID(VLOOKUP($D2487,業務!$A$1:$E$11,2,FALSE),FIND("/",VLOOKUP($D2487,業務!$A$1:$E$11,2,FALSE))+1,2)</f>
        <v>專員</v>
      </c>
      <c r="Q2487">
        <f t="shared" si="115"/>
        <v>0.01</v>
      </c>
      <c r="R2487">
        <f t="shared" si="116"/>
        <v>1380</v>
      </c>
    </row>
    <row r="2488" spans="1:18" ht="15.75" customHeight="1">
      <c r="A2488" s="19">
        <v>2487</v>
      </c>
      <c r="B2488" s="4">
        <v>29</v>
      </c>
      <c r="C2488" s="15">
        <v>290</v>
      </c>
      <c r="D2488" s="21">
        <v>3</v>
      </c>
      <c r="E2488" s="22">
        <v>44408</v>
      </c>
      <c r="F2488" s="26">
        <v>4</v>
      </c>
      <c r="G2488" s="24">
        <v>0.08</v>
      </c>
      <c r="H2488">
        <f>VLOOKUP($B2488,產品!$A$1:$E$61,4,FALSE)*(1-$G2488)*$F2488</f>
        <v>22080</v>
      </c>
      <c r="I2488" s="58">
        <f>$H2488-VLOOKUP($B2488,產品!$A$2:$E$61,5,FALSE)*F2488-$R2488</f>
        <v>7326.72</v>
      </c>
      <c r="J2488">
        <f t="shared" si="114"/>
        <v>2021</v>
      </c>
      <c r="P2488" t="str">
        <f>MID(VLOOKUP($D2488,業務!$A$1:$E$11,2,FALSE),FIND("/",VLOOKUP($D2488,業務!$A$1:$E$11,2,FALSE))+1,2)</f>
        <v>協理</v>
      </c>
      <c r="Q2488">
        <f t="shared" si="115"/>
        <v>1.6E-2</v>
      </c>
      <c r="R2488">
        <f t="shared" si="116"/>
        <v>353.28000000000003</v>
      </c>
    </row>
    <row r="2489" spans="1:18" ht="15.75" customHeight="1">
      <c r="A2489" s="19">
        <v>2488</v>
      </c>
      <c r="B2489" s="4">
        <v>42</v>
      </c>
      <c r="C2489" s="15">
        <v>123</v>
      </c>
      <c r="D2489" s="21">
        <v>8</v>
      </c>
      <c r="E2489" s="22">
        <v>44408</v>
      </c>
      <c r="F2489" s="23">
        <v>10</v>
      </c>
      <c r="G2489" s="24">
        <v>0.12</v>
      </c>
      <c r="H2489">
        <f>VLOOKUP($B2489,產品!$A$1:$E$61,4,FALSE)*(1-$G2489)*$F2489</f>
        <v>132000</v>
      </c>
      <c r="I2489" s="58">
        <f>$H2489-VLOOKUP($B2489,產品!$A$2:$E$61,5,FALSE)*F2489-$R2489</f>
        <v>33180</v>
      </c>
      <c r="J2489">
        <f t="shared" si="114"/>
        <v>2021</v>
      </c>
      <c r="P2489" t="str">
        <f>MID(VLOOKUP($D2489,業務!$A$1:$E$11,2,FALSE),FIND("/",VLOOKUP($D2489,業務!$A$1:$E$11,2,FALSE))+1,2)</f>
        <v>專員</v>
      </c>
      <c r="Q2489">
        <f t="shared" si="115"/>
        <v>0.01</v>
      </c>
      <c r="R2489">
        <f t="shared" si="116"/>
        <v>1320</v>
      </c>
    </row>
    <row r="2490" spans="1:18" ht="15.75" customHeight="1">
      <c r="A2490" s="19">
        <v>2489</v>
      </c>
      <c r="B2490" s="4">
        <v>21</v>
      </c>
      <c r="C2490" s="15">
        <v>274</v>
      </c>
      <c r="D2490" s="21">
        <v>3</v>
      </c>
      <c r="E2490" s="22">
        <v>44408</v>
      </c>
      <c r="F2490" s="26">
        <v>70</v>
      </c>
      <c r="G2490" s="24">
        <v>0.12</v>
      </c>
      <c r="H2490">
        <f>VLOOKUP($B2490,產品!$A$1:$E$61,4,FALSE)*(1-$G2490)*$F2490</f>
        <v>110880</v>
      </c>
      <c r="I2490" s="58">
        <f>$H2490-VLOOKUP($B2490,產品!$A$2:$E$61,5,FALSE)*F2490-$R2490</f>
        <v>58705.919999999998</v>
      </c>
      <c r="J2490">
        <f t="shared" si="114"/>
        <v>2021</v>
      </c>
      <c r="P2490" t="str">
        <f>MID(VLOOKUP($D2490,業務!$A$1:$E$11,2,FALSE),FIND("/",VLOOKUP($D2490,業務!$A$1:$E$11,2,FALSE))+1,2)</f>
        <v>協理</v>
      </c>
      <c r="Q2490">
        <f t="shared" si="115"/>
        <v>1.6E-2</v>
      </c>
      <c r="R2490">
        <f t="shared" si="116"/>
        <v>1774.08</v>
      </c>
    </row>
    <row r="2491" spans="1:18" ht="15.75" customHeight="1">
      <c r="A2491" s="19">
        <v>2490</v>
      </c>
      <c r="B2491" s="4">
        <v>37</v>
      </c>
      <c r="C2491" s="15">
        <v>289</v>
      </c>
      <c r="D2491" s="21">
        <v>7</v>
      </c>
      <c r="E2491" s="22">
        <v>44409</v>
      </c>
      <c r="F2491" s="23">
        <v>10</v>
      </c>
      <c r="G2491" s="24">
        <v>0.16</v>
      </c>
      <c r="H2491">
        <f>VLOOKUP($B2491,產品!$A$1:$E$61,4,FALSE)*(1-$G2491)*$F2491</f>
        <v>100800</v>
      </c>
      <c r="I2491" s="58">
        <f>$H2491-VLOOKUP($B2491,產品!$A$2:$E$61,5,FALSE)*F2491-$R2491</f>
        <v>21590.400000000001</v>
      </c>
      <c r="J2491">
        <f t="shared" si="114"/>
        <v>2021</v>
      </c>
      <c r="P2491" t="str">
        <f>MID(VLOOKUP($D2491,業務!$A$1:$E$11,2,FALSE),FIND("/",VLOOKUP($D2491,業務!$A$1:$E$11,2,FALSE))+1,2)</f>
        <v>副理</v>
      </c>
      <c r="Q2491">
        <f t="shared" si="115"/>
        <v>1.2E-2</v>
      </c>
      <c r="R2491">
        <f t="shared" si="116"/>
        <v>1209.6000000000001</v>
      </c>
    </row>
    <row r="2492" spans="1:18" ht="15.75" customHeight="1">
      <c r="A2492" s="19">
        <v>2491</v>
      </c>
      <c r="B2492" s="4">
        <v>20</v>
      </c>
      <c r="C2492" s="15">
        <v>4</v>
      </c>
      <c r="D2492" s="21">
        <v>4</v>
      </c>
      <c r="E2492" s="22">
        <v>44409</v>
      </c>
      <c r="F2492" s="26">
        <v>8</v>
      </c>
      <c r="G2492" s="24">
        <v>7.0000000000000007E-2</v>
      </c>
      <c r="H2492">
        <f>VLOOKUP($B2492,產品!$A$1:$E$61,4,FALSE)*(1-$G2492)*$F2492</f>
        <v>13392</v>
      </c>
      <c r="I2492" s="58">
        <f>$H2492-VLOOKUP($B2492,產品!$A$2:$E$61,5,FALSE)*F2492-$R2492</f>
        <v>7471.2960000000003</v>
      </c>
      <c r="J2492">
        <f t="shared" si="114"/>
        <v>2021</v>
      </c>
      <c r="P2492" t="str">
        <f>MID(VLOOKUP($D2492,業務!$A$1:$E$11,2,FALSE),FIND("/",VLOOKUP($D2492,業務!$A$1:$E$11,2,FALSE))+1,2)</f>
        <v>副理</v>
      </c>
      <c r="Q2492">
        <f t="shared" si="115"/>
        <v>1.2E-2</v>
      </c>
      <c r="R2492">
        <f t="shared" si="116"/>
        <v>160.70400000000001</v>
      </c>
    </row>
    <row r="2493" spans="1:18" ht="15.75" customHeight="1">
      <c r="A2493" s="19">
        <v>2492</v>
      </c>
      <c r="B2493" s="4">
        <v>45</v>
      </c>
      <c r="C2493" s="15">
        <v>270</v>
      </c>
      <c r="D2493" s="21">
        <v>1</v>
      </c>
      <c r="E2493" s="22">
        <v>44409</v>
      </c>
      <c r="F2493" s="26">
        <v>3</v>
      </c>
      <c r="G2493" s="24">
        <v>0.16</v>
      </c>
      <c r="H2493">
        <f>VLOOKUP($B2493,產品!$A$1:$E$61,4,FALSE)*(1-$G2493)*$F2493</f>
        <v>35280</v>
      </c>
      <c r="I2493" s="58">
        <f>$H2493-VLOOKUP($B2493,產品!$A$2:$E$61,5,FALSE)*F2493-$R2493</f>
        <v>7627.2</v>
      </c>
      <c r="J2493">
        <f t="shared" si="114"/>
        <v>2021</v>
      </c>
      <c r="P2493" t="str">
        <f>MID(VLOOKUP($D2493,業務!$A$1:$E$11,2,FALSE),FIND("/",VLOOKUP($D2493,業務!$A$1:$E$11,2,FALSE))+1,2)</f>
        <v>專員</v>
      </c>
      <c r="Q2493">
        <f t="shared" si="115"/>
        <v>0.01</v>
      </c>
      <c r="R2493">
        <f t="shared" si="116"/>
        <v>352.8</v>
      </c>
    </row>
    <row r="2494" spans="1:18" ht="15.75" customHeight="1">
      <c r="A2494" s="19">
        <v>2493</v>
      </c>
      <c r="B2494" s="4">
        <v>46</v>
      </c>
      <c r="C2494" s="15">
        <v>262</v>
      </c>
      <c r="D2494" s="21">
        <v>10</v>
      </c>
      <c r="E2494" s="22">
        <v>44409</v>
      </c>
      <c r="F2494" s="23">
        <v>2</v>
      </c>
      <c r="G2494" s="24">
        <v>0.06</v>
      </c>
      <c r="H2494">
        <f>VLOOKUP($B2494,產品!$A$1:$E$61,4,FALSE)*(1-$G2494)*$F2494</f>
        <v>31960</v>
      </c>
      <c r="I2494" s="58">
        <f>$H2494-VLOOKUP($B2494,產品!$A$2:$E$61,5,FALSE)*F2494-$R2494</f>
        <v>9540.4</v>
      </c>
      <c r="J2494">
        <f t="shared" si="114"/>
        <v>2021</v>
      </c>
      <c r="P2494" t="str">
        <f>MID(VLOOKUP($D2494,業務!$A$1:$E$11,2,FALSE),FIND("/",VLOOKUP($D2494,業務!$A$1:$E$11,2,FALSE))+1,2)</f>
        <v>專員</v>
      </c>
      <c r="Q2494">
        <f t="shared" si="115"/>
        <v>0.01</v>
      </c>
      <c r="R2494">
        <f t="shared" si="116"/>
        <v>319.60000000000002</v>
      </c>
    </row>
    <row r="2495" spans="1:18" ht="15.75" customHeight="1">
      <c r="A2495" s="19">
        <v>2494</v>
      </c>
      <c r="B2495" s="4">
        <v>3</v>
      </c>
      <c r="C2495" s="15">
        <v>8</v>
      </c>
      <c r="D2495" s="21">
        <v>9</v>
      </c>
      <c r="E2495" s="22">
        <v>44409</v>
      </c>
      <c r="F2495" s="26">
        <v>30</v>
      </c>
      <c r="G2495" s="24">
        <v>0.15</v>
      </c>
      <c r="H2495">
        <f>VLOOKUP($B2495,產品!$A$1:$E$61,4,FALSE)*(1-$G2495)*$F2495</f>
        <v>25500</v>
      </c>
      <c r="I2495" s="58">
        <f>$H2495-VLOOKUP($B2495,產品!$A$2:$E$61,5,FALSE)*F2495-$R2495</f>
        <v>13117.5</v>
      </c>
      <c r="J2495">
        <f t="shared" si="114"/>
        <v>2021</v>
      </c>
      <c r="P2495" t="str">
        <f>MID(VLOOKUP($D2495,業務!$A$1:$E$11,2,FALSE),FIND("/",VLOOKUP($D2495,業務!$A$1:$E$11,2,FALSE))+1,2)</f>
        <v>經理</v>
      </c>
      <c r="Q2495">
        <f t="shared" si="115"/>
        <v>1.4999999999999999E-2</v>
      </c>
      <c r="R2495">
        <f t="shared" si="116"/>
        <v>382.5</v>
      </c>
    </row>
    <row r="2496" spans="1:18" ht="15.75" customHeight="1">
      <c r="A2496" s="19">
        <v>2495</v>
      </c>
      <c r="B2496" s="4">
        <v>11</v>
      </c>
      <c r="C2496" s="15">
        <v>112</v>
      </c>
      <c r="D2496" s="21">
        <v>6</v>
      </c>
      <c r="E2496" s="22">
        <v>44409</v>
      </c>
      <c r="F2496" s="23">
        <v>40</v>
      </c>
      <c r="G2496" s="24">
        <v>0.18</v>
      </c>
      <c r="H2496">
        <f>VLOOKUP($B2496,產品!$A$1:$E$61,4,FALSE)*(1-$G2496)*$F2496</f>
        <v>32800.000000000007</v>
      </c>
      <c r="I2496" s="58">
        <f>$H2496-VLOOKUP($B2496,產品!$A$2:$E$61,5,FALSE)*F2496-$R2496</f>
        <v>16472.000000000007</v>
      </c>
      <c r="J2496">
        <f t="shared" si="114"/>
        <v>2021</v>
      </c>
      <c r="P2496" t="str">
        <f>MID(VLOOKUP($D2496,業務!$A$1:$E$11,2,FALSE),FIND("/",VLOOKUP($D2496,業務!$A$1:$E$11,2,FALSE))+1,2)</f>
        <v>專員</v>
      </c>
      <c r="Q2496">
        <f t="shared" si="115"/>
        <v>0.01</v>
      </c>
      <c r="R2496">
        <f t="shared" si="116"/>
        <v>328.00000000000006</v>
      </c>
    </row>
    <row r="2497" spans="1:18" ht="15.75" customHeight="1">
      <c r="A2497" s="19">
        <v>2496</v>
      </c>
      <c r="B2497" s="4">
        <v>3</v>
      </c>
      <c r="C2497" s="15">
        <v>135</v>
      </c>
      <c r="D2497" s="21">
        <v>7</v>
      </c>
      <c r="E2497" s="22">
        <v>44409</v>
      </c>
      <c r="F2497" s="26">
        <v>40</v>
      </c>
      <c r="G2497" s="24">
        <v>0.08</v>
      </c>
      <c r="H2497">
        <f>VLOOKUP($B2497,產品!$A$1:$E$61,4,FALSE)*(1-$G2497)*$F2497</f>
        <v>36800</v>
      </c>
      <c r="I2497" s="58">
        <f>$H2497-VLOOKUP($B2497,產品!$A$2:$E$61,5,FALSE)*F2497-$R2497</f>
        <v>20358.400000000001</v>
      </c>
      <c r="J2497">
        <f t="shared" si="114"/>
        <v>2021</v>
      </c>
      <c r="P2497" t="str">
        <f>MID(VLOOKUP($D2497,業務!$A$1:$E$11,2,FALSE),FIND("/",VLOOKUP($D2497,業務!$A$1:$E$11,2,FALSE))+1,2)</f>
        <v>副理</v>
      </c>
      <c r="Q2497">
        <f t="shared" si="115"/>
        <v>1.2E-2</v>
      </c>
      <c r="R2497">
        <f t="shared" si="116"/>
        <v>441.6</v>
      </c>
    </row>
    <row r="2498" spans="1:18" ht="15.75" customHeight="1">
      <c r="A2498" s="19">
        <v>2497</v>
      </c>
      <c r="B2498" s="4">
        <v>16</v>
      </c>
      <c r="C2498" s="15">
        <v>257</v>
      </c>
      <c r="D2498" s="21">
        <v>1</v>
      </c>
      <c r="E2498" s="22">
        <v>44409</v>
      </c>
      <c r="F2498" s="23">
        <v>50</v>
      </c>
      <c r="G2498" s="24">
        <v>0.17</v>
      </c>
      <c r="H2498">
        <f>VLOOKUP($B2498,產品!$A$1:$E$61,4,FALSE)*(1-$G2498)*$F2498</f>
        <v>74700</v>
      </c>
      <c r="I2498" s="58">
        <f>$H2498-VLOOKUP($B2498,產品!$A$2:$E$61,5,FALSE)*F2498-$R2498</f>
        <v>37953</v>
      </c>
      <c r="J2498">
        <f t="shared" si="114"/>
        <v>2021</v>
      </c>
      <c r="P2498" t="str">
        <f>MID(VLOOKUP($D2498,業務!$A$1:$E$11,2,FALSE),FIND("/",VLOOKUP($D2498,業務!$A$1:$E$11,2,FALSE))+1,2)</f>
        <v>專員</v>
      </c>
      <c r="Q2498">
        <f t="shared" si="115"/>
        <v>0.01</v>
      </c>
      <c r="R2498">
        <f t="shared" si="116"/>
        <v>747</v>
      </c>
    </row>
    <row r="2499" spans="1:18" ht="15.75" customHeight="1">
      <c r="A2499" s="19">
        <v>2498</v>
      </c>
      <c r="B2499" s="4">
        <v>59</v>
      </c>
      <c r="C2499" s="15">
        <v>291</v>
      </c>
      <c r="D2499" s="21">
        <v>4</v>
      </c>
      <c r="E2499" s="22">
        <v>44410</v>
      </c>
      <c r="F2499" s="23">
        <v>10</v>
      </c>
      <c r="G2499" s="24">
        <v>0.16</v>
      </c>
      <c r="H2499">
        <f>VLOOKUP($B2499,產品!$A$1:$E$61,4,FALSE)*(1-$G2499)*$F2499</f>
        <v>201600</v>
      </c>
      <c r="I2499" s="58">
        <f>$H2499-VLOOKUP($B2499,產品!$A$2:$E$61,5,FALSE)*F2499-$R2499</f>
        <v>31180.799999999999</v>
      </c>
      <c r="J2499">
        <f t="shared" ref="J2499:J2562" si="117">YEAR(E2499)</f>
        <v>2021</v>
      </c>
      <c r="P2499" t="str">
        <f>MID(VLOOKUP($D2499,業務!$A$1:$E$11,2,FALSE),FIND("/",VLOOKUP($D2499,業務!$A$1:$E$11,2,FALSE))+1,2)</f>
        <v>副理</v>
      </c>
      <c r="Q2499">
        <f t="shared" ref="Q2499:Q2562" si="118">IF($P2499="專員",1%,IF($P2499="副理",1.2%,IF($P2499="經理",1.5%,IF($P2499="協理",1.6%,0))))</f>
        <v>1.2E-2</v>
      </c>
      <c r="R2499">
        <f t="shared" ref="R2499:R2562" si="119">$H2499*$Q2499</f>
        <v>2419.2000000000003</v>
      </c>
    </row>
    <row r="2500" spans="1:18" ht="15.75" customHeight="1">
      <c r="A2500" s="19">
        <v>2499</v>
      </c>
      <c r="B2500" s="4">
        <v>29</v>
      </c>
      <c r="C2500" s="15">
        <v>138</v>
      </c>
      <c r="D2500" s="21">
        <v>9</v>
      </c>
      <c r="E2500" s="22">
        <v>44410</v>
      </c>
      <c r="F2500" s="23">
        <v>2</v>
      </c>
      <c r="G2500" s="24">
        <v>7.0000000000000007E-2</v>
      </c>
      <c r="H2500">
        <f>VLOOKUP($B2500,產品!$A$1:$E$61,4,FALSE)*(1-$G2500)*$F2500</f>
        <v>11160</v>
      </c>
      <c r="I2500" s="58">
        <f>$H2500-VLOOKUP($B2500,產品!$A$2:$E$61,5,FALSE)*F2500-$R2500</f>
        <v>3792.6</v>
      </c>
      <c r="J2500">
        <f t="shared" si="117"/>
        <v>2021</v>
      </c>
      <c r="P2500" t="str">
        <f>MID(VLOOKUP($D2500,業務!$A$1:$E$11,2,FALSE),FIND("/",VLOOKUP($D2500,業務!$A$1:$E$11,2,FALSE))+1,2)</f>
        <v>經理</v>
      </c>
      <c r="Q2500">
        <f t="shared" si="118"/>
        <v>1.4999999999999999E-2</v>
      </c>
      <c r="R2500">
        <f t="shared" si="119"/>
        <v>167.4</v>
      </c>
    </row>
    <row r="2501" spans="1:18" ht="15.75" customHeight="1">
      <c r="A2501" s="19">
        <v>2500</v>
      </c>
      <c r="B2501" s="4">
        <v>45</v>
      </c>
      <c r="C2501" s="15">
        <v>121</v>
      </c>
      <c r="D2501" s="21">
        <v>8</v>
      </c>
      <c r="E2501" s="22">
        <v>44410</v>
      </c>
      <c r="F2501" s="26">
        <v>2</v>
      </c>
      <c r="G2501" s="24">
        <v>0.16</v>
      </c>
      <c r="H2501">
        <f>VLOOKUP($B2501,產品!$A$1:$E$61,4,FALSE)*(1-$G2501)*$F2501</f>
        <v>23520</v>
      </c>
      <c r="I2501" s="58">
        <f>$H2501-VLOOKUP($B2501,產品!$A$2:$E$61,5,FALSE)*F2501-$R2501</f>
        <v>5084.8</v>
      </c>
      <c r="J2501">
        <f t="shared" si="117"/>
        <v>2021</v>
      </c>
      <c r="P2501" t="str">
        <f>MID(VLOOKUP($D2501,業務!$A$1:$E$11,2,FALSE),FIND("/",VLOOKUP($D2501,業務!$A$1:$E$11,2,FALSE))+1,2)</f>
        <v>專員</v>
      </c>
      <c r="Q2501">
        <f t="shared" si="118"/>
        <v>0.01</v>
      </c>
      <c r="R2501">
        <f t="shared" si="119"/>
        <v>235.20000000000002</v>
      </c>
    </row>
    <row r="2502" spans="1:18" ht="15.75" customHeight="1">
      <c r="A2502" s="19">
        <v>2501</v>
      </c>
      <c r="B2502" s="4">
        <v>55</v>
      </c>
      <c r="C2502" s="15">
        <v>4</v>
      </c>
      <c r="D2502" s="21">
        <v>9</v>
      </c>
      <c r="E2502" s="22">
        <v>44410</v>
      </c>
      <c r="F2502" s="26">
        <v>5</v>
      </c>
      <c r="G2502" s="24">
        <v>0.19</v>
      </c>
      <c r="H2502">
        <f>VLOOKUP($B2502,產品!$A$1:$E$61,4,FALSE)*(1-$G2502)*$F2502</f>
        <v>81000.000000000015</v>
      </c>
      <c r="I2502" s="58">
        <f>$H2502-VLOOKUP($B2502,產品!$A$2:$E$61,5,FALSE)*F2502-$R2502</f>
        <v>9785.0000000000146</v>
      </c>
      <c r="J2502">
        <f t="shared" si="117"/>
        <v>2021</v>
      </c>
      <c r="P2502" t="str">
        <f>MID(VLOOKUP($D2502,業務!$A$1:$E$11,2,FALSE),FIND("/",VLOOKUP($D2502,業務!$A$1:$E$11,2,FALSE))+1,2)</f>
        <v>經理</v>
      </c>
      <c r="Q2502">
        <f t="shared" si="118"/>
        <v>1.4999999999999999E-2</v>
      </c>
      <c r="R2502">
        <f t="shared" si="119"/>
        <v>1215.0000000000002</v>
      </c>
    </row>
    <row r="2503" spans="1:18" ht="15.75" customHeight="1">
      <c r="A2503" s="19">
        <v>2502</v>
      </c>
      <c r="B2503" s="4">
        <v>30</v>
      </c>
      <c r="C2503" s="15">
        <v>284</v>
      </c>
      <c r="D2503" s="21">
        <v>2</v>
      </c>
      <c r="E2503" s="22">
        <v>44410</v>
      </c>
      <c r="F2503" s="26">
        <v>8</v>
      </c>
      <c r="G2503" s="24">
        <v>0.14000000000000001</v>
      </c>
      <c r="H2503">
        <f>VLOOKUP($B2503,產品!$A$1:$E$61,4,FALSE)*(1-$G2503)*$F2503</f>
        <v>44720</v>
      </c>
      <c r="I2503" s="58">
        <f>$H2503-VLOOKUP($B2503,產品!$A$2:$E$61,5,FALSE)*F2503-$R2503</f>
        <v>12849.2</v>
      </c>
      <c r="J2503">
        <f t="shared" si="117"/>
        <v>2021</v>
      </c>
      <c r="P2503" t="str">
        <f>MID(VLOOKUP($D2503,業務!$A$1:$E$11,2,FALSE),FIND("/",VLOOKUP($D2503,業務!$A$1:$E$11,2,FALSE))+1,2)</f>
        <v>經理</v>
      </c>
      <c r="Q2503">
        <f t="shared" si="118"/>
        <v>1.4999999999999999E-2</v>
      </c>
      <c r="R2503">
        <f t="shared" si="119"/>
        <v>670.8</v>
      </c>
    </row>
    <row r="2504" spans="1:18" ht="15.75" customHeight="1">
      <c r="A2504" s="19">
        <v>2503</v>
      </c>
      <c r="B2504" s="4">
        <v>15</v>
      </c>
      <c r="C2504" s="15">
        <v>272</v>
      </c>
      <c r="D2504" s="21">
        <v>3</v>
      </c>
      <c r="E2504" s="22">
        <v>44410</v>
      </c>
      <c r="F2504" s="23">
        <v>30</v>
      </c>
      <c r="G2504" s="24">
        <v>0.2</v>
      </c>
      <c r="H2504">
        <f>VLOOKUP($B2504,產品!$A$1:$E$61,4,FALSE)*(1-$G2504)*$F2504</f>
        <v>43200</v>
      </c>
      <c r="I2504" s="58">
        <f>$H2504-VLOOKUP($B2504,產品!$A$2:$E$61,5,FALSE)*F2504-$R2504</f>
        <v>20908.8</v>
      </c>
      <c r="J2504">
        <f t="shared" si="117"/>
        <v>2021</v>
      </c>
      <c r="P2504" t="str">
        <f>MID(VLOOKUP($D2504,業務!$A$1:$E$11,2,FALSE),FIND("/",VLOOKUP($D2504,業務!$A$1:$E$11,2,FALSE))+1,2)</f>
        <v>協理</v>
      </c>
      <c r="Q2504">
        <f t="shared" si="118"/>
        <v>1.6E-2</v>
      </c>
      <c r="R2504">
        <f t="shared" si="119"/>
        <v>691.2</v>
      </c>
    </row>
    <row r="2505" spans="1:18" ht="15.75" customHeight="1">
      <c r="A2505" s="19">
        <v>2504</v>
      </c>
      <c r="B2505" s="4">
        <v>6</v>
      </c>
      <c r="C2505" s="15">
        <v>117</v>
      </c>
      <c r="D2505" s="21">
        <v>8</v>
      </c>
      <c r="E2505" s="22">
        <v>44410</v>
      </c>
      <c r="F2505" s="26">
        <v>45</v>
      </c>
      <c r="G2505" s="24">
        <v>0.11</v>
      </c>
      <c r="H2505">
        <f>VLOOKUP($B2505,產品!$A$1:$E$61,4,FALSE)*(1-$G2505)*$F2505</f>
        <v>40050</v>
      </c>
      <c r="I2505" s="58">
        <f>$H2505-VLOOKUP($B2505,產品!$A$2:$E$61,5,FALSE)*F2505-$R2505</f>
        <v>21649.5</v>
      </c>
      <c r="J2505">
        <f t="shared" si="117"/>
        <v>2021</v>
      </c>
      <c r="P2505" t="str">
        <f>MID(VLOOKUP($D2505,業務!$A$1:$E$11,2,FALSE),FIND("/",VLOOKUP($D2505,業務!$A$1:$E$11,2,FALSE))+1,2)</f>
        <v>專員</v>
      </c>
      <c r="Q2505">
        <f t="shared" si="118"/>
        <v>0.01</v>
      </c>
      <c r="R2505">
        <f t="shared" si="119"/>
        <v>400.5</v>
      </c>
    </row>
    <row r="2506" spans="1:18" ht="15.75" customHeight="1">
      <c r="A2506" s="19">
        <v>2505</v>
      </c>
      <c r="B2506" s="4">
        <v>27</v>
      </c>
      <c r="C2506" s="15">
        <v>123</v>
      </c>
      <c r="D2506" s="21">
        <v>6</v>
      </c>
      <c r="E2506" s="22">
        <v>44411</v>
      </c>
      <c r="F2506" s="23">
        <v>10</v>
      </c>
      <c r="G2506" s="24">
        <v>0.14000000000000001</v>
      </c>
      <c r="H2506">
        <f>VLOOKUP($B2506,產品!$A$1:$E$61,4,FALSE)*(1-$G2506)*$F2506</f>
        <v>60200</v>
      </c>
      <c r="I2506" s="58">
        <f>$H2506-VLOOKUP($B2506,產品!$A$2:$E$61,5,FALSE)*F2506-$R2506</f>
        <v>17598</v>
      </c>
      <c r="J2506">
        <f t="shared" si="117"/>
        <v>2021</v>
      </c>
      <c r="P2506" t="str">
        <f>MID(VLOOKUP($D2506,業務!$A$1:$E$11,2,FALSE),FIND("/",VLOOKUP($D2506,業務!$A$1:$E$11,2,FALSE))+1,2)</f>
        <v>專員</v>
      </c>
      <c r="Q2506">
        <f t="shared" si="118"/>
        <v>0.01</v>
      </c>
      <c r="R2506">
        <f t="shared" si="119"/>
        <v>602</v>
      </c>
    </row>
    <row r="2507" spans="1:18" ht="15.75" customHeight="1">
      <c r="A2507" s="19">
        <v>2506</v>
      </c>
      <c r="B2507" s="4">
        <v>53</v>
      </c>
      <c r="C2507" s="15">
        <v>113</v>
      </c>
      <c r="D2507" s="21">
        <v>8</v>
      </c>
      <c r="E2507" s="22">
        <v>44411</v>
      </c>
      <c r="F2507" s="23">
        <v>2</v>
      </c>
      <c r="G2507" s="24">
        <v>0.15</v>
      </c>
      <c r="H2507">
        <f>VLOOKUP($B2507,產品!$A$1:$E$61,4,FALSE)*(1-$G2507)*$F2507</f>
        <v>25500</v>
      </c>
      <c r="I2507" s="58">
        <f>$H2507-VLOOKUP($B2507,產品!$A$2:$E$61,5,FALSE)*F2507-$R2507</f>
        <v>4245</v>
      </c>
      <c r="J2507">
        <f t="shared" si="117"/>
        <v>2021</v>
      </c>
      <c r="P2507" t="str">
        <f>MID(VLOOKUP($D2507,業務!$A$1:$E$11,2,FALSE),FIND("/",VLOOKUP($D2507,業務!$A$1:$E$11,2,FALSE))+1,2)</f>
        <v>專員</v>
      </c>
      <c r="Q2507">
        <f t="shared" si="118"/>
        <v>0.01</v>
      </c>
      <c r="R2507">
        <f t="shared" si="119"/>
        <v>255</v>
      </c>
    </row>
    <row r="2508" spans="1:18" ht="15.75" customHeight="1">
      <c r="A2508" s="19">
        <v>2507</v>
      </c>
      <c r="B2508" s="4">
        <v>8</v>
      </c>
      <c r="C2508" s="15">
        <v>2</v>
      </c>
      <c r="D2508" s="21">
        <v>10</v>
      </c>
      <c r="E2508" s="22">
        <v>44411</v>
      </c>
      <c r="F2508" s="26">
        <v>10</v>
      </c>
      <c r="G2508" s="24">
        <v>0.15</v>
      </c>
      <c r="H2508">
        <f>VLOOKUP($B2508,產品!$A$1:$E$61,4,FALSE)*(1-$G2508)*$F2508</f>
        <v>8500</v>
      </c>
      <c r="I2508" s="58">
        <f>$H2508-VLOOKUP($B2508,產品!$A$2:$E$61,5,FALSE)*F2508-$R2508</f>
        <v>4415</v>
      </c>
      <c r="J2508">
        <f t="shared" si="117"/>
        <v>2021</v>
      </c>
      <c r="P2508" t="str">
        <f>MID(VLOOKUP($D2508,業務!$A$1:$E$11,2,FALSE),FIND("/",VLOOKUP($D2508,業務!$A$1:$E$11,2,FALSE))+1,2)</f>
        <v>專員</v>
      </c>
      <c r="Q2508">
        <f t="shared" si="118"/>
        <v>0.01</v>
      </c>
      <c r="R2508">
        <f t="shared" si="119"/>
        <v>85</v>
      </c>
    </row>
    <row r="2509" spans="1:18" ht="15.75" customHeight="1">
      <c r="A2509" s="19">
        <v>2508</v>
      </c>
      <c r="B2509" s="4">
        <v>59</v>
      </c>
      <c r="C2509" s="15">
        <v>283</v>
      </c>
      <c r="D2509" s="21">
        <v>10</v>
      </c>
      <c r="E2509" s="22">
        <v>44411</v>
      </c>
      <c r="F2509" s="23">
        <v>4</v>
      </c>
      <c r="G2509" s="24">
        <v>0.14000000000000001</v>
      </c>
      <c r="H2509">
        <f>VLOOKUP($B2509,產品!$A$1:$E$61,4,FALSE)*(1-$G2509)*$F2509</f>
        <v>82560</v>
      </c>
      <c r="I2509" s="58">
        <f>$H2509-VLOOKUP($B2509,產品!$A$2:$E$61,5,FALSE)*F2509-$R2509</f>
        <v>14534.4</v>
      </c>
      <c r="J2509">
        <f t="shared" si="117"/>
        <v>2021</v>
      </c>
      <c r="P2509" t="str">
        <f>MID(VLOOKUP($D2509,業務!$A$1:$E$11,2,FALSE),FIND("/",VLOOKUP($D2509,業務!$A$1:$E$11,2,FALSE))+1,2)</f>
        <v>專員</v>
      </c>
      <c r="Q2509">
        <f t="shared" si="118"/>
        <v>0.01</v>
      </c>
      <c r="R2509">
        <f t="shared" si="119"/>
        <v>825.6</v>
      </c>
    </row>
    <row r="2510" spans="1:18" ht="15.75" customHeight="1">
      <c r="A2510" s="19">
        <v>2509</v>
      </c>
      <c r="B2510" s="4">
        <v>35</v>
      </c>
      <c r="C2510" s="15">
        <v>280</v>
      </c>
      <c r="D2510" s="21">
        <v>4</v>
      </c>
      <c r="E2510" s="22">
        <v>44411</v>
      </c>
      <c r="F2510" s="26">
        <v>6</v>
      </c>
      <c r="G2510" s="24">
        <v>0.09</v>
      </c>
      <c r="H2510">
        <f>VLOOKUP($B2510,產品!$A$1:$E$61,4,FALSE)*(1-$G2510)*$F2510</f>
        <v>46410</v>
      </c>
      <c r="I2510" s="58">
        <f>$H2510-VLOOKUP($B2510,產品!$A$2:$E$61,5,FALSE)*F2510-$R2510</f>
        <v>15253.08</v>
      </c>
      <c r="J2510">
        <f t="shared" si="117"/>
        <v>2021</v>
      </c>
      <c r="P2510" t="str">
        <f>MID(VLOOKUP($D2510,業務!$A$1:$E$11,2,FALSE),FIND("/",VLOOKUP($D2510,業務!$A$1:$E$11,2,FALSE))+1,2)</f>
        <v>副理</v>
      </c>
      <c r="Q2510">
        <f t="shared" si="118"/>
        <v>1.2E-2</v>
      </c>
      <c r="R2510">
        <f t="shared" si="119"/>
        <v>556.91999999999996</v>
      </c>
    </row>
    <row r="2511" spans="1:18" ht="15.75" customHeight="1">
      <c r="A2511" s="19">
        <v>2510</v>
      </c>
      <c r="B2511" s="4">
        <v>14</v>
      </c>
      <c r="C2511" s="15">
        <v>291</v>
      </c>
      <c r="D2511" s="21">
        <v>9</v>
      </c>
      <c r="E2511" s="22">
        <v>44411</v>
      </c>
      <c r="F2511" s="23">
        <v>20</v>
      </c>
      <c r="G2511" s="24">
        <v>7.0000000000000007E-2</v>
      </c>
      <c r="H2511">
        <f>VLOOKUP($B2511,產品!$A$1:$E$61,4,FALSE)*(1-$G2511)*$F2511</f>
        <v>33480</v>
      </c>
      <c r="I2511" s="58">
        <f>$H2511-VLOOKUP($B2511,產品!$A$2:$E$61,5,FALSE)*F2511-$R2511</f>
        <v>18577.8</v>
      </c>
      <c r="J2511">
        <f t="shared" si="117"/>
        <v>2021</v>
      </c>
      <c r="P2511" t="str">
        <f>MID(VLOOKUP($D2511,業務!$A$1:$E$11,2,FALSE),FIND("/",VLOOKUP($D2511,業務!$A$1:$E$11,2,FALSE))+1,2)</f>
        <v>經理</v>
      </c>
      <c r="Q2511">
        <f t="shared" si="118"/>
        <v>1.4999999999999999E-2</v>
      </c>
      <c r="R2511">
        <f t="shared" si="119"/>
        <v>502.2</v>
      </c>
    </row>
    <row r="2512" spans="1:18" ht="15.75" customHeight="1">
      <c r="A2512" s="19">
        <v>2511</v>
      </c>
      <c r="B2512" s="4">
        <v>1</v>
      </c>
      <c r="C2512" s="15">
        <v>118</v>
      </c>
      <c r="D2512" s="21">
        <v>7</v>
      </c>
      <c r="E2512" s="22">
        <v>44411</v>
      </c>
      <c r="F2512" s="23">
        <v>40</v>
      </c>
      <c r="G2512" s="24">
        <v>7.0000000000000007E-2</v>
      </c>
      <c r="H2512">
        <f>VLOOKUP($B2512,產品!$A$1:$E$61,4,FALSE)*(1-$G2512)*$F2512</f>
        <v>37199.999999999993</v>
      </c>
      <c r="I2512" s="58">
        <f>$H2512-VLOOKUP($B2512,產品!$A$2:$E$61,5,FALSE)*F2512-$R2512</f>
        <v>20753.599999999991</v>
      </c>
      <c r="J2512">
        <f t="shared" si="117"/>
        <v>2021</v>
      </c>
      <c r="P2512" t="str">
        <f>MID(VLOOKUP($D2512,業務!$A$1:$E$11,2,FALSE),FIND("/",VLOOKUP($D2512,業務!$A$1:$E$11,2,FALSE))+1,2)</f>
        <v>副理</v>
      </c>
      <c r="Q2512">
        <f t="shared" si="118"/>
        <v>1.2E-2</v>
      </c>
      <c r="R2512">
        <f t="shared" si="119"/>
        <v>446.39999999999992</v>
      </c>
    </row>
    <row r="2513" spans="1:18" ht="15.75" customHeight="1">
      <c r="A2513" s="19">
        <v>2512</v>
      </c>
      <c r="B2513" s="4">
        <v>43</v>
      </c>
      <c r="C2513" s="15">
        <v>262</v>
      </c>
      <c r="D2513" s="21">
        <v>6</v>
      </c>
      <c r="E2513" s="22">
        <v>44411</v>
      </c>
      <c r="F2513" s="23">
        <v>9</v>
      </c>
      <c r="G2513" s="24">
        <v>0.2</v>
      </c>
      <c r="H2513">
        <f>VLOOKUP($B2513,產品!$A$1:$E$61,4,FALSE)*(1-$G2513)*$F2513</f>
        <v>129600</v>
      </c>
      <c r="I2513" s="58">
        <f>$H2513-VLOOKUP($B2513,產品!$A$2:$E$61,5,FALSE)*F2513-$R2513</f>
        <v>23004</v>
      </c>
      <c r="J2513">
        <f t="shared" si="117"/>
        <v>2021</v>
      </c>
      <c r="P2513" t="str">
        <f>MID(VLOOKUP($D2513,業務!$A$1:$E$11,2,FALSE),FIND("/",VLOOKUP($D2513,業務!$A$1:$E$11,2,FALSE))+1,2)</f>
        <v>專員</v>
      </c>
      <c r="Q2513">
        <f t="shared" si="118"/>
        <v>0.01</v>
      </c>
      <c r="R2513">
        <f t="shared" si="119"/>
        <v>1296</v>
      </c>
    </row>
    <row r="2514" spans="1:18" ht="15.75" customHeight="1">
      <c r="A2514" s="19">
        <v>2513</v>
      </c>
      <c r="B2514" s="4">
        <v>52</v>
      </c>
      <c r="C2514" s="15">
        <v>12</v>
      </c>
      <c r="D2514" s="21">
        <v>1</v>
      </c>
      <c r="E2514" s="22">
        <v>44412</v>
      </c>
      <c r="F2514" s="23">
        <v>2</v>
      </c>
      <c r="G2514" s="24">
        <v>0.19</v>
      </c>
      <c r="H2514">
        <f>VLOOKUP($B2514,產品!$A$1:$E$61,4,FALSE)*(1-$G2514)*$F2514</f>
        <v>35640</v>
      </c>
      <c r="I2514" s="58">
        <f>$H2514-VLOOKUP($B2514,產品!$A$2:$E$61,5,FALSE)*F2514-$R2514</f>
        <v>4483.600000000004</v>
      </c>
      <c r="J2514">
        <f t="shared" si="117"/>
        <v>2021</v>
      </c>
      <c r="P2514" t="str">
        <f>MID(VLOOKUP($D2514,業務!$A$1:$E$11,2,FALSE),FIND("/",VLOOKUP($D2514,業務!$A$1:$E$11,2,FALSE))+1,2)</f>
        <v>專員</v>
      </c>
      <c r="Q2514">
        <f t="shared" si="118"/>
        <v>0.01</v>
      </c>
      <c r="R2514">
        <f t="shared" si="119"/>
        <v>356.40000000000003</v>
      </c>
    </row>
    <row r="2515" spans="1:18" ht="15.75" customHeight="1">
      <c r="A2515" s="19">
        <v>2514</v>
      </c>
      <c r="B2515" s="4">
        <v>11</v>
      </c>
      <c r="C2515" s="15">
        <v>265</v>
      </c>
      <c r="D2515" s="21">
        <v>10</v>
      </c>
      <c r="E2515" s="22">
        <v>44412</v>
      </c>
      <c r="F2515" s="26">
        <v>15</v>
      </c>
      <c r="G2515" s="24">
        <v>0.16</v>
      </c>
      <c r="H2515">
        <f>VLOOKUP($B2515,產品!$A$1:$E$61,4,FALSE)*(1-$G2515)*$F2515</f>
        <v>12600</v>
      </c>
      <c r="I2515" s="58">
        <f>$H2515-VLOOKUP($B2515,產品!$A$2:$E$61,5,FALSE)*F2515-$R2515</f>
        <v>6474</v>
      </c>
      <c r="J2515">
        <f t="shared" si="117"/>
        <v>2021</v>
      </c>
      <c r="P2515" t="str">
        <f>MID(VLOOKUP($D2515,業務!$A$1:$E$11,2,FALSE),FIND("/",VLOOKUP($D2515,業務!$A$1:$E$11,2,FALSE))+1,2)</f>
        <v>專員</v>
      </c>
      <c r="Q2515">
        <f t="shared" si="118"/>
        <v>0.01</v>
      </c>
      <c r="R2515">
        <f t="shared" si="119"/>
        <v>126</v>
      </c>
    </row>
    <row r="2516" spans="1:18" ht="15.75" customHeight="1">
      <c r="A2516" s="19">
        <v>2515</v>
      </c>
      <c r="B2516" s="4">
        <v>1</v>
      </c>
      <c r="C2516" s="15">
        <v>272</v>
      </c>
      <c r="D2516" s="21">
        <v>6</v>
      </c>
      <c r="E2516" s="22">
        <v>44412</v>
      </c>
      <c r="F2516" s="23">
        <v>20</v>
      </c>
      <c r="G2516" s="24">
        <v>0.16</v>
      </c>
      <c r="H2516">
        <f>VLOOKUP($B2516,產品!$A$1:$E$61,4,FALSE)*(1-$G2516)*$F2516</f>
        <v>16800</v>
      </c>
      <c r="I2516" s="58">
        <f>$H2516-VLOOKUP($B2516,產品!$A$2:$E$61,5,FALSE)*F2516-$R2516</f>
        <v>8632</v>
      </c>
      <c r="J2516">
        <f t="shared" si="117"/>
        <v>2021</v>
      </c>
      <c r="P2516" t="str">
        <f>MID(VLOOKUP($D2516,業務!$A$1:$E$11,2,FALSE),FIND("/",VLOOKUP($D2516,業務!$A$1:$E$11,2,FALSE))+1,2)</f>
        <v>專員</v>
      </c>
      <c r="Q2516">
        <f t="shared" si="118"/>
        <v>0.01</v>
      </c>
      <c r="R2516">
        <f t="shared" si="119"/>
        <v>168</v>
      </c>
    </row>
    <row r="2517" spans="1:18" ht="15.75" customHeight="1">
      <c r="A2517" s="19">
        <v>2516</v>
      </c>
      <c r="B2517" s="4">
        <v>30</v>
      </c>
      <c r="C2517" s="15">
        <v>124</v>
      </c>
      <c r="D2517" s="21">
        <v>7</v>
      </c>
      <c r="E2517" s="22">
        <v>44412</v>
      </c>
      <c r="F2517" s="23">
        <v>7</v>
      </c>
      <c r="G2517" s="24">
        <v>0.19</v>
      </c>
      <c r="H2517">
        <f>VLOOKUP($B2517,產品!$A$1:$E$61,4,FALSE)*(1-$G2517)*$F2517</f>
        <v>36855</v>
      </c>
      <c r="I2517" s="58">
        <f>$H2517-VLOOKUP($B2517,產品!$A$2:$E$61,5,FALSE)*F2517-$R2517</f>
        <v>9112.74</v>
      </c>
      <c r="J2517">
        <f t="shared" si="117"/>
        <v>2021</v>
      </c>
      <c r="P2517" t="str">
        <f>MID(VLOOKUP($D2517,業務!$A$1:$E$11,2,FALSE),FIND("/",VLOOKUP($D2517,業務!$A$1:$E$11,2,FALSE))+1,2)</f>
        <v>副理</v>
      </c>
      <c r="Q2517">
        <f t="shared" si="118"/>
        <v>1.2E-2</v>
      </c>
      <c r="R2517">
        <f t="shared" si="119"/>
        <v>442.26</v>
      </c>
    </row>
    <row r="2518" spans="1:18" ht="15.75" customHeight="1">
      <c r="A2518" s="19">
        <v>2517</v>
      </c>
      <c r="B2518" s="4">
        <v>2</v>
      </c>
      <c r="C2518" s="15">
        <v>278</v>
      </c>
      <c r="D2518" s="21">
        <v>1</v>
      </c>
      <c r="E2518" s="22">
        <v>44412</v>
      </c>
      <c r="F2518" s="26">
        <v>20</v>
      </c>
      <c r="G2518" s="24">
        <v>0.09</v>
      </c>
      <c r="H2518">
        <f>VLOOKUP($B2518,產品!$A$1:$E$61,4,FALSE)*(1-$G2518)*$F2518</f>
        <v>18200</v>
      </c>
      <c r="I2518" s="58">
        <f>$H2518-VLOOKUP($B2518,產品!$A$2:$E$61,5,FALSE)*F2518-$R2518</f>
        <v>10018</v>
      </c>
      <c r="J2518">
        <f t="shared" si="117"/>
        <v>2021</v>
      </c>
      <c r="P2518" t="str">
        <f>MID(VLOOKUP($D2518,業務!$A$1:$E$11,2,FALSE),FIND("/",VLOOKUP($D2518,業務!$A$1:$E$11,2,FALSE))+1,2)</f>
        <v>專員</v>
      </c>
      <c r="Q2518">
        <f t="shared" si="118"/>
        <v>0.01</v>
      </c>
      <c r="R2518">
        <f t="shared" si="119"/>
        <v>182</v>
      </c>
    </row>
    <row r="2519" spans="1:18" ht="15.75" customHeight="1">
      <c r="A2519" s="19">
        <v>2518</v>
      </c>
      <c r="B2519" s="4">
        <v>5</v>
      </c>
      <c r="C2519" s="15">
        <v>116</v>
      </c>
      <c r="D2519" s="21">
        <v>9</v>
      </c>
      <c r="E2519" s="22">
        <v>44412</v>
      </c>
      <c r="F2519" s="23">
        <v>20</v>
      </c>
      <c r="G2519" s="24">
        <v>0.06</v>
      </c>
      <c r="H2519">
        <f>VLOOKUP($B2519,產品!$A$1:$E$61,4,FALSE)*(1-$G2519)*$F2519</f>
        <v>18800</v>
      </c>
      <c r="I2519" s="58">
        <f>$H2519-VLOOKUP($B2519,產品!$A$2:$E$61,5,FALSE)*F2519-$R2519</f>
        <v>10518</v>
      </c>
      <c r="J2519">
        <f t="shared" si="117"/>
        <v>2021</v>
      </c>
      <c r="P2519" t="str">
        <f>MID(VLOOKUP($D2519,業務!$A$1:$E$11,2,FALSE),FIND("/",VLOOKUP($D2519,業務!$A$1:$E$11,2,FALSE))+1,2)</f>
        <v>經理</v>
      </c>
      <c r="Q2519">
        <f t="shared" si="118"/>
        <v>1.4999999999999999E-2</v>
      </c>
      <c r="R2519">
        <f t="shared" si="119"/>
        <v>282</v>
      </c>
    </row>
    <row r="2520" spans="1:18" ht="15.75" customHeight="1">
      <c r="A2520" s="19">
        <v>2519</v>
      </c>
      <c r="B2520" s="4">
        <v>37</v>
      </c>
      <c r="C2520" s="15">
        <v>122</v>
      </c>
      <c r="D2520" s="21">
        <v>4</v>
      </c>
      <c r="E2520" s="22">
        <v>44412</v>
      </c>
      <c r="F2520" s="23">
        <v>6</v>
      </c>
      <c r="G2520" s="24">
        <v>0.12</v>
      </c>
      <c r="H2520">
        <f>VLOOKUP($B2520,產品!$A$1:$E$61,4,FALSE)*(1-$G2520)*$F2520</f>
        <v>63360</v>
      </c>
      <c r="I2520" s="58">
        <f>$H2520-VLOOKUP($B2520,產品!$A$2:$E$61,5,FALSE)*F2520-$R2520</f>
        <v>15799.68</v>
      </c>
      <c r="J2520">
        <f t="shared" si="117"/>
        <v>2021</v>
      </c>
      <c r="P2520" t="str">
        <f>MID(VLOOKUP($D2520,業務!$A$1:$E$11,2,FALSE),FIND("/",VLOOKUP($D2520,業務!$A$1:$E$11,2,FALSE))+1,2)</f>
        <v>副理</v>
      </c>
      <c r="Q2520">
        <f t="shared" si="118"/>
        <v>1.2E-2</v>
      </c>
      <c r="R2520">
        <f t="shared" si="119"/>
        <v>760.32</v>
      </c>
    </row>
    <row r="2521" spans="1:18" ht="15.75" customHeight="1">
      <c r="A2521" s="19">
        <v>2520</v>
      </c>
      <c r="B2521" s="4">
        <v>22</v>
      </c>
      <c r="C2521" s="15">
        <v>284</v>
      </c>
      <c r="D2521" s="21">
        <v>3</v>
      </c>
      <c r="E2521" s="22">
        <v>44412</v>
      </c>
      <c r="F2521" s="23">
        <v>20</v>
      </c>
      <c r="G2521" s="24">
        <v>0.06</v>
      </c>
      <c r="H2521">
        <f>VLOOKUP($B2521,產品!$A$1:$E$61,4,FALSE)*(1-$G2521)*$F2521</f>
        <v>33840</v>
      </c>
      <c r="I2521" s="58">
        <f>$H2521-VLOOKUP($B2521,產品!$A$2:$E$61,5,FALSE)*F2521-$R2521</f>
        <v>18898.560000000001</v>
      </c>
      <c r="J2521">
        <f t="shared" si="117"/>
        <v>2021</v>
      </c>
      <c r="P2521" t="str">
        <f>MID(VLOOKUP($D2521,業務!$A$1:$E$11,2,FALSE),FIND("/",VLOOKUP($D2521,業務!$A$1:$E$11,2,FALSE))+1,2)</f>
        <v>協理</v>
      </c>
      <c r="Q2521">
        <f t="shared" si="118"/>
        <v>1.6E-2</v>
      </c>
      <c r="R2521">
        <f t="shared" si="119"/>
        <v>541.44000000000005</v>
      </c>
    </row>
    <row r="2522" spans="1:18" ht="15.75" customHeight="1">
      <c r="A2522" s="19">
        <v>2521</v>
      </c>
      <c r="B2522" s="4">
        <v>5</v>
      </c>
      <c r="C2522" s="15">
        <v>4</v>
      </c>
      <c r="D2522" s="21">
        <v>4</v>
      </c>
      <c r="E2522" s="22">
        <v>44412</v>
      </c>
      <c r="F2522" s="23">
        <v>80</v>
      </c>
      <c r="G2522" s="24">
        <v>0.05</v>
      </c>
      <c r="H2522">
        <f>VLOOKUP($B2522,產品!$A$1:$E$61,4,FALSE)*(1-$G2522)*$F2522</f>
        <v>76000</v>
      </c>
      <c r="I2522" s="58">
        <f>$H2522-VLOOKUP($B2522,產品!$A$2:$E$61,5,FALSE)*F2522-$R2522</f>
        <v>43088</v>
      </c>
      <c r="J2522">
        <f t="shared" si="117"/>
        <v>2021</v>
      </c>
      <c r="P2522" t="str">
        <f>MID(VLOOKUP($D2522,業務!$A$1:$E$11,2,FALSE),FIND("/",VLOOKUP($D2522,業務!$A$1:$E$11,2,FALSE))+1,2)</f>
        <v>副理</v>
      </c>
      <c r="Q2522">
        <f t="shared" si="118"/>
        <v>1.2E-2</v>
      </c>
      <c r="R2522">
        <f t="shared" si="119"/>
        <v>912</v>
      </c>
    </row>
    <row r="2523" spans="1:18" ht="15.75" customHeight="1">
      <c r="A2523" s="19">
        <v>2522</v>
      </c>
      <c r="B2523" s="4">
        <v>20</v>
      </c>
      <c r="C2523" s="15">
        <v>284</v>
      </c>
      <c r="D2523" s="21">
        <v>7</v>
      </c>
      <c r="E2523" s="22">
        <v>44413</v>
      </c>
      <c r="F2523" s="23">
        <v>10</v>
      </c>
      <c r="G2523" s="24">
        <v>0.19</v>
      </c>
      <c r="H2523">
        <f>VLOOKUP($B2523,產品!$A$1:$E$61,4,FALSE)*(1-$G2523)*$F2523</f>
        <v>14580</v>
      </c>
      <c r="I2523" s="58">
        <f>$H2523-VLOOKUP($B2523,產品!$A$2:$E$61,5,FALSE)*F2523-$R2523</f>
        <v>7205.04</v>
      </c>
      <c r="J2523">
        <f t="shared" si="117"/>
        <v>2021</v>
      </c>
      <c r="P2523" t="str">
        <f>MID(VLOOKUP($D2523,業務!$A$1:$E$11,2,FALSE),FIND("/",VLOOKUP($D2523,業務!$A$1:$E$11,2,FALSE))+1,2)</f>
        <v>副理</v>
      </c>
      <c r="Q2523">
        <f t="shared" si="118"/>
        <v>1.2E-2</v>
      </c>
      <c r="R2523">
        <f t="shared" si="119"/>
        <v>174.96</v>
      </c>
    </row>
    <row r="2524" spans="1:18" ht="15.75" customHeight="1">
      <c r="A2524" s="19">
        <v>2523</v>
      </c>
      <c r="B2524" s="4">
        <v>47</v>
      </c>
      <c r="C2524" s="15">
        <v>138</v>
      </c>
      <c r="D2524" s="21">
        <v>1</v>
      </c>
      <c r="E2524" s="22">
        <v>44413</v>
      </c>
      <c r="F2524" s="23">
        <v>2</v>
      </c>
      <c r="G2524" s="24">
        <v>0.12</v>
      </c>
      <c r="H2524">
        <f>VLOOKUP($B2524,產品!$A$1:$E$61,4,FALSE)*(1-$G2524)*$F2524</f>
        <v>35200</v>
      </c>
      <c r="I2524" s="58">
        <f>$H2524-VLOOKUP($B2524,產品!$A$2:$E$61,5,FALSE)*F2524-$R2524</f>
        <v>8848</v>
      </c>
      <c r="J2524">
        <f t="shared" si="117"/>
        <v>2021</v>
      </c>
      <c r="P2524" t="str">
        <f>MID(VLOOKUP($D2524,業務!$A$1:$E$11,2,FALSE),FIND("/",VLOOKUP($D2524,業務!$A$1:$E$11,2,FALSE))+1,2)</f>
        <v>專員</v>
      </c>
      <c r="Q2524">
        <f t="shared" si="118"/>
        <v>0.01</v>
      </c>
      <c r="R2524">
        <f t="shared" si="119"/>
        <v>352</v>
      </c>
    </row>
    <row r="2525" spans="1:18" ht="15.75" customHeight="1">
      <c r="A2525" s="19">
        <v>2524</v>
      </c>
      <c r="B2525" s="4">
        <v>39</v>
      </c>
      <c r="C2525" s="15">
        <v>277</v>
      </c>
      <c r="D2525" s="21">
        <v>4</v>
      </c>
      <c r="E2525" s="22">
        <v>44413</v>
      </c>
      <c r="F2525" s="26">
        <v>3</v>
      </c>
      <c r="G2525" s="24">
        <v>0.08</v>
      </c>
      <c r="H2525">
        <f>VLOOKUP($B2525,產品!$A$1:$E$61,4,FALSE)*(1-$G2525)*$F2525</f>
        <v>49680</v>
      </c>
      <c r="I2525" s="58">
        <f>$H2525-VLOOKUP($B2525,產品!$A$2:$E$61,5,FALSE)*F2525-$R2525</f>
        <v>13983.84</v>
      </c>
      <c r="J2525">
        <f t="shared" si="117"/>
        <v>2021</v>
      </c>
      <c r="P2525" t="str">
        <f>MID(VLOOKUP($D2525,業務!$A$1:$E$11,2,FALSE),FIND("/",VLOOKUP($D2525,業務!$A$1:$E$11,2,FALSE))+1,2)</f>
        <v>副理</v>
      </c>
      <c r="Q2525">
        <f t="shared" si="118"/>
        <v>1.2E-2</v>
      </c>
      <c r="R2525">
        <f t="shared" si="119"/>
        <v>596.16</v>
      </c>
    </row>
    <row r="2526" spans="1:18" ht="15.75" customHeight="1">
      <c r="A2526" s="19">
        <v>2525</v>
      </c>
      <c r="B2526" s="4">
        <v>16</v>
      </c>
      <c r="C2526" s="15">
        <v>126</v>
      </c>
      <c r="D2526" s="21">
        <v>9</v>
      </c>
      <c r="E2526" s="22">
        <v>44413</v>
      </c>
      <c r="F2526" s="26">
        <v>20</v>
      </c>
      <c r="G2526" s="24">
        <v>0.09</v>
      </c>
      <c r="H2526">
        <f>VLOOKUP($B2526,產品!$A$1:$E$61,4,FALSE)*(1-$G2526)*$F2526</f>
        <v>32760</v>
      </c>
      <c r="I2526" s="58">
        <f>$H2526-VLOOKUP($B2526,產品!$A$2:$E$61,5,FALSE)*F2526-$R2526</f>
        <v>17868.599999999999</v>
      </c>
      <c r="J2526">
        <f t="shared" si="117"/>
        <v>2021</v>
      </c>
      <c r="P2526" t="str">
        <f>MID(VLOOKUP($D2526,業務!$A$1:$E$11,2,FALSE),FIND("/",VLOOKUP($D2526,業務!$A$1:$E$11,2,FALSE))+1,2)</f>
        <v>經理</v>
      </c>
      <c r="Q2526">
        <f t="shared" si="118"/>
        <v>1.4999999999999999E-2</v>
      </c>
      <c r="R2526">
        <f t="shared" si="119"/>
        <v>491.4</v>
      </c>
    </row>
    <row r="2527" spans="1:18" ht="15.75" customHeight="1">
      <c r="A2527" s="19">
        <v>2526</v>
      </c>
      <c r="B2527" s="4">
        <v>39</v>
      </c>
      <c r="C2527" s="15">
        <v>121</v>
      </c>
      <c r="D2527" s="21">
        <v>4</v>
      </c>
      <c r="E2527" s="22">
        <v>44413</v>
      </c>
      <c r="F2527" s="26">
        <v>5</v>
      </c>
      <c r="G2527" s="24">
        <v>0.11</v>
      </c>
      <c r="H2527">
        <f>VLOOKUP($B2527,產品!$A$1:$E$61,4,FALSE)*(1-$G2527)*$F2527</f>
        <v>80100</v>
      </c>
      <c r="I2527" s="58">
        <f>$H2527-VLOOKUP($B2527,產品!$A$2:$E$61,5,FALSE)*F2527-$R2527</f>
        <v>20638.8</v>
      </c>
      <c r="J2527">
        <f t="shared" si="117"/>
        <v>2021</v>
      </c>
      <c r="P2527" t="str">
        <f>MID(VLOOKUP($D2527,業務!$A$1:$E$11,2,FALSE),FIND("/",VLOOKUP($D2527,業務!$A$1:$E$11,2,FALSE))+1,2)</f>
        <v>副理</v>
      </c>
      <c r="Q2527">
        <f t="shared" si="118"/>
        <v>1.2E-2</v>
      </c>
      <c r="R2527">
        <f t="shared" si="119"/>
        <v>961.2</v>
      </c>
    </row>
    <row r="2528" spans="1:18" ht="15.75" customHeight="1">
      <c r="A2528" s="19">
        <v>2527</v>
      </c>
      <c r="B2528" s="4">
        <v>45</v>
      </c>
      <c r="C2528" s="15">
        <v>271</v>
      </c>
      <c r="D2528" s="21">
        <v>5</v>
      </c>
      <c r="E2528" s="22">
        <v>44413</v>
      </c>
      <c r="F2528" s="26">
        <v>7</v>
      </c>
      <c r="G2528" s="24">
        <v>0.11</v>
      </c>
      <c r="H2528">
        <f>VLOOKUP($B2528,產品!$A$1:$E$61,4,FALSE)*(1-$G2528)*$F2528</f>
        <v>87220</v>
      </c>
      <c r="I2528" s="58">
        <f>$H2528-VLOOKUP($B2528,產品!$A$2:$E$61,5,FALSE)*F2528-$R2528</f>
        <v>22647.8</v>
      </c>
      <c r="J2528">
        <f t="shared" si="117"/>
        <v>2021</v>
      </c>
      <c r="P2528" t="str">
        <f>MID(VLOOKUP($D2528,業務!$A$1:$E$11,2,FALSE),FIND("/",VLOOKUP($D2528,業務!$A$1:$E$11,2,FALSE))+1,2)</f>
        <v>專員</v>
      </c>
      <c r="Q2528">
        <f t="shared" si="118"/>
        <v>0.01</v>
      </c>
      <c r="R2528">
        <f t="shared" si="119"/>
        <v>872.2</v>
      </c>
    </row>
    <row r="2529" spans="1:18" ht="15.75" customHeight="1">
      <c r="A2529" s="19">
        <v>2528</v>
      </c>
      <c r="B2529" s="4">
        <v>12</v>
      </c>
      <c r="C2529" s="15">
        <v>136</v>
      </c>
      <c r="D2529" s="21">
        <v>2</v>
      </c>
      <c r="E2529" s="22">
        <v>44413</v>
      </c>
      <c r="F2529" s="26">
        <v>60</v>
      </c>
      <c r="G2529" s="24">
        <v>0.05</v>
      </c>
      <c r="H2529">
        <f>VLOOKUP($B2529,產品!$A$1:$E$61,4,FALSE)*(1-$G2529)*$F2529</f>
        <v>57000</v>
      </c>
      <c r="I2529" s="58">
        <f>$H2529-VLOOKUP($B2529,產品!$A$2:$E$61,5,FALSE)*F2529-$R2529</f>
        <v>32145</v>
      </c>
      <c r="J2529">
        <f t="shared" si="117"/>
        <v>2021</v>
      </c>
      <c r="P2529" t="str">
        <f>MID(VLOOKUP($D2529,業務!$A$1:$E$11,2,FALSE),FIND("/",VLOOKUP($D2529,業務!$A$1:$E$11,2,FALSE))+1,2)</f>
        <v>經理</v>
      </c>
      <c r="Q2529">
        <f t="shared" si="118"/>
        <v>1.4999999999999999E-2</v>
      </c>
      <c r="R2529">
        <f t="shared" si="119"/>
        <v>855</v>
      </c>
    </row>
    <row r="2530" spans="1:18" ht="15.75" customHeight="1">
      <c r="A2530" s="19">
        <v>2529</v>
      </c>
      <c r="B2530" s="4">
        <v>6</v>
      </c>
      <c r="C2530" s="15">
        <v>281</v>
      </c>
      <c r="D2530" s="21">
        <v>2</v>
      </c>
      <c r="E2530" s="22">
        <v>44414</v>
      </c>
      <c r="F2530" s="23">
        <v>10</v>
      </c>
      <c r="G2530" s="24">
        <v>0.09</v>
      </c>
      <c r="H2530">
        <f>VLOOKUP($B2530,產品!$A$1:$E$61,4,FALSE)*(1-$G2530)*$F2530</f>
        <v>9100</v>
      </c>
      <c r="I2530" s="58">
        <f>$H2530-VLOOKUP($B2530,產品!$A$2:$E$61,5,FALSE)*F2530-$R2530</f>
        <v>4963.5</v>
      </c>
      <c r="J2530">
        <f t="shared" si="117"/>
        <v>2021</v>
      </c>
      <c r="P2530" t="str">
        <f>MID(VLOOKUP($D2530,業務!$A$1:$E$11,2,FALSE),FIND("/",VLOOKUP($D2530,業務!$A$1:$E$11,2,FALSE))+1,2)</f>
        <v>經理</v>
      </c>
      <c r="Q2530">
        <f t="shared" si="118"/>
        <v>1.4999999999999999E-2</v>
      </c>
      <c r="R2530">
        <f t="shared" si="119"/>
        <v>136.5</v>
      </c>
    </row>
    <row r="2531" spans="1:18" ht="15.75" customHeight="1">
      <c r="A2531" s="19">
        <v>2530</v>
      </c>
      <c r="B2531" s="4">
        <v>33</v>
      </c>
      <c r="C2531" s="15">
        <v>294</v>
      </c>
      <c r="D2531" s="21">
        <v>8</v>
      </c>
      <c r="E2531" s="22">
        <v>44414</v>
      </c>
      <c r="F2531" s="26">
        <v>3</v>
      </c>
      <c r="G2531" s="24">
        <v>0.11</v>
      </c>
      <c r="H2531">
        <f>VLOOKUP($B2531,產品!$A$1:$E$61,4,FALSE)*(1-$G2531)*$F2531</f>
        <v>20025</v>
      </c>
      <c r="I2531" s="58">
        <f>$H2531-VLOOKUP($B2531,產品!$A$2:$E$61,5,FALSE)*F2531-$R2531</f>
        <v>6324.75</v>
      </c>
      <c r="J2531">
        <f t="shared" si="117"/>
        <v>2021</v>
      </c>
      <c r="P2531" t="str">
        <f>MID(VLOOKUP($D2531,業務!$A$1:$E$11,2,FALSE),FIND("/",VLOOKUP($D2531,業務!$A$1:$E$11,2,FALSE))+1,2)</f>
        <v>專員</v>
      </c>
      <c r="Q2531">
        <f t="shared" si="118"/>
        <v>0.01</v>
      </c>
      <c r="R2531">
        <f t="shared" si="119"/>
        <v>200.25</v>
      </c>
    </row>
    <row r="2532" spans="1:18" ht="15.75" customHeight="1">
      <c r="A2532" s="19">
        <v>2531</v>
      </c>
      <c r="B2532" s="4">
        <v>11</v>
      </c>
      <c r="C2532" s="15">
        <v>7</v>
      </c>
      <c r="D2532" s="21">
        <v>1</v>
      </c>
      <c r="E2532" s="22">
        <v>44414</v>
      </c>
      <c r="F2532" s="26">
        <v>20</v>
      </c>
      <c r="G2532" s="24">
        <v>0.11</v>
      </c>
      <c r="H2532">
        <f>VLOOKUP($B2532,產品!$A$1:$E$61,4,FALSE)*(1-$G2532)*$F2532</f>
        <v>17800</v>
      </c>
      <c r="I2532" s="58">
        <f>$H2532-VLOOKUP($B2532,產品!$A$2:$E$61,5,FALSE)*F2532-$R2532</f>
        <v>9622</v>
      </c>
      <c r="J2532">
        <f t="shared" si="117"/>
        <v>2021</v>
      </c>
      <c r="P2532" t="str">
        <f>MID(VLOOKUP($D2532,業務!$A$1:$E$11,2,FALSE),FIND("/",VLOOKUP($D2532,業務!$A$1:$E$11,2,FALSE))+1,2)</f>
        <v>專員</v>
      </c>
      <c r="Q2532">
        <f t="shared" si="118"/>
        <v>0.01</v>
      </c>
      <c r="R2532">
        <f t="shared" si="119"/>
        <v>178</v>
      </c>
    </row>
    <row r="2533" spans="1:18" ht="15.75" customHeight="1">
      <c r="A2533" s="19">
        <v>2532</v>
      </c>
      <c r="B2533" s="4">
        <v>16</v>
      </c>
      <c r="C2533" s="15">
        <v>263</v>
      </c>
      <c r="D2533" s="21">
        <v>7</v>
      </c>
      <c r="E2533" s="22">
        <v>44414</v>
      </c>
      <c r="F2533" s="23">
        <v>12</v>
      </c>
      <c r="G2533" s="24">
        <v>0.12</v>
      </c>
      <c r="H2533">
        <f>VLOOKUP($B2533,產品!$A$1:$E$61,4,FALSE)*(1-$G2533)*$F2533</f>
        <v>19008</v>
      </c>
      <c r="I2533" s="58">
        <f>$H2533-VLOOKUP($B2533,產品!$A$2:$E$61,5,FALSE)*F2533-$R2533</f>
        <v>10139.904</v>
      </c>
      <c r="J2533">
        <f t="shared" si="117"/>
        <v>2021</v>
      </c>
      <c r="P2533" t="str">
        <f>MID(VLOOKUP($D2533,業務!$A$1:$E$11,2,FALSE),FIND("/",VLOOKUP($D2533,業務!$A$1:$E$11,2,FALSE))+1,2)</f>
        <v>副理</v>
      </c>
      <c r="Q2533">
        <f t="shared" si="118"/>
        <v>1.2E-2</v>
      </c>
      <c r="R2533">
        <f t="shared" si="119"/>
        <v>228.096</v>
      </c>
    </row>
    <row r="2534" spans="1:18" ht="15.75" customHeight="1">
      <c r="A2534" s="19">
        <v>2533</v>
      </c>
      <c r="B2534" s="4">
        <v>47</v>
      </c>
      <c r="C2534" s="15">
        <v>126</v>
      </c>
      <c r="D2534" s="21">
        <v>4</v>
      </c>
      <c r="E2534" s="22">
        <v>44414</v>
      </c>
      <c r="F2534" s="26">
        <v>4</v>
      </c>
      <c r="G2534" s="24">
        <v>0.17</v>
      </c>
      <c r="H2534">
        <f>VLOOKUP($B2534,產品!$A$1:$E$61,4,FALSE)*(1-$G2534)*$F2534</f>
        <v>66400</v>
      </c>
      <c r="I2534" s="58">
        <f>$H2534-VLOOKUP($B2534,產品!$A$2:$E$61,5,FALSE)*F2534-$R2534</f>
        <v>13603.2</v>
      </c>
      <c r="J2534">
        <f t="shared" si="117"/>
        <v>2021</v>
      </c>
      <c r="P2534" t="str">
        <f>MID(VLOOKUP($D2534,業務!$A$1:$E$11,2,FALSE),FIND("/",VLOOKUP($D2534,業務!$A$1:$E$11,2,FALSE))+1,2)</f>
        <v>副理</v>
      </c>
      <c r="Q2534">
        <f t="shared" si="118"/>
        <v>1.2E-2</v>
      </c>
      <c r="R2534">
        <f t="shared" si="119"/>
        <v>796.80000000000007</v>
      </c>
    </row>
    <row r="2535" spans="1:18" ht="15.75" customHeight="1">
      <c r="A2535" s="19">
        <v>2534</v>
      </c>
      <c r="B2535" s="4">
        <v>54</v>
      </c>
      <c r="C2535" s="15">
        <v>1</v>
      </c>
      <c r="D2535" s="21">
        <v>1</v>
      </c>
      <c r="E2535" s="22">
        <v>44414</v>
      </c>
      <c r="F2535" s="26">
        <v>5</v>
      </c>
      <c r="G2535" s="24">
        <v>0.08</v>
      </c>
      <c r="H2535">
        <f>VLOOKUP($B2535,產品!$A$1:$E$61,4,FALSE)*(1-$G2535)*$F2535</f>
        <v>82800</v>
      </c>
      <c r="I2535" s="58">
        <f>$H2535-VLOOKUP($B2535,產品!$A$2:$E$61,5,FALSE)*F2535-$R2535</f>
        <v>18972</v>
      </c>
      <c r="J2535">
        <f t="shared" si="117"/>
        <v>2021</v>
      </c>
      <c r="P2535" t="str">
        <f>MID(VLOOKUP($D2535,業務!$A$1:$E$11,2,FALSE),FIND("/",VLOOKUP($D2535,業務!$A$1:$E$11,2,FALSE))+1,2)</f>
        <v>專員</v>
      </c>
      <c r="Q2535">
        <f t="shared" si="118"/>
        <v>0.01</v>
      </c>
      <c r="R2535">
        <f t="shared" si="119"/>
        <v>828</v>
      </c>
    </row>
    <row r="2536" spans="1:18" ht="15.75" customHeight="1">
      <c r="A2536" s="19">
        <v>2535</v>
      </c>
      <c r="B2536" s="4">
        <v>6</v>
      </c>
      <c r="C2536" s="15">
        <v>257</v>
      </c>
      <c r="D2536" s="21">
        <v>10</v>
      </c>
      <c r="E2536" s="22">
        <v>44414</v>
      </c>
      <c r="F2536" s="26">
        <v>70</v>
      </c>
      <c r="G2536" s="24">
        <v>0.11</v>
      </c>
      <c r="H2536">
        <f>VLOOKUP($B2536,產品!$A$1:$E$61,4,FALSE)*(1-$G2536)*$F2536</f>
        <v>62300</v>
      </c>
      <c r="I2536" s="58">
        <f>$H2536-VLOOKUP($B2536,產品!$A$2:$E$61,5,FALSE)*F2536-$R2536</f>
        <v>33677</v>
      </c>
      <c r="J2536">
        <f t="shared" si="117"/>
        <v>2021</v>
      </c>
      <c r="P2536" t="str">
        <f>MID(VLOOKUP($D2536,業務!$A$1:$E$11,2,FALSE),FIND("/",VLOOKUP($D2536,業務!$A$1:$E$11,2,FALSE))+1,2)</f>
        <v>專員</v>
      </c>
      <c r="Q2536">
        <f t="shared" si="118"/>
        <v>0.01</v>
      </c>
      <c r="R2536">
        <f t="shared" si="119"/>
        <v>623</v>
      </c>
    </row>
    <row r="2537" spans="1:18" ht="15.75" customHeight="1">
      <c r="A2537" s="19">
        <v>2536</v>
      </c>
      <c r="B2537" s="4">
        <v>49</v>
      </c>
      <c r="C2537" s="15">
        <v>12</v>
      </c>
      <c r="D2537" s="21">
        <v>9</v>
      </c>
      <c r="E2537" s="22">
        <v>44414</v>
      </c>
      <c r="F2537" s="26">
        <v>15</v>
      </c>
      <c r="G2537" s="24">
        <v>0.13</v>
      </c>
      <c r="H2537">
        <f>VLOOKUP($B2537,產品!$A$1:$E$61,4,FALSE)*(1-$G2537)*$F2537</f>
        <v>195750</v>
      </c>
      <c r="I2537" s="58">
        <f>$H2537-VLOOKUP($B2537,產品!$A$2:$E$61,5,FALSE)*F2537-$R2537</f>
        <v>35313.75</v>
      </c>
      <c r="J2537">
        <f t="shared" si="117"/>
        <v>2021</v>
      </c>
      <c r="P2537" t="str">
        <f>MID(VLOOKUP($D2537,業務!$A$1:$E$11,2,FALSE),FIND("/",VLOOKUP($D2537,業務!$A$1:$E$11,2,FALSE))+1,2)</f>
        <v>經理</v>
      </c>
      <c r="Q2537">
        <f t="shared" si="118"/>
        <v>1.4999999999999999E-2</v>
      </c>
      <c r="R2537">
        <f t="shared" si="119"/>
        <v>2936.25</v>
      </c>
    </row>
    <row r="2538" spans="1:18" ht="15.75" customHeight="1">
      <c r="A2538" s="19">
        <v>2537</v>
      </c>
      <c r="B2538" s="4">
        <v>5</v>
      </c>
      <c r="C2538" s="15">
        <v>284</v>
      </c>
      <c r="D2538" s="21">
        <v>6</v>
      </c>
      <c r="E2538" s="22">
        <v>44414</v>
      </c>
      <c r="F2538" s="26">
        <v>90</v>
      </c>
      <c r="G2538" s="24">
        <v>0.15</v>
      </c>
      <c r="H2538">
        <f>VLOOKUP($B2538,產品!$A$1:$E$61,4,FALSE)*(1-$G2538)*$F2538</f>
        <v>76500</v>
      </c>
      <c r="I2538" s="58">
        <f>$H2538-VLOOKUP($B2538,產品!$A$2:$E$61,5,FALSE)*F2538-$R2538</f>
        <v>39735</v>
      </c>
      <c r="J2538">
        <f t="shared" si="117"/>
        <v>2021</v>
      </c>
      <c r="P2538" t="str">
        <f>MID(VLOOKUP($D2538,業務!$A$1:$E$11,2,FALSE),FIND("/",VLOOKUP($D2538,業務!$A$1:$E$11,2,FALSE))+1,2)</f>
        <v>專員</v>
      </c>
      <c r="Q2538">
        <f t="shared" si="118"/>
        <v>0.01</v>
      </c>
      <c r="R2538">
        <f t="shared" si="119"/>
        <v>765</v>
      </c>
    </row>
    <row r="2539" spans="1:18" ht="15.75" customHeight="1">
      <c r="A2539" s="19">
        <v>2538</v>
      </c>
      <c r="B2539" s="4">
        <v>39</v>
      </c>
      <c r="C2539" s="15">
        <v>261</v>
      </c>
      <c r="D2539" s="21">
        <v>9</v>
      </c>
      <c r="E2539" s="22">
        <v>44414</v>
      </c>
      <c r="F2539" s="26">
        <v>13</v>
      </c>
      <c r="G2539" s="24">
        <v>0.17</v>
      </c>
      <c r="H2539">
        <f>VLOOKUP($B2539,產品!$A$1:$E$61,4,FALSE)*(1-$G2539)*$F2539</f>
        <v>194220</v>
      </c>
      <c r="I2539" s="58">
        <f>$H2539-VLOOKUP($B2539,產品!$A$2:$E$61,5,FALSE)*F2539-$R2539</f>
        <v>39206.699999999997</v>
      </c>
      <c r="J2539">
        <f t="shared" si="117"/>
        <v>2021</v>
      </c>
      <c r="P2539" t="str">
        <f>MID(VLOOKUP($D2539,業務!$A$1:$E$11,2,FALSE),FIND("/",VLOOKUP($D2539,業務!$A$1:$E$11,2,FALSE))+1,2)</f>
        <v>經理</v>
      </c>
      <c r="Q2539">
        <f t="shared" si="118"/>
        <v>1.4999999999999999E-2</v>
      </c>
      <c r="R2539">
        <f t="shared" si="119"/>
        <v>2913.2999999999997</v>
      </c>
    </row>
    <row r="2540" spans="1:18" ht="15.75" customHeight="1">
      <c r="A2540" s="19">
        <v>2539</v>
      </c>
      <c r="B2540" s="4">
        <v>24</v>
      </c>
      <c r="C2540" s="15">
        <v>3</v>
      </c>
      <c r="D2540" s="21">
        <v>7</v>
      </c>
      <c r="E2540" s="22">
        <v>44414</v>
      </c>
      <c r="F2540" s="23">
        <v>80</v>
      </c>
      <c r="G2540" s="24">
        <v>0.18</v>
      </c>
      <c r="H2540">
        <f>VLOOKUP($B2540,產品!$A$1:$E$61,4,FALSE)*(1-$G2540)*$F2540</f>
        <v>118080</v>
      </c>
      <c r="I2540" s="58">
        <f>$H2540-VLOOKUP($B2540,產品!$A$2:$E$61,5,FALSE)*F2540-$R2540</f>
        <v>59063.040000000001</v>
      </c>
      <c r="J2540">
        <f t="shared" si="117"/>
        <v>2021</v>
      </c>
      <c r="P2540" t="str">
        <f>MID(VLOOKUP($D2540,業務!$A$1:$E$11,2,FALSE),FIND("/",VLOOKUP($D2540,業務!$A$1:$E$11,2,FALSE))+1,2)</f>
        <v>副理</v>
      </c>
      <c r="Q2540">
        <f t="shared" si="118"/>
        <v>1.2E-2</v>
      </c>
      <c r="R2540">
        <f t="shared" si="119"/>
        <v>1416.96</v>
      </c>
    </row>
    <row r="2541" spans="1:18" ht="15.75" customHeight="1">
      <c r="A2541" s="19">
        <v>2540</v>
      </c>
      <c r="B2541" s="4">
        <v>29</v>
      </c>
      <c r="C2541" s="15">
        <v>288</v>
      </c>
      <c r="D2541" s="21">
        <v>5</v>
      </c>
      <c r="E2541" s="22">
        <v>44415</v>
      </c>
      <c r="F2541" s="26">
        <v>10</v>
      </c>
      <c r="G2541" s="24">
        <v>0.2</v>
      </c>
      <c r="H2541">
        <f>VLOOKUP($B2541,產品!$A$1:$E$61,4,FALSE)*(1-$G2541)*$F2541</f>
        <v>48000</v>
      </c>
      <c r="I2541" s="58">
        <f>$H2541-VLOOKUP($B2541,產品!$A$2:$E$61,5,FALSE)*F2541-$R2541</f>
        <v>11520</v>
      </c>
      <c r="J2541">
        <f t="shared" si="117"/>
        <v>2021</v>
      </c>
      <c r="P2541" t="str">
        <f>MID(VLOOKUP($D2541,業務!$A$1:$E$11,2,FALSE),FIND("/",VLOOKUP($D2541,業務!$A$1:$E$11,2,FALSE))+1,2)</f>
        <v>專員</v>
      </c>
      <c r="Q2541">
        <f t="shared" si="118"/>
        <v>0.01</v>
      </c>
      <c r="R2541">
        <f t="shared" si="119"/>
        <v>480</v>
      </c>
    </row>
    <row r="2542" spans="1:18" ht="15.75" customHeight="1">
      <c r="A2542" s="19">
        <v>2541</v>
      </c>
      <c r="B2542" s="4">
        <v>56</v>
      </c>
      <c r="C2542" s="15">
        <v>282</v>
      </c>
      <c r="D2542" s="21">
        <v>10</v>
      </c>
      <c r="E2542" s="22">
        <v>44415</v>
      </c>
      <c r="F2542" s="23">
        <v>4</v>
      </c>
      <c r="G2542" s="24">
        <v>0.14000000000000001</v>
      </c>
      <c r="H2542">
        <f>VLOOKUP($B2542,產品!$A$1:$E$61,4,FALSE)*(1-$G2542)*$F2542</f>
        <v>75680</v>
      </c>
      <c r="I2542" s="58">
        <f>$H2542-VLOOKUP($B2542,產品!$A$2:$E$61,5,FALSE)*F2542-$R2542</f>
        <v>13323.200000000008</v>
      </c>
      <c r="J2542">
        <f t="shared" si="117"/>
        <v>2021</v>
      </c>
      <c r="P2542" t="str">
        <f>MID(VLOOKUP($D2542,業務!$A$1:$E$11,2,FALSE),FIND("/",VLOOKUP($D2542,業務!$A$1:$E$11,2,FALSE))+1,2)</f>
        <v>專員</v>
      </c>
      <c r="Q2542">
        <f t="shared" si="118"/>
        <v>0.01</v>
      </c>
      <c r="R2542">
        <f t="shared" si="119"/>
        <v>756.80000000000007</v>
      </c>
    </row>
    <row r="2543" spans="1:18" ht="15.75" customHeight="1">
      <c r="A2543" s="19">
        <v>2542</v>
      </c>
      <c r="B2543" s="4">
        <v>16</v>
      </c>
      <c r="C2543" s="15">
        <v>9</v>
      </c>
      <c r="D2543" s="21">
        <v>7</v>
      </c>
      <c r="E2543" s="22">
        <v>44415</v>
      </c>
      <c r="F2543" s="23">
        <v>30</v>
      </c>
      <c r="G2543" s="24">
        <v>0.14000000000000001</v>
      </c>
      <c r="H2543">
        <f>VLOOKUP($B2543,產品!$A$1:$E$61,4,FALSE)*(1-$G2543)*$F2543</f>
        <v>46440</v>
      </c>
      <c r="I2543" s="58">
        <f>$H2543-VLOOKUP($B2543,產品!$A$2:$E$61,5,FALSE)*F2543-$R2543</f>
        <v>24282.720000000001</v>
      </c>
      <c r="J2543">
        <f t="shared" si="117"/>
        <v>2021</v>
      </c>
      <c r="P2543" t="str">
        <f>MID(VLOOKUP($D2543,業務!$A$1:$E$11,2,FALSE),FIND("/",VLOOKUP($D2543,業務!$A$1:$E$11,2,FALSE))+1,2)</f>
        <v>副理</v>
      </c>
      <c r="Q2543">
        <f t="shared" si="118"/>
        <v>1.2E-2</v>
      </c>
      <c r="R2543">
        <f t="shared" si="119"/>
        <v>557.28</v>
      </c>
    </row>
    <row r="2544" spans="1:18" ht="15.75" customHeight="1">
      <c r="A2544" s="19">
        <v>2543</v>
      </c>
      <c r="B2544" s="4">
        <v>37</v>
      </c>
      <c r="C2544" s="15">
        <v>263</v>
      </c>
      <c r="D2544" s="21">
        <v>9</v>
      </c>
      <c r="E2544" s="22">
        <v>44415</v>
      </c>
      <c r="F2544" s="26">
        <v>18</v>
      </c>
      <c r="G2544" s="24">
        <v>0.06</v>
      </c>
      <c r="H2544">
        <f>VLOOKUP($B2544,產品!$A$1:$E$61,4,FALSE)*(1-$G2544)*$F2544</f>
        <v>203040</v>
      </c>
      <c r="I2544" s="58">
        <f>$H2544-VLOOKUP($B2544,產品!$A$2:$E$61,5,FALSE)*F2544-$R2544</f>
        <v>59594.400000000001</v>
      </c>
      <c r="J2544">
        <f t="shared" si="117"/>
        <v>2021</v>
      </c>
      <c r="P2544" t="str">
        <f>MID(VLOOKUP($D2544,業務!$A$1:$E$11,2,FALSE),FIND("/",VLOOKUP($D2544,業務!$A$1:$E$11,2,FALSE))+1,2)</f>
        <v>經理</v>
      </c>
      <c r="Q2544">
        <f t="shared" si="118"/>
        <v>1.4999999999999999E-2</v>
      </c>
      <c r="R2544">
        <f t="shared" si="119"/>
        <v>3045.6</v>
      </c>
    </row>
    <row r="2545" spans="1:18" ht="15.75" customHeight="1">
      <c r="A2545" s="19">
        <v>2544</v>
      </c>
      <c r="B2545" s="4">
        <v>54</v>
      </c>
      <c r="C2545" s="15">
        <v>259</v>
      </c>
      <c r="D2545" s="21">
        <v>1</v>
      </c>
      <c r="E2545" s="22">
        <v>44416</v>
      </c>
      <c r="F2545" s="23">
        <v>10</v>
      </c>
      <c r="G2545" s="24">
        <v>0.18</v>
      </c>
      <c r="H2545">
        <f>VLOOKUP($B2545,產品!$A$1:$E$61,4,FALSE)*(1-$G2545)*$F2545</f>
        <v>147600.00000000003</v>
      </c>
      <c r="I2545" s="58">
        <f>$H2545-VLOOKUP($B2545,產品!$A$2:$E$61,5,FALSE)*F2545-$R2545</f>
        <v>20124.000000000029</v>
      </c>
      <c r="J2545">
        <f t="shared" si="117"/>
        <v>2021</v>
      </c>
      <c r="P2545" t="str">
        <f>MID(VLOOKUP($D2545,業務!$A$1:$E$11,2,FALSE),FIND("/",VLOOKUP($D2545,業務!$A$1:$E$11,2,FALSE))+1,2)</f>
        <v>專員</v>
      </c>
      <c r="Q2545">
        <f t="shared" si="118"/>
        <v>0.01</v>
      </c>
      <c r="R2545">
        <f t="shared" si="119"/>
        <v>1476.0000000000002</v>
      </c>
    </row>
    <row r="2546" spans="1:18" ht="15.75" customHeight="1">
      <c r="A2546" s="19">
        <v>2545</v>
      </c>
      <c r="B2546" s="4">
        <v>37</v>
      </c>
      <c r="C2546" s="15">
        <v>265</v>
      </c>
      <c r="D2546" s="21">
        <v>6</v>
      </c>
      <c r="E2546" s="22">
        <v>44416</v>
      </c>
      <c r="F2546" s="26">
        <v>2</v>
      </c>
      <c r="G2546" s="24">
        <v>0.11</v>
      </c>
      <c r="H2546">
        <f>VLOOKUP($B2546,產品!$A$1:$E$61,4,FALSE)*(1-$G2546)*$F2546</f>
        <v>21360</v>
      </c>
      <c r="I2546" s="58">
        <f>$H2546-VLOOKUP($B2546,產品!$A$2:$E$61,5,FALSE)*F2546-$R2546</f>
        <v>5546.4</v>
      </c>
      <c r="J2546">
        <f t="shared" si="117"/>
        <v>2021</v>
      </c>
      <c r="P2546" t="str">
        <f>MID(VLOOKUP($D2546,業務!$A$1:$E$11,2,FALSE),FIND("/",VLOOKUP($D2546,業務!$A$1:$E$11,2,FALSE))+1,2)</f>
        <v>專員</v>
      </c>
      <c r="Q2546">
        <f t="shared" si="118"/>
        <v>0.01</v>
      </c>
      <c r="R2546">
        <f t="shared" si="119"/>
        <v>213.6</v>
      </c>
    </row>
    <row r="2547" spans="1:18" ht="15.75" customHeight="1">
      <c r="A2547" s="19">
        <v>2546</v>
      </c>
      <c r="B2547" s="4">
        <v>15</v>
      </c>
      <c r="C2547" s="15">
        <v>2</v>
      </c>
      <c r="D2547" s="21">
        <v>7</v>
      </c>
      <c r="E2547" s="22">
        <v>44416</v>
      </c>
      <c r="F2547" s="26">
        <v>12</v>
      </c>
      <c r="G2547" s="24">
        <v>0.19</v>
      </c>
      <c r="H2547">
        <f>VLOOKUP($B2547,產品!$A$1:$E$61,4,FALSE)*(1-$G2547)*$F2547</f>
        <v>17496</v>
      </c>
      <c r="I2547" s="58">
        <f>$H2547-VLOOKUP($B2547,產品!$A$2:$E$61,5,FALSE)*F2547-$R2547</f>
        <v>8646.0480000000007</v>
      </c>
      <c r="J2547">
        <f t="shared" si="117"/>
        <v>2021</v>
      </c>
      <c r="P2547" t="str">
        <f>MID(VLOOKUP($D2547,業務!$A$1:$E$11,2,FALSE),FIND("/",VLOOKUP($D2547,業務!$A$1:$E$11,2,FALSE))+1,2)</f>
        <v>副理</v>
      </c>
      <c r="Q2547">
        <f t="shared" si="118"/>
        <v>1.2E-2</v>
      </c>
      <c r="R2547">
        <f t="shared" si="119"/>
        <v>209.952</v>
      </c>
    </row>
    <row r="2548" spans="1:18" ht="15.75" customHeight="1">
      <c r="A2548" s="19">
        <v>2547</v>
      </c>
      <c r="B2548" s="4">
        <v>2</v>
      </c>
      <c r="C2548" s="15">
        <v>267</v>
      </c>
      <c r="D2548" s="21">
        <v>6</v>
      </c>
      <c r="E2548" s="22">
        <v>44416</v>
      </c>
      <c r="F2548" s="26">
        <v>60</v>
      </c>
      <c r="G2548" s="24">
        <v>0.19</v>
      </c>
      <c r="H2548">
        <f>VLOOKUP($B2548,產品!$A$1:$E$61,4,FALSE)*(1-$G2548)*$F2548</f>
        <v>48600</v>
      </c>
      <c r="I2548" s="58">
        <f>$H2548-VLOOKUP($B2548,產品!$A$2:$E$61,5,FALSE)*F2548-$R2548</f>
        <v>24114</v>
      </c>
      <c r="J2548">
        <f t="shared" si="117"/>
        <v>2021</v>
      </c>
      <c r="P2548" t="str">
        <f>MID(VLOOKUP($D2548,業務!$A$1:$E$11,2,FALSE),FIND("/",VLOOKUP($D2548,業務!$A$1:$E$11,2,FALSE))+1,2)</f>
        <v>專員</v>
      </c>
      <c r="Q2548">
        <f t="shared" si="118"/>
        <v>0.01</v>
      </c>
      <c r="R2548">
        <f t="shared" si="119"/>
        <v>486</v>
      </c>
    </row>
    <row r="2549" spans="1:18" ht="15.75" customHeight="1">
      <c r="A2549" s="19">
        <v>2548</v>
      </c>
      <c r="B2549" s="4">
        <v>36</v>
      </c>
      <c r="C2549" s="15">
        <v>10</v>
      </c>
      <c r="D2549" s="21">
        <v>4</v>
      </c>
      <c r="E2549" s="22">
        <v>44416</v>
      </c>
      <c r="F2549" s="26">
        <v>25</v>
      </c>
      <c r="G2549" s="24">
        <v>0.09</v>
      </c>
      <c r="H2549">
        <f>VLOOKUP($B2549,產品!$A$1:$E$61,4,FALSE)*(1-$G2549)*$F2549</f>
        <v>204750</v>
      </c>
      <c r="I2549" s="58">
        <f>$H2549-VLOOKUP($B2549,產品!$A$2:$E$61,5,FALSE)*F2549-$R2549</f>
        <v>67293</v>
      </c>
      <c r="J2549">
        <f t="shared" si="117"/>
        <v>2021</v>
      </c>
      <c r="P2549" t="str">
        <f>MID(VLOOKUP($D2549,業務!$A$1:$E$11,2,FALSE),FIND("/",VLOOKUP($D2549,業務!$A$1:$E$11,2,FALSE))+1,2)</f>
        <v>副理</v>
      </c>
      <c r="Q2549">
        <f t="shared" si="118"/>
        <v>1.2E-2</v>
      </c>
      <c r="R2549">
        <f t="shared" si="119"/>
        <v>2457</v>
      </c>
    </row>
    <row r="2550" spans="1:18" ht="15.75" customHeight="1">
      <c r="A2550" s="19">
        <v>2549</v>
      </c>
      <c r="B2550" s="4">
        <v>49</v>
      </c>
      <c r="C2550" s="15">
        <v>261</v>
      </c>
      <c r="D2550" s="21">
        <v>5</v>
      </c>
      <c r="E2550" s="22">
        <v>44417</v>
      </c>
      <c r="F2550" s="23">
        <v>2</v>
      </c>
      <c r="G2550" s="24">
        <v>0.17</v>
      </c>
      <c r="H2550">
        <f>VLOOKUP($B2550,產品!$A$1:$E$61,4,FALSE)*(1-$G2550)*$F2550</f>
        <v>24900</v>
      </c>
      <c r="I2550" s="58">
        <f>$H2550-VLOOKUP($B2550,產品!$A$2:$E$61,5,FALSE)*F2550-$R2550</f>
        <v>3651</v>
      </c>
      <c r="J2550">
        <f t="shared" si="117"/>
        <v>2021</v>
      </c>
      <c r="P2550" t="str">
        <f>MID(VLOOKUP($D2550,業務!$A$1:$E$11,2,FALSE),FIND("/",VLOOKUP($D2550,業務!$A$1:$E$11,2,FALSE))+1,2)</f>
        <v>專員</v>
      </c>
      <c r="Q2550">
        <f t="shared" si="118"/>
        <v>0.01</v>
      </c>
      <c r="R2550">
        <f t="shared" si="119"/>
        <v>249</v>
      </c>
    </row>
    <row r="2551" spans="1:18" ht="15.75" customHeight="1">
      <c r="A2551" s="19">
        <v>2550</v>
      </c>
      <c r="B2551" s="4">
        <v>1</v>
      </c>
      <c r="C2551" s="15">
        <v>122</v>
      </c>
      <c r="D2551" s="21">
        <v>6</v>
      </c>
      <c r="E2551" s="22">
        <v>44417</v>
      </c>
      <c r="F2551" s="23">
        <v>20</v>
      </c>
      <c r="G2551" s="24">
        <v>0.08</v>
      </c>
      <c r="H2551">
        <f>VLOOKUP($B2551,產品!$A$1:$E$61,4,FALSE)*(1-$G2551)*$F2551</f>
        <v>18400</v>
      </c>
      <c r="I2551" s="58">
        <f>$H2551-VLOOKUP($B2551,產品!$A$2:$E$61,5,FALSE)*F2551-$R2551</f>
        <v>10216</v>
      </c>
      <c r="J2551">
        <f t="shared" si="117"/>
        <v>2021</v>
      </c>
      <c r="P2551" t="str">
        <f>MID(VLOOKUP($D2551,業務!$A$1:$E$11,2,FALSE),FIND("/",VLOOKUP($D2551,業務!$A$1:$E$11,2,FALSE))+1,2)</f>
        <v>專員</v>
      </c>
      <c r="Q2551">
        <f t="shared" si="118"/>
        <v>0.01</v>
      </c>
      <c r="R2551">
        <f t="shared" si="119"/>
        <v>184</v>
      </c>
    </row>
    <row r="2552" spans="1:18" ht="15.75" customHeight="1">
      <c r="A2552" s="19">
        <v>2551</v>
      </c>
      <c r="B2552" s="4">
        <v>1</v>
      </c>
      <c r="C2552" s="15">
        <v>2</v>
      </c>
      <c r="D2552" s="21">
        <v>6</v>
      </c>
      <c r="E2552" s="22">
        <v>44417</v>
      </c>
      <c r="F2552" s="26">
        <v>50</v>
      </c>
      <c r="G2552" s="24">
        <v>0.08</v>
      </c>
      <c r="H2552">
        <f>VLOOKUP($B2552,產品!$A$1:$E$61,4,FALSE)*(1-$G2552)*$F2552</f>
        <v>46000</v>
      </c>
      <c r="I2552" s="58">
        <f>$H2552-VLOOKUP($B2552,產品!$A$2:$E$61,5,FALSE)*F2552-$R2552</f>
        <v>25540</v>
      </c>
      <c r="J2552">
        <f t="shared" si="117"/>
        <v>2021</v>
      </c>
      <c r="P2552" t="str">
        <f>MID(VLOOKUP($D2552,業務!$A$1:$E$11,2,FALSE),FIND("/",VLOOKUP($D2552,業務!$A$1:$E$11,2,FALSE))+1,2)</f>
        <v>專員</v>
      </c>
      <c r="Q2552">
        <f t="shared" si="118"/>
        <v>0.01</v>
      </c>
      <c r="R2552">
        <f t="shared" si="119"/>
        <v>460</v>
      </c>
    </row>
    <row r="2553" spans="1:18" ht="15.75" customHeight="1">
      <c r="A2553" s="19">
        <v>2552</v>
      </c>
      <c r="B2553" s="4">
        <v>8</v>
      </c>
      <c r="C2553" s="15">
        <v>112</v>
      </c>
      <c r="D2553" s="21">
        <v>6</v>
      </c>
      <c r="E2553" s="22">
        <v>44417</v>
      </c>
      <c r="F2553" s="26">
        <v>50</v>
      </c>
      <c r="G2553" s="24">
        <v>7.0000000000000007E-2</v>
      </c>
      <c r="H2553">
        <f>VLOOKUP($B2553,產品!$A$1:$E$61,4,FALSE)*(1-$G2553)*$F2553</f>
        <v>46499.999999999993</v>
      </c>
      <c r="I2553" s="58">
        <f>$H2553-VLOOKUP($B2553,產品!$A$2:$E$61,5,FALSE)*F2553-$R2553</f>
        <v>26034.999999999993</v>
      </c>
      <c r="J2553">
        <f t="shared" si="117"/>
        <v>2021</v>
      </c>
      <c r="P2553" t="str">
        <f>MID(VLOOKUP($D2553,業務!$A$1:$E$11,2,FALSE),FIND("/",VLOOKUP($D2553,業務!$A$1:$E$11,2,FALSE))+1,2)</f>
        <v>專員</v>
      </c>
      <c r="Q2553">
        <f t="shared" si="118"/>
        <v>0.01</v>
      </c>
      <c r="R2553">
        <f t="shared" si="119"/>
        <v>464.99999999999994</v>
      </c>
    </row>
    <row r="2554" spans="1:18" ht="15.75" customHeight="1">
      <c r="A2554" s="19">
        <v>2553</v>
      </c>
      <c r="B2554" s="4">
        <v>10</v>
      </c>
      <c r="C2554" s="15">
        <v>117</v>
      </c>
      <c r="D2554" s="21">
        <v>4</v>
      </c>
      <c r="E2554" s="22">
        <v>44417</v>
      </c>
      <c r="F2554" s="26">
        <v>200</v>
      </c>
      <c r="G2554" s="24">
        <v>0.1</v>
      </c>
      <c r="H2554">
        <f>VLOOKUP($B2554,產品!$A$1:$E$61,4,FALSE)*(1-$G2554)*$F2554</f>
        <v>180000</v>
      </c>
      <c r="I2554" s="58">
        <f>$H2554-VLOOKUP($B2554,產品!$A$2:$E$61,5,FALSE)*F2554-$R2554</f>
        <v>97840</v>
      </c>
      <c r="J2554">
        <f t="shared" si="117"/>
        <v>2021</v>
      </c>
      <c r="P2554" t="str">
        <f>MID(VLOOKUP($D2554,業務!$A$1:$E$11,2,FALSE),FIND("/",VLOOKUP($D2554,業務!$A$1:$E$11,2,FALSE))+1,2)</f>
        <v>副理</v>
      </c>
      <c r="Q2554">
        <f t="shared" si="118"/>
        <v>1.2E-2</v>
      </c>
      <c r="R2554">
        <f t="shared" si="119"/>
        <v>2160</v>
      </c>
    </row>
    <row r="2555" spans="1:18" ht="15.75" customHeight="1">
      <c r="A2555" s="19">
        <v>2554</v>
      </c>
      <c r="B2555" s="4">
        <v>45</v>
      </c>
      <c r="C2555" s="15">
        <v>12</v>
      </c>
      <c r="D2555" s="21">
        <v>9</v>
      </c>
      <c r="E2555" s="22">
        <v>44418</v>
      </c>
      <c r="F2555" s="26">
        <v>10</v>
      </c>
      <c r="G2555" s="24">
        <v>0.18</v>
      </c>
      <c r="H2555">
        <f>VLOOKUP($B2555,產品!$A$1:$E$61,4,FALSE)*(1-$G2555)*$F2555</f>
        <v>114800</v>
      </c>
      <c r="I2555" s="58">
        <f>$H2555-VLOOKUP($B2555,產品!$A$2:$E$61,5,FALSE)*F2555-$R2555</f>
        <v>22078</v>
      </c>
      <c r="J2555">
        <f t="shared" si="117"/>
        <v>2021</v>
      </c>
      <c r="P2555" t="str">
        <f>MID(VLOOKUP($D2555,業務!$A$1:$E$11,2,FALSE),FIND("/",VLOOKUP($D2555,業務!$A$1:$E$11,2,FALSE))+1,2)</f>
        <v>經理</v>
      </c>
      <c r="Q2555">
        <f t="shared" si="118"/>
        <v>1.4999999999999999E-2</v>
      </c>
      <c r="R2555">
        <f t="shared" si="119"/>
        <v>1722</v>
      </c>
    </row>
    <row r="2556" spans="1:18" ht="15.75" customHeight="1">
      <c r="A2556" s="19">
        <v>2555</v>
      </c>
      <c r="B2556" s="4">
        <v>60</v>
      </c>
      <c r="C2556" s="15">
        <v>291</v>
      </c>
      <c r="D2556" s="21">
        <v>7</v>
      </c>
      <c r="E2556" s="22">
        <v>44418</v>
      </c>
      <c r="F2556" s="26">
        <v>2</v>
      </c>
      <c r="G2556" s="24">
        <v>0.16</v>
      </c>
      <c r="H2556">
        <f>VLOOKUP($B2556,產品!$A$1:$E$61,4,FALSE)*(1-$G2556)*$F2556</f>
        <v>42000</v>
      </c>
      <c r="I2556" s="58">
        <f>$H2556-VLOOKUP($B2556,產品!$A$2:$E$61,5,FALSE)*F2556-$R2556</f>
        <v>6496</v>
      </c>
      <c r="J2556">
        <f t="shared" si="117"/>
        <v>2021</v>
      </c>
      <c r="P2556" t="str">
        <f>MID(VLOOKUP($D2556,業務!$A$1:$E$11,2,FALSE),FIND("/",VLOOKUP($D2556,業務!$A$1:$E$11,2,FALSE))+1,2)</f>
        <v>副理</v>
      </c>
      <c r="Q2556">
        <f t="shared" si="118"/>
        <v>1.2E-2</v>
      </c>
      <c r="R2556">
        <f t="shared" si="119"/>
        <v>504</v>
      </c>
    </row>
    <row r="2557" spans="1:18" ht="15.75" customHeight="1">
      <c r="A2557" s="19">
        <v>2556</v>
      </c>
      <c r="B2557" s="4">
        <v>45</v>
      </c>
      <c r="C2557" s="15">
        <v>293</v>
      </c>
      <c r="D2557" s="21">
        <v>9</v>
      </c>
      <c r="E2557" s="22">
        <v>44418</v>
      </c>
      <c r="F2557" s="26">
        <v>4</v>
      </c>
      <c r="G2557" s="24">
        <v>0.2</v>
      </c>
      <c r="H2557">
        <f>VLOOKUP($B2557,產品!$A$1:$E$61,4,FALSE)*(1-$G2557)*$F2557</f>
        <v>44800</v>
      </c>
      <c r="I2557" s="58">
        <f>$H2557-VLOOKUP($B2557,產品!$A$2:$E$61,5,FALSE)*F2557-$R2557</f>
        <v>7728</v>
      </c>
      <c r="J2557">
        <f t="shared" si="117"/>
        <v>2021</v>
      </c>
      <c r="P2557" t="str">
        <f>MID(VLOOKUP($D2557,業務!$A$1:$E$11,2,FALSE),FIND("/",VLOOKUP($D2557,業務!$A$1:$E$11,2,FALSE))+1,2)</f>
        <v>經理</v>
      </c>
      <c r="Q2557">
        <f t="shared" si="118"/>
        <v>1.4999999999999999E-2</v>
      </c>
      <c r="R2557">
        <f t="shared" si="119"/>
        <v>672</v>
      </c>
    </row>
    <row r="2558" spans="1:18" ht="15.75" customHeight="1">
      <c r="A2558" s="19">
        <v>2557</v>
      </c>
      <c r="B2558" s="4">
        <v>42</v>
      </c>
      <c r="C2558" s="15">
        <v>266</v>
      </c>
      <c r="D2558" s="21">
        <v>4</v>
      </c>
      <c r="E2558" s="22">
        <v>44418</v>
      </c>
      <c r="F2558" s="26">
        <v>4</v>
      </c>
      <c r="G2558" s="24">
        <v>0.2</v>
      </c>
      <c r="H2558">
        <f>VLOOKUP($B2558,產品!$A$1:$E$61,4,FALSE)*(1-$G2558)*$F2558</f>
        <v>48000</v>
      </c>
      <c r="I2558" s="58">
        <f>$H2558-VLOOKUP($B2558,產品!$A$2:$E$61,5,FALSE)*F2558-$R2558</f>
        <v>8424</v>
      </c>
      <c r="J2558">
        <f t="shared" si="117"/>
        <v>2021</v>
      </c>
      <c r="P2558" t="str">
        <f>MID(VLOOKUP($D2558,業務!$A$1:$E$11,2,FALSE),FIND("/",VLOOKUP($D2558,業務!$A$1:$E$11,2,FALSE))+1,2)</f>
        <v>副理</v>
      </c>
      <c r="Q2558">
        <f t="shared" si="118"/>
        <v>1.2E-2</v>
      </c>
      <c r="R2558">
        <f t="shared" si="119"/>
        <v>576</v>
      </c>
    </row>
    <row r="2559" spans="1:18" ht="15.75" customHeight="1">
      <c r="A2559" s="19">
        <v>2558</v>
      </c>
      <c r="B2559" s="4">
        <v>46</v>
      </c>
      <c r="C2559" s="15">
        <v>124</v>
      </c>
      <c r="D2559" s="21">
        <v>1</v>
      </c>
      <c r="E2559" s="22">
        <v>44418</v>
      </c>
      <c r="F2559" s="26">
        <v>3</v>
      </c>
      <c r="G2559" s="24">
        <v>0.09</v>
      </c>
      <c r="H2559">
        <f>VLOOKUP($B2559,產品!$A$1:$E$61,4,FALSE)*(1-$G2559)*$F2559</f>
        <v>46410</v>
      </c>
      <c r="I2559" s="58">
        <f>$H2559-VLOOKUP($B2559,產品!$A$2:$E$61,5,FALSE)*F2559-$R2559</f>
        <v>12795.9</v>
      </c>
      <c r="J2559">
        <f t="shared" si="117"/>
        <v>2021</v>
      </c>
      <c r="P2559" t="str">
        <f>MID(VLOOKUP($D2559,業務!$A$1:$E$11,2,FALSE),FIND("/",VLOOKUP($D2559,業務!$A$1:$E$11,2,FALSE))+1,2)</f>
        <v>專員</v>
      </c>
      <c r="Q2559">
        <f t="shared" si="118"/>
        <v>0.01</v>
      </c>
      <c r="R2559">
        <f t="shared" si="119"/>
        <v>464.1</v>
      </c>
    </row>
    <row r="2560" spans="1:18" ht="15.75" customHeight="1">
      <c r="A2560" s="19">
        <v>2559</v>
      </c>
      <c r="B2560" s="4">
        <v>32</v>
      </c>
      <c r="C2560" s="15">
        <v>282</v>
      </c>
      <c r="D2560" s="21">
        <v>3</v>
      </c>
      <c r="E2560" s="22">
        <v>44419</v>
      </c>
      <c r="F2560" s="26">
        <v>4</v>
      </c>
      <c r="G2560" s="24">
        <v>7.0000000000000007E-2</v>
      </c>
      <c r="H2560">
        <f>VLOOKUP($B2560,產品!$A$1:$E$61,4,FALSE)*(1-$G2560)*$F2560</f>
        <v>27899.999999999996</v>
      </c>
      <c r="I2560" s="58">
        <f>$H2560-VLOOKUP($B2560,產品!$A$2:$E$61,5,FALSE)*F2560-$R2560</f>
        <v>9453.5999999999967</v>
      </c>
      <c r="J2560">
        <f t="shared" si="117"/>
        <v>2021</v>
      </c>
      <c r="P2560" t="str">
        <f>MID(VLOOKUP($D2560,業務!$A$1:$E$11,2,FALSE),FIND("/",VLOOKUP($D2560,業務!$A$1:$E$11,2,FALSE))+1,2)</f>
        <v>協理</v>
      </c>
      <c r="Q2560">
        <f t="shared" si="118"/>
        <v>1.6E-2</v>
      </c>
      <c r="R2560">
        <f t="shared" si="119"/>
        <v>446.4</v>
      </c>
    </row>
    <row r="2561" spans="1:18" ht="15.75" customHeight="1">
      <c r="A2561" s="19">
        <v>2560</v>
      </c>
      <c r="B2561" s="4">
        <v>40</v>
      </c>
      <c r="C2561" s="15">
        <v>268</v>
      </c>
      <c r="D2561" s="21">
        <v>5</v>
      </c>
      <c r="E2561" s="22">
        <v>44419</v>
      </c>
      <c r="F2561" s="26">
        <v>3</v>
      </c>
      <c r="G2561" s="24">
        <v>0.16</v>
      </c>
      <c r="H2561">
        <f>VLOOKUP($B2561,產品!$A$1:$E$61,4,FALSE)*(1-$G2561)*$F2561</f>
        <v>50400</v>
      </c>
      <c r="I2561" s="58">
        <f>$H2561-VLOOKUP($B2561,產品!$A$2:$E$61,5,FALSE)*F2561-$R2561</f>
        <v>10896</v>
      </c>
      <c r="J2561">
        <f t="shared" si="117"/>
        <v>2021</v>
      </c>
      <c r="P2561" t="str">
        <f>MID(VLOOKUP($D2561,業務!$A$1:$E$11,2,FALSE),FIND("/",VLOOKUP($D2561,業務!$A$1:$E$11,2,FALSE))+1,2)</f>
        <v>專員</v>
      </c>
      <c r="Q2561">
        <f t="shared" si="118"/>
        <v>0.01</v>
      </c>
      <c r="R2561">
        <f t="shared" si="119"/>
        <v>504</v>
      </c>
    </row>
    <row r="2562" spans="1:18" ht="15.75" customHeight="1">
      <c r="A2562" s="19">
        <v>2561</v>
      </c>
      <c r="B2562" s="4">
        <v>2</v>
      </c>
      <c r="C2562" s="15">
        <v>265</v>
      </c>
      <c r="D2562" s="21">
        <v>5</v>
      </c>
      <c r="E2562" s="22">
        <v>44419</v>
      </c>
      <c r="F2562" s="26">
        <v>40</v>
      </c>
      <c r="G2562" s="24">
        <v>0.1</v>
      </c>
      <c r="H2562">
        <f>VLOOKUP($B2562,產品!$A$1:$E$61,4,FALSE)*(1-$G2562)*$F2562</f>
        <v>36000</v>
      </c>
      <c r="I2562" s="58">
        <f>$H2562-VLOOKUP($B2562,產品!$A$2:$E$61,5,FALSE)*F2562-$R2562</f>
        <v>19640</v>
      </c>
      <c r="J2562">
        <f t="shared" si="117"/>
        <v>2021</v>
      </c>
      <c r="P2562" t="str">
        <f>MID(VLOOKUP($D2562,業務!$A$1:$E$11,2,FALSE),FIND("/",VLOOKUP($D2562,業務!$A$1:$E$11,2,FALSE))+1,2)</f>
        <v>專員</v>
      </c>
      <c r="Q2562">
        <f t="shared" si="118"/>
        <v>0.01</v>
      </c>
      <c r="R2562">
        <f t="shared" si="119"/>
        <v>360</v>
      </c>
    </row>
    <row r="2563" spans="1:18" ht="15.75" customHeight="1">
      <c r="A2563" s="19">
        <v>2562</v>
      </c>
      <c r="B2563" s="4">
        <v>50</v>
      </c>
      <c r="C2563" s="15">
        <v>8</v>
      </c>
      <c r="D2563" s="21">
        <v>4</v>
      </c>
      <c r="E2563" s="22">
        <v>44420</v>
      </c>
      <c r="F2563" s="26">
        <v>10</v>
      </c>
      <c r="G2563" s="24">
        <v>0.2</v>
      </c>
      <c r="H2563">
        <f>VLOOKUP($B2563,產品!$A$1:$E$61,4,FALSE)*(1-$G2563)*$F2563</f>
        <v>144000</v>
      </c>
      <c r="I2563" s="58">
        <f>$H2563-VLOOKUP($B2563,產品!$A$2:$E$61,5,FALSE)*F2563-$R2563</f>
        <v>16272</v>
      </c>
      <c r="J2563">
        <f t="shared" ref="J2563:J2626" si="120">YEAR(E2563)</f>
        <v>2021</v>
      </c>
      <c r="P2563" t="str">
        <f>MID(VLOOKUP($D2563,業務!$A$1:$E$11,2,FALSE),FIND("/",VLOOKUP($D2563,業務!$A$1:$E$11,2,FALSE))+1,2)</f>
        <v>副理</v>
      </c>
      <c r="Q2563">
        <f t="shared" ref="Q2563:Q2626" si="121">IF($P2563="專員",1%,IF($P2563="副理",1.2%,IF($P2563="經理",1.5%,IF($P2563="協理",1.6%,0))))</f>
        <v>1.2E-2</v>
      </c>
      <c r="R2563">
        <f t="shared" ref="R2563:R2626" si="122">$H2563*$Q2563</f>
        <v>1728</v>
      </c>
    </row>
    <row r="2564" spans="1:18" ht="15.75" customHeight="1">
      <c r="A2564" s="19">
        <v>2563</v>
      </c>
      <c r="B2564" s="4">
        <v>11</v>
      </c>
      <c r="C2564" s="15">
        <v>11</v>
      </c>
      <c r="D2564" s="21">
        <v>3</v>
      </c>
      <c r="E2564" s="22">
        <v>44420</v>
      </c>
      <c r="F2564" s="26">
        <v>30</v>
      </c>
      <c r="G2564" s="24">
        <v>0.18</v>
      </c>
      <c r="H2564">
        <f>VLOOKUP($B2564,產品!$A$1:$E$61,4,FALSE)*(1-$G2564)*$F2564</f>
        <v>24600.000000000004</v>
      </c>
      <c r="I2564" s="58">
        <f>$H2564-VLOOKUP($B2564,產品!$A$2:$E$61,5,FALSE)*F2564-$R2564</f>
        <v>12206.400000000003</v>
      </c>
      <c r="J2564">
        <f t="shared" si="120"/>
        <v>2021</v>
      </c>
      <c r="P2564" t="str">
        <f>MID(VLOOKUP($D2564,業務!$A$1:$E$11,2,FALSE),FIND("/",VLOOKUP($D2564,業務!$A$1:$E$11,2,FALSE))+1,2)</f>
        <v>協理</v>
      </c>
      <c r="Q2564">
        <f t="shared" si="121"/>
        <v>1.6E-2</v>
      </c>
      <c r="R2564">
        <f t="shared" si="122"/>
        <v>393.60000000000008</v>
      </c>
    </row>
    <row r="2565" spans="1:18" ht="15.75" customHeight="1">
      <c r="A2565" s="19">
        <v>2564</v>
      </c>
      <c r="B2565" s="4">
        <v>6</v>
      </c>
      <c r="C2565" s="15">
        <v>271</v>
      </c>
      <c r="D2565" s="21">
        <v>1</v>
      </c>
      <c r="E2565" s="22">
        <v>44420</v>
      </c>
      <c r="F2565" s="26">
        <v>70</v>
      </c>
      <c r="G2565" s="24">
        <v>0.14000000000000001</v>
      </c>
      <c r="H2565">
        <f>VLOOKUP($B2565,產品!$A$1:$E$61,4,FALSE)*(1-$G2565)*$F2565</f>
        <v>60200</v>
      </c>
      <c r="I2565" s="58">
        <f>$H2565-VLOOKUP($B2565,產品!$A$2:$E$61,5,FALSE)*F2565-$R2565</f>
        <v>31598</v>
      </c>
      <c r="J2565">
        <f t="shared" si="120"/>
        <v>2021</v>
      </c>
      <c r="P2565" t="str">
        <f>MID(VLOOKUP($D2565,業務!$A$1:$E$11,2,FALSE),FIND("/",VLOOKUP($D2565,業務!$A$1:$E$11,2,FALSE))+1,2)</f>
        <v>專員</v>
      </c>
      <c r="Q2565">
        <f t="shared" si="121"/>
        <v>0.01</v>
      </c>
      <c r="R2565">
        <f t="shared" si="122"/>
        <v>602</v>
      </c>
    </row>
    <row r="2566" spans="1:18" ht="15.75" customHeight="1">
      <c r="A2566" s="19">
        <v>2565</v>
      </c>
      <c r="B2566" s="4">
        <v>55</v>
      </c>
      <c r="C2566" s="15">
        <v>113</v>
      </c>
      <c r="D2566" s="21">
        <v>1</v>
      </c>
      <c r="E2566" s="22">
        <v>44420</v>
      </c>
      <c r="F2566" s="23">
        <v>10</v>
      </c>
      <c r="G2566" s="24">
        <v>0.09</v>
      </c>
      <c r="H2566">
        <f>VLOOKUP($B2566,產品!$A$1:$E$61,4,FALSE)*(1-$G2566)*$F2566</f>
        <v>182000</v>
      </c>
      <c r="I2566" s="58">
        <f>$H2566-VLOOKUP($B2566,產品!$A$2:$E$61,5,FALSE)*F2566-$R2566</f>
        <v>40180</v>
      </c>
      <c r="J2566">
        <f t="shared" si="120"/>
        <v>2021</v>
      </c>
      <c r="P2566" t="str">
        <f>MID(VLOOKUP($D2566,業務!$A$1:$E$11,2,FALSE),FIND("/",VLOOKUP($D2566,業務!$A$1:$E$11,2,FALSE))+1,2)</f>
        <v>專員</v>
      </c>
      <c r="Q2566">
        <f t="shared" si="121"/>
        <v>0.01</v>
      </c>
      <c r="R2566">
        <f t="shared" si="122"/>
        <v>1820</v>
      </c>
    </row>
    <row r="2567" spans="1:18" ht="15.75" customHeight="1">
      <c r="A2567" s="19">
        <v>2566</v>
      </c>
      <c r="B2567" s="4">
        <v>21</v>
      </c>
      <c r="C2567" s="15">
        <v>286</v>
      </c>
      <c r="D2567" s="21">
        <v>2</v>
      </c>
      <c r="E2567" s="22">
        <v>44420</v>
      </c>
      <c r="F2567" s="23">
        <v>60</v>
      </c>
      <c r="G2567" s="24">
        <v>0.2</v>
      </c>
      <c r="H2567">
        <f>VLOOKUP($B2567,產品!$A$1:$E$61,4,FALSE)*(1-$G2567)*$F2567</f>
        <v>86400</v>
      </c>
      <c r="I2567" s="58">
        <f>$H2567-VLOOKUP($B2567,產品!$A$2:$E$61,5,FALSE)*F2567-$R2567</f>
        <v>41904</v>
      </c>
      <c r="J2567">
        <f t="shared" si="120"/>
        <v>2021</v>
      </c>
      <c r="P2567" t="str">
        <f>MID(VLOOKUP($D2567,業務!$A$1:$E$11,2,FALSE),FIND("/",VLOOKUP($D2567,業務!$A$1:$E$11,2,FALSE))+1,2)</f>
        <v>經理</v>
      </c>
      <c r="Q2567">
        <f t="shared" si="121"/>
        <v>1.4999999999999999E-2</v>
      </c>
      <c r="R2567">
        <f t="shared" si="122"/>
        <v>1296</v>
      </c>
    </row>
    <row r="2568" spans="1:18" ht="15.75" customHeight="1">
      <c r="A2568" s="19">
        <v>2567</v>
      </c>
      <c r="B2568" s="4">
        <v>56</v>
      </c>
      <c r="C2568" s="15">
        <v>122</v>
      </c>
      <c r="D2568" s="21">
        <v>8</v>
      </c>
      <c r="E2568" s="22">
        <v>44420</v>
      </c>
      <c r="F2568" s="26">
        <v>10</v>
      </c>
      <c r="G2568" s="24">
        <v>0.05</v>
      </c>
      <c r="H2568">
        <f>VLOOKUP($B2568,產品!$A$1:$E$61,4,FALSE)*(1-$G2568)*$F2568</f>
        <v>209000</v>
      </c>
      <c r="I2568" s="58">
        <f>$H2568-VLOOKUP($B2568,產品!$A$2:$E$61,5,FALSE)*F2568-$R2568</f>
        <v>52910.000000000029</v>
      </c>
      <c r="J2568">
        <f t="shared" si="120"/>
        <v>2021</v>
      </c>
      <c r="P2568" t="str">
        <f>MID(VLOOKUP($D2568,業務!$A$1:$E$11,2,FALSE),FIND("/",VLOOKUP($D2568,業務!$A$1:$E$11,2,FALSE))+1,2)</f>
        <v>專員</v>
      </c>
      <c r="Q2568">
        <f t="shared" si="121"/>
        <v>0.01</v>
      </c>
      <c r="R2568">
        <f t="shared" si="122"/>
        <v>2090</v>
      </c>
    </row>
    <row r="2569" spans="1:18" ht="15.75" customHeight="1">
      <c r="A2569" s="19">
        <v>2568</v>
      </c>
      <c r="B2569" s="4">
        <v>13</v>
      </c>
      <c r="C2569" s="15">
        <v>112</v>
      </c>
      <c r="D2569" s="21">
        <v>8</v>
      </c>
      <c r="E2569" s="22">
        <v>44420</v>
      </c>
      <c r="F2569" s="23">
        <v>100</v>
      </c>
      <c r="G2569" s="24">
        <v>0.14000000000000001</v>
      </c>
      <c r="H2569">
        <f>VLOOKUP($B2569,產品!$A$1:$E$61,4,FALSE)*(1-$G2569)*$F2569</f>
        <v>154800</v>
      </c>
      <c r="I2569" s="58">
        <f>$H2569-VLOOKUP($B2569,產品!$A$2:$E$61,5,FALSE)*F2569-$R2569</f>
        <v>81252</v>
      </c>
      <c r="J2569">
        <f t="shared" si="120"/>
        <v>2021</v>
      </c>
      <c r="P2569" t="str">
        <f>MID(VLOOKUP($D2569,業務!$A$1:$E$11,2,FALSE),FIND("/",VLOOKUP($D2569,業務!$A$1:$E$11,2,FALSE))+1,2)</f>
        <v>專員</v>
      </c>
      <c r="Q2569">
        <f t="shared" si="121"/>
        <v>0.01</v>
      </c>
      <c r="R2569">
        <f t="shared" si="122"/>
        <v>1548</v>
      </c>
    </row>
    <row r="2570" spans="1:18" ht="15.75" customHeight="1">
      <c r="A2570" s="19">
        <v>2569</v>
      </c>
      <c r="B2570" s="4">
        <v>47</v>
      </c>
      <c r="C2570" s="15">
        <v>7</v>
      </c>
      <c r="D2570" s="21">
        <v>3</v>
      </c>
      <c r="E2570" s="22">
        <v>44420</v>
      </c>
      <c r="F2570" s="23">
        <v>15</v>
      </c>
      <c r="G2570" s="24">
        <v>0.06</v>
      </c>
      <c r="H2570">
        <f>VLOOKUP($B2570,產品!$A$1:$E$61,4,FALSE)*(1-$G2570)*$F2570</f>
        <v>282000</v>
      </c>
      <c r="I2570" s="58">
        <f>$H2570-VLOOKUP($B2570,產品!$A$2:$E$61,5,FALSE)*F2570-$R2570</f>
        <v>82488</v>
      </c>
      <c r="J2570">
        <f t="shared" si="120"/>
        <v>2021</v>
      </c>
      <c r="P2570" t="str">
        <f>MID(VLOOKUP($D2570,業務!$A$1:$E$11,2,FALSE),FIND("/",VLOOKUP($D2570,業務!$A$1:$E$11,2,FALSE))+1,2)</f>
        <v>協理</v>
      </c>
      <c r="Q2570">
        <f t="shared" si="121"/>
        <v>1.6E-2</v>
      </c>
      <c r="R2570">
        <f t="shared" si="122"/>
        <v>4512</v>
      </c>
    </row>
    <row r="2571" spans="1:18" ht="15.75" customHeight="1">
      <c r="A2571" s="19">
        <v>2570</v>
      </c>
      <c r="B2571" s="4">
        <v>49</v>
      </c>
      <c r="C2571" s="15">
        <v>284</v>
      </c>
      <c r="D2571" s="21">
        <v>7</v>
      </c>
      <c r="E2571" s="22">
        <v>44421</v>
      </c>
      <c r="F2571" s="26">
        <v>10</v>
      </c>
      <c r="G2571" s="24">
        <v>0.18</v>
      </c>
      <c r="H2571">
        <f>VLOOKUP($B2571,產品!$A$1:$E$61,4,FALSE)*(1-$G2571)*$F2571</f>
        <v>123000.00000000001</v>
      </c>
      <c r="I2571" s="58">
        <f>$H2571-VLOOKUP($B2571,產品!$A$2:$E$61,5,FALSE)*F2571-$R2571</f>
        <v>16524.000000000015</v>
      </c>
      <c r="J2571">
        <f t="shared" si="120"/>
        <v>2021</v>
      </c>
      <c r="P2571" t="str">
        <f>MID(VLOOKUP($D2571,業務!$A$1:$E$11,2,FALSE),FIND("/",VLOOKUP($D2571,業務!$A$1:$E$11,2,FALSE))+1,2)</f>
        <v>副理</v>
      </c>
      <c r="Q2571">
        <f t="shared" si="121"/>
        <v>1.2E-2</v>
      </c>
      <c r="R2571">
        <f t="shared" si="122"/>
        <v>1476.0000000000002</v>
      </c>
    </row>
    <row r="2572" spans="1:18" ht="15.75" customHeight="1">
      <c r="A2572" s="19">
        <v>2571</v>
      </c>
      <c r="B2572" s="4">
        <v>57</v>
      </c>
      <c r="C2572" s="15">
        <v>125</v>
      </c>
      <c r="D2572" s="21">
        <v>6</v>
      </c>
      <c r="E2572" s="22">
        <v>44421</v>
      </c>
      <c r="F2572" s="26">
        <v>3</v>
      </c>
      <c r="G2572" s="24">
        <v>0.18</v>
      </c>
      <c r="H2572">
        <f>VLOOKUP($B2572,產品!$A$1:$E$61,4,FALSE)*(1-$G2572)*$F2572</f>
        <v>44280.000000000007</v>
      </c>
      <c r="I2572" s="58">
        <f>$H2572-VLOOKUP($B2572,產品!$A$2:$E$61,5,FALSE)*F2572-$R2572</f>
        <v>6037.2000000000071</v>
      </c>
      <c r="J2572">
        <f t="shared" si="120"/>
        <v>2021</v>
      </c>
      <c r="P2572" t="str">
        <f>MID(VLOOKUP($D2572,業務!$A$1:$E$11,2,FALSE),FIND("/",VLOOKUP($D2572,業務!$A$1:$E$11,2,FALSE))+1,2)</f>
        <v>專員</v>
      </c>
      <c r="Q2572">
        <f t="shared" si="121"/>
        <v>0.01</v>
      </c>
      <c r="R2572">
        <f t="shared" si="122"/>
        <v>442.80000000000007</v>
      </c>
    </row>
    <row r="2573" spans="1:18" ht="15.75" customHeight="1">
      <c r="A2573" s="19">
        <v>2572</v>
      </c>
      <c r="B2573" s="4">
        <v>40</v>
      </c>
      <c r="C2573" s="15">
        <v>266</v>
      </c>
      <c r="D2573" s="21">
        <v>8</v>
      </c>
      <c r="E2573" s="22">
        <v>44421</v>
      </c>
      <c r="F2573" s="23">
        <v>2</v>
      </c>
      <c r="G2573" s="24">
        <v>0.16</v>
      </c>
      <c r="H2573">
        <f>VLOOKUP($B2573,產品!$A$1:$E$61,4,FALSE)*(1-$G2573)*$F2573</f>
        <v>33600</v>
      </c>
      <c r="I2573" s="58">
        <f>$H2573-VLOOKUP($B2573,產品!$A$2:$E$61,5,FALSE)*F2573-$R2573</f>
        <v>7264</v>
      </c>
      <c r="J2573">
        <f t="shared" si="120"/>
        <v>2021</v>
      </c>
      <c r="P2573" t="str">
        <f>MID(VLOOKUP($D2573,業務!$A$1:$E$11,2,FALSE),FIND("/",VLOOKUP($D2573,業務!$A$1:$E$11,2,FALSE))+1,2)</f>
        <v>專員</v>
      </c>
      <c r="Q2573">
        <f t="shared" si="121"/>
        <v>0.01</v>
      </c>
      <c r="R2573">
        <f t="shared" si="122"/>
        <v>336</v>
      </c>
    </row>
    <row r="2574" spans="1:18" ht="15.75" customHeight="1">
      <c r="A2574" s="19">
        <v>2573</v>
      </c>
      <c r="B2574" s="4">
        <v>38</v>
      </c>
      <c r="C2574" s="15">
        <v>6</v>
      </c>
      <c r="D2574" s="21">
        <v>5</v>
      </c>
      <c r="E2574" s="22">
        <v>44421</v>
      </c>
      <c r="F2574" s="26">
        <v>3</v>
      </c>
      <c r="G2574" s="24">
        <v>7.0000000000000007E-2</v>
      </c>
      <c r="H2574">
        <f>VLOOKUP($B2574,產品!$A$1:$E$61,4,FALSE)*(1-$G2574)*$F2574</f>
        <v>41849.999999999993</v>
      </c>
      <c r="I2574" s="58">
        <f>$H2574-VLOOKUP($B2574,產品!$A$2:$E$61,5,FALSE)*F2574-$R2574</f>
        <v>12181.499999999993</v>
      </c>
      <c r="J2574">
        <f t="shared" si="120"/>
        <v>2021</v>
      </c>
      <c r="P2574" t="str">
        <f>MID(VLOOKUP($D2574,業務!$A$1:$E$11,2,FALSE),FIND("/",VLOOKUP($D2574,業務!$A$1:$E$11,2,FALSE))+1,2)</f>
        <v>專員</v>
      </c>
      <c r="Q2574">
        <f t="shared" si="121"/>
        <v>0.01</v>
      </c>
      <c r="R2574">
        <f t="shared" si="122"/>
        <v>418.49999999999994</v>
      </c>
    </row>
    <row r="2575" spans="1:18" ht="15.75" customHeight="1">
      <c r="A2575" s="19">
        <v>2574</v>
      </c>
      <c r="B2575" s="4">
        <v>32</v>
      </c>
      <c r="C2575" s="15">
        <v>112</v>
      </c>
      <c r="D2575" s="21">
        <v>9</v>
      </c>
      <c r="E2575" s="22">
        <v>44421</v>
      </c>
      <c r="F2575" s="23">
        <v>6</v>
      </c>
      <c r="G2575" s="24">
        <v>0.1</v>
      </c>
      <c r="H2575">
        <f>VLOOKUP($B2575,產品!$A$1:$E$61,4,FALSE)*(1-$G2575)*$F2575</f>
        <v>40500</v>
      </c>
      <c r="I2575" s="58">
        <f>$H2575-VLOOKUP($B2575,產品!$A$2:$E$61,5,FALSE)*F2575-$R2575</f>
        <v>12892.5</v>
      </c>
      <c r="J2575">
        <f t="shared" si="120"/>
        <v>2021</v>
      </c>
      <c r="P2575" t="str">
        <f>MID(VLOOKUP($D2575,業務!$A$1:$E$11,2,FALSE),FIND("/",VLOOKUP($D2575,業務!$A$1:$E$11,2,FALSE))+1,2)</f>
        <v>經理</v>
      </c>
      <c r="Q2575">
        <f t="shared" si="121"/>
        <v>1.4999999999999999E-2</v>
      </c>
      <c r="R2575">
        <f t="shared" si="122"/>
        <v>607.5</v>
      </c>
    </row>
    <row r="2576" spans="1:18" ht="15.75" customHeight="1">
      <c r="A2576" s="19">
        <v>2575</v>
      </c>
      <c r="B2576" s="4">
        <v>36</v>
      </c>
      <c r="C2576" s="15">
        <v>284</v>
      </c>
      <c r="D2576" s="21">
        <v>7</v>
      </c>
      <c r="E2576" s="22">
        <v>44421</v>
      </c>
      <c r="F2576" s="26">
        <v>9</v>
      </c>
      <c r="G2576" s="24">
        <v>0.16</v>
      </c>
      <c r="H2576">
        <f>VLOOKUP($B2576,產品!$A$1:$E$61,4,FALSE)*(1-$G2576)*$F2576</f>
        <v>68040</v>
      </c>
      <c r="I2576" s="58">
        <f>$H2576-VLOOKUP($B2576,產品!$A$2:$E$61,5,FALSE)*F2576-$R2576</f>
        <v>18623.52</v>
      </c>
      <c r="J2576">
        <f t="shared" si="120"/>
        <v>2021</v>
      </c>
      <c r="P2576" t="str">
        <f>MID(VLOOKUP($D2576,業務!$A$1:$E$11,2,FALSE),FIND("/",VLOOKUP($D2576,業務!$A$1:$E$11,2,FALSE))+1,2)</f>
        <v>副理</v>
      </c>
      <c r="Q2576">
        <f t="shared" si="121"/>
        <v>1.2E-2</v>
      </c>
      <c r="R2576">
        <f t="shared" si="122"/>
        <v>816.48</v>
      </c>
    </row>
    <row r="2577" spans="1:18" ht="15.75" customHeight="1">
      <c r="A2577" s="19">
        <v>2576</v>
      </c>
      <c r="B2577" s="4">
        <v>47</v>
      </c>
      <c r="C2577" s="15">
        <v>257</v>
      </c>
      <c r="D2577" s="21">
        <v>10</v>
      </c>
      <c r="E2577" s="22">
        <v>44421</v>
      </c>
      <c r="F2577" s="23">
        <v>4</v>
      </c>
      <c r="G2577" s="24">
        <v>0.1</v>
      </c>
      <c r="H2577">
        <f>VLOOKUP($B2577,產品!$A$1:$E$61,4,FALSE)*(1-$G2577)*$F2577</f>
        <v>72000</v>
      </c>
      <c r="I2577" s="58">
        <f>$H2577-VLOOKUP($B2577,產品!$A$2:$E$61,5,FALSE)*F2577-$R2577</f>
        <v>19280</v>
      </c>
      <c r="J2577">
        <f t="shared" si="120"/>
        <v>2021</v>
      </c>
      <c r="P2577" t="str">
        <f>MID(VLOOKUP($D2577,業務!$A$1:$E$11,2,FALSE),FIND("/",VLOOKUP($D2577,業務!$A$1:$E$11,2,FALSE))+1,2)</f>
        <v>專員</v>
      </c>
      <c r="Q2577">
        <f t="shared" si="121"/>
        <v>0.01</v>
      </c>
      <c r="R2577">
        <f t="shared" si="122"/>
        <v>720</v>
      </c>
    </row>
    <row r="2578" spans="1:18" ht="15.75" customHeight="1">
      <c r="A2578" s="19">
        <v>2577</v>
      </c>
      <c r="B2578" s="4">
        <v>54</v>
      </c>
      <c r="C2578" s="15">
        <v>277</v>
      </c>
      <c r="D2578" s="21">
        <v>9</v>
      </c>
      <c r="E2578" s="22">
        <v>44421</v>
      </c>
      <c r="F2578" s="26">
        <v>9</v>
      </c>
      <c r="G2578" s="24">
        <v>0.17</v>
      </c>
      <c r="H2578">
        <f>VLOOKUP($B2578,產品!$A$1:$E$61,4,FALSE)*(1-$G2578)*$F2578</f>
        <v>134460</v>
      </c>
      <c r="I2578" s="58">
        <f>$H2578-VLOOKUP($B2578,產品!$A$2:$E$61,5,FALSE)*F2578-$R2578</f>
        <v>19043.099999999999</v>
      </c>
      <c r="J2578">
        <f t="shared" si="120"/>
        <v>2021</v>
      </c>
      <c r="P2578" t="str">
        <f>MID(VLOOKUP($D2578,業務!$A$1:$E$11,2,FALSE),FIND("/",VLOOKUP($D2578,業務!$A$1:$E$11,2,FALSE))+1,2)</f>
        <v>經理</v>
      </c>
      <c r="Q2578">
        <f t="shared" si="121"/>
        <v>1.4999999999999999E-2</v>
      </c>
      <c r="R2578">
        <f t="shared" si="122"/>
        <v>2016.8999999999999</v>
      </c>
    </row>
    <row r="2579" spans="1:18" ht="15.75" customHeight="1">
      <c r="A2579" s="19">
        <v>2578</v>
      </c>
      <c r="B2579" s="4">
        <v>47</v>
      </c>
      <c r="C2579" s="15">
        <v>1</v>
      </c>
      <c r="D2579" s="21">
        <v>3</v>
      </c>
      <c r="E2579" s="22">
        <v>44421</v>
      </c>
      <c r="F2579" s="26">
        <v>7</v>
      </c>
      <c r="G2579" s="24">
        <v>0.09</v>
      </c>
      <c r="H2579">
        <f>VLOOKUP($B2579,產品!$A$1:$E$61,4,FALSE)*(1-$G2579)*$F2579</f>
        <v>127400</v>
      </c>
      <c r="I2579" s="58">
        <f>$H2579-VLOOKUP($B2579,產品!$A$2:$E$61,5,FALSE)*F2579-$R2579</f>
        <v>34361.599999999999</v>
      </c>
      <c r="J2579">
        <f t="shared" si="120"/>
        <v>2021</v>
      </c>
      <c r="P2579" t="str">
        <f>MID(VLOOKUP($D2579,業務!$A$1:$E$11,2,FALSE),FIND("/",VLOOKUP($D2579,業務!$A$1:$E$11,2,FALSE))+1,2)</f>
        <v>協理</v>
      </c>
      <c r="Q2579">
        <f t="shared" si="121"/>
        <v>1.6E-2</v>
      </c>
      <c r="R2579">
        <f t="shared" si="122"/>
        <v>2038.4</v>
      </c>
    </row>
    <row r="2580" spans="1:18" ht="15.75" customHeight="1">
      <c r="A2580" s="19">
        <v>2579</v>
      </c>
      <c r="B2580" s="4">
        <v>49</v>
      </c>
      <c r="C2580" s="15">
        <v>281</v>
      </c>
      <c r="D2580" s="21">
        <v>9</v>
      </c>
      <c r="E2580" s="22">
        <v>44422</v>
      </c>
      <c r="F2580" s="26">
        <v>4</v>
      </c>
      <c r="G2580" s="24">
        <v>0.18</v>
      </c>
      <c r="H2580">
        <f>VLOOKUP($B2580,產品!$A$1:$E$61,4,FALSE)*(1-$G2580)*$F2580</f>
        <v>49200.000000000007</v>
      </c>
      <c r="I2580" s="58">
        <f>$H2580-VLOOKUP($B2580,產品!$A$2:$E$61,5,FALSE)*F2580-$R2580</f>
        <v>6462.0000000000073</v>
      </c>
      <c r="J2580">
        <f t="shared" si="120"/>
        <v>2021</v>
      </c>
      <c r="P2580" t="str">
        <f>MID(VLOOKUP($D2580,業務!$A$1:$E$11,2,FALSE),FIND("/",VLOOKUP($D2580,業務!$A$1:$E$11,2,FALSE))+1,2)</f>
        <v>經理</v>
      </c>
      <c r="Q2580">
        <f t="shared" si="121"/>
        <v>1.4999999999999999E-2</v>
      </c>
      <c r="R2580">
        <f t="shared" si="122"/>
        <v>738.00000000000011</v>
      </c>
    </row>
    <row r="2581" spans="1:18" ht="15.75" customHeight="1">
      <c r="A2581" s="19">
        <v>2580</v>
      </c>
      <c r="B2581" s="4">
        <v>48</v>
      </c>
      <c r="C2581" s="15">
        <v>6</v>
      </c>
      <c r="D2581" s="21">
        <v>5</v>
      </c>
      <c r="E2581" s="22">
        <v>44422</v>
      </c>
      <c r="F2581" s="26">
        <v>6</v>
      </c>
      <c r="G2581" s="24">
        <v>0.11</v>
      </c>
      <c r="H2581">
        <f>VLOOKUP($B2581,產品!$A$1:$E$61,4,FALSE)*(1-$G2581)*$F2581</f>
        <v>117480</v>
      </c>
      <c r="I2581" s="58">
        <f>$H2581-VLOOKUP($B2581,產品!$A$2:$E$61,5,FALSE)*F2581-$R2581</f>
        <v>30505.200000000001</v>
      </c>
      <c r="J2581">
        <f t="shared" si="120"/>
        <v>2021</v>
      </c>
      <c r="P2581" t="str">
        <f>MID(VLOOKUP($D2581,業務!$A$1:$E$11,2,FALSE),FIND("/",VLOOKUP($D2581,業務!$A$1:$E$11,2,FALSE))+1,2)</f>
        <v>專員</v>
      </c>
      <c r="Q2581">
        <f t="shared" si="121"/>
        <v>0.01</v>
      </c>
      <c r="R2581">
        <f t="shared" si="122"/>
        <v>1174.8</v>
      </c>
    </row>
    <row r="2582" spans="1:18" ht="15.75" customHeight="1">
      <c r="A2582" s="19">
        <v>2581</v>
      </c>
      <c r="B2582" s="4">
        <v>1</v>
      </c>
      <c r="C2582" s="15">
        <v>114</v>
      </c>
      <c r="D2582" s="21">
        <v>2</v>
      </c>
      <c r="E2582" s="22">
        <v>44422</v>
      </c>
      <c r="F2582" s="26">
        <v>80</v>
      </c>
      <c r="G2582" s="24">
        <v>0.13</v>
      </c>
      <c r="H2582">
        <f>VLOOKUP($B2582,產品!$A$1:$E$61,4,FALSE)*(1-$G2582)*$F2582</f>
        <v>69600</v>
      </c>
      <c r="I2582" s="58">
        <f>$H2582-VLOOKUP($B2582,產品!$A$2:$E$61,5,FALSE)*F2582-$R2582</f>
        <v>36556</v>
      </c>
      <c r="J2582">
        <f t="shared" si="120"/>
        <v>2021</v>
      </c>
      <c r="P2582" t="str">
        <f>MID(VLOOKUP($D2582,業務!$A$1:$E$11,2,FALSE),FIND("/",VLOOKUP($D2582,業務!$A$1:$E$11,2,FALSE))+1,2)</f>
        <v>經理</v>
      </c>
      <c r="Q2582">
        <f t="shared" si="121"/>
        <v>1.4999999999999999E-2</v>
      </c>
      <c r="R2582">
        <f t="shared" si="122"/>
        <v>1044</v>
      </c>
    </row>
    <row r="2583" spans="1:18" ht="15.75" customHeight="1">
      <c r="A2583" s="19">
        <v>2582</v>
      </c>
      <c r="B2583" s="4">
        <v>46</v>
      </c>
      <c r="C2583" s="15">
        <v>268</v>
      </c>
      <c r="D2583" s="21">
        <v>10</v>
      </c>
      <c r="E2583" s="22">
        <v>44422</v>
      </c>
      <c r="F2583" s="26">
        <v>10</v>
      </c>
      <c r="G2583" s="24">
        <v>0.1</v>
      </c>
      <c r="H2583">
        <f>VLOOKUP($B2583,產品!$A$1:$E$61,4,FALSE)*(1-$G2583)*$F2583</f>
        <v>153000</v>
      </c>
      <c r="I2583" s="58">
        <f>$H2583-VLOOKUP($B2583,產品!$A$2:$E$61,5,FALSE)*F2583-$R2583</f>
        <v>40970</v>
      </c>
      <c r="J2583">
        <f t="shared" si="120"/>
        <v>2021</v>
      </c>
      <c r="P2583" t="str">
        <f>MID(VLOOKUP($D2583,業務!$A$1:$E$11,2,FALSE),FIND("/",VLOOKUP($D2583,業務!$A$1:$E$11,2,FALSE))+1,2)</f>
        <v>專員</v>
      </c>
      <c r="Q2583">
        <f t="shared" si="121"/>
        <v>0.01</v>
      </c>
      <c r="R2583">
        <f t="shared" si="122"/>
        <v>1530</v>
      </c>
    </row>
    <row r="2584" spans="1:18" ht="15.75" customHeight="1">
      <c r="A2584" s="19">
        <v>2583</v>
      </c>
      <c r="B2584" s="4">
        <v>7</v>
      </c>
      <c r="C2584" s="15">
        <v>262</v>
      </c>
      <c r="D2584" s="21">
        <v>10</v>
      </c>
      <c r="E2584" s="22">
        <v>44423</v>
      </c>
      <c r="F2584" s="26">
        <v>13</v>
      </c>
      <c r="G2584" s="24">
        <v>0.13</v>
      </c>
      <c r="H2584">
        <f>VLOOKUP($B2584,產品!$A$1:$E$61,4,FALSE)*(1-$G2584)*$F2584</f>
        <v>11310</v>
      </c>
      <c r="I2584" s="58">
        <f>$H2584-VLOOKUP($B2584,產品!$A$2:$E$61,5,FALSE)*F2584-$R2584</f>
        <v>5996.9</v>
      </c>
      <c r="J2584">
        <f t="shared" si="120"/>
        <v>2021</v>
      </c>
      <c r="P2584" t="str">
        <f>MID(VLOOKUP($D2584,業務!$A$1:$E$11,2,FALSE),FIND("/",VLOOKUP($D2584,業務!$A$1:$E$11,2,FALSE))+1,2)</f>
        <v>專員</v>
      </c>
      <c r="Q2584">
        <f t="shared" si="121"/>
        <v>0.01</v>
      </c>
      <c r="R2584">
        <f t="shared" si="122"/>
        <v>113.10000000000001</v>
      </c>
    </row>
    <row r="2585" spans="1:18" ht="15.75" customHeight="1">
      <c r="A2585" s="19">
        <v>2584</v>
      </c>
      <c r="B2585" s="4">
        <v>58</v>
      </c>
      <c r="C2585" s="15">
        <v>138</v>
      </c>
      <c r="D2585" s="21">
        <v>10</v>
      </c>
      <c r="E2585" s="22">
        <v>44423</v>
      </c>
      <c r="F2585" s="26">
        <v>3</v>
      </c>
      <c r="G2585" s="24">
        <v>0.09</v>
      </c>
      <c r="H2585">
        <f>VLOOKUP($B2585,產品!$A$1:$E$61,4,FALSE)*(1-$G2585)*$F2585</f>
        <v>57330</v>
      </c>
      <c r="I2585" s="58">
        <f>$H2585-VLOOKUP($B2585,產品!$A$2:$E$61,5,FALSE)*F2585-$R2585</f>
        <v>12656.700000000008</v>
      </c>
      <c r="J2585">
        <f t="shared" si="120"/>
        <v>2021</v>
      </c>
      <c r="P2585" t="str">
        <f>MID(VLOOKUP($D2585,業務!$A$1:$E$11,2,FALSE),FIND("/",VLOOKUP($D2585,業務!$A$1:$E$11,2,FALSE))+1,2)</f>
        <v>專員</v>
      </c>
      <c r="Q2585">
        <f t="shared" si="121"/>
        <v>0.01</v>
      </c>
      <c r="R2585">
        <f t="shared" si="122"/>
        <v>573.30000000000007</v>
      </c>
    </row>
    <row r="2586" spans="1:18" ht="15.75" customHeight="1">
      <c r="A2586" s="19">
        <v>2585</v>
      </c>
      <c r="B2586" s="4">
        <v>17</v>
      </c>
      <c r="C2586" s="15">
        <v>5</v>
      </c>
      <c r="D2586" s="21">
        <v>4</v>
      </c>
      <c r="E2586" s="22">
        <v>44423</v>
      </c>
      <c r="F2586" s="26">
        <v>30</v>
      </c>
      <c r="G2586" s="24">
        <v>0.2</v>
      </c>
      <c r="H2586">
        <f>VLOOKUP($B2586,產品!$A$1:$E$61,4,FALSE)*(1-$G2586)*$F2586</f>
        <v>43200</v>
      </c>
      <c r="I2586" s="58">
        <f>$H2586-VLOOKUP($B2586,產品!$A$2:$E$61,5,FALSE)*F2586-$R2586</f>
        <v>21081.599999999999</v>
      </c>
      <c r="J2586">
        <f t="shared" si="120"/>
        <v>2021</v>
      </c>
      <c r="P2586" t="str">
        <f>MID(VLOOKUP($D2586,業務!$A$1:$E$11,2,FALSE),FIND("/",VLOOKUP($D2586,業務!$A$1:$E$11,2,FALSE))+1,2)</f>
        <v>副理</v>
      </c>
      <c r="Q2586">
        <f t="shared" si="121"/>
        <v>1.2E-2</v>
      </c>
      <c r="R2586">
        <f t="shared" si="122"/>
        <v>518.4</v>
      </c>
    </row>
    <row r="2587" spans="1:18" ht="15.75" customHeight="1">
      <c r="A2587" s="19">
        <v>2586</v>
      </c>
      <c r="B2587" s="4">
        <v>57</v>
      </c>
      <c r="C2587" s="15">
        <v>12</v>
      </c>
      <c r="D2587" s="21">
        <v>3</v>
      </c>
      <c r="E2587" s="22">
        <v>44423</v>
      </c>
      <c r="F2587" s="26">
        <v>15</v>
      </c>
      <c r="G2587" s="24">
        <v>0.19</v>
      </c>
      <c r="H2587">
        <f>VLOOKUP($B2587,產品!$A$1:$E$61,4,FALSE)*(1-$G2587)*$F2587</f>
        <v>218700.00000000003</v>
      </c>
      <c r="I2587" s="58">
        <f>$H2587-VLOOKUP($B2587,產品!$A$2:$E$61,5,FALSE)*F2587-$R2587</f>
        <v>26200.800000000028</v>
      </c>
      <c r="J2587">
        <f t="shared" si="120"/>
        <v>2021</v>
      </c>
      <c r="P2587" t="str">
        <f>MID(VLOOKUP($D2587,業務!$A$1:$E$11,2,FALSE),FIND("/",VLOOKUP($D2587,業務!$A$1:$E$11,2,FALSE))+1,2)</f>
        <v>協理</v>
      </c>
      <c r="Q2587">
        <f t="shared" si="121"/>
        <v>1.6E-2</v>
      </c>
      <c r="R2587">
        <f t="shared" si="122"/>
        <v>3499.2000000000007</v>
      </c>
    </row>
    <row r="2588" spans="1:18" ht="15.75" customHeight="1">
      <c r="A2588" s="19">
        <v>2587</v>
      </c>
      <c r="B2588" s="4">
        <v>2</v>
      </c>
      <c r="C2588" s="15">
        <v>7</v>
      </c>
      <c r="D2588" s="21">
        <v>5</v>
      </c>
      <c r="E2588" s="22">
        <v>44423</v>
      </c>
      <c r="F2588" s="23">
        <v>80</v>
      </c>
      <c r="G2588" s="24">
        <v>0.14000000000000001</v>
      </c>
      <c r="H2588">
        <f>VLOOKUP($B2588,產品!$A$1:$E$61,4,FALSE)*(1-$G2588)*$F2588</f>
        <v>68800</v>
      </c>
      <c r="I2588" s="58">
        <f>$H2588-VLOOKUP($B2588,產品!$A$2:$E$61,5,FALSE)*F2588-$R2588</f>
        <v>36112</v>
      </c>
      <c r="J2588">
        <f t="shared" si="120"/>
        <v>2021</v>
      </c>
      <c r="P2588" t="str">
        <f>MID(VLOOKUP($D2588,業務!$A$1:$E$11,2,FALSE),FIND("/",VLOOKUP($D2588,業務!$A$1:$E$11,2,FALSE))+1,2)</f>
        <v>專員</v>
      </c>
      <c r="Q2588">
        <f t="shared" si="121"/>
        <v>0.01</v>
      </c>
      <c r="R2588">
        <f t="shared" si="122"/>
        <v>688</v>
      </c>
    </row>
    <row r="2589" spans="1:18" ht="15.75" customHeight="1">
      <c r="A2589" s="19">
        <v>2588</v>
      </c>
      <c r="B2589" s="4">
        <v>52</v>
      </c>
      <c r="C2589" s="15">
        <v>117</v>
      </c>
      <c r="D2589" s="21">
        <v>8</v>
      </c>
      <c r="E2589" s="22">
        <v>44423</v>
      </c>
      <c r="F2589" s="23">
        <v>14</v>
      </c>
      <c r="G2589" s="24">
        <v>0.18</v>
      </c>
      <c r="H2589">
        <f>VLOOKUP($B2589,產品!$A$1:$E$61,4,FALSE)*(1-$G2589)*$F2589</f>
        <v>252560</v>
      </c>
      <c r="I2589" s="58">
        <f>$H2589-VLOOKUP($B2589,產品!$A$2:$E$61,5,FALSE)*F2589-$R2589</f>
        <v>34434.400000000031</v>
      </c>
      <c r="J2589">
        <f t="shared" si="120"/>
        <v>2021</v>
      </c>
      <c r="P2589" t="str">
        <f>MID(VLOOKUP($D2589,業務!$A$1:$E$11,2,FALSE),FIND("/",VLOOKUP($D2589,業務!$A$1:$E$11,2,FALSE))+1,2)</f>
        <v>專員</v>
      </c>
      <c r="Q2589">
        <f t="shared" si="121"/>
        <v>0.01</v>
      </c>
      <c r="R2589">
        <f t="shared" si="122"/>
        <v>2525.6</v>
      </c>
    </row>
    <row r="2590" spans="1:18" ht="15.75" customHeight="1">
      <c r="A2590" s="19">
        <v>2589</v>
      </c>
      <c r="B2590" s="4">
        <v>50</v>
      </c>
      <c r="C2590" s="15">
        <v>135</v>
      </c>
      <c r="D2590" s="21">
        <v>10</v>
      </c>
      <c r="E2590" s="22">
        <v>44423</v>
      </c>
      <c r="F2590" s="23">
        <v>15</v>
      </c>
      <c r="G2590" s="24">
        <v>0.16</v>
      </c>
      <c r="H2590">
        <f>VLOOKUP($B2590,產品!$A$1:$E$61,4,FALSE)*(1-$G2590)*$F2590</f>
        <v>226800</v>
      </c>
      <c r="I2590" s="58">
        <f>$H2590-VLOOKUP($B2590,產品!$A$2:$E$61,5,FALSE)*F2590-$R2590</f>
        <v>35532</v>
      </c>
      <c r="J2590">
        <f t="shared" si="120"/>
        <v>2021</v>
      </c>
      <c r="P2590" t="str">
        <f>MID(VLOOKUP($D2590,業務!$A$1:$E$11,2,FALSE),FIND("/",VLOOKUP($D2590,業務!$A$1:$E$11,2,FALSE))+1,2)</f>
        <v>專員</v>
      </c>
      <c r="Q2590">
        <f t="shared" si="121"/>
        <v>0.01</v>
      </c>
      <c r="R2590">
        <f t="shared" si="122"/>
        <v>2268</v>
      </c>
    </row>
    <row r="2591" spans="1:18" ht="15.75" customHeight="1">
      <c r="A2591" s="19">
        <v>2590</v>
      </c>
      <c r="B2591" s="4">
        <v>20</v>
      </c>
      <c r="C2591" s="15">
        <v>291</v>
      </c>
      <c r="D2591" s="21">
        <v>10</v>
      </c>
      <c r="E2591" s="22">
        <v>44423</v>
      </c>
      <c r="F2591" s="23">
        <v>45</v>
      </c>
      <c r="G2591" s="24">
        <v>0.11</v>
      </c>
      <c r="H2591">
        <f>VLOOKUP($B2591,產品!$A$1:$E$61,4,FALSE)*(1-$G2591)*$F2591</f>
        <v>72090</v>
      </c>
      <c r="I2591" s="58">
        <f>$H2591-VLOOKUP($B2591,產品!$A$2:$E$61,5,FALSE)*F2591-$R2591</f>
        <v>38969.1</v>
      </c>
      <c r="J2591">
        <f t="shared" si="120"/>
        <v>2021</v>
      </c>
      <c r="P2591" t="str">
        <f>MID(VLOOKUP($D2591,業務!$A$1:$E$11,2,FALSE),FIND("/",VLOOKUP($D2591,業務!$A$1:$E$11,2,FALSE))+1,2)</f>
        <v>專員</v>
      </c>
      <c r="Q2591">
        <f t="shared" si="121"/>
        <v>0.01</v>
      </c>
      <c r="R2591">
        <f t="shared" si="122"/>
        <v>720.9</v>
      </c>
    </row>
    <row r="2592" spans="1:18" ht="15.75" customHeight="1">
      <c r="A2592" s="19">
        <v>2591</v>
      </c>
      <c r="B2592" s="4">
        <v>47</v>
      </c>
      <c r="C2592" s="15">
        <v>4</v>
      </c>
      <c r="D2592" s="21">
        <v>4</v>
      </c>
      <c r="E2592" s="22">
        <v>44423</v>
      </c>
      <c r="F2592" s="23">
        <v>8</v>
      </c>
      <c r="G2592" s="24">
        <v>0.09</v>
      </c>
      <c r="H2592">
        <f>VLOOKUP($B2592,產品!$A$1:$E$61,4,FALSE)*(1-$G2592)*$F2592</f>
        <v>145600</v>
      </c>
      <c r="I2592" s="58">
        <f>$H2592-VLOOKUP($B2592,產品!$A$2:$E$61,5,FALSE)*F2592-$R2592</f>
        <v>39852.800000000003</v>
      </c>
      <c r="J2592">
        <f t="shared" si="120"/>
        <v>2021</v>
      </c>
      <c r="P2592" t="str">
        <f>MID(VLOOKUP($D2592,業務!$A$1:$E$11,2,FALSE),FIND("/",VLOOKUP($D2592,業務!$A$1:$E$11,2,FALSE))+1,2)</f>
        <v>副理</v>
      </c>
      <c r="Q2592">
        <f t="shared" si="121"/>
        <v>1.2E-2</v>
      </c>
      <c r="R2592">
        <f t="shared" si="122"/>
        <v>1747.2</v>
      </c>
    </row>
    <row r="2593" spans="1:18" ht="15.75" customHeight="1">
      <c r="A2593" s="19">
        <v>2592</v>
      </c>
      <c r="B2593" s="4">
        <v>46</v>
      </c>
      <c r="C2593" s="15">
        <v>7</v>
      </c>
      <c r="D2593" s="21">
        <v>3</v>
      </c>
      <c r="E2593" s="22">
        <v>44424</v>
      </c>
      <c r="F2593" s="23">
        <v>2</v>
      </c>
      <c r="G2593" s="24">
        <v>0.05</v>
      </c>
      <c r="H2593">
        <f>VLOOKUP($B2593,產品!$A$1:$E$61,4,FALSE)*(1-$G2593)*$F2593</f>
        <v>32300</v>
      </c>
      <c r="I2593" s="58">
        <f>$H2593-VLOOKUP($B2593,產品!$A$2:$E$61,5,FALSE)*F2593-$R2593</f>
        <v>9683.2000000000007</v>
      </c>
      <c r="J2593">
        <f t="shared" si="120"/>
        <v>2021</v>
      </c>
      <c r="P2593" t="str">
        <f>MID(VLOOKUP($D2593,業務!$A$1:$E$11,2,FALSE),FIND("/",VLOOKUP($D2593,業務!$A$1:$E$11,2,FALSE))+1,2)</f>
        <v>協理</v>
      </c>
      <c r="Q2593">
        <f t="shared" si="121"/>
        <v>1.6E-2</v>
      </c>
      <c r="R2593">
        <f t="shared" si="122"/>
        <v>516.79999999999995</v>
      </c>
    </row>
    <row r="2594" spans="1:18" ht="15.75" customHeight="1">
      <c r="A2594" s="19">
        <v>2593</v>
      </c>
      <c r="B2594" s="4">
        <v>55</v>
      </c>
      <c r="C2594" s="15">
        <v>273</v>
      </c>
      <c r="D2594" s="21">
        <v>10</v>
      </c>
      <c r="E2594" s="22">
        <v>44424</v>
      </c>
      <c r="F2594" s="23">
        <v>6</v>
      </c>
      <c r="G2594" s="24">
        <v>0.13</v>
      </c>
      <c r="H2594">
        <f>VLOOKUP($B2594,產品!$A$1:$E$61,4,FALSE)*(1-$G2594)*$F2594</f>
        <v>104400</v>
      </c>
      <c r="I2594" s="58">
        <f>$H2594-VLOOKUP($B2594,產品!$A$2:$E$61,5,FALSE)*F2594-$R2594</f>
        <v>19356</v>
      </c>
      <c r="J2594">
        <f t="shared" si="120"/>
        <v>2021</v>
      </c>
      <c r="P2594" t="str">
        <f>MID(VLOOKUP($D2594,業務!$A$1:$E$11,2,FALSE),FIND("/",VLOOKUP($D2594,業務!$A$1:$E$11,2,FALSE))+1,2)</f>
        <v>專員</v>
      </c>
      <c r="Q2594">
        <f t="shared" si="121"/>
        <v>0.01</v>
      </c>
      <c r="R2594">
        <f t="shared" si="122"/>
        <v>1044</v>
      </c>
    </row>
    <row r="2595" spans="1:18" ht="15.75" customHeight="1">
      <c r="A2595" s="19">
        <v>2594</v>
      </c>
      <c r="B2595" s="4">
        <v>47</v>
      </c>
      <c r="C2595" s="15">
        <v>7</v>
      </c>
      <c r="D2595" s="21">
        <v>6</v>
      </c>
      <c r="E2595" s="22">
        <v>44424</v>
      </c>
      <c r="F2595" s="26">
        <v>10</v>
      </c>
      <c r="G2595" s="24">
        <v>0.17</v>
      </c>
      <c r="H2595">
        <f>VLOOKUP($B2595,產品!$A$1:$E$61,4,FALSE)*(1-$G2595)*$F2595</f>
        <v>166000</v>
      </c>
      <c r="I2595" s="58">
        <f>$H2595-VLOOKUP($B2595,產品!$A$2:$E$61,5,FALSE)*F2595-$R2595</f>
        <v>34340</v>
      </c>
      <c r="J2595">
        <f t="shared" si="120"/>
        <v>2021</v>
      </c>
      <c r="P2595" t="str">
        <f>MID(VLOOKUP($D2595,業務!$A$1:$E$11,2,FALSE),FIND("/",VLOOKUP($D2595,業務!$A$1:$E$11,2,FALSE))+1,2)</f>
        <v>專員</v>
      </c>
      <c r="Q2595">
        <f t="shared" si="121"/>
        <v>0.01</v>
      </c>
      <c r="R2595">
        <f t="shared" si="122"/>
        <v>1660</v>
      </c>
    </row>
    <row r="2596" spans="1:18" ht="15.75" customHeight="1">
      <c r="A2596" s="19">
        <v>2595</v>
      </c>
      <c r="B2596" s="4">
        <v>15</v>
      </c>
      <c r="C2596" s="15">
        <v>138</v>
      </c>
      <c r="D2596" s="21">
        <v>6</v>
      </c>
      <c r="E2596" s="22">
        <v>44424</v>
      </c>
      <c r="F2596" s="26">
        <v>100</v>
      </c>
      <c r="G2596" s="24">
        <v>0.09</v>
      </c>
      <c r="H2596">
        <f>VLOOKUP($B2596,產品!$A$1:$E$61,4,FALSE)*(1-$G2596)*$F2596</f>
        <v>163800</v>
      </c>
      <c r="I2596" s="58">
        <f>$H2596-VLOOKUP($B2596,產品!$A$2:$E$61,5,FALSE)*F2596-$R2596</f>
        <v>90162</v>
      </c>
      <c r="J2596">
        <f t="shared" si="120"/>
        <v>2021</v>
      </c>
      <c r="P2596" t="str">
        <f>MID(VLOOKUP($D2596,業務!$A$1:$E$11,2,FALSE),FIND("/",VLOOKUP($D2596,業務!$A$1:$E$11,2,FALSE))+1,2)</f>
        <v>專員</v>
      </c>
      <c r="Q2596">
        <f t="shared" si="121"/>
        <v>0.01</v>
      </c>
      <c r="R2596">
        <f t="shared" si="122"/>
        <v>1638</v>
      </c>
    </row>
    <row r="2597" spans="1:18" ht="15.75" customHeight="1">
      <c r="A2597" s="19">
        <v>2596</v>
      </c>
      <c r="B2597" s="4">
        <v>30</v>
      </c>
      <c r="C2597" s="15">
        <v>11</v>
      </c>
      <c r="D2597" s="21">
        <v>7</v>
      </c>
      <c r="E2597" s="22">
        <v>44425</v>
      </c>
      <c r="F2597" s="23">
        <v>10</v>
      </c>
      <c r="G2597" s="24">
        <v>0.13</v>
      </c>
      <c r="H2597">
        <f>VLOOKUP($B2597,產品!$A$1:$E$61,4,FALSE)*(1-$G2597)*$F2597</f>
        <v>56550</v>
      </c>
      <c r="I2597" s="58">
        <f>$H2597-VLOOKUP($B2597,產品!$A$2:$E$61,5,FALSE)*F2597-$R2597</f>
        <v>16871.400000000001</v>
      </c>
      <c r="J2597">
        <f t="shared" si="120"/>
        <v>2021</v>
      </c>
      <c r="P2597" t="str">
        <f>MID(VLOOKUP($D2597,業務!$A$1:$E$11,2,FALSE),FIND("/",VLOOKUP($D2597,業務!$A$1:$E$11,2,FALSE))+1,2)</f>
        <v>副理</v>
      </c>
      <c r="Q2597">
        <f t="shared" si="121"/>
        <v>1.2E-2</v>
      </c>
      <c r="R2597">
        <f t="shared" si="122"/>
        <v>678.6</v>
      </c>
    </row>
    <row r="2598" spans="1:18" ht="15.75" customHeight="1">
      <c r="A2598" s="19">
        <v>2597</v>
      </c>
      <c r="B2598" s="4">
        <v>29</v>
      </c>
      <c r="C2598" s="15">
        <v>7</v>
      </c>
      <c r="D2598" s="21">
        <v>8</v>
      </c>
      <c r="E2598" s="22">
        <v>44425</v>
      </c>
      <c r="F2598" s="26">
        <v>3</v>
      </c>
      <c r="G2598" s="24">
        <v>0.15</v>
      </c>
      <c r="H2598">
        <f>VLOOKUP($B2598,產品!$A$1:$E$61,4,FALSE)*(1-$G2598)*$F2598</f>
        <v>15300</v>
      </c>
      <c r="I2598" s="58">
        <f>$H2598-VLOOKUP($B2598,產品!$A$2:$E$61,5,FALSE)*F2598-$R2598</f>
        <v>4347</v>
      </c>
      <c r="J2598">
        <f t="shared" si="120"/>
        <v>2021</v>
      </c>
      <c r="P2598" t="str">
        <f>MID(VLOOKUP($D2598,業務!$A$1:$E$11,2,FALSE),FIND("/",VLOOKUP($D2598,業務!$A$1:$E$11,2,FALSE))+1,2)</f>
        <v>專員</v>
      </c>
      <c r="Q2598">
        <f t="shared" si="121"/>
        <v>0.01</v>
      </c>
      <c r="R2598">
        <f t="shared" si="122"/>
        <v>153</v>
      </c>
    </row>
    <row r="2599" spans="1:18" ht="15.75" customHeight="1">
      <c r="A2599" s="19">
        <v>2598</v>
      </c>
      <c r="B2599" s="4">
        <v>60</v>
      </c>
      <c r="C2599" s="15">
        <v>126</v>
      </c>
      <c r="D2599" s="21">
        <v>1</v>
      </c>
      <c r="E2599" s="22">
        <v>44425</v>
      </c>
      <c r="F2599" s="23">
        <v>1</v>
      </c>
      <c r="G2599" s="24">
        <v>0.11</v>
      </c>
      <c r="H2599">
        <f>VLOOKUP($B2599,產品!$A$1:$E$61,4,FALSE)*(1-$G2599)*$F2599</f>
        <v>22250</v>
      </c>
      <c r="I2599" s="58">
        <f>$H2599-VLOOKUP($B2599,產品!$A$2:$E$61,5,FALSE)*F2599-$R2599</f>
        <v>4527.5</v>
      </c>
      <c r="J2599">
        <f t="shared" si="120"/>
        <v>2021</v>
      </c>
      <c r="P2599" t="str">
        <f>MID(VLOOKUP($D2599,業務!$A$1:$E$11,2,FALSE),FIND("/",VLOOKUP($D2599,業務!$A$1:$E$11,2,FALSE))+1,2)</f>
        <v>專員</v>
      </c>
      <c r="Q2599">
        <f t="shared" si="121"/>
        <v>0.01</v>
      </c>
      <c r="R2599">
        <f t="shared" si="122"/>
        <v>222.5</v>
      </c>
    </row>
    <row r="2600" spans="1:18" ht="15.75" customHeight="1">
      <c r="A2600" s="19">
        <v>2599</v>
      </c>
      <c r="B2600" s="4">
        <v>35</v>
      </c>
      <c r="C2600" s="15">
        <v>140</v>
      </c>
      <c r="D2600" s="21">
        <v>6</v>
      </c>
      <c r="E2600" s="22">
        <v>44425</v>
      </c>
      <c r="F2600" s="26">
        <v>3</v>
      </c>
      <c r="G2600" s="24">
        <v>0.19</v>
      </c>
      <c r="H2600">
        <f>VLOOKUP($B2600,產品!$A$1:$E$61,4,FALSE)*(1-$G2600)*$F2600</f>
        <v>20655</v>
      </c>
      <c r="I2600" s="58">
        <f>$H2600-VLOOKUP($B2600,產品!$A$2:$E$61,5,FALSE)*F2600-$R2600</f>
        <v>5148.45</v>
      </c>
      <c r="J2600">
        <f t="shared" si="120"/>
        <v>2021</v>
      </c>
      <c r="P2600" t="str">
        <f>MID(VLOOKUP($D2600,業務!$A$1:$E$11,2,FALSE),FIND("/",VLOOKUP($D2600,業務!$A$1:$E$11,2,FALSE))+1,2)</f>
        <v>專員</v>
      </c>
      <c r="Q2600">
        <f t="shared" si="121"/>
        <v>0.01</v>
      </c>
      <c r="R2600">
        <f t="shared" si="122"/>
        <v>206.55</v>
      </c>
    </row>
    <row r="2601" spans="1:18" ht="15.75" customHeight="1">
      <c r="A2601" s="19">
        <v>2600</v>
      </c>
      <c r="B2601" s="4">
        <v>37</v>
      </c>
      <c r="C2601" s="15">
        <v>136</v>
      </c>
      <c r="D2601" s="21">
        <v>1</v>
      </c>
      <c r="E2601" s="22">
        <v>44425</v>
      </c>
      <c r="F2601" s="26">
        <v>7</v>
      </c>
      <c r="G2601" s="24">
        <v>0.16</v>
      </c>
      <c r="H2601">
        <f>VLOOKUP($B2601,產品!$A$1:$E$61,4,FALSE)*(1-$G2601)*$F2601</f>
        <v>70560</v>
      </c>
      <c r="I2601" s="58">
        <f>$H2601-VLOOKUP($B2601,產品!$A$2:$E$61,5,FALSE)*F2601-$R2601</f>
        <v>15254.4</v>
      </c>
      <c r="J2601">
        <f t="shared" si="120"/>
        <v>2021</v>
      </c>
      <c r="P2601" t="str">
        <f>MID(VLOOKUP($D2601,業務!$A$1:$E$11,2,FALSE),FIND("/",VLOOKUP($D2601,業務!$A$1:$E$11,2,FALSE))+1,2)</f>
        <v>專員</v>
      </c>
      <c r="Q2601">
        <f t="shared" si="121"/>
        <v>0.01</v>
      </c>
      <c r="R2601">
        <f t="shared" si="122"/>
        <v>705.6</v>
      </c>
    </row>
    <row r="2602" spans="1:18" ht="15.75" customHeight="1">
      <c r="A2602" s="19">
        <v>2601</v>
      </c>
      <c r="B2602" s="4">
        <v>54</v>
      </c>
      <c r="C2602" s="15">
        <v>5</v>
      </c>
      <c r="D2602" s="21">
        <v>7</v>
      </c>
      <c r="E2602" s="22">
        <v>44425</v>
      </c>
      <c r="F2602" s="23">
        <v>10</v>
      </c>
      <c r="G2602" s="24">
        <v>0.18</v>
      </c>
      <c r="H2602">
        <f>VLOOKUP($B2602,產品!$A$1:$E$61,4,FALSE)*(1-$G2602)*$F2602</f>
        <v>147600.00000000003</v>
      </c>
      <c r="I2602" s="58">
        <f>$H2602-VLOOKUP($B2602,產品!$A$2:$E$61,5,FALSE)*F2602-$R2602</f>
        <v>19828.800000000028</v>
      </c>
      <c r="J2602">
        <f t="shared" si="120"/>
        <v>2021</v>
      </c>
      <c r="P2602" t="str">
        <f>MID(VLOOKUP($D2602,業務!$A$1:$E$11,2,FALSE),FIND("/",VLOOKUP($D2602,業務!$A$1:$E$11,2,FALSE))+1,2)</f>
        <v>副理</v>
      </c>
      <c r="Q2602">
        <f t="shared" si="121"/>
        <v>1.2E-2</v>
      </c>
      <c r="R2602">
        <f t="shared" si="122"/>
        <v>1771.2000000000003</v>
      </c>
    </row>
    <row r="2603" spans="1:18" ht="15.75" customHeight="1">
      <c r="A2603" s="19">
        <v>2602</v>
      </c>
      <c r="B2603" s="4">
        <v>59</v>
      </c>
      <c r="C2603" s="15">
        <v>262</v>
      </c>
      <c r="D2603" s="21">
        <v>7</v>
      </c>
      <c r="E2603" s="22">
        <v>44425</v>
      </c>
      <c r="F2603" s="23">
        <v>6</v>
      </c>
      <c r="G2603" s="24">
        <v>0.09</v>
      </c>
      <c r="H2603">
        <f>VLOOKUP($B2603,產品!$A$1:$E$61,4,FALSE)*(1-$G2603)*$F2603</f>
        <v>131040</v>
      </c>
      <c r="I2603" s="58">
        <f>$H2603-VLOOKUP($B2603,產品!$A$2:$E$61,5,FALSE)*F2603-$R2603</f>
        <v>28667.52</v>
      </c>
      <c r="J2603">
        <f t="shared" si="120"/>
        <v>2021</v>
      </c>
      <c r="P2603" t="str">
        <f>MID(VLOOKUP($D2603,業務!$A$1:$E$11,2,FALSE),FIND("/",VLOOKUP($D2603,業務!$A$1:$E$11,2,FALSE))+1,2)</f>
        <v>副理</v>
      </c>
      <c r="Q2603">
        <f t="shared" si="121"/>
        <v>1.2E-2</v>
      </c>
      <c r="R2603">
        <f t="shared" si="122"/>
        <v>1572.48</v>
      </c>
    </row>
    <row r="2604" spans="1:18" ht="15.75" customHeight="1">
      <c r="A2604" s="19">
        <v>2603</v>
      </c>
      <c r="B2604" s="4">
        <v>47</v>
      </c>
      <c r="C2604" s="15">
        <v>134</v>
      </c>
      <c r="D2604" s="21">
        <v>5</v>
      </c>
      <c r="E2604" s="22">
        <v>44425</v>
      </c>
      <c r="F2604" s="26">
        <v>13</v>
      </c>
      <c r="G2604" s="24">
        <v>0.12</v>
      </c>
      <c r="H2604">
        <f>VLOOKUP($B2604,產品!$A$1:$E$61,4,FALSE)*(1-$G2604)*$F2604</f>
        <v>228800</v>
      </c>
      <c r="I2604" s="58">
        <f>$H2604-VLOOKUP($B2604,產品!$A$2:$E$61,5,FALSE)*F2604-$R2604</f>
        <v>57512</v>
      </c>
      <c r="J2604">
        <f t="shared" si="120"/>
        <v>2021</v>
      </c>
      <c r="P2604" t="str">
        <f>MID(VLOOKUP($D2604,業務!$A$1:$E$11,2,FALSE),FIND("/",VLOOKUP($D2604,業務!$A$1:$E$11,2,FALSE))+1,2)</f>
        <v>專員</v>
      </c>
      <c r="Q2604">
        <f t="shared" si="121"/>
        <v>0.01</v>
      </c>
      <c r="R2604">
        <f t="shared" si="122"/>
        <v>2288</v>
      </c>
    </row>
    <row r="2605" spans="1:18" ht="15.75" customHeight="1">
      <c r="A2605" s="19">
        <v>2604</v>
      </c>
      <c r="B2605" s="4">
        <v>27</v>
      </c>
      <c r="C2605" s="15">
        <v>258</v>
      </c>
      <c r="D2605" s="21">
        <v>5</v>
      </c>
      <c r="E2605" s="22">
        <v>44425</v>
      </c>
      <c r="F2605" s="26">
        <v>40</v>
      </c>
      <c r="G2605" s="24">
        <v>0.06</v>
      </c>
      <c r="H2605">
        <f>VLOOKUP($B2605,產品!$A$1:$E$61,4,FALSE)*(1-$G2605)*$F2605</f>
        <v>263200</v>
      </c>
      <c r="I2605" s="58">
        <f>$H2605-VLOOKUP($B2605,產品!$A$2:$E$61,5,FALSE)*F2605-$R2605</f>
        <v>92568</v>
      </c>
      <c r="J2605">
        <f t="shared" si="120"/>
        <v>2021</v>
      </c>
      <c r="P2605" t="str">
        <f>MID(VLOOKUP($D2605,業務!$A$1:$E$11,2,FALSE),FIND("/",VLOOKUP($D2605,業務!$A$1:$E$11,2,FALSE))+1,2)</f>
        <v>專員</v>
      </c>
      <c r="Q2605">
        <f t="shared" si="121"/>
        <v>0.01</v>
      </c>
      <c r="R2605">
        <f t="shared" si="122"/>
        <v>2632</v>
      </c>
    </row>
    <row r="2606" spans="1:18" ht="15.75" customHeight="1">
      <c r="A2606" s="19">
        <v>2605</v>
      </c>
      <c r="B2606" s="4">
        <v>18</v>
      </c>
      <c r="C2606" s="15">
        <v>118</v>
      </c>
      <c r="D2606" s="21">
        <v>1</v>
      </c>
      <c r="E2606" s="22">
        <v>44425</v>
      </c>
      <c r="F2606" s="26">
        <v>150</v>
      </c>
      <c r="G2606" s="24">
        <v>0.14000000000000001</v>
      </c>
      <c r="H2606">
        <f>VLOOKUP($B2606,產品!$A$1:$E$61,4,FALSE)*(1-$G2606)*$F2606</f>
        <v>232200</v>
      </c>
      <c r="I2606" s="58">
        <f>$H2606-VLOOKUP($B2606,產品!$A$2:$E$61,5,FALSE)*F2606-$R2606</f>
        <v>121878</v>
      </c>
      <c r="J2606">
        <f t="shared" si="120"/>
        <v>2021</v>
      </c>
      <c r="P2606" t="str">
        <f>MID(VLOOKUP($D2606,業務!$A$1:$E$11,2,FALSE),FIND("/",VLOOKUP($D2606,業務!$A$1:$E$11,2,FALSE))+1,2)</f>
        <v>專員</v>
      </c>
      <c r="Q2606">
        <f t="shared" si="121"/>
        <v>0.01</v>
      </c>
      <c r="R2606">
        <f t="shared" si="122"/>
        <v>2322</v>
      </c>
    </row>
    <row r="2607" spans="1:18" ht="15.75" customHeight="1">
      <c r="A2607" s="19">
        <v>2606</v>
      </c>
      <c r="B2607" s="4">
        <v>59</v>
      </c>
      <c r="C2607" s="15">
        <v>262</v>
      </c>
      <c r="D2607" s="21">
        <v>2</v>
      </c>
      <c r="E2607" s="22">
        <v>44426</v>
      </c>
      <c r="F2607" s="26">
        <v>3</v>
      </c>
      <c r="G2607" s="24">
        <v>0.17</v>
      </c>
      <c r="H2607">
        <f>VLOOKUP($B2607,產品!$A$1:$E$61,4,FALSE)*(1-$G2607)*$F2607</f>
        <v>59760</v>
      </c>
      <c r="I2607" s="58">
        <f>$H2607-VLOOKUP($B2607,產品!$A$2:$E$61,5,FALSE)*F2607-$R2607</f>
        <v>8463.6</v>
      </c>
      <c r="J2607">
        <f t="shared" si="120"/>
        <v>2021</v>
      </c>
      <c r="P2607" t="str">
        <f>MID(VLOOKUP($D2607,業務!$A$1:$E$11,2,FALSE),FIND("/",VLOOKUP($D2607,業務!$A$1:$E$11,2,FALSE))+1,2)</f>
        <v>經理</v>
      </c>
      <c r="Q2607">
        <f t="shared" si="121"/>
        <v>1.4999999999999999E-2</v>
      </c>
      <c r="R2607">
        <f t="shared" si="122"/>
        <v>896.4</v>
      </c>
    </row>
    <row r="2608" spans="1:18" ht="15.75" customHeight="1">
      <c r="A2608" s="19">
        <v>2607</v>
      </c>
      <c r="B2608" s="4">
        <v>7</v>
      </c>
      <c r="C2608" s="15">
        <v>140</v>
      </c>
      <c r="D2608" s="21">
        <v>3</v>
      </c>
      <c r="E2608" s="22">
        <v>44426</v>
      </c>
      <c r="F2608" s="23">
        <v>30</v>
      </c>
      <c r="G2608" s="24">
        <v>0.16</v>
      </c>
      <c r="H2608">
        <f>VLOOKUP($B2608,產品!$A$1:$E$61,4,FALSE)*(1-$G2608)*$F2608</f>
        <v>25200</v>
      </c>
      <c r="I2608" s="58">
        <f>$H2608-VLOOKUP($B2608,產品!$A$2:$E$61,5,FALSE)*F2608-$R2608</f>
        <v>12796.8</v>
      </c>
      <c r="J2608">
        <f t="shared" si="120"/>
        <v>2021</v>
      </c>
      <c r="P2608" t="str">
        <f>MID(VLOOKUP($D2608,業務!$A$1:$E$11,2,FALSE),FIND("/",VLOOKUP($D2608,業務!$A$1:$E$11,2,FALSE))+1,2)</f>
        <v>協理</v>
      </c>
      <c r="Q2608">
        <f t="shared" si="121"/>
        <v>1.6E-2</v>
      </c>
      <c r="R2608">
        <f t="shared" si="122"/>
        <v>403.2</v>
      </c>
    </row>
    <row r="2609" spans="1:18" ht="15.75" customHeight="1">
      <c r="A2609" s="19">
        <v>2608</v>
      </c>
      <c r="B2609" s="4">
        <v>56</v>
      </c>
      <c r="C2609" s="15">
        <v>140</v>
      </c>
      <c r="D2609" s="21">
        <v>9</v>
      </c>
      <c r="E2609" s="22">
        <v>44426</v>
      </c>
      <c r="F2609" s="23">
        <v>4</v>
      </c>
      <c r="G2609" s="24">
        <v>0.14000000000000001</v>
      </c>
      <c r="H2609">
        <f>VLOOKUP($B2609,產品!$A$1:$E$61,4,FALSE)*(1-$G2609)*$F2609</f>
        <v>75680</v>
      </c>
      <c r="I2609" s="58">
        <f>$H2609-VLOOKUP($B2609,產品!$A$2:$E$61,5,FALSE)*F2609-$R2609</f>
        <v>12944.800000000007</v>
      </c>
      <c r="J2609">
        <f t="shared" si="120"/>
        <v>2021</v>
      </c>
      <c r="P2609" t="str">
        <f>MID(VLOOKUP($D2609,業務!$A$1:$E$11,2,FALSE),FIND("/",VLOOKUP($D2609,業務!$A$1:$E$11,2,FALSE))+1,2)</f>
        <v>經理</v>
      </c>
      <c r="Q2609">
        <f t="shared" si="121"/>
        <v>1.4999999999999999E-2</v>
      </c>
      <c r="R2609">
        <f t="shared" si="122"/>
        <v>1135.2</v>
      </c>
    </row>
    <row r="2610" spans="1:18" ht="15.75" customHeight="1">
      <c r="A2610" s="19">
        <v>2609</v>
      </c>
      <c r="B2610" s="4">
        <v>39</v>
      </c>
      <c r="C2610" s="15">
        <v>291</v>
      </c>
      <c r="D2610" s="21">
        <v>5</v>
      </c>
      <c r="E2610" s="22">
        <v>44426</v>
      </c>
      <c r="F2610" s="26">
        <v>6</v>
      </c>
      <c r="G2610" s="24">
        <v>0.18</v>
      </c>
      <c r="H2610">
        <f>VLOOKUP($B2610,產品!$A$1:$E$61,4,FALSE)*(1-$G2610)*$F2610</f>
        <v>88560.000000000015</v>
      </c>
      <c r="I2610" s="58">
        <f>$H2610-VLOOKUP($B2610,產品!$A$2:$E$61,5,FALSE)*F2610-$R2610</f>
        <v>17474.400000000016</v>
      </c>
      <c r="J2610">
        <f t="shared" si="120"/>
        <v>2021</v>
      </c>
      <c r="P2610" t="str">
        <f>MID(VLOOKUP($D2610,業務!$A$1:$E$11,2,FALSE),FIND("/",VLOOKUP($D2610,業務!$A$1:$E$11,2,FALSE))+1,2)</f>
        <v>專員</v>
      </c>
      <c r="Q2610">
        <f t="shared" si="121"/>
        <v>0.01</v>
      </c>
      <c r="R2610">
        <f t="shared" si="122"/>
        <v>885.60000000000014</v>
      </c>
    </row>
    <row r="2611" spans="1:18" ht="15.75" customHeight="1">
      <c r="A2611" s="19">
        <v>2610</v>
      </c>
      <c r="B2611" s="4">
        <v>44</v>
      </c>
      <c r="C2611" s="15">
        <v>113</v>
      </c>
      <c r="D2611" s="21">
        <v>6</v>
      </c>
      <c r="E2611" s="22">
        <v>44426</v>
      </c>
      <c r="F2611" s="26">
        <v>10</v>
      </c>
      <c r="G2611" s="24">
        <v>0.15</v>
      </c>
      <c r="H2611">
        <f>VLOOKUP($B2611,產品!$A$1:$E$61,4,FALSE)*(1-$G2611)*$F2611</f>
        <v>170000</v>
      </c>
      <c r="I2611" s="58">
        <f>$H2611-VLOOKUP($B2611,產品!$A$2:$E$61,5,FALSE)*F2611-$R2611</f>
        <v>38300</v>
      </c>
      <c r="J2611">
        <f t="shared" si="120"/>
        <v>2021</v>
      </c>
      <c r="P2611" t="str">
        <f>MID(VLOOKUP($D2611,業務!$A$1:$E$11,2,FALSE),FIND("/",VLOOKUP($D2611,業務!$A$1:$E$11,2,FALSE))+1,2)</f>
        <v>專員</v>
      </c>
      <c r="Q2611">
        <f t="shared" si="121"/>
        <v>0.01</v>
      </c>
      <c r="R2611">
        <f t="shared" si="122"/>
        <v>1700</v>
      </c>
    </row>
    <row r="2612" spans="1:18" ht="15.75" customHeight="1">
      <c r="A2612" s="19">
        <v>2611</v>
      </c>
      <c r="B2612" s="4">
        <v>60</v>
      </c>
      <c r="C2612" s="15">
        <v>272</v>
      </c>
      <c r="D2612" s="21">
        <v>10</v>
      </c>
      <c r="E2612" s="22">
        <v>44427</v>
      </c>
      <c r="F2612" s="26">
        <v>3</v>
      </c>
      <c r="G2612" s="24">
        <v>0.13</v>
      </c>
      <c r="H2612">
        <f>VLOOKUP($B2612,產品!$A$1:$E$61,4,FALSE)*(1-$G2612)*$F2612</f>
        <v>65250</v>
      </c>
      <c r="I2612" s="58">
        <f>$H2612-VLOOKUP($B2612,產品!$A$2:$E$61,5,FALSE)*F2612-$R2612</f>
        <v>12097.5</v>
      </c>
      <c r="J2612">
        <f t="shared" si="120"/>
        <v>2021</v>
      </c>
      <c r="P2612" t="str">
        <f>MID(VLOOKUP($D2612,業務!$A$1:$E$11,2,FALSE),FIND("/",VLOOKUP($D2612,業務!$A$1:$E$11,2,FALSE))+1,2)</f>
        <v>專員</v>
      </c>
      <c r="Q2612">
        <f t="shared" si="121"/>
        <v>0.01</v>
      </c>
      <c r="R2612">
        <f t="shared" si="122"/>
        <v>652.5</v>
      </c>
    </row>
    <row r="2613" spans="1:18" ht="15.75" customHeight="1">
      <c r="A2613" s="19">
        <v>2612</v>
      </c>
      <c r="B2613" s="4">
        <v>8</v>
      </c>
      <c r="C2613" s="15">
        <v>112</v>
      </c>
      <c r="D2613" s="21">
        <v>2</v>
      </c>
      <c r="E2613" s="22">
        <v>44427</v>
      </c>
      <c r="F2613" s="26">
        <v>50</v>
      </c>
      <c r="G2613" s="24">
        <v>0.17</v>
      </c>
      <c r="H2613">
        <f>VLOOKUP($B2613,產品!$A$1:$E$61,4,FALSE)*(1-$G2613)*$F2613</f>
        <v>41500</v>
      </c>
      <c r="I2613" s="58">
        <f>$H2613-VLOOKUP($B2613,產品!$A$2:$E$61,5,FALSE)*F2613-$R2613</f>
        <v>20877.5</v>
      </c>
      <c r="J2613">
        <f t="shared" si="120"/>
        <v>2021</v>
      </c>
      <c r="P2613" t="str">
        <f>MID(VLOOKUP($D2613,業務!$A$1:$E$11,2,FALSE),FIND("/",VLOOKUP($D2613,業務!$A$1:$E$11,2,FALSE))+1,2)</f>
        <v>經理</v>
      </c>
      <c r="Q2613">
        <f t="shared" si="121"/>
        <v>1.4999999999999999E-2</v>
      </c>
      <c r="R2613">
        <f t="shared" si="122"/>
        <v>622.5</v>
      </c>
    </row>
    <row r="2614" spans="1:18" ht="15.75" customHeight="1">
      <c r="A2614" s="19">
        <v>2613</v>
      </c>
      <c r="B2614" s="4">
        <v>18</v>
      </c>
      <c r="C2614" s="15">
        <v>138</v>
      </c>
      <c r="D2614" s="21">
        <v>3</v>
      </c>
      <c r="E2614" s="22">
        <v>44427</v>
      </c>
      <c r="F2614" s="26">
        <v>30</v>
      </c>
      <c r="G2614" s="24">
        <v>0.15</v>
      </c>
      <c r="H2614">
        <f>VLOOKUP($B2614,產品!$A$1:$E$61,4,FALSE)*(1-$G2614)*$F2614</f>
        <v>45900</v>
      </c>
      <c r="I2614" s="58">
        <f>$H2614-VLOOKUP($B2614,產品!$A$2:$E$61,5,FALSE)*F2614-$R2614</f>
        <v>23565.599999999999</v>
      </c>
      <c r="J2614">
        <f t="shared" si="120"/>
        <v>2021</v>
      </c>
      <c r="P2614" t="str">
        <f>MID(VLOOKUP($D2614,業務!$A$1:$E$11,2,FALSE),FIND("/",VLOOKUP($D2614,業務!$A$1:$E$11,2,FALSE))+1,2)</f>
        <v>協理</v>
      </c>
      <c r="Q2614">
        <f t="shared" si="121"/>
        <v>1.6E-2</v>
      </c>
      <c r="R2614">
        <f t="shared" si="122"/>
        <v>734.4</v>
      </c>
    </row>
    <row r="2615" spans="1:18" ht="15.75" customHeight="1">
      <c r="A2615" s="19">
        <v>2614</v>
      </c>
      <c r="B2615" s="4">
        <v>40</v>
      </c>
      <c r="C2615" s="15">
        <v>112</v>
      </c>
      <c r="D2615" s="21">
        <v>5</v>
      </c>
      <c r="E2615" s="22">
        <v>44427</v>
      </c>
      <c r="F2615" s="26">
        <v>7</v>
      </c>
      <c r="G2615" s="24">
        <v>0.14000000000000001</v>
      </c>
      <c r="H2615">
        <f>VLOOKUP($B2615,產品!$A$1:$E$61,4,FALSE)*(1-$G2615)*$F2615</f>
        <v>120400</v>
      </c>
      <c r="I2615" s="58">
        <f>$H2615-VLOOKUP($B2615,產品!$A$2:$E$61,5,FALSE)*F2615-$R2615</f>
        <v>28196</v>
      </c>
      <c r="J2615">
        <f t="shared" si="120"/>
        <v>2021</v>
      </c>
      <c r="P2615" t="str">
        <f>MID(VLOOKUP($D2615,業務!$A$1:$E$11,2,FALSE),FIND("/",VLOOKUP($D2615,業務!$A$1:$E$11,2,FALSE))+1,2)</f>
        <v>專員</v>
      </c>
      <c r="Q2615">
        <f t="shared" si="121"/>
        <v>0.01</v>
      </c>
      <c r="R2615">
        <f t="shared" si="122"/>
        <v>1204</v>
      </c>
    </row>
    <row r="2616" spans="1:18" ht="15.75" customHeight="1">
      <c r="A2616" s="19">
        <v>2615</v>
      </c>
      <c r="B2616" s="4">
        <v>14</v>
      </c>
      <c r="C2616" s="15">
        <v>10</v>
      </c>
      <c r="D2616" s="21">
        <v>1</v>
      </c>
      <c r="E2616" s="22">
        <v>44427</v>
      </c>
      <c r="F2616" s="23">
        <v>75</v>
      </c>
      <c r="G2616" s="24">
        <v>0.2</v>
      </c>
      <c r="H2616">
        <f>VLOOKUP($B2616,產品!$A$1:$E$61,4,FALSE)*(1-$G2616)*$F2616</f>
        <v>108000</v>
      </c>
      <c r="I2616" s="58">
        <f>$H2616-VLOOKUP($B2616,產品!$A$2:$E$61,5,FALSE)*F2616-$R2616</f>
        <v>52920</v>
      </c>
      <c r="J2616">
        <f t="shared" si="120"/>
        <v>2021</v>
      </c>
      <c r="P2616" t="str">
        <f>MID(VLOOKUP($D2616,業務!$A$1:$E$11,2,FALSE),FIND("/",VLOOKUP($D2616,業務!$A$1:$E$11,2,FALSE))+1,2)</f>
        <v>專員</v>
      </c>
      <c r="Q2616">
        <f t="shared" si="121"/>
        <v>0.01</v>
      </c>
      <c r="R2616">
        <f t="shared" si="122"/>
        <v>1080</v>
      </c>
    </row>
    <row r="2617" spans="1:18" ht="15.75" customHeight="1">
      <c r="A2617" s="19">
        <v>2616</v>
      </c>
      <c r="B2617" s="4">
        <v>21</v>
      </c>
      <c r="C2617" s="15">
        <v>9</v>
      </c>
      <c r="D2617" s="21">
        <v>2</v>
      </c>
      <c r="E2617" s="22">
        <v>44427</v>
      </c>
      <c r="F2617" s="26">
        <v>200</v>
      </c>
      <c r="G2617" s="24">
        <v>0.18</v>
      </c>
      <c r="H2617">
        <f>VLOOKUP($B2617,產品!$A$1:$E$61,4,FALSE)*(1-$G2617)*$F2617</f>
        <v>295200</v>
      </c>
      <c r="I2617" s="58">
        <f>$H2617-VLOOKUP($B2617,產品!$A$2:$E$61,5,FALSE)*F2617-$R2617</f>
        <v>146772</v>
      </c>
      <c r="J2617">
        <f t="shared" si="120"/>
        <v>2021</v>
      </c>
      <c r="P2617" t="str">
        <f>MID(VLOOKUP($D2617,業務!$A$1:$E$11,2,FALSE),FIND("/",VLOOKUP($D2617,業務!$A$1:$E$11,2,FALSE))+1,2)</f>
        <v>經理</v>
      </c>
      <c r="Q2617">
        <f t="shared" si="121"/>
        <v>1.4999999999999999E-2</v>
      </c>
      <c r="R2617">
        <f t="shared" si="122"/>
        <v>4428</v>
      </c>
    </row>
    <row r="2618" spans="1:18" ht="15.75" customHeight="1">
      <c r="A2618" s="19">
        <v>2617</v>
      </c>
      <c r="B2618" s="4">
        <v>41</v>
      </c>
      <c r="C2618" s="15">
        <v>138</v>
      </c>
      <c r="D2618" s="21">
        <v>7</v>
      </c>
      <c r="E2618" s="22">
        <v>44428</v>
      </c>
      <c r="F2618" s="23">
        <v>2</v>
      </c>
      <c r="G2618" s="24">
        <v>0.05</v>
      </c>
      <c r="H2618">
        <f>VLOOKUP($B2618,產品!$A$1:$E$61,4,FALSE)*(1-$G2618)*$F2618</f>
        <v>22800</v>
      </c>
      <c r="I2618" s="58">
        <f>$H2618-VLOOKUP($B2618,產品!$A$2:$E$61,5,FALSE)*F2618-$R2618</f>
        <v>6926.4</v>
      </c>
      <c r="J2618">
        <f t="shared" si="120"/>
        <v>2021</v>
      </c>
      <c r="P2618" t="str">
        <f>MID(VLOOKUP($D2618,業務!$A$1:$E$11,2,FALSE),FIND("/",VLOOKUP($D2618,業務!$A$1:$E$11,2,FALSE))+1,2)</f>
        <v>副理</v>
      </c>
      <c r="Q2618">
        <f t="shared" si="121"/>
        <v>1.2E-2</v>
      </c>
      <c r="R2618">
        <f t="shared" si="122"/>
        <v>273.60000000000002</v>
      </c>
    </row>
    <row r="2619" spans="1:18" ht="15.75" customHeight="1">
      <c r="A2619" s="19">
        <v>2618</v>
      </c>
      <c r="B2619" s="4">
        <v>54</v>
      </c>
      <c r="C2619" s="15">
        <v>123</v>
      </c>
      <c r="D2619" s="21">
        <v>7</v>
      </c>
      <c r="E2619" s="22">
        <v>44428</v>
      </c>
      <c r="F2619" s="23">
        <v>2</v>
      </c>
      <c r="G2619" s="24">
        <v>0.08</v>
      </c>
      <c r="H2619">
        <f>VLOOKUP($B2619,產品!$A$1:$E$61,4,FALSE)*(1-$G2619)*$F2619</f>
        <v>33120</v>
      </c>
      <c r="I2619" s="58">
        <f>$H2619-VLOOKUP($B2619,產品!$A$2:$E$61,5,FALSE)*F2619-$R2619</f>
        <v>7522.56</v>
      </c>
      <c r="J2619">
        <f t="shared" si="120"/>
        <v>2021</v>
      </c>
      <c r="P2619" t="str">
        <f>MID(VLOOKUP($D2619,業務!$A$1:$E$11,2,FALSE),FIND("/",VLOOKUP($D2619,業務!$A$1:$E$11,2,FALSE))+1,2)</f>
        <v>副理</v>
      </c>
      <c r="Q2619">
        <f t="shared" si="121"/>
        <v>1.2E-2</v>
      </c>
      <c r="R2619">
        <f t="shared" si="122"/>
        <v>397.44</v>
      </c>
    </row>
    <row r="2620" spans="1:18" ht="15.75" customHeight="1">
      <c r="A2620" s="19">
        <v>2619</v>
      </c>
      <c r="B2620" s="4">
        <v>32</v>
      </c>
      <c r="C2620" s="15">
        <v>136</v>
      </c>
      <c r="D2620" s="21">
        <v>9</v>
      </c>
      <c r="E2620" s="22">
        <v>44428</v>
      </c>
      <c r="F2620" s="26">
        <v>9</v>
      </c>
      <c r="G2620" s="24">
        <v>0.11</v>
      </c>
      <c r="H2620">
        <f>VLOOKUP($B2620,產品!$A$1:$E$61,4,FALSE)*(1-$G2620)*$F2620</f>
        <v>60075</v>
      </c>
      <c r="I2620" s="58">
        <f>$H2620-VLOOKUP($B2620,產品!$A$2:$E$61,5,FALSE)*F2620-$R2620</f>
        <v>18673.875</v>
      </c>
      <c r="J2620">
        <f t="shared" si="120"/>
        <v>2021</v>
      </c>
      <c r="P2620" t="str">
        <f>MID(VLOOKUP($D2620,業務!$A$1:$E$11,2,FALSE),FIND("/",VLOOKUP($D2620,業務!$A$1:$E$11,2,FALSE))+1,2)</f>
        <v>經理</v>
      </c>
      <c r="Q2620">
        <f t="shared" si="121"/>
        <v>1.4999999999999999E-2</v>
      </c>
      <c r="R2620">
        <f t="shared" si="122"/>
        <v>901.125</v>
      </c>
    </row>
    <row r="2621" spans="1:18" ht="15.75" customHeight="1">
      <c r="A2621" s="19">
        <v>2620</v>
      </c>
      <c r="B2621" s="4">
        <v>44</v>
      </c>
      <c r="C2621" s="15">
        <v>1</v>
      </c>
      <c r="D2621" s="21">
        <v>8</v>
      </c>
      <c r="E2621" s="22">
        <v>44428</v>
      </c>
      <c r="F2621" s="26">
        <v>9</v>
      </c>
      <c r="G2621" s="24">
        <v>0.06</v>
      </c>
      <c r="H2621">
        <f>VLOOKUP($B2621,產品!$A$1:$E$61,4,FALSE)*(1-$G2621)*$F2621</f>
        <v>169200</v>
      </c>
      <c r="I2621" s="58">
        <f>$H2621-VLOOKUP($B2621,產品!$A$2:$E$61,5,FALSE)*F2621-$R2621</f>
        <v>50508</v>
      </c>
      <c r="J2621">
        <f t="shared" si="120"/>
        <v>2021</v>
      </c>
      <c r="P2621" t="str">
        <f>MID(VLOOKUP($D2621,業務!$A$1:$E$11,2,FALSE),FIND("/",VLOOKUP($D2621,業務!$A$1:$E$11,2,FALSE))+1,2)</f>
        <v>專員</v>
      </c>
      <c r="Q2621">
        <f t="shared" si="121"/>
        <v>0.01</v>
      </c>
      <c r="R2621">
        <f t="shared" si="122"/>
        <v>1692</v>
      </c>
    </row>
    <row r="2622" spans="1:18" ht="15.75" customHeight="1">
      <c r="A2622" s="19">
        <v>2621</v>
      </c>
      <c r="B2622" s="4">
        <v>32</v>
      </c>
      <c r="C2622" s="15">
        <v>121</v>
      </c>
      <c r="D2622" s="21">
        <v>8</v>
      </c>
      <c r="E2622" s="22">
        <v>44429</v>
      </c>
      <c r="F2622" s="23">
        <v>2</v>
      </c>
      <c r="G2622" s="24">
        <v>0.14000000000000001</v>
      </c>
      <c r="H2622">
        <f>VLOOKUP($B2622,產品!$A$1:$E$61,4,FALSE)*(1-$G2622)*$F2622</f>
        <v>12900</v>
      </c>
      <c r="I2622" s="58">
        <f>$H2622-VLOOKUP($B2622,產品!$A$2:$E$61,5,FALSE)*F2622-$R2622</f>
        <v>3771</v>
      </c>
      <c r="J2622">
        <f t="shared" si="120"/>
        <v>2021</v>
      </c>
      <c r="P2622" t="str">
        <f>MID(VLOOKUP($D2622,業務!$A$1:$E$11,2,FALSE),FIND("/",VLOOKUP($D2622,業務!$A$1:$E$11,2,FALSE))+1,2)</f>
        <v>專員</v>
      </c>
      <c r="Q2622">
        <f t="shared" si="121"/>
        <v>0.01</v>
      </c>
      <c r="R2622">
        <f t="shared" si="122"/>
        <v>129</v>
      </c>
    </row>
    <row r="2623" spans="1:18" ht="15.75" customHeight="1">
      <c r="A2623" s="19">
        <v>2622</v>
      </c>
      <c r="B2623" s="4">
        <v>45</v>
      </c>
      <c r="C2623" s="15">
        <v>270</v>
      </c>
      <c r="D2623" s="21">
        <v>3</v>
      </c>
      <c r="E2623" s="22">
        <v>44429</v>
      </c>
      <c r="F2623" s="26">
        <v>2</v>
      </c>
      <c r="G2623" s="24">
        <v>0.1</v>
      </c>
      <c r="H2623">
        <f>VLOOKUP($B2623,產品!$A$1:$E$61,4,FALSE)*(1-$G2623)*$F2623</f>
        <v>25200</v>
      </c>
      <c r="I2623" s="58">
        <f>$H2623-VLOOKUP($B2623,產品!$A$2:$E$61,5,FALSE)*F2623-$R2623</f>
        <v>6596.8</v>
      </c>
      <c r="J2623">
        <f t="shared" si="120"/>
        <v>2021</v>
      </c>
      <c r="P2623" t="str">
        <f>MID(VLOOKUP($D2623,業務!$A$1:$E$11,2,FALSE),FIND("/",VLOOKUP($D2623,業務!$A$1:$E$11,2,FALSE))+1,2)</f>
        <v>協理</v>
      </c>
      <c r="Q2623">
        <f t="shared" si="121"/>
        <v>1.6E-2</v>
      </c>
      <c r="R2623">
        <f t="shared" si="122"/>
        <v>403.2</v>
      </c>
    </row>
    <row r="2624" spans="1:18" ht="15.75" customHeight="1">
      <c r="A2624" s="19">
        <v>2623</v>
      </c>
      <c r="B2624" s="4">
        <v>35</v>
      </c>
      <c r="C2624" s="15">
        <v>124</v>
      </c>
      <c r="D2624" s="21">
        <v>8</v>
      </c>
      <c r="E2624" s="22">
        <v>44429</v>
      </c>
      <c r="F2624" s="26">
        <v>4</v>
      </c>
      <c r="G2624" s="24">
        <v>0.08</v>
      </c>
      <c r="H2624">
        <f>VLOOKUP($B2624,產品!$A$1:$E$61,4,FALSE)*(1-$G2624)*$F2624</f>
        <v>31280</v>
      </c>
      <c r="I2624" s="58">
        <f>$H2624-VLOOKUP($B2624,產品!$A$2:$E$61,5,FALSE)*F2624-$R2624</f>
        <v>10567.2</v>
      </c>
      <c r="J2624">
        <f t="shared" si="120"/>
        <v>2021</v>
      </c>
      <c r="P2624" t="str">
        <f>MID(VLOOKUP($D2624,業務!$A$1:$E$11,2,FALSE),FIND("/",VLOOKUP($D2624,業務!$A$1:$E$11,2,FALSE))+1,2)</f>
        <v>專員</v>
      </c>
      <c r="Q2624">
        <f t="shared" si="121"/>
        <v>0.01</v>
      </c>
      <c r="R2624">
        <f t="shared" si="122"/>
        <v>312.8</v>
      </c>
    </row>
    <row r="2625" spans="1:18" ht="15.75" customHeight="1">
      <c r="A2625" s="19">
        <v>2624</v>
      </c>
      <c r="B2625" s="4">
        <v>11</v>
      </c>
      <c r="C2625" s="15">
        <v>284</v>
      </c>
      <c r="D2625" s="21">
        <v>3</v>
      </c>
      <c r="E2625" s="22">
        <v>44429</v>
      </c>
      <c r="F2625" s="26">
        <v>20</v>
      </c>
      <c r="G2625" s="24">
        <v>0.05</v>
      </c>
      <c r="H2625">
        <f>VLOOKUP($B2625,產品!$A$1:$E$61,4,FALSE)*(1-$G2625)*$F2625</f>
        <v>19000</v>
      </c>
      <c r="I2625" s="58">
        <f>$H2625-VLOOKUP($B2625,產品!$A$2:$E$61,5,FALSE)*F2625-$R2625</f>
        <v>10696</v>
      </c>
      <c r="J2625">
        <f t="shared" si="120"/>
        <v>2021</v>
      </c>
      <c r="P2625" t="str">
        <f>MID(VLOOKUP($D2625,業務!$A$1:$E$11,2,FALSE),FIND("/",VLOOKUP($D2625,業務!$A$1:$E$11,2,FALSE))+1,2)</f>
        <v>協理</v>
      </c>
      <c r="Q2625">
        <f t="shared" si="121"/>
        <v>1.6E-2</v>
      </c>
      <c r="R2625">
        <f t="shared" si="122"/>
        <v>304</v>
      </c>
    </row>
    <row r="2626" spans="1:18" ht="15.75" customHeight="1">
      <c r="A2626" s="19">
        <v>2625</v>
      </c>
      <c r="B2626" s="4">
        <v>26</v>
      </c>
      <c r="C2626" s="15">
        <v>276</v>
      </c>
      <c r="D2626" s="21">
        <v>8</v>
      </c>
      <c r="E2626" s="22">
        <v>44429</v>
      </c>
      <c r="F2626" s="23">
        <v>7</v>
      </c>
      <c r="G2626" s="24">
        <v>0.06</v>
      </c>
      <c r="H2626">
        <f>VLOOKUP($B2626,產品!$A$1:$E$61,4,FALSE)*(1-$G2626)*$F2626</f>
        <v>42770</v>
      </c>
      <c r="I2626" s="58">
        <f>$H2626-VLOOKUP($B2626,產品!$A$2:$E$61,5,FALSE)*F2626-$R2626</f>
        <v>15042.3</v>
      </c>
      <c r="J2626">
        <f t="shared" si="120"/>
        <v>2021</v>
      </c>
      <c r="P2626" t="str">
        <f>MID(VLOOKUP($D2626,業務!$A$1:$E$11,2,FALSE),FIND("/",VLOOKUP($D2626,業務!$A$1:$E$11,2,FALSE))+1,2)</f>
        <v>專員</v>
      </c>
      <c r="Q2626">
        <f t="shared" si="121"/>
        <v>0.01</v>
      </c>
      <c r="R2626">
        <f t="shared" si="122"/>
        <v>427.7</v>
      </c>
    </row>
    <row r="2627" spans="1:18" ht="15.75" customHeight="1">
      <c r="A2627" s="19">
        <v>2626</v>
      </c>
      <c r="B2627" s="4">
        <v>25</v>
      </c>
      <c r="C2627" s="15">
        <v>113</v>
      </c>
      <c r="D2627" s="21">
        <v>4</v>
      </c>
      <c r="E2627" s="22">
        <v>44430</v>
      </c>
      <c r="F2627" s="26">
        <v>3</v>
      </c>
      <c r="G2627" s="24">
        <v>0.14000000000000001</v>
      </c>
      <c r="H2627">
        <f>VLOOKUP($B2627,產品!$A$1:$E$61,4,FALSE)*(1-$G2627)*$F2627</f>
        <v>15480</v>
      </c>
      <c r="I2627" s="58">
        <f>$H2627-VLOOKUP($B2627,產品!$A$2:$E$61,5,FALSE)*F2627-$R2627</f>
        <v>4494.24</v>
      </c>
      <c r="J2627">
        <f t="shared" ref="J2627:J2690" si="123">YEAR(E2627)</f>
        <v>2021</v>
      </c>
      <c r="P2627" t="str">
        <f>MID(VLOOKUP($D2627,業務!$A$1:$E$11,2,FALSE),FIND("/",VLOOKUP($D2627,業務!$A$1:$E$11,2,FALSE))+1,2)</f>
        <v>副理</v>
      </c>
      <c r="Q2627">
        <f t="shared" ref="Q2627:Q2690" si="124">IF($P2627="專員",1%,IF($P2627="副理",1.2%,IF($P2627="經理",1.5%,IF($P2627="協理",1.6%,0))))</f>
        <v>1.2E-2</v>
      </c>
      <c r="R2627">
        <f t="shared" ref="R2627:R2690" si="125">$H2627*$Q2627</f>
        <v>185.76</v>
      </c>
    </row>
    <row r="2628" spans="1:18" ht="15.75" customHeight="1">
      <c r="A2628" s="19">
        <v>2627</v>
      </c>
      <c r="B2628" s="4">
        <v>26</v>
      </c>
      <c r="C2628" s="15">
        <v>259</v>
      </c>
      <c r="D2628" s="21">
        <v>9</v>
      </c>
      <c r="E2628" s="22">
        <v>44430</v>
      </c>
      <c r="F2628" s="26">
        <v>3</v>
      </c>
      <c r="G2628" s="24">
        <v>0.14000000000000001</v>
      </c>
      <c r="H2628">
        <f>VLOOKUP($B2628,產品!$A$1:$E$61,4,FALSE)*(1-$G2628)*$F2628</f>
        <v>16770</v>
      </c>
      <c r="I2628" s="58">
        <f>$H2628-VLOOKUP($B2628,產品!$A$2:$E$61,5,FALSE)*F2628-$R2628</f>
        <v>4818.45</v>
      </c>
      <c r="J2628">
        <f t="shared" si="123"/>
        <v>2021</v>
      </c>
      <c r="P2628" t="str">
        <f>MID(VLOOKUP($D2628,業務!$A$1:$E$11,2,FALSE),FIND("/",VLOOKUP($D2628,業務!$A$1:$E$11,2,FALSE))+1,2)</f>
        <v>經理</v>
      </c>
      <c r="Q2628">
        <f t="shared" si="124"/>
        <v>1.4999999999999999E-2</v>
      </c>
      <c r="R2628">
        <f t="shared" si="125"/>
        <v>251.54999999999998</v>
      </c>
    </row>
    <row r="2629" spans="1:18" ht="15.75" customHeight="1">
      <c r="A2629" s="19">
        <v>2628</v>
      </c>
      <c r="B2629" s="4">
        <v>58</v>
      </c>
      <c r="C2629" s="15">
        <v>9</v>
      </c>
      <c r="D2629" s="21">
        <v>3</v>
      </c>
      <c r="E2629" s="22">
        <v>44430</v>
      </c>
      <c r="F2629" s="23">
        <v>2</v>
      </c>
      <c r="G2629" s="24">
        <v>0.14000000000000001</v>
      </c>
      <c r="H2629">
        <f>VLOOKUP($B2629,產品!$A$1:$E$61,4,FALSE)*(1-$G2629)*$F2629</f>
        <v>36120</v>
      </c>
      <c r="I2629" s="58">
        <f>$H2629-VLOOKUP($B2629,產品!$A$2:$E$61,5,FALSE)*F2629-$R2629</f>
        <v>6142.0800000000036</v>
      </c>
      <c r="J2629">
        <f t="shared" si="123"/>
        <v>2021</v>
      </c>
      <c r="P2629" t="str">
        <f>MID(VLOOKUP($D2629,業務!$A$1:$E$11,2,FALSE),FIND("/",VLOOKUP($D2629,業務!$A$1:$E$11,2,FALSE))+1,2)</f>
        <v>協理</v>
      </c>
      <c r="Q2629">
        <f t="shared" si="124"/>
        <v>1.6E-2</v>
      </c>
      <c r="R2629">
        <f t="shared" si="125"/>
        <v>577.91999999999996</v>
      </c>
    </row>
    <row r="2630" spans="1:18" ht="15.75" customHeight="1">
      <c r="A2630" s="19">
        <v>2629</v>
      </c>
      <c r="B2630" s="4">
        <v>7</v>
      </c>
      <c r="C2630" s="15">
        <v>112</v>
      </c>
      <c r="D2630" s="21">
        <v>1</v>
      </c>
      <c r="E2630" s="22">
        <v>44430</v>
      </c>
      <c r="F2630" s="23">
        <v>20</v>
      </c>
      <c r="G2630" s="24">
        <v>0.17</v>
      </c>
      <c r="H2630">
        <f>VLOOKUP($B2630,產品!$A$1:$E$61,4,FALSE)*(1-$G2630)*$F2630</f>
        <v>16600</v>
      </c>
      <c r="I2630" s="58">
        <f>$H2630-VLOOKUP($B2630,產品!$A$2:$E$61,5,FALSE)*F2630-$R2630</f>
        <v>8434</v>
      </c>
      <c r="J2630">
        <f t="shared" si="123"/>
        <v>2021</v>
      </c>
      <c r="P2630" t="str">
        <f>MID(VLOOKUP($D2630,業務!$A$1:$E$11,2,FALSE),FIND("/",VLOOKUP($D2630,業務!$A$1:$E$11,2,FALSE))+1,2)</f>
        <v>專員</v>
      </c>
      <c r="Q2630">
        <f t="shared" si="124"/>
        <v>0.01</v>
      </c>
      <c r="R2630">
        <f t="shared" si="125"/>
        <v>166</v>
      </c>
    </row>
    <row r="2631" spans="1:18" ht="15.75" customHeight="1">
      <c r="A2631" s="19">
        <v>2630</v>
      </c>
      <c r="B2631" s="4">
        <v>21</v>
      </c>
      <c r="C2631" s="15">
        <v>290</v>
      </c>
      <c r="D2631" s="21">
        <v>9</v>
      </c>
      <c r="E2631" s="22">
        <v>44430</v>
      </c>
      <c r="F2631" s="23">
        <v>125</v>
      </c>
      <c r="G2631" s="24">
        <v>0.06</v>
      </c>
      <c r="H2631">
        <f>VLOOKUP($B2631,產品!$A$1:$E$61,4,FALSE)*(1-$G2631)*$F2631</f>
        <v>211500</v>
      </c>
      <c r="I2631" s="58">
        <f>$H2631-VLOOKUP($B2631,產品!$A$2:$E$61,5,FALSE)*F2631-$R2631</f>
        <v>118327.5</v>
      </c>
      <c r="J2631">
        <f t="shared" si="123"/>
        <v>2021</v>
      </c>
      <c r="P2631" t="str">
        <f>MID(VLOOKUP($D2631,業務!$A$1:$E$11,2,FALSE),FIND("/",VLOOKUP($D2631,業務!$A$1:$E$11,2,FALSE))+1,2)</f>
        <v>經理</v>
      </c>
      <c r="Q2631">
        <f t="shared" si="124"/>
        <v>1.4999999999999999E-2</v>
      </c>
      <c r="R2631">
        <f t="shared" si="125"/>
        <v>3172.5</v>
      </c>
    </row>
    <row r="2632" spans="1:18" ht="15.75" customHeight="1">
      <c r="A2632" s="19">
        <v>2631</v>
      </c>
      <c r="B2632" s="4">
        <v>32</v>
      </c>
      <c r="C2632" s="15">
        <v>285</v>
      </c>
      <c r="D2632" s="21">
        <v>6</v>
      </c>
      <c r="E2632" s="22">
        <v>44431</v>
      </c>
      <c r="F2632" s="23">
        <v>10</v>
      </c>
      <c r="G2632" s="24">
        <v>0.19</v>
      </c>
      <c r="H2632">
        <f>VLOOKUP($B2632,產品!$A$1:$E$61,4,FALSE)*(1-$G2632)*$F2632</f>
        <v>60750</v>
      </c>
      <c r="I2632" s="58">
        <f>$H2632-VLOOKUP($B2632,產品!$A$2:$E$61,5,FALSE)*F2632-$R2632</f>
        <v>15142.5</v>
      </c>
      <c r="J2632">
        <f t="shared" si="123"/>
        <v>2021</v>
      </c>
      <c r="P2632" t="str">
        <f>MID(VLOOKUP($D2632,業務!$A$1:$E$11,2,FALSE),FIND("/",VLOOKUP($D2632,業務!$A$1:$E$11,2,FALSE))+1,2)</f>
        <v>專員</v>
      </c>
      <c r="Q2632">
        <f t="shared" si="124"/>
        <v>0.01</v>
      </c>
      <c r="R2632">
        <f t="shared" si="125"/>
        <v>607.5</v>
      </c>
    </row>
    <row r="2633" spans="1:18" ht="15.75" customHeight="1">
      <c r="A2633" s="19">
        <v>2632</v>
      </c>
      <c r="B2633" s="4">
        <v>30</v>
      </c>
      <c r="C2633" s="15">
        <v>280</v>
      </c>
      <c r="D2633" s="21">
        <v>7</v>
      </c>
      <c r="E2633" s="22">
        <v>44431</v>
      </c>
      <c r="F2633" s="26">
        <v>3</v>
      </c>
      <c r="G2633" s="24">
        <v>0.08</v>
      </c>
      <c r="H2633">
        <f>VLOOKUP($B2633,產品!$A$1:$E$61,4,FALSE)*(1-$G2633)*$F2633</f>
        <v>17940</v>
      </c>
      <c r="I2633" s="58">
        <f>$H2633-VLOOKUP($B2633,產品!$A$2:$E$61,5,FALSE)*F2633-$R2633</f>
        <v>6024.72</v>
      </c>
      <c r="J2633">
        <f t="shared" si="123"/>
        <v>2021</v>
      </c>
      <c r="P2633" t="str">
        <f>MID(VLOOKUP($D2633,業務!$A$1:$E$11,2,FALSE),FIND("/",VLOOKUP($D2633,業務!$A$1:$E$11,2,FALSE))+1,2)</f>
        <v>副理</v>
      </c>
      <c r="Q2633">
        <f t="shared" si="124"/>
        <v>1.2E-2</v>
      </c>
      <c r="R2633">
        <f t="shared" si="125"/>
        <v>215.28</v>
      </c>
    </row>
    <row r="2634" spans="1:18" ht="15.75" customHeight="1">
      <c r="A2634" s="19">
        <v>2633</v>
      </c>
      <c r="B2634" s="4">
        <v>53</v>
      </c>
      <c r="C2634" s="15">
        <v>283</v>
      </c>
      <c r="D2634" s="21">
        <v>3</v>
      </c>
      <c r="E2634" s="22">
        <v>44431</v>
      </c>
      <c r="F2634" s="23">
        <v>7</v>
      </c>
      <c r="G2634" s="24">
        <v>0.14000000000000001</v>
      </c>
      <c r="H2634">
        <f>VLOOKUP($B2634,產品!$A$1:$E$61,4,FALSE)*(1-$G2634)*$F2634</f>
        <v>90300</v>
      </c>
      <c r="I2634" s="58">
        <f>$H2634-VLOOKUP($B2634,產品!$A$2:$E$61,5,FALSE)*F2634-$R2634</f>
        <v>15355.2</v>
      </c>
      <c r="J2634">
        <f t="shared" si="123"/>
        <v>2021</v>
      </c>
      <c r="P2634" t="str">
        <f>MID(VLOOKUP($D2634,業務!$A$1:$E$11,2,FALSE),FIND("/",VLOOKUP($D2634,業務!$A$1:$E$11,2,FALSE))+1,2)</f>
        <v>協理</v>
      </c>
      <c r="Q2634">
        <f t="shared" si="124"/>
        <v>1.6E-2</v>
      </c>
      <c r="R2634">
        <f t="shared" si="125"/>
        <v>1444.8</v>
      </c>
    </row>
    <row r="2635" spans="1:18" ht="15.75" customHeight="1">
      <c r="A2635" s="19">
        <v>2634</v>
      </c>
      <c r="B2635" s="4">
        <v>25</v>
      </c>
      <c r="C2635" s="15">
        <v>115</v>
      </c>
      <c r="D2635" s="21">
        <v>1</v>
      </c>
      <c r="E2635" s="22">
        <v>44431</v>
      </c>
      <c r="F2635" s="26">
        <v>15</v>
      </c>
      <c r="G2635" s="24">
        <v>0.18</v>
      </c>
      <c r="H2635">
        <f>VLOOKUP($B2635,產品!$A$1:$E$61,4,FALSE)*(1-$G2635)*$F2635</f>
        <v>73800</v>
      </c>
      <c r="I2635" s="58">
        <f>$H2635-VLOOKUP($B2635,產品!$A$2:$E$61,5,FALSE)*F2635-$R2635</f>
        <v>19062</v>
      </c>
      <c r="J2635">
        <f t="shared" si="123"/>
        <v>2021</v>
      </c>
      <c r="P2635" t="str">
        <f>MID(VLOOKUP($D2635,業務!$A$1:$E$11,2,FALSE),FIND("/",VLOOKUP($D2635,業務!$A$1:$E$11,2,FALSE))+1,2)</f>
        <v>專員</v>
      </c>
      <c r="Q2635">
        <f t="shared" si="124"/>
        <v>0.01</v>
      </c>
      <c r="R2635">
        <f t="shared" si="125"/>
        <v>738</v>
      </c>
    </row>
    <row r="2636" spans="1:18" ht="15.75" customHeight="1">
      <c r="A2636" s="19">
        <v>2635</v>
      </c>
      <c r="B2636" s="4">
        <v>58</v>
      </c>
      <c r="C2636" s="15">
        <v>122</v>
      </c>
      <c r="D2636" s="21">
        <v>9</v>
      </c>
      <c r="E2636" s="22">
        <v>44431</v>
      </c>
      <c r="F2636" s="26">
        <v>9</v>
      </c>
      <c r="G2636" s="24">
        <v>0.19</v>
      </c>
      <c r="H2636">
        <f>VLOOKUP($B2636,產品!$A$1:$E$61,4,FALSE)*(1-$G2636)*$F2636</f>
        <v>153090</v>
      </c>
      <c r="I2636" s="58">
        <f>$H2636-VLOOKUP($B2636,產品!$A$2:$E$61,5,FALSE)*F2636-$R2636</f>
        <v>18493.650000000031</v>
      </c>
      <c r="J2636">
        <f t="shared" si="123"/>
        <v>2021</v>
      </c>
      <c r="P2636" t="str">
        <f>MID(VLOOKUP($D2636,業務!$A$1:$E$11,2,FALSE),FIND("/",VLOOKUP($D2636,業務!$A$1:$E$11,2,FALSE))+1,2)</f>
        <v>經理</v>
      </c>
      <c r="Q2636">
        <f t="shared" si="124"/>
        <v>1.4999999999999999E-2</v>
      </c>
      <c r="R2636">
        <f t="shared" si="125"/>
        <v>2296.35</v>
      </c>
    </row>
    <row r="2637" spans="1:18" ht="15.75" customHeight="1">
      <c r="A2637" s="19">
        <v>2636</v>
      </c>
      <c r="B2637" s="4">
        <v>56</v>
      </c>
      <c r="C2637" s="15">
        <v>267</v>
      </c>
      <c r="D2637" s="21">
        <v>7</v>
      </c>
      <c r="E2637" s="22">
        <v>44431</v>
      </c>
      <c r="F2637" s="26">
        <v>5</v>
      </c>
      <c r="G2637" s="24">
        <v>7.0000000000000007E-2</v>
      </c>
      <c r="H2637">
        <f>VLOOKUP($B2637,產品!$A$1:$E$61,4,FALSE)*(1-$G2637)*$F2637</f>
        <v>102300</v>
      </c>
      <c r="I2637" s="58">
        <f>$H2637-VLOOKUP($B2637,產品!$A$2:$E$61,5,FALSE)*F2637-$R2637</f>
        <v>24072.400000000016</v>
      </c>
      <c r="J2637">
        <f t="shared" si="123"/>
        <v>2021</v>
      </c>
      <c r="P2637" t="str">
        <f>MID(VLOOKUP($D2637,業務!$A$1:$E$11,2,FALSE),FIND("/",VLOOKUP($D2637,業務!$A$1:$E$11,2,FALSE))+1,2)</f>
        <v>副理</v>
      </c>
      <c r="Q2637">
        <f t="shared" si="124"/>
        <v>1.2E-2</v>
      </c>
      <c r="R2637">
        <f t="shared" si="125"/>
        <v>1227.6000000000001</v>
      </c>
    </row>
    <row r="2638" spans="1:18" ht="15.75" customHeight="1">
      <c r="A2638" s="19">
        <v>2637</v>
      </c>
      <c r="B2638" s="4">
        <v>2</v>
      </c>
      <c r="C2638" s="15">
        <v>121</v>
      </c>
      <c r="D2638" s="21">
        <v>5</v>
      </c>
      <c r="E2638" s="22">
        <v>44431</v>
      </c>
      <c r="F2638" s="26">
        <v>50</v>
      </c>
      <c r="G2638" s="24">
        <v>0.09</v>
      </c>
      <c r="H2638">
        <f>VLOOKUP($B2638,產品!$A$1:$E$61,4,FALSE)*(1-$G2638)*$F2638</f>
        <v>45500</v>
      </c>
      <c r="I2638" s="58">
        <f>$H2638-VLOOKUP($B2638,產品!$A$2:$E$61,5,FALSE)*F2638-$R2638</f>
        <v>25045</v>
      </c>
      <c r="J2638">
        <f t="shared" si="123"/>
        <v>2021</v>
      </c>
      <c r="P2638" t="str">
        <f>MID(VLOOKUP($D2638,業務!$A$1:$E$11,2,FALSE),FIND("/",VLOOKUP($D2638,業務!$A$1:$E$11,2,FALSE))+1,2)</f>
        <v>專員</v>
      </c>
      <c r="Q2638">
        <f t="shared" si="124"/>
        <v>0.01</v>
      </c>
      <c r="R2638">
        <f t="shared" si="125"/>
        <v>455</v>
      </c>
    </row>
    <row r="2639" spans="1:18" ht="15.75" customHeight="1">
      <c r="A2639" s="19">
        <v>2638</v>
      </c>
      <c r="B2639" s="4">
        <v>47</v>
      </c>
      <c r="C2639" s="15">
        <v>9</v>
      </c>
      <c r="D2639" s="21">
        <v>6</v>
      </c>
      <c r="E2639" s="22">
        <v>44431</v>
      </c>
      <c r="F2639" s="23">
        <v>16</v>
      </c>
      <c r="G2639" s="24">
        <v>0.11</v>
      </c>
      <c r="H2639">
        <f>VLOOKUP($B2639,產品!$A$1:$E$61,4,FALSE)*(1-$G2639)*$F2639</f>
        <v>284800</v>
      </c>
      <c r="I2639" s="58">
        <f>$H2639-VLOOKUP($B2639,產品!$A$2:$E$61,5,FALSE)*F2639-$R2639</f>
        <v>73952</v>
      </c>
      <c r="J2639">
        <f t="shared" si="123"/>
        <v>2021</v>
      </c>
      <c r="P2639" t="str">
        <f>MID(VLOOKUP($D2639,業務!$A$1:$E$11,2,FALSE),FIND("/",VLOOKUP($D2639,業務!$A$1:$E$11,2,FALSE))+1,2)</f>
        <v>專員</v>
      </c>
      <c r="Q2639">
        <f t="shared" si="124"/>
        <v>0.01</v>
      </c>
      <c r="R2639">
        <f t="shared" si="125"/>
        <v>2848</v>
      </c>
    </row>
    <row r="2640" spans="1:18" ht="15.75" customHeight="1">
      <c r="A2640" s="19">
        <v>2639</v>
      </c>
      <c r="B2640" s="4">
        <v>51</v>
      </c>
      <c r="C2640" s="15">
        <v>112</v>
      </c>
      <c r="D2640" s="21">
        <v>6</v>
      </c>
      <c r="E2640" s="22">
        <v>44432</v>
      </c>
      <c r="F2640" s="26">
        <v>2</v>
      </c>
      <c r="G2640" s="24">
        <v>0.14000000000000001</v>
      </c>
      <c r="H2640">
        <f>VLOOKUP($B2640,產品!$A$1:$E$61,4,FALSE)*(1-$G2640)*$F2640</f>
        <v>34400</v>
      </c>
      <c r="I2640" s="58">
        <f>$H2640-VLOOKUP($B2640,產品!$A$2:$E$61,5,FALSE)*F2640-$R2640</f>
        <v>6056</v>
      </c>
      <c r="J2640">
        <f t="shared" si="123"/>
        <v>2021</v>
      </c>
      <c r="P2640" t="str">
        <f>MID(VLOOKUP($D2640,業務!$A$1:$E$11,2,FALSE),FIND("/",VLOOKUP($D2640,業務!$A$1:$E$11,2,FALSE))+1,2)</f>
        <v>專員</v>
      </c>
      <c r="Q2640">
        <f t="shared" si="124"/>
        <v>0.01</v>
      </c>
      <c r="R2640">
        <f t="shared" si="125"/>
        <v>344</v>
      </c>
    </row>
    <row r="2641" spans="1:18" ht="15.75" customHeight="1">
      <c r="A2641" s="19">
        <v>2640</v>
      </c>
      <c r="B2641" s="4">
        <v>4</v>
      </c>
      <c r="C2641" s="15">
        <v>273</v>
      </c>
      <c r="D2641" s="21">
        <v>6</v>
      </c>
      <c r="E2641" s="22">
        <v>44432</v>
      </c>
      <c r="F2641" s="26">
        <v>16</v>
      </c>
      <c r="G2641" s="24">
        <v>0.17</v>
      </c>
      <c r="H2641">
        <f>VLOOKUP($B2641,產品!$A$1:$E$61,4,FALSE)*(1-$G2641)*$F2641</f>
        <v>13280</v>
      </c>
      <c r="I2641" s="58">
        <f>$H2641-VLOOKUP($B2641,產品!$A$2:$E$61,5,FALSE)*F2641-$R2641</f>
        <v>6747.2</v>
      </c>
      <c r="J2641">
        <f t="shared" si="123"/>
        <v>2021</v>
      </c>
      <c r="P2641" t="str">
        <f>MID(VLOOKUP($D2641,業務!$A$1:$E$11,2,FALSE),FIND("/",VLOOKUP($D2641,業務!$A$1:$E$11,2,FALSE))+1,2)</f>
        <v>專員</v>
      </c>
      <c r="Q2641">
        <f t="shared" si="124"/>
        <v>0.01</v>
      </c>
      <c r="R2641">
        <f t="shared" si="125"/>
        <v>132.80000000000001</v>
      </c>
    </row>
    <row r="2642" spans="1:18" ht="15.75" customHeight="1">
      <c r="A2642" s="19">
        <v>2641</v>
      </c>
      <c r="B2642" s="4">
        <v>40</v>
      </c>
      <c r="C2642" s="15">
        <v>8</v>
      </c>
      <c r="D2642" s="21">
        <v>3</v>
      </c>
      <c r="E2642" s="22">
        <v>44432</v>
      </c>
      <c r="F2642" s="23">
        <v>2</v>
      </c>
      <c r="G2642" s="24">
        <v>0.12</v>
      </c>
      <c r="H2642">
        <f>VLOOKUP($B2642,產品!$A$1:$E$61,4,FALSE)*(1-$G2642)*$F2642</f>
        <v>35200</v>
      </c>
      <c r="I2642" s="58">
        <f>$H2642-VLOOKUP($B2642,產品!$A$2:$E$61,5,FALSE)*F2642-$R2642</f>
        <v>8636.7999999999993</v>
      </c>
      <c r="J2642">
        <f t="shared" si="123"/>
        <v>2021</v>
      </c>
      <c r="P2642" t="str">
        <f>MID(VLOOKUP($D2642,業務!$A$1:$E$11,2,FALSE),FIND("/",VLOOKUP($D2642,業務!$A$1:$E$11,2,FALSE))+1,2)</f>
        <v>協理</v>
      </c>
      <c r="Q2642">
        <f t="shared" si="124"/>
        <v>1.6E-2</v>
      </c>
      <c r="R2642">
        <f t="shared" si="125"/>
        <v>563.20000000000005</v>
      </c>
    </row>
    <row r="2643" spans="1:18" ht="15.75" customHeight="1">
      <c r="A2643" s="19">
        <v>2642</v>
      </c>
      <c r="B2643" s="4">
        <v>5</v>
      </c>
      <c r="C2643" s="15">
        <v>136</v>
      </c>
      <c r="D2643" s="21">
        <v>1</v>
      </c>
      <c r="E2643" s="22">
        <v>44432</v>
      </c>
      <c r="F2643" s="26">
        <v>30</v>
      </c>
      <c r="G2643" s="24">
        <v>0.18</v>
      </c>
      <c r="H2643">
        <f>VLOOKUP($B2643,產品!$A$1:$E$61,4,FALSE)*(1-$G2643)*$F2643</f>
        <v>24600.000000000004</v>
      </c>
      <c r="I2643" s="58">
        <f>$H2643-VLOOKUP($B2643,產品!$A$2:$E$61,5,FALSE)*F2643-$R2643</f>
        <v>12354.000000000004</v>
      </c>
      <c r="J2643">
        <f t="shared" si="123"/>
        <v>2021</v>
      </c>
      <c r="P2643" t="str">
        <f>MID(VLOOKUP($D2643,業務!$A$1:$E$11,2,FALSE),FIND("/",VLOOKUP($D2643,業務!$A$1:$E$11,2,FALSE))+1,2)</f>
        <v>專員</v>
      </c>
      <c r="Q2643">
        <f t="shared" si="124"/>
        <v>0.01</v>
      </c>
      <c r="R2643">
        <f t="shared" si="125"/>
        <v>246.00000000000003</v>
      </c>
    </row>
    <row r="2644" spans="1:18" ht="15.75" customHeight="1">
      <c r="A2644" s="19">
        <v>2643</v>
      </c>
      <c r="B2644" s="4">
        <v>13</v>
      </c>
      <c r="C2644" s="15">
        <v>282</v>
      </c>
      <c r="D2644" s="21">
        <v>6</v>
      </c>
      <c r="E2644" s="22">
        <v>44432</v>
      </c>
      <c r="F2644" s="26">
        <v>26</v>
      </c>
      <c r="G2644" s="24">
        <v>0.1</v>
      </c>
      <c r="H2644">
        <f>VLOOKUP($B2644,產品!$A$1:$E$61,4,FALSE)*(1-$G2644)*$F2644</f>
        <v>42120</v>
      </c>
      <c r="I2644" s="58">
        <f>$H2644-VLOOKUP($B2644,產品!$A$2:$E$61,5,FALSE)*F2644-$R2644</f>
        <v>22978.799999999999</v>
      </c>
      <c r="J2644">
        <f t="shared" si="123"/>
        <v>2021</v>
      </c>
      <c r="P2644" t="str">
        <f>MID(VLOOKUP($D2644,業務!$A$1:$E$11,2,FALSE),FIND("/",VLOOKUP($D2644,業務!$A$1:$E$11,2,FALSE))+1,2)</f>
        <v>專員</v>
      </c>
      <c r="Q2644">
        <f t="shared" si="124"/>
        <v>0.01</v>
      </c>
      <c r="R2644">
        <f t="shared" si="125"/>
        <v>421.2</v>
      </c>
    </row>
    <row r="2645" spans="1:18" ht="15.75" customHeight="1">
      <c r="A2645" s="19">
        <v>2644</v>
      </c>
      <c r="B2645" s="4">
        <v>42</v>
      </c>
      <c r="C2645" s="15">
        <v>264</v>
      </c>
      <c r="D2645" s="21">
        <v>3</v>
      </c>
      <c r="E2645" s="22">
        <v>44432</v>
      </c>
      <c r="F2645" s="23">
        <v>10</v>
      </c>
      <c r="G2645" s="24">
        <v>0.17</v>
      </c>
      <c r="H2645">
        <f>VLOOKUP($B2645,產品!$A$1:$E$61,4,FALSE)*(1-$G2645)*$F2645</f>
        <v>124500</v>
      </c>
      <c r="I2645" s="58">
        <f>$H2645-VLOOKUP($B2645,產品!$A$2:$E$61,5,FALSE)*F2645-$R2645</f>
        <v>25008</v>
      </c>
      <c r="J2645">
        <f t="shared" si="123"/>
        <v>2021</v>
      </c>
      <c r="P2645" t="str">
        <f>MID(VLOOKUP($D2645,業務!$A$1:$E$11,2,FALSE),FIND("/",VLOOKUP($D2645,業務!$A$1:$E$11,2,FALSE))+1,2)</f>
        <v>協理</v>
      </c>
      <c r="Q2645">
        <f t="shared" si="124"/>
        <v>1.6E-2</v>
      </c>
      <c r="R2645">
        <f t="shared" si="125"/>
        <v>1992</v>
      </c>
    </row>
    <row r="2646" spans="1:18" ht="15.75" customHeight="1">
      <c r="A2646" s="19">
        <v>2645</v>
      </c>
      <c r="B2646" s="4">
        <v>8</v>
      </c>
      <c r="C2646" s="15">
        <v>7</v>
      </c>
      <c r="D2646" s="21">
        <v>10</v>
      </c>
      <c r="E2646" s="22">
        <v>44432</v>
      </c>
      <c r="F2646" s="23">
        <v>150</v>
      </c>
      <c r="G2646" s="24">
        <v>0.08</v>
      </c>
      <c r="H2646">
        <f>VLOOKUP($B2646,產品!$A$1:$E$61,4,FALSE)*(1-$G2646)*$F2646</f>
        <v>138000</v>
      </c>
      <c r="I2646" s="58">
        <f>$H2646-VLOOKUP($B2646,產品!$A$2:$E$61,5,FALSE)*F2646-$R2646</f>
        <v>76620</v>
      </c>
      <c r="J2646">
        <f t="shared" si="123"/>
        <v>2021</v>
      </c>
      <c r="P2646" t="str">
        <f>MID(VLOOKUP($D2646,業務!$A$1:$E$11,2,FALSE),FIND("/",VLOOKUP($D2646,業務!$A$1:$E$11,2,FALSE))+1,2)</f>
        <v>專員</v>
      </c>
      <c r="Q2646">
        <f t="shared" si="124"/>
        <v>0.01</v>
      </c>
      <c r="R2646">
        <f t="shared" si="125"/>
        <v>1380</v>
      </c>
    </row>
    <row r="2647" spans="1:18" ht="15.75" customHeight="1">
      <c r="A2647" s="19">
        <v>2646</v>
      </c>
      <c r="B2647" s="4">
        <v>1</v>
      </c>
      <c r="C2647" s="15">
        <v>7</v>
      </c>
      <c r="D2647" s="21">
        <v>2</v>
      </c>
      <c r="E2647" s="22">
        <v>44433</v>
      </c>
      <c r="F2647" s="23">
        <v>10</v>
      </c>
      <c r="G2647" s="24">
        <v>0.05</v>
      </c>
      <c r="H2647">
        <f>VLOOKUP($B2647,產品!$A$1:$E$61,4,FALSE)*(1-$G2647)*$F2647</f>
        <v>9500</v>
      </c>
      <c r="I2647" s="58">
        <f>$H2647-VLOOKUP($B2647,產品!$A$2:$E$61,5,FALSE)*F2647-$R2647</f>
        <v>5357.5</v>
      </c>
      <c r="J2647">
        <f t="shared" si="123"/>
        <v>2021</v>
      </c>
      <c r="P2647" t="str">
        <f>MID(VLOOKUP($D2647,業務!$A$1:$E$11,2,FALSE),FIND("/",VLOOKUP($D2647,業務!$A$1:$E$11,2,FALSE))+1,2)</f>
        <v>經理</v>
      </c>
      <c r="Q2647">
        <f t="shared" si="124"/>
        <v>1.4999999999999999E-2</v>
      </c>
      <c r="R2647">
        <f t="shared" si="125"/>
        <v>142.5</v>
      </c>
    </row>
    <row r="2648" spans="1:18" ht="15.75" customHeight="1">
      <c r="A2648" s="19">
        <v>2647</v>
      </c>
      <c r="B2648" s="4">
        <v>46</v>
      </c>
      <c r="C2648" s="15">
        <v>115</v>
      </c>
      <c r="D2648" s="21">
        <v>10</v>
      </c>
      <c r="E2648" s="22">
        <v>44433</v>
      </c>
      <c r="F2648" s="26">
        <v>2</v>
      </c>
      <c r="G2648" s="24">
        <v>0.08</v>
      </c>
      <c r="H2648">
        <f>VLOOKUP($B2648,產品!$A$1:$E$61,4,FALSE)*(1-$G2648)*$F2648</f>
        <v>31280</v>
      </c>
      <c r="I2648" s="58">
        <f>$H2648-VLOOKUP($B2648,產品!$A$2:$E$61,5,FALSE)*F2648-$R2648</f>
        <v>8867.2000000000007</v>
      </c>
      <c r="J2648">
        <f t="shared" si="123"/>
        <v>2021</v>
      </c>
      <c r="P2648" t="str">
        <f>MID(VLOOKUP($D2648,業務!$A$1:$E$11,2,FALSE),FIND("/",VLOOKUP($D2648,業務!$A$1:$E$11,2,FALSE))+1,2)</f>
        <v>專員</v>
      </c>
      <c r="Q2648">
        <f t="shared" si="124"/>
        <v>0.01</v>
      </c>
      <c r="R2648">
        <f t="shared" si="125"/>
        <v>312.8</v>
      </c>
    </row>
    <row r="2649" spans="1:18" ht="15.75" customHeight="1">
      <c r="A2649" s="19">
        <v>2648</v>
      </c>
      <c r="B2649" s="4">
        <v>32</v>
      </c>
      <c r="C2649" s="15">
        <v>140</v>
      </c>
      <c r="D2649" s="21">
        <v>4</v>
      </c>
      <c r="E2649" s="22">
        <v>44433</v>
      </c>
      <c r="F2649" s="26">
        <v>8</v>
      </c>
      <c r="G2649" s="24">
        <v>0.12</v>
      </c>
      <c r="H2649">
        <f>VLOOKUP($B2649,產品!$A$1:$E$61,4,FALSE)*(1-$G2649)*$F2649</f>
        <v>52800</v>
      </c>
      <c r="I2649" s="58">
        <f>$H2649-VLOOKUP($B2649,產品!$A$2:$E$61,5,FALSE)*F2649-$R2649</f>
        <v>16166.4</v>
      </c>
      <c r="J2649">
        <f t="shared" si="123"/>
        <v>2021</v>
      </c>
      <c r="P2649" t="str">
        <f>MID(VLOOKUP($D2649,業務!$A$1:$E$11,2,FALSE),FIND("/",VLOOKUP($D2649,業務!$A$1:$E$11,2,FALSE))+1,2)</f>
        <v>副理</v>
      </c>
      <c r="Q2649">
        <f t="shared" si="124"/>
        <v>1.2E-2</v>
      </c>
      <c r="R2649">
        <f t="shared" si="125"/>
        <v>633.6</v>
      </c>
    </row>
    <row r="2650" spans="1:18" ht="15.75" customHeight="1">
      <c r="A2650" s="19">
        <v>2649</v>
      </c>
      <c r="B2650" s="4">
        <v>59</v>
      </c>
      <c r="C2650" s="15">
        <v>139</v>
      </c>
      <c r="D2650" s="21">
        <v>10</v>
      </c>
      <c r="E2650" s="22">
        <v>44433</v>
      </c>
      <c r="F2650" s="26">
        <v>6</v>
      </c>
      <c r="G2650" s="24">
        <v>0.14000000000000001</v>
      </c>
      <c r="H2650">
        <f>VLOOKUP($B2650,產品!$A$1:$E$61,4,FALSE)*(1-$G2650)*$F2650</f>
        <v>123840</v>
      </c>
      <c r="I2650" s="58">
        <f>$H2650-VLOOKUP($B2650,產品!$A$2:$E$61,5,FALSE)*F2650-$R2650</f>
        <v>21801.599999999999</v>
      </c>
      <c r="J2650">
        <f t="shared" si="123"/>
        <v>2021</v>
      </c>
      <c r="P2650" t="str">
        <f>MID(VLOOKUP($D2650,業務!$A$1:$E$11,2,FALSE),FIND("/",VLOOKUP($D2650,業務!$A$1:$E$11,2,FALSE))+1,2)</f>
        <v>專員</v>
      </c>
      <c r="Q2650">
        <f t="shared" si="124"/>
        <v>0.01</v>
      </c>
      <c r="R2650">
        <f t="shared" si="125"/>
        <v>1238.4000000000001</v>
      </c>
    </row>
    <row r="2651" spans="1:18" ht="15.75" customHeight="1">
      <c r="A2651" s="19">
        <v>2650</v>
      </c>
      <c r="B2651" s="4">
        <v>11</v>
      </c>
      <c r="C2651" s="15">
        <v>288</v>
      </c>
      <c r="D2651" s="21">
        <v>10</v>
      </c>
      <c r="E2651" s="22">
        <v>44433</v>
      </c>
      <c r="F2651" s="26">
        <v>75</v>
      </c>
      <c r="G2651" s="24">
        <v>0.2</v>
      </c>
      <c r="H2651">
        <f>VLOOKUP($B2651,產品!$A$1:$E$61,4,FALSE)*(1-$G2651)*$F2651</f>
        <v>60000</v>
      </c>
      <c r="I2651" s="58">
        <f>$H2651-VLOOKUP($B2651,產品!$A$2:$E$61,5,FALSE)*F2651-$R2651</f>
        <v>29400</v>
      </c>
      <c r="J2651">
        <f t="shared" si="123"/>
        <v>2021</v>
      </c>
      <c r="P2651" t="str">
        <f>MID(VLOOKUP($D2651,業務!$A$1:$E$11,2,FALSE),FIND("/",VLOOKUP($D2651,業務!$A$1:$E$11,2,FALSE))+1,2)</f>
        <v>專員</v>
      </c>
      <c r="Q2651">
        <f t="shared" si="124"/>
        <v>0.01</v>
      </c>
      <c r="R2651">
        <f t="shared" si="125"/>
        <v>600</v>
      </c>
    </row>
    <row r="2652" spans="1:18" ht="15.75" customHeight="1">
      <c r="A2652" s="19">
        <v>2651</v>
      </c>
      <c r="B2652" s="4">
        <v>1</v>
      </c>
      <c r="C2652" s="15">
        <v>136</v>
      </c>
      <c r="D2652" s="21">
        <v>6</v>
      </c>
      <c r="E2652" s="22">
        <v>44434</v>
      </c>
      <c r="F2652" s="26">
        <v>20</v>
      </c>
      <c r="G2652" s="24">
        <v>0.12</v>
      </c>
      <c r="H2652">
        <f>VLOOKUP($B2652,產品!$A$1:$E$61,4,FALSE)*(1-$G2652)*$F2652</f>
        <v>17600</v>
      </c>
      <c r="I2652" s="58">
        <f>$H2652-VLOOKUP($B2652,產品!$A$2:$E$61,5,FALSE)*F2652-$R2652</f>
        <v>9424</v>
      </c>
      <c r="J2652">
        <f t="shared" si="123"/>
        <v>2021</v>
      </c>
      <c r="P2652" t="str">
        <f>MID(VLOOKUP($D2652,業務!$A$1:$E$11,2,FALSE),FIND("/",VLOOKUP($D2652,業務!$A$1:$E$11,2,FALSE))+1,2)</f>
        <v>專員</v>
      </c>
      <c r="Q2652">
        <f t="shared" si="124"/>
        <v>0.01</v>
      </c>
      <c r="R2652">
        <f t="shared" si="125"/>
        <v>176</v>
      </c>
    </row>
    <row r="2653" spans="1:18" ht="15.75" customHeight="1">
      <c r="A2653" s="19">
        <v>2652</v>
      </c>
      <c r="B2653" s="4">
        <v>39</v>
      </c>
      <c r="C2653" s="15">
        <v>120</v>
      </c>
      <c r="D2653" s="21">
        <v>1</v>
      </c>
      <c r="E2653" s="22">
        <v>44434</v>
      </c>
      <c r="F2653" s="23">
        <v>3</v>
      </c>
      <c r="G2653" s="24">
        <v>0.1</v>
      </c>
      <c r="H2653">
        <f>VLOOKUP($B2653,產品!$A$1:$E$61,4,FALSE)*(1-$G2653)*$F2653</f>
        <v>48600</v>
      </c>
      <c r="I2653" s="58">
        <f>$H2653-VLOOKUP($B2653,產品!$A$2:$E$61,5,FALSE)*F2653-$R2653</f>
        <v>13014</v>
      </c>
      <c r="J2653">
        <f t="shared" si="123"/>
        <v>2021</v>
      </c>
      <c r="P2653" t="str">
        <f>MID(VLOOKUP($D2653,業務!$A$1:$E$11,2,FALSE),FIND("/",VLOOKUP($D2653,業務!$A$1:$E$11,2,FALSE))+1,2)</f>
        <v>專員</v>
      </c>
      <c r="Q2653">
        <f t="shared" si="124"/>
        <v>0.01</v>
      </c>
      <c r="R2653">
        <f t="shared" si="125"/>
        <v>486</v>
      </c>
    </row>
    <row r="2654" spans="1:18" ht="15.75" customHeight="1">
      <c r="A2654" s="19">
        <v>2653</v>
      </c>
      <c r="B2654" s="4">
        <v>21</v>
      </c>
      <c r="C2654" s="15">
        <v>124</v>
      </c>
      <c r="D2654" s="21">
        <v>9</v>
      </c>
      <c r="E2654" s="22">
        <v>44434</v>
      </c>
      <c r="F2654" s="23">
        <v>20</v>
      </c>
      <c r="G2654" s="24">
        <v>0.05</v>
      </c>
      <c r="H2654">
        <f>VLOOKUP($B2654,產品!$A$1:$E$61,4,FALSE)*(1-$G2654)*$F2654</f>
        <v>34200</v>
      </c>
      <c r="I2654" s="58">
        <f>$H2654-VLOOKUP($B2654,產品!$A$2:$E$61,5,FALSE)*F2654-$R2654</f>
        <v>19287</v>
      </c>
      <c r="J2654">
        <f t="shared" si="123"/>
        <v>2021</v>
      </c>
      <c r="P2654" t="str">
        <f>MID(VLOOKUP($D2654,業務!$A$1:$E$11,2,FALSE),FIND("/",VLOOKUP($D2654,業務!$A$1:$E$11,2,FALSE))+1,2)</f>
        <v>經理</v>
      </c>
      <c r="Q2654">
        <f t="shared" si="124"/>
        <v>1.4999999999999999E-2</v>
      </c>
      <c r="R2654">
        <f t="shared" si="125"/>
        <v>513</v>
      </c>
    </row>
    <row r="2655" spans="1:18" ht="15.75" customHeight="1">
      <c r="A2655" s="19">
        <v>2654</v>
      </c>
      <c r="B2655" s="4">
        <v>12</v>
      </c>
      <c r="C2655" s="15">
        <v>112</v>
      </c>
      <c r="D2655" s="21">
        <v>8</v>
      </c>
      <c r="E2655" s="22">
        <v>44434</v>
      </c>
      <c r="F2655" s="26">
        <v>40</v>
      </c>
      <c r="G2655" s="24">
        <v>0.05</v>
      </c>
      <c r="H2655">
        <f>VLOOKUP($B2655,產品!$A$1:$E$61,4,FALSE)*(1-$G2655)*$F2655</f>
        <v>38000</v>
      </c>
      <c r="I2655" s="58">
        <f>$H2655-VLOOKUP($B2655,產品!$A$2:$E$61,5,FALSE)*F2655-$R2655</f>
        <v>21620</v>
      </c>
      <c r="J2655">
        <f t="shared" si="123"/>
        <v>2021</v>
      </c>
      <c r="P2655" t="str">
        <f>MID(VLOOKUP($D2655,業務!$A$1:$E$11,2,FALSE),FIND("/",VLOOKUP($D2655,業務!$A$1:$E$11,2,FALSE))+1,2)</f>
        <v>專員</v>
      </c>
      <c r="Q2655">
        <f t="shared" si="124"/>
        <v>0.01</v>
      </c>
      <c r="R2655">
        <f t="shared" si="125"/>
        <v>380</v>
      </c>
    </row>
    <row r="2656" spans="1:18" ht="15.75" customHeight="1">
      <c r="A2656" s="19">
        <v>2655</v>
      </c>
      <c r="B2656" s="4">
        <v>28</v>
      </c>
      <c r="C2656" s="15">
        <v>113</v>
      </c>
      <c r="D2656" s="21">
        <v>2</v>
      </c>
      <c r="E2656" s="22">
        <v>44434</v>
      </c>
      <c r="F2656" s="26">
        <v>25</v>
      </c>
      <c r="G2656" s="24">
        <v>0.2</v>
      </c>
      <c r="H2656">
        <f>VLOOKUP($B2656,產品!$A$1:$E$61,4,FALSE)*(1-$G2656)*$F2656</f>
        <v>150000</v>
      </c>
      <c r="I2656" s="58">
        <f>$H2656-VLOOKUP($B2656,產品!$A$2:$E$61,5,FALSE)*F2656-$R2656</f>
        <v>35250</v>
      </c>
      <c r="J2656">
        <f t="shared" si="123"/>
        <v>2021</v>
      </c>
      <c r="P2656" t="str">
        <f>MID(VLOOKUP($D2656,業務!$A$1:$E$11,2,FALSE),FIND("/",VLOOKUP($D2656,業務!$A$1:$E$11,2,FALSE))+1,2)</f>
        <v>經理</v>
      </c>
      <c r="Q2656">
        <f t="shared" si="124"/>
        <v>1.4999999999999999E-2</v>
      </c>
      <c r="R2656">
        <f t="shared" si="125"/>
        <v>2250</v>
      </c>
    </row>
    <row r="2657" spans="1:18" ht="15.75" customHeight="1">
      <c r="A2657" s="19">
        <v>2656</v>
      </c>
      <c r="B2657" s="4">
        <v>30</v>
      </c>
      <c r="C2657" s="15">
        <v>121</v>
      </c>
      <c r="D2657" s="21">
        <v>3</v>
      </c>
      <c r="E2657" s="22">
        <v>44434</v>
      </c>
      <c r="F2657" s="26">
        <v>25</v>
      </c>
      <c r="G2657" s="24">
        <v>7.0000000000000007E-2</v>
      </c>
      <c r="H2657">
        <f>VLOOKUP($B2657,產品!$A$1:$E$61,4,FALSE)*(1-$G2657)*$F2657</f>
        <v>151125</v>
      </c>
      <c r="I2657" s="58">
        <f>$H2657-VLOOKUP($B2657,產品!$A$2:$E$61,5,FALSE)*F2657-$R2657</f>
        <v>51207</v>
      </c>
      <c r="J2657">
        <f t="shared" si="123"/>
        <v>2021</v>
      </c>
      <c r="P2657" t="str">
        <f>MID(VLOOKUP($D2657,業務!$A$1:$E$11,2,FALSE),FIND("/",VLOOKUP($D2657,業務!$A$1:$E$11,2,FALSE))+1,2)</f>
        <v>協理</v>
      </c>
      <c r="Q2657">
        <f t="shared" si="124"/>
        <v>1.6E-2</v>
      </c>
      <c r="R2657">
        <f t="shared" si="125"/>
        <v>2418</v>
      </c>
    </row>
    <row r="2658" spans="1:18" ht="15.75" customHeight="1">
      <c r="A2658" s="19">
        <v>2657</v>
      </c>
      <c r="B2658" s="4">
        <v>40</v>
      </c>
      <c r="C2658" s="15">
        <v>114</v>
      </c>
      <c r="D2658" s="21">
        <v>7</v>
      </c>
      <c r="E2658" s="22">
        <v>44434</v>
      </c>
      <c r="F2658" s="23">
        <v>15</v>
      </c>
      <c r="G2658" s="24">
        <v>0.12</v>
      </c>
      <c r="H2658">
        <f>VLOOKUP($B2658,產品!$A$1:$E$61,4,FALSE)*(1-$G2658)*$F2658</f>
        <v>264000</v>
      </c>
      <c r="I2658" s="58">
        <f>$H2658-VLOOKUP($B2658,產品!$A$2:$E$61,5,FALSE)*F2658-$R2658</f>
        <v>65832</v>
      </c>
      <c r="J2658">
        <f t="shared" si="123"/>
        <v>2021</v>
      </c>
      <c r="P2658" t="str">
        <f>MID(VLOOKUP($D2658,業務!$A$1:$E$11,2,FALSE),FIND("/",VLOOKUP($D2658,業務!$A$1:$E$11,2,FALSE))+1,2)</f>
        <v>副理</v>
      </c>
      <c r="Q2658">
        <f t="shared" si="124"/>
        <v>1.2E-2</v>
      </c>
      <c r="R2658">
        <f t="shared" si="125"/>
        <v>3168</v>
      </c>
    </row>
    <row r="2659" spans="1:18" ht="15.75" customHeight="1">
      <c r="A2659" s="19">
        <v>2658</v>
      </c>
      <c r="B2659" s="4">
        <v>41</v>
      </c>
      <c r="C2659" s="15">
        <v>135</v>
      </c>
      <c r="D2659" s="21">
        <v>8</v>
      </c>
      <c r="E2659" s="22">
        <v>44435</v>
      </c>
      <c r="F2659" s="23">
        <v>2</v>
      </c>
      <c r="G2659" s="24">
        <v>0.16</v>
      </c>
      <c r="H2659">
        <f>VLOOKUP($B2659,產品!$A$1:$E$61,4,FALSE)*(1-$G2659)*$F2659</f>
        <v>20160</v>
      </c>
      <c r="I2659" s="58">
        <f>$H2659-VLOOKUP($B2659,產品!$A$2:$E$61,5,FALSE)*F2659-$R2659</f>
        <v>4358.3999999999996</v>
      </c>
      <c r="J2659">
        <f t="shared" si="123"/>
        <v>2021</v>
      </c>
      <c r="P2659" t="str">
        <f>MID(VLOOKUP($D2659,業務!$A$1:$E$11,2,FALSE),FIND("/",VLOOKUP($D2659,業務!$A$1:$E$11,2,FALSE))+1,2)</f>
        <v>專員</v>
      </c>
      <c r="Q2659">
        <f t="shared" si="124"/>
        <v>0.01</v>
      </c>
      <c r="R2659">
        <f t="shared" si="125"/>
        <v>201.6</v>
      </c>
    </row>
    <row r="2660" spans="1:18" ht="15.75" customHeight="1">
      <c r="A2660" s="19">
        <v>2659</v>
      </c>
      <c r="B2660" s="4">
        <v>46</v>
      </c>
      <c r="C2660" s="15">
        <v>123</v>
      </c>
      <c r="D2660" s="21">
        <v>9</v>
      </c>
      <c r="E2660" s="22">
        <v>44435</v>
      </c>
      <c r="F2660" s="23">
        <v>2</v>
      </c>
      <c r="G2660" s="24">
        <v>0.14000000000000001</v>
      </c>
      <c r="H2660">
        <f>VLOOKUP($B2660,產品!$A$1:$E$61,4,FALSE)*(1-$G2660)*$F2660</f>
        <v>29240</v>
      </c>
      <c r="I2660" s="58">
        <f>$H2660-VLOOKUP($B2660,產品!$A$2:$E$61,5,FALSE)*F2660-$R2660</f>
        <v>6701.4</v>
      </c>
      <c r="J2660">
        <f t="shared" si="123"/>
        <v>2021</v>
      </c>
      <c r="P2660" t="str">
        <f>MID(VLOOKUP($D2660,業務!$A$1:$E$11,2,FALSE),FIND("/",VLOOKUP($D2660,業務!$A$1:$E$11,2,FALSE))+1,2)</f>
        <v>經理</v>
      </c>
      <c r="Q2660">
        <f t="shared" si="124"/>
        <v>1.4999999999999999E-2</v>
      </c>
      <c r="R2660">
        <f t="shared" si="125"/>
        <v>438.59999999999997</v>
      </c>
    </row>
    <row r="2661" spans="1:18" ht="15.75" customHeight="1">
      <c r="A2661" s="19">
        <v>2660</v>
      </c>
      <c r="B2661" s="4">
        <v>54</v>
      </c>
      <c r="C2661" s="15">
        <v>1</v>
      </c>
      <c r="D2661" s="21">
        <v>7</v>
      </c>
      <c r="E2661" s="22">
        <v>44435</v>
      </c>
      <c r="F2661" s="23">
        <v>5</v>
      </c>
      <c r="G2661" s="24">
        <v>0.08</v>
      </c>
      <c r="H2661">
        <f>VLOOKUP($B2661,產品!$A$1:$E$61,4,FALSE)*(1-$G2661)*$F2661</f>
        <v>82800</v>
      </c>
      <c r="I2661" s="58">
        <f>$H2661-VLOOKUP($B2661,產品!$A$2:$E$61,5,FALSE)*F2661-$R2661</f>
        <v>18806.400000000001</v>
      </c>
      <c r="J2661">
        <f t="shared" si="123"/>
        <v>2021</v>
      </c>
      <c r="P2661" t="str">
        <f>MID(VLOOKUP($D2661,業務!$A$1:$E$11,2,FALSE),FIND("/",VLOOKUP($D2661,業務!$A$1:$E$11,2,FALSE))+1,2)</f>
        <v>副理</v>
      </c>
      <c r="Q2661">
        <f t="shared" si="124"/>
        <v>1.2E-2</v>
      </c>
      <c r="R2661">
        <f t="shared" si="125"/>
        <v>993.6</v>
      </c>
    </row>
    <row r="2662" spans="1:18" ht="15.75" customHeight="1">
      <c r="A2662" s="19">
        <v>2661</v>
      </c>
      <c r="B2662" s="4">
        <v>15</v>
      </c>
      <c r="C2662" s="15">
        <v>257</v>
      </c>
      <c r="D2662" s="21">
        <v>6</v>
      </c>
      <c r="E2662" s="22">
        <v>44435</v>
      </c>
      <c r="F2662" s="23">
        <v>30</v>
      </c>
      <c r="G2662" s="24">
        <v>0.17</v>
      </c>
      <c r="H2662">
        <f>VLOOKUP($B2662,產品!$A$1:$E$61,4,FALSE)*(1-$G2662)*$F2662</f>
        <v>44820</v>
      </c>
      <c r="I2662" s="58">
        <f>$H2662-VLOOKUP($B2662,產品!$A$2:$E$61,5,FALSE)*F2662-$R2662</f>
        <v>22771.8</v>
      </c>
      <c r="J2662">
        <f t="shared" si="123"/>
        <v>2021</v>
      </c>
      <c r="P2662" t="str">
        <f>MID(VLOOKUP($D2662,業務!$A$1:$E$11,2,FALSE),FIND("/",VLOOKUP($D2662,業務!$A$1:$E$11,2,FALSE))+1,2)</f>
        <v>專員</v>
      </c>
      <c r="Q2662">
        <f t="shared" si="124"/>
        <v>0.01</v>
      </c>
      <c r="R2662">
        <f t="shared" si="125"/>
        <v>448.2</v>
      </c>
    </row>
    <row r="2663" spans="1:18" ht="15.75" customHeight="1">
      <c r="A2663" s="19">
        <v>2662</v>
      </c>
      <c r="B2663" s="4">
        <v>8</v>
      </c>
      <c r="C2663" s="15">
        <v>288</v>
      </c>
      <c r="D2663" s="21">
        <v>2</v>
      </c>
      <c r="E2663" s="22">
        <v>44435</v>
      </c>
      <c r="F2663" s="23">
        <v>90</v>
      </c>
      <c r="G2663" s="24">
        <v>0.2</v>
      </c>
      <c r="H2663">
        <f>VLOOKUP($B2663,產品!$A$1:$E$61,4,FALSE)*(1-$G2663)*$F2663</f>
        <v>72000</v>
      </c>
      <c r="I2663" s="58">
        <f>$H2663-VLOOKUP($B2663,產品!$A$2:$E$61,5,FALSE)*F2663-$R2663</f>
        <v>34920</v>
      </c>
      <c r="J2663">
        <f t="shared" si="123"/>
        <v>2021</v>
      </c>
      <c r="P2663" t="str">
        <f>MID(VLOOKUP($D2663,業務!$A$1:$E$11,2,FALSE),FIND("/",VLOOKUP($D2663,業務!$A$1:$E$11,2,FALSE))+1,2)</f>
        <v>經理</v>
      </c>
      <c r="Q2663">
        <f t="shared" si="124"/>
        <v>1.4999999999999999E-2</v>
      </c>
      <c r="R2663">
        <f t="shared" si="125"/>
        <v>1080</v>
      </c>
    </row>
    <row r="2664" spans="1:18" ht="15.75" customHeight="1">
      <c r="A2664" s="19">
        <v>2663</v>
      </c>
      <c r="B2664" s="4">
        <v>19</v>
      </c>
      <c r="C2664" s="15">
        <v>9</v>
      </c>
      <c r="D2664" s="21">
        <v>4</v>
      </c>
      <c r="E2664" s="22">
        <v>44435</v>
      </c>
      <c r="F2664" s="26">
        <v>105</v>
      </c>
      <c r="G2664" s="24">
        <v>0.18</v>
      </c>
      <c r="H2664">
        <f>VLOOKUP($B2664,產品!$A$1:$E$61,4,FALSE)*(1-$G2664)*$F2664</f>
        <v>154980</v>
      </c>
      <c r="I2664" s="58">
        <f>$H2664-VLOOKUP($B2664,產品!$A$2:$E$61,5,FALSE)*F2664-$R2664</f>
        <v>77520.240000000005</v>
      </c>
      <c r="J2664">
        <f t="shared" si="123"/>
        <v>2021</v>
      </c>
      <c r="P2664" t="str">
        <f>MID(VLOOKUP($D2664,業務!$A$1:$E$11,2,FALSE),FIND("/",VLOOKUP($D2664,業務!$A$1:$E$11,2,FALSE))+1,2)</f>
        <v>副理</v>
      </c>
      <c r="Q2664">
        <f t="shared" si="124"/>
        <v>1.2E-2</v>
      </c>
      <c r="R2664">
        <f t="shared" si="125"/>
        <v>1859.76</v>
      </c>
    </row>
    <row r="2665" spans="1:18" ht="15.75" customHeight="1">
      <c r="A2665" s="19">
        <v>2664</v>
      </c>
      <c r="B2665" s="4">
        <v>2</v>
      </c>
      <c r="C2665" s="15">
        <v>258</v>
      </c>
      <c r="D2665" s="21">
        <v>2</v>
      </c>
      <c r="E2665" s="22">
        <v>44435</v>
      </c>
      <c r="F2665" s="23">
        <v>175</v>
      </c>
      <c r="G2665" s="24">
        <v>0.08</v>
      </c>
      <c r="H2665">
        <f>VLOOKUP($B2665,產品!$A$1:$E$61,4,FALSE)*(1-$G2665)*$F2665</f>
        <v>161000</v>
      </c>
      <c r="I2665" s="58">
        <f>$H2665-VLOOKUP($B2665,產品!$A$2:$E$61,5,FALSE)*F2665-$R2665</f>
        <v>88585</v>
      </c>
      <c r="J2665">
        <f t="shared" si="123"/>
        <v>2021</v>
      </c>
      <c r="P2665" t="str">
        <f>MID(VLOOKUP($D2665,業務!$A$1:$E$11,2,FALSE),FIND("/",VLOOKUP($D2665,業務!$A$1:$E$11,2,FALSE))+1,2)</f>
        <v>經理</v>
      </c>
      <c r="Q2665">
        <f t="shared" si="124"/>
        <v>1.4999999999999999E-2</v>
      </c>
      <c r="R2665">
        <f t="shared" si="125"/>
        <v>2415</v>
      </c>
    </row>
    <row r="2666" spans="1:18" ht="15.75" customHeight="1">
      <c r="A2666" s="19">
        <v>2665</v>
      </c>
      <c r="B2666" s="4">
        <v>39</v>
      </c>
      <c r="C2666" s="15">
        <v>284</v>
      </c>
      <c r="D2666" s="21">
        <v>3</v>
      </c>
      <c r="E2666" s="22">
        <v>44436</v>
      </c>
      <c r="F2666" s="23">
        <v>5</v>
      </c>
      <c r="G2666" s="24">
        <v>0.18</v>
      </c>
      <c r="H2666">
        <f>VLOOKUP($B2666,產品!$A$1:$E$61,4,FALSE)*(1-$G2666)*$F2666</f>
        <v>73800.000000000015</v>
      </c>
      <c r="I2666" s="58">
        <f>$H2666-VLOOKUP($B2666,產品!$A$2:$E$61,5,FALSE)*F2666-$R2666</f>
        <v>14119.200000000015</v>
      </c>
      <c r="J2666">
        <f t="shared" si="123"/>
        <v>2021</v>
      </c>
      <c r="P2666" t="str">
        <f>MID(VLOOKUP($D2666,業務!$A$1:$E$11,2,FALSE),FIND("/",VLOOKUP($D2666,業務!$A$1:$E$11,2,FALSE))+1,2)</f>
        <v>協理</v>
      </c>
      <c r="Q2666">
        <f t="shared" si="124"/>
        <v>1.6E-2</v>
      </c>
      <c r="R2666">
        <f t="shared" si="125"/>
        <v>1180.8000000000002</v>
      </c>
    </row>
    <row r="2667" spans="1:18" ht="15.75" customHeight="1">
      <c r="A2667" s="19">
        <v>2666</v>
      </c>
      <c r="B2667" s="4">
        <v>49</v>
      </c>
      <c r="C2667" s="15">
        <v>112</v>
      </c>
      <c r="D2667" s="21">
        <v>4</v>
      </c>
      <c r="E2667" s="22">
        <v>44436</v>
      </c>
      <c r="F2667" s="23">
        <v>6</v>
      </c>
      <c r="G2667" s="24">
        <v>0.14000000000000001</v>
      </c>
      <c r="H2667">
        <f>VLOOKUP($B2667,產品!$A$1:$E$61,4,FALSE)*(1-$G2667)*$F2667</f>
        <v>77400</v>
      </c>
      <c r="I2667" s="58">
        <f>$H2667-VLOOKUP($B2667,產品!$A$2:$E$61,5,FALSE)*F2667-$R2667</f>
        <v>13471.2</v>
      </c>
      <c r="J2667">
        <f t="shared" si="123"/>
        <v>2021</v>
      </c>
      <c r="P2667" t="str">
        <f>MID(VLOOKUP($D2667,業務!$A$1:$E$11,2,FALSE),FIND("/",VLOOKUP($D2667,業務!$A$1:$E$11,2,FALSE))+1,2)</f>
        <v>副理</v>
      </c>
      <c r="Q2667">
        <f t="shared" si="124"/>
        <v>1.2E-2</v>
      </c>
      <c r="R2667">
        <f t="shared" si="125"/>
        <v>928.80000000000007</v>
      </c>
    </row>
    <row r="2668" spans="1:18" ht="15.75" customHeight="1">
      <c r="A2668" s="19">
        <v>2667</v>
      </c>
      <c r="B2668" s="4">
        <v>9</v>
      </c>
      <c r="C2668" s="15">
        <v>8</v>
      </c>
      <c r="D2668" s="21">
        <v>4</v>
      </c>
      <c r="E2668" s="22">
        <v>44436</v>
      </c>
      <c r="F2668" s="26">
        <v>30</v>
      </c>
      <c r="G2668" s="24">
        <v>0.12</v>
      </c>
      <c r="H2668">
        <f>VLOOKUP($B2668,產品!$A$1:$E$61,4,FALSE)*(1-$G2668)*$F2668</f>
        <v>26400</v>
      </c>
      <c r="I2668" s="58">
        <f>$H2668-VLOOKUP($B2668,產品!$A$2:$E$61,5,FALSE)*F2668-$R2668</f>
        <v>14083.2</v>
      </c>
      <c r="J2668">
        <f t="shared" si="123"/>
        <v>2021</v>
      </c>
      <c r="P2668" t="str">
        <f>MID(VLOOKUP($D2668,業務!$A$1:$E$11,2,FALSE),FIND("/",VLOOKUP($D2668,業務!$A$1:$E$11,2,FALSE))+1,2)</f>
        <v>副理</v>
      </c>
      <c r="Q2668">
        <f t="shared" si="124"/>
        <v>1.2E-2</v>
      </c>
      <c r="R2668">
        <f t="shared" si="125"/>
        <v>316.8</v>
      </c>
    </row>
    <row r="2669" spans="1:18" ht="15.75" customHeight="1">
      <c r="A2669" s="19">
        <v>2668</v>
      </c>
      <c r="B2669" s="4">
        <v>56</v>
      </c>
      <c r="C2669" s="15">
        <v>2</v>
      </c>
      <c r="D2669" s="21">
        <v>10</v>
      </c>
      <c r="E2669" s="22">
        <v>44436</v>
      </c>
      <c r="F2669" s="23">
        <v>4</v>
      </c>
      <c r="G2669" s="24">
        <v>0.06</v>
      </c>
      <c r="H2669">
        <f>VLOOKUP($B2669,產品!$A$1:$E$61,4,FALSE)*(1-$G2669)*$F2669</f>
        <v>82720</v>
      </c>
      <c r="I2669" s="58">
        <f>$H2669-VLOOKUP($B2669,產品!$A$2:$E$61,5,FALSE)*F2669-$R2669</f>
        <v>20292.800000000007</v>
      </c>
      <c r="J2669">
        <f t="shared" si="123"/>
        <v>2021</v>
      </c>
      <c r="P2669" t="str">
        <f>MID(VLOOKUP($D2669,業務!$A$1:$E$11,2,FALSE),FIND("/",VLOOKUP($D2669,業務!$A$1:$E$11,2,FALSE))+1,2)</f>
        <v>專員</v>
      </c>
      <c r="Q2669">
        <f t="shared" si="124"/>
        <v>0.01</v>
      </c>
      <c r="R2669">
        <f t="shared" si="125"/>
        <v>827.2</v>
      </c>
    </row>
    <row r="2670" spans="1:18" ht="15.75" customHeight="1">
      <c r="A2670" s="19">
        <v>2669</v>
      </c>
      <c r="B2670" s="4">
        <v>1</v>
      </c>
      <c r="C2670" s="15">
        <v>259</v>
      </c>
      <c r="D2670" s="21">
        <v>2</v>
      </c>
      <c r="E2670" s="22">
        <v>44436</v>
      </c>
      <c r="F2670" s="26">
        <v>300</v>
      </c>
      <c r="G2670" s="24">
        <v>0.16</v>
      </c>
      <c r="H2670">
        <f>VLOOKUP($B2670,產品!$A$1:$E$61,4,FALSE)*(1-$G2670)*$F2670</f>
        <v>252000</v>
      </c>
      <c r="I2670" s="58">
        <f>$H2670-VLOOKUP($B2670,產品!$A$2:$E$61,5,FALSE)*F2670-$R2670</f>
        <v>128220</v>
      </c>
      <c r="J2670">
        <f t="shared" si="123"/>
        <v>2021</v>
      </c>
      <c r="P2670" t="str">
        <f>MID(VLOOKUP($D2670,業務!$A$1:$E$11,2,FALSE),FIND("/",VLOOKUP($D2670,業務!$A$1:$E$11,2,FALSE))+1,2)</f>
        <v>經理</v>
      </c>
      <c r="Q2670">
        <f t="shared" si="124"/>
        <v>1.4999999999999999E-2</v>
      </c>
      <c r="R2670">
        <f t="shared" si="125"/>
        <v>3780</v>
      </c>
    </row>
    <row r="2671" spans="1:18" ht="15.75" customHeight="1">
      <c r="A2671" s="19">
        <v>2670</v>
      </c>
      <c r="B2671" s="4">
        <v>5</v>
      </c>
      <c r="C2671" s="15">
        <v>8</v>
      </c>
      <c r="D2671" s="21">
        <v>5</v>
      </c>
      <c r="E2671" s="22">
        <v>44437</v>
      </c>
      <c r="F2671" s="26">
        <v>20</v>
      </c>
      <c r="G2671" s="24">
        <v>0.18</v>
      </c>
      <c r="H2671">
        <f>VLOOKUP($B2671,產品!$A$1:$E$61,4,FALSE)*(1-$G2671)*$F2671</f>
        <v>16400.000000000004</v>
      </c>
      <c r="I2671" s="58">
        <f>$H2671-VLOOKUP($B2671,產品!$A$2:$E$61,5,FALSE)*F2671-$R2671</f>
        <v>8236.0000000000036</v>
      </c>
      <c r="J2671">
        <f t="shared" si="123"/>
        <v>2021</v>
      </c>
      <c r="P2671" t="str">
        <f>MID(VLOOKUP($D2671,業務!$A$1:$E$11,2,FALSE),FIND("/",VLOOKUP($D2671,業務!$A$1:$E$11,2,FALSE))+1,2)</f>
        <v>專員</v>
      </c>
      <c r="Q2671">
        <f t="shared" si="124"/>
        <v>0.01</v>
      </c>
      <c r="R2671">
        <f t="shared" si="125"/>
        <v>164.00000000000003</v>
      </c>
    </row>
    <row r="2672" spans="1:18" ht="15.75" customHeight="1">
      <c r="A2672" s="19">
        <v>2671</v>
      </c>
      <c r="B2672" s="4">
        <v>28</v>
      </c>
      <c r="C2672" s="15">
        <v>280</v>
      </c>
      <c r="D2672" s="21">
        <v>3</v>
      </c>
      <c r="E2672" s="22">
        <v>44437</v>
      </c>
      <c r="F2672" s="26">
        <v>7</v>
      </c>
      <c r="G2672" s="24">
        <v>0.08</v>
      </c>
      <c r="H2672">
        <f>VLOOKUP($B2672,產品!$A$1:$E$61,4,FALSE)*(1-$G2672)*$F2672</f>
        <v>48300</v>
      </c>
      <c r="I2672" s="58">
        <f>$H2672-VLOOKUP($B2672,產品!$A$2:$E$61,5,FALSE)*F2672-$R2672</f>
        <v>16027.2</v>
      </c>
      <c r="J2672">
        <f t="shared" si="123"/>
        <v>2021</v>
      </c>
      <c r="P2672" t="str">
        <f>MID(VLOOKUP($D2672,業務!$A$1:$E$11,2,FALSE),FIND("/",VLOOKUP($D2672,業務!$A$1:$E$11,2,FALSE))+1,2)</f>
        <v>協理</v>
      </c>
      <c r="Q2672">
        <f t="shared" si="124"/>
        <v>1.6E-2</v>
      </c>
      <c r="R2672">
        <f t="shared" si="125"/>
        <v>772.80000000000007</v>
      </c>
    </row>
    <row r="2673" spans="1:18" ht="15.75" customHeight="1">
      <c r="A2673" s="19">
        <v>2672</v>
      </c>
      <c r="B2673" s="4">
        <v>39</v>
      </c>
      <c r="C2673" s="15">
        <v>5</v>
      </c>
      <c r="D2673" s="21">
        <v>7</v>
      </c>
      <c r="E2673" s="22">
        <v>44437</v>
      </c>
      <c r="F2673" s="26">
        <v>7</v>
      </c>
      <c r="G2673" s="24">
        <v>0.17</v>
      </c>
      <c r="H2673">
        <f>VLOOKUP($B2673,產品!$A$1:$E$61,4,FALSE)*(1-$G2673)*$F2673</f>
        <v>104580</v>
      </c>
      <c r="I2673" s="58">
        <f>$H2673-VLOOKUP($B2673,產品!$A$2:$E$61,5,FALSE)*F2673-$R2673</f>
        <v>21425.040000000001</v>
      </c>
      <c r="J2673">
        <f t="shared" si="123"/>
        <v>2021</v>
      </c>
      <c r="P2673" t="str">
        <f>MID(VLOOKUP($D2673,業務!$A$1:$E$11,2,FALSE),FIND("/",VLOOKUP($D2673,業務!$A$1:$E$11,2,FALSE))+1,2)</f>
        <v>副理</v>
      </c>
      <c r="Q2673">
        <f t="shared" si="124"/>
        <v>1.2E-2</v>
      </c>
      <c r="R2673">
        <f t="shared" si="125"/>
        <v>1254.96</v>
      </c>
    </row>
    <row r="2674" spans="1:18" ht="15.75" customHeight="1">
      <c r="A2674" s="19">
        <v>2673</v>
      </c>
      <c r="B2674" s="4">
        <v>37</v>
      </c>
      <c r="C2674" s="15">
        <v>10</v>
      </c>
      <c r="D2674" s="21">
        <v>9</v>
      </c>
      <c r="E2674" s="22">
        <v>44437</v>
      </c>
      <c r="F2674" s="23">
        <v>20</v>
      </c>
      <c r="G2674" s="24">
        <v>0.14000000000000001</v>
      </c>
      <c r="H2674">
        <f>VLOOKUP($B2674,產品!$A$1:$E$61,4,FALSE)*(1-$G2674)*$F2674</f>
        <v>206400</v>
      </c>
      <c r="I2674" s="58">
        <f>$H2674-VLOOKUP($B2674,產品!$A$2:$E$61,5,FALSE)*F2674-$R2674</f>
        <v>47304</v>
      </c>
      <c r="J2674">
        <f t="shared" si="123"/>
        <v>2021</v>
      </c>
      <c r="P2674" t="str">
        <f>MID(VLOOKUP($D2674,業務!$A$1:$E$11,2,FALSE),FIND("/",VLOOKUP($D2674,業務!$A$1:$E$11,2,FALSE))+1,2)</f>
        <v>經理</v>
      </c>
      <c r="Q2674">
        <f t="shared" si="124"/>
        <v>1.4999999999999999E-2</v>
      </c>
      <c r="R2674">
        <f t="shared" si="125"/>
        <v>3096</v>
      </c>
    </row>
    <row r="2675" spans="1:18" ht="15.75" customHeight="1">
      <c r="A2675" s="19">
        <v>2674</v>
      </c>
      <c r="B2675" s="4">
        <v>16</v>
      </c>
      <c r="C2675" s="15">
        <v>293</v>
      </c>
      <c r="D2675" s="21">
        <v>4</v>
      </c>
      <c r="E2675" s="22">
        <v>44437</v>
      </c>
      <c r="F2675" s="26">
        <v>100</v>
      </c>
      <c r="G2675" s="24">
        <v>0.17</v>
      </c>
      <c r="H2675">
        <f>VLOOKUP($B2675,產品!$A$1:$E$61,4,FALSE)*(1-$G2675)*$F2675</f>
        <v>149400</v>
      </c>
      <c r="I2675" s="58">
        <f>$H2675-VLOOKUP($B2675,產品!$A$2:$E$61,5,FALSE)*F2675-$R2675</f>
        <v>75607.199999999997</v>
      </c>
      <c r="J2675">
        <f t="shared" si="123"/>
        <v>2021</v>
      </c>
      <c r="P2675" t="str">
        <f>MID(VLOOKUP($D2675,業務!$A$1:$E$11,2,FALSE),FIND("/",VLOOKUP($D2675,業務!$A$1:$E$11,2,FALSE))+1,2)</f>
        <v>副理</v>
      </c>
      <c r="Q2675">
        <f t="shared" si="124"/>
        <v>1.2E-2</v>
      </c>
      <c r="R2675">
        <f t="shared" si="125"/>
        <v>1792.8</v>
      </c>
    </row>
    <row r="2676" spans="1:18" ht="15.75" customHeight="1">
      <c r="A2676" s="19">
        <v>2675</v>
      </c>
      <c r="B2676" s="4">
        <v>17</v>
      </c>
      <c r="C2676" s="15">
        <v>10</v>
      </c>
      <c r="D2676" s="21">
        <v>4</v>
      </c>
      <c r="E2676" s="22">
        <v>44438</v>
      </c>
      <c r="F2676" s="23">
        <v>10</v>
      </c>
      <c r="G2676" s="24">
        <v>0.1</v>
      </c>
      <c r="H2676">
        <f>VLOOKUP($B2676,產品!$A$1:$E$61,4,FALSE)*(1-$G2676)*$F2676</f>
        <v>16200</v>
      </c>
      <c r="I2676" s="58">
        <f>$H2676-VLOOKUP($B2676,產品!$A$2:$E$61,5,FALSE)*F2676-$R2676</f>
        <v>8805.6</v>
      </c>
      <c r="J2676">
        <f t="shared" si="123"/>
        <v>2021</v>
      </c>
      <c r="P2676" t="str">
        <f>MID(VLOOKUP($D2676,業務!$A$1:$E$11,2,FALSE),FIND("/",VLOOKUP($D2676,業務!$A$1:$E$11,2,FALSE))+1,2)</f>
        <v>副理</v>
      </c>
      <c r="Q2676">
        <f t="shared" si="124"/>
        <v>1.2E-2</v>
      </c>
      <c r="R2676">
        <f t="shared" si="125"/>
        <v>194.4</v>
      </c>
    </row>
    <row r="2677" spans="1:18" ht="15.75" customHeight="1">
      <c r="A2677" s="19">
        <v>2676</v>
      </c>
      <c r="B2677" s="4">
        <v>58</v>
      </c>
      <c r="C2677" s="15">
        <v>258</v>
      </c>
      <c r="D2677" s="21">
        <v>6</v>
      </c>
      <c r="E2677" s="22">
        <v>44438</v>
      </c>
      <c r="F2677" s="23">
        <v>5</v>
      </c>
      <c r="G2677" s="24">
        <v>0.16</v>
      </c>
      <c r="H2677">
        <f>VLOOKUP($B2677,產品!$A$1:$E$61,4,FALSE)*(1-$G2677)*$F2677</f>
        <v>88200</v>
      </c>
      <c r="I2677" s="58">
        <f>$H2677-VLOOKUP($B2677,產品!$A$2:$E$61,5,FALSE)*F2677-$R2677</f>
        <v>13818.000000000015</v>
      </c>
      <c r="J2677">
        <f t="shared" si="123"/>
        <v>2021</v>
      </c>
      <c r="P2677" t="str">
        <f>MID(VLOOKUP($D2677,業務!$A$1:$E$11,2,FALSE),FIND("/",VLOOKUP($D2677,業務!$A$1:$E$11,2,FALSE))+1,2)</f>
        <v>專員</v>
      </c>
      <c r="Q2677">
        <f t="shared" si="124"/>
        <v>0.01</v>
      </c>
      <c r="R2677">
        <f t="shared" si="125"/>
        <v>882</v>
      </c>
    </row>
    <row r="2678" spans="1:18" ht="15.75" customHeight="1">
      <c r="A2678" s="19">
        <v>2677</v>
      </c>
      <c r="B2678" s="4">
        <v>40</v>
      </c>
      <c r="C2678" s="15">
        <v>121</v>
      </c>
      <c r="D2678" s="21">
        <v>9</v>
      </c>
      <c r="E2678" s="22">
        <v>44438</v>
      </c>
      <c r="F2678" s="26">
        <v>6</v>
      </c>
      <c r="G2678" s="24">
        <v>0.15</v>
      </c>
      <c r="H2678">
        <f>VLOOKUP($B2678,產品!$A$1:$E$61,4,FALSE)*(1-$G2678)*$F2678</f>
        <v>102000</v>
      </c>
      <c r="I2678" s="58">
        <f>$H2678-VLOOKUP($B2678,產品!$A$2:$E$61,5,FALSE)*F2678-$R2678</f>
        <v>22470</v>
      </c>
      <c r="J2678">
        <f t="shared" si="123"/>
        <v>2021</v>
      </c>
      <c r="P2678" t="str">
        <f>MID(VLOOKUP($D2678,業務!$A$1:$E$11,2,FALSE),FIND("/",VLOOKUP($D2678,業務!$A$1:$E$11,2,FALSE))+1,2)</f>
        <v>經理</v>
      </c>
      <c r="Q2678">
        <f t="shared" si="124"/>
        <v>1.4999999999999999E-2</v>
      </c>
      <c r="R2678">
        <f t="shared" si="125"/>
        <v>1530</v>
      </c>
    </row>
    <row r="2679" spans="1:18" ht="15.75" customHeight="1">
      <c r="A2679" s="19">
        <v>2678</v>
      </c>
      <c r="B2679" s="4">
        <v>16</v>
      </c>
      <c r="C2679" s="15">
        <v>257</v>
      </c>
      <c r="D2679" s="21">
        <v>8</v>
      </c>
      <c r="E2679" s="22">
        <v>44438</v>
      </c>
      <c r="F2679" s="23">
        <v>50</v>
      </c>
      <c r="G2679" s="24">
        <v>0.19</v>
      </c>
      <c r="H2679">
        <f>VLOOKUP($B2679,產品!$A$1:$E$61,4,FALSE)*(1-$G2679)*$F2679</f>
        <v>72900</v>
      </c>
      <c r="I2679" s="58">
        <f>$H2679-VLOOKUP($B2679,產品!$A$2:$E$61,5,FALSE)*F2679-$R2679</f>
        <v>36171</v>
      </c>
      <c r="J2679">
        <f t="shared" si="123"/>
        <v>2021</v>
      </c>
      <c r="P2679" t="str">
        <f>MID(VLOOKUP($D2679,業務!$A$1:$E$11,2,FALSE),FIND("/",VLOOKUP($D2679,業務!$A$1:$E$11,2,FALSE))+1,2)</f>
        <v>專員</v>
      </c>
      <c r="Q2679">
        <f t="shared" si="124"/>
        <v>0.01</v>
      </c>
      <c r="R2679">
        <f t="shared" si="125"/>
        <v>729</v>
      </c>
    </row>
    <row r="2680" spans="1:18" ht="15.75" customHeight="1">
      <c r="A2680" s="19">
        <v>2679</v>
      </c>
      <c r="B2680" s="4">
        <v>27</v>
      </c>
      <c r="C2680" s="15">
        <v>11</v>
      </c>
      <c r="D2680" s="21">
        <v>9</v>
      </c>
      <c r="E2680" s="22">
        <v>44439</v>
      </c>
      <c r="F2680" s="23">
        <v>10</v>
      </c>
      <c r="G2680" s="24">
        <v>0.17</v>
      </c>
      <c r="H2680">
        <f>VLOOKUP($B2680,產品!$A$1:$E$61,4,FALSE)*(1-$G2680)*$F2680</f>
        <v>58100</v>
      </c>
      <c r="I2680" s="58">
        <f>$H2680-VLOOKUP($B2680,產品!$A$2:$E$61,5,FALSE)*F2680-$R2680</f>
        <v>15228.5</v>
      </c>
      <c r="J2680">
        <f t="shared" si="123"/>
        <v>2021</v>
      </c>
      <c r="P2680" t="str">
        <f>MID(VLOOKUP($D2680,業務!$A$1:$E$11,2,FALSE),FIND("/",VLOOKUP($D2680,業務!$A$1:$E$11,2,FALSE))+1,2)</f>
        <v>經理</v>
      </c>
      <c r="Q2680">
        <f t="shared" si="124"/>
        <v>1.4999999999999999E-2</v>
      </c>
      <c r="R2680">
        <f t="shared" si="125"/>
        <v>871.5</v>
      </c>
    </row>
    <row r="2681" spans="1:18" ht="15.75" customHeight="1">
      <c r="A2681" s="19">
        <v>2680</v>
      </c>
      <c r="B2681" s="4">
        <v>33</v>
      </c>
      <c r="C2681" s="15">
        <v>12</v>
      </c>
      <c r="D2681" s="21">
        <v>3</v>
      </c>
      <c r="E2681" s="22">
        <v>44439</v>
      </c>
      <c r="F2681" s="23">
        <v>5</v>
      </c>
      <c r="G2681" s="24">
        <v>0.1</v>
      </c>
      <c r="H2681">
        <f>VLOOKUP($B2681,產品!$A$1:$E$61,4,FALSE)*(1-$G2681)*$F2681</f>
        <v>33750</v>
      </c>
      <c r="I2681" s="58">
        <f>$H2681-VLOOKUP($B2681,產品!$A$2:$E$61,5,FALSE)*F2681-$R2681</f>
        <v>10710</v>
      </c>
      <c r="J2681">
        <f t="shared" si="123"/>
        <v>2021</v>
      </c>
      <c r="P2681" t="str">
        <f>MID(VLOOKUP($D2681,業務!$A$1:$E$11,2,FALSE),FIND("/",VLOOKUP($D2681,業務!$A$1:$E$11,2,FALSE))+1,2)</f>
        <v>協理</v>
      </c>
      <c r="Q2681">
        <f t="shared" si="124"/>
        <v>1.6E-2</v>
      </c>
      <c r="R2681">
        <f t="shared" si="125"/>
        <v>540</v>
      </c>
    </row>
    <row r="2682" spans="1:18" ht="15.75" customHeight="1">
      <c r="A2682" s="19">
        <v>2681</v>
      </c>
      <c r="B2682" s="4">
        <v>37</v>
      </c>
      <c r="C2682" s="15">
        <v>265</v>
      </c>
      <c r="D2682" s="21">
        <v>7</v>
      </c>
      <c r="E2682" s="22">
        <v>44439</v>
      </c>
      <c r="F2682" s="23">
        <v>7</v>
      </c>
      <c r="G2682" s="24">
        <v>0.12</v>
      </c>
      <c r="H2682">
        <f>VLOOKUP($B2682,產品!$A$1:$E$61,4,FALSE)*(1-$G2682)*$F2682</f>
        <v>73920</v>
      </c>
      <c r="I2682" s="58">
        <f>$H2682-VLOOKUP($B2682,產品!$A$2:$E$61,5,FALSE)*F2682-$R2682</f>
        <v>18432.96</v>
      </c>
      <c r="J2682">
        <f t="shared" si="123"/>
        <v>2021</v>
      </c>
      <c r="P2682" t="str">
        <f>MID(VLOOKUP($D2682,業務!$A$1:$E$11,2,FALSE),FIND("/",VLOOKUP($D2682,業務!$A$1:$E$11,2,FALSE))+1,2)</f>
        <v>副理</v>
      </c>
      <c r="Q2682">
        <f t="shared" si="124"/>
        <v>1.2E-2</v>
      </c>
      <c r="R2682">
        <f t="shared" si="125"/>
        <v>887.04</v>
      </c>
    </row>
    <row r="2683" spans="1:18" ht="15.75" customHeight="1">
      <c r="A2683" s="19">
        <v>2682</v>
      </c>
      <c r="B2683" s="4">
        <v>6</v>
      </c>
      <c r="C2683" s="15">
        <v>261</v>
      </c>
      <c r="D2683" s="21">
        <v>4</v>
      </c>
      <c r="E2683" s="22">
        <v>44439</v>
      </c>
      <c r="F2683" s="26">
        <v>60</v>
      </c>
      <c r="G2683" s="24">
        <v>0.09</v>
      </c>
      <c r="H2683">
        <f>VLOOKUP($B2683,產品!$A$1:$E$61,4,FALSE)*(1-$G2683)*$F2683</f>
        <v>54600</v>
      </c>
      <c r="I2683" s="58">
        <f>$H2683-VLOOKUP($B2683,產品!$A$2:$E$61,5,FALSE)*F2683-$R2683</f>
        <v>29944.799999999999</v>
      </c>
      <c r="J2683">
        <f t="shared" si="123"/>
        <v>2021</v>
      </c>
      <c r="P2683" t="str">
        <f>MID(VLOOKUP($D2683,業務!$A$1:$E$11,2,FALSE),FIND("/",VLOOKUP($D2683,業務!$A$1:$E$11,2,FALSE))+1,2)</f>
        <v>副理</v>
      </c>
      <c r="Q2683">
        <f t="shared" si="124"/>
        <v>1.2E-2</v>
      </c>
      <c r="R2683">
        <f t="shared" si="125"/>
        <v>655.20000000000005</v>
      </c>
    </row>
    <row r="2684" spans="1:18" ht="15.75" customHeight="1">
      <c r="A2684" s="19">
        <v>2683</v>
      </c>
      <c r="B2684" s="4">
        <v>40</v>
      </c>
      <c r="C2684" s="15">
        <v>118</v>
      </c>
      <c r="D2684" s="21">
        <v>5</v>
      </c>
      <c r="E2684" s="22">
        <v>44439</v>
      </c>
      <c r="F2684" s="26">
        <v>6</v>
      </c>
      <c r="G2684" s="24">
        <v>0.09</v>
      </c>
      <c r="H2684">
        <f>VLOOKUP($B2684,產品!$A$1:$E$61,4,FALSE)*(1-$G2684)*$F2684</f>
        <v>109200</v>
      </c>
      <c r="I2684" s="58">
        <f>$H2684-VLOOKUP($B2684,產品!$A$2:$E$61,5,FALSE)*F2684-$R2684</f>
        <v>30108</v>
      </c>
      <c r="J2684">
        <f t="shared" si="123"/>
        <v>2021</v>
      </c>
      <c r="P2684" t="str">
        <f>MID(VLOOKUP($D2684,業務!$A$1:$E$11,2,FALSE),FIND("/",VLOOKUP($D2684,業務!$A$1:$E$11,2,FALSE))+1,2)</f>
        <v>專員</v>
      </c>
      <c r="Q2684">
        <f t="shared" si="124"/>
        <v>0.01</v>
      </c>
      <c r="R2684">
        <f t="shared" si="125"/>
        <v>1092</v>
      </c>
    </row>
    <row r="2685" spans="1:18" ht="15.75" customHeight="1">
      <c r="A2685" s="19">
        <v>2684</v>
      </c>
      <c r="B2685" s="4">
        <v>39</v>
      </c>
      <c r="C2685" s="15">
        <v>116</v>
      </c>
      <c r="D2685" s="21">
        <v>3</v>
      </c>
      <c r="E2685" s="22">
        <v>44439</v>
      </c>
      <c r="F2685" s="26">
        <v>11</v>
      </c>
      <c r="G2685" s="24">
        <v>0.17</v>
      </c>
      <c r="H2685">
        <f>VLOOKUP($B2685,產品!$A$1:$E$61,4,FALSE)*(1-$G2685)*$F2685</f>
        <v>164340</v>
      </c>
      <c r="I2685" s="58">
        <f>$H2685-VLOOKUP($B2685,產品!$A$2:$E$61,5,FALSE)*F2685-$R2685</f>
        <v>33010.559999999998</v>
      </c>
      <c r="J2685">
        <f t="shared" si="123"/>
        <v>2021</v>
      </c>
      <c r="P2685" t="str">
        <f>MID(VLOOKUP($D2685,業務!$A$1:$E$11,2,FALSE),FIND("/",VLOOKUP($D2685,業務!$A$1:$E$11,2,FALSE))+1,2)</f>
        <v>協理</v>
      </c>
      <c r="Q2685">
        <f t="shared" si="124"/>
        <v>1.6E-2</v>
      </c>
      <c r="R2685">
        <f t="shared" si="125"/>
        <v>2629.44</v>
      </c>
    </row>
    <row r="2686" spans="1:18" ht="15.75" customHeight="1">
      <c r="A2686" s="19">
        <v>2685</v>
      </c>
      <c r="B2686" s="4">
        <v>47</v>
      </c>
      <c r="C2686" s="15">
        <v>112</v>
      </c>
      <c r="D2686" s="21">
        <v>8</v>
      </c>
      <c r="E2686" s="22">
        <v>44439</v>
      </c>
      <c r="F2686" s="26">
        <v>15</v>
      </c>
      <c r="G2686" s="24">
        <v>0.06</v>
      </c>
      <c r="H2686">
        <f>VLOOKUP($B2686,產品!$A$1:$E$61,4,FALSE)*(1-$G2686)*$F2686</f>
        <v>282000</v>
      </c>
      <c r="I2686" s="58">
        <f>$H2686-VLOOKUP($B2686,產品!$A$2:$E$61,5,FALSE)*F2686-$R2686</f>
        <v>84180</v>
      </c>
      <c r="J2686">
        <f t="shared" si="123"/>
        <v>2021</v>
      </c>
      <c r="P2686" t="str">
        <f>MID(VLOOKUP($D2686,業務!$A$1:$E$11,2,FALSE),FIND("/",VLOOKUP($D2686,業務!$A$1:$E$11,2,FALSE))+1,2)</f>
        <v>專員</v>
      </c>
      <c r="Q2686">
        <f t="shared" si="124"/>
        <v>0.01</v>
      </c>
      <c r="R2686">
        <f t="shared" si="125"/>
        <v>2820</v>
      </c>
    </row>
    <row r="2687" spans="1:18" ht="15.75" customHeight="1">
      <c r="A2687" s="19">
        <v>2686</v>
      </c>
      <c r="B2687" s="4">
        <v>8</v>
      </c>
      <c r="C2687" s="15">
        <v>117</v>
      </c>
      <c r="D2687" s="21">
        <v>8</v>
      </c>
      <c r="E2687" s="22">
        <v>44440</v>
      </c>
      <c r="F2687" s="26">
        <v>11</v>
      </c>
      <c r="G2687" s="24">
        <v>0.09</v>
      </c>
      <c r="H2687">
        <f>VLOOKUP($B2687,產品!$A$1:$E$61,4,FALSE)*(1-$G2687)*$F2687</f>
        <v>10010</v>
      </c>
      <c r="I2687" s="58">
        <f>$H2687-VLOOKUP($B2687,產品!$A$2:$E$61,5,FALSE)*F2687-$R2687</f>
        <v>5509.9</v>
      </c>
      <c r="J2687">
        <f t="shared" si="123"/>
        <v>2021</v>
      </c>
      <c r="P2687" t="str">
        <f>MID(VLOOKUP($D2687,業務!$A$1:$E$11,2,FALSE),FIND("/",VLOOKUP($D2687,業務!$A$1:$E$11,2,FALSE))+1,2)</f>
        <v>專員</v>
      </c>
      <c r="Q2687">
        <f t="shared" si="124"/>
        <v>0.01</v>
      </c>
      <c r="R2687">
        <f t="shared" si="125"/>
        <v>100.10000000000001</v>
      </c>
    </row>
    <row r="2688" spans="1:18" ht="15.75" customHeight="1">
      <c r="A2688" s="19">
        <v>2687</v>
      </c>
      <c r="B2688" s="4">
        <v>34</v>
      </c>
      <c r="C2688" s="15">
        <v>258</v>
      </c>
      <c r="D2688" s="21">
        <v>1</v>
      </c>
      <c r="E2688" s="22">
        <v>44440</v>
      </c>
      <c r="F2688" s="26">
        <v>4</v>
      </c>
      <c r="G2688" s="24">
        <v>0.17</v>
      </c>
      <c r="H2688">
        <f>VLOOKUP($B2688,產品!$A$1:$E$61,4,FALSE)*(1-$G2688)*$F2688</f>
        <v>26560</v>
      </c>
      <c r="I2688" s="58">
        <f>$H2688-VLOOKUP($B2688,產品!$A$2:$E$61,5,FALSE)*F2688-$R2688</f>
        <v>7094.4</v>
      </c>
      <c r="J2688">
        <f t="shared" si="123"/>
        <v>2021</v>
      </c>
      <c r="P2688" t="str">
        <f>MID(VLOOKUP($D2688,業務!$A$1:$E$11,2,FALSE),FIND("/",VLOOKUP($D2688,業務!$A$1:$E$11,2,FALSE))+1,2)</f>
        <v>專員</v>
      </c>
      <c r="Q2688">
        <f t="shared" si="124"/>
        <v>0.01</v>
      </c>
      <c r="R2688">
        <f t="shared" si="125"/>
        <v>265.60000000000002</v>
      </c>
    </row>
    <row r="2689" spans="1:18" ht="15.75" customHeight="1">
      <c r="A2689" s="19">
        <v>2688</v>
      </c>
      <c r="B2689" s="4">
        <v>24</v>
      </c>
      <c r="C2689" s="15">
        <v>123</v>
      </c>
      <c r="D2689" s="21">
        <v>5</v>
      </c>
      <c r="E2689" s="22">
        <v>44440</v>
      </c>
      <c r="F2689" s="23">
        <v>15</v>
      </c>
      <c r="G2689" s="24">
        <v>0.19</v>
      </c>
      <c r="H2689">
        <f>VLOOKUP($B2689,產品!$A$1:$E$61,4,FALSE)*(1-$G2689)*$F2689</f>
        <v>21870</v>
      </c>
      <c r="I2689" s="58">
        <f>$H2689-VLOOKUP($B2689,產品!$A$2:$E$61,5,FALSE)*F2689-$R2689</f>
        <v>10851.3</v>
      </c>
      <c r="J2689">
        <f t="shared" si="123"/>
        <v>2021</v>
      </c>
      <c r="P2689" t="str">
        <f>MID(VLOOKUP($D2689,業務!$A$1:$E$11,2,FALSE),FIND("/",VLOOKUP($D2689,業務!$A$1:$E$11,2,FALSE))+1,2)</f>
        <v>專員</v>
      </c>
      <c r="Q2689">
        <f t="shared" si="124"/>
        <v>0.01</v>
      </c>
      <c r="R2689">
        <f t="shared" si="125"/>
        <v>218.70000000000002</v>
      </c>
    </row>
    <row r="2690" spans="1:18" ht="15.75" customHeight="1">
      <c r="A2690" s="19">
        <v>2689</v>
      </c>
      <c r="B2690" s="4">
        <v>10</v>
      </c>
      <c r="C2690" s="15">
        <v>263</v>
      </c>
      <c r="D2690" s="21">
        <v>2</v>
      </c>
      <c r="E2690" s="22">
        <v>44440</v>
      </c>
      <c r="F2690" s="23">
        <v>40</v>
      </c>
      <c r="G2690" s="24">
        <v>0.16</v>
      </c>
      <c r="H2690">
        <f>VLOOKUP($B2690,產品!$A$1:$E$61,4,FALSE)*(1-$G2690)*$F2690</f>
        <v>33600</v>
      </c>
      <c r="I2690" s="58">
        <f>$H2690-VLOOKUP($B2690,產品!$A$2:$E$61,5,FALSE)*F2690-$R2690</f>
        <v>17096</v>
      </c>
      <c r="J2690">
        <f t="shared" si="123"/>
        <v>2021</v>
      </c>
      <c r="P2690" t="str">
        <f>MID(VLOOKUP($D2690,業務!$A$1:$E$11,2,FALSE),FIND("/",VLOOKUP($D2690,業務!$A$1:$E$11,2,FALSE))+1,2)</f>
        <v>經理</v>
      </c>
      <c r="Q2690">
        <f t="shared" si="124"/>
        <v>1.4999999999999999E-2</v>
      </c>
      <c r="R2690">
        <f t="shared" si="125"/>
        <v>504</v>
      </c>
    </row>
    <row r="2691" spans="1:18" ht="15.75" customHeight="1">
      <c r="A2691" s="19">
        <v>2690</v>
      </c>
      <c r="B2691" s="4">
        <v>32</v>
      </c>
      <c r="C2691" s="15">
        <v>283</v>
      </c>
      <c r="D2691" s="21">
        <v>9</v>
      </c>
      <c r="E2691" s="22">
        <v>44440</v>
      </c>
      <c r="F2691" s="26">
        <v>12</v>
      </c>
      <c r="G2691" s="24">
        <v>0.14000000000000001</v>
      </c>
      <c r="H2691">
        <f>VLOOKUP($B2691,產品!$A$1:$E$61,4,FALSE)*(1-$G2691)*$F2691</f>
        <v>77400</v>
      </c>
      <c r="I2691" s="58">
        <f>$H2691-VLOOKUP($B2691,產品!$A$2:$E$61,5,FALSE)*F2691-$R2691</f>
        <v>22239</v>
      </c>
      <c r="J2691">
        <f t="shared" ref="J2691:J2754" si="126">YEAR(E2691)</f>
        <v>2021</v>
      </c>
      <c r="P2691" t="str">
        <f>MID(VLOOKUP($D2691,業務!$A$1:$E$11,2,FALSE),FIND("/",VLOOKUP($D2691,業務!$A$1:$E$11,2,FALSE))+1,2)</f>
        <v>經理</v>
      </c>
      <c r="Q2691">
        <f t="shared" ref="Q2691:Q2754" si="127">IF($P2691="專員",1%,IF($P2691="副理",1.2%,IF($P2691="經理",1.5%,IF($P2691="協理",1.6%,0))))</f>
        <v>1.4999999999999999E-2</v>
      </c>
      <c r="R2691">
        <f t="shared" ref="R2691:R2754" si="128">$H2691*$Q2691</f>
        <v>1161</v>
      </c>
    </row>
    <row r="2692" spans="1:18" ht="15.75" customHeight="1">
      <c r="A2692" s="19">
        <v>2691</v>
      </c>
      <c r="B2692" s="4">
        <v>24</v>
      </c>
      <c r="C2692" s="15">
        <v>112</v>
      </c>
      <c r="D2692" s="21">
        <v>8</v>
      </c>
      <c r="E2692" s="22">
        <v>44440</v>
      </c>
      <c r="F2692" s="26">
        <v>125</v>
      </c>
      <c r="G2692" s="24">
        <v>0.11</v>
      </c>
      <c r="H2692">
        <f>VLOOKUP($B2692,產品!$A$1:$E$61,4,FALSE)*(1-$G2692)*$F2692</f>
        <v>200250</v>
      </c>
      <c r="I2692" s="58">
        <f>$H2692-VLOOKUP($B2692,產品!$A$2:$E$61,5,FALSE)*F2692-$R2692</f>
        <v>108247.5</v>
      </c>
      <c r="J2692">
        <f t="shared" si="126"/>
        <v>2021</v>
      </c>
      <c r="P2692" t="str">
        <f>MID(VLOOKUP($D2692,業務!$A$1:$E$11,2,FALSE),FIND("/",VLOOKUP($D2692,業務!$A$1:$E$11,2,FALSE))+1,2)</f>
        <v>專員</v>
      </c>
      <c r="Q2692">
        <f t="shared" si="127"/>
        <v>0.01</v>
      </c>
      <c r="R2692">
        <f t="shared" si="128"/>
        <v>2002.5</v>
      </c>
    </row>
    <row r="2693" spans="1:18" ht="15.75" customHeight="1">
      <c r="A2693" s="19">
        <v>2692</v>
      </c>
      <c r="B2693" s="4">
        <v>56</v>
      </c>
      <c r="C2693" s="15">
        <v>136</v>
      </c>
      <c r="D2693" s="21">
        <v>8</v>
      </c>
      <c r="E2693" s="22">
        <v>44441</v>
      </c>
      <c r="F2693" s="23">
        <v>5</v>
      </c>
      <c r="G2693" s="24">
        <v>0.18</v>
      </c>
      <c r="H2693">
        <f>VLOOKUP($B2693,產品!$A$1:$E$61,4,FALSE)*(1-$G2693)*$F2693</f>
        <v>90200</v>
      </c>
      <c r="I2693" s="58">
        <f>$H2693-VLOOKUP($B2693,產品!$A$2:$E$61,5,FALSE)*F2693-$R2693</f>
        <v>12298.000000000015</v>
      </c>
      <c r="J2693">
        <f t="shared" si="126"/>
        <v>2021</v>
      </c>
      <c r="P2693" t="str">
        <f>MID(VLOOKUP($D2693,業務!$A$1:$E$11,2,FALSE),FIND("/",VLOOKUP($D2693,業務!$A$1:$E$11,2,FALSE))+1,2)</f>
        <v>專員</v>
      </c>
      <c r="Q2693">
        <f t="shared" si="127"/>
        <v>0.01</v>
      </c>
      <c r="R2693">
        <f t="shared" si="128"/>
        <v>902</v>
      </c>
    </row>
    <row r="2694" spans="1:18" ht="15.75" customHeight="1">
      <c r="A2694" s="19">
        <v>2693</v>
      </c>
      <c r="B2694" s="4">
        <v>9</v>
      </c>
      <c r="C2694" s="15">
        <v>291</v>
      </c>
      <c r="D2694" s="21">
        <v>2</v>
      </c>
      <c r="E2694" s="22">
        <v>44441</v>
      </c>
      <c r="F2694" s="23">
        <v>50</v>
      </c>
      <c r="G2694" s="24">
        <v>0.12</v>
      </c>
      <c r="H2694">
        <f>VLOOKUP($B2694,產品!$A$1:$E$61,4,FALSE)*(1-$G2694)*$F2694</f>
        <v>44000</v>
      </c>
      <c r="I2694" s="58">
        <f>$H2694-VLOOKUP($B2694,產品!$A$2:$E$61,5,FALSE)*F2694-$R2694</f>
        <v>23340</v>
      </c>
      <c r="J2694">
        <f t="shared" si="126"/>
        <v>2021</v>
      </c>
      <c r="P2694" t="str">
        <f>MID(VLOOKUP($D2694,業務!$A$1:$E$11,2,FALSE),FIND("/",VLOOKUP($D2694,業務!$A$1:$E$11,2,FALSE))+1,2)</f>
        <v>經理</v>
      </c>
      <c r="Q2694">
        <f t="shared" si="127"/>
        <v>1.4999999999999999E-2</v>
      </c>
      <c r="R2694">
        <f t="shared" si="128"/>
        <v>660</v>
      </c>
    </row>
    <row r="2695" spans="1:18" ht="15.75" customHeight="1">
      <c r="A2695" s="19">
        <v>2694</v>
      </c>
      <c r="B2695" s="4">
        <v>55</v>
      </c>
      <c r="C2695" s="15">
        <v>278</v>
      </c>
      <c r="D2695" s="21">
        <v>4</v>
      </c>
      <c r="E2695" s="22">
        <v>44441</v>
      </c>
      <c r="F2695" s="26">
        <v>9</v>
      </c>
      <c r="G2695" s="24">
        <v>0.13</v>
      </c>
      <c r="H2695">
        <f>VLOOKUP($B2695,產品!$A$1:$E$61,4,FALSE)*(1-$G2695)*$F2695</f>
        <v>156600</v>
      </c>
      <c r="I2695" s="58">
        <f>$H2695-VLOOKUP($B2695,產品!$A$2:$E$61,5,FALSE)*F2695-$R2695</f>
        <v>28720.799999999999</v>
      </c>
      <c r="J2695">
        <f t="shared" si="126"/>
        <v>2021</v>
      </c>
      <c r="P2695" t="str">
        <f>MID(VLOOKUP($D2695,業務!$A$1:$E$11,2,FALSE),FIND("/",VLOOKUP($D2695,業務!$A$1:$E$11,2,FALSE))+1,2)</f>
        <v>副理</v>
      </c>
      <c r="Q2695">
        <f t="shared" si="127"/>
        <v>1.2E-2</v>
      </c>
      <c r="R2695">
        <f t="shared" si="128"/>
        <v>1879.2</v>
      </c>
    </row>
    <row r="2696" spans="1:18" ht="15.75" customHeight="1">
      <c r="A2696" s="19">
        <v>2695</v>
      </c>
      <c r="B2696" s="4">
        <v>32</v>
      </c>
      <c r="C2696" s="15">
        <v>136</v>
      </c>
      <c r="D2696" s="21">
        <v>8</v>
      </c>
      <c r="E2696" s="22">
        <v>44442</v>
      </c>
      <c r="F2696" s="26">
        <v>2</v>
      </c>
      <c r="G2696" s="24">
        <v>0.15</v>
      </c>
      <c r="H2696">
        <f>VLOOKUP($B2696,產品!$A$1:$E$61,4,FALSE)*(1-$G2696)*$F2696</f>
        <v>12750</v>
      </c>
      <c r="I2696" s="58">
        <f>$H2696-VLOOKUP($B2696,產品!$A$2:$E$61,5,FALSE)*F2696-$R2696</f>
        <v>3622.5</v>
      </c>
      <c r="J2696">
        <f t="shared" si="126"/>
        <v>2021</v>
      </c>
      <c r="P2696" t="str">
        <f>MID(VLOOKUP($D2696,業務!$A$1:$E$11,2,FALSE),FIND("/",VLOOKUP($D2696,業務!$A$1:$E$11,2,FALSE))+1,2)</f>
        <v>專員</v>
      </c>
      <c r="Q2696">
        <f t="shared" si="127"/>
        <v>0.01</v>
      </c>
      <c r="R2696">
        <f t="shared" si="128"/>
        <v>127.5</v>
      </c>
    </row>
    <row r="2697" spans="1:18" ht="15.75" customHeight="1">
      <c r="A2697" s="19">
        <v>2696</v>
      </c>
      <c r="B2697" s="4">
        <v>1</v>
      </c>
      <c r="C2697" s="15">
        <v>284</v>
      </c>
      <c r="D2697" s="21">
        <v>1</v>
      </c>
      <c r="E2697" s="22">
        <v>44442</v>
      </c>
      <c r="F2697" s="23">
        <v>10</v>
      </c>
      <c r="G2697" s="24">
        <v>0.08</v>
      </c>
      <c r="H2697">
        <f>VLOOKUP($B2697,產品!$A$1:$E$61,4,FALSE)*(1-$G2697)*$F2697</f>
        <v>9200</v>
      </c>
      <c r="I2697" s="58">
        <f>$H2697-VLOOKUP($B2697,產品!$A$2:$E$61,5,FALSE)*F2697-$R2697</f>
        <v>5108</v>
      </c>
      <c r="J2697">
        <f t="shared" si="126"/>
        <v>2021</v>
      </c>
      <c r="P2697" t="str">
        <f>MID(VLOOKUP($D2697,業務!$A$1:$E$11,2,FALSE),FIND("/",VLOOKUP($D2697,業務!$A$1:$E$11,2,FALSE))+1,2)</f>
        <v>專員</v>
      </c>
      <c r="Q2697">
        <f t="shared" si="127"/>
        <v>0.01</v>
      </c>
      <c r="R2697">
        <f t="shared" si="128"/>
        <v>92</v>
      </c>
    </row>
    <row r="2698" spans="1:18" ht="15.75" customHeight="1">
      <c r="A2698" s="19">
        <v>2697</v>
      </c>
      <c r="B2698" s="4">
        <v>40</v>
      </c>
      <c r="C2698" s="15">
        <v>123</v>
      </c>
      <c r="D2698" s="21">
        <v>5</v>
      </c>
      <c r="E2698" s="22">
        <v>44442</v>
      </c>
      <c r="F2698" s="26">
        <v>3</v>
      </c>
      <c r="G2698" s="24">
        <v>7.0000000000000007E-2</v>
      </c>
      <c r="H2698">
        <f>VLOOKUP($B2698,產品!$A$1:$E$61,4,FALSE)*(1-$G2698)*$F2698</f>
        <v>55800</v>
      </c>
      <c r="I2698" s="58">
        <f>$H2698-VLOOKUP($B2698,產品!$A$2:$E$61,5,FALSE)*F2698-$R2698</f>
        <v>16242</v>
      </c>
      <c r="J2698">
        <f t="shared" si="126"/>
        <v>2021</v>
      </c>
      <c r="P2698" t="str">
        <f>MID(VLOOKUP($D2698,業務!$A$1:$E$11,2,FALSE),FIND("/",VLOOKUP($D2698,業務!$A$1:$E$11,2,FALSE))+1,2)</f>
        <v>專員</v>
      </c>
      <c r="Q2698">
        <f t="shared" si="127"/>
        <v>0.01</v>
      </c>
      <c r="R2698">
        <f t="shared" si="128"/>
        <v>558</v>
      </c>
    </row>
    <row r="2699" spans="1:18" ht="15.75" customHeight="1">
      <c r="A2699" s="19">
        <v>2698</v>
      </c>
      <c r="B2699" s="4">
        <v>41</v>
      </c>
      <c r="C2699" s="15">
        <v>288</v>
      </c>
      <c r="D2699" s="21">
        <v>7</v>
      </c>
      <c r="E2699" s="22">
        <v>44442</v>
      </c>
      <c r="F2699" s="26">
        <v>10</v>
      </c>
      <c r="G2699" s="24">
        <v>0.05</v>
      </c>
      <c r="H2699">
        <f>VLOOKUP($B2699,產品!$A$1:$E$61,4,FALSE)*(1-$G2699)*$F2699</f>
        <v>114000</v>
      </c>
      <c r="I2699" s="58">
        <f>$H2699-VLOOKUP($B2699,產品!$A$2:$E$61,5,FALSE)*F2699-$R2699</f>
        <v>34632</v>
      </c>
      <c r="J2699">
        <f t="shared" si="126"/>
        <v>2021</v>
      </c>
      <c r="P2699" t="str">
        <f>MID(VLOOKUP($D2699,業務!$A$1:$E$11,2,FALSE),FIND("/",VLOOKUP($D2699,業務!$A$1:$E$11,2,FALSE))+1,2)</f>
        <v>副理</v>
      </c>
      <c r="Q2699">
        <f t="shared" si="127"/>
        <v>1.2E-2</v>
      </c>
      <c r="R2699">
        <f t="shared" si="128"/>
        <v>1368</v>
      </c>
    </row>
    <row r="2700" spans="1:18" ht="15.75" customHeight="1">
      <c r="A2700" s="19">
        <v>2699</v>
      </c>
      <c r="B2700" s="4">
        <v>44</v>
      </c>
      <c r="C2700" s="15">
        <v>9</v>
      </c>
      <c r="D2700" s="21">
        <v>1</v>
      </c>
      <c r="E2700" s="22">
        <v>44442</v>
      </c>
      <c r="F2700" s="26">
        <v>7</v>
      </c>
      <c r="G2700" s="24">
        <v>0.08</v>
      </c>
      <c r="H2700">
        <f>VLOOKUP($B2700,產品!$A$1:$E$61,4,FALSE)*(1-$G2700)*$F2700</f>
        <v>128800</v>
      </c>
      <c r="I2700" s="58">
        <f>$H2700-VLOOKUP($B2700,產品!$A$2:$E$61,5,FALSE)*F2700-$R2700</f>
        <v>36512</v>
      </c>
      <c r="J2700">
        <f t="shared" si="126"/>
        <v>2021</v>
      </c>
      <c r="P2700" t="str">
        <f>MID(VLOOKUP($D2700,業務!$A$1:$E$11,2,FALSE),FIND("/",VLOOKUP($D2700,業務!$A$1:$E$11,2,FALSE))+1,2)</f>
        <v>專員</v>
      </c>
      <c r="Q2700">
        <f t="shared" si="127"/>
        <v>0.01</v>
      </c>
      <c r="R2700">
        <f t="shared" si="128"/>
        <v>1288</v>
      </c>
    </row>
    <row r="2701" spans="1:18" ht="15.75" customHeight="1">
      <c r="A2701" s="19">
        <v>2700</v>
      </c>
      <c r="B2701" s="4">
        <v>2</v>
      </c>
      <c r="C2701" s="15">
        <v>273</v>
      </c>
      <c r="D2701" s="21">
        <v>7</v>
      </c>
      <c r="E2701" s="22">
        <v>44442</v>
      </c>
      <c r="F2701" s="26">
        <v>150</v>
      </c>
      <c r="G2701" s="24">
        <v>0.17</v>
      </c>
      <c r="H2701">
        <f>VLOOKUP($B2701,產品!$A$1:$E$61,4,FALSE)*(1-$G2701)*$F2701</f>
        <v>124500</v>
      </c>
      <c r="I2701" s="58">
        <f>$H2701-VLOOKUP($B2701,產品!$A$2:$E$61,5,FALSE)*F2701-$R2701</f>
        <v>63006</v>
      </c>
      <c r="J2701">
        <f t="shared" si="126"/>
        <v>2021</v>
      </c>
      <c r="P2701" t="str">
        <f>MID(VLOOKUP($D2701,業務!$A$1:$E$11,2,FALSE),FIND("/",VLOOKUP($D2701,業務!$A$1:$E$11,2,FALSE))+1,2)</f>
        <v>副理</v>
      </c>
      <c r="Q2701">
        <f t="shared" si="127"/>
        <v>1.2E-2</v>
      </c>
      <c r="R2701">
        <f t="shared" si="128"/>
        <v>1494</v>
      </c>
    </row>
    <row r="2702" spans="1:18" ht="15.75" customHeight="1">
      <c r="A2702" s="19">
        <v>2701</v>
      </c>
      <c r="B2702" s="4">
        <v>41</v>
      </c>
      <c r="C2702" s="15">
        <v>271</v>
      </c>
      <c r="D2702" s="21">
        <v>9</v>
      </c>
      <c r="E2702" s="22">
        <v>44443</v>
      </c>
      <c r="F2702" s="26">
        <v>3</v>
      </c>
      <c r="G2702" s="24">
        <v>0.08</v>
      </c>
      <c r="H2702">
        <f>VLOOKUP($B2702,產品!$A$1:$E$61,4,FALSE)*(1-$G2702)*$F2702</f>
        <v>33120</v>
      </c>
      <c r="I2702" s="58">
        <f>$H2702-VLOOKUP($B2702,產品!$A$2:$E$61,5,FALSE)*F2702-$R2702</f>
        <v>9223.2000000000007</v>
      </c>
      <c r="J2702">
        <f t="shared" si="126"/>
        <v>2021</v>
      </c>
      <c r="P2702" t="str">
        <f>MID(VLOOKUP($D2702,業務!$A$1:$E$11,2,FALSE),FIND("/",VLOOKUP($D2702,業務!$A$1:$E$11,2,FALSE))+1,2)</f>
        <v>經理</v>
      </c>
      <c r="Q2702">
        <f t="shared" si="127"/>
        <v>1.4999999999999999E-2</v>
      </c>
      <c r="R2702">
        <f t="shared" si="128"/>
        <v>496.79999999999995</v>
      </c>
    </row>
    <row r="2703" spans="1:18" ht="15.75" customHeight="1">
      <c r="A2703" s="19">
        <v>2702</v>
      </c>
      <c r="B2703" s="4">
        <v>46</v>
      </c>
      <c r="C2703" s="15">
        <v>137</v>
      </c>
      <c r="D2703" s="21">
        <v>10</v>
      </c>
      <c r="E2703" s="22">
        <v>44443</v>
      </c>
      <c r="F2703" s="23">
        <v>4</v>
      </c>
      <c r="G2703" s="24">
        <v>0.14000000000000001</v>
      </c>
      <c r="H2703">
        <f>VLOOKUP($B2703,產品!$A$1:$E$61,4,FALSE)*(1-$G2703)*$F2703</f>
        <v>58480</v>
      </c>
      <c r="I2703" s="58">
        <f>$H2703-VLOOKUP($B2703,產品!$A$2:$E$61,5,FALSE)*F2703-$R2703</f>
        <v>13695.2</v>
      </c>
      <c r="J2703">
        <f t="shared" si="126"/>
        <v>2021</v>
      </c>
      <c r="P2703" t="str">
        <f>MID(VLOOKUP($D2703,業務!$A$1:$E$11,2,FALSE),FIND("/",VLOOKUP($D2703,業務!$A$1:$E$11,2,FALSE))+1,2)</f>
        <v>專員</v>
      </c>
      <c r="Q2703">
        <f t="shared" si="127"/>
        <v>0.01</v>
      </c>
      <c r="R2703">
        <f t="shared" si="128"/>
        <v>584.80000000000007</v>
      </c>
    </row>
    <row r="2704" spans="1:18" ht="15.75" customHeight="1">
      <c r="A2704" s="19">
        <v>2703</v>
      </c>
      <c r="B2704" s="4">
        <v>23</v>
      </c>
      <c r="C2704" s="15">
        <v>12</v>
      </c>
      <c r="D2704" s="21">
        <v>9</v>
      </c>
      <c r="E2704" s="22">
        <v>44443</v>
      </c>
      <c r="F2704" s="23">
        <v>20</v>
      </c>
      <c r="G2704" s="24">
        <v>0.14000000000000001</v>
      </c>
      <c r="H2704">
        <f>VLOOKUP($B2704,產品!$A$1:$E$61,4,FALSE)*(1-$G2704)*$F2704</f>
        <v>30960</v>
      </c>
      <c r="I2704" s="58">
        <f>$H2704-VLOOKUP($B2704,產品!$A$2:$E$61,5,FALSE)*F2704-$R2704</f>
        <v>16095.6</v>
      </c>
      <c r="J2704">
        <f t="shared" si="126"/>
        <v>2021</v>
      </c>
      <c r="P2704" t="str">
        <f>MID(VLOOKUP($D2704,業務!$A$1:$E$11,2,FALSE),FIND("/",VLOOKUP($D2704,業務!$A$1:$E$11,2,FALSE))+1,2)</f>
        <v>經理</v>
      </c>
      <c r="Q2704">
        <f t="shared" si="127"/>
        <v>1.4999999999999999E-2</v>
      </c>
      <c r="R2704">
        <f t="shared" si="128"/>
        <v>464.4</v>
      </c>
    </row>
    <row r="2705" spans="1:18" ht="15.75" customHeight="1">
      <c r="A2705" s="19">
        <v>2704</v>
      </c>
      <c r="B2705" s="4">
        <v>47</v>
      </c>
      <c r="C2705" s="15">
        <v>258</v>
      </c>
      <c r="D2705" s="21">
        <v>8</v>
      </c>
      <c r="E2705" s="22">
        <v>44443</v>
      </c>
      <c r="F2705" s="26">
        <v>5</v>
      </c>
      <c r="G2705" s="24">
        <v>0.17</v>
      </c>
      <c r="H2705">
        <f>VLOOKUP($B2705,產品!$A$1:$E$61,4,FALSE)*(1-$G2705)*$F2705</f>
        <v>83000</v>
      </c>
      <c r="I2705" s="58">
        <f>$H2705-VLOOKUP($B2705,產品!$A$2:$E$61,5,FALSE)*F2705-$R2705</f>
        <v>17170</v>
      </c>
      <c r="J2705">
        <f t="shared" si="126"/>
        <v>2021</v>
      </c>
      <c r="P2705" t="str">
        <f>MID(VLOOKUP($D2705,業務!$A$1:$E$11,2,FALSE),FIND("/",VLOOKUP($D2705,業務!$A$1:$E$11,2,FALSE))+1,2)</f>
        <v>專員</v>
      </c>
      <c r="Q2705">
        <f t="shared" si="127"/>
        <v>0.01</v>
      </c>
      <c r="R2705">
        <f t="shared" si="128"/>
        <v>830</v>
      </c>
    </row>
    <row r="2706" spans="1:18" ht="15.75" customHeight="1">
      <c r="A2706" s="19">
        <v>2705</v>
      </c>
      <c r="B2706" s="4">
        <v>40</v>
      </c>
      <c r="C2706" s="15">
        <v>268</v>
      </c>
      <c r="D2706" s="21">
        <v>8</v>
      </c>
      <c r="E2706" s="22">
        <v>44443</v>
      </c>
      <c r="F2706" s="26">
        <v>5</v>
      </c>
      <c r="G2706" s="24">
        <v>0.11</v>
      </c>
      <c r="H2706">
        <f>VLOOKUP($B2706,產品!$A$1:$E$61,4,FALSE)*(1-$G2706)*$F2706</f>
        <v>89000</v>
      </c>
      <c r="I2706" s="58">
        <f>$H2706-VLOOKUP($B2706,產品!$A$2:$E$61,5,FALSE)*F2706-$R2706</f>
        <v>23110</v>
      </c>
      <c r="J2706">
        <f t="shared" si="126"/>
        <v>2021</v>
      </c>
      <c r="P2706" t="str">
        <f>MID(VLOOKUP($D2706,業務!$A$1:$E$11,2,FALSE),FIND("/",VLOOKUP($D2706,業務!$A$1:$E$11,2,FALSE))+1,2)</f>
        <v>專員</v>
      </c>
      <c r="Q2706">
        <f t="shared" si="127"/>
        <v>0.01</v>
      </c>
      <c r="R2706">
        <f t="shared" si="128"/>
        <v>890</v>
      </c>
    </row>
    <row r="2707" spans="1:18" ht="15.75" customHeight="1">
      <c r="A2707" s="19">
        <v>2706</v>
      </c>
      <c r="B2707" s="4">
        <v>37</v>
      </c>
      <c r="C2707" s="15">
        <v>291</v>
      </c>
      <c r="D2707" s="21">
        <v>7</v>
      </c>
      <c r="E2707" s="22">
        <v>44443</v>
      </c>
      <c r="F2707" s="26">
        <v>12</v>
      </c>
      <c r="G2707" s="24">
        <v>0.18</v>
      </c>
      <c r="H2707">
        <f>VLOOKUP($B2707,產品!$A$1:$E$61,4,FALSE)*(1-$G2707)*$F2707</f>
        <v>118080</v>
      </c>
      <c r="I2707" s="58">
        <f>$H2707-VLOOKUP($B2707,產品!$A$2:$E$61,5,FALSE)*F2707-$R2707</f>
        <v>23063.040000000001</v>
      </c>
      <c r="J2707">
        <f t="shared" si="126"/>
        <v>2021</v>
      </c>
      <c r="P2707" t="str">
        <f>MID(VLOOKUP($D2707,業務!$A$1:$E$11,2,FALSE),FIND("/",VLOOKUP($D2707,業務!$A$1:$E$11,2,FALSE))+1,2)</f>
        <v>副理</v>
      </c>
      <c r="Q2707">
        <f t="shared" si="127"/>
        <v>1.2E-2</v>
      </c>
      <c r="R2707">
        <f t="shared" si="128"/>
        <v>1416.96</v>
      </c>
    </row>
    <row r="2708" spans="1:18" ht="15.75" customHeight="1">
      <c r="A2708" s="19">
        <v>2707</v>
      </c>
      <c r="B2708" s="4">
        <v>27</v>
      </c>
      <c r="C2708" s="15">
        <v>4</v>
      </c>
      <c r="D2708" s="21">
        <v>10</v>
      </c>
      <c r="E2708" s="22">
        <v>44443</v>
      </c>
      <c r="F2708" s="23">
        <v>15</v>
      </c>
      <c r="G2708" s="24">
        <v>0.12</v>
      </c>
      <c r="H2708">
        <f>VLOOKUP($B2708,產品!$A$1:$E$61,4,FALSE)*(1-$G2708)*$F2708</f>
        <v>92400</v>
      </c>
      <c r="I2708" s="58">
        <f>$H2708-VLOOKUP($B2708,產品!$A$2:$E$61,5,FALSE)*F2708-$R2708</f>
        <v>28476</v>
      </c>
      <c r="J2708">
        <f t="shared" si="126"/>
        <v>2021</v>
      </c>
      <c r="P2708" t="str">
        <f>MID(VLOOKUP($D2708,業務!$A$1:$E$11,2,FALSE),FIND("/",VLOOKUP($D2708,業務!$A$1:$E$11,2,FALSE))+1,2)</f>
        <v>專員</v>
      </c>
      <c r="Q2708">
        <f t="shared" si="127"/>
        <v>0.01</v>
      </c>
      <c r="R2708">
        <f t="shared" si="128"/>
        <v>924</v>
      </c>
    </row>
    <row r="2709" spans="1:18" ht="15.75" customHeight="1">
      <c r="A2709" s="19">
        <v>2708</v>
      </c>
      <c r="B2709" s="4">
        <v>10</v>
      </c>
      <c r="C2709" s="15">
        <v>272</v>
      </c>
      <c r="D2709" s="21">
        <v>4</v>
      </c>
      <c r="E2709" s="22">
        <v>44443</v>
      </c>
      <c r="F2709" s="23">
        <v>90</v>
      </c>
      <c r="G2709" s="24">
        <v>0.08</v>
      </c>
      <c r="H2709">
        <f>VLOOKUP($B2709,產品!$A$1:$E$61,4,FALSE)*(1-$G2709)*$F2709</f>
        <v>82800</v>
      </c>
      <c r="I2709" s="58">
        <f>$H2709-VLOOKUP($B2709,產品!$A$2:$E$61,5,FALSE)*F2709-$R2709</f>
        <v>45806.400000000001</v>
      </c>
      <c r="J2709">
        <f t="shared" si="126"/>
        <v>2021</v>
      </c>
      <c r="P2709" t="str">
        <f>MID(VLOOKUP($D2709,業務!$A$1:$E$11,2,FALSE),FIND("/",VLOOKUP($D2709,業務!$A$1:$E$11,2,FALSE))+1,2)</f>
        <v>副理</v>
      </c>
      <c r="Q2709">
        <f t="shared" si="127"/>
        <v>1.2E-2</v>
      </c>
      <c r="R2709">
        <f t="shared" si="128"/>
        <v>993.6</v>
      </c>
    </row>
    <row r="2710" spans="1:18" ht="15.75" customHeight="1">
      <c r="A2710" s="19">
        <v>2709</v>
      </c>
      <c r="B2710" s="4">
        <v>13</v>
      </c>
      <c r="C2710" s="15">
        <v>285</v>
      </c>
      <c r="D2710" s="21">
        <v>6</v>
      </c>
      <c r="E2710" s="22">
        <v>44443</v>
      </c>
      <c r="F2710" s="26">
        <v>60</v>
      </c>
      <c r="G2710" s="24">
        <v>7.0000000000000007E-2</v>
      </c>
      <c r="H2710">
        <f>VLOOKUP($B2710,產品!$A$1:$E$61,4,FALSE)*(1-$G2710)*$F2710</f>
        <v>100440</v>
      </c>
      <c r="I2710" s="58">
        <f>$H2710-VLOOKUP($B2710,產品!$A$2:$E$61,5,FALSE)*F2710-$R2710</f>
        <v>56235.6</v>
      </c>
      <c r="J2710">
        <f t="shared" si="126"/>
        <v>2021</v>
      </c>
      <c r="P2710" t="str">
        <f>MID(VLOOKUP($D2710,業務!$A$1:$E$11,2,FALSE),FIND("/",VLOOKUP($D2710,業務!$A$1:$E$11,2,FALSE))+1,2)</f>
        <v>專員</v>
      </c>
      <c r="Q2710">
        <f t="shared" si="127"/>
        <v>0.01</v>
      </c>
      <c r="R2710">
        <f t="shared" si="128"/>
        <v>1004.4</v>
      </c>
    </row>
    <row r="2711" spans="1:18" ht="15.75" customHeight="1">
      <c r="A2711" s="19">
        <v>2710</v>
      </c>
      <c r="B2711" s="4">
        <v>24</v>
      </c>
      <c r="C2711" s="15">
        <v>125</v>
      </c>
      <c r="D2711" s="21">
        <v>10</v>
      </c>
      <c r="E2711" s="22">
        <v>44443</v>
      </c>
      <c r="F2711" s="23">
        <v>100</v>
      </c>
      <c r="G2711" s="24">
        <v>0.2</v>
      </c>
      <c r="H2711">
        <f>VLOOKUP($B2711,產品!$A$1:$E$61,4,FALSE)*(1-$G2711)*$F2711</f>
        <v>144000</v>
      </c>
      <c r="I2711" s="58">
        <f>$H2711-VLOOKUP($B2711,產品!$A$2:$E$61,5,FALSE)*F2711-$R2711</f>
        <v>70560</v>
      </c>
      <c r="J2711">
        <f t="shared" si="126"/>
        <v>2021</v>
      </c>
      <c r="P2711" t="str">
        <f>MID(VLOOKUP($D2711,業務!$A$1:$E$11,2,FALSE),FIND("/",VLOOKUP($D2711,業務!$A$1:$E$11,2,FALSE))+1,2)</f>
        <v>專員</v>
      </c>
      <c r="Q2711">
        <f t="shared" si="127"/>
        <v>0.01</v>
      </c>
      <c r="R2711">
        <f t="shared" si="128"/>
        <v>1440</v>
      </c>
    </row>
    <row r="2712" spans="1:18" ht="15.75" customHeight="1">
      <c r="A2712" s="19">
        <v>2711</v>
      </c>
      <c r="B2712" s="4">
        <v>29</v>
      </c>
      <c r="C2712" s="15">
        <v>2</v>
      </c>
      <c r="D2712" s="21">
        <v>1</v>
      </c>
      <c r="E2712" s="22">
        <v>44444</v>
      </c>
      <c r="F2712" s="23">
        <v>10</v>
      </c>
      <c r="G2712" s="24">
        <v>0.11</v>
      </c>
      <c r="H2712">
        <f>VLOOKUP($B2712,產品!$A$1:$E$61,4,FALSE)*(1-$G2712)*$F2712</f>
        <v>53400</v>
      </c>
      <c r="I2712" s="58">
        <f>$H2712-VLOOKUP($B2712,產品!$A$2:$E$61,5,FALSE)*F2712-$R2712</f>
        <v>16866</v>
      </c>
      <c r="J2712">
        <f t="shared" si="126"/>
        <v>2021</v>
      </c>
      <c r="P2712" t="str">
        <f>MID(VLOOKUP($D2712,業務!$A$1:$E$11,2,FALSE),FIND("/",VLOOKUP($D2712,業務!$A$1:$E$11,2,FALSE))+1,2)</f>
        <v>專員</v>
      </c>
      <c r="Q2712">
        <f t="shared" si="127"/>
        <v>0.01</v>
      </c>
      <c r="R2712">
        <f t="shared" si="128"/>
        <v>534</v>
      </c>
    </row>
    <row r="2713" spans="1:18" ht="15.75" customHeight="1">
      <c r="A2713" s="19">
        <v>2712</v>
      </c>
      <c r="B2713" s="4">
        <v>51</v>
      </c>
      <c r="C2713" s="15">
        <v>8</v>
      </c>
      <c r="D2713" s="21">
        <v>7</v>
      </c>
      <c r="E2713" s="22">
        <v>44444</v>
      </c>
      <c r="F2713" s="26">
        <v>2</v>
      </c>
      <c r="G2713" s="24">
        <v>0.16</v>
      </c>
      <c r="H2713">
        <f>VLOOKUP($B2713,產品!$A$1:$E$61,4,FALSE)*(1-$G2713)*$F2713</f>
        <v>33600</v>
      </c>
      <c r="I2713" s="58">
        <f>$H2713-VLOOKUP($B2713,產品!$A$2:$E$61,5,FALSE)*F2713-$R2713</f>
        <v>5196.8</v>
      </c>
      <c r="J2713">
        <f t="shared" si="126"/>
        <v>2021</v>
      </c>
      <c r="P2713" t="str">
        <f>MID(VLOOKUP($D2713,業務!$A$1:$E$11,2,FALSE),FIND("/",VLOOKUP($D2713,業務!$A$1:$E$11,2,FALSE))+1,2)</f>
        <v>副理</v>
      </c>
      <c r="Q2713">
        <f t="shared" si="127"/>
        <v>1.2E-2</v>
      </c>
      <c r="R2713">
        <f t="shared" si="128"/>
        <v>403.2</v>
      </c>
    </row>
    <row r="2714" spans="1:18" ht="15.75" customHeight="1">
      <c r="A2714" s="19">
        <v>2713</v>
      </c>
      <c r="B2714" s="4">
        <v>5</v>
      </c>
      <c r="C2714" s="15">
        <v>6</v>
      </c>
      <c r="D2714" s="21">
        <v>2</v>
      </c>
      <c r="E2714" s="22">
        <v>44444</v>
      </c>
      <c r="F2714" s="23">
        <v>14</v>
      </c>
      <c r="G2714" s="24">
        <v>0.05</v>
      </c>
      <c r="H2714">
        <f>VLOOKUP($B2714,產品!$A$1:$E$61,4,FALSE)*(1-$G2714)*$F2714</f>
        <v>13300</v>
      </c>
      <c r="I2714" s="58">
        <f>$H2714-VLOOKUP($B2714,產品!$A$2:$E$61,5,FALSE)*F2714-$R2714</f>
        <v>7500.5</v>
      </c>
      <c r="J2714">
        <f t="shared" si="126"/>
        <v>2021</v>
      </c>
      <c r="P2714" t="str">
        <f>MID(VLOOKUP($D2714,業務!$A$1:$E$11,2,FALSE),FIND("/",VLOOKUP($D2714,業務!$A$1:$E$11,2,FALSE))+1,2)</f>
        <v>經理</v>
      </c>
      <c r="Q2714">
        <f t="shared" si="127"/>
        <v>1.4999999999999999E-2</v>
      </c>
      <c r="R2714">
        <f t="shared" si="128"/>
        <v>199.5</v>
      </c>
    </row>
    <row r="2715" spans="1:18" ht="15.75" customHeight="1">
      <c r="A2715" s="19">
        <v>2714</v>
      </c>
      <c r="B2715" s="4">
        <v>18</v>
      </c>
      <c r="C2715" s="15">
        <v>116</v>
      </c>
      <c r="D2715" s="21">
        <v>3</v>
      </c>
      <c r="E2715" s="22">
        <v>44444</v>
      </c>
      <c r="F2715" s="26">
        <v>20</v>
      </c>
      <c r="G2715" s="24">
        <v>0.19</v>
      </c>
      <c r="H2715">
        <f>VLOOKUP($B2715,產品!$A$1:$E$61,4,FALSE)*(1-$G2715)*$F2715</f>
        <v>29160</v>
      </c>
      <c r="I2715" s="58">
        <f>$H2715-VLOOKUP($B2715,產品!$A$2:$E$61,5,FALSE)*F2715-$R2715</f>
        <v>14293.44</v>
      </c>
      <c r="J2715">
        <f t="shared" si="126"/>
        <v>2021</v>
      </c>
      <c r="P2715" t="str">
        <f>MID(VLOOKUP($D2715,業務!$A$1:$E$11,2,FALSE),FIND("/",VLOOKUP($D2715,業務!$A$1:$E$11,2,FALSE))+1,2)</f>
        <v>協理</v>
      </c>
      <c r="Q2715">
        <f t="shared" si="127"/>
        <v>1.6E-2</v>
      </c>
      <c r="R2715">
        <f t="shared" si="128"/>
        <v>466.56</v>
      </c>
    </row>
    <row r="2716" spans="1:18" ht="15.75" customHeight="1">
      <c r="A2716" s="19">
        <v>2715</v>
      </c>
      <c r="B2716" s="4">
        <v>59</v>
      </c>
      <c r="C2716" s="15">
        <v>263</v>
      </c>
      <c r="D2716" s="21">
        <v>8</v>
      </c>
      <c r="E2716" s="22">
        <v>44444</v>
      </c>
      <c r="F2716" s="23">
        <v>7</v>
      </c>
      <c r="G2716" s="24">
        <v>0.16</v>
      </c>
      <c r="H2716">
        <f>VLOOKUP($B2716,產品!$A$1:$E$61,4,FALSE)*(1-$G2716)*$F2716</f>
        <v>141120</v>
      </c>
      <c r="I2716" s="58">
        <f>$H2716-VLOOKUP($B2716,產品!$A$2:$E$61,5,FALSE)*F2716-$R2716</f>
        <v>22108.799999999999</v>
      </c>
      <c r="J2716">
        <f t="shared" si="126"/>
        <v>2021</v>
      </c>
      <c r="P2716" t="str">
        <f>MID(VLOOKUP($D2716,業務!$A$1:$E$11,2,FALSE),FIND("/",VLOOKUP($D2716,業務!$A$1:$E$11,2,FALSE))+1,2)</f>
        <v>專員</v>
      </c>
      <c r="Q2716">
        <f t="shared" si="127"/>
        <v>0.01</v>
      </c>
      <c r="R2716">
        <f t="shared" si="128"/>
        <v>1411.2</v>
      </c>
    </row>
    <row r="2717" spans="1:18" ht="15.75" customHeight="1">
      <c r="A2717" s="19">
        <v>2716</v>
      </c>
      <c r="B2717" s="4">
        <v>45</v>
      </c>
      <c r="C2717" s="15">
        <v>261</v>
      </c>
      <c r="D2717" s="21">
        <v>4</v>
      </c>
      <c r="E2717" s="22">
        <v>44444</v>
      </c>
      <c r="F2717" s="26">
        <v>7</v>
      </c>
      <c r="G2717" s="24">
        <v>0.11</v>
      </c>
      <c r="H2717">
        <f>VLOOKUP($B2717,產品!$A$1:$E$61,4,FALSE)*(1-$G2717)*$F2717</f>
        <v>87220</v>
      </c>
      <c r="I2717" s="58">
        <f>$H2717-VLOOKUP($B2717,產品!$A$2:$E$61,5,FALSE)*F2717-$R2717</f>
        <v>22473.360000000001</v>
      </c>
      <c r="J2717">
        <f t="shared" si="126"/>
        <v>2021</v>
      </c>
      <c r="P2717" t="str">
        <f>MID(VLOOKUP($D2717,業務!$A$1:$E$11,2,FALSE),FIND("/",VLOOKUP($D2717,業務!$A$1:$E$11,2,FALSE))+1,2)</f>
        <v>副理</v>
      </c>
      <c r="Q2717">
        <f t="shared" si="127"/>
        <v>1.2E-2</v>
      </c>
      <c r="R2717">
        <f t="shared" si="128"/>
        <v>1046.6400000000001</v>
      </c>
    </row>
    <row r="2718" spans="1:18" ht="15.75" customHeight="1">
      <c r="A2718" s="19">
        <v>2717</v>
      </c>
      <c r="B2718" s="4">
        <v>51</v>
      </c>
      <c r="C2718" s="15">
        <v>290</v>
      </c>
      <c r="D2718" s="21">
        <v>6</v>
      </c>
      <c r="E2718" s="22">
        <v>44444</v>
      </c>
      <c r="F2718" s="26">
        <v>7</v>
      </c>
      <c r="G2718" s="24">
        <v>0.11</v>
      </c>
      <c r="H2718">
        <f>VLOOKUP($B2718,產品!$A$1:$E$61,4,FALSE)*(1-$G2718)*$F2718</f>
        <v>124600</v>
      </c>
      <c r="I2718" s="58">
        <f>$H2718-VLOOKUP($B2718,產品!$A$2:$E$61,5,FALSE)*F2718-$R2718</f>
        <v>25354</v>
      </c>
      <c r="J2718">
        <f t="shared" si="126"/>
        <v>2021</v>
      </c>
      <c r="P2718" t="str">
        <f>MID(VLOOKUP($D2718,業務!$A$1:$E$11,2,FALSE),FIND("/",VLOOKUP($D2718,業務!$A$1:$E$11,2,FALSE))+1,2)</f>
        <v>專員</v>
      </c>
      <c r="Q2718">
        <f t="shared" si="127"/>
        <v>0.01</v>
      </c>
      <c r="R2718">
        <f t="shared" si="128"/>
        <v>1246</v>
      </c>
    </row>
    <row r="2719" spans="1:18" ht="15.75" customHeight="1">
      <c r="A2719" s="19">
        <v>2718</v>
      </c>
      <c r="B2719" s="4">
        <v>11</v>
      </c>
      <c r="C2719" s="15">
        <v>112</v>
      </c>
      <c r="D2719" s="21">
        <v>9</v>
      </c>
      <c r="E2719" s="22">
        <v>44444</v>
      </c>
      <c r="F2719" s="26">
        <v>80</v>
      </c>
      <c r="G2719" s="24">
        <v>0.2</v>
      </c>
      <c r="H2719">
        <f>VLOOKUP($B2719,產品!$A$1:$E$61,4,FALSE)*(1-$G2719)*$F2719</f>
        <v>64000</v>
      </c>
      <c r="I2719" s="58">
        <f>$H2719-VLOOKUP($B2719,產品!$A$2:$E$61,5,FALSE)*F2719-$R2719</f>
        <v>31040</v>
      </c>
      <c r="J2719">
        <f t="shared" si="126"/>
        <v>2021</v>
      </c>
      <c r="P2719" t="str">
        <f>MID(VLOOKUP($D2719,業務!$A$1:$E$11,2,FALSE),FIND("/",VLOOKUP($D2719,業務!$A$1:$E$11,2,FALSE))+1,2)</f>
        <v>經理</v>
      </c>
      <c r="Q2719">
        <f t="shared" si="127"/>
        <v>1.4999999999999999E-2</v>
      </c>
      <c r="R2719">
        <f t="shared" si="128"/>
        <v>960</v>
      </c>
    </row>
    <row r="2720" spans="1:18" ht="15.75" customHeight="1">
      <c r="A2720" s="19">
        <v>2719</v>
      </c>
      <c r="B2720" s="4">
        <v>13</v>
      </c>
      <c r="C2720" s="15">
        <v>286</v>
      </c>
      <c r="D2720" s="21">
        <v>7</v>
      </c>
      <c r="E2720" s="22">
        <v>44444</v>
      </c>
      <c r="F2720" s="26">
        <v>40</v>
      </c>
      <c r="G2720" s="24">
        <v>7.0000000000000007E-2</v>
      </c>
      <c r="H2720">
        <f>VLOOKUP($B2720,產品!$A$1:$E$61,4,FALSE)*(1-$G2720)*$F2720</f>
        <v>66960</v>
      </c>
      <c r="I2720" s="58">
        <f>$H2720-VLOOKUP($B2720,產品!$A$2:$E$61,5,FALSE)*F2720-$R2720</f>
        <v>37356.480000000003</v>
      </c>
      <c r="J2720">
        <f t="shared" si="126"/>
        <v>2021</v>
      </c>
      <c r="P2720" t="str">
        <f>MID(VLOOKUP($D2720,業務!$A$1:$E$11,2,FALSE),FIND("/",VLOOKUP($D2720,業務!$A$1:$E$11,2,FALSE))+1,2)</f>
        <v>副理</v>
      </c>
      <c r="Q2720">
        <f t="shared" si="127"/>
        <v>1.2E-2</v>
      </c>
      <c r="R2720">
        <f t="shared" si="128"/>
        <v>803.52</v>
      </c>
    </row>
    <row r="2721" spans="1:18" ht="15.75" customHeight="1">
      <c r="A2721" s="19">
        <v>2720</v>
      </c>
      <c r="B2721" s="4">
        <v>16</v>
      </c>
      <c r="C2721" s="15">
        <v>262</v>
      </c>
      <c r="D2721" s="21">
        <v>10</v>
      </c>
      <c r="E2721" s="22">
        <v>44444</v>
      </c>
      <c r="F2721" s="23">
        <v>80</v>
      </c>
      <c r="G2721" s="24">
        <v>0.14000000000000001</v>
      </c>
      <c r="H2721">
        <f>VLOOKUP($B2721,產品!$A$1:$E$61,4,FALSE)*(1-$G2721)*$F2721</f>
        <v>123840</v>
      </c>
      <c r="I2721" s="58">
        <f>$H2721-VLOOKUP($B2721,產品!$A$2:$E$61,5,FALSE)*F2721-$R2721</f>
        <v>65001.599999999999</v>
      </c>
      <c r="J2721">
        <f t="shared" si="126"/>
        <v>2021</v>
      </c>
      <c r="P2721" t="str">
        <f>MID(VLOOKUP($D2721,業務!$A$1:$E$11,2,FALSE),FIND("/",VLOOKUP($D2721,業務!$A$1:$E$11,2,FALSE))+1,2)</f>
        <v>專員</v>
      </c>
      <c r="Q2721">
        <f t="shared" si="127"/>
        <v>0.01</v>
      </c>
      <c r="R2721">
        <f t="shared" si="128"/>
        <v>1238.4000000000001</v>
      </c>
    </row>
    <row r="2722" spans="1:18" ht="15.75" customHeight="1">
      <c r="A2722" s="19">
        <v>2721</v>
      </c>
      <c r="B2722" s="4">
        <v>57</v>
      </c>
      <c r="C2722" s="15">
        <v>6</v>
      </c>
      <c r="D2722" s="21">
        <v>10</v>
      </c>
      <c r="E2722" s="22">
        <v>44445</v>
      </c>
      <c r="F2722" s="26">
        <v>2</v>
      </c>
      <c r="G2722" s="24">
        <v>0.17</v>
      </c>
      <c r="H2722">
        <f>VLOOKUP($B2722,產品!$A$1:$E$61,4,FALSE)*(1-$G2722)*$F2722</f>
        <v>29880</v>
      </c>
      <c r="I2722" s="58">
        <f>$H2722-VLOOKUP($B2722,產品!$A$2:$E$61,5,FALSE)*F2722-$R2722</f>
        <v>4381.2</v>
      </c>
      <c r="J2722">
        <f t="shared" si="126"/>
        <v>2021</v>
      </c>
      <c r="P2722" t="str">
        <f>MID(VLOOKUP($D2722,業務!$A$1:$E$11,2,FALSE),FIND("/",VLOOKUP($D2722,業務!$A$1:$E$11,2,FALSE))+1,2)</f>
        <v>專員</v>
      </c>
      <c r="Q2722">
        <f t="shared" si="127"/>
        <v>0.01</v>
      </c>
      <c r="R2722">
        <f t="shared" si="128"/>
        <v>298.8</v>
      </c>
    </row>
    <row r="2723" spans="1:18" ht="15.75" customHeight="1">
      <c r="A2723" s="19">
        <v>2722</v>
      </c>
      <c r="B2723" s="4">
        <v>59</v>
      </c>
      <c r="C2723" s="15">
        <v>4</v>
      </c>
      <c r="D2723" s="21">
        <v>10</v>
      </c>
      <c r="E2723" s="22">
        <v>44445</v>
      </c>
      <c r="F2723" s="26">
        <v>4</v>
      </c>
      <c r="G2723" s="24">
        <v>0.2</v>
      </c>
      <c r="H2723">
        <f>VLOOKUP($B2723,產品!$A$1:$E$61,4,FALSE)*(1-$G2723)*$F2723</f>
        <v>76800</v>
      </c>
      <c r="I2723" s="58">
        <f>$H2723-VLOOKUP($B2723,產品!$A$2:$E$61,5,FALSE)*F2723-$R2723</f>
        <v>8832</v>
      </c>
      <c r="J2723">
        <f t="shared" si="126"/>
        <v>2021</v>
      </c>
      <c r="P2723" t="str">
        <f>MID(VLOOKUP($D2723,業務!$A$1:$E$11,2,FALSE),FIND("/",VLOOKUP($D2723,業務!$A$1:$E$11,2,FALSE))+1,2)</f>
        <v>專員</v>
      </c>
      <c r="Q2723">
        <f t="shared" si="127"/>
        <v>0.01</v>
      </c>
      <c r="R2723">
        <f t="shared" si="128"/>
        <v>768</v>
      </c>
    </row>
    <row r="2724" spans="1:18" ht="15.75" customHeight="1">
      <c r="A2724" s="19">
        <v>2723</v>
      </c>
      <c r="B2724" s="4">
        <v>3</v>
      </c>
      <c r="C2724" s="15">
        <v>7</v>
      </c>
      <c r="D2724" s="21">
        <v>5</v>
      </c>
      <c r="E2724" s="22">
        <v>44445</v>
      </c>
      <c r="F2724" s="23">
        <v>30</v>
      </c>
      <c r="G2724" s="24">
        <v>0.19</v>
      </c>
      <c r="H2724">
        <f>VLOOKUP($B2724,產品!$A$1:$E$61,4,FALSE)*(1-$G2724)*$F2724</f>
        <v>24300</v>
      </c>
      <c r="I2724" s="58">
        <f>$H2724-VLOOKUP($B2724,產品!$A$2:$E$61,5,FALSE)*F2724-$R2724</f>
        <v>12057</v>
      </c>
      <c r="J2724">
        <f t="shared" si="126"/>
        <v>2021</v>
      </c>
      <c r="P2724" t="str">
        <f>MID(VLOOKUP($D2724,業務!$A$1:$E$11,2,FALSE),FIND("/",VLOOKUP($D2724,業務!$A$1:$E$11,2,FALSE))+1,2)</f>
        <v>專員</v>
      </c>
      <c r="Q2724">
        <f t="shared" si="127"/>
        <v>0.01</v>
      </c>
      <c r="R2724">
        <f t="shared" si="128"/>
        <v>243</v>
      </c>
    </row>
    <row r="2725" spans="1:18" ht="15.75" customHeight="1">
      <c r="A2725" s="19">
        <v>2724</v>
      </c>
      <c r="B2725" s="4">
        <v>8</v>
      </c>
      <c r="C2725" s="15">
        <v>282</v>
      </c>
      <c r="D2725" s="21">
        <v>4</v>
      </c>
      <c r="E2725" s="22">
        <v>44445</v>
      </c>
      <c r="F2725" s="26">
        <v>50</v>
      </c>
      <c r="G2725" s="24">
        <v>0.17</v>
      </c>
      <c r="H2725">
        <f>VLOOKUP($B2725,產品!$A$1:$E$61,4,FALSE)*(1-$G2725)*$F2725</f>
        <v>41500</v>
      </c>
      <c r="I2725" s="58">
        <f>$H2725-VLOOKUP($B2725,產品!$A$2:$E$61,5,FALSE)*F2725-$R2725</f>
        <v>21002</v>
      </c>
      <c r="J2725">
        <f t="shared" si="126"/>
        <v>2021</v>
      </c>
      <c r="P2725" t="str">
        <f>MID(VLOOKUP($D2725,業務!$A$1:$E$11,2,FALSE),FIND("/",VLOOKUP($D2725,業務!$A$1:$E$11,2,FALSE))+1,2)</f>
        <v>副理</v>
      </c>
      <c r="Q2725">
        <f t="shared" si="127"/>
        <v>1.2E-2</v>
      </c>
      <c r="R2725">
        <f t="shared" si="128"/>
        <v>498</v>
      </c>
    </row>
    <row r="2726" spans="1:18" ht="15.75" customHeight="1">
      <c r="A2726" s="19">
        <v>2725</v>
      </c>
      <c r="B2726" s="4">
        <v>5</v>
      </c>
      <c r="C2726" s="15">
        <v>114</v>
      </c>
      <c r="D2726" s="21">
        <v>10</v>
      </c>
      <c r="E2726" s="22">
        <v>44445</v>
      </c>
      <c r="F2726" s="23">
        <v>60</v>
      </c>
      <c r="G2726" s="24">
        <v>0.19</v>
      </c>
      <c r="H2726">
        <f>VLOOKUP($B2726,產品!$A$1:$E$61,4,FALSE)*(1-$G2726)*$F2726</f>
        <v>48600</v>
      </c>
      <c r="I2726" s="58">
        <f>$H2726-VLOOKUP($B2726,產品!$A$2:$E$61,5,FALSE)*F2726-$R2726</f>
        <v>24114</v>
      </c>
      <c r="J2726">
        <f t="shared" si="126"/>
        <v>2021</v>
      </c>
      <c r="P2726" t="str">
        <f>MID(VLOOKUP($D2726,業務!$A$1:$E$11,2,FALSE),FIND("/",VLOOKUP($D2726,業務!$A$1:$E$11,2,FALSE))+1,2)</f>
        <v>專員</v>
      </c>
      <c r="Q2726">
        <f t="shared" si="127"/>
        <v>0.01</v>
      </c>
      <c r="R2726">
        <f t="shared" si="128"/>
        <v>486</v>
      </c>
    </row>
    <row r="2727" spans="1:18" ht="15.75" customHeight="1">
      <c r="A2727" s="19">
        <v>2726</v>
      </c>
      <c r="B2727" s="4">
        <v>55</v>
      </c>
      <c r="C2727" s="15">
        <v>140</v>
      </c>
      <c r="D2727" s="21">
        <v>1</v>
      </c>
      <c r="E2727" s="22">
        <v>44445</v>
      </c>
      <c r="F2727" s="23">
        <v>10</v>
      </c>
      <c r="G2727" s="24">
        <v>0.16</v>
      </c>
      <c r="H2727">
        <f>VLOOKUP($B2727,產品!$A$1:$E$61,4,FALSE)*(1-$G2727)*$F2727</f>
        <v>168000</v>
      </c>
      <c r="I2727" s="58">
        <f>$H2727-VLOOKUP($B2727,產品!$A$2:$E$61,5,FALSE)*F2727-$R2727</f>
        <v>26320</v>
      </c>
      <c r="J2727">
        <f t="shared" si="126"/>
        <v>2021</v>
      </c>
      <c r="P2727" t="str">
        <f>MID(VLOOKUP($D2727,業務!$A$1:$E$11,2,FALSE),FIND("/",VLOOKUP($D2727,業務!$A$1:$E$11,2,FALSE))+1,2)</f>
        <v>專員</v>
      </c>
      <c r="Q2727">
        <f t="shared" si="127"/>
        <v>0.01</v>
      </c>
      <c r="R2727">
        <f t="shared" si="128"/>
        <v>1680</v>
      </c>
    </row>
    <row r="2728" spans="1:18" ht="15.75" customHeight="1">
      <c r="A2728" s="19">
        <v>2727</v>
      </c>
      <c r="B2728" s="4">
        <v>7</v>
      </c>
      <c r="C2728" s="15">
        <v>283</v>
      </c>
      <c r="D2728" s="21">
        <v>1</v>
      </c>
      <c r="E2728" s="22">
        <v>44445</v>
      </c>
      <c r="F2728" s="26">
        <v>60</v>
      </c>
      <c r="G2728" s="24">
        <v>0.11</v>
      </c>
      <c r="H2728">
        <f>VLOOKUP($B2728,產品!$A$1:$E$61,4,FALSE)*(1-$G2728)*$F2728</f>
        <v>53400</v>
      </c>
      <c r="I2728" s="58">
        <f>$H2728-VLOOKUP($B2728,產品!$A$2:$E$61,5,FALSE)*F2728-$R2728</f>
        <v>28866</v>
      </c>
      <c r="J2728">
        <f t="shared" si="126"/>
        <v>2021</v>
      </c>
      <c r="P2728" t="str">
        <f>MID(VLOOKUP($D2728,業務!$A$1:$E$11,2,FALSE),FIND("/",VLOOKUP($D2728,業務!$A$1:$E$11,2,FALSE))+1,2)</f>
        <v>專員</v>
      </c>
      <c r="Q2728">
        <f t="shared" si="127"/>
        <v>0.01</v>
      </c>
      <c r="R2728">
        <f t="shared" si="128"/>
        <v>534</v>
      </c>
    </row>
    <row r="2729" spans="1:18" ht="15.75" customHeight="1">
      <c r="A2729" s="19">
        <v>2728</v>
      </c>
      <c r="B2729" s="4">
        <v>9</v>
      </c>
      <c r="C2729" s="15">
        <v>136</v>
      </c>
      <c r="D2729" s="21">
        <v>7</v>
      </c>
      <c r="E2729" s="22">
        <v>44445</v>
      </c>
      <c r="F2729" s="26">
        <v>70</v>
      </c>
      <c r="G2729" s="24">
        <v>0.11</v>
      </c>
      <c r="H2729">
        <f>VLOOKUP($B2729,產品!$A$1:$E$61,4,FALSE)*(1-$G2729)*$F2729</f>
        <v>62300</v>
      </c>
      <c r="I2729" s="58">
        <f>$H2729-VLOOKUP($B2729,產品!$A$2:$E$61,5,FALSE)*F2729-$R2729</f>
        <v>33552.400000000001</v>
      </c>
      <c r="J2729">
        <f t="shared" si="126"/>
        <v>2021</v>
      </c>
      <c r="P2729" t="str">
        <f>MID(VLOOKUP($D2729,業務!$A$1:$E$11,2,FALSE),FIND("/",VLOOKUP($D2729,業務!$A$1:$E$11,2,FALSE))+1,2)</f>
        <v>副理</v>
      </c>
      <c r="Q2729">
        <f t="shared" si="127"/>
        <v>1.2E-2</v>
      </c>
      <c r="R2729">
        <f t="shared" si="128"/>
        <v>747.6</v>
      </c>
    </row>
    <row r="2730" spans="1:18" ht="15.75" customHeight="1">
      <c r="A2730" s="19">
        <v>2729</v>
      </c>
      <c r="B2730" s="4">
        <v>45</v>
      </c>
      <c r="C2730" s="15">
        <v>117</v>
      </c>
      <c r="D2730" s="21">
        <v>10</v>
      </c>
      <c r="E2730" s="22">
        <v>44445</v>
      </c>
      <c r="F2730" s="26">
        <v>16</v>
      </c>
      <c r="G2730" s="24">
        <v>0.18</v>
      </c>
      <c r="H2730">
        <f>VLOOKUP($B2730,產品!$A$1:$E$61,4,FALSE)*(1-$G2730)*$F2730</f>
        <v>183680</v>
      </c>
      <c r="I2730" s="58">
        <f>$H2730-VLOOKUP($B2730,產品!$A$2:$E$61,5,FALSE)*F2730-$R2730</f>
        <v>36243.199999999997</v>
      </c>
      <c r="J2730">
        <f t="shared" si="126"/>
        <v>2021</v>
      </c>
      <c r="P2730" t="str">
        <f>MID(VLOOKUP($D2730,業務!$A$1:$E$11,2,FALSE),FIND("/",VLOOKUP($D2730,業務!$A$1:$E$11,2,FALSE))+1,2)</f>
        <v>專員</v>
      </c>
      <c r="Q2730">
        <f t="shared" si="127"/>
        <v>0.01</v>
      </c>
      <c r="R2730">
        <f t="shared" si="128"/>
        <v>1836.8</v>
      </c>
    </row>
    <row r="2731" spans="1:18" ht="15.75" customHeight="1">
      <c r="A2731" s="19">
        <v>2730</v>
      </c>
      <c r="B2731" s="4">
        <v>60</v>
      </c>
      <c r="C2731" s="15">
        <v>12</v>
      </c>
      <c r="D2731" s="21">
        <v>3</v>
      </c>
      <c r="E2731" s="22">
        <v>44445</v>
      </c>
      <c r="F2731" s="26">
        <v>8</v>
      </c>
      <c r="G2731" s="24">
        <v>0.09</v>
      </c>
      <c r="H2731">
        <f>VLOOKUP($B2731,產品!$A$1:$E$61,4,FALSE)*(1-$G2731)*$F2731</f>
        <v>182000</v>
      </c>
      <c r="I2731" s="58">
        <f>$H2731-VLOOKUP($B2731,產品!$A$2:$E$61,5,FALSE)*F2731-$R2731</f>
        <v>39088</v>
      </c>
      <c r="J2731">
        <f t="shared" si="126"/>
        <v>2021</v>
      </c>
      <c r="P2731" t="str">
        <f>MID(VLOOKUP($D2731,業務!$A$1:$E$11,2,FALSE),FIND("/",VLOOKUP($D2731,業務!$A$1:$E$11,2,FALSE))+1,2)</f>
        <v>協理</v>
      </c>
      <c r="Q2731">
        <f t="shared" si="127"/>
        <v>1.6E-2</v>
      </c>
      <c r="R2731">
        <f t="shared" si="128"/>
        <v>2912</v>
      </c>
    </row>
    <row r="2732" spans="1:18" ht="15.75" customHeight="1">
      <c r="A2732" s="19">
        <v>2731</v>
      </c>
      <c r="B2732" s="4">
        <v>54</v>
      </c>
      <c r="C2732" s="15">
        <v>290</v>
      </c>
      <c r="D2732" s="21">
        <v>3</v>
      </c>
      <c r="E2732" s="22">
        <v>44445</v>
      </c>
      <c r="F2732" s="26">
        <v>15</v>
      </c>
      <c r="G2732" s="24">
        <v>0.13</v>
      </c>
      <c r="H2732">
        <f>VLOOKUP($B2732,產品!$A$1:$E$61,4,FALSE)*(1-$G2732)*$F2732</f>
        <v>234900</v>
      </c>
      <c r="I2732" s="58">
        <f>$H2732-VLOOKUP($B2732,產品!$A$2:$E$61,5,FALSE)*F2732-$R2732</f>
        <v>42141.599999999999</v>
      </c>
      <c r="J2732">
        <f t="shared" si="126"/>
        <v>2021</v>
      </c>
      <c r="P2732" t="str">
        <f>MID(VLOOKUP($D2732,業務!$A$1:$E$11,2,FALSE),FIND("/",VLOOKUP($D2732,業務!$A$1:$E$11,2,FALSE))+1,2)</f>
        <v>協理</v>
      </c>
      <c r="Q2732">
        <f t="shared" si="127"/>
        <v>1.6E-2</v>
      </c>
      <c r="R2732">
        <f t="shared" si="128"/>
        <v>3758.4</v>
      </c>
    </row>
    <row r="2733" spans="1:18" ht="15.75" customHeight="1">
      <c r="A2733" s="19">
        <v>2732</v>
      </c>
      <c r="B2733" s="4">
        <v>59</v>
      </c>
      <c r="C2733" s="15">
        <v>269</v>
      </c>
      <c r="D2733" s="21">
        <v>6</v>
      </c>
      <c r="E2733" s="22">
        <v>44446</v>
      </c>
      <c r="F2733" s="26">
        <v>2</v>
      </c>
      <c r="G2733" s="24">
        <v>0.19</v>
      </c>
      <c r="H2733">
        <f>VLOOKUP($B2733,產品!$A$1:$E$61,4,FALSE)*(1-$G2733)*$F2733</f>
        <v>38880</v>
      </c>
      <c r="I2733" s="58">
        <f>$H2733-VLOOKUP($B2733,產品!$A$2:$E$61,5,FALSE)*F2733-$R2733</f>
        <v>4891.2</v>
      </c>
      <c r="J2733">
        <f t="shared" si="126"/>
        <v>2021</v>
      </c>
      <c r="P2733" t="str">
        <f>MID(VLOOKUP($D2733,業務!$A$1:$E$11,2,FALSE),FIND("/",VLOOKUP($D2733,業務!$A$1:$E$11,2,FALSE))+1,2)</f>
        <v>專員</v>
      </c>
      <c r="Q2733">
        <f t="shared" si="127"/>
        <v>0.01</v>
      </c>
      <c r="R2733">
        <f t="shared" si="128"/>
        <v>388.8</v>
      </c>
    </row>
    <row r="2734" spans="1:18" ht="15.75" customHeight="1">
      <c r="A2734" s="19">
        <v>2733</v>
      </c>
      <c r="B2734" s="4">
        <v>43</v>
      </c>
      <c r="C2734" s="15">
        <v>6</v>
      </c>
      <c r="D2734" s="21">
        <v>1</v>
      </c>
      <c r="E2734" s="22">
        <v>44446</v>
      </c>
      <c r="F2734" s="26">
        <v>2</v>
      </c>
      <c r="G2734" s="24">
        <v>0.2</v>
      </c>
      <c r="H2734">
        <f>VLOOKUP($B2734,產品!$A$1:$E$61,4,FALSE)*(1-$G2734)*$F2734</f>
        <v>28800</v>
      </c>
      <c r="I2734" s="58">
        <f>$H2734-VLOOKUP($B2734,產品!$A$2:$E$61,5,FALSE)*F2734-$R2734</f>
        <v>5112</v>
      </c>
      <c r="J2734">
        <f t="shared" si="126"/>
        <v>2021</v>
      </c>
      <c r="P2734" t="str">
        <f>MID(VLOOKUP($D2734,業務!$A$1:$E$11,2,FALSE),FIND("/",VLOOKUP($D2734,業務!$A$1:$E$11,2,FALSE))+1,2)</f>
        <v>專員</v>
      </c>
      <c r="Q2734">
        <f t="shared" si="127"/>
        <v>0.01</v>
      </c>
      <c r="R2734">
        <f t="shared" si="128"/>
        <v>288</v>
      </c>
    </row>
    <row r="2735" spans="1:18" ht="15.75" customHeight="1">
      <c r="A2735" s="19">
        <v>2734</v>
      </c>
      <c r="B2735" s="4">
        <v>33</v>
      </c>
      <c r="C2735" s="15">
        <v>1</v>
      </c>
      <c r="D2735" s="21">
        <v>5</v>
      </c>
      <c r="E2735" s="22">
        <v>44446</v>
      </c>
      <c r="F2735" s="26">
        <v>3</v>
      </c>
      <c r="G2735" s="24">
        <v>0.13</v>
      </c>
      <c r="H2735">
        <f>VLOOKUP($B2735,產品!$A$1:$E$61,4,FALSE)*(1-$G2735)*$F2735</f>
        <v>19575</v>
      </c>
      <c r="I2735" s="58">
        <f>$H2735-VLOOKUP($B2735,產品!$A$2:$E$61,5,FALSE)*F2735-$R2735</f>
        <v>5879.25</v>
      </c>
      <c r="J2735">
        <f t="shared" si="126"/>
        <v>2021</v>
      </c>
      <c r="P2735" t="str">
        <f>MID(VLOOKUP($D2735,業務!$A$1:$E$11,2,FALSE),FIND("/",VLOOKUP($D2735,業務!$A$1:$E$11,2,FALSE))+1,2)</f>
        <v>專員</v>
      </c>
      <c r="Q2735">
        <f t="shared" si="127"/>
        <v>0.01</v>
      </c>
      <c r="R2735">
        <f t="shared" si="128"/>
        <v>195.75</v>
      </c>
    </row>
    <row r="2736" spans="1:18" ht="15.75" customHeight="1">
      <c r="A2736" s="19">
        <v>2735</v>
      </c>
      <c r="B2736" s="4">
        <v>2</v>
      </c>
      <c r="C2736" s="15">
        <v>271</v>
      </c>
      <c r="D2736" s="21">
        <v>4</v>
      </c>
      <c r="E2736" s="22">
        <v>44446</v>
      </c>
      <c r="F2736" s="26">
        <v>30</v>
      </c>
      <c r="G2736" s="24">
        <v>0.2</v>
      </c>
      <c r="H2736">
        <f>VLOOKUP($B2736,產品!$A$1:$E$61,4,FALSE)*(1-$G2736)*$F2736</f>
        <v>24000</v>
      </c>
      <c r="I2736" s="58">
        <f>$H2736-VLOOKUP($B2736,產品!$A$2:$E$61,5,FALSE)*F2736-$R2736</f>
        <v>11712</v>
      </c>
      <c r="J2736">
        <f t="shared" si="126"/>
        <v>2021</v>
      </c>
      <c r="P2736" t="str">
        <f>MID(VLOOKUP($D2736,業務!$A$1:$E$11,2,FALSE),FIND("/",VLOOKUP($D2736,業務!$A$1:$E$11,2,FALSE))+1,2)</f>
        <v>副理</v>
      </c>
      <c r="Q2736">
        <f t="shared" si="127"/>
        <v>1.2E-2</v>
      </c>
      <c r="R2736">
        <f t="shared" si="128"/>
        <v>288</v>
      </c>
    </row>
    <row r="2737" spans="1:18" ht="15.75" customHeight="1">
      <c r="A2737" s="19">
        <v>2736</v>
      </c>
      <c r="B2737" s="4">
        <v>17</v>
      </c>
      <c r="C2737" s="15">
        <v>2</v>
      </c>
      <c r="D2737" s="21">
        <v>4</v>
      </c>
      <c r="E2737" s="22">
        <v>44446</v>
      </c>
      <c r="F2737" s="26">
        <v>14</v>
      </c>
      <c r="G2737" s="24">
        <v>0.06</v>
      </c>
      <c r="H2737">
        <f>VLOOKUP($B2737,產品!$A$1:$E$61,4,FALSE)*(1-$G2737)*$F2737</f>
        <v>23688</v>
      </c>
      <c r="I2737" s="58">
        <f>$H2737-VLOOKUP($B2737,產品!$A$2:$E$61,5,FALSE)*F2737-$R2737</f>
        <v>13323.744000000001</v>
      </c>
      <c r="J2737">
        <f t="shared" si="126"/>
        <v>2021</v>
      </c>
      <c r="P2737" t="str">
        <f>MID(VLOOKUP($D2737,業務!$A$1:$E$11,2,FALSE),FIND("/",VLOOKUP($D2737,業務!$A$1:$E$11,2,FALSE))+1,2)</f>
        <v>副理</v>
      </c>
      <c r="Q2737">
        <f t="shared" si="127"/>
        <v>1.2E-2</v>
      </c>
      <c r="R2737">
        <f t="shared" si="128"/>
        <v>284.25600000000003</v>
      </c>
    </row>
    <row r="2738" spans="1:18" ht="15.75" customHeight="1">
      <c r="A2738" s="19">
        <v>2737</v>
      </c>
      <c r="B2738" s="4">
        <v>11</v>
      </c>
      <c r="C2738" s="15">
        <v>283</v>
      </c>
      <c r="D2738" s="21">
        <v>1</v>
      </c>
      <c r="E2738" s="22">
        <v>44446</v>
      </c>
      <c r="F2738" s="23">
        <v>30</v>
      </c>
      <c r="G2738" s="24">
        <v>0.1</v>
      </c>
      <c r="H2738">
        <f>VLOOKUP($B2738,產品!$A$1:$E$61,4,FALSE)*(1-$G2738)*$F2738</f>
        <v>27000</v>
      </c>
      <c r="I2738" s="58">
        <f>$H2738-VLOOKUP($B2738,產品!$A$2:$E$61,5,FALSE)*F2738-$R2738</f>
        <v>14730</v>
      </c>
      <c r="J2738">
        <f t="shared" si="126"/>
        <v>2021</v>
      </c>
      <c r="P2738" t="str">
        <f>MID(VLOOKUP($D2738,業務!$A$1:$E$11,2,FALSE),FIND("/",VLOOKUP($D2738,業務!$A$1:$E$11,2,FALSE))+1,2)</f>
        <v>專員</v>
      </c>
      <c r="Q2738">
        <f t="shared" si="127"/>
        <v>0.01</v>
      </c>
      <c r="R2738">
        <f t="shared" si="128"/>
        <v>270</v>
      </c>
    </row>
    <row r="2739" spans="1:18" ht="15.75" customHeight="1">
      <c r="A2739" s="19">
        <v>2738</v>
      </c>
      <c r="B2739" s="4">
        <v>45</v>
      </c>
      <c r="C2739" s="15">
        <v>116</v>
      </c>
      <c r="D2739" s="21">
        <v>4</v>
      </c>
      <c r="E2739" s="22">
        <v>44446</v>
      </c>
      <c r="F2739" s="23">
        <v>7</v>
      </c>
      <c r="G2739" s="24">
        <v>0.11</v>
      </c>
      <c r="H2739">
        <f>VLOOKUP($B2739,產品!$A$1:$E$61,4,FALSE)*(1-$G2739)*$F2739</f>
        <v>87220</v>
      </c>
      <c r="I2739" s="58">
        <f>$H2739-VLOOKUP($B2739,產品!$A$2:$E$61,5,FALSE)*F2739-$R2739</f>
        <v>22473.360000000001</v>
      </c>
      <c r="J2739">
        <f t="shared" si="126"/>
        <v>2021</v>
      </c>
      <c r="P2739" t="str">
        <f>MID(VLOOKUP($D2739,業務!$A$1:$E$11,2,FALSE),FIND("/",VLOOKUP($D2739,業務!$A$1:$E$11,2,FALSE))+1,2)</f>
        <v>副理</v>
      </c>
      <c r="Q2739">
        <f t="shared" si="127"/>
        <v>1.2E-2</v>
      </c>
      <c r="R2739">
        <f t="shared" si="128"/>
        <v>1046.6400000000001</v>
      </c>
    </row>
    <row r="2740" spans="1:18" ht="15.75" customHeight="1">
      <c r="A2740" s="19">
        <v>2739</v>
      </c>
      <c r="B2740" s="4">
        <v>2</v>
      </c>
      <c r="C2740" s="15">
        <v>1</v>
      </c>
      <c r="D2740" s="21">
        <v>10</v>
      </c>
      <c r="E2740" s="22">
        <v>44446</v>
      </c>
      <c r="F2740" s="26">
        <v>50</v>
      </c>
      <c r="G2740" s="24">
        <v>0.11</v>
      </c>
      <c r="H2740">
        <f>VLOOKUP($B2740,產品!$A$1:$E$61,4,FALSE)*(1-$G2740)*$F2740</f>
        <v>44500</v>
      </c>
      <c r="I2740" s="58">
        <f>$H2740-VLOOKUP($B2740,產品!$A$2:$E$61,5,FALSE)*F2740-$R2740</f>
        <v>24055</v>
      </c>
      <c r="J2740">
        <f t="shared" si="126"/>
        <v>2021</v>
      </c>
      <c r="P2740" t="str">
        <f>MID(VLOOKUP($D2740,業務!$A$1:$E$11,2,FALSE),FIND("/",VLOOKUP($D2740,業務!$A$1:$E$11,2,FALSE))+1,2)</f>
        <v>專員</v>
      </c>
      <c r="Q2740">
        <f t="shared" si="127"/>
        <v>0.01</v>
      </c>
      <c r="R2740">
        <f t="shared" si="128"/>
        <v>445</v>
      </c>
    </row>
    <row r="2741" spans="1:18" ht="15.75" customHeight="1">
      <c r="A2741" s="19">
        <v>2740</v>
      </c>
      <c r="B2741" s="4">
        <v>52</v>
      </c>
      <c r="C2741" s="15">
        <v>265</v>
      </c>
      <c r="D2741" s="21">
        <v>7</v>
      </c>
      <c r="E2741" s="22">
        <v>44446</v>
      </c>
      <c r="F2741" s="23">
        <v>8</v>
      </c>
      <c r="G2741" s="24">
        <v>0.11</v>
      </c>
      <c r="H2741">
        <f>VLOOKUP($B2741,產品!$A$1:$E$61,4,FALSE)*(1-$G2741)*$F2741</f>
        <v>156640</v>
      </c>
      <c r="I2741" s="58">
        <f>$H2741-VLOOKUP($B2741,產品!$A$2:$E$61,5,FALSE)*F2741-$R2741</f>
        <v>31560.320000000014</v>
      </c>
      <c r="J2741">
        <f t="shared" si="126"/>
        <v>2021</v>
      </c>
      <c r="P2741" t="str">
        <f>MID(VLOOKUP($D2741,業務!$A$1:$E$11,2,FALSE),FIND("/",VLOOKUP($D2741,業務!$A$1:$E$11,2,FALSE))+1,2)</f>
        <v>副理</v>
      </c>
      <c r="Q2741">
        <f t="shared" si="127"/>
        <v>1.2E-2</v>
      </c>
      <c r="R2741">
        <f t="shared" si="128"/>
        <v>1879.68</v>
      </c>
    </row>
    <row r="2742" spans="1:18" ht="15.75" customHeight="1">
      <c r="A2742" s="19">
        <v>2741</v>
      </c>
      <c r="B2742" s="4">
        <v>52</v>
      </c>
      <c r="C2742" s="15">
        <v>282</v>
      </c>
      <c r="D2742" s="21">
        <v>9</v>
      </c>
      <c r="E2742" s="22">
        <v>44446</v>
      </c>
      <c r="F2742" s="26">
        <v>10</v>
      </c>
      <c r="G2742" s="24">
        <v>0.13</v>
      </c>
      <c r="H2742">
        <f>VLOOKUP($B2742,產品!$A$1:$E$61,4,FALSE)*(1-$G2742)*$F2742</f>
        <v>191400</v>
      </c>
      <c r="I2742" s="58">
        <f>$H2742-VLOOKUP($B2742,產品!$A$2:$E$61,5,FALSE)*F2742-$R2742</f>
        <v>34529.000000000029</v>
      </c>
      <c r="J2742">
        <f t="shared" si="126"/>
        <v>2021</v>
      </c>
      <c r="P2742" t="str">
        <f>MID(VLOOKUP($D2742,業務!$A$1:$E$11,2,FALSE),FIND("/",VLOOKUP($D2742,業務!$A$1:$E$11,2,FALSE))+1,2)</f>
        <v>經理</v>
      </c>
      <c r="Q2742">
        <f t="shared" si="127"/>
        <v>1.4999999999999999E-2</v>
      </c>
      <c r="R2742">
        <f t="shared" si="128"/>
        <v>2871</v>
      </c>
    </row>
    <row r="2743" spans="1:18" ht="15.75" customHeight="1">
      <c r="A2743" s="19">
        <v>2742</v>
      </c>
      <c r="B2743" s="4">
        <v>9</v>
      </c>
      <c r="C2743" s="15">
        <v>112</v>
      </c>
      <c r="D2743" s="21">
        <v>5</v>
      </c>
      <c r="E2743" s="22">
        <v>44446</v>
      </c>
      <c r="F2743" s="26">
        <v>135</v>
      </c>
      <c r="G2743" s="24">
        <v>0.08</v>
      </c>
      <c r="H2743">
        <f>VLOOKUP($B2743,產品!$A$1:$E$61,4,FALSE)*(1-$G2743)*$F2743</f>
        <v>124200</v>
      </c>
      <c r="I2743" s="58">
        <f>$H2743-VLOOKUP($B2743,產品!$A$2:$E$61,5,FALSE)*F2743-$R2743</f>
        <v>68958</v>
      </c>
      <c r="J2743">
        <f t="shared" si="126"/>
        <v>2021</v>
      </c>
      <c r="P2743" t="str">
        <f>MID(VLOOKUP($D2743,業務!$A$1:$E$11,2,FALSE),FIND("/",VLOOKUP($D2743,業務!$A$1:$E$11,2,FALSE))+1,2)</f>
        <v>專員</v>
      </c>
      <c r="Q2743">
        <f t="shared" si="127"/>
        <v>0.01</v>
      </c>
      <c r="R2743">
        <f t="shared" si="128"/>
        <v>1242</v>
      </c>
    </row>
    <row r="2744" spans="1:18" ht="15.75" customHeight="1">
      <c r="A2744" s="19">
        <v>2743</v>
      </c>
      <c r="B2744" s="4">
        <v>18</v>
      </c>
      <c r="C2744" s="15">
        <v>12</v>
      </c>
      <c r="D2744" s="21">
        <v>4</v>
      </c>
      <c r="E2744" s="22">
        <v>44446</v>
      </c>
      <c r="F2744" s="26">
        <v>150</v>
      </c>
      <c r="G2744" s="24">
        <v>0.12</v>
      </c>
      <c r="H2744">
        <f>VLOOKUP($B2744,產品!$A$1:$E$61,4,FALSE)*(1-$G2744)*$F2744</f>
        <v>237600</v>
      </c>
      <c r="I2744" s="58">
        <f>$H2744-VLOOKUP($B2744,產品!$A$2:$E$61,5,FALSE)*F2744-$R2744</f>
        <v>126748.8</v>
      </c>
      <c r="J2744">
        <f t="shared" si="126"/>
        <v>2021</v>
      </c>
      <c r="P2744" t="str">
        <f>MID(VLOOKUP($D2744,業務!$A$1:$E$11,2,FALSE),FIND("/",VLOOKUP($D2744,業務!$A$1:$E$11,2,FALSE))+1,2)</f>
        <v>副理</v>
      </c>
      <c r="Q2744">
        <f t="shared" si="127"/>
        <v>1.2E-2</v>
      </c>
      <c r="R2744">
        <f t="shared" si="128"/>
        <v>2851.2000000000003</v>
      </c>
    </row>
    <row r="2745" spans="1:18" ht="15.75" customHeight="1">
      <c r="A2745" s="19">
        <v>2744</v>
      </c>
      <c r="B2745" s="4">
        <v>35</v>
      </c>
      <c r="C2745" s="15">
        <v>258</v>
      </c>
      <c r="D2745" s="21">
        <v>1</v>
      </c>
      <c r="E2745" s="22">
        <v>44447</v>
      </c>
      <c r="F2745" s="23">
        <v>10</v>
      </c>
      <c r="G2745" s="24">
        <v>0.19</v>
      </c>
      <c r="H2745">
        <f>VLOOKUP($B2745,產品!$A$1:$E$61,4,FALSE)*(1-$G2745)*$F2745</f>
        <v>68850</v>
      </c>
      <c r="I2745" s="58">
        <f>$H2745-VLOOKUP($B2745,產品!$A$2:$E$61,5,FALSE)*F2745-$R2745</f>
        <v>17161.5</v>
      </c>
      <c r="J2745">
        <f t="shared" si="126"/>
        <v>2021</v>
      </c>
      <c r="P2745" t="str">
        <f>MID(VLOOKUP($D2745,業務!$A$1:$E$11,2,FALSE),FIND("/",VLOOKUP($D2745,業務!$A$1:$E$11,2,FALSE))+1,2)</f>
        <v>專員</v>
      </c>
      <c r="Q2745">
        <f t="shared" si="127"/>
        <v>0.01</v>
      </c>
      <c r="R2745">
        <f t="shared" si="128"/>
        <v>688.5</v>
      </c>
    </row>
    <row r="2746" spans="1:18" ht="15.75" customHeight="1">
      <c r="A2746" s="19">
        <v>2745</v>
      </c>
      <c r="B2746" s="4">
        <v>41</v>
      </c>
      <c r="C2746" s="15">
        <v>282</v>
      </c>
      <c r="D2746" s="21">
        <v>6</v>
      </c>
      <c r="E2746" s="22">
        <v>44447</v>
      </c>
      <c r="F2746" s="26">
        <v>3</v>
      </c>
      <c r="G2746" s="24">
        <v>0.17</v>
      </c>
      <c r="H2746">
        <f>VLOOKUP($B2746,產品!$A$1:$E$61,4,FALSE)*(1-$G2746)*$F2746</f>
        <v>29880</v>
      </c>
      <c r="I2746" s="58">
        <f>$H2746-VLOOKUP($B2746,產品!$A$2:$E$61,5,FALSE)*F2746-$R2746</f>
        <v>6181.2</v>
      </c>
      <c r="J2746">
        <f t="shared" si="126"/>
        <v>2021</v>
      </c>
      <c r="P2746" t="str">
        <f>MID(VLOOKUP($D2746,業務!$A$1:$E$11,2,FALSE),FIND("/",VLOOKUP($D2746,業務!$A$1:$E$11,2,FALSE))+1,2)</f>
        <v>專員</v>
      </c>
      <c r="Q2746">
        <f t="shared" si="127"/>
        <v>0.01</v>
      </c>
      <c r="R2746">
        <f t="shared" si="128"/>
        <v>298.8</v>
      </c>
    </row>
    <row r="2747" spans="1:18" ht="15.75" customHeight="1">
      <c r="A2747" s="19">
        <v>2746</v>
      </c>
      <c r="B2747" s="4">
        <v>51</v>
      </c>
      <c r="C2747" s="15">
        <v>9</v>
      </c>
      <c r="D2747" s="21">
        <v>7</v>
      </c>
      <c r="E2747" s="22">
        <v>44447</v>
      </c>
      <c r="F2747" s="26">
        <v>3</v>
      </c>
      <c r="G2747" s="24">
        <v>0.06</v>
      </c>
      <c r="H2747">
        <f>VLOOKUP($B2747,產品!$A$1:$E$61,4,FALSE)*(1-$G2747)*$F2747</f>
        <v>56400</v>
      </c>
      <c r="I2747" s="58">
        <f>$H2747-VLOOKUP($B2747,產品!$A$2:$E$61,5,FALSE)*F2747-$R2747</f>
        <v>13723.2</v>
      </c>
      <c r="J2747">
        <f t="shared" si="126"/>
        <v>2021</v>
      </c>
      <c r="P2747" t="str">
        <f>MID(VLOOKUP($D2747,業務!$A$1:$E$11,2,FALSE),FIND("/",VLOOKUP($D2747,業務!$A$1:$E$11,2,FALSE))+1,2)</f>
        <v>副理</v>
      </c>
      <c r="Q2747">
        <f t="shared" si="127"/>
        <v>1.2E-2</v>
      </c>
      <c r="R2747">
        <f t="shared" si="128"/>
        <v>676.80000000000007</v>
      </c>
    </row>
    <row r="2748" spans="1:18" ht="15.75" customHeight="1">
      <c r="A2748" s="19">
        <v>2747</v>
      </c>
      <c r="B2748" s="4">
        <v>39</v>
      </c>
      <c r="C2748" s="15">
        <v>121</v>
      </c>
      <c r="D2748" s="21">
        <v>8</v>
      </c>
      <c r="E2748" s="22">
        <v>44447</v>
      </c>
      <c r="F2748" s="26">
        <v>5</v>
      </c>
      <c r="G2748" s="24">
        <v>0.15</v>
      </c>
      <c r="H2748">
        <f>VLOOKUP($B2748,產品!$A$1:$E$61,4,FALSE)*(1-$G2748)*$F2748</f>
        <v>76500</v>
      </c>
      <c r="I2748" s="58">
        <f>$H2748-VLOOKUP($B2748,產品!$A$2:$E$61,5,FALSE)*F2748-$R2748</f>
        <v>17235</v>
      </c>
      <c r="J2748">
        <f t="shared" si="126"/>
        <v>2021</v>
      </c>
      <c r="P2748" t="str">
        <f>MID(VLOOKUP($D2748,業務!$A$1:$E$11,2,FALSE),FIND("/",VLOOKUP($D2748,業務!$A$1:$E$11,2,FALSE))+1,2)</f>
        <v>專員</v>
      </c>
      <c r="Q2748">
        <f t="shared" si="127"/>
        <v>0.01</v>
      </c>
      <c r="R2748">
        <f t="shared" si="128"/>
        <v>765</v>
      </c>
    </row>
    <row r="2749" spans="1:18" ht="15.75" customHeight="1">
      <c r="A2749" s="19">
        <v>2748</v>
      </c>
      <c r="B2749" s="4">
        <v>36</v>
      </c>
      <c r="C2749" s="15">
        <v>264</v>
      </c>
      <c r="D2749" s="21">
        <v>7</v>
      </c>
      <c r="E2749" s="22">
        <v>44447</v>
      </c>
      <c r="F2749" s="23">
        <v>14</v>
      </c>
      <c r="G2749" s="24">
        <v>0.18</v>
      </c>
      <c r="H2749">
        <f>VLOOKUP($B2749,產品!$A$1:$E$61,4,FALSE)*(1-$G2749)*$F2749</f>
        <v>103320.00000000001</v>
      </c>
      <c r="I2749" s="58">
        <f>$H2749-VLOOKUP($B2749,產品!$A$2:$E$61,5,FALSE)*F2749-$R2749</f>
        <v>26480.160000000014</v>
      </c>
      <c r="J2749">
        <f t="shared" si="126"/>
        <v>2021</v>
      </c>
      <c r="P2749" t="str">
        <f>MID(VLOOKUP($D2749,業務!$A$1:$E$11,2,FALSE),FIND("/",VLOOKUP($D2749,業務!$A$1:$E$11,2,FALSE))+1,2)</f>
        <v>副理</v>
      </c>
      <c r="Q2749">
        <f t="shared" si="127"/>
        <v>1.2E-2</v>
      </c>
      <c r="R2749">
        <f t="shared" si="128"/>
        <v>1239.8400000000001</v>
      </c>
    </row>
    <row r="2750" spans="1:18" ht="15.75" customHeight="1">
      <c r="A2750" s="19">
        <v>2749</v>
      </c>
      <c r="B2750" s="4">
        <v>12</v>
      </c>
      <c r="C2750" s="15">
        <v>11</v>
      </c>
      <c r="D2750" s="21">
        <v>10</v>
      </c>
      <c r="E2750" s="22">
        <v>44447</v>
      </c>
      <c r="F2750" s="23">
        <v>60</v>
      </c>
      <c r="G2750" s="24">
        <v>0.08</v>
      </c>
      <c r="H2750">
        <f>VLOOKUP($B2750,產品!$A$1:$E$61,4,FALSE)*(1-$G2750)*$F2750</f>
        <v>55200</v>
      </c>
      <c r="I2750" s="58">
        <f>$H2750-VLOOKUP($B2750,產品!$A$2:$E$61,5,FALSE)*F2750-$R2750</f>
        <v>30648</v>
      </c>
      <c r="J2750">
        <f t="shared" si="126"/>
        <v>2021</v>
      </c>
      <c r="P2750" t="str">
        <f>MID(VLOOKUP($D2750,業務!$A$1:$E$11,2,FALSE),FIND("/",VLOOKUP($D2750,業務!$A$1:$E$11,2,FALSE))+1,2)</f>
        <v>專員</v>
      </c>
      <c r="Q2750">
        <f t="shared" si="127"/>
        <v>0.01</v>
      </c>
      <c r="R2750">
        <f t="shared" si="128"/>
        <v>552</v>
      </c>
    </row>
    <row r="2751" spans="1:18" ht="15.75" customHeight="1">
      <c r="A2751" s="19">
        <v>2750</v>
      </c>
      <c r="B2751" s="4">
        <v>60</v>
      </c>
      <c r="C2751" s="15">
        <v>140</v>
      </c>
      <c r="D2751" s="21">
        <v>8</v>
      </c>
      <c r="E2751" s="22">
        <v>44447</v>
      </c>
      <c r="F2751" s="23">
        <v>9</v>
      </c>
      <c r="G2751" s="24">
        <v>0.15</v>
      </c>
      <c r="H2751">
        <f>VLOOKUP($B2751,產品!$A$1:$E$61,4,FALSE)*(1-$G2751)*$F2751</f>
        <v>191250</v>
      </c>
      <c r="I2751" s="58">
        <f>$H2751-VLOOKUP($B2751,產品!$A$2:$E$61,5,FALSE)*F2751-$R2751</f>
        <v>31837.5</v>
      </c>
      <c r="J2751">
        <f t="shared" si="126"/>
        <v>2021</v>
      </c>
      <c r="P2751" t="str">
        <f>MID(VLOOKUP($D2751,業務!$A$1:$E$11,2,FALSE),FIND("/",VLOOKUP($D2751,業務!$A$1:$E$11,2,FALSE))+1,2)</f>
        <v>專員</v>
      </c>
      <c r="Q2751">
        <f t="shared" si="127"/>
        <v>0.01</v>
      </c>
      <c r="R2751">
        <f t="shared" si="128"/>
        <v>1912.5</v>
      </c>
    </row>
    <row r="2752" spans="1:18" ht="15.75" customHeight="1">
      <c r="A2752" s="19">
        <v>2751</v>
      </c>
      <c r="B2752" s="4">
        <v>60</v>
      </c>
      <c r="C2752" s="15">
        <v>7</v>
      </c>
      <c r="D2752" s="21">
        <v>10</v>
      </c>
      <c r="E2752" s="22">
        <v>44447</v>
      </c>
      <c r="F2752" s="26">
        <v>9</v>
      </c>
      <c r="G2752" s="24">
        <v>0.12</v>
      </c>
      <c r="H2752">
        <f>VLOOKUP($B2752,產品!$A$1:$E$61,4,FALSE)*(1-$G2752)*$F2752</f>
        <v>198000</v>
      </c>
      <c r="I2752" s="58">
        <f>$H2752-VLOOKUP($B2752,產品!$A$2:$E$61,5,FALSE)*F2752-$R2752</f>
        <v>38520</v>
      </c>
      <c r="J2752">
        <f t="shared" si="126"/>
        <v>2021</v>
      </c>
      <c r="P2752" t="str">
        <f>MID(VLOOKUP($D2752,業務!$A$1:$E$11,2,FALSE),FIND("/",VLOOKUP($D2752,業務!$A$1:$E$11,2,FALSE))+1,2)</f>
        <v>專員</v>
      </c>
      <c r="Q2752">
        <f t="shared" si="127"/>
        <v>0.01</v>
      </c>
      <c r="R2752">
        <f t="shared" si="128"/>
        <v>1980</v>
      </c>
    </row>
    <row r="2753" spans="1:18" ht="15.75" customHeight="1">
      <c r="A2753" s="19">
        <v>2752</v>
      </c>
      <c r="B2753" s="4">
        <v>32</v>
      </c>
      <c r="C2753" s="15">
        <v>266</v>
      </c>
      <c r="D2753" s="21">
        <v>3</v>
      </c>
      <c r="E2753" s="22">
        <v>44448</v>
      </c>
      <c r="F2753" s="26">
        <v>3</v>
      </c>
      <c r="G2753" s="24">
        <v>7.0000000000000007E-2</v>
      </c>
      <c r="H2753">
        <f>VLOOKUP($B2753,產品!$A$1:$E$61,4,FALSE)*(1-$G2753)*$F2753</f>
        <v>20924.999999999996</v>
      </c>
      <c r="I2753" s="58">
        <f>$H2753-VLOOKUP($B2753,產品!$A$2:$E$61,5,FALSE)*F2753-$R2753</f>
        <v>7090.1999999999962</v>
      </c>
      <c r="J2753">
        <f t="shared" si="126"/>
        <v>2021</v>
      </c>
      <c r="P2753" t="str">
        <f>MID(VLOOKUP($D2753,業務!$A$1:$E$11,2,FALSE),FIND("/",VLOOKUP($D2753,業務!$A$1:$E$11,2,FALSE))+1,2)</f>
        <v>協理</v>
      </c>
      <c r="Q2753">
        <f t="shared" si="127"/>
        <v>1.6E-2</v>
      </c>
      <c r="R2753">
        <f t="shared" si="128"/>
        <v>334.79999999999995</v>
      </c>
    </row>
    <row r="2754" spans="1:18" ht="15.75" customHeight="1">
      <c r="A2754" s="19">
        <v>2753</v>
      </c>
      <c r="B2754" s="4">
        <v>38</v>
      </c>
      <c r="C2754" s="15">
        <v>262</v>
      </c>
      <c r="D2754" s="21">
        <v>5</v>
      </c>
      <c r="E2754" s="22">
        <v>44448</v>
      </c>
      <c r="F2754" s="23">
        <v>3</v>
      </c>
      <c r="G2754" s="24">
        <v>0.12</v>
      </c>
      <c r="H2754">
        <f>VLOOKUP($B2754,產品!$A$1:$E$61,4,FALSE)*(1-$G2754)*$F2754</f>
        <v>39600</v>
      </c>
      <c r="I2754" s="58">
        <f>$H2754-VLOOKUP($B2754,產品!$A$2:$E$61,5,FALSE)*F2754-$R2754</f>
        <v>9954</v>
      </c>
      <c r="J2754">
        <f t="shared" si="126"/>
        <v>2021</v>
      </c>
      <c r="P2754" t="str">
        <f>MID(VLOOKUP($D2754,業務!$A$1:$E$11,2,FALSE),FIND("/",VLOOKUP($D2754,業務!$A$1:$E$11,2,FALSE))+1,2)</f>
        <v>專員</v>
      </c>
      <c r="Q2754">
        <f t="shared" si="127"/>
        <v>0.01</v>
      </c>
      <c r="R2754">
        <f t="shared" si="128"/>
        <v>396</v>
      </c>
    </row>
    <row r="2755" spans="1:18" ht="15.75" customHeight="1">
      <c r="A2755" s="19">
        <v>2754</v>
      </c>
      <c r="B2755" s="4">
        <v>33</v>
      </c>
      <c r="C2755" s="15">
        <v>7</v>
      </c>
      <c r="D2755" s="21">
        <v>8</v>
      </c>
      <c r="E2755" s="22">
        <v>44448</v>
      </c>
      <c r="F2755" s="26">
        <v>15</v>
      </c>
      <c r="G2755" s="24">
        <v>0.2</v>
      </c>
      <c r="H2755">
        <f>VLOOKUP($B2755,產品!$A$1:$E$61,4,FALSE)*(1-$G2755)*$F2755</f>
        <v>90000</v>
      </c>
      <c r="I2755" s="58">
        <f>$H2755-VLOOKUP($B2755,產品!$A$2:$E$61,5,FALSE)*F2755-$R2755</f>
        <v>21600</v>
      </c>
      <c r="J2755">
        <f t="shared" ref="J2755:J2818" si="129">YEAR(E2755)</f>
        <v>2021</v>
      </c>
      <c r="P2755" t="str">
        <f>MID(VLOOKUP($D2755,業務!$A$1:$E$11,2,FALSE),FIND("/",VLOOKUP($D2755,業務!$A$1:$E$11,2,FALSE))+1,2)</f>
        <v>專員</v>
      </c>
      <c r="Q2755">
        <f t="shared" ref="Q2755:Q2818" si="130">IF($P2755="專員",1%,IF($P2755="副理",1.2%,IF($P2755="經理",1.5%,IF($P2755="協理",1.6%,0))))</f>
        <v>0.01</v>
      </c>
      <c r="R2755">
        <f t="shared" ref="R2755:R2818" si="131">$H2755*$Q2755</f>
        <v>900</v>
      </c>
    </row>
    <row r="2756" spans="1:18" ht="15.75" customHeight="1">
      <c r="A2756" s="19">
        <v>2755</v>
      </c>
      <c r="B2756" s="4">
        <v>7</v>
      </c>
      <c r="C2756" s="15">
        <v>118</v>
      </c>
      <c r="D2756" s="21">
        <v>3</v>
      </c>
      <c r="E2756" s="22">
        <v>44448</v>
      </c>
      <c r="F2756" s="26">
        <v>50</v>
      </c>
      <c r="G2756" s="24">
        <v>0.13</v>
      </c>
      <c r="H2756">
        <f>VLOOKUP($B2756,產品!$A$1:$E$61,4,FALSE)*(1-$G2756)*$F2756</f>
        <v>43500</v>
      </c>
      <c r="I2756" s="58">
        <f>$H2756-VLOOKUP($B2756,產品!$A$2:$E$61,5,FALSE)*F2756-$R2756</f>
        <v>22804</v>
      </c>
      <c r="J2756">
        <f t="shared" si="129"/>
        <v>2021</v>
      </c>
      <c r="P2756" t="str">
        <f>MID(VLOOKUP($D2756,業務!$A$1:$E$11,2,FALSE),FIND("/",VLOOKUP($D2756,業務!$A$1:$E$11,2,FALSE))+1,2)</f>
        <v>協理</v>
      </c>
      <c r="Q2756">
        <f t="shared" si="130"/>
        <v>1.6E-2</v>
      </c>
      <c r="R2756">
        <f t="shared" si="131"/>
        <v>696</v>
      </c>
    </row>
    <row r="2757" spans="1:18" ht="15.75" customHeight="1">
      <c r="A2757" s="19">
        <v>2756</v>
      </c>
      <c r="B2757" s="4">
        <v>6</v>
      </c>
      <c r="C2757" s="15">
        <v>124</v>
      </c>
      <c r="D2757" s="21">
        <v>10</v>
      </c>
      <c r="E2757" s="22">
        <v>44448</v>
      </c>
      <c r="F2757" s="26">
        <v>60</v>
      </c>
      <c r="G2757" s="24">
        <v>0.19</v>
      </c>
      <c r="H2757">
        <f>VLOOKUP($B2757,產品!$A$1:$E$61,4,FALSE)*(1-$G2757)*$F2757</f>
        <v>48600</v>
      </c>
      <c r="I2757" s="58">
        <f>$H2757-VLOOKUP($B2757,產品!$A$2:$E$61,5,FALSE)*F2757-$R2757</f>
        <v>24114</v>
      </c>
      <c r="J2757">
        <f t="shared" si="129"/>
        <v>2021</v>
      </c>
      <c r="P2757" t="str">
        <f>MID(VLOOKUP($D2757,業務!$A$1:$E$11,2,FALSE),FIND("/",VLOOKUP($D2757,業務!$A$1:$E$11,2,FALSE))+1,2)</f>
        <v>專員</v>
      </c>
      <c r="Q2757">
        <f t="shared" si="130"/>
        <v>0.01</v>
      </c>
      <c r="R2757">
        <f t="shared" si="131"/>
        <v>486</v>
      </c>
    </row>
    <row r="2758" spans="1:18" ht="15.75" customHeight="1">
      <c r="A2758" s="19">
        <v>2757</v>
      </c>
      <c r="B2758" s="4">
        <v>6</v>
      </c>
      <c r="C2758" s="15">
        <v>8</v>
      </c>
      <c r="D2758" s="21">
        <v>6</v>
      </c>
      <c r="E2758" s="22">
        <v>44448</v>
      </c>
      <c r="F2758" s="26">
        <v>50</v>
      </c>
      <c r="G2758" s="24">
        <v>0.06</v>
      </c>
      <c r="H2758">
        <f>VLOOKUP($B2758,產品!$A$1:$E$61,4,FALSE)*(1-$G2758)*$F2758</f>
        <v>47000</v>
      </c>
      <c r="I2758" s="58">
        <f>$H2758-VLOOKUP($B2758,產品!$A$2:$E$61,5,FALSE)*F2758-$R2758</f>
        <v>26530</v>
      </c>
      <c r="J2758">
        <f t="shared" si="129"/>
        <v>2021</v>
      </c>
      <c r="P2758" t="str">
        <f>MID(VLOOKUP($D2758,業務!$A$1:$E$11,2,FALSE),FIND("/",VLOOKUP($D2758,業務!$A$1:$E$11,2,FALSE))+1,2)</f>
        <v>專員</v>
      </c>
      <c r="Q2758">
        <f t="shared" si="130"/>
        <v>0.01</v>
      </c>
      <c r="R2758">
        <f t="shared" si="131"/>
        <v>470</v>
      </c>
    </row>
    <row r="2759" spans="1:18" ht="15.75" customHeight="1">
      <c r="A2759" s="19">
        <v>2758</v>
      </c>
      <c r="B2759" s="4">
        <v>47</v>
      </c>
      <c r="C2759" s="15">
        <v>5</v>
      </c>
      <c r="D2759" s="21">
        <v>7</v>
      </c>
      <c r="E2759" s="22">
        <v>44448</v>
      </c>
      <c r="F2759" s="26">
        <v>7</v>
      </c>
      <c r="G2759" s="24">
        <v>0.06</v>
      </c>
      <c r="H2759">
        <f>VLOOKUP($B2759,產品!$A$1:$E$61,4,FALSE)*(1-$G2759)*$F2759</f>
        <v>131600</v>
      </c>
      <c r="I2759" s="58">
        <f>$H2759-VLOOKUP($B2759,產品!$A$2:$E$61,5,FALSE)*F2759-$R2759</f>
        <v>39020.800000000003</v>
      </c>
      <c r="J2759">
        <f t="shared" si="129"/>
        <v>2021</v>
      </c>
      <c r="P2759" t="str">
        <f>MID(VLOOKUP($D2759,業務!$A$1:$E$11,2,FALSE),FIND("/",VLOOKUP($D2759,業務!$A$1:$E$11,2,FALSE))+1,2)</f>
        <v>副理</v>
      </c>
      <c r="Q2759">
        <f t="shared" si="130"/>
        <v>1.2E-2</v>
      </c>
      <c r="R2759">
        <f t="shared" si="131"/>
        <v>1579.2</v>
      </c>
    </row>
    <row r="2760" spans="1:18" ht="15.75" customHeight="1">
      <c r="A2760" s="19">
        <v>2759</v>
      </c>
      <c r="B2760" s="4">
        <v>22</v>
      </c>
      <c r="C2760" s="15">
        <v>8</v>
      </c>
      <c r="D2760" s="21">
        <v>4</v>
      </c>
      <c r="E2760" s="22">
        <v>44448</v>
      </c>
      <c r="F2760" s="26">
        <v>50</v>
      </c>
      <c r="G2760" s="24">
        <v>0.12</v>
      </c>
      <c r="H2760">
        <f>VLOOKUP($B2760,產品!$A$1:$E$61,4,FALSE)*(1-$G2760)*$F2760</f>
        <v>79200</v>
      </c>
      <c r="I2760" s="58">
        <f>$H2760-VLOOKUP($B2760,產品!$A$2:$E$61,5,FALSE)*F2760-$R2760</f>
        <v>42249.599999999999</v>
      </c>
      <c r="J2760">
        <f t="shared" si="129"/>
        <v>2021</v>
      </c>
      <c r="P2760" t="str">
        <f>MID(VLOOKUP($D2760,業務!$A$1:$E$11,2,FALSE),FIND("/",VLOOKUP($D2760,業務!$A$1:$E$11,2,FALSE))+1,2)</f>
        <v>副理</v>
      </c>
      <c r="Q2760">
        <f t="shared" si="130"/>
        <v>1.2E-2</v>
      </c>
      <c r="R2760">
        <f t="shared" si="131"/>
        <v>950.4</v>
      </c>
    </row>
    <row r="2761" spans="1:18" ht="15.75" customHeight="1">
      <c r="A2761" s="19">
        <v>2760</v>
      </c>
      <c r="B2761" s="4">
        <v>25</v>
      </c>
      <c r="C2761" s="15">
        <v>271</v>
      </c>
      <c r="D2761" s="21">
        <v>9</v>
      </c>
      <c r="E2761" s="22">
        <v>44449</v>
      </c>
      <c r="F2761" s="26">
        <v>3</v>
      </c>
      <c r="G2761" s="24">
        <v>0.19</v>
      </c>
      <c r="H2761">
        <f>VLOOKUP($B2761,產品!$A$1:$E$61,4,FALSE)*(1-$G2761)*$F2761</f>
        <v>14580</v>
      </c>
      <c r="I2761" s="58">
        <f>$H2761-VLOOKUP($B2761,產品!$A$2:$E$61,5,FALSE)*F2761-$R2761</f>
        <v>3561.3</v>
      </c>
      <c r="J2761">
        <f t="shared" si="129"/>
        <v>2021</v>
      </c>
      <c r="P2761" t="str">
        <f>MID(VLOOKUP($D2761,業務!$A$1:$E$11,2,FALSE),FIND("/",VLOOKUP($D2761,業務!$A$1:$E$11,2,FALSE))+1,2)</f>
        <v>經理</v>
      </c>
      <c r="Q2761">
        <f t="shared" si="130"/>
        <v>1.4999999999999999E-2</v>
      </c>
      <c r="R2761">
        <f t="shared" si="131"/>
        <v>218.7</v>
      </c>
    </row>
    <row r="2762" spans="1:18" ht="15.75" customHeight="1">
      <c r="A2762" s="19">
        <v>2761</v>
      </c>
      <c r="B2762" s="4">
        <v>52</v>
      </c>
      <c r="C2762" s="15">
        <v>280</v>
      </c>
      <c r="D2762" s="21">
        <v>3</v>
      </c>
      <c r="E2762" s="22">
        <v>44449</v>
      </c>
      <c r="F2762" s="26">
        <v>2</v>
      </c>
      <c r="G2762" s="24">
        <v>0.2</v>
      </c>
      <c r="H2762">
        <f>VLOOKUP($B2762,產品!$A$1:$E$61,4,FALSE)*(1-$G2762)*$F2762</f>
        <v>35200</v>
      </c>
      <c r="I2762" s="58">
        <f>$H2762-VLOOKUP($B2762,產品!$A$2:$E$61,5,FALSE)*F2762-$R2762</f>
        <v>3836.8000000000038</v>
      </c>
      <c r="J2762">
        <f t="shared" si="129"/>
        <v>2021</v>
      </c>
      <c r="P2762" t="str">
        <f>MID(VLOOKUP($D2762,業務!$A$1:$E$11,2,FALSE),FIND("/",VLOOKUP($D2762,業務!$A$1:$E$11,2,FALSE))+1,2)</f>
        <v>協理</v>
      </c>
      <c r="Q2762">
        <f t="shared" si="130"/>
        <v>1.6E-2</v>
      </c>
      <c r="R2762">
        <f t="shared" si="131"/>
        <v>563.20000000000005</v>
      </c>
    </row>
    <row r="2763" spans="1:18" ht="15.75" customHeight="1">
      <c r="A2763" s="19">
        <v>2762</v>
      </c>
      <c r="B2763" s="4">
        <v>59</v>
      </c>
      <c r="C2763" s="15">
        <v>261</v>
      </c>
      <c r="D2763" s="21">
        <v>1</v>
      </c>
      <c r="E2763" s="22">
        <v>44449</v>
      </c>
      <c r="F2763" s="26">
        <v>3</v>
      </c>
      <c r="G2763" s="24">
        <v>0.17</v>
      </c>
      <c r="H2763">
        <f>VLOOKUP($B2763,產品!$A$1:$E$61,4,FALSE)*(1-$G2763)*$F2763</f>
        <v>59760</v>
      </c>
      <c r="I2763" s="58">
        <f>$H2763-VLOOKUP($B2763,產品!$A$2:$E$61,5,FALSE)*F2763-$R2763</f>
        <v>8762.4</v>
      </c>
      <c r="J2763">
        <f t="shared" si="129"/>
        <v>2021</v>
      </c>
      <c r="P2763" t="str">
        <f>MID(VLOOKUP($D2763,業務!$A$1:$E$11,2,FALSE),FIND("/",VLOOKUP($D2763,業務!$A$1:$E$11,2,FALSE))+1,2)</f>
        <v>專員</v>
      </c>
      <c r="Q2763">
        <f t="shared" si="130"/>
        <v>0.01</v>
      </c>
      <c r="R2763">
        <f t="shared" si="131"/>
        <v>597.6</v>
      </c>
    </row>
    <row r="2764" spans="1:18" ht="15.75" customHeight="1">
      <c r="A2764" s="19">
        <v>2763</v>
      </c>
      <c r="B2764" s="4">
        <v>32</v>
      </c>
      <c r="C2764" s="15">
        <v>294</v>
      </c>
      <c r="D2764" s="21">
        <v>10</v>
      </c>
      <c r="E2764" s="22">
        <v>44449</v>
      </c>
      <c r="F2764" s="26">
        <v>8</v>
      </c>
      <c r="G2764" s="24">
        <v>0.1</v>
      </c>
      <c r="H2764">
        <f>VLOOKUP($B2764,產品!$A$1:$E$61,4,FALSE)*(1-$G2764)*$F2764</f>
        <v>54000</v>
      </c>
      <c r="I2764" s="58">
        <f>$H2764-VLOOKUP($B2764,產品!$A$2:$E$61,5,FALSE)*F2764-$R2764</f>
        <v>17460</v>
      </c>
      <c r="J2764">
        <f t="shared" si="129"/>
        <v>2021</v>
      </c>
      <c r="P2764" t="str">
        <f>MID(VLOOKUP($D2764,業務!$A$1:$E$11,2,FALSE),FIND("/",VLOOKUP($D2764,業務!$A$1:$E$11,2,FALSE))+1,2)</f>
        <v>專員</v>
      </c>
      <c r="Q2764">
        <f t="shared" si="130"/>
        <v>0.01</v>
      </c>
      <c r="R2764">
        <f t="shared" si="131"/>
        <v>540</v>
      </c>
    </row>
    <row r="2765" spans="1:18" ht="15.75" customHeight="1">
      <c r="A2765" s="19">
        <v>2764</v>
      </c>
      <c r="B2765" s="4">
        <v>20</v>
      </c>
      <c r="C2765" s="15">
        <v>287</v>
      </c>
      <c r="D2765" s="21">
        <v>2</v>
      </c>
      <c r="E2765" s="22">
        <v>44449</v>
      </c>
      <c r="F2765" s="26">
        <v>50</v>
      </c>
      <c r="G2765" s="24">
        <v>7.0000000000000007E-2</v>
      </c>
      <c r="H2765">
        <f>VLOOKUP($B2765,產品!$A$1:$E$61,4,FALSE)*(1-$G2765)*$F2765</f>
        <v>83700</v>
      </c>
      <c r="I2765" s="58">
        <f>$H2765-VLOOKUP($B2765,產品!$A$2:$E$61,5,FALSE)*F2765-$R2765</f>
        <v>46444.5</v>
      </c>
      <c r="J2765">
        <f t="shared" si="129"/>
        <v>2021</v>
      </c>
      <c r="P2765" t="str">
        <f>MID(VLOOKUP($D2765,業務!$A$1:$E$11,2,FALSE),FIND("/",VLOOKUP($D2765,業務!$A$1:$E$11,2,FALSE))+1,2)</f>
        <v>經理</v>
      </c>
      <c r="Q2765">
        <f t="shared" si="130"/>
        <v>1.4999999999999999E-2</v>
      </c>
      <c r="R2765">
        <f t="shared" si="131"/>
        <v>1255.5</v>
      </c>
    </row>
    <row r="2766" spans="1:18" ht="15.75" customHeight="1">
      <c r="A2766" s="19">
        <v>2765</v>
      </c>
      <c r="B2766" s="4">
        <v>2</v>
      </c>
      <c r="C2766" s="15">
        <v>273</v>
      </c>
      <c r="D2766" s="21">
        <v>2</v>
      </c>
      <c r="E2766" s="22">
        <v>44449</v>
      </c>
      <c r="F2766" s="26">
        <v>150</v>
      </c>
      <c r="G2766" s="24">
        <v>0.14000000000000001</v>
      </c>
      <c r="H2766">
        <f>VLOOKUP($B2766,產品!$A$1:$E$61,4,FALSE)*(1-$G2766)*$F2766</f>
        <v>129000</v>
      </c>
      <c r="I2766" s="58">
        <f>$H2766-VLOOKUP($B2766,產品!$A$2:$E$61,5,FALSE)*F2766-$R2766</f>
        <v>67065</v>
      </c>
      <c r="J2766">
        <f t="shared" si="129"/>
        <v>2021</v>
      </c>
      <c r="P2766" t="str">
        <f>MID(VLOOKUP($D2766,業務!$A$1:$E$11,2,FALSE),FIND("/",VLOOKUP($D2766,業務!$A$1:$E$11,2,FALSE))+1,2)</f>
        <v>經理</v>
      </c>
      <c r="Q2766">
        <f t="shared" si="130"/>
        <v>1.4999999999999999E-2</v>
      </c>
      <c r="R2766">
        <f t="shared" si="131"/>
        <v>1935</v>
      </c>
    </row>
    <row r="2767" spans="1:18" ht="15.75" customHeight="1">
      <c r="A2767" s="19">
        <v>2766</v>
      </c>
      <c r="B2767" s="4">
        <v>56</v>
      </c>
      <c r="C2767" s="15">
        <v>121</v>
      </c>
      <c r="D2767" s="21">
        <v>10</v>
      </c>
      <c r="E2767" s="22">
        <v>44450</v>
      </c>
      <c r="F2767" s="26">
        <v>3</v>
      </c>
      <c r="G2767" s="24">
        <v>0.14000000000000001</v>
      </c>
      <c r="H2767">
        <f>VLOOKUP($B2767,產品!$A$1:$E$61,4,FALSE)*(1-$G2767)*$F2767</f>
        <v>56760</v>
      </c>
      <c r="I2767" s="58">
        <f>$H2767-VLOOKUP($B2767,產品!$A$2:$E$61,5,FALSE)*F2767-$R2767</f>
        <v>9992.4000000000069</v>
      </c>
      <c r="J2767">
        <f t="shared" si="129"/>
        <v>2021</v>
      </c>
      <c r="P2767" t="str">
        <f>MID(VLOOKUP($D2767,業務!$A$1:$E$11,2,FALSE),FIND("/",VLOOKUP($D2767,業務!$A$1:$E$11,2,FALSE))+1,2)</f>
        <v>專員</v>
      </c>
      <c r="Q2767">
        <f t="shared" si="130"/>
        <v>0.01</v>
      </c>
      <c r="R2767">
        <f t="shared" si="131"/>
        <v>567.6</v>
      </c>
    </row>
    <row r="2768" spans="1:18" ht="15.75" customHeight="1">
      <c r="A2768" s="19">
        <v>2767</v>
      </c>
      <c r="B2768" s="4">
        <v>47</v>
      </c>
      <c r="C2768" s="15">
        <v>121</v>
      </c>
      <c r="D2768" s="21">
        <v>6</v>
      </c>
      <c r="E2768" s="22">
        <v>44450</v>
      </c>
      <c r="F2768" s="26">
        <v>3</v>
      </c>
      <c r="G2768" s="24">
        <v>0.17</v>
      </c>
      <c r="H2768">
        <f>VLOOKUP($B2768,產品!$A$1:$E$61,4,FALSE)*(1-$G2768)*$F2768</f>
        <v>49800</v>
      </c>
      <c r="I2768" s="58">
        <f>$H2768-VLOOKUP($B2768,產品!$A$2:$E$61,5,FALSE)*F2768-$R2768</f>
        <v>10302</v>
      </c>
      <c r="J2768">
        <f t="shared" si="129"/>
        <v>2021</v>
      </c>
      <c r="P2768" t="str">
        <f>MID(VLOOKUP($D2768,業務!$A$1:$E$11,2,FALSE),FIND("/",VLOOKUP($D2768,業務!$A$1:$E$11,2,FALSE))+1,2)</f>
        <v>專員</v>
      </c>
      <c r="Q2768">
        <f t="shared" si="130"/>
        <v>0.01</v>
      </c>
      <c r="R2768">
        <f t="shared" si="131"/>
        <v>498</v>
      </c>
    </row>
    <row r="2769" spans="1:18" ht="15.75" customHeight="1">
      <c r="A2769" s="19">
        <v>2768</v>
      </c>
      <c r="B2769" s="4">
        <v>29</v>
      </c>
      <c r="C2769" s="15">
        <v>272</v>
      </c>
      <c r="D2769" s="21">
        <v>8</v>
      </c>
      <c r="E2769" s="22">
        <v>44450</v>
      </c>
      <c r="F2769" s="23">
        <v>6</v>
      </c>
      <c r="G2769" s="24">
        <v>0.06</v>
      </c>
      <c r="H2769">
        <f>VLOOKUP($B2769,產品!$A$1:$E$61,4,FALSE)*(1-$G2769)*$F2769</f>
        <v>33840</v>
      </c>
      <c r="I2769" s="58">
        <f>$H2769-VLOOKUP($B2769,產品!$A$2:$E$61,5,FALSE)*F2769-$R2769</f>
        <v>11901.6</v>
      </c>
      <c r="J2769">
        <f t="shared" si="129"/>
        <v>2021</v>
      </c>
      <c r="P2769" t="str">
        <f>MID(VLOOKUP($D2769,業務!$A$1:$E$11,2,FALSE),FIND("/",VLOOKUP($D2769,業務!$A$1:$E$11,2,FALSE))+1,2)</f>
        <v>專員</v>
      </c>
      <c r="Q2769">
        <f t="shared" si="130"/>
        <v>0.01</v>
      </c>
      <c r="R2769">
        <f t="shared" si="131"/>
        <v>338.40000000000003</v>
      </c>
    </row>
    <row r="2770" spans="1:18" ht="15.75" customHeight="1">
      <c r="A2770" s="19">
        <v>2769</v>
      </c>
      <c r="B2770" s="4">
        <v>46</v>
      </c>
      <c r="C2770" s="15">
        <v>7</v>
      </c>
      <c r="D2770" s="21">
        <v>2</v>
      </c>
      <c r="E2770" s="22">
        <v>44450</v>
      </c>
      <c r="F2770" s="26">
        <v>3</v>
      </c>
      <c r="G2770" s="24">
        <v>0.05</v>
      </c>
      <c r="H2770">
        <f>VLOOKUP($B2770,產品!$A$1:$E$61,4,FALSE)*(1-$G2770)*$F2770</f>
        <v>48450</v>
      </c>
      <c r="I2770" s="58">
        <f>$H2770-VLOOKUP($B2770,產品!$A$2:$E$61,5,FALSE)*F2770-$R2770</f>
        <v>14573.25</v>
      </c>
      <c r="J2770">
        <f t="shared" si="129"/>
        <v>2021</v>
      </c>
      <c r="P2770" t="str">
        <f>MID(VLOOKUP($D2770,業務!$A$1:$E$11,2,FALSE),FIND("/",VLOOKUP($D2770,業務!$A$1:$E$11,2,FALSE))+1,2)</f>
        <v>經理</v>
      </c>
      <c r="Q2770">
        <f t="shared" si="130"/>
        <v>1.4999999999999999E-2</v>
      </c>
      <c r="R2770">
        <f t="shared" si="131"/>
        <v>726.75</v>
      </c>
    </row>
    <row r="2771" spans="1:18" ht="15.75" customHeight="1">
      <c r="A2771" s="19">
        <v>2770</v>
      </c>
      <c r="B2771" s="4">
        <v>44</v>
      </c>
      <c r="C2771" s="15">
        <v>265</v>
      </c>
      <c r="D2771" s="21">
        <v>4</v>
      </c>
      <c r="E2771" s="22">
        <v>44450</v>
      </c>
      <c r="F2771" s="26">
        <v>9</v>
      </c>
      <c r="G2771" s="24">
        <v>0.09</v>
      </c>
      <c r="H2771">
        <f>VLOOKUP($B2771,產品!$A$1:$E$61,4,FALSE)*(1-$G2771)*$F2771</f>
        <v>163800</v>
      </c>
      <c r="I2771" s="58">
        <f>$H2771-VLOOKUP($B2771,產品!$A$2:$E$61,5,FALSE)*F2771-$R2771</f>
        <v>44834.400000000001</v>
      </c>
      <c r="J2771">
        <f t="shared" si="129"/>
        <v>2021</v>
      </c>
      <c r="P2771" t="str">
        <f>MID(VLOOKUP($D2771,業務!$A$1:$E$11,2,FALSE),FIND("/",VLOOKUP($D2771,業務!$A$1:$E$11,2,FALSE))+1,2)</f>
        <v>副理</v>
      </c>
      <c r="Q2771">
        <f t="shared" si="130"/>
        <v>1.2E-2</v>
      </c>
      <c r="R2771">
        <f t="shared" si="131"/>
        <v>1965.6000000000001</v>
      </c>
    </row>
    <row r="2772" spans="1:18" ht="15.75" customHeight="1">
      <c r="A2772" s="19">
        <v>2771</v>
      </c>
      <c r="B2772" s="4">
        <v>5</v>
      </c>
      <c r="C2772" s="15">
        <v>11</v>
      </c>
      <c r="D2772" s="21">
        <v>7</v>
      </c>
      <c r="E2772" s="22">
        <v>44450</v>
      </c>
      <c r="F2772" s="26">
        <v>100</v>
      </c>
      <c r="G2772" s="24">
        <v>0.1</v>
      </c>
      <c r="H2772">
        <f>VLOOKUP($B2772,產品!$A$1:$E$61,4,FALSE)*(1-$G2772)*$F2772</f>
        <v>90000</v>
      </c>
      <c r="I2772" s="58">
        <f>$H2772-VLOOKUP($B2772,產品!$A$2:$E$61,5,FALSE)*F2772-$R2772</f>
        <v>48920</v>
      </c>
      <c r="J2772">
        <f t="shared" si="129"/>
        <v>2021</v>
      </c>
      <c r="P2772" t="str">
        <f>MID(VLOOKUP($D2772,業務!$A$1:$E$11,2,FALSE),FIND("/",VLOOKUP($D2772,業務!$A$1:$E$11,2,FALSE))+1,2)</f>
        <v>副理</v>
      </c>
      <c r="Q2772">
        <f t="shared" si="130"/>
        <v>1.2E-2</v>
      </c>
      <c r="R2772">
        <f t="shared" si="131"/>
        <v>1080</v>
      </c>
    </row>
    <row r="2773" spans="1:18" ht="15.75" customHeight="1">
      <c r="A2773" s="19">
        <v>2772</v>
      </c>
      <c r="B2773" s="4">
        <v>58</v>
      </c>
      <c r="C2773" s="15">
        <v>270</v>
      </c>
      <c r="D2773" s="21">
        <v>9</v>
      </c>
      <c r="E2773" s="22">
        <v>44451</v>
      </c>
      <c r="F2773" s="23">
        <v>10</v>
      </c>
      <c r="G2773" s="24">
        <v>0.2</v>
      </c>
      <c r="H2773">
        <f>VLOOKUP($B2773,產品!$A$1:$E$61,4,FALSE)*(1-$G2773)*$F2773</f>
        <v>168000</v>
      </c>
      <c r="I2773" s="58">
        <f>$H2773-VLOOKUP($B2773,產品!$A$2:$E$61,5,FALSE)*F2773-$R2773</f>
        <v>18480.000000000029</v>
      </c>
      <c r="J2773">
        <f t="shared" si="129"/>
        <v>2021</v>
      </c>
      <c r="P2773" t="str">
        <f>MID(VLOOKUP($D2773,業務!$A$1:$E$11,2,FALSE),FIND("/",VLOOKUP($D2773,業務!$A$1:$E$11,2,FALSE))+1,2)</f>
        <v>經理</v>
      </c>
      <c r="Q2773">
        <f t="shared" si="130"/>
        <v>1.4999999999999999E-2</v>
      </c>
      <c r="R2773">
        <f t="shared" si="131"/>
        <v>2520</v>
      </c>
    </row>
    <row r="2774" spans="1:18" ht="15.75" customHeight="1">
      <c r="A2774" s="19">
        <v>2773</v>
      </c>
      <c r="B2774" s="4">
        <v>19</v>
      </c>
      <c r="C2774" s="15">
        <v>137</v>
      </c>
      <c r="D2774" s="21">
        <v>4</v>
      </c>
      <c r="E2774" s="22">
        <v>44451</v>
      </c>
      <c r="F2774" s="23">
        <v>20</v>
      </c>
      <c r="G2774" s="24">
        <v>0.14000000000000001</v>
      </c>
      <c r="H2774">
        <f>VLOOKUP($B2774,產品!$A$1:$E$61,4,FALSE)*(1-$G2774)*$F2774</f>
        <v>30960</v>
      </c>
      <c r="I2774" s="58">
        <f>$H2774-VLOOKUP($B2774,產品!$A$2:$E$61,5,FALSE)*F2774-$R2774</f>
        <v>16188.48</v>
      </c>
      <c r="J2774">
        <f t="shared" si="129"/>
        <v>2021</v>
      </c>
      <c r="P2774" t="str">
        <f>MID(VLOOKUP($D2774,業務!$A$1:$E$11,2,FALSE),FIND("/",VLOOKUP($D2774,業務!$A$1:$E$11,2,FALSE))+1,2)</f>
        <v>副理</v>
      </c>
      <c r="Q2774">
        <f t="shared" si="130"/>
        <v>1.2E-2</v>
      </c>
      <c r="R2774">
        <f t="shared" si="131"/>
        <v>371.52</v>
      </c>
    </row>
    <row r="2775" spans="1:18" ht="15.75" customHeight="1">
      <c r="A2775" s="19">
        <v>2774</v>
      </c>
      <c r="B2775" s="4">
        <v>45</v>
      </c>
      <c r="C2775" s="15">
        <v>262</v>
      </c>
      <c r="D2775" s="21">
        <v>3</v>
      </c>
      <c r="E2775" s="22">
        <v>44451</v>
      </c>
      <c r="F2775" s="26">
        <v>5</v>
      </c>
      <c r="G2775" s="24">
        <v>0.09</v>
      </c>
      <c r="H2775">
        <f>VLOOKUP($B2775,產品!$A$1:$E$61,4,FALSE)*(1-$G2775)*$F2775</f>
        <v>63700</v>
      </c>
      <c r="I2775" s="58">
        <f>$H2775-VLOOKUP($B2775,產品!$A$2:$E$61,5,FALSE)*F2775-$R2775</f>
        <v>17180.8</v>
      </c>
      <c r="J2775">
        <f t="shared" si="129"/>
        <v>2021</v>
      </c>
      <c r="P2775" t="str">
        <f>MID(VLOOKUP($D2775,業務!$A$1:$E$11,2,FALSE),FIND("/",VLOOKUP($D2775,業務!$A$1:$E$11,2,FALSE))+1,2)</f>
        <v>協理</v>
      </c>
      <c r="Q2775">
        <f t="shared" si="130"/>
        <v>1.6E-2</v>
      </c>
      <c r="R2775">
        <f t="shared" si="131"/>
        <v>1019.2</v>
      </c>
    </row>
    <row r="2776" spans="1:18" ht="15.75" customHeight="1">
      <c r="A2776" s="19">
        <v>2775</v>
      </c>
      <c r="B2776" s="4">
        <v>1</v>
      </c>
      <c r="C2776" s="15">
        <v>291</v>
      </c>
      <c r="D2776" s="21">
        <v>1</v>
      </c>
      <c r="E2776" s="22">
        <v>44451</v>
      </c>
      <c r="F2776" s="26">
        <v>50</v>
      </c>
      <c r="G2776" s="24">
        <v>0.2</v>
      </c>
      <c r="H2776">
        <f>VLOOKUP($B2776,產品!$A$1:$E$61,4,FALSE)*(1-$G2776)*$F2776</f>
        <v>40000</v>
      </c>
      <c r="I2776" s="58">
        <f>$H2776-VLOOKUP($B2776,產品!$A$2:$E$61,5,FALSE)*F2776-$R2776</f>
        <v>19600</v>
      </c>
      <c r="J2776">
        <f t="shared" si="129"/>
        <v>2021</v>
      </c>
      <c r="P2776" t="str">
        <f>MID(VLOOKUP($D2776,業務!$A$1:$E$11,2,FALSE),FIND("/",VLOOKUP($D2776,業務!$A$1:$E$11,2,FALSE))+1,2)</f>
        <v>專員</v>
      </c>
      <c r="Q2776">
        <f t="shared" si="130"/>
        <v>0.01</v>
      </c>
      <c r="R2776">
        <f t="shared" si="131"/>
        <v>400</v>
      </c>
    </row>
    <row r="2777" spans="1:18" ht="15.75" customHeight="1">
      <c r="A2777" s="19">
        <v>2776</v>
      </c>
      <c r="B2777" s="4">
        <v>41</v>
      </c>
      <c r="C2777" s="15">
        <v>116</v>
      </c>
      <c r="D2777" s="21">
        <v>3</v>
      </c>
      <c r="E2777" s="22">
        <v>44451</v>
      </c>
      <c r="F2777" s="26">
        <v>10</v>
      </c>
      <c r="G2777" s="24">
        <v>0.18</v>
      </c>
      <c r="H2777">
        <f>VLOOKUP($B2777,產品!$A$1:$E$61,4,FALSE)*(1-$G2777)*$F2777</f>
        <v>98400</v>
      </c>
      <c r="I2777" s="58">
        <f>$H2777-VLOOKUP($B2777,產品!$A$2:$E$61,5,FALSE)*F2777-$R2777</f>
        <v>18825.599999999999</v>
      </c>
      <c r="J2777">
        <f t="shared" si="129"/>
        <v>2021</v>
      </c>
      <c r="P2777" t="str">
        <f>MID(VLOOKUP($D2777,業務!$A$1:$E$11,2,FALSE),FIND("/",VLOOKUP($D2777,業務!$A$1:$E$11,2,FALSE))+1,2)</f>
        <v>協理</v>
      </c>
      <c r="Q2777">
        <f t="shared" si="130"/>
        <v>1.6E-2</v>
      </c>
      <c r="R2777">
        <f t="shared" si="131"/>
        <v>1574.4</v>
      </c>
    </row>
    <row r="2778" spans="1:18" ht="15.75" customHeight="1">
      <c r="A2778" s="19">
        <v>2777</v>
      </c>
      <c r="B2778" s="4">
        <v>26</v>
      </c>
      <c r="C2778" s="15">
        <v>257</v>
      </c>
      <c r="D2778" s="21">
        <v>5</v>
      </c>
      <c r="E2778" s="22">
        <v>44451</v>
      </c>
      <c r="F2778" s="26">
        <v>13</v>
      </c>
      <c r="G2778" s="24">
        <v>0.13</v>
      </c>
      <c r="H2778">
        <f>VLOOKUP($B2778,產品!$A$1:$E$61,4,FALSE)*(1-$G2778)*$F2778</f>
        <v>73515</v>
      </c>
      <c r="I2778" s="58">
        <f>$H2778-VLOOKUP($B2778,產品!$A$2:$E$61,5,FALSE)*F2778-$R2778</f>
        <v>22079.85</v>
      </c>
      <c r="J2778">
        <f t="shared" si="129"/>
        <v>2021</v>
      </c>
      <c r="P2778" t="str">
        <f>MID(VLOOKUP($D2778,業務!$A$1:$E$11,2,FALSE),FIND("/",VLOOKUP($D2778,業務!$A$1:$E$11,2,FALSE))+1,2)</f>
        <v>專員</v>
      </c>
      <c r="Q2778">
        <f t="shared" si="130"/>
        <v>0.01</v>
      </c>
      <c r="R2778">
        <f t="shared" si="131"/>
        <v>735.15</v>
      </c>
    </row>
    <row r="2779" spans="1:18" ht="15.75" customHeight="1">
      <c r="A2779" s="19">
        <v>2778</v>
      </c>
      <c r="B2779" s="4">
        <v>43</v>
      </c>
      <c r="C2779" s="15">
        <v>257</v>
      </c>
      <c r="D2779" s="21">
        <v>7</v>
      </c>
      <c r="E2779" s="22">
        <v>44451</v>
      </c>
      <c r="F2779" s="26">
        <v>6</v>
      </c>
      <c r="G2779" s="24">
        <v>0.11</v>
      </c>
      <c r="H2779">
        <f>VLOOKUP($B2779,產品!$A$1:$E$61,4,FALSE)*(1-$G2779)*$F2779</f>
        <v>96120</v>
      </c>
      <c r="I2779" s="58">
        <f>$H2779-VLOOKUP($B2779,產品!$A$2:$E$61,5,FALSE)*F2779-$R2779</f>
        <v>24766.560000000001</v>
      </c>
      <c r="J2779">
        <f t="shared" si="129"/>
        <v>2021</v>
      </c>
      <c r="P2779" t="str">
        <f>MID(VLOOKUP($D2779,業務!$A$1:$E$11,2,FALSE),FIND("/",VLOOKUP($D2779,業務!$A$1:$E$11,2,FALSE))+1,2)</f>
        <v>副理</v>
      </c>
      <c r="Q2779">
        <f t="shared" si="130"/>
        <v>1.2E-2</v>
      </c>
      <c r="R2779">
        <f t="shared" si="131"/>
        <v>1153.44</v>
      </c>
    </row>
    <row r="2780" spans="1:18" ht="15.75" customHeight="1">
      <c r="A2780" s="19">
        <v>2779</v>
      </c>
      <c r="B2780" s="4">
        <v>15</v>
      </c>
      <c r="C2780" s="15">
        <v>292</v>
      </c>
      <c r="D2780" s="21">
        <v>3</v>
      </c>
      <c r="E2780" s="22">
        <v>44451</v>
      </c>
      <c r="F2780" s="26">
        <v>50</v>
      </c>
      <c r="G2780" s="24">
        <v>0.11</v>
      </c>
      <c r="H2780">
        <f>VLOOKUP($B2780,產品!$A$1:$E$61,4,FALSE)*(1-$G2780)*$F2780</f>
        <v>80100</v>
      </c>
      <c r="I2780" s="58">
        <f>$H2780-VLOOKUP($B2780,產品!$A$2:$E$61,5,FALSE)*F2780-$R2780</f>
        <v>42818.400000000001</v>
      </c>
      <c r="J2780">
        <f t="shared" si="129"/>
        <v>2021</v>
      </c>
      <c r="P2780" t="str">
        <f>MID(VLOOKUP($D2780,業務!$A$1:$E$11,2,FALSE),FIND("/",VLOOKUP($D2780,業務!$A$1:$E$11,2,FALSE))+1,2)</f>
        <v>協理</v>
      </c>
      <c r="Q2780">
        <f t="shared" si="130"/>
        <v>1.6E-2</v>
      </c>
      <c r="R2780">
        <f t="shared" si="131"/>
        <v>1281.6000000000001</v>
      </c>
    </row>
    <row r="2781" spans="1:18" ht="15.75" customHeight="1">
      <c r="A2781" s="19">
        <v>2780</v>
      </c>
      <c r="B2781" s="4">
        <v>18</v>
      </c>
      <c r="C2781" s="15">
        <v>287</v>
      </c>
      <c r="D2781" s="21">
        <v>1</v>
      </c>
      <c r="E2781" s="22">
        <v>44451</v>
      </c>
      <c r="F2781" s="26">
        <v>60</v>
      </c>
      <c r="G2781" s="24">
        <v>7.0000000000000007E-2</v>
      </c>
      <c r="H2781">
        <f>VLOOKUP($B2781,產品!$A$1:$E$61,4,FALSE)*(1-$G2781)*$F2781</f>
        <v>100440</v>
      </c>
      <c r="I2781" s="58">
        <f>$H2781-VLOOKUP($B2781,產品!$A$2:$E$61,5,FALSE)*F2781-$R2781</f>
        <v>56235.6</v>
      </c>
      <c r="J2781">
        <f t="shared" si="129"/>
        <v>2021</v>
      </c>
      <c r="P2781" t="str">
        <f>MID(VLOOKUP($D2781,業務!$A$1:$E$11,2,FALSE),FIND("/",VLOOKUP($D2781,業務!$A$1:$E$11,2,FALSE))+1,2)</f>
        <v>專員</v>
      </c>
      <c r="Q2781">
        <f t="shared" si="130"/>
        <v>0.01</v>
      </c>
      <c r="R2781">
        <f t="shared" si="131"/>
        <v>1004.4</v>
      </c>
    </row>
    <row r="2782" spans="1:18" ht="15.75" customHeight="1">
      <c r="A2782" s="19">
        <v>2781</v>
      </c>
      <c r="B2782" s="4">
        <v>3</v>
      </c>
      <c r="C2782" s="15">
        <v>270</v>
      </c>
      <c r="D2782" s="21">
        <v>4</v>
      </c>
      <c r="E2782" s="22">
        <v>44452</v>
      </c>
      <c r="F2782" s="23">
        <v>10</v>
      </c>
      <c r="G2782" s="24">
        <v>7.0000000000000007E-2</v>
      </c>
      <c r="H2782">
        <f>VLOOKUP($B2782,產品!$A$1:$E$61,4,FALSE)*(1-$G2782)*$F2782</f>
        <v>9299.9999999999982</v>
      </c>
      <c r="I2782" s="58">
        <f>$H2782-VLOOKUP($B2782,產品!$A$2:$E$61,5,FALSE)*F2782-$R2782</f>
        <v>5188.3999999999978</v>
      </c>
      <c r="J2782">
        <f t="shared" si="129"/>
        <v>2021</v>
      </c>
      <c r="P2782" t="str">
        <f>MID(VLOOKUP($D2782,業務!$A$1:$E$11,2,FALSE),FIND("/",VLOOKUP($D2782,業務!$A$1:$E$11,2,FALSE))+1,2)</f>
        <v>副理</v>
      </c>
      <c r="Q2782">
        <f t="shared" si="130"/>
        <v>1.2E-2</v>
      </c>
      <c r="R2782">
        <f t="shared" si="131"/>
        <v>111.59999999999998</v>
      </c>
    </row>
    <row r="2783" spans="1:18" ht="15.75" customHeight="1">
      <c r="A2783" s="19">
        <v>2782</v>
      </c>
      <c r="B2783" s="4">
        <v>12</v>
      </c>
      <c r="C2783" s="15">
        <v>2</v>
      </c>
      <c r="D2783" s="21">
        <v>8</v>
      </c>
      <c r="E2783" s="22">
        <v>44452</v>
      </c>
      <c r="F2783" s="26">
        <v>30</v>
      </c>
      <c r="G2783" s="24">
        <v>0.15</v>
      </c>
      <c r="H2783">
        <f>VLOOKUP($B2783,產品!$A$1:$E$61,4,FALSE)*(1-$G2783)*$F2783</f>
        <v>25500</v>
      </c>
      <c r="I2783" s="58">
        <f>$H2783-VLOOKUP($B2783,產品!$A$2:$E$61,5,FALSE)*F2783-$R2783</f>
        <v>13245</v>
      </c>
      <c r="J2783">
        <f t="shared" si="129"/>
        <v>2021</v>
      </c>
      <c r="P2783" t="str">
        <f>MID(VLOOKUP($D2783,業務!$A$1:$E$11,2,FALSE),FIND("/",VLOOKUP($D2783,業務!$A$1:$E$11,2,FALSE))+1,2)</f>
        <v>專員</v>
      </c>
      <c r="Q2783">
        <f t="shared" si="130"/>
        <v>0.01</v>
      </c>
      <c r="R2783">
        <f t="shared" si="131"/>
        <v>255</v>
      </c>
    </row>
    <row r="2784" spans="1:18" ht="15.75" customHeight="1">
      <c r="A2784" s="19">
        <v>2783</v>
      </c>
      <c r="B2784" s="4">
        <v>22</v>
      </c>
      <c r="C2784" s="15">
        <v>134</v>
      </c>
      <c r="D2784" s="21">
        <v>5</v>
      </c>
      <c r="E2784" s="22">
        <v>44452</v>
      </c>
      <c r="F2784" s="23">
        <v>20</v>
      </c>
      <c r="G2784" s="24">
        <v>0.15</v>
      </c>
      <c r="H2784">
        <f>VLOOKUP($B2784,產品!$A$1:$E$61,4,FALSE)*(1-$G2784)*$F2784</f>
        <v>30600</v>
      </c>
      <c r="I2784" s="58">
        <f>$H2784-VLOOKUP($B2784,產品!$A$2:$E$61,5,FALSE)*F2784-$R2784</f>
        <v>15894</v>
      </c>
      <c r="J2784">
        <f t="shared" si="129"/>
        <v>2021</v>
      </c>
      <c r="P2784" t="str">
        <f>MID(VLOOKUP($D2784,業務!$A$1:$E$11,2,FALSE),FIND("/",VLOOKUP($D2784,業務!$A$1:$E$11,2,FALSE))+1,2)</f>
        <v>專員</v>
      </c>
      <c r="Q2784">
        <f t="shared" si="130"/>
        <v>0.01</v>
      </c>
      <c r="R2784">
        <f t="shared" si="131"/>
        <v>306</v>
      </c>
    </row>
    <row r="2785" spans="1:18" ht="15.75" customHeight="1">
      <c r="A2785" s="19">
        <v>2784</v>
      </c>
      <c r="B2785" s="4">
        <v>60</v>
      </c>
      <c r="C2785" s="15">
        <v>5</v>
      </c>
      <c r="D2785" s="21">
        <v>3</v>
      </c>
      <c r="E2785" s="22">
        <v>44452</v>
      </c>
      <c r="F2785" s="23">
        <v>5</v>
      </c>
      <c r="G2785" s="24">
        <v>0.17</v>
      </c>
      <c r="H2785">
        <f>VLOOKUP($B2785,產品!$A$1:$E$61,4,FALSE)*(1-$G2785)*$F2785</f>
        <v>103750</v>
      </c>
      <c r="I2785" s="58">
        <f>$H2785-VLOOKUP($B2785,產品!$A$2:$E$61,5,FALSE)*F2785-$R2785</f>
        <v>14590</v>
      </c>
      <c r="J2785">
        <f t="shared" si="129"/>
        <v>2021</v>
      </c>
      <c r="P2785" t="str">
        <f>MID(VLOOKUP($D2785,業務!$A$1:$E$11,2,FALSE),FIND("/",VLOOKUP($D2785,業務!$A$1:$E$11,2,FALSE))+1,2)</f>
        <v>協理</v>
      </c>
      <c r="Q2785">
        <f t="shared" si="130"/>
        <v>1.6E-2</v>
      </c>
      <c r="R2785">
        <f t="shared" si="131"/>
        <v>1660</v>
      </c>
    </row>
    <row r="2786" spans="1:18" ht="15.75" customHeight="1">
      <c r="A2786" s="19">
        <v>2785</v>
      </c>
      <c r="B2786" s="4">
        <v>12</v>
      </c>
      <c r="C2786" s="15">
        <v>263</v>
      </c>
      <c r="D2786" s="21">
        <v>3</v>
      </c>
      <c r="E2786" s="22">
        <v>44452</v>
      </c>
      <c r="F2786" s="26">
        <v>40</v>
      </c>
      <c r="G2786" s="24">
        <v>0.13</v>
      </c>
      <c r="H2786">
        <f>VLOOKUP($B2786,產品!$A$1:$E$61,4,FALSE)*(1-$G2786)*$F2786</f>
        <v>34800</v>
      </c>
      <c r="I2786" s="58">
        <f>$H2786-VLOOKUP($B2786,產品!$A$2:$E$61,5,FALSE)*F2786-$R2786</f>
        <v>18243.2</v>
      </c>
      <c r="J2786">
        <f t="shared" si="129"/>
        <v>2021</v>
      </c>
      <c r="P2786" t="str">
        <f>MID(VLOOKUP($D2786,業務!$A$1:$E$11,2,FALSE),FIND("/",VLOOKUP($D2786,業務!$A$1:$E$11,2,FALSE))+1,2)</f>
        <v>協理</v>
      </c>
      <c r="Q2786">
        <f t="shared" si="130"/>
        <v>1.6E-2</v>
      </c>
      <c r="R2786">
        <f t="shared" si="131"/>
        <v>556.80000000000007</v>
      </c>
    </row>
    <row r="2787" spans="1:18" ht="15.75" customHeight="1">
      <c r="A2787" s="19">
        <v>2786</v>
      </c>
      <c r="B2787" s="4">
        <v>11</v>
      </c>
      <c r="C2787" s="15">
        <v>123</v>
      </c>
      <c r="D2787" s="21">
        <v>9</v>
      </c>
      <c r="E2787" s="22">
        <v>44452</v>
      </c>
      <c r="F2787" s="26">
        <v>60</v>
      </c>
      <c r="G2787" s="24">
        <v>0.1</v>
      </c>
      <c r="H2787">
        <f>VLOOKUP($B2787,產品!$A$1:$E$61,4,FALSE)*(1-$G2787)*$F2787</f>
        <v>54000</v>
      </c>
      <c r="I2787" s="58">
        <f>$H2787-VLOOKUP($B2787,產品!$A$2:$E$61,5,FALSE)*F2787-$R2787</f>
        <v>29190</v>
      </c>
      <c r="J2787">
        <f t="shared" si="129"/>
        <v>2021</v>
      </c>
      <c r="P2787" t="str">
        <f>MID(VLOOKUP($D2787,業務!$A$1:$E$11,2,FALSE),FIND("/",VLOOKUP($D2787,業務!$A$1:$E$11,2,FALSE))+1,2)</f>
        <v>經理</v>
      </c>
      <c r="Q2787">
        <f t="shared" si="130"/>
        <v>1.4999999999999999E-2</v>
      </c>
      <c r="R2787">
        <f t="shared" si="131"/>
        <v>810</v>
      </c>
    </row>
    <row r="2788" spans="1:18" ht="15.75" customHeight="1">
      <c r="A2788" s="19">
        <v>2787</v>
      </c>
      <c r="B2788" s="4">
        <v>22</v>
      </c>
      <c r="C2788" s="15">
        <v>115</v>
      </c>
      <c r="D2788" s="21">
        <v>8</v>
      </c>
      <c r="E2788" s="22">
        <v>44452</v>
      </c>
      <c r="F2788" s="23">
        <v>50</v>
      </c>
      <c r="G2788" s="24">
        <v>0.19</v>
      </c>
      <c r="H2788">
        <f>VLOOKUP($B2788,產品!$A$1:$E$61,4,FALSE)*(1-$G2788)*$F2788</f>
        <v>72900</v>
      </c>
      <c r="I2788" s="58">
        <f>$H2788-VLOOKUP($B2788,產品!$A$2:$E$61,5,FALSE)*F2788-$R2788</f>
        <v>36171</v>
      </c>
      <c r="J2788">
        <f t="shared" si="129"/>
        <v>2021</v>
      </c>
      <c r="P2788" t="str">
        <f>MID(VLOOKUP($D2788,業務!$A$1:$E$11,2,FALSE),FIND("/",VLOOKUP($D2788,業務!$A$1:$E$11,2,FALSE))+1,2)</f>
        <v>專員</v>
      </c>
      <c r="Q2788">
        <f t="shared" si="130"/>
        <v>0.01</v>
      </c>
      <c r="R2788">
        <f t="shared" si="131"/>
        <v>729</v>
      </c>
    </row>
    <row r="2789" spans="1:18" ht="15.75" customHeight="1">
      <c r="A2789" s="19">
        <v>2788</v>
      </c>
      <c r="B2789" s="4">
        <v>39</v>
      </c>
      <c r="C2789" s="15">
        <v>10</v>
      </c>
      <c r="D2789" s="21">
        <v>7</v>
      </c>
      <c r="E2789" s="22">
        <v>44452</v>
      </c>
      <c r="F2789" s="26">
        <v>15</v>
      </c>
      <c r="G2789" s="24">
        <v>0.13</v>
      </c>
      <c r="H2789">
        <f>VLOOKUP($B2789,產品!$A$1:$E$61,4,FALSE)*(1-$G2789)*$F2789</f>
        <v>234900</v>
      </c>
      <c r="I2789" s="58">
        <f>$H2789-VLOOKUP($B2789,產品!$A$2:$E$61,5,FALSE)*F2789-$R2789</f>
        <v>56581.2</v>
      </c>
      <c r="J2789">
        <f t="shared" si="129"/>
        <v>2021</v>
      </c>
      <c r="P2789" t="str">
        <f>MID(VLOOKUP($D2789,業務!$A$1:$E$11,2,FALSE),FIND("/",VLOOKUP($D2789,業務!$A$1:$E$11,2,FALSE))+1,2)</f>
        <v>副理</v>
      </c>
      <c r="Q2789">
        <f t="shared" si="130"/>
        <v>1.2E-2</v>
      </c>
      <c r="R2789">
        <f t="shared" si="131"/>
        <v>2818.8</v>
      </c>
    </row>
    <row r="2790" spans="1:18" ht="15.75" customHeight="1">
      <c r="A2790" s="19">
        <v>2789</v>
      </c>
      <c r="B2790" s="4">
        <v>44</v>
      </c>
      <c r="C2790" s="15">
        <v>260</v>
      </c>
      <c r="D2790" s="21">
        <v>5</v>
      </c>
      <c r="E2790" s="22">
        <v>44453</v>
      </c>
      <c r="F2790" s="23">
        <v>1</v>
      </c>
      <c r="G2790" s="24">
        <v>0.14000000000000001</v>
      </c>
      <c r="H2790">
        <f>VLOOKUP($B2790,產品!$A$1:$E$61,4,FALSE)*(1-$G2790)*$F2790</f>
        <v>17200</v>
      </c>
      <c r="I2790" s="58">
        <f>$H2790-VLOOKUP($B2790,產品!$A$2:$E$61,5,FALSE)*F2790-$R2790</f>
        <v>4028</v>
      </c>
      <c r="J2790">
        <f t="shared" si="129"/>
        <v>2021</v>
      </c>
      <c r="P2790" t="str">
        <f>MID(VLOOKUP($D2790,業務!$A$1:$E$11,2,FALSE),FIND("/",VLOOKUP($D2790,業務!$A$1:$E$11,2,FALSE))+1,2)</f>
        <v>專員</v>
      </c>
      <c r="Q2790">
        <f t="shared" si="130"/>
        <v>0.01</v>
      </c>
      <c r="R2790">
        <f t="shared" si="131"/>
        <v>172</v>
      </c>
    </row>
    <row r="2791" spans="1:18" ht="15.75" customHeight="1">
      <c r="A2791" s="19">
        <v>2790</v>
      </c>
      <c r="B2791" s="4">
        <v>40</v>
      </c>
      <c r="C2791" s="15">
        <v>7</v>
      </c>
      <c r="D2791" s="21">
        <v>1</v>
      </c>
      <c r="E2791" s="22">
        <v>44453</v>
      </c>
      <c r="F2791" s="26">
        <v>2</v>
      </c>
      <c r="G2791" s="24">
        <v>0.17</v>
      </c>
      <c r="H2791">
        <f>VLOOKUP($B2791,產品!$A$1:$E$61,4,FALSE)*(1-$G2791)*$F2791</f>
        <v>33200</v>
      </c>
      <c r="I2791" s="58">
        <f>$H2791-VLOOKUP($B2791,產品!$A$2:$E$61,5,FALSE)*F2791-$R2791</f>
        <v>6868</v>
      </c>
      <c r="J2791">
        <f t="shared" si="129"/>
        <v>2021</v>
      </c>
      <c r="P2791" t="str">
        <f>MID(VLOOKUP($D2791,業務!$A$1:$E$11,2,FALSE),FIND("/",VLOOKUP($D2791,業務!$A$1:$E$11,2,FALSE))+1,2)</f>
        <v>專員</v>
      </c>
      <c r="Q2791">
        <f t="shared" si="130"/>
        <v>0.01</v>
      </c>
      <c r="R2791">
        <f t="shared" si="131"/>
        <v>332</v>
      </c>
    </row>
    <row r="2792" spans="1:18" ht="15.75" customHeight="1">
      <c r="A2792" s="19">
        <v>2791</v>
      </c>
      <c r="B2792" s="4">
        <v>30</v>
      </c>
      <c r="C2792" s="15">
        <v>291</v>
      </c>
      <c r="D2792" s="21">
        <v>3</v>
      </c>
      <c r="E2792" s="22">
        <v>44453</v>
      </c>
      <c r="F2792" s="26">
        <v>4</v>
      </c>
      <c r="G2792" s="24">
        <v>7.0000000000000007E-2</v>
      </c>
      <c r="H2792">
        <f>VLOOKUP($B2792,產品!$A$1:$E$61,4,FALSE)*(1-$G2792)*$F2792</f>
        <v>24180</v>
      </c>
      <c r="I2792" s="58">
        <f>$H2792-VLOOKUP($B2792,產品!$A$2:$E$61,5,FALSE)*F2792-$R2792</f>
        <v>8193.1200000000008</v>
      </c>
      <c r="J2792">
        <f t="shared" si="129"/>
        <v>2021</v>
      </c>
      <c r="P2792" t="str">
        <f>MID(VLOOKUP($D2792,業務!$A$1:$E$11,2,FALSE),FIND("/",VLOOKUP($D2792,業務!$A$1:$E$11,2,FALSE))+1,2)</f>
        <v>協理</v>
      </c>
      <c r="Q2792">
        <f t="shared" si="130"/>
        <v>1.6E-2</v>
      </c>
      <c r="R2792">
        <f t="shared" si="131"/>
        <v>386.88</v>
      </c>
    </row>
    <row r="2793" spans="1:18" ht="15.75" customHeight="1">
      <c r="A2793" s="19">
        <v>2792</v>
      </c>
      <c r="B2793" s="4">
        <v>52</v>
      </c>
      <c r="C2793" s="15">
        <v>135</v>
      </c>
      <c r="D2793" s="21">
        <v>4</v>
      </c>
      <c r="E2793" s="22">
        <v>44453</v>
      </c>
      <c r="F2793" s="23">
        <v>3</v>
      </c>
      <c r="G2793" s="24">
        <v>0.11</v>
      </c>
      <c r="H2793">
        <f>VLOOKUP($B2793,產品!$A$1:$E$61,4,FALSE)*(1-$G2793)*$F2793</f>
        <v>58740</v>
      </c>
      <c r="I2793" s="58">
        <f>$H2793-VLOOKUP($B2793,產品!$A$2:$E$61,5,FALSE)*F2793-$R2793</f>
        <v>11835.120000000008</v>
      </c>
      <c r="J2793">
        <f t="shared" si="129"/>
        <v>2021</v>
      </c>
      <c r="P2793" t="str">
        <f>MID(VLOOKUP($D2793,業務!$A$1:$E$11,2,FALSE),FIND("/",VLOOKUP($D2793,業務!$A$1:$E$11,2,FALSE))+1,2)</f>
        <v>副理</v>
      </c>
      <c r="Q2793">
        <f t="shared" si="130"/>
        <v>1.2E-2</v>
      </c>
      <c r="R2793">
        <f t="shared" si="131"/>
        <v>704.88</v>
      </c>
    </row>
    <row r="2794" spans="1:18" ht="15.75" customHeight="1">
      <c r="A2794" s="19">
        <v>2793</v>
      </c>
      <c r="B2794" s="4">
        <v>38</v>
      </c>
      <c r="C2794" s="15">
        <v>11</v>
      </c>
      <c r="D2794" s="21">
        <v>8</v>
      </c>
      <c r="E2794" s="22">
        <v>44453</v>
      </c>
      <c r="F2794" s="23">
        <v>3</v>
      </c>
      <c r="G2794" s="24">
        <v>0.05</v>
      </c>
      <c r="H2794">
        <f>VLOOKUP($B2794,產品!$A$1:$E$61,4,FALSE)*(1-$G2794)*$F2794</f>
        <v>42750</v>
      </c>
      <c r="I2794" s="58">
        <f>$H2794-VLOOKUP($B2794,產品!$A$2:$E$61,5,FALSE)*F2794-$R2794</f>
        <v>13072.5</v>
      </c>
      <c r="J2794">
        <f t="shared" si="129"/>
        <v>2021</v>
      </c>
      <c r="P2794" t="str">
        <f>MID(VLOOKUP($D2794,業務!$A$1:$E$11,2,FALSE),FIND("/",VLOOKUP($D2794,業務!$A$1:$E$11,2,FALSE))+1,2)</f>
        <v>專員</v>
      </c>
      <c r="Q2794">
        <f t="shared" si="130"/>
        <v>0.01</v>
      </c>
      <c r="R2794">
        <f t="shared" si="131"/>
        <v>427.5</v>
      </c>
    </row>
    <row r="2795" spans="1:18" ht="15.75" customHeight="1">
      <c r="A2795" s="19">
        <v>2794</v>
      </c>
      <c r="B2795" s="4">
        <v>33</v>
      </c>
      <c r="C2795" s="15">
        <v>260</v>
      </c>
      <c r="D2795" s="21">
        <v>4</v>
      </c>
      <c r="E2795" s="22">
        <v>44453</v>
      </c>
      <c r="F2795" s="26">
        <v>9</v>
      </c>
      <c r="G2795" s="24">
        <v>0.05</v>
      </c>
      <c r="H2795">
        <f>VLOOKUP($B2795,產品!$A$1:$E$61,4,FALSE)*(1-$G2795)*$F2795</f>
        <v>64125</v>
      </c>
      <c r="I2795" s="58">
        <f>$H2795-VLOOKUP($B2795,產品!$A$2:$E$61,5,FALSE)*F2795-$R2795</f>
        <v>22855.5</v>
      </c>
      <c r="J2795">
        <f t="shared" si="129"/>
        <v>2021</v>
      </c>
      <c r="P2795" t="str">
        <f>MID(VLOOKUP($D2795,業務!$A$1:$E$11,2,FALSE),FIND("/",VLOOKUP($D2795,業務!$A$1:$E$11,2,FALSE))+1,2)</f>
        <v>副理</v>
      </c>
      <c r="Q2795">
        <f t="shared" si="130"/>
        <v>1.2E-2</v>
      </c>
      <c r="R2795">
        <f t="shared" si="131"/>
        <v>769.5</v>
      </c>
    </row>
    <row r="2796" spans="1:18" ht="15.75" customHeight="1">
      <c r="A2796" s="19">
        <v>2795</v>
      </c>
      <c r="B2796" s="4">
        <v>57</v>
      </c>
      <c r="C2796" s="15">
        <v>264</v>
      </c>
      <c r="D2796" s="21">
        <v>6</v>
      </c>
      <c r="E2796" s="22">
        <v>44453</v>
      </c>
      <c r="F2796" s="26">
        <v>7</v>
      </c>
      <c r="G2796" s="24">
        <v>0.1</v>
      </c>
      <c r="H2796">
        <f>VLOOKUP($B2796,產品!$A$1:$E$61,4,FALSE)*(1-$G2796)*$F2796</f>
        <v>113400</v>
      </c>
      <c r="I2796" s="58">
        <f>$H2796-VLOOKUP($B2796,產品!$A$2:$E$61,5,FALSE)*F2796-$R2796</f>
        <v>24066</v>
      </c>
      <c r="J2796">
        <f t="shared" si="129"/>
        <v>2021</v>
      </c>
      <c r="P2796" t="str">
        <f>MID(VLOOKUP($D2796,業務!$A$1:$E$11,2,FALSE),FIND("/",VLOOKUP($D2796,業務!$A$1:$E$11,2,FALSE))+1,2)</f>
        <v>專員</v>
      </c>
      <c r="Q2796">
        <f t="shared" si="130"/>
        <v>0.01</v>
      </c>
      <c r="R2796">
        <f t="shared" si="131"/>
        <v>1134</v>
      </c>
    </row>
    <row r="2797" spans="1:18" ht="15.75" customHeight="1">
      <c r="A2797" s="19">
        <v>2796</v>
      </c>
      <c r="B2797" s="4">
        <v>9</v>
      </c>
      <c r="C2797" s="15">
        <v>9</v>
      </c>
      <c r="D2797" s="21">
        <v>7</v>
      </c>
      <c r="E2797" s="22">
        <v>44453</v>
      </c>
      <c r="F2797" s="26">
        <v>50</v>
      </c>
      <c r="G2797" s="24">
        <v>0.08</v>
      </c>
      <c r="H2797">
        <f>VLOOKUP($B2797,產品!$A$1:$E$61,4,FALSE)*(1-$G2797)*$F2797</f>
        <v>46000</v>
      </c>
      <c r="I2797" s="58">
        <f>$H2797-VLOOKUP($B2797,產品!$A$2:$E$61,5,FALSE)*F2797-$R2797</f>
        <v>25448</v>
      </c>
      <c r="J2797">
        <f t="shared" si="129"/>
        <v>2021</v>
      </c>
      <c r="P2797" t="str">
        <f>MID(VLOOKUP($D2797,業務!$A$1:$E$11,2,FALSE),FIND("/",VLOOKUP($D2797,業務!$A$1:$E$11,2,FALSE))+1,2)</f>
        <v>副理</v>
      </c>
      <c r="Q2797">
        <f t="shared" si="130"/>
        <v>1.2E-2</v>
      </c>
      <c r="R2797">
        <f t="shared" si="131"/>
        <v>552</v>
      </c>
    </row>
    <row r="2798" spans="1:18" ht="15.75" customHeight="1">
      <c r="A2798" s="19">
        <v>2797</v>
      </c>
      <c r="B2798" s="4">
        <v>14</v>
      </c>
      <c r="C2798" s="15">
        <v>5</v>
      </c>
      <c r="D2798" s="21">
        <v>10</v>
      </c>
      <c r="E2798" s="22">
        <v>44453</v>
      </c>
      <c r="F2798" s="23">
        <v>30</v>
      </c>
      <c r="G2798" s="24">
        <v>0.08</v>
      </c>
      <c r="H2798">
        <f>VLOOKUP($B2798,產品!$A$1:$E$61,4,FALSE)*(1-$G2798)*$F2798</f>
        <v>49680</v>
      </c>
      <c r="I2798" s="58">
        <f>$H2798-VLOOKUP($B2798,產品!$A$2:$E$61,5,FALSE)*F2798-$R2798</f>
        <v>27583.200000000001</v>
      </c>
      <c r="J2798">
        <f t="shared" si="129"/>
        <v>2021</v>
      </c>
      <c r="P2798" t="str">
        <f>MID(VLOOKUP($D2798,業務!$A$1:$E$11,2,FALSE),FIND("/",VLOOKUP($D2798,業務!$A$1:$E$11,2,FALSE))+1,2)</f>
        <v>專員</v>
      </c>
      <c r="Q2798">
        <f t="shared" si="130"/>
        <v>0.01</v>
      </c>
      <c r="R2798">
        <f t="shared" si="131"/>
        <v>496.8</v>
      </c>
    </row>
    <row r="2799" spans="1:18" ht="15.75" customHeight="1">
      <c r="A2799" s="19">
        <v>2798</v>
      </c>
      <c r="B2799" s="4">
        <v>48</v>
      </c>
      <c r="C2799" s="15">
        <v>268</v>
      </c>
      <c r="D2799" s="21">
        <v>1</v>
      </c>
      <c r="E2799" s="22">
        <v>44453</v>
      </c>
      <c r="F2799" s="23">
        <v>12</v>
      </c>
      <c r="G2799" s="24">
        <v>0.15</v>
      </c>
      <c r="H2799">
        <f>VLOOKUP($B2799,產品!$A$1:$E$61,4,FALSE)*(1-$G2799)*$F2799</f>
        <v>224400</v>
      </c>
      <c r="I2799" s="58">
        <f>$H2799-VLOOKUP($B2799,產品!$A$2:$E$61,5,FALSE)*F2799-$R2799</f>
        <v>50556</v>
      </c>
      <c r="J2799">
        <f t="shared" si="129"/>
        <v>2021</v>
      </c>
      <c r="P2799" t="str">
        <f>MID(VLOOKUP($D2799,業務!$A$1:$E$11,2,FALSE),FIND("/",VLOOKUP($D2799,業務!$A$1:$E$11,2,FALSE))+1,2)</f>
        <v>專員</v>
      </c>
      <c r="Q2799">
        <f t="shared" si="130"/>
        <v>0.01</v>
      </c>
      <c r="R2799">
        <f t="shared" si="131"/>
        <v>2244</v>
      </c>
    </row>
    <row r="2800" spans="1:18" ht="15.75" customHeight="1">
      <c r="A2800" s="19">
        <v>2799</v>
      </c>
      <c r="B2800" s="4">
        <v>38</v>
      </c>
      <c r="C2800" s="15">
        <v>121</v>
      </c>
      <c r="D2800" s="21">
        <v>5</v>
      </c>
      <c r="E2800" s="22">
        <v>44454</v>
      </c>
      <c r="F2800" s="26">
        <v>10</v>
      </c>
      <c r="G2800" s="24">
        <v>0.12</v>
      </c>
      <c r="H2800">
        <f>VLOOKUP($B2800,產品!$A$1:$E$61,4,FALSE)*(1-$G2800)*$F2800</f>
        <v>132000</v>
      </c>
      <c r="I2800" s="58">
        <f>$H2800-VLOOKUP($B2800,產品!$A$2:$E$61,5,FALSE)*F2800-$R2800</f>
        <v>33180</v>
      </c>
      <c r="J2800">
        <f t="shared" si="129"/>
        <v>2021</v>
      </c>
      <c r="P2800" t="str">
        <f>MID(VLOOKUP($D2800,業務!$A$1:$E$11,2,FALSE),FIND("/",VLOOKUP($D2800,業務!$A$1:$E$11,2,FALSE))+1,2)</f>
        <v>專員</v>
      </c>
      <c r="Q2800">
        <f t="shared" si="130"/>
        <v>0.01</v>
      </c>
      <c r="R2800">
        <f t="shared" si="131"/>
        <v>1320</v>
      </c>
    </row>
    <row r="2801" spans="1:18" ht="15.75" customHeight="1">
      <c r="A2801" s="19">
        <v>2800</v>
      </c>
      <c r="B2801" s="4">
        <v>1</v>
      </c>
      <c r="C2801" s="15">
        <v>287</v>
      </c>
      <c r="D2801" s="21">
        <v>9</v>
      </c>
      <c r="E2801" s="22">
        <v>44454</v>
      </c>
      <c r="F2801" s="23">
        <v>10</v>
      </c>
      <c r="G2801" s="24">
        <v>0.14000000000000001</v>
      </c>
      <c r="H2801">
        <f>VLOOKUP($B2801,產品!$A$1:$E$61,4,FALSE)*(1-$G2801)*$F2801</f>
        <v>8600</v>
      </c>
      <c r="I2801" s="58">
        <f>$H2801-VLOOKUP($B2801,產品!$A$2:$E$61,5,FALSE)*F2801-$R2801</f>
        <v>4471</v>
      </c>
      <c r="J2801">
        <f t="shared" si="129"/>
        <v>2021</v>
      </c>
      <c r="P2801" t="str">
        <f>MID(VLOOKUP($D2801,業務!$A$1:$E$11,2,FALSE),FIND("/",VLOOKUP($D2801,業務!$A$1:$E$11,2,FALSE))+1,2)</f>
        <v>經理</v>
      </c>
      <c r="Q2801">
        <f t="shared" si="130"/>
        <v>1.4999999999999999E-2</v>
      </c>
      <c r="R2801">
        <f t="shared" si="131"/>
        <v>129</v>
      </c>
    </row>
    <row r="2802" spans="1:18" ht="15.75" customHeight="1">
      <c r="A2802" s="19">
        <v>2801</v>
      </c>
      <c r="B2802" s="4">
        <v>31</v>
      </c>
      <c r="C2802" s="15">
        <v>262</v>
      </c>
      <c r="D2802" s="21">
        <v>3</v>
      </c>
      <c r="E2802" s="22">
        <v>44454</v>
      </c>
      <c r="F2802" s="23">
        <v>4</v>
      </c>
      <c r="G2802" s="24">
        <v>0.15</v>
      </c>
      <c r="H2802">
        <f>VLOOKUP($B2802,產品!$A$1:$E$61,4,FALSE)*(1-$G2802)*$F2802</f>
        <v>23800</v>
      </c>
      <c r="I2802" s="58">
        <f>$H2802-VLOOKUP($B2802,產品!$A$2:$E$61,5,FALSE)*F2802-$R2802</f>
        <v>6619.2</v>
      </c>
      <c r="J2802">
        <f t="shared" si="129"/>
        <v>2021</v>
      </c>
      <c r="P2802" t="str">
        <f>MID(VLOOKUP($D2802,業務!$A$1:$E$11,2,FALSE),FIND("/",VLOOKUP($D2802,業務!$A$1:$E$11,2,FALSE))+1,2)</f>
        <v>協理</v>
      </c>
      <c r="Q2802">
        <f t="shared" si="130"/>
        <v>1.6E-2</v>
      </c>
      <c r="R2802">
        <f t="shared" si="131"/>
        <v>380.8</v>
      </c>
    </row>
    <row r="2803" spans="1:18" ht="15.75" customHeight="1">
      <c r="A2803" s="19">
        <v>2802</v>
      </c>
      <c r="B2803" s="4">
        <v>55</v>
      </c>
      <c r="C2803" s="15">
        <v>9</v>
      </c>
      <c r="D2803" s="21">
        <v>4</v>
      </c>
      <c r="E2803" s="22">
        <v>44454</v>
      </c>
      <c r="F2803" s="23">
        <v>3</v>
      </c>
      <c r="G2803" s="24">
        <v>0.12</v>
      </c>
      <c r="H2803">
        <f>VLOOKUP($B2803,產品!$A$1:$E$61,4,FALSE)*(1-$G2803)*$F2803</f>
        <v>52800</v>
      </c>
      <c r="I2803" s="58">
        <f>$H2803-VLOOKUP($B2803,產品!$A$2:$E$61,5,FALSE)*F2803-$R2803</f>
        <v>10166.4</v>
      </c>
      <c r="J2803">
        <f t="shared" si="129"/>
        <v>2021</v>
      </c>
      <c r="P2803" t="str">
        <f>MID(VLOOKUP($D2803,業務!$A$1:$E$11,2,FALSE),FIND("/",VLOOKUP($D2803,業務!$A$1:$E$11,2,FALSE))+1,2)</f>
        <v>副理</v>
      </c>
      <c r="Q2803">
        <f t="shared" si="130"/>
        <v>1.2E-2</v>
      </c>
      <c r="R2803">
        <f t="shared" si="131"/>
        <v>633.6</v>
      </c>
    </row>
    <row r="2804" spans="1:18" ht="15.75" customHeight="1">
      <c r="A2804" s="19">
        <v>2803</v>
      </c>
      <c r="B2804" s="4">
        <v>28</v>
      </c>
      <c r="C2804" s="15">
        <v>7</v>
      </c>
      <c r="D2804" s="21">
        <v>1</v>
      </c>
      <c r="E2804" s="22">
        <v>44454</v>
      </c>
      <c r="F2804" s="23">
        <v>5</v>
      </c>
      <c r="G2804" s="24">
        <v>0.11</v>
      </c>
      <c r="H2804">
        <f>VLOOKUP($B2804,產品!$A$1:$E$61,4,FALSE)*(1-$G2804)*$F2804</f>
        <v>33375</v>
      </c>
      <c r="I2804" s="58">
        <f>$H2804-VLOOKUP($B2804,產品!$A$2:$E$61,5,FALSE)*F2804-$R2804</f>
        <v>10541.25</v>
      </c>
      <c r="J2804">
        <f t="shared" si="129"/>
        <v>2021</v>
      </c>
      <c r="P2804" t="str">
        <f>MID(VLOOKUP($D2804,業務!$A$1:$E$11,2,FALSE),FIND("/",VLOOKUP($D2804,業務!$A$1:$E$11,2,FALSE))+1,2)</f>
        <v>專員</v>
      </c>
      <c r="Q2804">
        <f t="shared" si="130"/>
        <v>0.01</v>
      </c>
      <c r="R2804">
        <f t="shared" si="131"/>
        <v>333.75</v>
      </c>
    </row>
    <row r="2805" spans="1:18" ht="15.75" customHeight="1">
      <c r="A2805" s="19">
        <v>2804</v>
      </c>
      <c r="B2805" s="4">
        <v>21</v>
      </c>
      <c r="C2805" s="15">
        <v>10</v>
      </c>
      <c r="D2805" s="21">
        <v>2</v>
      </c>
      <c r="E2805" s="22">
        <v>44454</v>
      </c>
      <c r="F2805" s="26">
        <v>13</v>
      </c>
      <c r="G2805" s="24">
        <v>0.05</v>
      </c>
      <c r="H2805">
        <f>VLOOKUP($B2805,產品!$A$1:$E$61,4,FALSE)*(1-$G2805)*$F2805</f>
        <v>22230</v>
      </c>
      <c r="I2805" s="58">
        <f>$H2805-VLOOKUP($B2805,產品!$A$2:$E$61,5,FALSE)*F2805-$R2805</f>
        <v>12536.55</v>
      </c>
      <c r="J2805">
        <f t="shared" si="129"/>
        <v>2021</v>
      </c>
      <c r="P2805" t="str">
        <f>MID(VLOOKUP($D2805,業務!$A$1:$E$11,2,FALSE),FIND("/",VLOOKUP($D2805,業務!$A$1:$E$11,2,FALSE))+1,2)</f>
        <v>經理</v>
      </c>
      <c r="Q2805">
        <f t="shared" si="130"/>
        <v>1.4999999999999999E-2</v>
      </c>
      <c r="R2805">
        <f t="shared" si="131"/>
        <v>333.45</v>
      </c>
    </row>
    <row r="2806" spans="1:18" ht="15.75" customHeight="1">
      <c r="A2806" s="19">
        <v>2805</v>
      </c>
      <c r="B2806" s="4">
        <v>29</v>
      </c>
      <c r="C2806" s="15">
        <v>273</v>
      </c>
      <c r="D2806" s="21">
        <v>10</v>
      </c>
      <c r="E2806" s="22">
        <v>44454</v>
      </c>
      <c r="F2806" s="26">
        <v>7</v>
      </c>
      <c r="G2806" s="24">
        <v>0.06</v>
      </c>
      <c r="H2806">
        <f>VLOOKUP($B2806,產品!$A$1:$E$61,4,FALSE)*(1-$G2806)*$F2806</f>
        <v>39480</v>
      </c>
      <c r="I2806" s="58">
        <f>$H2806-VLOOKUP($B2806,產品!$A$2:$E$61,5,FALSE)*F2806-$R2806</f>
        <v>13885.2</v>
      </c>
      <c r="J2806">
        <f t="shared" si="129"/>
        <v>2021</v>
      </c>
      <c r="P2806" t="str">
        <f>MID(VLOOKUP($D2806,業務!$A$1:$E$11,2,FALSE),FIND("/",VLOOKUP($D2806,業務!$A$1:$E$11,2,FALSE))+1,2)</f>
        <v>專員</v>
      </c>
      <c r="Q2806">
        <f t="shared" si="130"/>
        <v>0.01</v>
      </c>
      <c r="R2806">
        <f t="shared" si="131"/>
        <v>394.8</v>
      </c>
    </row>
    <row r="2807" spans="1:18" ht="15.75" customHeight="1">
      <c r="A2807" s="19">
        <v>2806</v>
      </c>
      <c r="B2807" s="4">
        <v>9</v>
      </c>
      <c r="C2807" s="15">
        <v>112</v>
      </c>
      <c r="D2807" s="21">
        <v>8</v>
      </c>
      <c r="E2807" s="22">
        <v>44454</v>
      </c>
      <c r="F2807" s="26">
        <v>50</v>
      </c>
      <c r="G2807" s="24">
        <v>0.18</v>
      </c>
      <c r="H2807">
        <f>VLOOKUP($B2807,產品!$A$1:$E$61,4,FALSE)*(1-$G2807)*$F2807</f>
        <v>41000.000000000007</v>
      </c>
      <c r="I2807" s="58">
        <f>$H2807-VLOOKUP($B2807,產品!$A$2:$E$61,5,FALSE)*F2807-$R2807</f>
        <v>20590.000000000007</v>
      </c>
      <c r="J2807">
        <f t="shared" si="129"/>
        <v>2021</v>
      </c>
      <c r="P2807" t="str">
        <f>MID(VLOOKUP($D2807,業務!$A$1:$E$11,2,FALSE),FIND("/",VLOOKUP($D2807,業務!$A$1:$E$11,2,FALSE))+1,2)</f>
        <v>專員</v>
      </c>
      <c r="Q2807">
        <f t="shared" si="130"/>
        <v>0.01</v>
      </c>
      <c r="R2807">
        <f t="shared" si="131"/>
        <v>410.00000000000006</v>
      </c>
    </row>
    <row r="2808" spans="1:18" ht="15.75" customHeight="1">
      <c r="A2808" s="19">
        <v>2807</v>
      </c>
      <c r="B2808" s="4">
        <v>17</v>
      </c>
      <c r="C2808" s="15">
        <v>113</v>
      </c>
      <c r="D2808" s="21">
        <v>5</v>
      </c>
      <c r="E2808" s="22">
        <v>44454</v>
      </c>
      <c r="F2808" s="23">
        <v>120</v>
      </c>
      <c r="G2808" s="24">
        <v>0.05</v>
      </c>
      <c r="H2808">
        <f>VLOOKUP($B2808,產品!$A$1:$E$61,4,FALSE)*(1-$G2808)*$F2808</f>
        <v>205200</v>
      </c>
      <c r="I2808" s="58">
        <f>$H2808-VLOOKUP($B2808,產品!$A$2:$E$61,5,FALSE)*F2808-$R2808</f>
        <v>116748</v>
      </c>
      <c r="J2808">
        <f t="shared" si="129"/>
        <v>2021</v>
      </c>
      <c r="P2808" t="str">
        <f>MID(VLOOKUP($D2808,業務!$A$1:$E$11,2,FALSE),FIND("/",VLOOKUP($D2808,業務!$A$1:$E$11,2,FALSE))+1,2)</f>
        <v>專員</v>
      </c>
      <c r="Q2808">
        <f t="shared" si="130"/>
        <v>0.01</v>
      </c>
      <c r="R2808">
        <f t="shared" si="131"/>
        <v>2052</v>
      </c>
    </row>
    <row r="2809" spans="1:18" ht="15.75" customHeight="1">
      <c r="A2809" s="19">
        <v>2808</v>
      </c>
      <c r="B2809" s="4">
        <v>47</v>
      </c>
      <c r="C2809" s="15">
        <v>2</v>
      </c>
      <c r="D2809" s="21">
        <v>1</v>
      </c>
      <c r="E2809" s="22">
        <v>44455</v>
      </c>
      <c r="F2809" s="26">
        <v>1</v>
      </c>
      <c r="G2809" s="24">
        <v>0.1</v>
      </c>
      <c r="H2809">
        <f>VLOOKUP($B2809,產品!$A$1:$E$61,4,FALSE)*(1-$G2809)*$F2809</f>
        <v>18000</v>
      </c>
      <c r="I2809" s="58">
        <f>$H2809-VLOOKUP($B2809,產品!$A$2:$E$61,5,FALSE)*F2809-$R2809</f>
        <v>4820</v>
      </c>
      <c r="J2809">
        <f t="shared" si="129"/>
        <v>2021</v>
      </c>
      <c r="P2809" t="str">
        <f>MID(VLOOKUP($D2809,業務!$A$1:$E$11,2,FALSE),FIND("/",VLOOKUP($D2809,業務!$A$1:$E$11,2,FALSE))+1,2)</f>
        <v>專員</v>
      </c>
      <c r="Q2809">
        <f t="shared" si="130"/>
        <v>0.01</v>
      </c>
      <c r="R2809">
        <f t="shared" si="131"/>
        <v>180</v>
      </c>
    </row>
    <row r="2810" spans="1:18" ht="15.75" customHeight="1">
      <c r="A2810" s="19">
        <v>2809</v>
      </c>
      <c r="B2810" s="4">
        <v>52</v>
      </c>
      <c r="C2810" s="15">
        <v>6</v>
      </c>
      <c r="D2810" s="21">
        <v>1</v>
      </c>
      <c r="E2810" s="22">
        <v>44455</v>
      </c>
      <c r="F2810" s="26">
        <v>2</v>
      </c>
      <c r="G2810" s="24">
        <v>0.18</v>
      </c>
      <c r="H2810">
        <f>VLOOKUP($B2810,產品!$A$1:$E$61,4,FALSE)*(1-$G2810)*$F2810</f>
        <v>36080</v>
      </c>
      <c r="I2810" s="58">
        <f>$H2810-VLOOKUP($B2810,產品!$A$2:$E$61,5,FALSE)*F2810-$R2810</f>
        <v>4919.2000000000035</v>
      </c>
      <c r="J2810">
        <f t="shared" si="129"/>
        <v>2021</v>
      </c>
      <c r="P2810" t="str">
        <f>MID(VLOOKUP($D2810,業務!$A$1:$E$11,2,FALSE),FIND("/",VLOOKUP($D2810,業務!$A$1:$E$11,2,FALSE))+1,2)</f>
        <v>專員</v>
      </c>
      <c r="Q2810">
        <f t="shared" si="130"/>
        <v>0.01</v>
      </c>
      <c r="R2810">
        <f t="shared" si="131"/>
        <v>360.8</v>
      </c>
    </row>
    <row r="2811" spans="1:18" ht="15.75" customHeight="1">
      <c r="A2811" s="19">
        <v>2810</v>
      </c>
      <c r="B2811" s="4">
        <v>49</v>
      </c>
      <c r="C2811" s="15">
        <v>291</v>
      </c>
      <c r="D2811" s="21">
        <v>4</v>
      </c>
      <c r="E2811" s="22">
        <v>44455</v>
      </c>
      <c r="F2811" s="23">
        <v>4</v>
      </c>
      <c r="G2811" s="24">
        <v>0.19</v>
      </c>
      <c r="H2811">
        <f>VLOOKUP($B2811,產品!$A$1:$E$61,4,FALSE)*(1-$G2811)*$F2811</f>
        <v>48600</v>
      </c>
      <c r="I2811" s="58">
        <f>$H2811-VLOOKUP($B2811,產品!$A$2:$E$61,5,FALSE)*F2811-$R2811</f>
        <v>6016.8</v>
      </c>
      <c r="J2811">
        <f t="shared" si="129"/>
        <v>2021</v>
      </c>
      <c r="P2811" t="str">
        <f>MID(VLOOKUP($D2811,業務!$A$1:$E$11,2,FALSE),FIND("/",VLOOKUP($D2811,業務!$A$1:$E$11,2,FALSE))+1,2)</f>
        <v>副理</v>
      </c>
      <c r="Q2811">
        <f t="shared" si="130"/>
        <v>1.2E-2</v>
      </c>
      <c r="R2811">
        <f t="shared" si="131"/>
        <v>583.20000000000005</v>
      </c>
    </row>
    <row r="2812" spans="1:18" ht="15.75" customHeight="1">
      <c r="A2812" s="19">
        <v>2811</v>
      </c>
      <c r="B2812" s="4">
        <v>45</v>
      </c>
      <c r="C2812" s="15">
        <v>4</v>
      </c>
      <c r="D2812" s="21">
        <v>4</v>
      </c>
      <c r="E2812" s="22">
        <v>44455</v>
      </c>
      <c r="F2812" s="26">
        <v>5</v>
      </c>
      <c r="G2812" s="24">
        <v>0.13</v>
      </c>
      <c r="H2812">
        <f>VLOOKUP($B2812,產品!$A$1:$E$61,4,FALSE)*(1-$G2812)*$F2812</f>
        <v>60900</v>
      </c>
      <c r="I2812" s="58">
        <f>$H2812-VLOOKUP($B2812,產品!$A$2:$E$61,5,FALSE)*F2812-$R2812</f>
        <v>14669.2</v>
      </c>
      <c r="J2812">
        <f t="shared" si="129"/>
        <v>2021</v>
      </c>
      <c r="P2812" t="str">
        <f>MID(VLOOKUP($D2812,業務!$A$1:$E$11,2,FALSE),FIND("/",VLOOKUP($D2812,業務!$A$1:$E$11,2,FALSE))+1,2)</f>
        <v>副理</v>
      </c>
      <c r="Q2812">
        <f t="shared" si="130"/>
        <v>1.2E-2</v>
      </c>
      <c r="R2812">
        <f t="shared" si="131"/>
        <v>730.80000000000007</v>
      </c>
    </row>
    <row r="2813" spans="1:18" ht="15.75" customHeight="1">
      <c r="A2813" s="19">
        <v>2812</v>
      </c>
      <c r="B2813" s="4">
        <v>28</v>
      </c>
      <c r="C2813" s="15">
        <v>121</v>
      </c>
      <c r="D2813" s="21">
        <v>4</v>
      </c>
      <c r="E2813" s="22">
        <v>44455</v>
      </c>
      <c r="F2813" s="23">
        <v>14</v>
      </c>
      <c r="G2813" s="24">
        <v>0.17</v>
      </c>
      <c r="H2813">
        <f>VLOOKUP($B2813,產品!$A$1:$E$61,4,FALSE)*(1-$G2813)*$F2813</f>
        <v>87150</v>
      </c>
      <c r="I2813" s="58">
        <f>$H2813-VLOOKUP($B2813,產品!$A$2:$E$61,5,FALSE)*F2813-$R2813</f>
        <v>23104.2</v>
      </c>
      <c r="J2813">
        <f t="shared" si="129"/>
        <v>2021</v>
      </c>
      <c r="P2813" t="str">
        <f>MID(VLOOKUP($D2813,業務!$A$1:$E$11,2,FALSE),FIND("/",VLOOKUP($D2813,業務!$A$1:$E$11,2,FALSE))+1,2)</f>
        <v>副理</v>
      </c>
      <c r="Q2813">
        <f t="shared" si="130"/>
        <v>1.2E-2</v>
      </c>
      <c r="R2813">
        <f t="shared" si="131"/>
        <v>1045.8</v>
      </c>
    </row>
    <row r="2814" spans="1:18" ht="15.75" customHeight="1">
      <c r="A2814" s="19">
        <v>2813</v>
      </c>
      <c r="B2814" s="4">
        <v>45</v>
      </c>
      <c r="C2814" s="15">
        <v>263</v>
      </c>
      <c r="D2814" s="21">
        <v>9</v>
      </c>
      <c r="E2814" s="22">
        <v>44455</v>
      </c>
      <c r="F2814" s="26">
        <v>10</v>
      </c>
      <c r="G2814" s="24">
        <v>0.15</v>
      </c>
      <c r="H2814">
        <f>VLOOKUP($B2814,產品!$A$1:$E$61,4,FALSE)*(1-$G2814)*$F2814</f>
        <v>119000</v>
      </c>
      <c r="I2814" s="58">
        <f>$H2814-VLOOKUP($B2814,產品!$A$2:$E$61,5,FALSE)*F2814-$R2814</f>
        <v>26215</v>
      </c>
      <c r="J2814">
        <f t="shared" si="129"/>
        <v>2021</v>
      </c>
      <c r="P2814" t="str">
        <f>MID(VLOOKUP($D2814,業務!$A$1:$E$11,2,FALSE),FIND("/",VLOOKUP($D2814,業務!$A$1:$E$11,2,FALSE))+1,2)</f>
        <v>經理</v>
      </c>
      <c r="Q2814">
        <f t="shared" si="130"/>
        <v>1.4999999999999999E-2</v>
      </c>
      <c r="R2814">
        <f t="shared" si="131"/>
        <v>1785</v>
      </c>
    </row>
    <row r="2815" spans="1:18" ht="15.75" customHeight="1">
      <c r="A2815" s="19">
        <v>2814</v>
      </c>
      <c r="B2815" s="4">
        <v>20</v>
      </c>
      <c r="C2815" s="15">
        <v>9</v>
      </c>
      <c r="D2815" s="21">
        <v>3</v>
      </c>
      <c r="E2815" s="22">
        <v>44455</v>
      </c>
      <c r="F2815" s="26">
        <v>30</v>
      </c>
      <c r="G2815" s="24">
        <v>0.06</v>
      </c>
      <c r="H2815">
        <f>VLOOKUP($B2815,產品!$A$1:$E$61,4,FALSE)*(1-$G2815)*$F2815</f>
        <v>50760</v>
      </c>
      <c r="I2815" s="58">
        <f>$H2815-VLOOKUP($B2815,產品!$A$2:$E$61,5,FALSE)*F2815-$R2815</f>
        <v>28347.84</v>
      </c>
      <c r="J2815">
        <f t="shared" si="129"/>
        <v>2021</v>
      </c>
      <c r="P2815" t="str">
        <f>MID(VLOOKUP($D2815,業務!$A$1:$E$11,2,FALSE),FIND("/",VLOOKUP($D2815,業務!$A$1:$E$11,2,FALSE))+1,2)</f>
        <v>協理</v>
      </c>
      <c r="Q2815">
        <f t="shared" si="130"/>
        <v>1.6E-2</v>
      </c>
      <c r="R2815">
        <f t="shared" si="131"/>
        <v>812.16</v>
      </c>
    </row>
    <row r="2816" spans="1:18" ht="15.75" customHeight="1">
      <c r="A2816" s="19">
        <v>2815</v>
      </c>
      <c r="B2816" s="4">
        <v>6</v>
      </c>
      <c r="C2816" s="15">
        <v>269</v>
      </c>
      <c r="D2816" s="21">
        <v>7</v>
      </c>
      <c r="E2816" s="22">
        <v>44456</v>
      </c>
      <c r="F2816" s="26">
        <v>13</v>
      </c>
      <c r="G2816" s="24">
        <v>0.1</v>
      </c>
      <c r="H2816">
        <f>VLOOKUP($B2816,產品!$A$1:$E$61,4,FALSE)*(1-$G2816)*$F2816</f>
        <v>11700</v>
      </c>
      <c r="I2816" s="58">
        <f>$H2816-VLOOKUP($B2816,產品!$A$2:$E$61,5,FALSE)*F2816-$R2816</f>
        <v>6359.6</v>
      </c>
      <c r="J2816">
        <f t="shared" si="129"/>
        <v>2021</v>
      </c>
      <c r="P2816" t="str">
        <f>MID(VLOOKUP($D2816,業務!$A$1:$E$11,2,FALSE),FIND("/",VLOOKUP($D2816,業務!$A$1:$E$11,2,FALSE))+1,2)</f>
        <v>副理</v>
      </c>
      <c r="Q2816">
        <f t="shared" si="130"/>
        <v>1.2E-2</v>
      </c>
      <c r="R2816">
        <f t="shared" si="131"/>
        <v>140.4</v>
      </c>
    </row>
    <row r="2817" spans="1:18" ht="15.75" customHeight="1">
      <c r="A2817" s="19">
        <v>2816</v>
      </c>
      <c r="B2817" s="4">
        <v>54</v>
      </c>
      <c r="C2817" s="15">
        <v>139</v>
      </c>
      <c r="D2817" s="21">
        <v>9</v>
      </c>
      <c r="E2817" s="22">
        <v>44456</v>
      </c>
      <c r="F2817" s="23">
        <v>5</v>
      </c>
      <c r="G2817" s="24">
        <v>0.16</v>
      </c>
      <c r="H2817">
        <f>VLOOKUP($B2817,產品!$A$1:$E$61,4,FALSE)*(1-$G2817)*$F2817</f>
        <v>75600</v>
      </c>
      <c r="I2817" s="58">
        <f>$H2817-VLOOKUP($B2817,產品!$A$2:$E$61,5,FALSE)*F2817-$R2817</f>
        <v>11466</v>
      </c>
      <c r="J2817">
        <f t="shared" si="129"/>
        <v>2021</v>
      </c>
      <c r="P2817" t="str">
        <f>MID(VLOOKUP($D2817,業務!$A$1:$E$11,2,FALSE),FIND("/",VLOOKUP($D2817,業務!$A$1:$E$11,2,FALSE))+1,2)</f>
        <v>經理</v>
      </c>
      <c r="Q2817">
        <f t="shared" si="130"/>
        <v>1.4999999999999999E-2</v>
      </c>
      <c r="R2817">
        <f t="shared" si="131"/>
        <v>1134</v>
      </c>
    </row>
    <row r="2818" spans="1:18" ht="15.75" customHeight="1">
      <c r="A2818" s="19">
        <v>2817</v>
      </c>
      <c r="B2818" s="4">
        <v>17</v>
      </c>
      <c r="C2818" s="15">
        <v>262</v>
      </c>
      <c r="D2818" s="21">
        <v>8</v>
      </c>
      <c r="E2818" s="22">
        <v>44456</v>
      </c>
      <c r="F2818" s="26">
        <v>17</v>
      </c>
      <c r="G2818" s="24">
        <v>0.1</v>
      </c>
      <c r="H2818">
        <f>VLOOKUP($B2818,產品!$A$1:$E$61,4,FALSE)*(1-$G2818)*$F2818</f>
        <v>27540</v>
      </c>
      <c r="I2818" s="58">
        <f>$H2818-VLOOKUP($B2818,產品!$A$2:$E$61,5,FALSE)*F2818-$R2818</f>
        <v>15024.6</v>
      </c>
      <c r="J2818">
        <f t="shared" si="129"/>
        <v>2021</v>
      </c>
      <c r="P2818" t="str">
        <f>MID(VLOOKUP($D2818,業務!$A$1:$E$11,2,FALSE),FIND("/",VLOOKUP($D2818,業務!$A$1:$E$11,2,FALSE))+1,2)</f>
        <v>專員</v>
      </c>
      <c r="Q2818">
        <f t="shared" si="130"/>
        <v>0.01</v>
      </c>
      <c r="R2818">
        <f t="shared" si="131"/>
        <v>275.40000000000003</v>
      </c>
    </row>
    <row r="2819" spans="1:18" ht="15.75" customHeight="1">
      <c r="A2819" s="19">
        <v>2818</v>
      </c>
      <c r="B2819" s="4">
        <v>39</v>
      </c>
      <c r="C2819" s="15">
        <v>261</v>
      </c>
      <c r="D2819" s="21">
        <v>7</v>
      </c>
      <c r="E2819" s="22">
        <v>44456</v>
      </c>
      <c r="F2819" s="26">
        <v>5</v>
      </c>
      <c r="G2819" s="24">
        <v>0.08</v>
      </c>
      <c r="H2819">
        <f>VLOOKUP($B2819,產品!$A$1:$E$61,4,FALSE)*(1-$G2819)*$F2819</f>
        <v>82800</v>
      </c>
      <c r="I2819" s="58">
        <f>$H2819-VLOOKUP($B2819,產品!$A$2:$E$61,5,FALSE)*F2819-$R2819</f>
        <v>23306.400000000001</v>
      </c>
      <c r="J2819">
        <f t="shared" ref="J2819:J2882" si="132">YEAR(E2819)</f>
        <v>2021</v>
      </c>
      <c r="P2819" t="str">
        <f>MID(VLOOKUP($D2819,業務!$A$1:$E$11,2,FALSE),FIND("/",VLOOKUP($D2819,業務!$A$1:$E$11,2,FALSE))+1,2)</f>
        <v>副理</v>
      </c>
      <c r="Q2819">
        <f t="shared" ref="Q2819:Q2882" si="133">IF($P2819="專員",1%,IF($P2819="副理",1.2%,IF($P2819="經理",1.5%,IF($P2819="協理",1.6%,0))))</f>
        <v>1.2E-2</v>
      </c>
      <c r="R2819">
        <f t="shared" ref="R2819:R2882" si="134">$H2819*$Q2819</f>
        <v>993.6</v>
      </c>
    </row>
    <row r="2820" spans="1:18" ht="15.75" customHeight="1">
      <c r="A2820" s="19">
        <v>2819</v>
      </c>
      <c r="B2820" s="4">
        <v>44</v>
      </c>
      <c r="C2820" s="15">
        <v>4</v>
      </c>
      <c r="D2820" s="21">
        <v>4</v>
      </c>
      <c r="E2820" s="22">
        <v>44456</v>
      </c>
      <c r="F2820" s="23">
        <v>10</v>
      </c>
      <c r="G2820" s="24">
        <v>0.19</v>
      </c>
      <c r="H2820">
        <f>VLOOKUP($B2820,產品!$A$1:$E$61,4,FALSE)*(1-$G2820)*$F2820</f>
        <v>162000.00000000003</v>
      </c>
      <c r="I2820" s="58">
        <f>$H2820-VLOOKUP($B2820,產品!$A$2:$E$61,5,FALSE)*F2820-$R2820</f>
        <v>30056.000000000029</v>
      </c>
      <c r="J2820">
        <f t="shared" si="132"/>
        <v>2021</v>
      </c>
      <c r="P2820" t="str">
        <f>MID(VLOOKUP($D2820,業務!$A$1:$E$11,2,FALSE),FIND("/",VLOOKUP($D2820,業務!$A$1:$E$11,2,FALSE))+1,2)</f>
        <v>副理</v>
      </c>
      <c r="Q2820">
        <f t="shared" si="133"/>
        <v>1.2E-2</v>
      </c>
      <c r="R2820">
        <f t="shared" si="134"/>
        <v>1944.0000000000005</v>
      </c>
    </row>
    <row r="2821" spans="1:18" ht="15.75" customHeight="1">
      <c r="A2821" s="19">
        <v>2820</v>
      </c>
      <c r="B2821" s="4">
        <v>3</v>
      </c>
      <c r="C2821" s="15">
        <v>2</v>
      </c>
      <c r="D2821" s="21">
        <v>9</v>
      </c>
      <c r="E2821" s="22">
        <v>44456</v>
      </c>
      <c r="F2821" s="26">
        <v>200</v>
      </c>
      <c r="G2821" s="24">
        <v>0.06</v>
      </c>
      <c r="H2821">
        <f>VLOOKUP($B2821,產品!$A$1:$E$61,4,FALSE)*(1-$G2821)*$F2821</f>
        <v>188000</v>
      </c>
      <c r="I2821" s="58">
        <f>$H2821-VLOOKUP($B2821,產品!$A$2:$E$61,5,FALSE)*F2821-$R2821</f>
        <v>105180</v>
      </c>
      <c r="J2821">
        <f t="shared" si="132"/>
        <v>2021</v>
      </c>
      <c r="P2821" t="str">
        <f>MID(VLOOKUP($D2821,業務!$A$1:$E$11,2,FALSE),FIND("/",VLOOKUP($D2821,業務!$A$1:$E$11,2,FALSE))+1,2)</f>
        <v>經理</v>
      </c>
      <c r="Q2821">
        <f t="shared" si="133"/>
        <v>1.4999999999999999E-2</v>
      </c>
      <c r="R2821">
        <f t="shared" si="134"/>
        <v>2820</v>
      </c>
    </row>
    <row r="2822" spans="1:18" ht="15.75" customHeight="1">
      <c r="A2822" s="19">
        <v>2821</v>
      </c>
      <c r="B2822" s="4">
        <v>25</v>
      </c>
      <c r="C2822" s="15">
        <v>269</v>
      </c>
      <c r="D2822" s="21">
        <v>4</v>
      </c>
      <c r="E2822" s="22">
        <v>44457</v>
      </c>
      <c r="F2822" s="23">
        <v>2</v>
      </c>
      <c r="G2822" s="24">
        <v>0.06</v>
      </c>
      <c r="H2822">
        <f>VLOOKUP($B2822,產品!$A$1:$E$61,4,FALSE)*(1-$G2822)*$F2822</f>
        <v>11280</v>
      </c>
      <c r="I2822" s="58">
        <f>$H2822-VLOOKUP($B2822,產品!$A$2:$E$61,5,FALSE)*F2822-$R2822</f>
        <v>3944.64</v>
      </c>
      <c r="J2822">
        <f t="shared" si="132"/>
        <v>2021</v>
      </c>
      <c r="P2822" t="str">
        <f>MID(VLOOKUP($D2822,業務!$A$1:$E$11,2,FALSE),FIND("/",VLOOKUP($D2822,業務!$A$1:$E$11,2,FALSE))+1,2)</f>
        <v>副理</v>
      </c>
      <c r="Q2822">
        <f t="shared" si="133"/>
        <v>1.2E-2</v>
      </c>
      <c r="R2822">
        <f t="shared" si="134"/>
        <v>135.36000000000001</v>
      </c>
    </row>
    <row r="2823" spans="1:18" ht="15.75" customHeight="1">
      <c r="A2823" s="19">
        <v>2822</v>
      </c>
      <c r="B2823" s="4">
        <v>59</v>
      </c>
      <c r="C2823" s="15">
        <v>273</v>
      </c>
      <c r="D2823" s="21">
        <v>8</v>
      </c>
      <c r="E2823" s="22">
        <v>44457</v>
      </c>
      <c r="F2823" s="26">
        <v>3</v>
      </c>
      <c r="G2823" s="24">
        <v>0.17</v>
      </c>
      <c r="H2823">
        <f>VLOOKUP($B2823,產品!$A$1:$E$61,4,FALSE)*(1-$G2823)*$F2823</f>
        <v>59760</v>
      </c>
      <c r="I2823" s="58">
        <f>$H2823-VLOOKUP($B2823,產品!$A$2:$E$61,5,FALSE)*F2823-$R2823</f>
        <v>8762.4</v>
      </c>
      <c r="J2823">
        <f t="shared" si="132"/>
        <v>2021</v>
      </c>
      <c r="P2823" t="str">
        <f>MID(VLOOKUP($D2823,業務!$A$1:$E$11,2,FALSE),FIND("/",VLOOKUP($D2823,業務!$A$1:$E$11,2,FALSE))+1,2)</f>
        <v>專員</v>
      </c>
      <c r="Q2823">
        <f t="shared" si="133"/>
        <v>0.01</v>
      </c>
      <c r="R2823">
        <f t="shared" si="134"/>
        <v>597.6</v>
      </c>
    </row>
    <row r="2824" spans="1:18" ht="15.75" customHeight="1">
      <c r="A2824" s="19">
        <v>2823</v>
      </c>
      <c r="B2824" s="4">
        <v>55</v>
      </c>
      <c r="C2824" s="15">
        <v>123</v>
      </c>
      <c r="D2824" s="21">
        <v>2</v>
      </c>
      <c r="E2824" s="22">
        <v>44457</v>
      </c>
      <c r="F2824" s="23">
        <v>4</v>
      </c>
      <c r="G2824" s="24">
        <v>0.05</v>
      </c>
      <c r="H2824">
        <f>VLOOKUP($B2824,產品!$A$1:$E$61,4,FALSE)*(1-$G2824)*$F2824</f>
        <v>76000</v>
      </c>
      <c r="I2824" s="58">
        <f>$H2824-VLOOKUP($B2824,產品!$A$2:$E$61,5,FALSE)*F2824-$R2824</f>
        <v>18860</v>
      </c>
      <c r="J2824">
        <f t="shared" si="132"/>
        <v>2021</v>
      </c>
      <c r="P2824" t="str">
        <f>MID(VLOOKUP($D2824,業務!$A$1:$E$11,2,FALSE),FIND("/",VLOOKUP($D2824,業務!$A$1:$E$11,2,FALSE))+1,2)</f>
        <v>經理</v>
      </c>
      <c r="Q2824">
        <f t="shared" si="133"/>
        <v>1.4999999999999999E-2</v>
      </c>
      <c r="R2824">
        <f t="shared" si="134"/>
        <v>1140</v>
      </c>
    </row>
    <row r="2825" spans="1:18" ht="15.75" customHeight="1">
      <c r="A2825" s="19">
        <v>2824</v>
      </c>
      <c r="B2825" s="4">
        <v>32</v>
      </c>
      <c r="C2825" s="15">
        <v>8</v>
      </c>
      <c r="D2825" s="21">
        <v>8</v>
      </c>
      <c r="E2825" s="22">
        <v>44458</v>
      </c>
      <c r="F2825" s="26">
        <v>5</v>
      </c>
      <c r="G2825" s="24">
        <v>0.13</v>
      </c>
      <c r="H2825">
        <f>VLOOKUP($B2825,產品!$A$1:$E$61,4,FALSE)*(1-$G2825)*$F2825</f>
        <v>32625</v>
      </c>
      <c r="I2825" s="58">
        <f>$H2825-VLOOKUP($B2825,產品!$A$2:$E$61,5,FALSE)*F2825-$R2825</f>
        <v>9798.75</v>
      </c>
      <c r="J2825">
        <f t="shared" si="132"/>
        <v>2021</v>
      </c>
      <c r="P2825" t="str">
        <f>MID(VLOOKUP($D2825,業務!$A$1:$E$11,2,FALSE),FIND("/",VLOOKUP($D2825,業務!$A$1:$E$11,2,FALSE))+1,2)</f>
        <v>專員</v>
      </c>
      <c r="Q2825">
        <f t="shared" si="133"/>
        <v>0.01</v>
      </c>
      <c r="R2825">
        <f t="shared" si="134"/>
        <v>326.25</v>
      </c>
    </row>
    <row r="2826" spans="1:18" ht="15.75" customHeight="1">
      <c r="A2826" s="19">
        <v>2825</v>
      </c>
      <c r="B2826" s="4">
        <v>55</v>
      </c>
      <c r="C2826" s="15">
        <v>12</v>
      </c>
      <c r="D2826" s="21">
        <v>2</v>
      </c>
      <c r="E2826" s="22">
        <v>44458</v>
      </c>
      <c r="F2826" s="26">
        <v>8</v>
      </c>
      <c r="G2826" s="24">
        <v>0.16</v>
      </c>
      <c r="H2826">
        <f>VLOOKUP($B2826,產品!$A$1:$E$61,4,FALSE)*(1-$G2826)*$F2826</f>
        <v>134400</v>
      </c>
      <c r="I2826" s="58">
        <f>$H2826-VLOOKUP($B2826,產品!$A$2:$E$61,5,FALSE)*F2826-$R2826</f>
        <v>20384</v>
      </c>
      <c r="J2826">
        <f t="shared" si="132"/>
        <v>2021</v>
      </c>
      <c r="P2826" t="str">
        <f>MID(VLOOKUP($D2826,業務!$A$1:$E$11,2,FALSE),FIND("/",VLOOKUP($D2826,業務!$A$1:$E$11,2,FALSE))+1,2)</f>
        <v>經理</v>
      </c>
      <c r="Q2826">
        <f t="shared" si="133"/>
        <v>1.4999999999999999E-2</v>
      </c>
      <c r="R2826">
        <f t="shared" si="134"/>
        <v>2016</v>
      </c>
    </row>
    <row r="2827" spans="1:18" ht="15.75" customHeight="1">
      <c r="A2827" s="19">
        <v>2826</v>
      </c>
      <c r="B2827" s="4">
        <v>55</v>
      </c>
      <c r="C2827" s="15">
        <v>117</v>
      </c>
      <c r="D2827" s="21">
        <v>10</v>
      </c>
      <c r="E2827" s="22">
        <v>44458</v>
      </c>
      <c r="F2827" s="23">
        <v>8</v>
      </c>
      <c r="G2827" s="24">
        <v>0.1</v>
      </c>
      <c r="H2827">
        <f>VLOOKUP($B2827,產品!$A$1:$E$61,4,FALSE)*(1-$G2827)*$F2827</f>
        <v>144000</v>
      </c>
      <c r="I2827" s="58">
        <f>$H2827-VLOOKUP($B2827,產品!$A$2:$E$61,5,FALSE)*F2827-$R2827</f>
        <v>30560</v>
      </c>
      <c r="J2827">
        <f t="shared" si="132"/>
        <v>2021</v>
      </c>
      <c r="P2827" t="str">
        <f>MID(VLOOKUP($D2827,業務!$A$1:$E$11,2,FALSE),FIND("/",VLOOKUP($D2827,業務!$A$1:$E$11,2,FALSE))+1,2)</f>
        <v>專員</v>
      </c>
      <c r="Q2827">
        <f t="shared" si="133"/>
        <v>0.01</v>
      </c>
      <c r="R2827">
        <f t="shared" si="134"/>
        <v>1440</v>
      </c>
    </row>
    <row r="2828" spans="1:18" ht="15.75" customHeight="1">
      <c r="A2828" s="19">
        <v>2827</v>
      </c>
      <c r="B2828" s="4">
        <v>52</v>
      </c>
      <c r="C2828" s="15">
        <v>6</v>
      </c>
      <c r="D2828" s="21">
        <v>6</v>
      </c>
      <c r="E2828" s="22">
        <v>44458</v>
      </c>
      <c r="F2828" s="26">
        <v>10</v>
      </c>
      <c r="G2828" s="24">
        <v>0.12</v>
      </c>
      <c r="H2828">
        <f>VLOOKUP($B2828,產品!$A$1:$E$61,4,FALSE)*(1-$G2828)*$F2828</f>
        <v>193600</v>
      </c>
      <c r="I2828" s="58">
        <f>$H2828-VLOOKUP($B2828,產品!$A$2:$E$61,5,FALSE)*F2828-$R2828</f>
        <v>37664.000000000029</v>
      </c>
      <c r="J2828">
        <f t="shared" si="132"/>
        <v>2021</v>
      </c>
      <c r="P2828" t="str">
        <f>MID(VLOOKUP($D2828,業務!$A$1:$E$11,2,FALSE),FIND("/",VLOOKUP($D2828,業務!$A$1:$E$11,2,FALSE))+1,2)</f>
        <v>專員</v>
      </c>
      <c r="Q2828">
        <f t="shared" si="133"/>
        <v>0.01</v>
      </c>
      <c r="R2828">
        <f t="shared" si="134"/>
        <v>1936</v>
      </c>
    </row>
    <row r="2829" spans="1:18" ht="15.75" customHeight="1">
      <c r="A2829" s="19">
        <v>2828</v>
      </c>
      <c r="B2829" s="4">
        <v>15</v>
      </c>
      <c r="C2829" s="15">
        <v>10</v>
      </c>
      <c r="D2829" s="21">
        <v>1</v>
      </c>
      <c r="E2829" s="22">
        <v>44458</v>
      </c>
      <c r="F2829" s="26">
        <v>175</v>
      </c>
      <c r="G2829" s="24">
        <v>0.11</v>
      </c>
      <c r="H2829">
        <f>VLOOKUP($B2829,產品!$A$1:$E$61,4,FALSE)*(1-$G2829)*$F2829</f>
        <v>280350</v>
      </c>
      <c r="I2829" s="58">
        <f>$H2829-VLOOKUP($B2829,產品!$A$2:$E$61,5,FALSE)*F2829-$R2829</f>
        <v>151546.5</v>
      </c>
      <c r="J2829">
        <f t="shared" si="132"/>
        <v>2021</v>
      </c>
      <c r="P2829" t="str">
        <f>MID(VLOOKUP($D2829,業務!$A$1:$E$11,2,FALSE),FIND("/",VLOOKUP($D2829,業務!$A$1:$E$11,2,FALSE))+1,2)</f>
        <v>專員</v>
      </c>
      <c r="Q2829">
        <f t="shared" si="133"/>
        <v>0.01</v>
      </c>
      <c r="R2829">
        <f t="shared" si="134"/>
        <v>2803.5</v>
      </c>
    </row>
    <row r="2830" spans="1:18" ht="15.75" customHeight="1">
      <c r="A2830" s="19">
        <v>2829</v>
      </c>
      <c r="B2830" s="4">
        <v>11</v>
      </c>
      <c r="C2830" s="15">
        <v>258</v>
      </c>
      <c r="D2830" s="21">
        <v>7</v>
      </c>
      <c r="E2830" s="22">
        <v>44459</v>
      </c>
      <c r="F2830" s="23">
        <v>13</v>
      </c>
      <c r="G2830" s="24">
        <v>0.18</v>
      </c>
      <c r="H2830">
        <f>VLOOKUP($B2830,產品!$A$1:$E$61,4,FALSE)*(1-$G2830)*$F2830</f>
        <v>10660.000000000002</v>
      </c>
      <c r="I2830" s="58">
        <f>$H2830-VLOOKUP($B2830,產品!$A$2:$E$61,5,FALSE)*F2830-$R2830</f>
        <v>5332.0800000000017</v>
      </c>
      <c r="J2830">
        <f t="shared" si="132"/>
        <v>2021</v>
      </c>
      <c r="P2830" t="str">
        <f>MID(VLOOKUP($D2830,業務!$A$1:$E$11,2,FALSE),FIND("/",VLOOKUP($D2830,業務!$A$1:$E$11,2,FALSE))+1,2)</f>
        <v>副理</v>
      </c>
      <c r="Q2830">
        <f t="shared" si="133"/>
        <v>1.2E-2</v>
      </c>
      <c r="R2830">
        <f t="shared" si="134"/>
        <v>127.92000000000003</v>
      </c>
    </row>
    <row r="2831" spans="1:18" ht="15.75" customHeight="1">
      <c r="A2831" s="19">
        <v>2830</v>
      </c>
      <c r="B2831" s="4">
        <v>2</v>
      </c>
      <c r="C2831" s="15">
        <v>1</v>
      </c>
      <c r="D2831" s="21">
        <v>3</v>
      </c>
      <c r="E2831" s="22">
        <v>44459</v>
      </c>
      <c r="F2831" s="26">
        <v>50</v>
      </c>
      <c r="G2831" s="24">
        <v>0.08</v>
      </c>
      <c r="H2831">
        <f>VLOOKUP($B2831,產品!$A$1:$E$61,4,FALSE)*(1-$G2831)*$F2831</f>
        <v>46000</v>
      </c>
      <c r="I2831" s="58">
        <f>$H2831-VLOOKUP($B2831,產品!$A$2:$E$61,5,FALSE)*F2831-$R2831</f>
        <v>25264</v>
      </c>
      <c r="J2831">
        <f t="shared" si="132"/>
        <v>2021</v>
      </c>
      <c r="P2831" t="str">
        <f>MID(VLOOKUP($D2831,業務!$A$1:$E$11,2,FALSE),FIND("/",VLOOKUP($D2831,業務!$A$1:$E$11,2,FALSE))+1,2)</f>
        <v>協理</v>
      </c>
      <c r="Q2831">
        <f t="shared" si="133"/>
        <v>1.6E-2</v>
      </c>
      <c r="R2831">
        <f t="shared" si="134"/>
        <v>736</v>
      </c>
    </row>
    <row r="2832" spans="1:18" ht="15.75" customHeight="1">
      <c r="A2832" s="19">
        <v>2831</v>
      </c>
      <c r="B2832" s="4">
        <v>14</v>
      </c>
      <c r="C2832" s="15">
        <v>292</v>
      </c>
      <c r="D2832" s="21">
        <v>7</v>
      </c>
      <c r="E2832" s="22">
        <v>44459</v>
      </c>
      <c r="F2832" s="26">
        <v>30</v>
      </c>
      <c r="G2832" s="24">
        <v>7.0000000000000007E-2</v>
      </c>
      <c r="H2832">
        <f>VLOOKUP($B2832,產品!$A$1:$E$61,4,FALSE)*(1-$G2832)*$F2832</f>
        <v>50220</v>
      </c>
      <c r="I2832" s="58">
        <f>$H2832-VLOOKUP($B2832,產品!$A$2:$E$61,5,FALSE)*F2832-$R2832</f>
        <v>28017.360000000001</v>
      </c>
      <c r="J2832">
        <f t="shared" si="132"/>
        <v>2021</v>
      </c>
      <c r="P2832" t="str">
        <f>MID(VLOOKUP($D2832,業務!$A$1:$E$11,2,FALSE),FIND("/",VLOOKUP($D2832,業務!$A$1:$E$11,2,FALSE))+1,2)</f>
        <v>副理</v>
      </c>
      <c r="Q2832">
        <f t="shared" si="133"/>
        <v>1.2E-2</v>
      </c>
      <c r="R2832">
        <f t="shared" si="134"/>
        <v>602.64</v>
      </c>
    </row>
    <row r="2833" spans="1:18" ht="15.75" customHeight="1">
      <c r="A2833" s="19">
        <v>2832</v>
      </c>
      <c r="B2833" s="4">
        <v>15</v>
      </c>
      <c r="C2833" s="15">
        <v>7</v>
      </c>
      <c r="D2833" s="21">
        <v>3</v>
      </c>
      <c r="E2833" s="22">
        <v>44459</v>
      </c>
      <c r="F2833" s="26">
        <v>50</v>
      </c>
      <c r="G2833" s="24">
        <v>0.08</v>
      </c>
      <c r="H2833">
        <f>VLOOKUP($B2833,產品!$A$1:$E$61,4,FALSE)*(1-$G2833)*$F2833</f>
        <v>82800</v>
      </c>
      <c r="I2833" s="58">
        <f>$H2833-VLOOKUP($B2833,產品!$A$2:$E$61,5,FALSE)*F2833-$R2833</f>
        <v>45475.199999999997</v>
      </c>
      <c r="J2833">
        <f t="shared" si="132"/>
        <v>2021</v>
      </c>
      <c r="P2833" t="str">
        <f>MID(VLOOKUP($D2833,業務!$A$1:$E$11,2,FALSE),FIND("/",VLOOKUP($D2833,業務!$A$1:$E$11,2,FALSE))+1,2)</f>
        <v>協理</v>
      </c>
      <c r="Q2833">
        <f t="shared" si="133"/>
        <v>1.6E-2</v>
      </c>
      <c r="R2833">
        <f t="shared" si="134"/>
        <v>1324.8</v>
      </c>
    </row>
    <row r="2834" spans="1:18" ht="15.75" customHeight="1">
      <c r="A2834" s="19">
        <v>2833</v>
      </c>
      <c r="B2834" s="4">
        <v>4</v>
      </c>
      <c r="C2834" s="15">
        <v>116</v>
      </c>
      <c r="D2834" s="21">
        <v>4</v>
      </c>
      <c r="E2834" s="22">
        <v>44459</v>
      </c>
      <c r="F2834" s="23">
        <v>150</v>
      </c>
      <c r="G2834" s="24">
        <v>0.18</v>
      </c>
      <c r="H2834">
        <f>VLOOKUP($B2834,產品!$A$1:$E$61,4,FALSE)*(1-$G2834)*$F2834</f>
        <v>123000.00000000001</v>
      </c>
      <c r="I2834" s="58">
        <f>$H2834-VLOOKUP($B2834,產品!$A$2:$E$61,5,FALSE)*F2834-$R2834</f>
        <v>61524.000000000015</v>
      </c>
      <c r="J2834">
        <f t="shared" si="132"/>
        <v>2021</v>
      </c>
      <c r="P2834" t="str">
        <f>MID(VLOOKUP($D2834,業務!$A$1:$E$11,2,FALSE),FIND("/",VLOOKUP($D2834,業務!$A$1:$E$11,2,FALSE))+1,2)</f>
        <v>副理</v>
      </c>
      <c r="Q2834">
        <f t="shared" si="133"/>
        <v>1.2E-2</v>
      </c>
      <c r="R2834">
        <f t="shared" si="134"/>
        <v>1476.0000000000002</v>
      </c>
    </row>
    <row r="2835" spans="1:18" ht="15.75" customHeight="1">
      <c r="A2835" s="19">
        <v>2834</v>
      </c>
      <c r="B2835" s="4">
        <v>12</v>
      </c>
      <c r="C2835" s="15">
        <v>138</v>
      </c>
      <c r="D2835" s="21">
        <v>2</v>
      </c>
      <c r="E2835" s="22">
        <v>44459</v>
      </c>
      <c r="F2835" s="26">
        <v>300</v>
      </c>
      <c r="G2835" s="24">
        <v>0.11</v>
      </c>
      <c r="H2835">
        <f>VLOOKUP($B2835,產品!$A$1:$E$61,4,FALSE)*(1-$G2835)*$F2835</f>
        <v>267000</v>
      </c>
      <c r="I2835" s="58">
        <f>$H2835-VLOOKUP($B2835,產品!$A$2:$E$61,5,FALSE)*F2835-$R2835</f>
        <v>142995</v>
      </c>
      <c r="J2835">
        <f t="shared" si="132"/>
        <v>2021</v>
      </c>
      <c r="P2835" t="str">
        <f>MID(VLOOKUP($D2835,業務!$A$1:$E$11,2,FALSE),FIND("/",VLOOKUP($D2835,業務!$A$1:$E$11,2,FALSE))+1,2)</f>
        <v>經理</v>
      </c>
      <c r="Q2835">
        <f t="shared" si="133"/>
        <v>1.4999999999999999E-2</v>
      </c>
      <c r="R2835">
        <f t="shared" si="134"/>
        <v>4005</v>
      </c>
    </row>
    <row r="2836" spans="1:18" ht="15.75" customHeight="1">
      <c r="A2836" s="19">
        <v>2835</v>
      </c>
      <c r="B2836" s="4">
        <v>41</v>
      </c>
      <c r="C2836" s="15">
        <v>6</v>
      </c>
      <c r="D2836" s="21">
        <v>10</v>
      </c>
      <c r="E2836" s="22">
        <v>44460</v>
      </c>
      <c r="F2836" s="26">
        <v>3</v>
      </c>
      <c r="G2836" s="24">
        <v>0.19</v>
      </c>
      <c r="H2836">
        <f>VLOOKUP($B2836,產品!$A$1:$E$61,4,FALSE)*(1-$G2836)*$F2836</f>
        <v>29160</v>
      </c>
      <c r="I2836" s="58">
        <f>$H2836-VLOOKUP($B2836,產品!$A$2:$E$61,5,FALSE)*F2836-$R2836</f>
        <v>5468.4</v>
      </c>
      <c r="J2836">
        <f t="shared" si="132"/>
        <v>2021</v>
      </c>
      <c r="P2836" t="str">
        <f>MID(VLOOKUP($D2836,業務!$A$1:$E$11,2,FALSE),FIND("/",VLOOKUP($D2836,業務!$A$1:$E$11,2,FALSE))+1,2)</f>
        <v>專員</v>
      </c>
      <c r="Q2836">
        <f t="shared" si="133"/>
        <v>0.01</v>
      </c>
      <c r="R2836">
        <f t="shared" si="134"/>
        <v>291.60000000000002</v>
      </c>
    </row>
    <row r="2837" spans="1:18" ht="15.75" customHeight="1">
      <c r="A2837" s="19">
        <v>2836</v>
      </c>
      <c r="B2837" s="4">
        <v>44</v>
      </c>
      <c r="C2837" s="15">
        <v>282</v>
      </c>
      <c r="D2837" s="21">
        <v>3</v>
      </c>
      <c r="E2837" s="22">
        <v>44460</v>
      </c>
      <c r="F2837" s="26">
        <v>2</v>
      </c>
      <c r="G2837" s="24">
        <v>7.0000000000000007E-2</v>
      </c>
      <c r="H2837">
        <f>VLOOKUP($B2837,產品!$A$1:$E$61,4,FALSE)*(1-$G2837)*$F2837</f>
        <v>37200</v>
      </c>
      <c r="I2837" s="58">
        <f>$H2837-VLOOKUP($B2837,產品!$A$2:$E$61,5,FALSE)*F2837-$R2837</f>
        <v>10604.8</v>
      </c>
      <c r="J2837">
        <f t="shared" si="132"/>
        <v>2021</v>
      </c>
      <c r="P2837" t="str">
        <f>MID(VLOOKUP($D2837,業務!$A$1:$E$11,2,FALSE),FIND("/",VLOOKUP($D2837,業務!$A$1:$E$11,2,FALSE))+1,2)</f>
        <v>協理</v>
      </c>
      <c r="Q2837">
        <f t="shared" si="133"/>
        <v>1.6E-2</v>
      </c>
      <c r="R2837">
        <f t="shared" si="134"/>
        <v>595.20000000000005</v>
      </c>
    </row>
    <row r="2838" spans="1:18" ht="15.75" customHeight="1">
      <c r="A2838" s="19">
        <v>2837</v>
      </c>
      <c r="B2838" s="4">
        <v>36</v>
      </c>
      <c r="C2838" s="15">
        <v>281</v>
      </c>
      <c r="D2838" s="21">
        <v>2</v>
      </c>
      <c r="E2838" s="22">
        <v>44460</v>
      </c>
      <c r="F2838" s="26">
        <v>5</v>
      </c>
      <c r="G2838" s="24">
        <v>0.08</v>
      </c>
      <c r="H2838">
        <f>VLOOKUP($B2838,產品!$A$1:$E$61,4,FALSE)*(1-$G2838)*$F2838</f>
        <v>41400</v>
      </c>
      <c r="I2838" s="58">
        <f>$H2838-VLOOKUP($B2838,產品!$A$2:$E$61,5,FALSE)*F2838-$R2838</f>
        <v>13779</v>
      </c>
      <c r="J2838">
        <f t="shared" si="132"/>
        <v>2021</v>
      </c>
      <c r="P2838" t="str">
        <f>MID(VLOOKUP($D2838,業務!$A$1:$E$11,2,FALSE),FIND("/",VLOOKUP($D2838,業務!$A$1:$E$11,2,FALSE))+1,2)</f>
        <v>經理</v>
      </c>
      <c r="Q2838">
        <f t="shared" si="133"/>
        <v>1.4999999999999999E-2</v>
      </c>
      <c r="R2838">
        <f t="shared" si="134"/>
        <v>621</v>
      </c>
    </row>
    <row r="2839" spans="1:18" ht="15.75" customHeight="1">
      <c r="A2839" s="19">
        <v>2838</v>
      </c>
      <c r="B2839" s="4">
        <v>48</v>
      </c>
      <c r="C2839" s="15">
        <v>282</v>
      </c>
      <c r="D2839" s="21">
        <v>3</v>
      </c>
      <c r="E2839" s="22">
        <v>44460</v>
      </c>
      <c r="F2839" s="23">
        <v>5</v>
      </c>
      <c r="G2839" s="24">
        <v>0.15</v>
      </c>
      <c r="H2839">
        <f>VLOOKUP($B2839,產品!$A$1:$E$61,4,FALSE)*(1-$G2839)*$F2839</f>
        <v>93500</v>
      </c>
      <c r="I2839" s="58">
        <f>$H2839-VLOOKUP($B2839,產品!$A$2:$E$61,5,FALSE)*F2839-$R2839</f>
        <v>20504</v>
      </c>
      <c r="J2839">
        <f t="shared" si="132"/>
        <v>2021</v>
      </c>
      <c r="P2839" t="str">
        <f>MID(VLOOKUP($D2839,業務!$A$1:$E$11,2,FALSE),FIND("/",VLOOKUP($D2839,業務!$A$1:$E$11,2,FALSE))+1,2)</f>
        <v>協理</v>
      </c>
      <c r="Q2839">
        <f t="shared" si="133"/>
        <v>1.6E-2</v>
      </c>
      <c r="R2839">
        <f t="shared" si="134"/>
        <v>1496</v>
      </c>
    </row>
    <row r="2840" spans="1:18" ht="15.75" customHeight="1">
      <c r="A2840" s="19">
        <v>2839</v>
      </c>
      <c r="B2840" s="4">
        <v>3</v>
      </c>
      <c r="C2840" s="15">
        <v>137</v>
      </c>
      <c r="D2840" s="21">
        <v>7</v>
      </c>
      <c r="E2840" s="22">
        <v>44460</v>
      </c>
      <c r="F2840" s="23">
        <v>50</v>
      </c>
      <c r="G2840" s="24">
        <v>7.0000000000000007E-2</v>
      </c>
      <c r="H2840">
        <f>VLOOKUP($B2840,產品!$A$1:$E$61,4,FALSE)*(1-$G2840)*$F2840</f>
        <v>46499.999999999993</v>
      </c>
      <c r="I2840" s="58">
        <f>$H2840-VLOOKUP($B2840,產品!$A$2:$E$61,5,FALSE)*F2840-$R2840</f>
        <v>25941.999999999993</v>
      </c>
      <c r="J2840">
        <f t="shared" si="132"/>
        <v>2021</v>
      </c>
      <c r="P2840" t="str">
        <f>MID(VLOOKUP($D2840,業務!$A$1:$E$11,2,FALSE),FIND("/",VLOOKUP($D2840,業務!$A$1:$E$11,2,FALSE))+1,2)</f>
        <v>副理</v>
      </c>
      <c r="Q2840">
        <f t="shared" si="133"/>
        <v>1.2E-2</v>
      </c>
      <c r="R2840">
        <f t="shared" si="134"/>
        <v>557.99999999999989</v>
      </c>
    </row>
    <row r="2841" spans="1:18" ht="15.75" customHeight="1">
      <c r="A2841" s="19">
        <v>2840</v>
      </c>
      <c r="B2841" s="4">
        <v>56</v>
      </c>
      <c r="C2841" s="15">
        <v>124</v>
      </c>
      <c r="D2841" s="21">
        <v>9</v>
      </c>
      <c r="E2841" s="22">
        <v>44460</v>
      </c>
      <c r="F2841" s="26">
        <v>5</v>
      </c>
      <c r="G2841" s="24">
        <v>0.05</v>
      </c>
      <c r="H2841">
        <f>VLOOKUP($B2841,產品!$A$1:$E$61,4,FALSE)*(1-$G2841)*$F2841</f>
        <v>104500</v>
      </c>
      <c r="I2841" s="58">
        <f>$H2841-VLOOKUP($B2841,產品!$A$2:$E$61,5,FALSE)*F2841-$R2841</f>
        <v>25932.500000000015</v>
      </c>
      <c r="J2841">
        <f t="shared" si="132"/>
        <v>2021</v>
      </c>
      <c r="P2841" t="str">
        <f>MID(VLOOKUP($D2841,業務!$A$1:$E$11,2,FALSE),FIND("/",VLOOKUP($D2841,業務!$A$1:$E$11,2,FALSE))+1,2)</f>
        <v>經理</v>
      </c>
      <c r="Q2841">
        <f t="shared" si="133"/>
        <v>1.4999999999999999E-2</v>
      </c>
      <c r="R2841">
        <f t="shared" si="134"/>
        <v>1567.5</v>
      </c>
    </row>
    <row r="2842" spans="1:18" ht="15.75" customHeight="1">
      <c r="A2842" s="19">
        <v>2841</v>
      </c>
      <c r="B2842" s="4">
        <v>19</v>
      </c>
      <c r="C2842" s="15">
        <v>259</v>
      </c>
      <c r="D2842" s="21">
        <v>3</v>
      </c>
      <c r="E2842" s="22">
        <v>44460</v>
      </c>
      <c r="F2842" s="23">
        <v>100</v>
      </c>
      <c r="G2842" s="24">
        <v>0.11</v>
      </c>
      <c r="H2842">
        <f>VLOOKUP($B2842,產品!$A$1:$E$61,4,FALSE)*(1-$G2842)*$F2842</f>
        <v>160200</v>
      </c>
      <c r="I2842" s="58">
        <f>$H2842-VLOOKUP($B2842,產品!$A$2:$E$61,5,FALSE)*F2842-$R2842</f>
        <v>85636.800000000003</v>
      </c>
      <c r="J2842">
        <f t="shared" si="132"/>
        <v>2021</v>
      </c>
      <c r="P2842" t="str">
        <f>MID(VLOOKUP($D2842,業務!$A$1:$E$11,2,FALSE),FIND("/",VLOOKUP($D2842,業務!$A$1:$E$11,2,FALSE))+1,2)</f>
        <v>協理</v>
      </c>
      <c r="Q2842">
        <f t="shared" si="133"/>
        <v>1.6E-2</v>
      </c>
      <c r="R2842">
        <f t="shared" si="134"/>
        <v>2563.2000000000003</v>
      </c>
    </row>
    <row r="2843" spans="1:18" ht="15.75" customHeight="1">
      <c r="A2843" s="19">
        <v>2842</v>
      </c>
      <c r="B2843" s="4">
        <v>10</v>
      </c>
      <c r="C2843" s="15">
        <v>113</v>
      </c>
      <c r="D2843" s="21">
        <v>7</v>
      </c>
      <c r="E2843" s="22">
        <v>44461</v>
      </c>
      <c r="F2843" s="26">
        <v>13</v>
      </c>
      <c r="G2843" s="24">
        <v>0.18</v>
      </c>
      <c r="H2843">
        <f>VLOOKUP($B2843,產品!$A$1:$E$61,4,FALSE)*(1-$G2843)*$F2843</f>
        <v>10660.000000000002</v>
      </c>
      <c r="I2843" s="58">
        <f>$H2843-VLOOKUP($B2843,產品!$A$2:$E$61,5,FALSE)*F2843-$R2843</f>
        <v>5332.0800000000017</v>
      </c>
      <c r="J2843">
        <f t="shared" si="132"/>
        <v>2021</v>
      </c>
      <c r="P2843" t="str">
        <f>MID(VLOOKUP($D2843,業務!$A$1:$E$11,2,FALSE),FIND("/",VLOOKUP($D2843,業務!$A$1:$E$11,2,FALSE))+1,2)</f>
        <v>副理</v>
      </c>
      <c r="Q2843">
        <f t="shared" si="133"/>
        <v>1.2E-2</v>
      </c>
      <c r="R2843">
        <f t="shared" si="134"/>
        <v>127.92000000000003</v>
      </c>
    </row>
    <row r="2844" spans="1:18" ht="15.75" customHeight="1">
      <c r="A2844" s="19">
        <v>2843</v>
      </c>
      <c r="B2844" s="4">
        <v>7</v>
      </c>
      <c r="C2844" s="15">
        <v>138</v>
      </c>
      <c r="D2844" s="21">
        <v>10</v>
      </c>
      <c r="E2844" s="22">
        <v>44461</v>
      </c>
      <c r="F2844" s="26">
        <v>11</v>
      </c>
      <c r="G2844" s="24">
        <v>0.08</v>
      </c>
      <c r="H2844">
        <f>VLOOKUP($B2844,產品!$A$1:$E$61,4,FALSE)*(1-$G2844)*$F2844</f>
        <v>10120</v>
      </c>
      <c r="I2844" s="58">
        <f>$H2844-VLOOKUP($B2844,產品!$A$2:$E$61,5,FALSE)*F2844-$R2844</f>
        <v>5618.8</v>
      </c>
      <c r="J2844">
        <f t="shared" si="132"/>
        <v>2021</v>
      </c>
      <c r="P2844" t="str">
        <f>MID(VLOOKUP($D2844,業務!$A$1:$E$11,2,FALSE),FIND("/",VLOOKUP($D2844,業務!$A$1:$E$11,2,FALSE))+1,2)</f>
        <v>專員</v>
      </c>
      <c r="Q2844">
        <f t="shared" si="133"/>
        <v>0.01</v>
      </c>
      <c r="R2844">
        <f t="shared" si="134"/>
        <v>101.2</v>
      </c>
    </row>
    <row r="2845" spans="1:18" ht="15.75" customHeight="1">
      <c r="A2845" s="19">
        <v>2844</v>
      </c>
      <c r="B2845" s="4">
        <v>2</v>
      </c>
      <c r="C2845" s="15">
        <v>113</v>
      </c>
      <c r="D2845" s="21">
        <v>1</v>
      </c>
      <c r="E2845" s="22">
        <v>44461</v>
      </c>
      <c r="F2845" s="26">
        <v>150</v>
      </c>
      <c r="G2845" s="24">
        <v>0.11</v>
      </c>
      <c r="H2845">
        <f>VLOOKUP($B2845,產品!$A$1:$E$61,4,FALSE)*(1-$G2845)*$F2845</f>
        <v>133500</v>
      </c>
      <c r="I2845" s="58">
        <f>$H2845-VLOOKUP($B2845,產品!$A$2:$E$61,5,FALSE)*F2845-$R2845</f>
        <v>72165</v>
      </c>
      <c r="J2845">
        <f t="shared" si="132"/>
        <v>2021</v>
      </c>
      <c r="P2845" t="str">
        <f>MID(VLOOKUP($D2845,業務!$A$1:$E$11,2,FALSE),FIND("/",VLOOKUP($D2845,業務!$A$1:$E$11,2,FALSE))+1,2)</f>
        <v>專員</v>
      </c>
      <c r="Q2845">
        <f t="shared" si="133"/>
        <v>0.01</v>
      </c>
      <c r="R2845">
        <f t="shared" si="134"/>
        <v>1335</v>
      </c>
    </row>
    <row r="2846" spans="1:18" ht="15.75" customHeight="1">
      <c r="A2846" s="19">
        <v>2845</v>
      </c>
      <c r="B2846" s="4">
        <v>19</v>
      </c>
      <c r="C2846" s="15">
        <v>118</v>
      </c>
      <c r="D2846" s="21">
        <v>7</v>
      </c>
      <c r="E2846" s="22">
        <v>44461</v>
      </c>
      <c r="F2846" s="26">
        <v>90</v>
      </c>
      <c r="G2846" s="24">
        <v>0.11</v>
      </c>
      <c r="H2846">
        <f>VLOOKUP($B2846,產品!$A$1:$E$61,4,FALSE)*(1-$G2846)*$F2846</f>
        <v>144180</v>
      </c>
      <c r="I2846" s="58">
        <f>$H2846-VLOOKUP($B2846,產品!$A$2:$E$61,5,FALSE)*F2846-$R2846</f>
        <v>77649.84</v>
      </c>
      <c r="J2846">
        <f t="shared" si="132"/>
        <v>2021</v>
      </c>
      <c r="P2846" t="str">
        <f>MID(VLOOKUP($D2846,業務!$A$1:$E$11,2,FALSE),FIND("/",VLOOKUP($D2846,業務!$A$1:$E$11,2,FALSE))+1,2)</f>
        <v>副理</v>
      </c>
      <c r="Q2846">
        <f t="shared" si="133"/>
        <v>1.2E-2</v>
      </c>
      <c r="R2846">
        <f t="shared" si="134"/>
        <v>1730.16</v>
      </c>
    </row>
    <row r="2847" spans="1:18" ht="15.75" customHeight="1">
      <c r="A2847" s="19">
        <v>2846</v>
      </c>
      <c r="B2847" s="4">
        <v>4</v>
      </c>
      <c r="C2847" s="15">
        <v>138</v>
      </c>
      <c r="D2847" s="21">
        <v>8</v>
      </c>
      <c r="E2847" s="22">
        <v>44462</v>
      </c>
      <c r="F2847" s="23">
        <v>20</v>
      </c>
      <c r="G2847" s="24">
        <v>7.0000000000000007E-2</v>
      </c>
      <c r="H2847">
        <f>VLOOKUP($B2847,產品!$A$1:$E$61,4,FALSE)*(1-$G2847)*$F2847</f>
        <v>18599.999999999996</v>
      </c>
      <c r="I2847" s="58">
        <f>$H2847-VLOOKUP($B2847,產品!$A$2:$E$61,5,FALSE)*F2847-$R2847</f>
        <v>10413.999999999996</v>
      </c>
      <c r="J2847">
        <f t="shared" si="132"/>
        <v>2021</v>
      </c>
      <c r="P2847" t="str">
        <f>MID(VLOOKUP($D2847,業務!$A$1:$E$11,2,FALSE),FIND("/",VLOOKUP($D2847,業務!$A$1:$E$11,2,FALSE))+1,2)</f>
        <v>專員</v>
      </c>
      <c r="Q2847">
        <f t="shared" si="133"/>
        <v>0.01</v>
      </c>
      <c r="R2847">
        <f t="shared" si="134"/>
        <v>185.99999999999997</v>
      </c>
    </row>
    <row r="2848" spans="1:18" ht="15.75" customHeight="1">
      <c r="A2848" s="19">
        <v>2847</v>
      </c>
      <c r="B2848" s="4">
        <v>28</v>
      </c>
      <c r="C2848" s="15">
        <v>11</v>
      </c>
      <c r="D2848" s="21">
        <v>3</v>
      </c>
      <c r="E2848" s="22">
        <v>44462</v>
      </c>
      <c r="F2848" s="26">
        <v>7</v>
      </c>
      <c r="G2848" s="24">
        <v>0.18</v>
      </c>
      <c r="H2848">
        <f>VLOOKUP($B2848,產品!$A$1:$E$61,4,FALSE)*(1-$G2848)*$F2848</f>
        <v>43050.000000000007</v>
      </c>
      <c r="I2848" s="58">
        <f>$H2848-VLOOKUP($B2848,產品!$A$2:$E$61,5,FALSE)*F2848-$R2848</f>
        <v>10861.200000000008</v>
      </c>
      <c r="J2848">
        <f t="shared" si="132"/>
        <v>2021</v>
      </c>
      <c r="P2848" t="str">
        <f>MID(VLOOKUP($D2848,業務!$A$1:$E$11,2,FALSE),FIND("/",VLOOKUP($D2848,業務!$A$1:$E$11,2,FALSE))+1,2)</f>
        <v>協理</v>
      </c>
      <c r="Q2848">
        <f t="shared" si="133"/>
        <v>1.6E-2</v>
      </c>
      <c r="R2848">
        <f t="shared" si="134"/>
        <v>688.80000000000018</v>
      </c>
    </row>
    <row r="2849" spans="1:18" ht="15.75" customHeight="1">
      <c r="A2849" s="19">
        <v>2848</v>
      </c>
      <c r="B2849" s="4">
        <v>29</v>
      </c>
      <c r="C2849" s="15">
        <v>272</v>
      </c>
      <c r="D2849" s="21">
        <v>3</v>
      </c>
      <c r="E2849" s="22">
        <v>44462</v>
      </c>
      <c r="F2849" s="26">
        <v>8</v>
      </c>
      <c r="G2849" s="24">
        <v>7.0000000000000007E-2</v>
      </c>
      <c r="H2849">
        <f>VLOOKUP($B2849,產品!$A$1:$E$61,4,FALSE)*(1-$G2849)*$F2849</f>
        <v>44640</v>
      </c>
      <c r="I2849" s="58">
        <f>$H2849-VLOOKUP($B2849,產品!$A$2:$E$61,5,FALSE)*F2849-$R2849</f>
        <v>15125.76</v>
      </c>
      <c r="J2849">
        <f t="shared" si="132"/>
        <v>2021</v>
      </c>
      <c r="P2849" t="str">
        <f>MID(VLOOKUP($D2849,業務!$A$1:$E$11,2,FALSE),FIND("/",VLOOKUP($D2849,業務!$A$1:$E$11,2,FALSE))+1,2)</f>
        <v>協理</v>
      </c>
      <c r="Q2849">
        <f t="shared" si="133"/>
        <v>1.6E-2</v>
      </c>
      <c r="R2849">
        <f t="shared" si="134"/>
        <v>714.24</v>
      </c>
    </row>
    <row r="2850" spans="1:18" ht="15.75" customHeight="1">
      <c r="A2850" s="19">
        <v>2849</v>
      </c>
      <c r="B2850" s="4">
        <v>22</v>
      </c>
      <c r="C2850" s="15">
        <v>285</v>
      </c>
      <c r="D2850" s="21">
        <v>9</v>
      </c>
      <c r="E2850" s="22">
        <v>44462</v>
      </c>
      <c r="F2850" s="26">
        <v>30</v>
      </c>
      <c r="G2850" s="24">
        <v>0.08</v>
      </c>
      <c r="H2850">
        <f>VLOOKUP($B2850,產品!$A$1:$E$61,4,FALSE)*(1-$G2850)*$F2850</f>
        <v>49680</v>
      </c>
      <c r="I2850" s="58">
        <f>$H2850-VLOOKUP($B2850,產品!$A$2:$E$61,5,FALSE)*F2850-$R2850</f>
        <v>27334.799999999999</v>
      </c>
      <c r="J2850">
        <f t="shared" si="132"/>
        <v>2021</v>
      </c>
      <c r="P2850" t="str">
        <f>MID(VLOOKUP($D2850,業務!$A$1:$E$11,2,FALSE),FIND("/",VLOOKUP($D2850,業務!$A$1:$E$11,2,FALSE))+1,2)</f>
        <v>經理</v>
      </c>
      <c r="Q2850">
        <f t="shared" si="133"/>
        <v>1.4999999999999999E-2</v>
      </c>
      <c r="R2850">
        <f t="shared" si="134"/>
        <v>745.19999999999993</v>
      </c>
    </row>
    <row r="2851" spans="1:18" ht="15.75" customHeight="1">
      <c r="A2851" s="19">
        <v>2850</v>
      </c>
      <c r="B2851" s="4">
        <v>44</v>
      </c>
      <c r="C2851" s="15">
        <v>113</v>
      </c>
      <c r="D2851" s="21">
        <v>5</v>
      </c>
      <c r="E2851" s="22">
        <v>44462</v>
      </c>
      <c r="F2851" s="23">
        <v>7</v>
      </c>
      <c r="G2851" s="24">
        <v>0.14000000000000001</v>
      </c>
      <c r="H2851">
        <f>VLOOKUP($B2851,產品!$A$1:$E$61,4,FALSE)*(1-$G2851)*$F2851</f>
        <v>120400</v>
      </c>
      <c r="I2851" s="58">
        <f>$H2851-VLOOKUP($B2851,產品!$A$2:$E$61,5,FALSE)*F2851-$R2851</f>
        <v>28196</v>
      </c>
      <c r="J2851">
        <f t="shared" si="132"/>
        <v>2021</v>
      </c>
      <c r="P2851" t="str">
        <f>MID(VLOOKUP($D2851,業務!$A$1:$E$11,2,FALSE),FIND("/",VLOOKUP($D2851,業務!$A$1:$E$11,2,FALSE))+1,2)</f>
        <v>專員</v>
      </c>
      <c r="Q2851">
        <f t="shared" si="133"/>
        <v>0.01</v>
      </c>
      <c r="R2851">
        <f t="shared" si="134"/>
        <v>1204</v>
      </c>
    </row>
    <row r="2852" spans="1:18" ht="15.75" customHeight="1">
      <c r="A2852" s="19">
        <v>2851</v>
      </c>
      <c r="B2852" s="4">
        <v>53</v>
      </c>
      <c r="C2852" s="15">
        <v>5</v>
      </c>
      <c r="D2852" s="21">
        <v>6</v>
      </c>
      <c r="E2852" s="22">
        <v>44463</v>
      </c>
      <c r="F2852" s="23">
        <v>3</v>
      </c>
      <c r="G2852" s="24">
        <v>0.15</v>
      </c>
      <c r="H2852">
        <f>VLOOKUP($B2852,產品!$A$1:$E$61,4,FALSE)*(1-$G2852)*$F2852</f>
        <v>38250</v>
      </c>
      <c r="I2852" s="58">
        <f>$H2852-VLOOKUP($B2852,產品!$A$2:$E$61,5,FALSE)*F2852-$R2852</f>
        <v>6367.5</v>
      </c>
      <c r="J2852">
        <f t="shared" si="132"/>
        <v>2021</v>
      </c>
      <c r="P2852" t="str">
        <f>MID(VLOOKUP($D2852,業務!$A$1:$E$11,2,FALSE),FIND("/",VLOOKUP($D2852,業務!$A$1:$E$11,2,FALSE))+1,2)</f>
        <v>專員</v>
      </c>
      <c r="Q2852">
        <f t="shared" si="133"/>
        <v>0.01</v>
      </c>
      <c r="R2852">
        <f t="shared" si="134"/>
        <v>382.5</v>
      </c>
    </row>
    <row r="2853" spans="1:18" ht="15.75" customHeight="1">
      <c r="A2853" s="19">
        <v>2852</v>
      </c>
      <c r="B2853" s="4">
        <v>34</v>
      </c>
      <c r="C2853" s="15">
        <v>4</v>
      </c>
      <c r="D2853" s="21">
        <v>8</v>
      </c>
      <c r="E2853" s="22">
        <v>44463</v>
      </c>
      <c r="F2853" s="26">
        <v>3</v>
      </c>
      <c r="G2853" s="24">
        <v>0.05</v>
      </c>
      <c r="H2853">
        <f>VLOOKUP($B2853,產品!$A$1:$E$61,4,FALSE)*(1-$G2853)*$F2853</f>
        <v>22800</v>
      </c>
      <c r="I2853" s="58">
        <f>$H2853-VLOOKUP($B2853,產品!$A$2:$E$61,5,FALSE)*F2853-$R2853</f>
        <v>8172</v>
      </c>
      <c r="J2853">
        <f t="shared" si="132"/>
        <v>2021</v>
      </c>
      <c r="P2853" t="str">
        <f>MID(VLOOKUP($D2853,業務!$A$1:$E$11,2,FALSE),FIND("/",VLOOKUP($D2853,業務!$A$1:$E$11,2,FALSE))+1,2)</f>
        <v>專員</v>
      </c>
      <c r="Q2853">
        <f t="shared" si="133"/>
        <v>0.01</v>
      </c>
      <c r="R2853">
        <f t="shared" si="134"/>
        <v>228</v>
      </c>
    </row>
    <row r="2854" spans="1:18" ht="15.75" customHeight="1">
      <c r="A2854" s="19">
        <v>2853</v>
      </c>
      <c r="B2854" s="4">
        <v>44</v>
      </c>
      <c r="C2854" s="15">
        <v>287</v>
      </c>
      <c r="D2854" s="21">
        <v>4</v>
      </c>
      <c r="E2854" s="22">
        <v>44463</v>
      </c>
      <c r="F2854" s="23">
        <v>2</v>
      </c>
      <c r="G2854" s="24">
        <v>0.13</v>
      </c>
      <c r="H2854">
        <f>VLOOKUP($B2854,產品!$A$1:$E$61,4,FALSE)*(1-$G2854)*$F2854</f>
        <v>34800</v>
      </c>
      <c r="I2854" s="58">
        <f>$H2854-VLOOKUP($B2854,產品!$A$2:$E$61,5,FALSE)*F2854-$R2854</f>
        <v>8382.4</v>
      </c>
      <c r="J2854">
        <f t="shared" si="132"/>
        <v>2021</v>
      </c>
      <c r="P2854" t="str">
        <f>MID(VLOOKUP($D2854,業務!$A$1:$E$11,2,FALSE),FIND("/",VLOOKUP($D2854,業務!$A$1:$E$11,2,FALSE))+1,2)</f>
        <v>副理</v>
      </c>
      <c r="Q2854">
        <f t="shared" si="133"/>
        <v>1.2E-2</v>
      </c>
      <c r="R2854">
        <f t="shared" si="134"/>
        <v>417.6</v>
      </c>
    </row>
    <row r="2855" spans="1:18" ht="15.75" customHeight="1">
      <c r="A2855" s="19">
        <v>2854</v>
      </c>
      <c r="B2855" s="4">
        <v>51</v>
      </c>
      <c r="C2855" s="15">
        <v>140</v>
      </c>
      <c r="D2855" s="21">
        <v>3</v>
      </c>
      <c r="E2855" s="22">
        <v>44463</v>
      </c>
      <c r="F2855" s="26">
        <v>2</v>
      </c>
      <c r="G2855" s="24">
        <v>0.08</v>
      </c>
      <c r="H2855">
        <f>VLOOKUP($B2855,產品!$A$1:$E$61,4,FALSE)*(1-$G2855)*$F2855</f>
        <v>36800</v>
      </c>
      <c r="I2855" s="58">
        <f>$H2855-VLOOKUP($B2855,產品!$A$2:$E$61,5,FALSE)*F2855-$R2855</f>
        <v>8211.2000000000007</v>
      </c>
      <c r="J2855">
        <f t="shared" si="132"/>
        <v>2021</v>
      </c>
      <c r="P2855" t="str">
        <f>MID(VLOOKUP($D2855,業務!$A$1:$E$11,2,FALSE),FIND("/",VLOOKUP($D2855,業務!$A$1:$E$11,2,FALSE))+1,2)</f>
        <v>協理</v>
      </c>
      <c r="Q2855">
        <f t="shared" si="133"/>
        <v>1.6E-2</v>
      </c>
      <c r="R2855">
        <f t="shared" si="134"/>
        <v>588.80000000000007</v>
      </c>
    </row>
    <row r="2856" spans="1:18" ht="15.75" customHeight="1">
      <c r="A2856" s="19">
        <v>2855</v>
      </c>
      <c r="B2856" s="4">
        <v>9</v>
      </c>
      <c r="C2856" s="15">
        <v>139</v>
      </c>
      <c r="D2856" s="21">
        <v>7</v>
      </c>
      <c r="E2856" s="22">
        <v>44463</v>
      </c>
      <c r="F2856" s="23">
        <v>50</v>
      </c>
      <c r="G2856" s="24">
        <v>0.19</v>
      </c>
      <c r="H2856">
        <f>VLOOKUP($B2856,產品!$A$1:$E$61,4,FALSE)*(1-$G2856)*$F2856</f>
        <v>40500</v>
      </c>
      <c r="I2856" s="58">
        <f>$H2856-VLOOKUP($B2856,產品!$A$2:$E$61,5,FALSE)*F2856-$R2856</f>
        <v>20014</v>
      </c>
      <c r="J2856">
        <f t="shared" si="132"/>
        <v>2021</v>
      </c>
      <c r="P2856" t="str">
        <f>MID(VLOOKUP($D2856,業務!$A$1:$E$11,2,FALSE),FIND("/",VLOOKUP($D2856,業務!$A$1:$E$11,2,FALSE))+1,2)</f>
        <v>副理</v>
      </c>
      <c r="Q2856">
        <f t="shared" si="133"/>
        <v>1.2E-2</v>
      </c>
      <c r="R2856">
        <f t="shared" si="134"/>
        <v>486</v>
      </c>
    </row>
    <row r="2857" spans="1:18" ht="15.75" customHeight="1">
      <c r="A2857" s="19">
        <v>2856</v>
      </c>
      <c r="B2857" s="4">
        <v>59</v>
      </c>
      <c r="C2857" s="15">
        <v>271</v>
      </c>
      <c r="D2857" s="21">
        <v>2</v>
      </c>
      <c r="E2857" s="22">
        <v>44463</v>
      </c>
      <c r="F2857" s="26">
        <v>12</v>
      </c>
      <c r="G2857" s="24">
        <v>0.1</v>
      </c>
      <c r="H2857">
        <f>VLOOKUP($B2857,產品!$A$1:$E$61,4,FALSE)*(1-$G2857)*$F2857</f>
        <v>259200</v>
      </c>
      <c r="I2857" s="58">
        <f>$H2857-VLOOKUP($B2857,產品!$A$2:$E$61,5,FALSE)*F2857-$R2857</f>
        <v>53712</v>
      </c>
      <c r="J2857">
        <f t="shared" si="132"/>
        <v>2021</v>
      </c>
      <c r="P2857" t="str">
        <f>MID(VLOOKUP($D2857,業務!$A$1:$E$11,2,FALSE),FIND("/",VLOOKUP($D2857,業務!$A$1:$E$11,2,FALSE))+1,2)</f>
        <v>經理</v>
      </c>
      <c r="Q2857">
        <f t="shared" si="133"/>
        <v>1.4999999999999999E-2</v>
      </c>
      <c r="R2857">
        <f t="shared" si="134"/>
        <v>3888</v>
      </c>
    </row>
    <row r="2858" spans="1:18" ht="15.75" customHeight="1">
      <c r="A2858" s="19">
        <v>2857</v>
      </c>
      <c r="B2858" s="4">
        <v>59</v>
      </c>
      <c r="C2858" s="15">
        <v>11</v>
      </c>
      <c r="D2858" s="21">
        <v>10</v>
      </c>
      <c r="E2858" s="22">
        <v>44464</v>
      </c>
      <c r="F2858" s="23">
        <v>8</v>
      </c>
      <c r="G2858" s="24">
        <v>0.16</v>
      </c>
      <c r="H2858">
        <f>VLOOKUP($B2858,產品!$A$1:$E$61,4,FALSE)*(1-$G2858)*$F2858</f>
        <v>161280</v>
      </c>
      <c r="I2858" s="58">
        <f>$H2858-VLOOKUP($B2858,產品!$A$2:$E$61,5,FALSE)*F2858-$R2858</f>
        <v>25267.200000000001</v>
      </c>
      <c r="J2858">
        <f t="shared" si="132"/>
        <v>2021</v>
      </c>
      <c r="P2858" t="str">
        <f>MID(VLOOKUP($D2858,業務!$A$1:$E$11,2,FALSE),FIND("/",VLOOKUP($D2858,業務!$A$1:$E$11,2,FALSE))+1,2)</f>
        <v>專員</v>
      </c>
      <c r="Q2858">
        <f t="shared" si="133"/>
        <v>0.01</v>
      </c>
      <c r="R2858">
        <f t="shared" si="134"/>
        <v>1612.8</v>
      </c>
    </row>
    <row r="2859" spans="1:18" ht="15.75" customHeight="1">
      <c r="A2859" s="19">
        <v>2858</v>
      </c>
      <c r="B2859" s="4">
        <v>36</v>
      </c>
      <c r="C2859" s="15">
        <v>7</v>
      </c>
      <c r="D2859" s="21">
        <v>5</v>
      </c>
      <c r="E2859" s="22">
        <v>44464</v>
      </c>
      <c r="F2859" s="26">
        <v>25</v>
      </c>
      <c r="G2859" s="24">
        <v>0.13</v>
      </c>
      <c r="H2859">
        <f>VLOOKUP($B2859,產品!$A$1:$E$61,4,FALSE)*(1-$G2859)*$F2859</f>
        <v>195750</v>
      </c>
      <c r="I2859" s="58">
        <f>$H2859-VLOOKUP($B2859,產品!$A$2:$E$61,5,FALSE)*F2859-$R2859</f>
        <v>58792.5</v>
      </c>
      <c r="J2859">
        <f t="shared" si="132"/>
        <v>2021</v>
      </c>
      <c r="P2859" t="str">
        <f>MID(VLOOKUP($D2859,業務!$A$1:$E$11,2,FALSE),FIND("/",VLOOKUP($D2859,業務!$A$1:$E$11,2,FALSE))+1,2)</f>
        <v>專員</v>
      </c>
      <c r="Q2859">
        <f t="shared" si="133"/>
        <v>0.01</v>
      </c>
      <c r="R2859">
        <f t="shared" si="134"/>
        <v>1957.5</v>
      </c>
    </row>
    <row r="2860" spans="1:18" ht="15.75" customHeight="1">
      <c r="A2860" s="19">
        <v>2859</v>
      </c>
      <c r="B2860" s="4">
        <v>22</v>
      </c>
      <c r="C2860" s="15">
        <v>272</v>
      </c>
      <c r="D2860" s="21">
        <v>6</v>
      </c>
      <c r="E2860" s="22">
        <v>44464</v>
      </c>
      <c r="F2860" s="26">
        <v>90</v>
      </c>
      <c r="G2860" s="24">
        <v>0.05</v>
      </c>
      <c r="H2860">
        <f>VLOOKUP($B2860,產品!$A$1:$E$61,4,FALSE)*(1-$G2860)*$F2860</f>
        <v>153900</v>
      </c>
      <c r="I2860" s="58">
        <f>$H2860-VLOOKUP($B2860,產品!$A$2:$E$61,5,FALSE)*F2860-$R2860</f>
        <v>87561</v>
      </c>
      <c r="J2860">
        <f t="shared" si="132"/>
        <v>2021</v>
      </c>
      <c r="P2860" t="str">
        <f>MID(VLOOKUP($D2860,業務!$A$1:$E$11,2,FALSE),FIND("/",VLOOKUP($D2860,業務!$A$1:$E$11,2,FALSE))+1,2)</f>
        <v>專員</v>
      </c>
      <c r="Q2860">
        <f t="shared" si="133"/>
        <v>0.01</v>
      </c>
      <c r="R2860">
        <f t="shared" si="134"/>
        <v>1539</v>
      </c>
    </row>
    <row r="2861" spans="1:18" ht="15.75" customHeight="1">
      <c r="A2861" s="19">
        <v>2860</v>
      </c>
      <c r="B2861" s="4">
        <v>11</v>
      </c>
      <c r="C2861" s="15">
        <v>259</v>
      </c>
      <c r="D2861" s="21">
        <v>9</v>
      </c>
      <c r="E2861" s="22">
        <v>44464</v>
      </c>
      <c r="F2861" s="26">
        <v>200</v>
      </c>
      <c r="G2861" s="24">
        <v>0.1</v>
      </c>
      <c r="H2861">
        <f>VLOOKUP($B2861,產品!$A$1:$E$61,4,FALSE)*(1-$G2861)*$F2861</f>
        <v>180000</v>
      </c>
      <c r="I2861" s="58">
        <f>$H2861-VLOOKUP($B2861,產品!$A$2:$E$61,5,FALSE)*F2861-$R2861</f>
        <v>97300</v>
      </c>
      <c r="J2861">
        <f t="shared" si="132"/>
        <v>2021</v>
      </c>
      <c r="P2861" t="str">
        <f>MID(VLOOKUP($D2861,業務!$A$1:$E$11,2,FALSE),FIND("/",VLOOKUP($D2861,業務!$A$1:$E$11,2,FALSE))+1,2)</f>
        <v>經理</v>
      </c>
      <c r="Q2861">
        <f t="shared" si="133"/>
        <v>1.4999999999999999E-2</v>
      </c>
      <c r="R2861">
        <f t="shared" si="134"/>
        <v>2700</v>
      </c>
    </row>
    <row r="2862" spans="1:18" ht="15.75" customHeight="1">
      <c r="A2862" s="19">
        <v>2861</v>
      </c>
      <c r="B2862" s="4">
        <v>39</v>
      </c>
      <c r="C2862" s="15">
        <v>285</v>
      </c>
      <c r="D2862" s="21">
        <v>10</v>
      </c>
      <c r="E2862" s="22">
        <v>44465</v>
      </c>
      <c r="F2862" s="23">
        <v>4</v>
      </c>
      <c r="G2862" s="24">
        <v>0.06</v>
      </c>
      <c r="H2862">
        <f>VLOOKUP($B2862,產品!$A$1:$E$61,4,FALSE)*(1-$G2862)*$F2862</f>
        <v>67680</v>
      </c>
      <c r="I2862" s="58">
        <f>$H2862-VLOOKUP($B2862,產品!$A$2:$E$61,5,FALSE)*F2862-$R2862</f>
        <v>20203.2</v>
      </c>
      <c r="J2862">
        <f t="shared" si="132"/>
        <v>2021</v>
      </c>
      <c r="P2862" t="str">
        <f>MID(VLOOKUP($D2862,業務!$A$1:$E$11,2,FALSE),FIND("/",VLOOKUP($D2862,業務!$A$1:$E$11,2,FALSE))+1,2)</f>
        <v>專員</v>
      </c>
      <c r="Q2862">
        <f t="shared" si="133"/>
        <v>0.01</v>
      </c>
      <c r="R2862">
        <f t="shared" si="134"/>
        <v>676.80000000000007</v>
      </c>
    </row>
    <row r="2863" spans="1:18" ht="15.75" customHeight="1">
      <c r="A2863" s="19">
        <v>2862</v>
      </c>
      <c r="B2863" s="4">
        <v>26</v>
      </c>
      <c r="C2863" s="15">
        <v>282</v>
      </c>
      <c r="D2863" s="21">
        <v>5</v>
      </c>
      <c r="E2863" s="22">
        <v>44466</v>
      </c>
      <c r="F2863" s="26">
        <v>8</v>
      </c>
      <c r="G2863" s="24">
        <v>7.0000000000000007E-2</v>
      </c>
      <c r="H2863">
        <f>VLOOKUP($B2863,產品!$A$1:$E$61,4,FALSE)*(1-$G2863)*$F2863</f>
        <v>48360</v>
      </c>
      <c r="I2863" s="58">
        <f>$H2863-VLOOKUP($B2863,產品!$A$2:$E$61,5,FALSE)*F2863-$R2863</f>
        <v>16676.400000000001</v>
      </c>
      <c r="J2863">
        <f t="shared" si="132"/>
        <v>2021</v>
      </c>
      <c r="P2863" t="str">
        <f>MID(VLOOKUP($D2863,業務!$A$1:$E$11,2,FALSE),FIND("/",VLOOKUP($D2863,業務!$A$1:$E$11,2,FALSE))+1,2)</f>
        <v>專員</v>
      </c>
      <c r="Q2863">
        <f t="shared" si="133"/>
        <v>0.01</v>
      </c>
      <c r="R2863">
        <f t="shared" si="134"/>
        <v>483.6</v>
      </c>
    </row>
    <row r="2864" spans="1:18" ht="15.75" customHeight="1">
      <c r="A2864" s="19">
        <v>2863</v>
      </c>
      <c r="B2864" s="4">
        <v>58</v>
      </c>
      <c r="C2864" s="15">
        <v>6</v>
      </c>
      <c r="D2864" s="21">
        <v>7</v>
      </c>
      <c r="E2864" s="22">
        <v>44466</v>
      </c>
      <c r="F2864" s="23">
        <v>6</v>
      </c>
      <c r="G2864" s="24">
        <v>7.0000000000000007E-2</v>
      </c>
      <c r="H2864">
        <f>VLOOKUP($B2864,產品!$A$1:$E$61,4,FALSE)*(1-$G2864)*$F2864</f>
        <v>117180</v>
      </c>
      <c r="I2864" s="58">
        <f>$H2864-VLOOKUP($B2864,產品!$A$2:$E$61,5,FALSE)*F2864-$R2864</f>
        <v>27573.840000000015</v>
      </c>
      <c r="J2864">
        <f t="shared" si="132"/>
        <v>2021</v>
      </c>
      <c r="P2864" t="str">
        <f>MID(VLOOKUP($D2864,業務!$A$1:$E$11,2,FALSE),FIND("/",VLOOKUP($D2864,業務!$A$1:$E$11,2,FALSE))+1,2)</f>
        <v>副理</v>
      </c>
      <c r="Q2864">
        <f t="shared" si="133"/>
        <v>1.2E-2</v>
      </c>
      <c r="R2864">
        <f t="shared" si="134"/>
        <v>1406.16</v>
      </c>
    </row>
    <row r="2865" spans="1:18" ht="15.75" customHeight="1">
      <c r="A2865" s="19">
        <v>2864</v>
      </c>
      <c r="B2865" s="4">
        <v>47</v>
      </c>
      <c r="C2865" s="15">
        <v>124</v>
      </c>
      <c r="D2865" s="21">
        <v>10</v>
      </c>
      <c r="E2865" s="22">
        <v>44466</v>
      </c>
      <c r="F2865" s="23">
        <v>12</v>
      </c>
      <c r="G2865" s="24">
        <v>0.1</v>
      </c>
      <c r="H2865">
        <f>VLOOKUP($B2865,產品!$A$1:$E$61,4,FALSE)*(1-$G2865)*$F2865</f>
        <v>216000</v>
      </c>
      <c r="I2865" s="58">
        <f>$H2865-VLOOKUP($B2865,產品!$A$2:$E$61,5,FALSE)*F2865-$R2865</f>
        <v>57840</v>
      </c>
      <c r="J2865">
        <f t="shared" si="132"/>
        <v>2021</v>
      </c>
      <c r="P2865" t="str">
        <f>MID(VLOOKUP($D2865,業務!$A$1:$E$11,2,FALSE),FIND("/",VLOOKUP($D2865,業務!$A$1:$E$11,2,FALSE))+1,2)</f>
        <v>專員</v>
      </c>
      <c r="Q2865">
        <f t="shared" si="133"/>
        <v>0.01</v>
      </c>
      <c r="R2865">
        <f t="shared" si="134"/>
        <v>2160</v>
      </c>
    </row>
    <row r="2866" spans="1:18" ht="15.75" customHeight="1">
      <c r="A2866" s="19">
        <v>2865</v>
      </c>
      <c r="B2866" s="4">
        <v>14</v>
      </c>
      <c r="C2866" s="15">
        <v>273</v>
      </c>
      <c r="D2866" s="21">
        <v>1</v>
      </c>
      <c r="E2866" s="22">
        <v>44466</v>
      </c>
      <c r="F2866" s="26">
        <v>100</v>
      </c>
      <c r="G2866" s="24">
        <v>0.16</v>
      </c>
      <c r="H2866">
        <f>VLOOKUP($B2866,產品!$A$1:$E$61,4,FALSE)*(1-$G2866)*$F2866</f>
        <v>151200</v>
      </c>
      <c r="I2866" s="58">
        <f>$H2866-VLOOKUP($B2866,產品!$A$2:$E$61,5,FALSE)*F2866-$R2866</f>
        <v>77688</v>
      </c>
      <c r="J2866">
        <f t="shared" si="132"/>
        <v>2021</v>
      </c>
      <c r="P2866" t="str">
        <f>MID(VLOOKUP($D2866,業務!$A$1:$E$11,2,FALSE),FIND("/",VLOOKUP($D2866,業務!$A$1:$E$11,2,FALSE))+1,2)</f>
        <v>專員</v>
      </c>
      <c r="Q2866">
        <f t="shared" si="133"/>
        <v>0.01</v>
      </c>
      <c r="R2866">
        <f t="shared" si="134"/>
        <v>1512</v>
      </c>
    </row>
    <row r="2867" spans="1:18" ht="15.75" customHeight="1">
      <c r="A2867" s="19">
        <v>2866</v>
      </c>
      <c r="B2867" s="4">
        <v>12</v>
      </c>
      <c r="C2867" s="15">
        <v>12</v>
      </c>
      <c r="D2867" s="21">
        <v>6</v>
      </c>
      <c r="E2867" s="22">
        <v>44466</v>
      </c>
      <c r="F2867" s="26">
        <v>175</v>
      </c>
      <c r="G2867" s="24">
        <v>0.08</v>
      </c>
      <c r="H2867">
        <f>VLOOKUP($B2867,產品!$A$1:$E$61,4,FALSE)*(1-$G2867)*$F2867</f>
        <v>161000</v>
      </c>
      <c r="I2867" s="58">
        <f>$H2867-VLOOKUP($B2867,產品!$A$2:$E$61,5,FALSE)*F2867-$R2867</f>
        <v>89390</v>
      </c>
      <c r="J2867">
        <f t="shared" si="132"/>
        <v>2021</v>
      </c>
      <c r="P2867" t="str">
        <f>MID(VLOOKUP($D2867,業務!$A$1:$E$11,2,FALSE),FIND("/",VLOOKUP($D2867,業務!$A$1:$E$11,2,FALSE))+1,2)</f>
        <v>專員</v>
      </c>
      <c r="Q2867">
        <f t="shared" si="133"/>
        <v>0.01</v>
      </c>
      <c r="R2867">
        <f t="shared" si="134"/>
        <v>1610</v>
      </c>
    </row>
    <row r="2868" spans="1:18" ht="15.75" customHeight="1">
      <c r="A2868" s="19">
        <v>2867</v>
      </c>
      <c r="B2868" s="4">
        <v>8</v>
      </c>
      <c r="C2868" s="15">
        <v>5</v>
      </c>
      <c r="D2868" s="21">
        <v>4</v>
      </c>
      <c r="E2868" s="22">
        <v>44466</v>
      </c>
      <c r="F2868" s="26">
        <v>200</v>
      </c>
      <c r="G2868" s="24">
        <v>0.08</v>
      </c>
      <c r="H2868">
        <f>VLOOKUP($B2868,產品!$A$1:$E$61,4,FALSE)*(1-$G2868)*$F2868</f>
        <v>184000</v>
      </c>
      <c r="I2868" s="58">
        <f>$H2868-VLOOKUP($B2868,產品!$A$2:$E$61,5,FALSE)*F2868-$R2868</f>
        <v>101792</v>
      </c>
      <c r="J2868">
        <f t="shared" si="132"/>
        <v>2021</v>
      </c>
      <c r="P2868" t="str">
        <f>MID(VLOOKUP($D2868,業務!$A$1:$E$11,2,FALSE),FIND("/",VLOOKUP($D2868,業務!$A$1:$E$11,2,FALSE))+1,2)</f>
        <v>副理</v>
      </c>
      <c r="Q2868">
        <f t="shared" si="133"/>
        <v>1.2E-2</v>
      </c>
      <c r="R2868">
        <f t="shared" si="134"/>
        <v>2208</v>
      </c>
    </row>
    <row r="2869" spans="1:18" ht="15.75" customHeight="1">
      <c r="A2869" s="19">
        <v>2868</v>
      </c>
      <c r="B2869" s="4">
        <v>25</v>
      </c>
      <c r="C2869" s="15">
        <v>4</v>
      </c>
      <c r="D2869" s="21">
        <v>5</v>
      </c>
      <c r="E2869" s="22">
        <v>44467</v>
      </c>
      <c r="F2869" s="26">
        <v>4</v>
      </c>
      <c r="G2869" s="24">
        <v>0.17</v>
      </c>
      <c r="H2869">
        <f>VLOOKUP($B2869,產品!$A$1:$E$61,4,FALSE)*(1-$G2869)*$F2869</f>
        <v>19920</v>
      </c>
      <c r="I2869" s="58">
        <f>$H2869-VLOOKUP($B2869,產品!$A$2:$E$61,5,FALSE)*F2869-$R2869</f>
        <v>5320.8</v>
      </c>
      <c r="J2869">
        <f t="shared" si="132"/>
        <v>2021</v>
      </c>
      <c r="P2869" t="str">
        <f>MID(VLOOKUP($D2869,業務!$A$1:$E$11,2,FALSE),FIND("/",VLOOKUP($D2869,業務!$A$1:$E$11,2,FALSE))+1,2)</f>
        <v>專員</v>
      </c>
      <c r="Q2869">
        <f t="shared" si="133"/>
        <v>0.01</v>
      </c>
      <c r="R2869">
        <f t="shared" si="134"/>
        <v>199.20000000000002</v>
      </c>
    </row>
    <row r="2870" spans="1:18" ht="15.75" customHeight="1">
      <c r="A2870" s="19">
        <v>2869</v>
      </c>
      <c r="B2870" s="4">
        <v>28</v>
      </c>
      <c r="C2870" s="15">
        <v>262</v>
      </c>
      <c r="D2870" s="21">
        <v>7</v>
      </c>
      <c r="E2870" s="22">
        <v>44467</v>
      </c>
      <c r="F2870" s="26">
        <v>9</v>
      </c>
      <c r="G2870" s="24">
        <v>0.18</v>
      </c>
      <c r="H2870">
        <f>VLOOKUP($B2870,產品!$A$1:$E$61,4,FALSE)*(1-$G2870)*$F2870</f>
        <v>55350.000000000007</v>
      </c>
      <c r="I2870" s="58">
        <f>$H2870-VLOOKUP($B2870,產品!$A$2:$E$61,5,FALSE)*F2870-$R2870</f>
        <v>14185.800000000007</v>
      </c>
      <c r="J2870">
        <f t="shared" si="132"/>
        <v>2021</v>
      </c>
      <c r="P2870" t="str">
        <f>MID(VLOOKUP($D2870,業務!$A$1:$E$11,2,FALSE),FIND("/",VLOOKUP($D2870,業務!$A$1:$E$11,2,FALSE))+1,2)</f>
        <v>副理</v>
      </c>
      <c r="Q2870">
        <f t="shared" si="133"/>
        <v>1.2E-2</v>
      </c>
      <c r="R2870">
        <f t="shared" si="134"/>
        <v>664.2</v>
      </c>
    </row>
    <row r="2871" spans="1:18" ht="15.75" customHeight="1">
      <c r="A2871" s="19">
        <v>2870</v>
      </c>
      <c r="B2871" s="4">
        <v>37</v>
      </c>
      <c r="C2871" s="15">
        <v>2</v>
      </c>
      <c r="D2871" s="21">
        <v>9</v>
      </c>
      <c r="E2871" s="22">
        <v>44467</v>
      </c>
      <c r="F2871" s="23">
        <v>8</v>
      </c>
      <c r="G2871" s="24">
        <v>0.17</v>
      </c>
      <c r="H2871">
        <f>VLOOKUP($B2871,產品!$A$1:$E$61,4,FALSE)*(1-$G2871)*$F2871</f>
        <v>79680</v>
      </c>
      <c r="I2871" s="58">
        <f>$H2871-VLOOKUP($B2871,產品!$A$2:$E$61,5,FALSE)*F2871-$R2871</f>
        <v>16084.8</v>
      </c>
      <c r="J2871">
        <f t="shared" si="132"/>
        <v>2021</v>
      </c>
      <c r="P2871" t="str">
        <f>MID(VLOOKUP($D2871,業務!$A$1:$E$11,2,FALSE),FIND("/",VLOOKUP($D2871,業務!$A$1:$E$11,2,FALSE))+1,2)</f>
        <v>經理</v>
      </c>
      <c r="Q2871">
        <f t="shared" si="133"/>
        <v>1.4999999999999999E-2</v>
      </c>
      <c r="R2871">
        <f t="shared" si="134"/>
        <v>1195.2</v>
      </c>
    </row>
    <row r="2872" spans="1:18" ht="15.75" customHeight="1">
      <c r="A2872" s="19">
        <v>2871</v>
      </c>
      <c r="B2872" s="4">
        <v>16</v>
      </c>
      <c r="C2872" s="15">
        <v>273</v>
      </c>
      <c r="D2872" s="21">
        <v>6</v>
      </c>
      <c r="E2872" s="22">
        <v>44467</v>
      </c>
      <c r="F2872" s="26">
        <v>40</v>
      </c>
      <c r="G2872" s="24">
        <v>0.16</v>
      </c>
      <c r="H2872">
        <f>VLOOKUP($B2872,產品!$A$1:$E$61,4,FALSE)*(1-$G2872)*$F2872</f>
        <v>60480</v>
      </c>
      <c r="I2872" s="58">
        <f>$H2872-VLOOKUP($B2872,產品!$A$2:$E$61,5,FALSE)*F2872-$R2872</f>
        <v>31075.200000000001</v>
      </c>
      <c r="J2872">
        <f t="shared" si="132"/>
        <v>2021</v>
      </c>
      <c r="P2872" t="str">
        <f>MID(VLOOKUP($D2872,業務!$A$1:$E$11,2,FALSE),FIND("/",VLOOKUP($D2872,業務!$A$1:$E$11,2,FALSE))+1,2)</f>
        <v>專員</v>
      </c>
      <c r="Q2872">
        <f t="shared" si="133"/>
        <v>0.01</v>
      </c>
      <c r="R2872">
        <f t="shared" si="134"/>
        <v>604.80000000000007</v>
      </c>
    </row>
    <row r="2873" spans="1:18" ht="15.75" customHeight="1">
      <c r="A2873" s="19">
        <v>2872</v>
      </c>
      <c r="B2873" s="4">
        <v>21</v>
      </c>
      <c r="C2873" s="15">
        <v>273</v>
      </c>
      <c r="D2873" s="21">
        <v>8</v>
      </c>
      <c r="E2873" s="22">
        <v>44467</v>
      </c>
      <c r="F2873" s="23">
        <v>50</v>
      </c>
      <c r="G2873" s="24">
        <v>0.18</v>
      </c>
      <c r="H2873">
        <f>VLOOKUP($B2873,產品!$A$1:$E$61,4,FALSE)*(1-$G2873)*$F2873</f>
        <v>73800</v>
      </c>
      <c r="I2873" s="58">
        <f>$H2873-VLOOKUP($B2873,產品!$A$2:$E$61,5,FALSE)*F2873-$R2873</f>
        <v>37062</v>
      </c>
      <c r="J2873">
        <f t="shared" si="132"/>
        <v>2021</v>
      </c>
      <c r="P2873" t="str">
        <f>MID(VLOOKUP($D2873,業務!$A$1:$E$11,2,FALSE),FIND("/",VLOOKUP($D2873,業務!$A$1:$E$11,2,FALSE))+1,2)</f>
        <v>專員</v>
      </c>
      <c r="Q2873">
        <f t="shared" si="133"/>
        <v>0.01</v>
      </c>
      <c r="R2873">
        <f t="shared" si="134"/>
        <v>738</v>
      </c>
    </row>
    <row r="2874" spans="1:18" ht="15.75" customHeight="1">
      <c r="A2874" s="19">
        <v>2873</v>
      </c>
      <c r="B2874" s="4">
        <v>18</v>
      </c>
      <c r="C2874" s="15">
        <v>9</v>
      </c>
      <c r="D2874" s="21">
        <v>6</v>
      </c>
      <c r="E2874" s="22">
        <v>44467</v>
      </c>
      <c r="F2874" s="23">
        <v>50</v>
      </c>
      <c r="G2874" s="24">
        <v>0.14000000000000001</v>
      </c>
      <c r="H2874">
        <f>VLOOKUP($B2874,產品!$A$1:$E$61,4,FALSE)*(1-$G2874)*$F2874</f>
        <v>77400</v>
      </c>
      <c r="I2874" s="58">
        <f>$H2874-VLOOKUP($B2874,產品!$A$2:$E$61,5,FALSE)*F2874-$R2874</f>
        <v>40626</v>
      </c>
      <c r="J2874">
        <f t="shared" si="132"/>
        <v>2021</v>
      </c>
      <c r="P2874" t="str">
        <f>MID(VLOOKUP($D2874,業務!$A$1:$E$11,2,FALSE),FIND("/",VLOOKUP($D2874,業務!$A$1:$E$11,2,FALSE))+1,2)</f>
        <v>專員</v>
      </c>
      <c r="Q2874">
        <f t="shared" si="133"/>
        <v>0.01</v>
      </c>
      <c r="R2874">
        <f t="shared" si="134"/>
        <v>774</v>
      </c>
    </row>
    <row r="2875" spans="1:18" ht="15.75" customHeight="1">
      <c r="A2875" s="19">
        <v>2874</v>
      </c>
      <c r="B2875" s="4">
        <v>52</v>
      </c>
      <c r="C2875" s="15">
        <v>4</v>
      </c>
      <c r="D2875" s="21">
        <v>5</v>
      </c>
      <c r="E2875" s="22">
        <v>44467</v>
      </c>
      <c r="F2875" s="26">
        <v>8</v>
      </c>
      <c r="G2875" s="24">
        <v>0.06</v>
      </c>
      <c r="H2875">
        <f>VLOOKUP($B2875,產品!$A$1:$E$61,4,FALSE)*(1-$G2875)*$F2875</f>
        <v>165440</v>
      </c>
      <c r="I2875" s="58">
        <f>$H2875-VLOOKUP($B2875,產品!$A$2:$E$61,5,FALSE)*F2875-$R2875</f>
        <v>40585.600000000013</v>
      </c>
      <c r="J2875">
        <f t="shared" si="132"/>
        <v>2021</v>
      </c>
      <c r="P2875" t="str">
        <f>MID(VLOOKUP($D2875,業務!$A$1:$E$11,2,FALSE),FIND("/",VLOOKUP($D2875,業務!$A$1:$E$11,2,FALSE))+1,2)</f>
        <v>專員</v>
      </c>
      <c r="Q2875">
        <f t="shared" si="133"/>
        <v>0.01</v>
      </c>
      <c r="R2875">
        <f t="shared" si="134"/>
        <v>1654.4</v>
      </c>
    </row>
    <row r="2876" spans="1:18" ht="15.75" customHeight="1">
      <c r="A2876" s="19">
        <v>2875</v>
      </c>
      <c r="B2876" s="4">
        <v>50</v>
      </c>
      <c r="C2876" s="15">
        <v>8</v>
      </c>
      <c r="D2876" s="21">
        <v>8</v>
      </c>
      <c r="E2876" s="22">
        <v>44467</v>
      </c>
      <c r="F2876" s="26">
        <v>11</v>
      </c>
      <c r="G2876" s="24">
        <v>0.08</v>
      </c>
      <c r="H2876">
        <f>VLOOKUP($B2876,產品!$A$1:$E$61,4,FALSE)*(1-$G2876)*$F2876</f>
        <v>182160</v>
      </c>
      <c r="I2876" s="58">
        <f>$H2876-VLOOKUP($B2876,產品!$A$2:$E$61,5,FALSE)*F2876-$R2876</f>
        <v>41738.400000000001</v>
      </c>
      <c r="J2876">
        <f t="shared" si="132"/>
        <v>2021</v>
      </c>
      <c r="P2876" t="str">
        <f>MID(VLOOKUP($D2876,業務!$A$1:$E$11,2,FALSE),FIND("/",VLOOKUP($D2876,業務!$A$1:$E$11,2,FALSE))+1,2)</f>
        <v>專員</v>
      </c>
      <c r="Q2876">
        <f t="shared" si="133"/>
        <v>0.01</v>
      </c>
      <c r="R2876">
        <f t="shared" si="134"/>
        <v>1821.6000000000001</v>
      </c>
    </row>
    <row r="2877" spans="1:18" ht="15.75" customHeight="1">
      <c r="A2877" s="19">
        <v>2876</v>
      </c>
      <c r="B2877" s="4">
        <v>16</v>
      </c>
      <c r="C2877" s="15">
        <v>271</v>
      </c>
      <c r="D2877" s="21">
        <v>5</v>
      </c>
      <c r="E2877" s="22">
        <v>44467</v>
      </c>
      <c r="F2877" s="26">
        <v>100</v>
      </c>
      <c r="G2877" s="24">
        <v>0.09</v>
      </c>
      <c r="H2877">
        <f>VLOOKUP($B2877,產品!$A$1:$E$61,4,FALSE)*(1-$G2877)*$F2877</f>
        <v>163800</v>
      </c>
      <c r="I2877" s="58">
        <f>$H2877-VLOOKUP($B2877,產品!$A$2:$E$61,5,FALSE)*F2877-$R2877</f>
        <v>90162</v>
      </c>
      <c r="J2877">
        <f t="shared" si="132"/>
        <v>2021</v>
      </c>
      <c r="P2877" t="str">
        <f>MID(VLOOKUP($D2877,業務!$A$1:$E$11,2,FALSE),FIND("/",VLOOKUP($D2877,業務!$A$1:$E$11,2,FALSE))+1,2)</f>
        <v>專員</v>
      </c>
      <c r="Q2877">
        <f t="shared" si="133"/>
        <v>0.01</v>
      </c>
      <c r="R2877">
        <f t="shared" si="134"/>
        <v>1638</v>
      </c>
    </row>
    <row r="2878" spans="1:18" ht="15.75" customHeight="1">
      <c r="A2878" s="19">
        <v>2877</v>
      </c>
      <c r="B2878" s="4">
        <v>25</v>
      </c>
      <c r="C2878" s="15">
        <v>269</v>
      </c>
      <c r="D2878" s="21">
        <v>2</v>
      </c>
      <c r="E2878" s="22">
        <v>44468</v>
      </c>
      <c r="F2878" s="23">
        <v>3</v>
      </c>
      <c r="G2878" s="24">
        <v>0.17</v>
      </c>
      <c r="H2878">
        <f>VLOOKUP($B2878,產品!$A$1:$E$61,4,FALSE)*(1-$G2878)*$F2878</f>
        <v>14940</v>
      </c>
      <c r="I2878" s="58">
        <f>$H2878-VLOOKUP($B2878,產品!$A$2:$E$61,5,FALSE)*F2878-$R2878</f>
        <v>3915.9</v>
      </c>
      <c r="J2878">
        <f t="shared" si="132"/>
        <v>2021</v>
      </c>
      <c r="P2878" t="str">
        <f>MID(VLOOKUP($D2878,業務!$A$1:$E$11,2,FALSE),FIND("/",VLOOKUP($D2878,業務!$A$1:$E$11,2,FALSE))+1,2)</f>
        <v>經理</v>
      </c>
      <c r="Q2878">
        <f t="shared" si="133"/>
        <v>1.4999999999999999E-2</v>
      </c>
      <c r="R2878">
        <f t="shared" si="134"/>
        <v>224.1</v>
      </c>
    </row>
    <row r="2879" spans="1:18" ht="15.75" customHeight="1">
      <c r="A2879" s="19">
        <v>2878</v>
      </c>
      <c r="B2879" s="4">
        <v>51</v>
      </c>
      <c r="C2879" s="15">
        <v>259</v>
      </c>
      <c r="D2879" s="21">
        <v>4</v>
      </c>
      <c r="E2879" s="22">
        <v>44468</v>
      </c>
      <c r="F2879" s="23">
        <v>10</v>
      </c>
      <c r="G2879" s="24">
        <v>0.13</v>
      </c>
      <c r="H2879">
        <f>VLOOKUP($B2879,產品!$A$1:$E$61,4,FALSE)*(1-$G2879)*$F2879</f>
        <v>174000</v>
      </c>
      <c r="I2879" s="58">
        <f>$H2879-VLOOKUP($B2879,產品!$A$2:$E$61,5,FALSE)*F2879-$R2879</f>
        <v>31912</v>
      </c>
      <c r="J2879">
        <f t="shared" si="132"/>
        <v>2021</v>
      </c>
      <c r="P2879" t="str">
        <f>MID(VLOOKUP($D2879,業務!$A$1:$E$11,2,FALSE),FIND("/",VLOOKUP($D2879,業務!$A$1:$E$11,2,FALSE))+1,2)</f>
        <v>副理</v>
      </c>
      <c r="Q2879">
        <f t="shared" si="133"/>
        <v>1.2E-2</v>
      </c>
      <c r="R2879">
        <f t="shared" si="134"/>
        <v>2088</v>
      </c>
    </row>
    <row r="2880" spans="1:18" ht="15.75" customHeight="1">
      <c r="A2880" s="19">
        <v>2879</v>
      </c>
      <c r="B2880" s="4">
        <v>45</v>
      </c>
      <c r="C2880" s="15">
        <v>138</v>
      </c>
      <c r="D2880" s="21">
        <v>8</v>
      </c>
      <c r="E2880" s="22">
        <v>44468</v>
      </c>
      <c r="F2880" s="26">
        <v>25</v>
      </c>
      <c r="G2880" s="24">
        <v>0.18</v>
      </c>
      <c r="H2880">
        <f>VLOOKUP($B2880,產品!$A$1:$E$61,4,FALSE)*(1-$G2880)*$F2880</f>
        <v>287000</v>
      </c>
      <c r="I2880" s="58">
        <f>$H2880-VLOOKUP($B2880,產品!$A$2:$E$61,5,FALSE)*F2880-$R2880</f>
        <v>56630</v>
      </c>
      <c r="J2880">
        <f t="shared" si="132"/>
        <v>2021</v>
      </c>
      <c r="P2880" t="str">
        <f>MID(VLOOKUP($D2880,業務!$A$1:$E$11,2,FALSE),FIND("/",VLOOKUP($D2880,業務!$A$1:$E$11,2,FALSE))+1,2)</f>
        <v>專員</v>
      </c>
      <c r="Q2880">
        <f t="shared" si="133"/>
        <v>0.01</v>
      </c>
      <c r="R2880">
        <f t="shared" si="134"/>
        <v>2870</v>
      </c>
    </row>
    <row r="2881" spans="1:18" ht="15.75" customHeight="1">
      <c r="A2881" s="19">
        <v>2880</v>
      </c>
      <c r="B2881" s="4">
        <v>6</v>
      </c>
      <c r="C2881" s="15">
        <v>7</v>
      </c>
      <c r="D2881" s="21">
        <v>2</v>
      </c>
      <c r="E2881" s="22">
        <v>44469</v>
      </c>
      <c r="F2881" s="23">
        <v>20</v>
      </c>
      <c r="G2881" s="24">
        <v>7.0000000000000007E-2</v>
      </c>
      <c r="H2881">
        <f>VLOOKUP($B2881,產品!$A$1:$E$61,4,FALSE)*(1-$G2881)*$F2881</f>
        <v>18599.999999999996</v>
      </c>
      <c r="I2881" s="58">
        <f>$H2881-VLOOKUP($B2881,產品!$A$2:$E$61,5,FALSE)*F2881-$R2881</f>
        <v>10320.999999999996</v>
      </c>
      <c r="J2881">
        <f t="shared" si="132"/>
        <v>2021</v>
      </c>
      <c r="P2881" t="str">
        <f>MID(VLOOKUP($D2881,業務!$A$1:$E$11,2,FALSE),FIND("/",VLOOKUP($D2881,業務!$A$1:$E$11,2,FALSE))+1,2)</f>
        <v>經理</v>
      </c>
      <c r="Q2881">
        <f t="shared" si="133"/>
        <v>1.4999999999999999E-2</v>
      </c>
      <c r="R2881">
        <f t="shared" si="134"/>
        <v>278.99999999999994</v>
      </c>
    </row>
    <row r="2882" spans="1:18" ht="15.75" customHeight="1">
      <c r="A2882" s="19">
        <v>2881</v>
      </c>
      <c r="B2882" s="4">
        <v>60</v>
      </c>
      <c r="C2882" s="15">
        <v>6</v>
      </c>
      <c r="D2882" s="21">
        <v>10</v>
      </c>
      <c r="E2882" s="22">
        <v>44469</v>
      </c>
      <c r="F2882" s="26">
        <v>6</v>
      </c>
      <c r="G2882" s="24">
        <v>0.19</v>
      </c>
      <c r="H2882">
        <f>VLOOKUP($B2882,產品!$A$1:$E$61,4,FALSE)*(1-$G2882)*$F2882</f>
        <v>121500</v>
      </c>
      <c r="I2882" s="58">
        <f>$H2882-VLOOKUP($B2882,產品!$A$2:$E$61,5,FALSE)*F2882-$R2882</f>
        <v>15285</v>
      </c>
      <c r="J2882">
        <f t="shared" si="132"/>
        <v>2021</v>
      </c>
      <c r="P2882" t="str">
        <f>MID(VLOOKUP($D2882,業務!$A$1:$E$11,2,FALSE),FIND("/",VLOOKUP($D2882,業務!$A$1:$E$11,2,FALSE))+1,2)</f>
        <v>專員</v>
      </c>
      <c r="Q2882">
        <f t="shared" si="133"/>
        <v>0.01</v>
      </c>
      <c r="R2882">
        <f t="shared" si="134"/>
        <v>1215</v>
      </c>
    </row>
    <row r="2883" spans="1:18" ht="15.75" customHeight="1">
      <c r="A2883" s="19">
        <v>2882</v>
      </c>
      <c r="B2883" s="4">
        <v>52</v>
      </c>
      <c r="C2883" s="15">
        <v>124</v>
      </c>
      <c r="D2883" s="21">
        <v>7</v>
      </c>
      <c r="E2883" s="22">
        <v>44469</v>
      </c>
      <c r="F2883" s="26">
        <v>8</v>
      </c>
      <c r="G2883" s="24">
        <v>0.18</v>
      </c>
      <c r="H2883">
        <f>VLOOKUP($B2883,產品!$A$1:$E$61,4,FALSE)*(1-$G2883)*$F2883</f>
        <v>144320</v>
      </c>
      <c r="I2883" s="58">
        <f>$H2883-VLOOKUP($B2883,產品!$A$2:$E$61,5,FALSE)*F2883-$R2883</f>
        <v>19388.160000000014</v>
      </c>
      <c r="J2883">
        <f t="shared" ref="J2883:J2946" si="135">YEAR(E2883)</f>
        <v>2021</v>
      </c>
      <c r="P2883" t="str">
        <f>MID(VLOOKUP($D2883,業務!$A$1:$E$11,2,FALSE),FIND("/",VLOOKUP($D2883,業務!$A$1:$E$11,2,FALSE))+1,2)</f>
        <v>副理</v>
      </c>
      <c r="Q2883">
        <f t="shared" ref="Q2883:Q2946" si="136">IF($P2883="專員",1%,IF($P2883="副理",1.2%,IF($P2883="經理",1.5%,IF($P2883="協理",1.6%,0))))</f>
        <v>1.2E-2</v>
      </c>
      <c r="R2883">
        <f t="shared" ref="R2883:R2946" si="137">$H2883*$Q2883</f>
        <v>1731.8400000000001</v>
      </c>
    </row>
    <row r="2884" spans="1:18" ht="15.75" customHeight="1">
      <c r="A2884" s="19">
        <v>2883</v>
      </c>
      <c r="B2884" s="4">
        <v>59</v>
      </c>
      <c r="C2884" s="15">
        <v>124</v>
      </c>
      <c r="D2884" s="21">
        <v>3</v>
      </c>
      <c r="E2884" s="22">
        <v>44469</v>
      </c>
      <c r="F2884" s="26">
        <v>6</v>
      </c>
      <c r="G2884" s="24">
        <v>0.05</v>
      </c>
      <c r="H2884">
        <f>VLOOKUP($B2884,產品!$A$1:$E$61,4,FALSE)*(1-$G2884)*$F2884</f>
        <v>136800</v>
      </c>
      <c r="I2884" s="58">
        <f>$H2884-VLOOKUP($B2884,產品!$A$2:$E$61,5,FALSE)*F2884-$R2884</f>
        <v>33811.199999999997</v>
      </c>
      <c r="J2884">
        <f t="shared" si="135"/>
        <v>2021</v>
      </c>
      <c r="P2884" t="str">
        <f>MID(VLOOKUP($D2884,業務!$A$1:$E$11,2,FALSE),FIND("/",VLOOKUP($D2884,業務!$A$1:$E$11,2,FALSE))+1,2)</f>
        <v>協理</v>
      </c>
      <c r="Q2884">
        <f t="shared" si="136"/>
        <v>1.6E-2</v>
      </c>
      <c r="R2884">
        <f t="shared" si="137"/>
        <v>2188.8000000000002</v>
      </c>
    </row>
    <row r="2885" spans="1:18" ht="15.75" customHeight="1">
      <c r="A2885" s="19">
        <v>2884</v>
      </c>
      <c r="B2885" s="4">
        <v>13</v>
      </c>
      <c r="C2885" s="15">
        <v>275</v>
      </c>
      <c r="D2885" s="21">
        <v>9</v>
      </c>
      <c r="E2885" s="22">
        <v>44469</v>
      </c>
      <c r="F2885" s="26">
        <v>40</v>
      </c>
      <c r="G2885" s="24">
        <v>7.0000000000000007E-2</v>
      </c>
      <c r="H2885">
        <f>VLOOKUP($B2885,產品!$A$1:$E$61,4,FALSE)*(1-$G2885)*$F2885</f>
        <v>66960</v>
      </c>
      <c r="I2885" s="58">
        <f>$H2885-VLOOKUP($B2885,產品!$A$2:$E$61,5,FALSE)*F2885-$R2885</f>
        <v>37155.599999999999</v>
      </c>
      <c r="J2885">
        <f t="shared" si="135"/>
        <v>2021</v>
      </c>
      <c r="P2885" t="str">
        <f>MID(VLOOKUP($D2885,業務!$A$1:$E$11,2,FALSE),FIND("/",VLOOKUP($D2885,業務!$A$1:$E$11,2,FALSE))+1,2)</f>
        <v>經理</v>
      </c>
      <c r="Q2885">
        <f t="shared" si="136"/>
        <v>1.4999999999999999E-2</v>
      </c>
      <c r="R2885">
        <f t="shared" si="137"/>
        <v>1004.4</v>
      </c>
    </row>
    <row r="2886" spans="1:18" ht="15.75" customHeight="1">
      <c r="A2886" s="19">
        <v>2885</v>
      </c>
      <c r="B2886" s="4">
        <v>5</v>
      </c>
      <c r="C2886" s="15">
        <v>262</v>
      </c>
      <c r="D2886" s="21">
        <v>4</v>
      </c>
      <c r="E2886" s="22">
        <v>44470</v>
      </c>
      <c r="F2886" s="23">
        <v>11</v>
      </c>
      <c r="G2886" s="24">
        <v>0.11</v>
      </c>
      <c r="H2886">
        <f>VLOOKUP($B2886,產品!$A$1:$E$61,4,FALSE)*(1-$G2886)*$F2886</f>
        <v>9790</v>
      </c>
      <c r="I2886" s="58">
        <f>$H2886-VLOOKUP($B2886,產品!$A$2:$E$61,5,FALSE)*F2886-$R2886</f>
        <v>5272.52</v>
      </c>
      <c r="J2886">
        <f t="shared" si="135"/>
        <v>2021</v>
      </c>
      <c r="P2886" t="str">
        <f>MID(VLOOKUP($D2886,業務!$A$1:$E$11,2,FALSE),FIND("/",VLOOKUP($D2886,業務!$A$1:$E$11,2,FALSE))+1,2)</f>
        <v>副理</v>
      </c>
      <c r="Q2886">
        <f t="shared" si="136"/>
        <v>1.2E-2</v>
      </c>
      <c r="R2886">
        <f t="shared" si="137"/>
        <v>117.48</v>
      </c>
    </row>
    <row r="2887" spans="1:18" ht="15.75" customHeight="1">
      <c r="A2887" s="19">
        <v>2886</v>
      </c>
      <c r="B2887" s="4">
        <v>51</v>
      </c>
      <c r="C2887" s="15">
        <v>116</v>
      </c>
      <c r="D2887" s="21">
        <v>6</v>
      </c>
      <c r="E2887" s="22">
        <v>44470</v>
      </c>
      <c r="F2887" s="26">
        <v>15</v>
      </c>
      <c r="G2887" s="24">
        <v>0.18</v>
      </c>
      <c r="H2887">
        <f>VLOOKUP($B2887,產品!$A$1:$E$61,4,FALSE)*(1-$G2887)*$F2887</f>
        <v>246000</v>
      </c>
      <c r="I2887" s="58">
        <f>$H2887-VLOOKUP($B2887,產品!$A$2:$E$61,5,FALSE)*F2887-$R2887</f>
        <v>33540</v>
      </c>
      <c r="J2887">
        <f t="shared" si="135"/>
        <v>2021</v>
      </c>
      <c r="P2887" t="str">
        <f>MID(VLOOKUP($D2887,業務!$A$1:$E$11,2,FALSE),FIND("/",VLOOKUP($D2887,業務!$A$1:$E$11,2,FALSE))+1,2)</f>
        <v>專員</v>
      </c>
      <c r="Q2887">
        <f t="shared" si="136"/>
        <v>0.01</v>
      </c>
      <c r="R2887">
        <f t="shared" si="137"/>
        <v>2460</v>
      </c>
    </row>
    <row r="2888" spans="1:18" ht="15.75" customHeight="1">
      <c r="A2888" s="19">
        <v>2887</v>
      </c>
      <c r="B2888" s="4">
        <v>59</v>
      </c>
      <c r="C2888" s="15">
        <v>115</v>
      </c>
      <c r="D2888" s="21">
        <v>9</v>
      </c>
      <c r="E2888" s="22">
        <v>44471</v>
      </c>
      <c r="F2888" s="26">
        <v>1</v>
      </c>
      <c r="G2888" s="24">
        <v>0.12</v>
      </c>
      <c r="H2888">
        <f>VLOOKUP($B2888,產品!$A$1:$E$61,4,FALSE)*(1-$G2888)*$F2888</f>
        <v>21120</v>
      </c>
      <c r="I2888" s="58">
        <f>$H2888-VLOOKUP($B2888,產品!$A$2:$E$61,5,FALSE)*F2888-$R2888</f>
        <v>4003.2</v>
      </c>
      <c r="J2888">
        <f t="shared" si="135"/>
        <v>2021</v>
      </c>
      <c r="P2888" t="str">
        <f>MID(VLOOKUP($D2888,業務!$A$1:$E$11,2,FALSE),FIND("/",VLOOKUP($D2888,業務!$A$1:$E$11,2,FALSE))+1,2)</f>
        <v>經理</v>
      </c>
      <c r="Q2888">
        <f t="shared" si="136"/>
        <v>1.4999999999999999E-2</v>
      </c>
      <c r="R2888">
        <f t="shared" si="137"/>
        <v>316.8</v>
      </c>
    </row>
    <row r="2889" spans="1:18" ht="15.75" customHeight="1">
      <c r="A2889" s="19">
        <v>2888</v>
      </c>
      <c r="B2889" s="4">
        <v>25</v>
      </c>
      <c r="C2889" s="15">
        <v>270</v>
      </c>
      <c r="D2889" s="21">
        <v>3</v>
      </c>
      <c r="E2889" s="22">
        <v>44471</v>
      </c>
      <c r="F2889" s="26">
        <v>6</v>
      </c>
      <c r="G2889" s="24">
        <v>0.18</v>
      </c>
      <c r="H2889">
        <f>VLOOKUP($B2889,產品!$A$1:$E$61,4,FALSE)*(1-$G2889)*$F2889</f>
        <v>29520</v>
      </c>
      <c r="I2889" s="58">
        <f>$H2889-VLOOKUP($B2889,產品!$A$2:$E$61,5,FALSE)*F2889-$R2889</f>
        <v>7447.68</v>
      </c>
      <c r="J2889">
        <f t="shared" si="135"/>
        <v>2021</v>
      </c>
      <c r="P2889" t="str">
        <f>MID(VLOOKUP($D2889,業務!$A$1:$E$11,2,FALSE),FIND("/",VLOOKUP($D2889,業務!$A$1:$E$11,2,FALSE))+1,2)</f>
        <v>協理</v>
      </c>
      <c r="Q2889">
        <f t="shared" si="136"/>
        <v>1.6E-2</v>
      </c>
      <c r="R2889">
        <f t="shared" si="137"/>
        <v>472.32</v>
      </c>
    </row>
    <row r="2890" spans="1:18" ht="15.75" customHeight="1">
      <c r="A2890" s="19">
        <v>2889</v>
      </c>
      <c r="B2890" s="4">
        <v>35</v>
      </c>
      <c r="C2890" s="15">
        <v>276</v>
      </c>
      <c r="D2890" s="21">
        <v>6</v>
      </c>
      <c r="E2890" s="22">
        <v>44471</v>
      </c>
      <c r="F2890" s="26">
        <v>9</v>
      </c>
      <c r="G2890" s="24">
        <v>0.08</v>
      </c>
      <c r="H2890">
        <f>VLOOKUP($B2890,產品!$A$1:$E$61,4,FALSE)*(1-$G2890)*$F2890</f>
        <v>70380</v>
      </c>
      <c r="I2890" s="58">
        <f>$H2890-VLOOKUP($B2890,產品!$A$2:$E$61,5,FALSE)*F2890-$R2890</f>
        <v>23776.2</v>
      </c>
      <c r="J2890">
        <f t="shared" si="135"/>
        <v>2021</v>
      </c>
      <c r="P2890" t="str">
        <f>MID(VLOOKUP($D2890,業務!$A$1:$E$11,2,FALSE),FIND("/",VLOOKUP($D2890,業務!$A$1:$E$11,2,FALSE))+1,2)</f>
        <v>專員</v>
      </c>
      <c r="Q2890">
        <f t="shared" si="136"/>
        <v>0.01</v>
      </c>
      <c r="R2890">
        <f t="shared" si="137"/>
        <v>703.80000000000007</v>
      </c>
    </row>
    <row r="2891" spans="1:18" ht="15.75" customHeight="1">
      <c r="A2891" s="19">
        <v>2890</v>
      </c>
      <c r="B2891" s="4">
        <v>22</v>
      </c>
      <c r="C2891" s="15">
        <v>5</v>
      </c>
      <c r="D2891" s="21">
        <v>5</v>
      </c>
      <c r="E2891" s="22">
        <v>44471</v>
      </c>
      <c r="F2891" s="26">
        <v>50</v>
      </c>
      <c r="G2891" s="24">
        <v>0.17</v>
      </c>
      <c r="H2891">
        <f>VLOOKUP($B2891,產品!$A$1:$E$61,4,FALSE)*(1-$G2891)*$F2891</f>
        <v>74700</v>
      </c>
      <c r="I2891" s="58">
        <f>$H2891-VLOOKUP($B2891,產品!$A$2:$E$61,5,FALSE)*F2891-$R2891</f>
        <v>37953</v>
      </c>
      <c r="J2891">
        <f t="shared" si="135"/>
        <v>2021</v>
      </c>
      <c r="P2891" t="str">
        <f>MID(VLOOKUP($D2891,業務!$A$1:$E$11,2,FALSE),FIND("/",VLOOKUP($D2891,業務!$A$1:$E$11,2,FALSE))+1,2)</f>
        <v>專員</v>
      </c>
      <c r="Q2891">
        <f t="shared" si="136"/>
        <v>0.01</v>
      </c>
      <c r="R2891">
        <f t="shared" si="137"/>
        <v>747</v>
      </c>
    </row>
    <row r="2892" spans="1:18" ht="15.75" customHeight="1">
      <c r="A2892" s="19">
        <v>2891</v>
      </c>
      <c r="B2892" s="4">
        <v>32</v>
      </c>
      <c r="C2892" s="15">
        <v>11</v>
      </c>
      <c r="D2892" s="21">
        <v>10</v>
      </c>
      <c r="E2892" s="22">
        <v>44471</v>
      </c>
      <c r="F2892" s="26">
        <v>40</v>
      </c>
      <c r="G2892" s="24">
        <v>0.11</v>
      </c>
      <c r="H2892">
        <f>VLOOKUP($B2892,產品!$A$1:$E$61,4,FALSE)*(1-$G2892)*$F2892</f>
        <v>267000</v>
      </c>
      <c r="I2892" s="58">
        <f>$H2892-VLOOKUP($B2892,產品!$A$2:$E$61,5,FALSE)*F2892-$R2892</f>
        <v>84330</v>
      </c>
      <c r="J2892">
        <f t="shared" si="135"/>
        <v>2021</v>
      </c>
      <c r="P2892" t="str">
        <f>MID(VLOOKUP($D2892,業務!$A$1:$E$11,2,FALSE),FIND("/",VLOOKUP($D2892,業務!$A$1:$E$11,2,FALSE))+1,2)</f>
        <v>專員</v>
      </c>
      <c r="Q2892">
        <f t="shared" si="136"/>
        <v>0.01</v>
      </c>
      <c r="R2892">
        <f t="shared" si="137"/>
        <v>2670</v>
      </c>
    </row>
    <row r="2893" spans="1:18" ht="15.75" customHeight="1">
      <c r="A2893" s="19">
        <v>2892</v>
      </c>
      <c r="B2893" s="4">
        <v>34</v>
      </c>
      <c r="C2893" s="15">
        <v>273</v>
      </c>
      <c r="D2893" s="21">
        <v>1</v>
      </c>
      <c r="E2893" s="22">
        <v>44472</v>
      </c>
      <c r="F2893" s="23">
        <v>3</v>
      </c>
      <c r="G2893" s="24">
        <v>0.13</v>
      </c>
      <c r="H2893">
        <f>VLOOKUP($B2893,產品!$A$1:$E$61,4,FALSE)*(1-$G2893)*$F2893</f>
        <v>20880</v>
      </c>
      <c r="I2893" s="58">
        <f>$H2893-VLOOKUP($B2893,產品!$A$2:$E$61,5,FALSE)*F2893-$R2893</f>
        <v>6271.2</v>
      </c>
      <c r="J2893">
        <f t="shared" si="135"/>
        <v>2021</v>
      </c>
      <c r="P2893" t="str">
        <f>MID(VLOOKUP($D2893,業務!$A$1:$E$11,2,FALSE),FIND("/",VLOOKUP($D2893,業務!$A$1:$E$11,2,FALSE))+1,2)</f>
        <v>專員</v>
      </c>
      <c r="Q2893">
        <f t="shared" si="136"/>
        <v>0.01</v>
      </c>
      <c r="R2893">
        <f t="shared" si="137"/>
        <v>208.8</v>
      </c>
    </row>
    <row r="2894" spans="1:18" ht="15.75" customHeight="1">
      <c r="A2894" s="19">
        <v>2893</v>
      </c>
      <c r="B2894" s="4">
        <v>40</v>
      </c>
      <c r="C2894" s="15">
        <v>282</v>
      </c>
      <c r="D2894" s="21">
        <v>1</v>
      </c>
      <c r="E2894" s="22">
        <v>44472</v>
      </c>
      <c r="F2894" s="23">
        <v>4</v>
      </c>
      <c r="G2894" s="24">
        <v>0.14000000000000001</v>
      </c>
      <c r="H2894">
        <f>VLOOKUP($B2894,產品!$A$1:$E$61,4,FALSE)*(1-$G2894)*$F2894</f>
        <v>68800</v>
      </c>
      <c r="I2894" s="58">
        <f>$H2894-VLOOKUP($B2894,產品!$A$2:$E$61,5,FALSE)*F2894-$R2894</f>
        <v>16112</v>
      </c>
      <c r="J2894">
        <f t="shared" si="135"/>
        <v>2021</v>
      </c>
      <c r="P2894" t="str">
        <f>MID(VLOOKUP($D2894,業務!$A$1:$E$11,2,FALSE),FIND("/",VLOOKUP($D2894,業務!$A$1:$E$11,2,FALSE))+1,2)</f>
        <v>專員</v>
      </c>
      <c r="Q2894">
        <f t="shared" si="136"/>
        <v>0.01</v>
      </c>
      <c r="R2894">
        <f t="shared" si="137"/>
        <v>688</v>
      </c>
    </row>
    <row r="2895" spans="1:18" ht="15.75" customHeight="1">
      <c r="A2895" s="19">
        <v>2894</v>
      </c>
      <c r="B2895" s="4">
        <v>50</v>
      </c>
      <c r="C2895" s="15">
        <v>120</v>
      </c>
      <c r="D2895" s="21">
        <v>1</v>
      </c>
      <c r="E2895" s="22">
        <v>44472</v>
      </c>
      <c r="F2895" s="26">
        <v>15</v>
      </c>
      <c r="G2895" s="24">
        <v>0.17</v>
      </c>
      <c r="H2895">
        <f>VLOOKUP($B2895,產品!$A$1:$E$61,4,FALSE)*(1-$G2895)*$F2895</f>
        <v>224100</v>
      </c>
      <c r="I2895" s="58">
        <f>$H2895-VLOOKUP($B2895,產品!$A$2:$E$61,5,FALSE)*F2895-$R2895</f>
        <v>32859</v>
      </c>
      <c r="J2895">
        <f t="shared" si="135"/>
        <v>2021</v>
      </c>
      <c r="P2895" t="str">
        <f>MID(VLOOKUP($D2895,業務!$A$1:$E$11,2,FALSE),FIND("/",VLOOKUP($D2895,業務!$A$1:$E$11,2,FALSE))+1,2)</f>
        <v>專員</v>
      </c>
      <c r="Q2895">
        <f t="shared" si="136"/>
        <v>0.01</v>
      </c>
      <c r="R2895">
        <f t="shared" si="137"/>
        <v>2241</v>
      </c>
    </row>
    <row r="2896" spans="1:18" ht="15.75" customHeight="1">
      <c r="A2896" s="19">
        <v>2895</v>
      </c>
      <c r="B2896" s="4">
        <v>31</v>
      </c>
      <c r="C2896" s="15">
        <v>283</v>
      </c>
      <c r="D2896" s="21">
        <v>1</v>
      </c>
      <c r="E2896" s="22">
        <v>44473</v>
      </c>
      <c r="F2896" s="26">
        <v>5</v>
      </c>
      <c r="G2896" s="24">
        <v>0.17</v>
      </c>
      <c r="H2896">
        <f>VLOOKUP($B2896,產品!$A$1:$E$61,4,FALSE)*(1-$G2896)*$F2896</f>
        <v>29050</v>
      </c>
      <c r="I2896" s="58">
        <f>$H2896-VLOOKUP($B2896,產品!$A$2:$E$61,5,FALSE)*F2896-$R2896</f>
        <v>7759.5</v>
      </c>
      <c r="J2896">
        <f t="shared" si="135"/>
        <v>2021</v>
      </c>
      <c r="P2896" t="str">
        <f>MID(VLOOKUP($D2896,業務!$A$1:$E$11,2,FALSE),FIND("/",VLOOKUP($D2896,業務!$A$1:$E$11,2,FALSE))+1,2)</f>
        <v>專員</v>
      </c>
      <c r="Q2896">
        <f t="shared" si="136"/>
        <v>0.01</v>
      </c>
      <c r="R2896">
        <f t="shared" si="137"/>
        <v>290.5</v>
      </c>
    </row>
    <row r="2897" spans="1:18" ht="15.75" customHeight="1">
      <c r="A2897" s="19">
        <v>2896</v>
      </c>
      <c r="B2897" s="4">
        <v>43</v>
      </c>
      <c r="C2897" s="15">
        <v>116</v>
      </c>
      <c r="D2897" s="21">
        <v>4</v>
      </c>
      <c r="E2897" s="22">
        <v>44473</v>
      </c>
      <c r="F2897" s="26">
        <v>3</v>
      </c>
      <c r="G2897" s="24">
        <v>0.05</v>
      </c>
      <c r="H2897">
        <f>VLOOKUP($B2897,產品!$A$1:$E$61,4,FALSE)*(1-$G2897)*$F2897</f>
        <v>51300</v>
      </c>
      <c r="I2897" s="58">
        <f>$H2897-VLOOKUP($B2897,產品!$A$2:$E$61,5,FALSE)*F2897-$R2897</f>
        <v>15584.4</v>
      </c>
      <c r="J2897">
        <f t="shared" si="135"/>
        <v>2021</v>
      </c>
      <c r="P2897" t="str">
        <f>MID(VLOOKUP($D2897,業務!$A$1:$E$11,2,FALSE),FIND("/",VLOOKUP($D2897,業務!$A$1:$E$11,2,FALSE))+1,2)</f>
        <v>副理</v>
      </c>
      <c r="Q2897">
        <f t="shared" si="136"/>
        <v>1.2E-2</v>
      </c>
      <c r="R2897">
        <f t="shared" si="137"/>
        <v>615.6</v>
      </c>
    </row>
    <row r="2898" spans="1:18" ht="15.75" customHeight="1">
      <c r="A2898" s="19">
        <v>2897</v>
      </c>
      <c r="B2898" s="4">
        <v>58</v>
      </c>
      <c r="C2898" s="15">
        <v>285</v>
      </c>
      <c r="D2898" s="21">
        <v>2</v>
      </c>
      <c r="E2898" s="22">
        <v>44473</v>
      </c>
      <c r="F2898" s="26">
        <v>4</v>
      </c>
      <c r="G2898" s="24">
        <v>0.08</v>
      </c>
      <c r="H2898">
        <f>VLOOKUP($B2898,產品!$A$1:$E$61,4,FALSE)*(1-$G2898)*$F2898</f>
        <v>77280</v>
      </c>
      <c r="I2898" s="58">
        <f>$H2898-VLOOKUP($B2898,產品!$A$2:$E$61,5,FALSE)*F2898-$R2898</f>
        <v>17320.800000000007</v>
      </c>
      <c r="J2898">
        <f t="shared" si="135"/>
        <v>2021</v>
      </c>
      <c r="P2898" t="str">
        <f>MID(VLOOKUP($D2898,業務!$A$1:$E$11,2,FALSE),FIND("/",VLOOKUP($D2898,業務!$A$1:$E$11,2,FALSE))+1,2)</f>
        <v>經理</v>
      </c>
      <c r="Q2898">
        <f t="shared" si="136"/>
        <v>1.4999999999999999E-2</v>
      </c>
      <c r="R2898">
        <f t="shared" si="137"/>
        <v>1159.2</v>
      </c>
    </row>
    <row r="2899" spans="1:18" ht="15.75" customHeight="1">
      <c r="A2899" s="19">
        <v>2898</v>
      </c>
      <c r="B2899" s="4">
        <v>49</v>
      </c>
      <c r="C2899" s="15">
        <v>272</v>
      </c>
      <c r="D2899" s="21">
        <v>3</v>
      </c>
      <c r="E2899" s="22">
        <v>44473</v>
      </c>
      <c r="F2899" s="23">
        <v>10</v>
      </c>
      <c r="G2899" s="24">
        <v>0.17</v>
      </c>
      <c r="H2899">
        <f>VLOOKUP($B2899,產品!$A$1:$E$61,4,FALSE)*(1-$G2899)*$F2899</f>
        <v>124500</v>
      </c>
      <c r="I2899" s="58">
        <f>$H2899-VLOOKUP($B2899,產品!$A$2:$E$61,5,FALSE)*F2899-$R2899</f>
        <v>17508</v>
      </c>
      <c r="J2899">
        <f t="shared" si="135"/>
        <v>2021</v>
      </c>
      <c r="P2899" t="str">
        <f>MID(VLOOKUP($D2899,業務!$A$1:$E$11,2,FALSE),FIND("/",VLOOKUP($D2899,業務!$A$1:$E$11,2,FALSE))+1,2)</f>
        <v>協理</v>
      </c>
      <c r="Q2899">
        <f t="shared" si="136"/>
        <v>1.6E-2</v>
      </c>
      <c r="R2899">
        <f t="shared" si="137"/>
        <v>1992</v>
      </c>
    </row>
    <row r="2900" spans="1:18" ht="15.75" customHeight="1">
      <c r="A2900" s="19">
        <v>2899</v>
      </c>
      <c r="B2900" s="4">
        <v>29</v>
      </c>
      <c r="C2900" s="15">
        <v>292</v>
      </c>
      <c r="D2900" s="21">
        <v>3</v>
      </c>
      <c r="E2900" s="22">
        <v>44473</v>
      </c>
      <c r="F2900" s="23">
        <v>10</v>
      </c>
      <c r="G2900" s="24">
        <v>7.0000000000000007E-2</v>
      </c>
      <c r="H2900">
        <f>VLOOKUP($B2900,產品!$A$1:$E$61,4,FALSE)*(1-$G2900)*$F2900</f>
        <v>55800</v>
      </c>
      <c r="I2900" s="58">
        <f>$H2900-VLOOKUP($B2900,產品!$A$2:$E$61,5,FALSE)*F2900-$R2900</f>
        <v>18907.2</v>
      </c>
      <c r="J2900">
        <f t="shared" si="135"/>
        <v>2021</v>
      </c>
      <c r="P2900" t="str">
        <f>MID(VLOOKUP($D2900,業務!$A$1:$E$11,2,FALSE),FIND("/",VLOOKUP($D2900,業務!$A$1:$E$11,2,FALSE))+1,2)</f>
        <v>協理</v>
      </c>
      <c r="Q2900">
        <f t="shared" si="136"/>
        <v>1.6E-2</v>
      </c>
      <c r="R2900">
        <f t="shared" si="137"/>
        <v>892.80000000000007</v>
      </c>
    </row>
    <row r="2901" spans="1:18" ht="15.75" customHeight="1">
      <c r="A2901" s="19">
        <v>2900</v>
      </c>
      <c r="B2901" s="4">
        <v>1</v>
      </c>
      <c r="C2901" s="15">
        <v>291</v>
      </c>
      <c r="D2901" s="21">
        <v>6</v>
      </c>
      <c r="E2901" s="22">
        <v>44473</v>
      </c>
      <c r="F2901" s="26">
        <v>50</v>
      </c>
      <c r="G2901" s="24">
        <v>7.0000000000000007E-2</v>
      </c>
      <c r="H2901">
        <f>VLOOKUP($B2901,產品!$A$1:$E$61,4,FALSE)*(1-$G2901)*$F2901</f>
        <v>46499.999999999993</v>
      </c>
      <c r="I2901" s="58">
        <f>$H2901-VLOOKUP($B2901,產品!$A$2:$E$61,5,FALSE)*F2901-$R2901</f>
        <v>26034.999999999993</v>
      </c>
      <c r="J2901">
        <f t="shared" si="135"/>
        <v>2021</v>
      </c>
      <c r="P2901" t="str">
        <f>MID(VLOOKUP($D2901,業務!$A$1:$E$11,2,FALSE),FIND("/",VLOOKUP($D2901,業務!$A$1:$E$11,2,FALSE))+1,2)</f>
        <v>專員</v>
      </c>
      <c r="Q2901">
        <f t="shared" si="136"/>
        <v>0.01</v>
      </c>
      <c r="R2901">
        <f t="shared" si="137"/>
        <v>464.99999999999994</v>
      </c>
    </row>
    <row r="2902" spans="1:18" ht="15.75" customHeight="1">
      <c r="A2902" s="19">
        <v>2901</v>
      </c>
      <c r="B2902" s="4">
        <v>9</v>
      </c>
      <c r="C2902" s="15">
        <v>290</v>
      </c>
      <c r="D2902" s="21">
        <v>4</v>
      </c>
      <c r="E2902" s="22">
        <v>44473</v>
      </c>
      <c r="F2902" s="26">
        <v>80</v>
      </c>
      <c r="G2902" s="24">
        <v>0.11</v>
      </c>
      <c r="H2902">
        <f>VLOOKUP($B2902,產品!$A$1:$E$61,4,FALSE)*(1-$G2902)*$F2902</f>
        <v>71200</v>
      </c>
      <c r="I2902" s="58">
        <f>$H2902-VLOOKUP($B2902,產品!$A$2:$E$61,5,FALSE)*F2902-$R2902</f>
        <v>38345.599999999999</v>
      </c>
      <c r="J2902">
        <f t="shared" si="135"/>
        <v>2021</v>
      </c>
      <c r="P2902" t="str">
        <f>MID(VLOOKUP($D2902,業務!$A$1:$E$11,2,FALSE),FIND("/",VLOOKUP($D2902,業務!$A$1:$E$11,2,FALSE))+1,2)</f>
        <v>副理</v>
      </c>
      <c r="Q2902">
        <f t="shared" si="136"/>
        <v>1.2E-2</v>
      </c>
      <c r="R2902">
        <f t="shared" si="137"/>
        <v>854.4</v>
      </c>
    </row>
    <row r="2903" spans="1:18" ht="15.75" customHeight="1">
      <c r="A2903" s="19">
        <v>2902</v>
      </c>
      <c r="B2903" s="4">
        <v>26</v>
      </c>
      <c r="C2903" s="15">
        <v>3</v>
      </c>
      <c r="D2903" s="21">
        <v>1</v>
      </c>
      <c r="E2903" s="22">
        <v>44473</v>
      </c>
      <c r="F2903" s="26">
        <v>33</v>
      </c>
      <c r="G2903" s="24">
        <v>0.14000000000000001</v>
      </c>
      <c r="H2903">
        <f>VLOOKUP($B2903,產品!$A$1:$E$61,4,FALSE)*(1-$G2903)*$F2903</f>
        <v>184470</v>
      </c>
      <c r="I2903" s="58">
        <f>$H2903-VLOOKUP($B2903,產品!$A$2:$E$61,5,FALSE)*F2903-$R2903</f>
        <v>53925.3</v>
      </c>
      <c r="J2903">
        <f t="shared" si="135"/>
        <v>2021</v>
      </c>
      <c r="P2903" t="str">
        <f>MID(VLOOKUP($D2903,業務!$A$1:$E$11,2,FALSE),FIND("/",VLOOKUP($D2903,業務!$A$1:$E$11,2,FALSE))+1,2)</f>
        <v>專員</v>
      </c>
      <c r="Q2903">
        <f t="shared" si="136"/>
        <v>0.01</v>
      </c>
      <c r="R2903">
        <f t="shared" si="137"/>
        <v>1844.7</v>
      </c>
    </row>
    <row r="2904" spans="1:18" ht="15.75" customHeight="1">
      <c r="A2904" s="19">
        <v>2903</v>
      </c>
      <c r="B2904" s="4">
        <v>41</v>
      </c>
      <c r="C2904" s="15">
        <v>11</v>
      </c>
      <c r="D2904" s="21">
        <v>8</v>
      </c>
      <c r="E2904" s="22">
        <v>44474</v>
      </c>
      <c r="F2904" s="23">
        <v>3</v>
      </c>
      <c r="G2904" s="24">
        <v>0.15</v>
      </c>
      <c r="H2904">
        <f>VLOOKUP($B2904,產品!$A$1:$E$61,4,FALSE)*(1-$G2904)*$F2904</f>
        <v>30600</v>
      </c>
      <c r="I2904" s="58">
        <f>$H2904-VLOOKUP($B2904,產品!$A$2:$E$61,5,FALSE)*F2904-$R2904</f>
        <v>6894</v>
      </c>
      <c r="J2904">
        <f t="shared" si="135"/>
        <v>2021</v>
      </c>
      <c r="P2904" t="str">
        <f>MID(VLOOKUP($D2904,業務!$A$1:$E$11,2,FALSE),FIND("/",VLOOKUP($D2904,業務!$A$1:$E$11,2,FALSE))+1,2)</f>
        <v>專員</v>
      </c>
      <c r="Q2904">
        <f t="shared" si="136"/>
        <v>0.01</v>
      </c>
      <c r="R2904">
        <f t="shared" si="137"/>
        <v>306</v>
      </c>
    </row>
    <row r="2905" spans="1:18" ht="15.75" customHeight="1">
      <c r="A2905" s="19">
        <v>2904</v>
      </c>
      <c r="B2905" s="4">
        <v>1</v>
      </c>
      <c r="C2905" s="15">
        <v>282</v>
      </c>
      <c r="D2905" s="21">
        <v>7</v>
      </c>
      <c r="E2905" s="22">
        <v>44474</v>
      </c>
      <c r="F2905" s="23">
        <v>20</v>
      </c>
      <c r="G2905" s="24">
        <v>0.2</v>
      </c>
      <c r="H2905">
        <f>VLOOKUP($B2905,產品!$A$1:$E$61,4,FALSE)*(1-$G2905)*$F2905</f>
        <v>16000</v>
      </c>
      <c r="I2905" s="58">
        <f>$H2905-VLOOKUP($B2905,產品!$A$2:$E$61,5,FALSE)*F2905-$R2905</f>
        <v>7808</v>
      </c>
      <c r="J2905">
        <f t="shared" si="135"/>
        <v>2021</v>
      </c>
      <c r="P2905" t="str">
        <f>MID(VLOOKUP($D2905,業務!$A$1:$E$11,2,FALSE),FIND("/",VLOOKUP($D2905,業務!$A$1:$E$11,2,FALSE))+1,2)</f>
        <v>副理</v>
      </c>
      <c r="Q2905">
        <f t="shared" si="136"/>
        <v>1.2E-2</v>
      </c>
      <c r="R2905">
        <f t="shared" si="137"/>
        <v>192</v>
      </c>
    </row>
    <row r="2906" spans="1:18" ht="15.75" customHeight="1">
      <c r="A2906" s="19">
        <v>2905</v>
      </c>
      <c r="B2906" s="4">
        <v>53</v>
      </c>
      <c r="C2906" s="15">
        <v>277</v>
      </c>
      <c r="D2906" s="21">
        <v>3</v>
      </c>
      <c r="E2906" s="22">
        <v>44474</v>
      </c>
      <c r="F2906" s="26">
        <v>3</v>
      </c>
      <c r="G2906" s="24">
        <v>0.09</v>
      </c>
      <c r="H2906">
        <f>VLOOKUP($B2906,產品!$A$1:$E$61,4,FALSE)*(1-$G2906)*$F2906</f>
        <v>40950</v>
      </c>
      <c r="I2906" s="58">
        <f>$H2906-VLOOKUP($B2906,產品!$A$2:$E$61,5,FALSE)*F2906-$R2906</f>
        <v>8794.7999999999993</v>
      </c>
      <c r="J2906">
        <f t="shared" si="135"/>
        <v>2021</v>
      </c>
      <c r="P2906" t="str">
        <f>MID(VLOOKUP($D2906,業務!$A$1:$E$11,2,FALSE),FIND("/",VLOOKUP($D2906,業務!$A$1:$E$11,2,FALSE))+1,2)</f>
        <v>協理</v>
      </c>
      <c r="Q2906">
        <f t="shared" si="136"/>
        <v>1.6E-2</v>
      </c>
      <c r="R2906">
        <f t="shared" si="137"/>
        <v>655.20000000000005</v>
      </c>
    </row>
    <row r="2907" spans="1:18" ht="15.75" customHeight="1">
      <c r="A2907" s="19">
        <v>2906</v>
      </c>
      <c r="B2907" s="4">
        <v>3</v>
      </c>
      <c r="C2907" s="15">
        <v>8</v>
      </c>
      <c r="D2907" s="21">
        <v>4</v>
      </c>
      <c r="E2907" s="22">
        <v>44474</v>
      </c>
      <c r="F2907" s="26">
        <v>22</v>
      </c>
      <c r="G2907" s="24">
        <v>0.08</v>
      </c>
      <c r="H2907">
        <f>VLOOKUP($B2907,產品!$A$1:$E$61,4,FALSE)*(1-$G2907)*$F2907</f>
        <v>20240</v>
      </c>
      <c r="I2907" s="58">
        <f>$H2907-VLOOKUP($B2907,產品!$A$2:$E$61,5,FALSE)*F2907-$R2907</f>
        <v>11197.12</v>
      </c>
      <c r="J2907">
        <f t="shared" si="135"/>
        <v>2021</v>
      </c>
      <c r="P2907" t="str">
        <f>MID(VLOOKUP($D2907,業務!$A$1:$E$11,2,FALSE),FIND("/",VLOOKUP($D2907,業務!$A$1:$E$11,2,FALSE))+1,2)</f>
        <v>副理</v>
      </c>
      <c r="Q2907">
        <f t="shared" si="136"/>
        <v>1.2E-2</v>
      </c>
      <c r="R2907">
        <f t="shared" si="137"/>
        <v>242.88</v>
      </c>
    </row>
    <row r="2908" spans="1:18" ht="15.75" customHeight="1">
      <c r="A2908" s="19">
        <v>2907</v>
      </c>
      <c r="B2908" s="4">
        <v>2</v>
      </c>
      <c r="C2908" s="15">
        <v>112</v>
      </c>
      <c r="D2908" s="21">
        <v>5</v>
      </c>
      <c r="E2908" s="22">
        <v>44474</v>
      </c>
      <c r="F2908" s="26">
        <v>60</v>
      </c>
      <c r="G2908" s="24">
        <v>0.18</v>
      </c>
      <c r="H2908">
        <f>VLOOKUP($B2908,產品!$A$1:$E$61,4,FALSE)*(1-$G2908)*$F2908</f>
        <v>49200.000000000007</v>
      </c>
      <c r="I2908" s="58">
        <f>$H2908-VLOOKUP($B2908,產品!$A$2:$E$61,5,FALSE)*F2908-$R2908</f>
        <v>24708.000000000007</v>
      </c>
      <c r="J2908">
        <f t="shared" si="135"/>
        <v>2021</v>
      </c>
      <c r="P2908" t="str">
        <f>MID(VLOOKUP($D2908,業務!$A$1:$E$11,2,FALSE),FIND("/",VLOOKUP($D2908,業務!$A$1:$E$11,2,FALSE))+1,2)</f>
        <v>專員</v>
      </c>
      <c r="Q2908">
        <f t="shared" si="136"/>
        <v>0.01</v>
      </c>
      <c r="R2908">
        <f t="shared" si="137"/>
        <v>492.00000000000006</v>
      </c>
    </row>
    <row r="2909" spans="1:18" ht="15.75" customHeight="1">
      <c r="A2909" s="19">
        <v>2908</v>
      </c>
      <c r="B2909" s="4">
        <v>11</v>
      </c>
      <c r="C2909" s="15">
        <v>293</v>
      </c>
      <c r="D2909" s="21">
        <v>7</v>
      </c>
      <c r="E2909" s="22">
        <v>44474</v>
      </c>
      <c r="F2909" s="26">
        <v>60</v>
      </c>
      <c r="G2909" s="24">
        <v>0.13</v>
      </c>
      <c r="H2909">
        <f>VLOOKUP($B2909,產品!$A$1:$E$61,4,FALSE)*(1-$G2909)*$F2909</f>
        <v>52200</v>
      </c>
      <c r="I2909" s="58">
        <f>$H2909-VLOOKUP($B2909,產品!$A$2:$E$61,5,FALSE)*F2909-$R2909</f>
        <v>27573.599999999999</v>
      </c>
      <c r="J2909">
        <f t="shared" si="135"/>
        <v>2021</v>
      </c>
      <c r="P2909" t="str">
        <f>MID(VLOOKUP($D2909,業務!$A$1:$E$11,2,FALSE),FIND("/",VLOOKUP($D2909,業務!$A$1:$E$11,2,FALSE))+1,2)</f>
        <v>副理</v>
      </c>
      <c r="Q2909">
        <f t="shared" si="136"/>
        <v>1.2E-2</v>
      </c>
      <c r="R2909">
        <f t="shared" si="137"/>
        <v>626.4</v>
      </c>
    </row>
    <row r="2910" spans="1:18" ht="15.75" customHeight="1">
      <c r="A2910" s="19">
        <v>2909</v>
      </c>
      <c r="B2910" s="4">
        <v>17</v>
      </c>
      <c r="C2910" s="15">
        <v>5</v>
      </c>
      <c r="D2910" s="21">
        <v>8</v>
      </c>
      <c r="E2910" s="22">
        <v>44474</v>
      </c>
      <c r="F2910" s="26">
        <v>50</v>
      </c>
      <c r="G2910" s="24">
        <v>0.18</v>
      </c>
      <c r="H2910">
        <f>VLOOKUP($B2910,產品!$A$1:$E$61,4,FALSE)*(1-$G2910)*$F2910</f>
        <v>73800</v>
      </c>
      <c r="I2910" s="58">
        <f>$H2910-VLOOKUP($B2910,產品!$A$2:$E$61,5,FALSE)*F2910-$R2910</f>
        <v>37062</v>
      </c>
      <c r="J2910">
        <f t="shared" si="135"/>
        <v>2021</v>
      </c>
      <c r="P2910" t="str">
        <f>MID(VLOOKUP($D2910,業務!$A$1:$E$11,2,FALSE),FIND("/",VLOOKUP($D2910,業務!$A$1:$E$11,2,FALSE))+1,2)</f>
        <v>專員</v>
      </c>
      <c r="Q2910">
        <f t="shared" si="136"/>
        <v>0.01</v>
      </c>
      <c r="R2910">
        <f t="shared" si="137"/>
        <v>738</v>
      </c>
    </row>
    <row r="2911" spans="1:18" ht="15.75" customHeight="1">
      <c r="A2911" s="19">
        <v>2910</v>
      </c>
      <c r="B2911" s="4">
        <v>57</v>
      </c>
      <c r="C2911" s="15">
        <v>276</v>
      </c>
      <c r="D2911" s="21">
        <v>2</v>
      </c>
      <c r="E2911" s="22">
        <v>44474</v>
      </c>
      <c r="F2911" s="23">
        <v>13</v>
      </c>
      <c r="G2911" s="24">
        <v>0.12</v>
      </c>
      <c r="H2911">
        <f>VLOOKUP($B2911,產品!$A$1:$E$61,4,FALSE)*(1-$G2911)*$F2911</f>
        <v>205920</v>
      </c>
      <c r="I2911" s="58">
        <f>$H2911-VLOOKUP($B2911,產品!$A$2:$E$61,5,FALSE)*F2911-$R2911</f>
        <v>39031.199999999997</v>
      </c>
      <c r="J2911">
        <f t="shared" si="135"/>
        <v>2021</v>
      </c>
      <c r="P2911" t="str">
        <f>MID(VLOOKUP($D2911,業務!$A$1:$E$11,2,FALSE),FIND("/",VLOOKUP($D2911,業務!$A$1:$E$11,2,FALSE))+1,2)</f>
        <v>經理</v>
      </c>
      <c r="Q2911">
        <f t="shared" si="136"/>
        <v>1.4999999999999999E-2</v>
      </c>
      <c r="R2911">
        <f t="shared" si="137"/>
        <v>3088.7999999999997</v>
      </c>
    </row>
    <row r="2912" spans="1:18" ht="15.75" customHeight="1">
      <c r="A2912" s="19">
        <v>2911</v>
      </c>
      <c r="B2912" s="4">
        <v>1</v>
      </c>
      <c r="C2912" s="15">
        <v>2</v>
      </c>
      <c r="D2912" s="21">
        <v>3</v>
      </c>
      <c r="E2912" s="22">
        <v>44474</v>
      </c>
      <c r="F2912" s="23">
        <v>200</v>
      </c>
      <c r="G2912" s="24">
        <v>0.19</v>
      </c>
      <c r="H2912">
        <f>VLOOKUP($B2912,產品!$A$1:$E$61,4,FALSE)*(1-$G2912)*$F2912</f>
        <v>162000</v>
      </c>
      <c r="I2912" s="58">
        <f>$H2912-VLOOKUP($B2912,產品!$A$2:$E$61,5,FALSE)*F2912-$R2912</f>
        <v>79408</v>
      </c>
      <c r="J2912">
        <f t="shared" si="135"/>
        <v>2021</v>
      </c>
      <c r="P2912" t="str">
        <f>MID(VLOOKUP($D2912,業務!$A$1:$E$11,2,FALSE),FIND("/",VLOOKUP($D2912,業務!$A$1:$E$11,2,FALSE))+1,2)</f>
        <v>協理</v>
      </c>
      <c r="Q2912">
        <f t="shared" si="136"/>
        <v>1.6E-2</v>
      </c>
      <c r="R2912">
        <f t="shared" si="137"/>
        <v>2592</v>
      </c>
    </row>
    <row r="2913" spans="1:18" ht="15.75" customHeight="1">
      <c r="A2913" s="19">
        <v>2912</v>
      </c>
      <c r="B2913" s="4">
        <v>54</v>
      </c>
      <c r="C2913" s="15">
        <v>257</v>
      </c>
      <c r="D2913" s="21">
        <v>5</v>
      </c>
      <c r="E2913" s="22">
        <v>44475</v>
      </c>
      <c r="F2913" s="26">
        <v>2</v>
      </c>
      <c r="G2913" s="24">
        <v>0.12</v>
      </c>
      <c r="H2913">
        <f>VLOOKUP($B2913,產品!$A$1:$E$61,4,FALSE)*(1-$G2913)*$F2913</f>
        <v>31680</v>
      </c>
      <c r="I2913" s="58">
        <f>$H2913-VLOOKUP($B2913,產品!$A$2:$E$61,5,FALSE)*F2913-$R2913</f>
        <v>6163.2</v>
      </c>
      <c r="J2913">
        <f t="shared" si="135"/>
        <v>2021</v>
      </c>
      <c r="P2913" t="str">
        <f>MID(VLOOKUP($D2913,業務!$A$1:$E$11,2,FALSE),FIND("/",VLOOKUP($D2913,業務!$A$1:$E$11,2,FALSE))+1,2)</f>
        <v>專員</v>
      </c>
      <c r="Q2913">
        <f t="shared" si="136"/>
        <v>0.01</v>
      </c>
      <c r="R2913">
        <f t="shared" si="137"/>
        <v>316.8</v>
      </c>
    </row>
    <row r="2914" spans="1:18" ht="15.75" customHeight="1">
      <c r="A2914" s="19">
        <v>2913</v>
      </c>
      <c r="B2914" s="4">
        <v>14</v>
      </c>
      <c r="C2914" s="15">
        <v>271</v>
      </c>
      <c r="D2914" s="21">
        <v>4</v>
      </c>
      <c r="E2914" s="22">
        <v>44475</v>
      </c>
      <c r="F2914" s="23">
        <v>10</v>
      </c>
      <c r="G2914" s="24">
        <v>0.18</v>
      </c>
      <c r="H2914">
        <f>VLOOKUP($B2914,產品!$A$1:$E$61,4,FALSE)*(1-$G2914)*$F2914</f>
        <v>14760</v>
      </c>
      <c r="I2914" s="58">
        <f>$H2914-VLOOKUP($B2914,產品!$A$2:$E$61,5,FALSE)*F2914-$R2914</f>
        <v>7382.88</v>
      </c>
      <c r="J2914">
        <f t="shared" si="135"/>
        <v>2021</v>
      </c>
      <c r="P2914" t="str">
        <f>MID(VLOOKUP($D2914,業務!$A$1:$E$11,2,FALSE),FIND("/",VLOOKUP($D2914,業務!$A$1:$E$11,2,FALSE))+1,2)</f>
        <v>副理</v>
      </c>
      <c r="Q2914">
        <f t="shared" si="136"/>
        <v>1.2E-2</v>
      </c>
      <c r="R2914">
        <f t="shared" si="137"/>
        <v>177.12</v>
      </c>
    </row>
    <row r="2915" spans="1:18" ht="15.75" customHeight="1">
      <c r="A2915" s="19">
        <v>2914</v>
      </c>
      <c r="B2915" s="4">
        <v>38</v>
      </c>
      <c r="C2915" s="15">
        <v>120</v>
      </c>
      <c r="D2915" s="21">
        <v>6</v>
      </c>
      <c r="E2915" s="22">
        <v>44475</v>
      </c>
      <c r="F2915" s="26">
        <v>7</v>
      </c>
      <c r="G2915" s="24">
        <v>0.12</v>
      </c>
      <c r="H2915">
        <f>VLOOKUP($B2915,產品!$A$1:$E$61,4,FALSE)*(1-$G2915)*$F2915</f>
        <v>92400</v>
      </c>
      <c r="I2915" s="58">
        <f>$H2915-VLOOKUP($B2915,產品!$A$2:$E$61,5,FALSE)*F2915-$R2915</f>
        <v>23226</v>
      </c>
      <c r="J2915">
        <f t="shared" si="135"/>
        <v>2021</v>
      </c>
      <c r="P2915" t="str">
        <f>MID(VLOOKUP($D2915,業務!$A$1:$E$11,2,FALSE),FIND("/",VLOOKUP($D2915,業務!$A$1:$E$11,2,FALSE))+1,2)</f>
        <v>專員</v>
      </c>
      <c r="Q2915">
        <f t="shared" si="136"/>
        <v>0.01</v>
      </c>
      <c r="R2915">
        <f t="shared" si="137"/>
        <v>924</v>
      </c>
    </row>
    <row r="2916" spans="1:18" ht="15.75" customHeight="1">
      <c r="A2916" s="19">
        <v>2915</v>
      </c>
      <c r="B2916" s="4">
        <v>60</v>
      </c>
      <c r="C2916" s="15">
        <v>257</v>
      </c>
      <c r="D2916" s="21">
        <v>10</v>
      </c>
      <c r="E2916" s="22">
        <v>44475</v>
      </c>
      <c r="F2916" s="23">
        <v>12</v>
      </c>
      <c r="G2916" s="24">
        <v>0.19</v>
      </c>
      <c r="H2916">
        <f>VLOOKUP($B2916,產品!$A$1:$E$61,4,FALSE)*(1-$G2916)*$F2916</f>
        <v>243000</v>
      </c>
      <c r="I2916" s="58">
        <f>$H2916-VLOOKUP($B2916,產品!$A$2:$E$61,5,FALSE)*F2916-$R2916</f>
        <v>30570</v>
      </c>
      <c r="J2916">
        <f t="shared" si="135"/>
        <v>2021</v>
      </c>
      <c r="P2916" t="str">
        <f>MID(VLOOKUP($D2916,業務!$A$1:$E$11,2,FALSE),FIND("/",VLOOKUP($D2916,業務!$A$1:$E$11,2,FALSE))+1,2)</f>
        <v>專員</v>
      </c>
      <c r="Q2916">
        <f t="shared" si="136"/>
        <v>0.01</v>
      </c>
      <c r="R2916">
        <f t="shared" si="137"/>
        <v>2430</v>
      </c>
    </row>
    <row r="2917" spans="1:18" ht="15.75" customHeight="1">
      <c r="A2917" s="19">
        <v>2916</v>
      </c>
      <c r="B2917" s="4">
        <v>8</v>
      </c>
      <c r="C2917" s="15">
        <v>115</v>
      </c>
      <c r="D2917" s="21">
        <v>1</v>
      </c>
      <c r="E2917" s="22">
        <v>44475</v>
      </c>
      <c r="F2917" s="26">
        <v>70</v>
      </c>
      <c r="G2917" s="24">
        <v>0.11</v>
      </c>
      <c r="H2917">
        <f>VLOOKUP($B2917,產品!$A$1:$E$61,4,FALSE)*(1-$G2917)*$F2917</f>
        <v>62300</v>
      </c>
      <c r="I2917" s="58">
        <f>$H2917-VLOOKUP($B2917,產品!$A$2:$E$61,5,FALSE)*F2917-$R2917</f>
        <v>33677</v>
      </c>
      <c r="J2917">
        <f t="shared" si="135"/>
        <v>2021</v>
      </c>
      <c r="P2917" t="str">
        <f>MID(VLOOKUP($D2917,業務!$A$1:$E$11,2,FALSE),FIND("/",VLOOKUP($D2917,業務!$A$1:$E$11,2,FALSE))+1,2)</f>
        <v>專員</v>
      </c>
      <c r="Q2917">
        <f t="shared" si="136"/>
        <v>0.01</v>
      </c>
      <c r="R2917">
        <f t="shared" si="137"/>
        <v>623</v>
      </c>
    </row>
    <row r="2918" spans="1:18" ht="15.75" customHeight="1">
      <c r="A2918" s="19">
        <v>2917</v>
      </c>
      <c r="B2918" s="4">
        <v>17</v>
      </c>
      <c r="C2918" s="15">
        <v>116</v>
      </c>
      <c r="D2918" s="21">
        <v>8</v>
      </c>
      <c r="E2918" s="22">
        <v>44475</v>
      </c>
      <c r="F2918" s="23">
        <v>60</v>
      </c>
      <c r="G2918" s="24">
        <v>0.13</v>
      </c>
      <c r="H2918">
        <f>VLOOKUP($B2918,產品!$A$1:$E$61,4,FALSE)*(1-$G2918)*$F2918</f>
        <v>93960</v>
      </c>
      <c r="I2918" s="58">
        <f>$H2918-VLOOKUP($B2918,產品!$A$2:$E$61,5,FALSE)*F2918-$R2918</f>
        <v>49820.4</v>
      </c>
      <c r="J2918">
        <f t="shared" si="135"/>
        <v>2021</v>
      </c>
      <c r="P2918" t="str">
        <f>MID(VLOOKUP($D2918,業務!$A$1:$E$11,2,FALSE),FIND("/",VLOOKUP($D2918,業務!$A$1:$E$11,2,FALSE))+1,2)</f>
        <v>專員</v>
      </c>
      <c r="Q2918">
        <f t="shared" si="136"/>
        <v>0.01</v>
      </c>
      <c r="R2918">
        <f t="shared" si="137"/>
        <v>939.6</v>
      </c>
    </row>
    <row r="2919" spans="1:18" ht="15.75" customHeight="1">
      <c r="A2919" s="19">
        <v>2918</v>
      </c>
      <c r="B2919" s="4">
        <v>26</v>
      </c>
      <c r="C2919" s="15">
        <v>4</v>
      </c>
      <c r="D2919" s="21">
        <v>6</v>
      </c>
      <c r="E2919" s="22">
        <v>44476</v>
      </c>
      <c r="F2919" s="26">
        <v>10</v>
      </c>
      <c r="G2919" s="24">
        <v>0.16</v>
      </c>
      <c r="H2919">
        <f>VLOOKUP($B2919,產品!$A$1:$E$61,4,FALSE)*(1-$G2919)*$F2919</f>
        <v>54600</v>
      </c>
      <c r="I2919" s="58">
        <f>$H2919-VLOOKUP($B2919,產品!$A$2:$E$61,5,FALSE)*F2919-$R2919</f>
        <v>15054</v>
      </c>
      <c r="J2919">
        <f t="shared" si="135"/>
        <v>2021</v>
      </c>
      <c r="P2919" t="str">
        <f>MID(VLOOKUP($D2919,業務!$A$1:$E$11,2,FALSE),FIND("/",VLOOKUP($D2919,業務!$A$1:$E$11,2,FALSE))+1,2)</f>
        <v>專員</v>
      </c>
      <c r="Q2919">
        <f t="shared" si="136"/>
        <v>0.01</v>
      </c>
      <c r="R2919">
        <f t="shared" si="137"/>
        <v>546</v>
      </c>
    </row>
    <row r="2920" spans="1:18" ht="15.75" customHeight="1">
      <c r="A2920" s="19">
        <v>2919</v>
      </c>
      <c r="B2920" s="4">
        <v>50</v>
      </c>
      <c r="C2920" s="15">
        <v>135</v>
      </c>
      <c r="D2920" s="21">
        <v>9</v>
      </c>
      <c r="E2920" s="22">
        <v>44476</v>
      </c>
      <c r="F2920" s="23">
        <v>5</v>
      </c>
      <c r="G2920" s="24">
        <v>0.13</v>
      </c>
      <c r="H2920">
        <f>VLOOKUP($B2920,產品!$A$1:$E$61,4,FALSE)*(1-$G2920)*$F2920</f>
        <v>78300</v>
      </c>
      <c r="I2920" s="58">
        <f>$H2920-VLOOKUP($B2920,產品!$A$2:$E$61,5,FALSE)*F2920-$R2920</f>
        <v>14125.5</v>
      </c>
      <c r="J2920">
        <f t="shared" si="135"/>
        <v>2021</v>
      </c>
      <c r="P2920" t="str">
        <f>MID(VLOOKUP($D2920,業務!$A$1:$E$11,2,FALSE),FIND("/",VLOOKUP($D2920,業務!$A$1:$E$11,2,FALSE))+1,2)</f>
        <v>經理</v>
      </c>
      <c r="Q2920">
        <f t="shared" si="136"/>
        <v>1.4999999999999999E-2</v>
      </c>
      <c r="R2920">
        <f t="shared" si="137"/>
        <v>1174.5</v>
      </c>
    </row>
    <row r="2921" spans="1:18" ht="15.75" customHeight="1">
      <c r="A2921" s="19">
        <v>2920</v>
      </c>
      <c r="B2921" s="4">
        <v>39</v>
      </c>
      <c r="C2921" s="15">
        <v>115</v>
      </c>
      <c r="D2921" s="21">
        <v>2</v>
      </c>
      <c r="E2921" s="22">
        <v>44476</v>
      </c>
      <c r="F2921" s="26">
        <v>5</v>
      </c>
      <c r="G2921" s="24">
        <v>0.15</v>
      </c>
      <c r="H2921">
        <f>VLOOKUP($B2921,產品!$A$1:$E$61,4,FALSE)*(1-$G2921)*$F2921</f>
        <v>76500</v>
      </c>
      <c r="I2921" s="58">
        <f>$H2921-VLOOKUP($B2921,產品!$A$2:$E$61,5,FALSE)*F2921-$R2921</f>
        <v>16852.5</v>
      </c>
      <c r="J2921">
        <f t="shared" si="135"/>
        <v>2021</v>
      </c>
      <c r="P2921" t="str">
        <f>MID(VLOOKUP($D2921,業務!$A$1:$E$11,2,FALSE),FIND("/",VLOOKUP($D2921,業務!$A$1:$E$11,2,FALSE))+1,2)</f>
        <v>經理</v>
      </c>
      <c r="Q2921">
        <f t="shared" si="136"/>
        <v>1.4999999999999999E-2</v>
      </c>
      <c r="R2921">
        <f t="shared" si="137"/>
        <v>1147.5</v>
      </c>
    </row>
    <row r="2922" spans="1:18" ht="15.75" customHeight="1">
      <c r="A2922" s="19">
        <v>2921</v>
      </c>
      <c r="B2922" s="4">
        <v>46</v>
      </c>
      <c r="C2922" s="15">
        <v>294</v>
      </c>
      <c r="D2922" s="21">
        <v>7</v>
      </c>
      <c r="E2922" s="22">
        <v>44476</v>
      </c>
      <c r="F2922" s="26">
        <v>9</v>
      </c>
      <c r="G2922" s="24">
        <v>0.16</v>
      </c>
      <c r="H2922">
        <f>VLOOKUP($B2922,產品!$A$1:$E$61,4,FALSE)*(1-$G2922)*$F2922</f>
        <v>128520</v>
      </c>
      <c r="I2922" s="58">
        <f>$H2922-VLOOKUP($B2922,產品!$A$2:$E$61,5,FALSE)*F2922-$R2922</f>
        <v>27527.759999999998</v>
      </c>
      <c r="J2922">
        <f t="shared" si="135"/>
        <v>2021</v>
      </c>
      <c r="P2922" t="str">
        <f>MID(VLOOKUP($D2922,業務!$A$1:$E$11,2,FALSE),FIND("/",VLOOKUP($D2922,業務!$A$1:$E$11,2,FALSE))+1,2)</f>
        <v>副理</v>
      </c>
      <c r="Q2922">
        <f t="shared" si="136"/>
        <v>1.2E-2</v>
      </c>
      <c r="R2922">
        <f t="shared" si="137"/>
        <v>1542.24</v>
      </c>
    </row>
    <row r="2923" spans="1:18" ht="15.75" customHeight="1">
      <c r="A2923" s="19">
        <v>2922</v>
      </c>
      <c r="B2923" s="4">
        <v>34</v>
      </c>
      <c r="C2923" s="15">
        <v>134</v>
      </c>
      <c r="D2923" s="21">
        <v>1</v>
      </c>
      <c r="E2923" s="22">
        <v>44476</v>
      </c>
      <c r="F2923" s="26">
        <v>15</v>
      </c>
      <c r="G2923" s="24">
        <v>0.1</v>
      </c>
      <c r="H2923">
        <f>VLOOKUP($B2923,產品!$A$1:$E$61,4,FALSE)*(1-$G2923)*$F2923</f>
        <v>108000</v>
      </c>
      <c r="I2923" s="58">
        <f>$H2923-VLOOKUP($B2923,產品!$A$2:$E$61,5,FALSE)*F2923-$R2923</f>
        <v>34920</v>
      </c>
      <c r="J2923">
        <f t="shared" si="135"/>
        <v>2021</v>
      </c>
      <c r="P2923" t="str">
        <f>MID(VLOOKUP($D2923,業務!$A$1:$E$11,2,FALSE),FIND("/",VLOOKUP($D2923,業務!$A$1:$E$11,2,FALSE))+1,2)</f>
        <v>專員</v>
      </c>
      <c r="Q2923">
        <f t="shared" si="136"/>
        <v>0.01</v>
      </c>
      <c r="R2923">
        <f t="shared" si="137"/>
        <v>1080</v>
      </c>
    </row>
    <row r="2924" spans="1:18" ht="15.75" customHeight="1">
      <c r="A2924" s="19">
        <v>2923</v>
      </c>
      <c r="B2924" s="4">
        <v>12</v>
      </c>
      <c r="C2924" s="15">
        <v>272</v>
      </c>
      <c r="D2924" s="21">
        <v>10</v>
      </c>
      <c r="E2924" s="22">
        <v>44476</v>
      </c>
      <c r="F2924" s="23">
        <v>100</v>
      </c>
      <c r="G2924" s="24">
        <v>0.15</v>
      </c>
      <c r="H2924">
        <f>VLOOKUP($B2924,產品!$A$1:$E$61,4,FALSE)*(1-$G2924)*$F2924</f>
        <v>85000</v>
      </c>
      <c r="I2924" s="58">
        <f>$H2924-VLOOKUP($B2924,產品!$A$2:$E$61,5,FALSE)*F2924-$R2924</f>
        <v>44150</v>
      </c>
      <c r="J2924">
        <f t="shared" si="135"/>
        <v>2021</v>
      </c>
      <c r="P2924" t="str">
        <f>MID(VLOOKUP($D2924,業務!$A$1:$E$11,2,FALSE),FIND("/",VLOOKUP($D2924,業務!$A$1:$E$11,2,FALSE))+1,2)</f>
        <v>專員</v>
      </c>
      <c r="Q2924">
        <f t="shared" si="136"/>
        <v>0.01</v>
      </c>
      <c r="R2924">
        <f t="shared" si="137"/>
        <v>850</v>
      </c>
    </row>
    <row r="2925" spans="1:18" ht="15.75" customHeight="1">
      <c r="A2925" s="19">
        <v>2924</v>
      </c>
      <c r="B2925" s="4">
        <v>21</v>
      </c>
      <c r="C2925" s="15">
        <v>9</v>
      </c>
      <c r="D2925" s="21">
        <v>7</v>
      </c>
      <c r="E2925" s="22">
        <v>44476</v>
      </c>
      <c r="F2925" s="23">
        <v>80</v>
      </c>
      <c r="G2925" s="24">
        <v>0.19</v>
      </c>
      <c r="H2925">
        <f>VLOOKUP($B2925,產品!$A$1:$E$61,4,FALSE)*(1-$G2925)*$F2925</f>
        <v>116640</v>
      </c>
      <c r="I2925" s="58">
        <f>$H2925-VLOOKUP($B2925,產品!$A$2:$E$61,5,FALSE)*F2925-$R2925</f>
        <v>57640.32</v>
      </c>
      <c r="J2925">
        <f t="shared" si="135"/>
        <v>2021</v>
      </c>
      <c r="P2925" t="str">
        <f>MID(VLOOKUP($D2925,業務!$A$1:$E$11,2,FALSE),FIND("/",VLOOKUP($D2925,業務!$A$1:$E$11,2,FALSE))+1,2)</f>
        <v>副理</v>
      </c>
      <c r="Q2925">
        <f t="shared" si="136"/>
        <v>1.2E-2</v>
      </c>
      <c r="R2925">
        <f t="shared" si="137"/>
        <v>1399.68</v>
      </c>
    </row>
    <row r="2926" spans="1:18" ht="15.75" customHeight="1">
      <c r="A2926" s="19">
        <v>2925</v>
      </c>
      <c r="B2926" s="4">
        <v>57</v>
      </c>
      <c r="C2926" s="15">
        <v>116</v>
      </c>
      <c r="D2926" s="21">
        <v>1</v>
      </c>
      <c r="E2926" s="22">
        <v>44477</v>
      </c>
      <c r="F2926" s="23">
        <v>10</v>
      </c>
      <c r="G2926" s="24">
        <v>0.17</v>
      </c>
      <c r="H2926">
        <f>VLOOKUP($B2926,產品!$A$1:$E$61,4,FALSE)*(1-$G2926)*$F2926</f>
        <v>149400</v>
      </c>
      <c r="I2926" s="58">
        <f>$H2926-VLOOKUP($B2926,產品!$A$2:$E$61,5,FALSE)*F2926-$R2926</f>
        <v>21906</v>
      </c>
      <c r="J2926">
        <f t="shared" si="135"/>
        <v>2021</v>
      </c>
      <c r="P2926" t="str">
        <f>MID(VLOOKUP($D2926,業務!$A$1:$E$11,2,FALSE),FIND("/",VLOOKUP($D2926,業務!$A$1:$E$11,2,FALSE))+1,2)</f>
        <v>專員</v>
      </c>
      <c r="Q2926">
        <f t="shared" si="136"/>
        <v>0.01</v>
      </c>
      <c r="R2926">
        <f t="shared" si="137"/>
        <v>1494</v>
      </c>
    </row>
    <row r="2927" spans="1:18" ht="15.75" customHeight="1">
      <c r="A2927" s="19">
        <v>2926</v>
      </c>
      <c r="B2927" s="4">
        <v>9</v>
      </c>
      <c r="C2927" s="15">
        <v>124</v>
      </c>
      <c r="D2927" s="21">
        <v>3</v>
      </c>
      <c r="E2927" s="22">
        <v>44477</v>
      </c>
      <c r="F2927" s="23">
        <v>20</v>
      </c>
      <c r="G2927" s="24">
        <v>0.13</v>
      </c>
      <c r="H2927">
        <f>VLOOKUP($B2927,產品!$A$1:$E$61,4,FALSE)*(1-$G2927)*$F2927</f>
        <v>17400</v>
      </c>
      <c r="I2927" s="58">
        <f>$H2927-VLOOKUP($B2927,產品!$A$2:$E$61,5,FALSE)*F2927-$R2927</f>
        <v>9121.6</v>
      </c>
      <c r="J2927">
        <f t="shared" si="135"/>
        <v>2021</v>
      </c>
      <c r="P2927" t="str">
        <f>MID(VLOOKUP($D2927,業務!$A$1:$E$11,2,FALSE),FIND("/",VLOOKUP($D2927,業務!$A$1:$E$11,2,FALSE))+1,2)</f>
        <v>協理</v>
      </c>
      <c r="Q2927">
        <f t="shared" si="136"/>
        <v>1.6E-2</v>
      </c>
      <c r="R2927">
        <f t="shared" si="137"/>
        <v>278.40000000000003</v>
      </c>
    </row>
    <row r="2928" spans="1:18" ht="15.75" customHeight="1">
      <c r="A2928" s="19">
        <v>2927</v>
      </c>
      <c r="B2928" s="4">
        <v>13</v>
      </c>
      <c r="C2928" s="15">
        <v>265</v>
      </c>
      <c r="D2928" s="21">
        <v>2</v>
      </c>
      <c r="E2928" s="22">
        <v>44477</v>
      </c>
      <c r="F2928" s="26">
        <v>80</v>
      </c>
      <c r="G2928" s="24">
        <v>0.2</v>
      </c>
      <c r="H2928">
        <f>VLOOKUP($B2928,產品!$A$1:$E$61,4,FALSE)*(1-$G2928)*$F2928</f>
        <v>115200</v>
      </c>
      <c r="I2928" s="58">
        <f>$H2928-VLOOKUP($B2928,產品!$A$2:$E$61,5,FALSE)*F2928-$R2928</f>
        <v>55872</v>
      </c>
      <c r="J2928">
        <f t="shared" si="135"/>
        <v>2021</v>
      </c>
      <c r="P2928" t="str">
        <f>MID(VLOOKUP($D2928,業務!$A$1:$E$11,2,FALSE),FIND("/",VLOOKUP($D2928,業務!$A$1:$E$11,2,FALSE))+1,2)</f>
        <v>經理</v>
      </c>
      <c r="Q2928">
        <f t="shared" si="136"/>
        <v>1.4999999999999999E-2</v>
      </c>
      <c r="R2928">
        <f t="shared" si="137"/>
        <v>1728</v>
      </c>
    </row>
    <row r="2929" spans="1:18" ht="15.75" customHeight="1">
      <c r="A2929" s="19">
        <v>2928</v>
      </c>
      <c r="B2929" s="4">
        <v>8</v>
      </c>
      <c r="C2929" s="15">
        <v>9</v>
      </c>
      <c r="D2929" s="21">
        <v>6</v>
      </c>
      <c r="E2929" s="22">
        <v>44478</v>
      </c>
      <c r="F2929" s="23">
        <v>10</v>
      </c>
      <c r="G2929" s="24">
        <v>0.06</v>
      </c>
      <c r="H2929">
        <f>VLOOKUP($B2929,產品!$A$1:$E$61,4,FALSE)*(1-$G2929)*$F2929</f>
        <v>9400</v>
      </c>
      <c r="I2929" s="58">
        <f>$H2929-VLOOKUP($B2929,產品!$A$2:$E$61,5,FALSE)*F2929-$R2929</f>
        <v>5306</v>
      </c>
      <c r="J2929">
        <f t="shared" si="135"/>
        <v>2021</v>
      </c>
      <c r="P2929" t="str">
        <f>MID(VLOOKUP($D2929,業務!$A$1:$E$11,2,FALSE),FIND("/",VLOOKUP($D2929,業務!$A$1:$E$11,2,FALSE))+1,2)</f>
        <v>專員</v>
      </c>
      <c r="Q2929">
        <f t="shared" si="136"/>
        <v>0.01</v>
      </c>
      <c r="R2929">
        <f t="shared" si="137"/>
        <v>94</v>
      </c>
    </row>
    <row r="2930" spans="1:18" ht="15.75" customHeight="1">
      <c r="A2930" s="19">
        <v>2929</v>
      </c>
      <c r="B2930" s="4">
        <v>6</v>
      </c>
      <c r="C2930" s="15">
        <v>1</v>
      </c>
      <c r="D2930" s="21">
        <v>8</v>
      </c>
      <c r="E2930" s="22">
        <v>44478</v>
      </c>
      <c r="F2930" s="26">
        <v>10</v>
      </c>
      <c r="G2930" s="24">
        <v>0.06</v>
      </c>
      <c r="H2930">
        <f>VLOOKUP($B2930,產品!$A$1:$E$61,4,FALSE)*(1-$G2930)*$F2930</f>
        <v>9400</v>
      </c>
      <c r="I2930" s="58">
        <f>$H2930-VLOOKUP($B2930,產品!$A$2:$E$61,5,FALSE)*F2930-$R2930</f>
        <v>5306</v>
      </c>
      <c r="J2930">
        <f t="shared" si="135"/>
        <v>2021</v>
      </c>
      <c r="P2930" t="str">
        <f>MID(VLOOKUP($D2930,業務!$A$1:$E$11,2,FALSE),FIND("/",VLOOKUP($D2930,業務!$A$1:$E$11,2,FALSE))+1,2)</f>
        <v>專員</v>
      </c>
      <c r="Q2930">
        <f t="shared" si="136"/>
        <v>0.01</v>
      </c>
      <c r="R2930">
        <f t="shared" si="137"/>
        <v>94</v>
      </c>
    </row>
    <row r="2931" spans="1:18" ht="15.75" customHeight="1">
      <c r="A2931" s="19">
        <v>2930</v>
      </c>
      <c r="B2931" s="4">
        <v>59</v>
      </c>
      <c r="C2931" s="15">
        <v>3</v>
      </c>
      <c r="D2931" s="21">
        <v>4</v>
      </c>
      <c r="E2931" s="22">
        <v>44478</v>
      </c>
      <c r="F2931" s="23">
        <v>4</v>
      </c>
      <c r="G2931" s="24">
        <v>0.12</v>
      </c>
      <c r="H2931">
        <f>VLOOKUP($B2931,產品!$A$1:$E$61,4,FALSE)*(1-$G2931)*$F2931</f>
        <v>84480</v>
      </c>
      <c r="I2931" s="58">
        <f>$H2931-VLOOKUP($B2931,產品!$A$2:$E$61,5,FALSE)*F2931-$R2931</f>
        <v>16266.24</v>
      </c>
      <c r="J2931">
        <f t="shared" si="135"/>
        <v>2021</v>
      </c>
      <c r="P2931" t="str">
        <f>MID(VLOOKUP($D2931,業務!$A$1:$E$11,2,FALSE),FIND("/",VLOOKUP($D2931,業務!$A$1:$E$11,2,FALSE))+1,2)</f>
        <v>副理</v>
      </c>
      <c r="Q2931">
        <f t="shared" si="136"/>
        <v>1.2E-2</v>
      </c>
      <c r="R2931">
        <f t="shared" si="137"/>
        <v>1013.76</v>
      </c>
    </row>
    <row r="2932" spans="1:18" ht="15.75" customHeight="1">
      <c r="A2932" s="19">
        <v>2931</v>
      </c>
      <c r="B2932" s="4">
        <v>53</v>
      </c>
      <c r="C2932" s="15">
        <v>273</v>
      </c>
      <c r="D2932" s="21">
        <v>3</v>
      </c>
      <c r="E2932" s="22">
        <v>44478</v>
      </c>
      <c r="F2932" s="26">
        <v>12</v>
      </c>
      <c r="G2932" s="24">
        <v>0.2</v>
      </c>
      <c r="H2932">
        <f>VLOOKUP($B2932,產品!$A$1:$E$61,4,FALSE)*(1-$G2932)*$F2932</f>
        <v>144000</v>
      </c>
      <c r="I2932" s="58">
        <f>$H2932-VLOOKUP($B2932,產品!$A$2:$E$61,5,FALSE)*F2932-$R2932</f>
        <v>15696</v>
      </c>
      <c r="J2932">
        <f t="shared" si="135"/>
        <v>2021</v>
      </c>
      <c r="P2932" t="str">
        <f>MID(VLOOKUP($D2932,業務!$A$1:$E$11,2,FALSE),FIND("/",VLOOKUP($D2932,業務!$A$1:$E$11,2,FALSE))+1,2)</f>
        <v>協理</v>
      </c>
      <c r="Q2932">
        <f t="shared" si="136"/>
        <v>1.6E-2</v>
      </c>
      <c r="R2932">
        <f t="shared" si="137"/>
        <v>2304</v>
      </c>
    </row>
    <row r="2933" spans="1:18" ht="15.75" customHeight="1">
      <c r="A2933" s="19">
        <v>2932</v>
      </c>
      <c r="B2933" s="4">
        <v>31</v>
      </c>
      <c r="C2933" s="15">
        <v>9</v>
      </c>
      <c r="D2933" s="21">
        <v>7</v>
      </c>
      <c r="E2933" s="22">
        <v>44478</v>
      </c>
      <c r="F2933" s="23">
        <v>8</v>
      </c>
      <c r="G2933" s="24">
        <v>7.0000000000000007E-2</v>
      </c>
      <c r="H2933">
        <f>VLOOKUP($B2933,產品!$A$1:$E$61,4,FALSE)*(1-$G2933)*$F2933</f>
        <v>52080</v>
      </c>
      <c r="I2933" s="58">
        <f>$H2933-VLOOKUP($B2933,產品!$A$2:$E$61,5,FALSE)*F2933-$R2933</f>
        <v>17855.04</v>
      </c>
      <c r="J2933">
        <f t="shared" si="135"/>
        <v>2021</v>
      </c>
      <c r="P2933" t="str">
        <f>MID(VLOOKUP($D2933,業務!$A$1:$E$11,2,FALSE),FIND("/",VLOOKUP($D2933,業務!$A$1:$E$11,2,FALSE))+1,2)</f>
        <v>副理</v>
      </c>
      <c r="Q2933">
        <f t="shared" si="136"/>
        <v>1.2E-2</v>
      </c>
      <c r="R2933">
        <f t="shared" si="137"/>
        <v>624.96</v>
      </c>
    </row>
    <row r="2934" spans="1:18" ht="15.75" customHeight="1">
      <c r="A2934" s="19">
        <v>2933</v>
      </c>
      <c r="B2934" s="4">
        <v>23</v>
      </c>
      <c r="C2934" s="15">
        <v>138</v>
      </c>
      <c r="D2934" s="21">
        <v>5</v>
      </c>
      <c r="E2934" s="22">
        <v>44478</v>
      </c>
      <c r="F2934" s="26">
        <v>30</v>
      </c>
      <c r="G2934" s="24">
        <v>0.06</v>
      </c>
      <c r="H2934">
        <f>VLOOKUP($B2934,產品!$A$1:$E$61,4,FALSE)*(1-$G2934)*$F2934</f>
        <v>50760</v>
      </c>
      <c r="I2934" s="58">
        <f>$H2934-VLOOKUP($B2934,產品!$A$2:$E$61,5,FALSE)*F2934-$R2934</f>
        <v>28652.400000000001</v>
      </c>
      <c r="J2934">
        <f t="shared" si="135"/>
        <v>2021</v>
      </c>
      <c r="P2934" t="str">
        <f>MID(VLOOKUP($D2934,業務!$A$1:$E$11,2,FALSE),FIND("/",VLOOKUP($D2934,業務!$A$1:$E$11,2,FALSE))+1,2)</f>
        <v>專員</v>
      </c>
      <c r="Q2934">
        <f t="shared" si="136"/>
        <v>0.01</v>
      </c>
      <c r="R2934">
        <f t="shared" si="137"/>
        <v>507.6</v>
      </c>
    </row>
    <row r="2935" spans="1:18" ht="15.75" customHeight="1">
      <c r="A2935" s="19">
        <v>2934</v>
      </c>
      <c r="B2935" s="4">
        <v>40</v>
      </c>
      <c r="C2935" s="15">
        <v>293</v>
      </c>
      <c r="D2935" s="21">
        <v>2</v>
      </c>
      <c r="E2935" s="22">
        <v>44478</v>
      </c>
      <c r="F2935" s="26">
        <v>9</v>
      </c>
      <c r="G2935" s="24">
        <v>0.18</v>
      </c>
      <c r="H2935">
        <f>VLOOKUP($B2935,產品!$A$1:$E$61,4,FALSE)*(1-$G2935)*$F2935</f>
        <v>147600</v>
      </c>
      <c r="I2935" s="58">
        <f>$H2935-VLOOKUP($B2935,產品!$A$2:$E$61,5,FALSE)*F2935-$R2935</f>
        <v>28386</v>
      </c>
      <c r="J2935">
        <f t="shared" si="135"/>
        <v>2021</v>
      </c>
      <c r="P2935" t="str">
        <f>MID(VLOOKUP($D2935,業務!$A$1:$E$11,2,FALSE),FIND("/",VLOOKUP($D2935,業務!$A$1:$E$11,2,FALSE))+1,2)</f>
        <v>經理</v>
      </c>
      <c r="Q2935">
        <f t="shared" si="136"/>
        <v>1.4999999999999999E-2</v>
      </c>
      <c r="R2935">
        <f t="shared" si="137"/>
        <v>2214</v>
      </c>
    </row>
    <row r="2936" spans="1:18" ht="15.75" customHeight="1">
      <c r="A2936" s="19">
        <v>2935</v>
      </c>
      <c r="B2936" s="4">
        <v>49</v>
      </c>
      <c r="C2936" s="15">
        <v>11</v>
      </c>
      <c r="D2936" s="21">
        <v>2</v>
      </c>
      <c r="E2936" s="22">
        <v>44478</v>
      </c>
      <c r="F2936" s="26">
        <v>10</v>
      </c>
      <c r="G2936" s="24">
        <v>0.08</v>
      </c>
      <c r="H2936">
        <f>VLOOKUP($B2936,產品!$A$1:$E$61,4,FALSE)*(1-$G2936)*$F2936</f>
        <v>138000</v>
      </c>
      <c r="I2936" s="58">
        <f>$H2936-VLOOKUP($B2936,產品!$A$2:$E$61,5,FALSE)*F2936-$R2936</f>
        <v>30930</v>
      </c>
      <c r="J2936">
        <f t="shared" si="135"/>
        <v>2021</v>
      </c>
      <c r="P2936" t="str">
        <f>MID(VLOOKUP($D2936,業務!$A$1:$E$11,2,FALSE),FIND("/",VLOOKUP($D2936,業務!$A$1:$E$11,2,FALSE))+1,2)</f>
        <v>經理</v>
      </c>
      <c r="Q2936">
        <f t="shared" si="136"/>
        <v>1.4999999999999999E-2</v>
      </c>
      <c r="R2936">
        <f t="shared" si="137"/>
        <v>2070</v>
      </c>
    </row>
    <row r="2937" spans="1:18" ht="15.75" customHeight="1">
      <c r="A2937" s="19">
        <v>2936</v>
      </c>
      <c r="B2937" s="4">
        <v>14</v>
      </c>
      <c r="C2937" s="15">
        <v>286</v>
      </c>
      <c r="D2937" s="21">
        <v>10</v>
      </c>
      <c r="E2937" s="22">
        <v>44478</v>
      </c>
      <c r="F2937" s="26">
        <v>100</v>
      </c>
      <c r="G2937" s="24">
        <v>0.09</v>
      </c>
      <c r="H2937">
        <f>VLOOKUP($B2937,產品!$A$1:$E$61,4,FALSE)*(1-$G2937)*$F2937</f>
        <v>163800</v>
      </c>
      <c r="I2937" s="58">
        <f>$H2937-VLOOKUP($B2937,產品!$A$2:$E$61,5,FALSE)*F2937-$R2937</f>
        <v>90162</v>
      </c>
      <c r="J2937">
        <f t="shared" si="135"/>
        <v>2021</v>
      </c>
      <c r="P2937" t="str">
        <f>MID(VLOOKUP($D2937,業務!$A$1:$E$11,2,FALSE),FIND("/",VLOOKUP($D2937,業務!$A$1:$E$11,2,FALSE))+1,2)</f>
        <v>專員</v>
      </c>
      <c r="Q2937">
        <f t="shared" si="136"/>
        <v>0.01</v>
      </c>
      <c r="R2937">
        <f t="shared" si="137"/>
        <v>1638</v>
      </c>
    </row>
    <row r="2938" spans="1:18" ht="15.75" customHeight="1">
      <c r="A2938" s="19">
        <v>2937</v>
      </c>
      <c r="B2938" s="4">
        <v>57</v>
      </c>
      <c r="C2938" s="15">
        <v>286</v>
      </c>
      <c r="D2938" s="21">
        <v>10</v>
      </c>
      <c r="E2938" s="22">
        <v>44479</v>
      </c>
      <c r="F2938" s="23">
        <v>5</v>
      </c>
      <c r="G2938" s="24">
        <v>0.11</v>
      </c>
      <c r="H2938">
        <f>VLOOKUP($B2938,產品!$A$1:$E$61,4,FALSE)*(1-$G2938)*$F2938</f>
        <v>80100</v>
      </c>
      <c r="I2938" s="58">
        <f>$H2938-VLOOKUP($B2938,產品!$A$2:$E$61,5,FALSE)*F2938-$R2938</f>
        <v>16299</v>
      </c>
      <c r="J2938">
        <f t="shared" si="135"/>
        <v>2021</v>
      </c>
      <c r="P2938" t="str">
        <f>MID(VLOOKUP($D2938,業務!$A$1:$E$11,2,FALSE),FIND("/",VLOOKUP($D2938,業務!$A$1:$E$11,2,FALSE))+1,2)</f>
        <v>專員</v>
      </c>
      <c r="Q2938">
        <f t="shared" si="136"/>
        <v>0.01</v>
      </c>
      <c r="R2938">
        <f t="shared" si="137"/>
        <v>801</v>
      </c>
    </row>
    <row r="2939" spans="1:18" ht="15.75" customHeight="1">
      <c r="A2939" s="19">
        <v>2938</v>
      </c>
      <c r="B2939" s="4">
        <v>10</v>
      </c>
      <c r="C2939" s="15">
        <v>113</v>
      </c>
      <c r="D2939" s="21">
        <v>1</v>
      </c>
      <c r="E2939" s="22">
        <v>44479</v>
      </c>
      <c r="F2939" s="23">
        <v>30</v>
      </c>
      <c r="G2939" s="24">
        <v>0.05</v>
      </c>
      <c r="H2939">
        <f>VLOOKUP($B2939,產品!$A$1:$E$61,4,FALSE)*(1-$G2939)*$F2939</f>
        <v>28500</v>
      </c>
      <c r="I2939" s="58">
        <f>$H2939-VLOOKUP($B2939,產品!$A$2:$E$61,5,FALSE)*F2939-$R2939</f>
        <v>16215</v>
      </c>
      <c r="J2939">
        <f t="shared" si="135"/>
        <v>2021</v>
      </c>
      <c r="P2939" t="str">
        <f>MID(VLOOKUP($D2939,業務!$A$1:$E$11,2,FALSE),FIND("/",VLOOKUP($D2939,業務!$A$1:$E$11,2,FALSE))+1,2)</f>
        <v>專員</v>
      </c>
      <c r="Q2939">
        <f t="shared" si="136"/>
        <v>0.01</v>
      </c>
      <c r="R2939">
        <f t="shared" si="137"/>
        <v>285</v>
      </c>
    </row>
    <row r="2940" spans="1:18" ht="15.75" customHeight="1">
      <c r="A2940" s="19">
        <v>2939</v>
      </c>
      <c r="B2940" s="4">
        <v>20</v>
      </c>
      <c r="C2940" s="15">
        <v>278</v>
      </c>
      <c r="D2940" s="21">
        <v>3</v>
      </c>
      <c r="E2940" s="22">
        <v>44479</v>
      </c>
      <c r="F2940" s="26">
        <v>20</v>
      </c>
      <c r="G2940" s="24">
        <v>7.0000000000000007E-2</v>
      </c>
      <c r="H2940">
        <f>VLOOKUP($B2940,產品!$A$1:$E$61,4,FALSE)*(1-$G2940)*$F2940</f>
        <v>33480</v>
      </c>
      <c r="I2940" s="58">
        <f>$H2940-VLOOKUP($B2940,產品!$A$2:$E$61,5,FALSE)*F2940-$R2940</f>
        <v>18544.32</v>
      </c>
      <c r="J2940">
        <f t="shared" si="135"/>
        <v>2021</v>
      </c>
      <c r="P2940" t="str">
        <f>MID(VLOOKUP($D2940,業務!$A$1:$E$11,2,FALSE),FIND("/",VLOOKUP($D2940,業務!$A$1:$E$11,2,FALSE))+1,2)</f>
        <v>協理</v>
      </c>
      <c r="Q2940">
        <f t="shared" si="136"/>
        <v>1.6E-2</v>
      </c>
      <c r="R2940">
        <f t="shared" si="137"/>
        <v>535.68000000000006</v>
      </c>
    </row>
    <row r="2941" spans="1:18" ht="15.75" customHeight="1">
      <c r="A2941" s="19">
        <v>2940</v>
      </c>
      <c r="B2941" s="4">
        <v>46</v>
      </c>
      <c r="C2941" s="15">
        <v>112</v>
      </c>
      <c r="D2941" s="21">
        <v>3</v>
      </c>
      <c r="E2941" s="22">
        <v>44479</v>
      </c>
      <c r="F2941" s="26">
        <v>6</v>
      </c>
      <c r="G2941" s="24">
        <v>0.14000000000000001</v>
      </c>
      <c r="H2941">
        <f>VLOOKUP($B2941,產品!$A$1:$E$61,4,FALSE)*(1-$G2941)*$F2941</f>
        <v>87720</v>
      </c>
      <c r="I2941" s="58">
        <f>$H2941-VLOOKUP($B2941,產品!$A$2:$E$61,5,FALSE)*F2941-$R2941</f>
        <v>20016.48</v>
      </c>
      <c r="J2941">
        <f t="shared" si="135"/>
        <v>2021</v>
      </c>
      <c r="P2941" t="str">
        <f>MID(VLOOKUP($D2941,業務!$A$1:$E$11,2,FALSE),FIND("/",VLOOKUP($D2941,業務!$A$1:$E$11,2,FALSE))+1,2)</f>
        <v>協理</v>
      </c>
      <c r="Q2941">
        <f t="shared" si="136"/>
        <v>1.6E-2</v>
      </c>
      <c r="R2941">
        <f t="shared" si="137"/>
        <v>1403.52</v>
      </c>
    </row>
    <row r="2942" spans="1:18" ht="15.75" customHeight="1">
      <c r="A2942" s="19">
        <v>2941</v>
      </c>
      <c r="B2942" s="4">
        <v>23</v>
      </c>
      <c r="C2942" s="15">
        <v>2</v>
      </c>
      <c r="D2942" s="21">
        <v>7</v>
      </c>
      <c r="E2942" s="22">
        <v>44479</v>
      </c>
      <c r="F2942" s="26">
        <v>30</v>
      </c>
      <c r="G2942" s="24">
        <v>0.16</v>
      </c>
      <c r="H2942">
        <f>VLOOKUP($B2942,產品!$A$1:$E$61,4,FALSE)*(1-$G2942)*$F2942</f>
        <v>45360</v>
      </c>
      <c r="I2942" s="58">
        <f>$H2942-VLOOKUP($B2942,產品!$A$2:$E$61,5,FALSE)*F2942-$R2942</f>
        <v>23215.68</v>
      </c>
      <c r="J2942">
        <f t="shared" si="135"/>
        <v>2021</v>
      </c>
      <c r="P2942" t="str">
        <f>MID(VLOOKUP($D2942,業務!$A$1:$E$11,2,FALSE),FIND("/",VLOOKUP($D2942,業務!$A$1:$E$11,2,FALSE))+1,2)</f>
        <v>副理</v>
      </c>
      <c r="Q2942">
        <f t="shared" si="136"/>
        <v>1.2E-2</v>
      </c>
      <c r="R2942">
        <f t="shared" si="137"/>
        <v>544.32000000000005</v>
      </c>
    </row>
    <row r="2943" spans="1:18" ht="15.75" customHeight="1">
      <c r="A2943" s="19">
        <v>2942</v>
      </c>
      <c r="B2943" s="4">
        <v>16</v>
      </c>
      <c r="C2943" s="15">
        <v>9</v>
      </c>
      <c r="D2943" s="21">
        <v>6</v>
      </c>
      <c r="E2943" s="22">
        <v>44479</v>
      </c>
      <c r="F2943" s="26">
        <v>30</v>
      </c>
      <c r="G2943" s="24">
        <v>0.14000000000000001</v>
      </c>
      <c r="H2943">
        <f>VLOOKUP($B2943,產品!$A$1:$E$61,4,FALSE)*(1-$G2943)*$F2943</f>
        <v>46440</v>
      </c>
      <c r="I2943" s="58">
        <f>$H2943-VLOOKUP($B2943,產品!$A$2:$E$61,5,FALSE)*F2943-$R2943</f>
        <v>24375.599999999999</v>
      </c>
      <c r="J2943">
        <f t="shared" si="135"/>
        <v>2021</v>
      </c>
      <c r="P2943" t="str">
        <f>MID(VLOOKUP($D2943,業務!$A$1:$E$11,2,FALSE),FIND("/",VLOOKUP($D2943,業務!$A$1:$E$11,2,FALSE))+1,2)</f>
        <v>專員</v>
      </c>
      <c r="Q2943">
        <f t="shared" si="136"/>
        <v>0.01</v>
      </c>
      <c r="R2943">
        <f t="shared" si="137"/>
        <v>464.40000000000003</v>
      </c>
    </row>
    <row r="2944" spans="1:18" ht="15.75" customHeight="1">
      <c r="A2944" s="19">
        <v>2943</v>
      </c>
      <c r="B2944" s="4">
        <v>24</v>
      </c>
      <c r="C2944" s="15">
        <v>258</v>
      </c>
      <c r="D2944" s="21">
        <v>9</v>
      </c>
      <c r="E2944" s="22">
        <v>44479</v>
      </c>
      <c r="F2944" s="26">
        <v>40</v>
      </c>
      <c r="G2944" s="24">
        <v>0.05</v>
      </c>
      <c r="H2944">
        <f>VLOOKUP($B2944,產品!$A$1:$E$61,4,FALSE)*(1-$G2944)*$F2944</f>
        <v>68400</v>
      </c>
      <c r="I2944" s="58">
        <f>$H2944-VLOOKUP($B2944,產品!$A$2:$E$61,5,FALSE)*F2944-$R2944</f>
        <v>38574</v>
      </c>
      <c r="J2944">
        <f t="shared" si="135"/>
        <v>2021</v>
      </c>
      <c r="P2944" t="str">
        <f>MID(VLOOKUP($D2944,業務!$A$1:$E$11,2,FALSE),FIND("/",VLOOKUP($D2944,業務!$A$1:$E$11,2,FALSE))+1,2)</f>
        <v>經理</v>
      </c>
      <c r="Q2944">
        <f t="shared" si="136"/>
        <v>1.4999999999999999E-2</v>
      </c>
      <c r="R2944">
        <f t="shared" si="137"/>
        <v>1026</v>
      </c>
    </row>
    <row r="2945" spans="1:18" ht="15.75" customHeight="1">
      <c r="A2945" s="19">
        <v>2944</v>
      </c>
      <c r="B2945" s="4">
        <v>35</v>
      </c>
      <c r="C2945" s="15">
        <v>9</v>
      </c>
      <c r="D2945" s="21">
        <v>1</v>
      </c>
      <c r="E2945" s="22">
        <v>44479</v>
      </c>
      <c r="F2945" s="26">
        <v>25</v>
      </c>
      <c r="G2945" s="24">
        <v>0.1</v>
      </c>
      <c r="H2945">
        <f>VLOOKUP($B2945,產品!$A$1:$E$61,4,FALSE)*(1-$G2945)*$F2945</f>
        <v>191250</v>
      </c>
      <c r="I2945" s="58">
        <f>$H2945-VLOOKUP($B2945,產品!$A$2:$E$61,5,FALSE)*F2945-$R2945</f>
        <v>61837.5</v>
      </c>
      <c r="J2945">
        <f t="shared" si="135"/>
        <v>2021</v>
      </c>
      <c r="P2945" t="str">
        <f>MID(VLOOKUP($D2945,業務!$A$1:$E$11,2,FALSE),FIND("/",VLOOKUP($D2945,業務!$A$1:$E$11,2,FALSE))+1,2)</f>
        <v>專員</v>
      </c>
      <c r="Q2945">
        <f t="shared" si="136"/>
        <v>0.01</v>
      </c>
      <c r="R2945">
        <f t="shared" si="137"/>
        <v>1912.5</v>
      </c>
    </row>
    <row r="2946" spans="1:18" ht="15.75" customHeight="1">
      <c r="A2946" s="19">
        <v>2945</v>
      </c>
      <c r="B2946" s="4">
        <v>14</v>
      </c>
      <c r="C2946" s="15">
        <v>138</v>
      </c>
      <c r="D2946" s="21">
        <v>10</v>
      </c>
      <c r="E2946" s="22">
        <v>44479</v>
      </c>
      <c r="F2946" s="23">
        <v>90</v>
      </c>
      <c r="G2946" s="24">
        <v>0.12</v>
      </c>
      <c r="H2946">
        <f>VLOOKUP($B2946,產品!$A$1:$E$61,4,FALSE)*(1-$G2946)*$F2946</f>
        <v>142560</v>
      </c>
      <c r="I2946" s="58">
        <f>$H2946-VLOOKUP($B2946,產品!$A$2:$E$61,5,FALSE)*F2946-$R2946</f>
        <v>76334.399999999994</v>
      </c>
      <c r="J2946">
        <f t="shared" si="135"/>
        <v>2021</v>
      </c>
      <c r="P2946" t="str">
        <f>MID(VLOOKUP($D2946,業務!$A$1:$E$11,2,FALSE),FIND("/",VLOOKUP($D2946,業務!$A$1:$E$11,2,FALSE))+1,2)</f>
        <v>專員</v>
      </c>
      <c r="Q2946">
        <f t="shared" si="136"/>
        <v>0.01</v>
      </c>
      <c r="R2946">
        <f t="shared" si="137"/>
        <v>1425.6000000000001</v>
      </c>
    </row>
    <row r="2947" spans="1:18" ht="15.75" customHeight="1">
      <c r="A2947" s="19">
        <v>2946</v>
      </c>
      <c r="B2947" s="4">
        <v>36</v>
      </c>
      <c r="C2947" s="15">
        <v>2</v>
      </c>
      <c r="D2947" s="21">
        <v>5</v>
      </c>
      <c r="E2947" s="22">
        <v>44479</v>
      </c>
      <c r="F2947" s="26">
        <v>30</v>
      </c>
      <c r="G2947" s="24">
        <v>0.1</v>
      </c>
      <c r="H2947">
        <f>VLOOKUP($B2947,產品!$A$1:$E$61,4,FALSE)*(1-$G2947)*$F2947</f>
        <v>243000</v>
      </c>
      <c r="I2947" s="58">
        <f>$H2947-VLOOKUP($B2947,產品!$A$2:$E$61,5,FALSE)*F2947-$R2947</f>
        <v>78570</v>
      </c>
      <c r="J2947">
        <f t="shared" ref="J2947:J3010" si="138">YEAR(E2947)</f>
        <v>2021</v>
      </c>
      <c r="P2947" t="str">
        <f>MID(VLOOKUP($D2947,業務!$A$1:$E$11,2,FALSE),FIND("/",VLOOKUP($D2947,業務!$A$1:$E$11,2,FALSE))+1,2)</f>
        <v>專員</v>
      </c>
      <c r="Q2947">
        <f t="shared" ref="Q2947:Q3010" si="139">IF($P2947="專員",1%,IF($P2947="副理",1.2%,IF($P2947="經理",1.5%,IF($P2947="協理",1.6%,0))))</f>
        <v>0.01</v>
      </c>
      <c r="R2947">
        <f t="shared" ref="R2947:R3010" si="140">$H2947*$Q2947</f>
        <v>2430</v>
      </c>
    </row>
    <row r="2948" spans="1:18" ht="15.75" customHeight="1">
      <c r="A2948" s="19">
        <v>2947</v>
      </c>
      <c r="B2948" s="4">
        <v>8</v>
      </c>
      <c r="C2948" s="15">
        <v>9</v>
      </c>
      <c r="D2948" s="21">
        <v>7</v>
      </c>
      <c r="E2948" s="22">
        <v>44480</v>
      </c>
      <c r="F2948" s="23">
        <v>10</v>
      </c>
      <c r="G2948" s="24">
        <v>0.14000000000000001</v>
      </c>
      <c r="H2948">
        <f>VLOOKUP($B2948,產品!$A$1:$E$61,4,FALSE)*(1-$G2948)*$F2948</f>
        <v>8600</v>
      </c>
      <c r="I2948" s="58">
        <f>$H2948-VLOOKUP($B2948,產品!$A$2:$E$61,5,FALSE)*F2948-$R2948</f>
        <v>4496.8</v>
      </c>
      <c r="J2948">
        <f t="shared" si="138"/>
        <v>2021</v>
      </c>
      <c r="P2948" t="str">
        <f>MID(VLOOKUP($D2948,業務!$A$1:$E$11,2,FALSE),FIND("/",VLOOKUP($D2948,業務!$A$1:$E$11,2,FALSE))+1,2)</f>
        <v>副理</v>
      </c>
      <c r="Q2948">
        <f t="shared" si="139"/>
        <v>1.2E-2</v>
      </c>
      <c r="R2948">
        <f t="shared" si="140"/>
        <v>103.2</v>
      </c>
    </row>
    <row r="2949" spans="1:18" ht="15.75" customHeight="1">
      <c r="A2949" s="19">
        <v>2948</v>
      </c>
      <c r="B2949" s="4">
        <v>17</v>
      </c>
      <c r="C2949" s="15">
        <v>8</v>
      </c>
      <c r="D2949" s="21">
        <v>10</v>
      </c>
      <c r="E2949" s="22">
        <v>44480</v>
      </c>
      <c r="F2949" s="26">
        <v>10</v>
      </c>
      <c r="G2949" s="24">
        <v>0.1</v>
      </c>
      <c r="H2949">
        <f>VLOOKUP($B2949,產品!$A$1:$E$61,4,FALSE)*(1-$G2949)*$F2949</f>
        <v>16200</v>
      </c>
      <c r="I2949" s="58">
        <f>$H2949-VLOOKUP($B2949,產品!$A$2:$E$61,5,FALSE)*F2949-$R2949</f>
        <v>8838</v>
      </c>
      <c r="J2949">
        <f t="shared" si="138"/>
        <v>2021</v>
      </c>
      <c r="P2949" t="str">
        <f>MID(VLOOKUP($D2949,業務!$A$1:$E$11,2,FALSE),FIND("/",VLOOKUP($D2949,業務!$A$1:$E$11,2,FALSE))+1,2)</f>
        <v>專員</v>
      </c>
      <c r="Q2949">
        <f t="shared" si="139"/>
        <v>0.01</v>
      </c>
      <c r="R2949">
        <f t="shared" si="140"/>
        <v>162</v>
      </c>
    </row>
    <row r="2950" spans="1:18" ht="15.75" customHeight="1">
      <c r="A2950" s="19">
        <v>2949</v>
      </c>
      <c r="B2950" s="4">
        <v>7</v>
      </c>
      <c r="C2950" s="15">
        <v>8</v>
      </c>
      <c r="D2950" s="21">
        <v>2</v>
      </c>
      <c r="E2950" s="22">
        <v>44480</v>
      </c>
      <c r="F2950" s="23">
        <v>25</v>
      </c>
      <c r="G2950" s="24">
        <v>0.19</v>
      </c>
      <c r="H2950">
        <f>VLOOKUP($B2950,產品!$A$1:$E$61,4,FALSE)*(1-$G2950)*$F2950</f>
        <v>20250</v>
      </c>
      <c r="I2950" s="58">
        <f>$H2950-VLOOKUP($B2950,產品!$A$2:$E$61,5,FALSE)*F2950-$R2950</f>
        <v>9946.25</v>
      </c>
      <c r="J2950">
        <f t="shared" si="138"/>
        <v>2021</v>
      </c>
      <c r="P2950" t="str">
        <f>MID(VLOOKUP($D2950,業務!$A$1:$E$11,2,FALSE),FIND("/",VLOOKUP($D2950,業務!$A$1:$E$11,2,FALSE))+1,2)</f>
        <v>經理</v>
      </c>
      <c r="Q2950">
        <f t="shared" si="139"/>
        <v>1.4999999999999999E-2</v>
      </c>
      <c r="R2950">
        <f t="shared" si="140"/>
        <v>303.75</v>
      </c>
    </row>
    <row r="2951" spans="1:18" ht="15.75" customHeight="1">
      <c r="A2951" s="19">
        <v>2950</v>
      </c>
      <c r="B2951" s="4">
        <v>59</v>
      </c>
      <c r="C2951" s="15">
        <v>123</v>
      </c>
      <c r="D2951" s="21">
        <v>6</v>
      </c>
      <c r="E2951" s="22">
        <v>44480</v>
      </c>
      <c r="F2951" s="26">
        <v>3</v>
      </c>
      <c r="G2951" s="24">
        <v>0.14000000000000001</v>
      </c>
      <c r="H2951">
        <f>VLOOKUP($B2951,產品!$A$1:$E$61,4,FALSE)*(1-$G2951)*$F2951</f>
        <v>61920</v>
      </c>
      <c r="I2951" s="58">
        <f>$H2951-VLOOKUP($B2951,產品!$A$2:$E$61,5,FALSE)*F2951-$R2951</f>
        <v>10900.8</v>
      </c>
      <c r="J2951">
        <f t="shared" si="138"/>
        <v>2021</v>
      </c>
      <c r="P2951" t="str">
        <f>MID(VLOOKUP($D2951,業務!$A$1:$E$11,2,FALSE),FIND("/",VLOOKUP($D2951,業務!$A$1:$E$11,2,FALSE))+1,2)</f>
        <v>專員</v>
      </c>
      <c r="Q2951">
        <f t="shared" si="139"/>
        <v>0.01</v>
      </c>
      <c r="R2951">
        <f t="shared" si="140"/>
        <v>619.20000000000005</v>
      </c>
    </row>
    <row r="2952" spans="1:18" ht="15.75" customHeight="1">
      <c r="A2952" s="19">
        <v>2951</v>
      </c>
      <c r="B2952" s="4">
        <v>35</v>
      </c>
      <c r="C2952" s="15">
        <v>262</v>
      </c>
      <c r="D2952" s="21">
        <v>5</v>
      </c>
      <c r="E2952" s="22">
        <v>44480</v>
      </c>
      <c r="F2952" s="26">
        <v>6</v>
      </c>
      <c r="G2952" s="24">
        <v>0.17</v>
      </c>
      <c r="H2952">
        <f>VLOOKUP($B2952,產品!$A$1:$E$61,4,FALSE)*(1-$G2952)*$F2952</f>
        <v>42330</v>
      </c>
      <c r="I2952" s="58">
        <f>$H2952-VLOOKUP($B2952,產品!$A$2:$E$61,5,FALSE)*F2952-$R2952</f>
        <v>11306.7</v>
      </c>
      <c r="J2952">
        <f t="shared" si="138"/>
        <v>2021</v>
      </c>
      <c r="P2952" t="str">
        <f>MID(VLOOKUP($D2952,業務!$A$1:$E$11,2,FALSE),FIND("/",VLOOKUP($D2952,業務!$A$1:$E$11,2,FALSE))+1,2)</f>
        <v>專員</v>
      </c>
      <c r="Q2952">
        <f t="shared" si="139"/>
        <v>0.01</v>
      </c>
      <c r="R2952">
        <f t="shared" si="140"/>
        <v>423.3</v>
      </c>
    </row>
    <row r="2953" spans="1:18" ht="15.75" customHeight="1">
      <c r="A2953" s="19">
        <v>2952</v>
      </c>
      <c r="B2953" s="4">
        <v>12</v>
      </c>
      <c r="C2953" s="15">
        <v>294</v>
      </c>
      <c r="D2953" s="21">
        <v>10</v>
      </c>
      <c r="E2953" s="22">
        <v>44480</v>
      </c>
      <c r="F2953" s="23">
        <v>30</v>
      </c>
      <c r="G2953" s="24">
        <v>0.18</v>
      </c>
      <c r="H2953">
        <f>VLOOKUP($B2953,產品!$A$1:$E$61,4,FALSE)*(1-$G2953)*$F2953</f>
        <v>24600.000000000004</v>
      </c>
      <c r="I2953" s="58">
        <f>$H2953-VLOOKUP($B2953,產品!$A$2:$E$61,5,FALSE)*F2953-$R2953</f>
        <v>12354.000000000004</v>
      </c>
      <c r="J2953">
        <f t="shared" si="138"/>
        <v>2021</v>
      </c>
      <c r="P2953" t="str">
        <f>MID(VLOOKUP($D2953,業務!$A$1:$E$11,2,FALSE),FIND("/",VLOOKUP($D2953,業務!$A$1:$E$11,2,FALSE))+1,2)</f>
        <v>專員</v>
      </c>
      <c r="Q2953">
        <f t="shared" si="139"/>
        <v>0.01</v>
      </c>
      <c r="R2953">
        <f t="shared" si="140"/>
        <v>246.00000000000003</v>
      </c>
    </row>
    <row r="2954" spans="1:18" ht="15.75" customHeight="1">
      <c r="A2954" s="19">
        <v>2953</v>
      </c>
      <c r="B2954" s="4">
        <v>6</v>
      </c>
      <c r="C2954" s="15">
        <v>113</v>
      </c>
      <c r="D2954" s="21">
        <v>10</v>
      </c>
      <c r="E2954" s="22">
        <v>44480</v>
      </c>
      <c r="F2954" s="26">
        <v>30</v>
      </c>
      <c r="G2954" s="24">
        <v>0.11</v>
      </c>
      <c r="H2954">
        <f>VLOOKUP($B2954,產品!$A$1:$E$61,4,FALSE)*(1-$G2954)*$F2954</f>
        <v>26700</v>
      </c>
      <c r="I2954" s="58">
        <f>$H2954-VLOOKUP($B2954,產品!$A$2:$E$61,5,FALSE)*F2954-$R2954</f>
        <v>14433</v>
      </c>
      <c r="J2954">
        <f t="shared" si="138"/>
        <v>2021</v>
      </c>
      <c r="P2954" t="str">
        <f>MID(VLOOKUP($D2954,業務!$A$1:$E$11,2,FALSE),FIND("/",VLOOKUP($D2954,業務!$A$1:$E$11,2,FALSE))+1,2)</f>
        <v>專員</v>
      </c>
      <c r="Q2954">
        <f t="shared" si="139"/>
        <v>0.01</v>
      </c>
      <c r="R2954">
        <f t="shared" si="140"/>
        <v>267</v>
      </c>
    </row>
    <row r="2955" spans="1:18" ht="15.75" customHeight="1">
      <c r="A2955" s="19">
        <v>2954</v>
      </c>
      <c r="B2955" s="4">
        <v>43</v>
      </c>
      <c r="C2955" s="15">
        <v>3</v>
      </c>
      <c r="D2955" s="21">
        <v>6</v>
      </c>
      <c r="E2955" s="22">
        <v>44480</v>
      </c>
      <c r="F2955" s="26">
        <v>9</v>
      </c>
      <c r="G2955" s="24">
        <v>0.08</v>
      </c>
      <c r="H2955">
        <f>VLOOKUP($B2955,產品!$A$1:$E$61,4,FALSE)*(1-$G2955)*$F2955</f>
        <v>149040</v>
      </c>
      <c r="I2955" s="58">
        <f>$H2955-VLOOKUP($B2955,產品!$A$2:$E$61,5,FALSE)*F2955-$R2955</f>
        <v>42249.599999999999</v>
      </c>
      <c r="J2955">
        <f t="shared" si="138"/>
        <v>2021</v>
      </c>
      <c r="P2955" t="str">
        <f>MID(VLOOKUP($D2955,業務!$A$1:$E$11,2,FALSE),FIND("/",VLOOKUP($D2955,業務!$A$1:$E$11,2,FALSE))+1,2)</f>
        <v>專員</v>
      </c>
      <c r="Q2955">
        <f t="shared" si="139"/>
        <v>0.01</v>
      </c>
      <c r="R2955">
        <f t="shared" si="140"/>
        <v>1490.4</v>
      </c>
    </row>
    <row r="2956" spans="1:18" ht="15.75" customHeight="1">
      <c r="A2956" s="19">
        <v>2955</v>
      </c>
      <c r="B2956" s="4">
        <v>20</v>
      </c>
      <c r="C2956" s="15">
        <v>282</v>
      </c>
      <c r="D2956" s="21">
        <v>4</v>
      </c>
      <c r="E2956" s="22">
        <v>44480</v>
      </c>
      <c r="F2956" s="26">
        <v>50</v>
      </c>
      <c r="G2956" s="24">
        <v>0.06</v>
      </c>
      <c r="H2956">
        <f>VLOOKUP($B2956,產品!$A$1:$E$61,4,FALSE)*(1-$G2956)*$F2956</f>
        <v>84600</v>
      </c>
      <c r="I2956" s="58">
        <f>$H2956-VLOOKUP($B2956,產品!$A$2:$E$61,5,FALSE)*F2956-$R2956</f>
        <v>47584.800000000003</v>
      </c>
      <c r="J2956">
        <f t="shared" si="138"/>
        <v>2021</v>
      </c>
      <c r="P2956" t="str">
        <f>MID(VLOOKUP($D2956,業務!$A$1:$E$11,2,FALSE),FIND("/",VLOOKUP($D2956,業務!$A$1:$E$11,2,FALSE))+1,2)</f>
        <v>副理</v>
      </c>
      <c r="Q2956">
        <f t="shared" si="139"/>
        <v>1.2E-2</v>
      </c>
      <c r="R2956">
        <f t="shared" si="140"/>
        <v>1015.2</v>
      </c>
    </row>
    <row r="2957" spans="1:18" ht="15.75" customHeight="1">
      <c r="A2957" s="19">
        <v>2956</v>
      </c>
      <c r="B2957" s="4">
        <v>7</v>
      </c>
      <c r="C2957" s="15">
        <v>135</v>
      </c>
      <c r="D2957" s="21">
        <v>9</v>
      </c>
      <c r="E2957" s="22">
        <v>44480</v>
      </c>
      <c r="F2957" s="26">
        <v>180</v>
      </c>
      <c r="G2957" s="24">
        <v>0.06</v>
      </c>
      <c r="H2957">
        <f>VLOOKUP($B2957,產品!$A$1:$E$61,4,FALSE)*(1-$G2957)*$F2957</f>
        <v>169200</v>
      </c>
      <c r="I2957" s="58">
        <f>$H2957-VLOOKUP($B2957,產品!$A$2:$E$61,5,FALSE)*F2957-$R2957</f>
        <v>94662</v>
      </c>
      <c r="J2957">
        <f t="shared" si="138"/>
        <v>2021</v>
      </c>
      <c r="P2957" t="str">
        <f>MID(VLOOKUP($D2957,業務!$A$1:$E$11,2,FALSE),FIND("/",VLOOKUP($D2957,業務!$A$1:$E$11,2,FALSE))+1,2)</f>
        <v>經理</v>
      </c>
      <c r="Q2957">
        <f t="shared" si="139"/>
        <v>1.4999999999999999E-2</v>
      </c>
      <c r="R2957">
        <f t="shared" si="140"/>
        <v>2538</v>
      </c>
    </row>
    <row r="2958" spans="1:18" ht="15.75" customHeight="1">
      <c r="A2958" s="19">
        <v>2957</v>
      </c>
      <c r="B2958" s="4">
        <v>9</v>
      </c>
      <c r="C2958" s="15">
        <v>263</v>
      </c>
      <c r="D2958" s="21">
        <v>7</v>
      </c>
      <c r="E2958" s="22">
        <v>44481</v>
      </c>
      <c r="F2958" s="23">
        <v>10</v>
      </c>
      <c r="G2958" s="24">
        <v>0.05</v>
      </c>
      <c r="H2958">
        <f>VLOOKUP($B2958,產品!$A$1:$E$61,4,FALSE)*(1-$G2958)*$F2958</f>
        <v>9500</v>
      </c>
      <c r="I2958" s="58">
        <f>$H2958-VLOOKUP($B2958,產品!$A$2:$E$61,5,FALSE)*F2958-$R2958</f>
        <v>5386</v>
      </c>
      <c r="J2958">
        <f t="shared" si="138"/>
        <v>2021</v>
      </c>
      <c r="P2958" t="str">
        <f>MID(VLOOKUP($D2958,業務!$A$1:$E$11,2,FALSE),FIND("/",VLOOKUP($D2958,業務!$A$1:$E$11,2,FALSE))+1,2)</f>
        <v>副理</v>
      </c>
      <c r="Q2958">
        <f t="shared" si="139"/>
        <v>1.2E-2</v>
      </c>
      <c r="R2958">
        <f t="shared" si="140"/>
        <v>114</v>
      </c>
    </row>
    <row r="2959" spans="1:18" ht="15.75" customHeight="1">
      <c r="A2959" s="19">
        <v>2958</v>
      </c>
      <c r="B2959" s="4">
        <v>50</v>
      </c>
      <c r="C2959" s="15">
        <v>258</v>
      </c>
      <c r="D2959" s="21">
        <v>7</v>
      </c>
      <c r="E2959" s="22">
        <v>44481</v>
      </c>
      <c r="F2959" s="26">
        <v>4</v>
      </c>
      <c r="G2959" s="24">
        <v>0.2</v>
      </c>
      <c r="H2959">
        <f>VLOOKUP($B2959,產品!$A$1:$E$61,4,FALSE)*(1-$G2959)*$F2959</f>
        <v>57600</v>
      </c>
      <c r="I2959" s="58">
        <f>$H2959-VLOOKUP($B2959,產品!$A$2:$E$61,5,FALSE)*F2959-$R2959</f>
        <v>6508.8</v>
      </c>
      <c r="J2959">
        <f t="shared" si="138"/>
        <v>2021</v>
      </c>
      <c r="P2959" t="str">
        <f>MID(VLOOKUP($D2959,業務!$A$1:$E$11,2,FALSE),FIND("/",VLOOKUP($D2959,業務!$A$1:$E$11,2,FALSE))+1,2)</f>
        <v>副理</v>
      </c>
      <c r="Q2959">
        <f t="shared" si="139"/>
        <v>1.2E-2</v>
      </c>
      <c r="R2959">
        <f t="shared" si="140"/>
        <v>691.2</v>
      </c>
    </row>
    <row r="2960" spans="1:18" ht="15.75" customHeight="1">
      <c r="A2960" s="19">
        <v>2959</v>
      </c>
      <c r="B2960" s="4">
        <v>39</v>
      </c>
      <c r="C2960" s="15">
        <v>258</v>
      </c>
      <c r="D2960" s="21">
        <v>5</v>
      </c>
      <c r="E2960" s="22">
        <v>44481</v>
      </c>
      <c r="F2960" s="26">
        <v>2</v>
      </c>
      <c r="G2960" s="24">
        <v>0.1</v>
      </c>
      <c r="H2960">
        <f>VLOOKUP($B2960,產品!$A$1:$E$61,4,FALSE)*(1-$G2960)*$F2960</f>
        <v>32400</v>
      </c>
      <c r="I2960" s="58">
        <f>$H2960-VLOOKUP($B2960,產品!$A$2:$E$61,5,FALSE)*F2960-$R2960</f>
        <v>8676</v>
      </c>
      <c r="J2960">
        <f t="shared" si="138"/>
        <v>2021</v>
      </c>
      <c r="P2960" t="str">
        <f>MID(VLOOKUP($D2960,業務!$A$1:$E$11,2,FALSE),FIND("/",VLOOKUP($D2960,業務!$A$1:$E$11,2,FALSE))+1,2)</f>
        <v>專員</v>
      </c>
      <c r="Q2960">
        <f t="shared" si="139"/>
        <v>0.01</v>
      </c>
      <c r="R2960">
        <f t="shared" si="140"/>
        <v>324</v>
      </c>
    </row>
    <row r="2961" spans="1:18" ht="15.75" customHeight="1">
      <c r="A2961" s="19">
        <v>2960</v>
      </c>
      <c r="B2961" s="4">
        <v>26</v>
      </c>
      <c r="C2961" s="15">
        <v>267</v>
      </c>
      <c r="D2961" s="21">
        <v>2</v>
      </c>
      <c r="E2961" s="22">
        <v>44481</v>
      </c>
      <c r="F2961" s="26">
        <v>6</v>
      </c>
      <c r="G2961" s="24">
        <v>0.16</v>
      </c>
      <c r="H2961">
        <f>VLOOKUP($B2961,產品!$A$1:$E$61,4,FALSE)*(1-$G2961)*$F2961</f>
        <v>32760</v>
      </c>
      <c r="I2961" s="58">
        <f>$H2961-VLOOKUP($B2961,產品!$A$2:$E$61,5,FALSE)*F2961-$R2961</f>
        <v>8868.6</v>
      </c>
      <c r="J2961">
        <f t="shared" si="138"/>
        <v>2021</v>
      </c>
      <c r="P2961" t="str">
        <f>MID(VLOOKUP($D2961,業務!$A$1:$E$11,2,FALSE),FIND("/",VLOOKUP($D2961,業務!$A$1:$E$11,2,FALSE))+1,2)</f>
        <v>經理</v>
      </c>
      <c r="Q2961">
        <f t="shared" si="139"/>
        <v>1.4999999999999999E-2</v>
      </c>
      <c r="R2961">
        <f t="shared" si="140"/>
        <v>491.4</v>
      </c>
    </row>
    <row r="2962" spans="1:18" ht="15.75" customHeight="1">
      <c r="A2962" s="19">
        <v>2961</v>
      </c>
      <c r="B2962" s="4">
        <v>48</v>
      </c>
      <c r="C2962" s="15">
        <v>126</v>
      </c>
      <c r="D2962" s="21">
        <v>2</v>
      </c>
      <c r="E2962" s="22">
        <v>44481</v>
      </c>
      <c r="F2962" s="26">
        <v>2</v>
      </c>
      <c r="G2962" s="24">
        <v>0.11</v>
      </c>
      <c r="H2962">
        <f>VLOOKUP($B2962,產品!$A$1:$E$61,4,FALSE)*(1-$G2962)*$F2962</f>
        <v>39160</v>
      </c>
      <c r="I2962" s="58">
        <f>$H2962-VLOOKUP($B2962,產品!$A$2:$E$61,5,FALSE)*F2962-$R2962</f>
        <v>9972.6</v>
      </c>
      <c r="J2962">
        <f t="shared" si="138"/>
        <v>2021</v>
      </c>
      <c r="P2962" t="str">
        <f>MID(VLOOKUP($D2962,業務!$A$1:$E$11,2,FALSE),FIND("/",VLOOKUP($D2962,業務!$A$1:$E$11,2,FALSE))+1,2)</f>
        <v>經理</v>
      </c>
      <c r="Q2962">
        <f t="shared" si="139"/>
        <v>1.4999999999999999E-2</v>
      </c>
      <c r="R2962">
        <f t="shared" si="140"/>
        <v>587.4</v>
      </c>
    </row>
    <row r="2963" spans="1:18" ht="15.75" customHeight="1">
      <c r="A2963" s="19">
        <v>2962</v>
      </c>
      <c r="B2963" s="4">
        <v>58</v>
      </c>
      <c r="C2963" s="15">
        <v>12</v>
      </c>
      <c r="D2963" s="21">
        <v>2</v>
      </c>
      <c r="E2963" s="22">
        <v>44481</v>
      </c>
      <c r="F2963" s="26">
        <v>5</v>
      </c>
      <c r="G2963" s="24">
        <v>0.19</v>
      </c>
      <c r="H2963">
        <f>VLOOKUP($B2963,產品!$A$1:$E$61,4,FALSE)*(1-$G2963)*$F2963</f>
        <v>85050</v>
      </c>
      <c r="I2963" s="58">
        <f>$H2963-VLOOKUP($B2963,產品!$A$2:$E$61,5,FALSE)*F2963-$R2963</f>
        <v>10274.250000000015</v>
      </c>
      <c r="J2963">
        <f t="shared" si="138"/>
        <v>2021</v>
      </c>
      <c r="P2963" t="str">
        <f>MID(VLOOKUP($D2963,業務!$A$1:$E$11,2,FALSE),FIND("/",VLOOKUP($D2963,業務!$A$1:$E$11,2,FALSE))+1,2)</f>
        <v>經理</v>
      </c>
      <c r="Q2963">
        <f t="shared" si="139"/>
        <v>1.4999999999999999E-2</v>
      </c>
      <c r="R2963">
        <f t="shared" si="140"/>
        <v>1275.75</v>
      </c>
    </row>
    <row r="2964" spans="1:18" ht="15.75" customHeight="1">
      <c r="A2964" s="19">
        <v>2963</v>
      </c>
      <c r="B2964" s="4">
        <v>27</v>
      </c>
      <c r="C2964" s="15">
        <v>4</v>
      </c>
      <c r="D2964" s="21">
        <v>9</v>
      </c>
      <c r="E2964" s="22">
        <v>44481</v>
      </c>
      <c r="F2964" s="26">
        <v>8</v>
      </c>
      <c r="G2964" s="24">
        <v>0.14000000000000001</v>
      </c>
      <c r="H2964">
        <f>VLOOKUP($B2964,產品!$A$1:$E$61,4,FALSE)*(1-$G2964)*$F2964</f>
        <v>48160</v>
      </c>
      <c r="I2964" s="58">
        <f>$H2964-VLOOKUP($B2964,產品!$A$2:$E$61,5,FALSE)*F2964-$R2964</f>
        <v>13837.6</v>
      </c>
      <c r="J2964">
        <f t="shared" si="138"/>
        <v>2021</v>
      </c>
      <c r="P2964" t="str">
        <f>MID(VLOOKUP($D2964,業務!$A$1:$E$11,2,FALSE),FIND("/",VLOOKUP($D2964,業務!$A$1:$E$11,2,FALSE))+1,2)</f>
        <v>經理</v>
      </c>
      <c r="Q2964">
        <f t="shared" si="139"/>
        <v>1.4999999999999999E-2</v>
      </c>
      <c r="R2964">
        <f t="shared" si="140"/>
        <v>722.4</v>
      </c>
    </row>
    <row r="2965" spans="1:18" ht="15.75" customHeight="1">
      <c r="A2965" s="19">
        <v>2964</v>
      </c>
      <c r="B2965" s="4">
        <v>2</v>
      </c>
      <c r="C2965" s="15">
        <v>284</v>
      </c>
      <c r="D2965" s="21">
        <v>10</v>
      </c>
      <c r="E2965" s="22">
        <v>44481</v>
      </c>
      <c r="F2965" s="26">
        <v>30</v>
      </c>
      <c r="G2965" s="24">
        <v>0.09</v>
      </c>
      <c r="H2965">
        <f>VLOOKUP($B2965,產品!$A$1:$E$61,4,FALSE)*(1-$G2965)*$F2965</f>
        <v>27300</v>
      </c>
      <c r="I2965" s="58">
        <f>$H2965-VLOOKUP($B2965,產品!$A$2:$E$61,5,FALSE)*F2965-$R2965</f>
        <v>15027</v>
      </c>
      <c r="J2965">
        <f t="shared" si="138"/>
        <v>2021</v>
      </c>
      <c r="P2965" t="str">
        <f>MID(VLOOKUP($D2965,業務!$A$1:$E$11,2,FALSE),FIND("/",VLOOKUP($D2965,業務!$A$1:$E$11,2,FALSE))+1,2)</f>
        <v>專員</v>
      </c>
      <c r="Q2965">
        <f t="shared" si="139"/>
        <v>0.01</v>
      </c>
      <c r="R2965">
        <f t="shared" si="140"/>
        <v>273</v>
      </c>
    </row>
    <row r="2966" spans="1:18" ht="15.75" customHeight="1">
      <c r="A2966" s="19">
        <v>2965</v>
      </c>
      <c r="B2966" s="4">
        <v>48</v>
      </c>
      <c r="C2966" s="15">
        <v>280</v>
      </c>
      <c r="D2966" s="21">
        <v>9</v>
      </c>
      <c r="E2966" s="22">
        <v>44481</v>
      </c>
      <c r="F2966" s="26">
        <v>7</v>
      </c>
      <c r="G2966" s="24">
        <v>0.1</v>
      </c>
      <c r="H2966">
        <f>VLOOKUP($B2966,產品!$A$1:$E$61,4,FALSE)*(1-$G2966)*$F2966</f>
        <v>138600</v>
      </c>
      <c r="I2966" s="58">
        <f>$H2966-VLOOKUP($B2966,產品!$A$2:$E$61,5,FALSE)*F2966-$R2966</f>
        <v>36421</v>
      </c>
      <c r="J2966">
        <f t="shared" si="138"/>
        <v>2021</v>
      </c>
      <c r="P2966" t="str">
        <f>MID(VLOOKUP($D2966,業務!$A$1:$E$11,2,FALSE),FIND("/",VLOOKUP($D2966,業務!$A$1:$E$11,2,FALSE))+1,2)</f>
        <v>經理</v>
      </c>
      <c r="Q2966">
        <f t="shared" si="139"/>
        <v>1.4999999999999999E-2</v>
      </c>
      <c r="R2966">
        <f t="shared" si="140"/>
        <v>2079</v>
      </c>
    </row>
    <row r="2967" spans="1:18" ht="15.75" customHeight="1">
      <c r="A2967" s="19">
        <v>2966</v>
      </c>
      <c r="B2967" s="4">
        <v>51</v>
      </c>
      <c r="C2967" s="15">
        <v>7</v>
      </c>
      <c r="D2967" s="21">
        <v>7</v>
      </c>
      <c r="E2967" s="22">
        <v>44482</v>
      </c>
      <c r="F2967" s="23">
        <v>10</v>
      </c>
      <c r="G2967" s="24">
        <v>0.12</v>
      </c>
      <c r="H2967">
        <f>VLOOKUP($B2967,產品!$A$1:$E$61,4,FALSE)*(1-$G2967)*$F2967</f>
        <v>176000</v>
      </c>
      <c r="I2967" s="58">
        <f>$H2967-VLOOKUP($B2967,產品!$A$2:$E$61,5,FALSE)*F2967-$R2967</f>
        <v>33888</v>
      </c>
      <c r="J2967">
        <f t="shared" si="138"/>
        <v>2021</v>
      </c>
      <c r="P2967" t="str">
        <f>MID(VLOOKUP($D2967,業務!$A$1:$E$11,2,FALSE),FIND("/",VLOOKUP($D2967,業務!$A$1:$E$11,2,FALSE))+1,2)</f>
        <v>副理</v>
      </c>
      <c r="Q2967">
        <f t="shared" si="139"/>
        <v>1.2E-2</v>
      </c>
      <c r="R2967">
        <f t="shared" si="140"/>
        <v>2112</v>
      </c>
    </row>
    <row r="2968" spans="1:18" ht="15.75" customHeight="1">
      <c r="A2968" s="19">
        <v>2967</v>
      </c>
      <c r="B2968" s="4">
        <v>7</v>
      </c>
      <c r="C2968" s="15">
        <v>1</v>
      </c>
      <c r="D2968" s="21">
        <v>4</v>
      </c>
      <c r="E2968" s="22">
        <v>44482</v>
      </c>
      <c r="F2968" s="26">
        <v>20</v>
      </c>
      <c r="G2968" s="24">
        <v>0.16</v>
      </c>
      <c r="H2968">
        <f>VLOOKUP($B2968,產品!$A$1:$E$61,4,FALSE)*(1-$G2968)*$F2968</f>
        <v>16800</v>
      </c>
      <c r="I2968" s="58">
        <f>$H2968-VLOOKUP($B2968,產品!$A$2:$E$61,5,FALSE)*F2968-$R2968</f>
        <v>8598.4</v>
      </c>
      <c r="J2968">
        <f t="shared" si="138"/>
        <v>2021</v>
      </c>
      <c r="P2968" t="str">
        <f>MID(VLOOKUP($D2968,業務!$A$1:$E$11,2,FALSE),FIND("/",VLOOKUP($D2968,業務!$A$1:$E$11,2,FALSE))+1,2)</f>
        <v>副理</v>
      </c>
      <c r="Q2968">
        <f t="shared" si="139"/>
        <v>1.2E-2</v>
      </c>
      <c r="R2968">
        <f t="shared" si="140"/>
        <v>201.6</v>
      </c>
    </row>
    <row r="2969" spans="1:18" ht="15.75" customHeight="1">
      <c r="A2969" s="19">
        <v>2968</v>
      </c>
      <c r="B2969" s="4">
        <v>1</v>
      </c>
      <c r="C2969" s="15">
        <v>7</v>
      </c>
      <c r="D2969" s="21">
        <v>9</v>
      </c>
      <c r="E2969" s="22">
        <v>44482</v>
      </c>
      <c r="F2969" s="23">
        <v>20</v>
      </c>
      <c r="G2969" s="24">
        <v>0.06</v>
      </c>
      <c r="H2969">
        <f>VLOOKUP($B2969,產品!$A$1:$E$61,4,FALSE)*(1-$G2969)*$F2969</f>
        <v>18800</v>
      </c>
      <c r="I2969" s="58">
        <f>$H2969-VLOOKUP($B2969,產品!$A$2:$E$61,5,FALSE)*F2969-$R2969</f>
        <v>10518</v>
      </c>
      <c r="J2969">
        <f t="shared" si="138"/>
        <v>2021</v>
      </c>
      <c r="P2969" t="str">
        <f>MID(VLOOKUP($D2969,業務!$A$1:$E$11,2,FALSE),FIND("/",VLOOKUP($D2969,業務!$A$1:$E$11,2,FALSE))+1,2)</f>
        <v>經理</v>
      </c>
      <c r="Q2969">
        <f t="shared" si="139"/>
        <v>1.4999999999999999E-2</v>
      </c>
      <c r="R2969">
        <f t="shared" si="140"/>
        <v>282</v>
      </c>
    </row>
    <row r="2970" spans="1:18" ht="15.75" customHeight="1">
      <c r="A2970" s="19">
        <v>2969</v>
      </c>
      <c r="B2970" s="4">
        <v>29</v>
      </c>
      <c r="C2970" s="15">
        <v>266</v>
      </c>
      <c r="D2970" s="21">
        <v>9</v>
      </c>
      <c r="E2970" s="22">
        <v>44482</v>
      </c>
      <c r="F2970" s="23">
        <v>8</v>
      </c>
      <c r="G2970" s="24">
        <v>0.08</v>
      </c>
      <c r="H2970">
        <f>VLOOKUP($B2970,產品!$A$1:$E$61,4,FALSE)*(1-$G2970)*$F2970</f>
        <v>44160</v>
      </c>
      <c r="I2970" s="58">
        <f>$H2970-VLOOKUP($B2970,產品!$A$2:$E$61,5,FALSE)*F2970-$R2970</f>
        <v>14697.6</v>
      </c>
      <c r="J2970">
        <f t="shared" si="138"/>
        <v>2021</v>
      </c>
      <c r="P2970" t="str">
        <f>MID(VLOOKUP($D2970,業務!$A$1:$E$11,2,FALSE),FIND("/",VLOOKUP($D2970,業務!$A$1:$E$11,2,FALSE))+1,2)</f>
        <v>經理</v>
      </c>
      <c r="Q2970">
        <f t="shared" si="139"/>
        <v>1.4999999999999999E-2</v>
      </c>
      <c r="R2970">
        <f t="shared" si="140"/>
        <v>662.4</v>
      </c>
    </row>
    <row r="2971" spans="1:18" ht="15.75" customHeight="1">
      <c r="A2971" s="19">
        <v>2970</v>
      </c>
      <c r="B2971" s="4">
        <v>53</v>
      </c>
      <c r="C2971" s="15">
        <v>276</v>
      </c>
      <c r="D2971" s="21">
        <v>10</v>
      </c>
      <c r="E2971" s="22">
        <v>44482</v>
      </c>
      <c r="F2971" s="23">
        <v>8</v>
      </c>
      <c r="G2971" s="24">
        <v>0.05</v>
      </c>
      <c r="H2971">
        <f>VLOOKUP($B2971,產品!$A$1:$E$61,4,FALSE)*(1-$G2971)*$F2971</f>
        <v>114000</v>
      </c>
      <c r="I2971" s="58">
        <f>$H2971-VLOOKUP($B2971,產品!$A$2:$E$61,5,FALSE)*F2971-$R2971</f>
        <v>28860</v>
      </c>
      <c r="J2971">
        <f t="shared" si="138"/>
        <v>2021</v>
      </c>
      <c r="P2971" t="str">
        <f>MID(VLOOKUP($D2971,業務!$A$1:$E$11,2,FALSE),FIND("/",VLOOKUP($D2971,業務!$A$1:$E$11,2,FALSE))+1,2)</f>
        <v>專員</v>
      </c>
      <c r="Q2971">
        <f t="shared" si="139"/>
        <v>0.01</v>
      </c>
      <c r="R2971">
        <f t="shared" si="140"/>
        <v>1140</v>
      </c>
    </row>
    <row r="2972" spans="1:18" ht="15.75" customHeight="1">
      <c r="A2972" s="19">
        <v>2971</v>
      </c>
      <c r="B2972" s="4">
        <v>13</v>
      </c>
      <c r="C2972" s="15">
        <v>119</v>
      </c>
      <c r="D2972" s="21">
        <v>5</v>
      </c>
      <c r="E2972" s="22">
        <v>44482</v>
      </c>
      <c r="F2972" s="23">
        <v>40</v>
      </c>
      <c r="G2972" s="24">
        <v>0.12</v>
      </c>
      <c r="H2972">
        <f>VLOOKUP($B2972,產品!$A$1:$E$61,4,FALSE)*(1-$G2972)*$F2972</f>
        <v>63360</v>
      </c>
      <c r="I2972" s="58">
        <f>$H2972-VLOOKUP($B2972,產品!$A$2:$E$61,5,FALSE)*F2972-$R2972</f>
        <v>33926.400000000001</v>
      </c>
      <c r="J2972">
        <f t="shared" si="138"/>
        <v>2021</v>
      </c>
      <c r="P2972" t="str">
        <f>MID(VLOOKUP($D2972,業務!$A$1:$E$11,2,FALSE),FIND("/",VLOOKUP($D2972,業務!$A$1:$E$11,2,FALSE))+1,2)</f>
        <v>專員</v>
      </c>
      <c r="Q2972">
        <f t="shared" si="139"/>
        <v>0.01</v>
      </c>
      <c r="R2972">
        <f t="shared" si="140"/>
        <v>633.6</v>
      </c>
    </row>
    <row r="2973" spans="1:18" ht="15.75" customHeight="1">
      <c r="A2973" s="19">
        <v>2972</v>
      </c>
      <c r="B2973" s="4">
        <v>21</v>
      </c>
      <c r="C2973" s="15">
        <v>5</v>
      </c>
      <c r="D2973" s="21">
        <v>6</v>
      </c>
      <c r="E2973" s="22">
        <v>44482</v>
      </c>
      <c r="F2973" s="26">
        <v>42</v>
      </c>
      <c r="G2973" s="24">
        <v>0.1</v>
      </c>
      <c r="H2973">
        <f>VLOOKUP($B2973,產品!$A$1:$E$61,4,FALSE)*(1-$G2973)*$F2973</f>
        <v>68040</v>
      </c>
      <c r="I2973" s="58">
        <f>$H2973-VLOOKUP($B2973,產品!$A$2:$E$61,5,FALSE)*F2973-$R2973</f>
        <v>37119.599999999999</v>
      </c>
      <c r="J2973">
        <f t="shared" si="138"/>
        <v>2021</v>
      </c>
      <c r="P2973" t="str">
        <f>MID(VLOOKUP($D2973,業務!$A$1:$E$11,2,FALSE),FIND("/",VLOOKUP($D2973,業務!$A$1:$E$11,2,FALSE))+1,2)</f>
        <v>專員</v>
      </c>
      <c r="Q2973">
        <f t="shared" si="139"/>
        <v>0.01</v>
      </c>
      <c r="R2973">
        <f t="shared" si="140"/>
        <v>680.4</v>
      </c>
    </row>
    <row r="2974" spans="1:18" ht="15.75" customHeight="1">
      <c r="A2974" s="19">
        <v>2973</v>
      </c>
      <c r="B2974" s="4">
        <v>17</v>
      </c>
      <c r="C2974" s="15">
        <v>2</v>
      </c>
      <c r="D2974" s="21">
        <v>6</v>
      </c>
      <c r="E2974" s="22">
        <v>44482</v>
      </c>
      <c r="F2974" s="26">
        <v>70</v>
      </c>
      <c r="G2974" s="24">
        <v>0.11</v>
      </c>
      <c r="H2974">
        <f>VLOOKUP($B2974,產品!$A$1:$E$61,4,FALSE)*(1-$G2974)*$F2974</f>
        <v>112140</v>
      </c>
      <c r="I2974" s="58">
        <f>$H2974-VLOOKUP($B2974,產品!$A$2:$E$61,5,FALSE)*F2974-$R2974</f>
        <v>60618.6</v>
      </c>
      <c r="J2974">
        <f t="shared" si="138"/>
        <v>2021</v>
      </c>
      <c r="P2974" t="str">
        <f>MID(VLOOKUP($D2974,業務!$A$1:$E$11,2,FALSE),FIND("/",VLOOKUP($D2974,業務!$A$1:$E$11,2,FALSE))+1,2)</f>
        <v>專員</v>
      </c>
      <c r="Q2974">
        <f t="shared" si="139"/>
        <v>0.01</v>
      </c>
      <c r="R2974">
        <f t="shared" si="140"/>
        <v>1121.4000000000001</v>
      </c>
    </row>
    <row r="2975" spans="1:18" ht="15.75" customHeight="1">
      <c r="A2975" s="19">
        <v>2974</v>
      </c>
      <c r="B2975" s="4">
        <v>46</v>
      </c>
      <c r="C2975" s="15">
        <v>276</v>
      </c>
      <c r="D2975" s="21">
        <v>5</v>
      </c>
      <c r="E2975" s="22">
        <v>44483</v>
      </c>
      <c r="F2975" s="26">
        <v>2</v>
      </c>
      <c r="G2975" s="24">
        <v>0.14000000000000001</v>
      </c>
      <c r="H2975">
        <f>VLOOKUP($B2975,產品!$A$1:$E$61,4,FALSE)*(1-$G2975)*$F2975</f>
        <v>29240</v>
      </c>
      <c r="I2975" s="58">
        <f>$H2975-VLOOKUP($B2975,產品!$A$2:$E$61,5,FALSE)*F2975-$R2975</f>
        <v>6847.6</v>
      </c>
      <c r="J2975">
        <f t="shared" si="138"/>
        <v>2021</v>
      </c>
      <c r="P2975" t="str">
        <f>MID(VLOOKUP($D2975,業務!$A$1:$E$11,2,FALSE),FIND("/",VLOOKUP($D2975,業務!$A$1:$E$11,2,FALSE))+1,2)</f>
        <v>專員</v>
      </c>
      <c r="Q2975">
        <f t="shared" si="139"/>
        <v>0.01</v>
      </c>
      <c r="R2975">
        <f t="shared" si="140"/>
        <v>292.40000000000003</v>
      </c>
    </row>
    <row r="2976" spans="1:18" ht="15.75" customHeight="1">
      <c r="A2976" s="19">
        <v>2975</v>
      </c>
      <c r="B2976" s="4">
        <v>7</v>
      </c>
      <c r="C2976" s="15">
        <v>6</v>
      </c>
      <c r="D2976" s="21">
        <v>5</v>
      </c>
      <c r="E2976" s="22">
        <v>44483</v>
      </c>
      <c r="F2976" s="26">
        <v>20</v>
      </c>
      <c r="G2976" s="24">
        <v>0.18</v>
      </c>
      <c r="H2976">
        <f>VLOOKUP($B2976,產品!$A$1:$E$61,4,FALSE)*(1-$G2976)*$F2976</f>
        <v>16400.000000000004</v>
      </c>
      <c r="I2976" s="58">
        <f>$H2976-VLOOKUP($B2976,產品!$A$2:$E$61,5,FALSE)*F2976-$R2976</f>
        <v>8236.0000000000036</v>
      </c>
      <c r="J2976">
        <f t="shared" si="138"/>
        <v>2021</v>
      </c>
      <c r="P2976" t="str">
        <f>MID(VLOOKUP($D2976,業務!$A$1:$E$11,2,FALSE),FIND("/",VLOOKUP($D2976,業務!$A$1:$E$11,2,FALSE))+1,2)</f>
        <v>專員</v>
      </c>
      <c r="Q2976">
        <f t="shared" si="139"/>
        <v>0.01</v>
      </c>
      <c r="R2976">
        <f t="shared" si="140"/>
        <v>164.00000000000003</v>
      </c>
    </row>
    <row r="2977" spans="1:18" ht="15.75" customHeight="1">
      <c r="A2977" s="19">
        <v>2976</v>
      </c>
      <c r="B2977" s="4">
        <v>5</v>
      </c>
      <c r="C2977" s="15">
        <v>126</v>
      </c>
      <c r="D2977" s="21">
        <v>6</v>
      </c>
      <c r="E2977" s="22">
        <v>44483</v>
      </c>
      <c r="F2977" s="26">
        <v>30</v>
      </c>
      <c r="G2977" s="24">
        <v>0.19</v>
      </c>
      <c r="H2977">
        <f>VLOOKUP($B2977,產品!$A$1:$E$61,4,FALSE)*(1-$G2977)*$F2977</f>
        <v>24300</v>
      </c>
      <c r="I2977" s="58">
        <f>$H2977-VLOOKUP($B2977,產品!$A$2:$E$61,5,FALSE)*F2977-$R2977</f>
        <v>12057</v>
      </c>
      <c r="J2977">
        <f t="shared" si="138"/>
        <v>2021</v>
      </c>
      <c r="P2977" t="str">
        <f>MID(VLOOKUP($D2977,業務!$A$1:$E$11,2,FALSE),FIND("/",VLOOKUP($D2977,業務!$A$1:$E$11,2,FALSE))+1,2)</f>
        <v>專員</v>
      </c>
      <c r="Q2977">
        <f t="shared" si="139"/>
        <v>0.01</v>
      </c>
      <c r="R2977">
        <f t="shared" si="140"/>
        <v>243</v>
      </c>
    </row>
    <row r="2978" spans="1:18" ht="15.75" customHeight="1">
      <c r="A2978" s="19">
        <v>2977</v>
      </c>
      <c r="B2978" s="4">
        <v>59</v>
      </c>
      <c r="C2978" s="15">
        <v>125</v>
      </c>
      <c r="D2978" s="21">
        <v>2</v>
      </c>
      <c r="E2978" s="22">
        <v>44483</v>
      </c>
      <c r="F2978" s="26">
        <v>8</v>
      </c>
      <c r="G2978" s="24">
        <v>0.17</v>
      </c>
      <c r="H2978">
        <f>VLOOKUP($B2978,產品!$A$1:$E$61,4,FALSE)*(1-$G2978)*$F2978</f>
        <v>159360</v>
      </c>
      <c r="I2978" s="58">
        <f>$H2978-VLOOKUP($B2978,產品!$A$2:$E$61,5,FALSE)*F2978-$R2978</f>
        <v>22569.599999999999</v>
      </c>
      <c r="J2978">
        <f t="shared" si="138"/>
        <v>2021</v>
      </c>
      <c r="P2978" t="str">
        <f>MID(VLOOKUP($D2978,業務!$A$1:$E$11,2,FALSE),FIND("/",VLOOKUP($D2978,業務!$A$1:$E$11,2,FALSE))+1,2)</f>
        <v>經理</v>
      </c>
      <c r="Q2978">
        <f t="shared" si="139"/>
        <v>1.4999999999999999E-2</v>
      </c>
      <c r="R2978">
        <f t="shared" si="140"/>
        <v>2390.4</v>
      </c>
    </row>
    <row r="2979" spans="1:18" ht="15.75" customHeight="1">
      <c r="A2979" s="19">
        <v>2978</v>
      </c>
      <c r="B2979" s="4">
        <v>4</v>
      </c>
      <c r="C2979" s="15">
        <v>264</v>
      </c>
      <c r="D2979" s="21">
        <v>10</v>
      </c>
      <c r="E2979" s="22">
        <v>44483</v>
      </c>
      <c r="F2979" s="23">
        <v>60</v>
      </c>
      <c r="G2979" s="24">
        <v>0.18</v>
      </c>
      <c r="H2979">
        <f>VLOOKUP($B2979,產品!$A$1:$E$61,4,FALSE)*(1-$G2979)*$F2979</f>
        <v>49200.000000000007</v>
      </c>
      <c r="I2979" s="58">
        <f>$H2979-VLOOKUP($B2979,產品!$A$2:$E$61,5,FALSE)*F2979-$R2979</f>
        <v>24708.000000000007</v>
      </c>
      <c r="J2979">
        <f t="shared" si="138"/>
        <v>2021</v>
      </c>
      <c r="P2979" t="str">
        <f>MID(VLOOKUP($D2979,業務!$A$1:$E$11,2,FALSE),FIND("/",VLOOKUP($D2979,業務!$A$1:$E$11,2,FALSE))+1,2)</f>
        <v>專員</v>
      </c>
      <c r="Q2979">
        <f t="shared" si="139"/>
        <v>0.01</v>
      </c>
      <c r="R2979">
        <f t="shared" si="140"/>
        <v>492.00000000000006</v>
      </c>
    </row>
    <row r="2980" spans="1:18" ht="15.75" customHeight="1">
      <c r="A2980" s="19">
        <v>2979</v>
      </c>
      <c r="B2980" s="4">
        <v>19</v>
      </c>
      <c r="C2980" s="15">
        <v>139</v>
      </c>
      <c r="D2980" s="21">
        <v>5</v>
      </c>
      <c r="E2980" s="22">
        <v>44483</v>
      </c>
      <c r="F2980" s="26">
        <v>30</v>
      </c>
      <c r="G2980" s="24">
        <v>0.08</v>
      </c>
      <c r="H2980">
        <f>VLOOKUP($B2980,產品!$A$1:$E$61,4,FALSE)*(1-$G2980)*$F2980</f>
        <v>49680</v>
      </c>
      <c r="I2980" s="58">
        <f>$H2980-VLOOKUP($B2980,產品!$A$2:$E$61,5,FALSE)*F2980-$R2980</f>
        <v>27583.200000000001</v>
      </c>
      <c r="J2980">
        <f t="shared" si="138"/>
        <v>2021</v>
      </c>
      <c r="P2980" t="str">
        <f>MID(VLOOKUP($D2980,業務!$A$1:$E$11,2,FALSE),FIND("/",VLOOKUP($D2980,業務!$A$1:$E$11,2,FALSE))+1,2)</f>
        <v>專員</v>
      </c>
      <c r="Q2980">
        <f t="shared" si="139"/>
        <v>0.01</v>
      </c>
      <c r="R2980">
        <f t="shared" si="140"/>
        <v>496.8</v>
      </c>
    </row>
    <row r="2981" spans="1:18" ht="15.75" customHeight="1">
      <c r="A2981" s="19">
        <v>2980</v>
      </c>
      <c r="B2981" s="4">
        <v>38</v>
      </c>
      <c r="C2981" s="15">
        <v>140</v>
      </c>
      <c r="D2981" s="21">
        <v>9</v>
      </c>
      <c r="E2981" s="22">
        <v>44483</v>
      </c>
      <c r="F2981" s="23">
        <v>11</v>
      </c>
      <c r="G2981" s="24">
        <v>0.13</v>
      </c>
      <c r="H2981">
        <f>VLOOKUP($B2981,產品!$A$1:$E$61,4,FALSE)*(1-$G2981)*$F2981</f>
        <v>143550</v>
      </c>
      <c r="I2981" s="58">
        <f>$H2981-VLOOKUP($B2981,產品!$A$2:$E$61,5,FALSE)*F2981-$R2981</f>
        <v>34146.75</v>
      </c>
      <c r="J2981">
        <f t="shared" si="138"/>
        <v>2021</v>
      </c>
      <c r="P2981" t="str">
        <f>MID(VLOOKUP($D2981,業務!$A$1:$E$11,2,FALSE),FIND("/",VLOOKUP($D2981,業務!$A$1:$E$11,2,FALSE))+1,2)</f>
        <v>經理</v>
      </c>
      <c r="Q2981">
        <f t="shared" si="139"/>
        <v>1.4999999999999999E-2</v>
      </c>
      <c r="R2981">
        <f t="shared" si="140"/>
        <v>2153.25</v>
      </c>
    </row>
    <row r="2982" spans="1:18" ht="15.75" customHeight="1">
      <c r="A2982" s="19">
        <v>2981</v>
      </c>
      <c r="B2982" s="4">
        <v>14</v>
      </c>
      <c r="C2982" s="15">
        <v>123</v>
      </c>
      <c r="D2982" s="21">
        <v>1</v>
      </c>
      <c r="E2982" s="22">
        <v>44483</v>
      </c>
      <c r="F2982" s="23">
        <v>60</v>
      </c>
      <c r="G2982" s="24">
        <v>0.13</v>
      </c>
      <c r="H2982">
        <f>VLOOKUP($B2982,產品!$A$1:$E$61,4,FALSE)*(1-$G2982)*$F2982</f>
        <v>93960</v>
      </c>
      <c r="I2982" s="58">
        <f>$H2982-VLOOKUP($B2982,產品!$A$2:$E$61,5,FALSE)*F2982-$R2982</f>
        <v>49820.4</v>
      </c>
      <c r="J2982">
        <f t="shared" si="138"/>
        <v>2021</v>
      </c>
      <c r="P2982" t="str">
        <f>MID(VLOOKUP($D2982,業務!$A$1:$E$11,2,FALSE),FIND("/",VLOOKUP($D2982,業務!$A$1:$E$11,2,FALSE))+1,2)</f>
        <v>專員</v>
      </c>
      <c r="Q2982">
        <f t="shared" si="139"/>
        <v>0.01</v>
      </c>
      <c r="R2982">
        <f t="shared" si="140"/>
        <v>939.6</v>
      </c>
    </row>
    <row r="2983" spans="1:18" ht="15.75" customHeight="1">
      <c r="A2983" s="19">
        <v>2982</v>
      </c>
      <c r="B2983" s="4">
        <v>51</v>
      </c>
      <c r="C2983" s="15">
        <v>9</v>
      </c>
      <c r="D2983" s="21">
        <v>1</v>
      </c>
      <c r="E2983" s="22">
        <v>44483</v>
      </c>
      <c r="F2983" s="26">
        <v>15</v>
      </c>
      <c r="G2983" s="24">
        <v>0.08</v>
      </c>
      <c r="H2983">
        <f>VLOOKUP($B2983,產品!$A$1:$E$61,4,FALSE)*(1-$G2983)*$F2983</f>
        <v>276000</v>
      </c>
      <c r="I2983" s="58">
        <f>$H2983-VLOOKUP($B2983,產品!$A$2:$E$61,5,FALSE)*F2983-$R2983</f>
        <v>63240</v>
      </c>
      <c r="J2983">
        <f t="shared" si="138"/>
        <v>2021</v>
      </c>
      <c r="P2983" t="str">
        <f>MID(VLOOKUP($D2983,業務!$A$1:$E$11,2,FALSE),FIND("/",VLOOKUP($D2983,業務!$A$1:$E$11,2,FALSE))+1,2)</f>
        <v>專員</v>
      </c>
      <c r="Q2983">
        <f t="shared" si="139"/>
        <v>0.01</v>
      </c>
      <c r="R2983">
        <f t="shared" si="140"/>
        <v>2760</v>
      </c>
    </row>
    <row r="2984" spans="1:18" ht="15.75" customHeight="1">
      <c r="A2984" s="19">
        <v>2983</v>
      </c>
      <c r="B2984" s="4">
        <v>21</v>
      </c>
      <c r="C2984" s="15">
        <v>10</v>
      </c>
      <c r="D2984" s="21">
        <v>5</v>
      </c>
      <c r="E2984" s="22">
        <v>44483</v>
      </c>
      <c r="F2984" s="26">
        <v>105</v>
      </c>
      <c r="G2984" s="24">
        <v>0.1</v>
      </c>
      <c r="H2984">
        <f>VLOOKUP($B2984,產品!$A$1:$E$61,4,FALSE)*(1-$G2984)*$F2984</f>
        <v>170100</v>
      </c>
      <c r="I2984" s="58">
        <f>$H2984-VLOOKUP($B2984,產品!$A$2:$E$61,5,FALSE)*F2984-$R2984</f>
        <v>92799</v>
      </c>
      <c r="J2984">
        <f t="shared" si="138"/>
        <v>2021</v>
      </c>
      <c r="P2984" t="str">
        <f>MID(VLOOKUP($D2984,業務!$A$1:$E$11,2,FALSE),FIND("/",VLOOKUP($D2984,業務!$A$1:$E$11,2,FALSE))+1,2)</f>
        <v>專員</v>
      </c>
      <c r="Q2984">
        <f t="shared" si="139"/>
        <v>0.01</v>
      </c>
      <c r="R2984">
        <f t="shared" si="140"/>
        <v>1701</v>
      </c>
    </row>
    <row r="2985" spans="1:18" ht="15.75" customHeight="1">
      <c r="A2985" s="19">
        <v>2984</v>
      </c>
      <c r="B2985" s="4">
        <v>34</v>
      </c>
      <c r="C2985" s="15">
        <v>10</v>
      </c>
      <c r="D2985" s="21">
        <v>10</v>
      </c>
      <c r="E2985" s="22">
        <v>44484</v>
      </c>
      <c r="F2985" s="26">
        <v>11</v>
      </c>
      <c r="G2985" s="24">
        <v>0.16</v>
      </c>
      <c r="H2985">
        <f>VLOOKUP($B2985,產品!$A$1:$E$61,4,FALSE)*(1-$G2985)*$F2985</f>
        <v>73920</v>
      </c>
      <c r="I2985" s="58">
        <f>$H2985-VLOOKUP($B2985,產品!$A$2:$E$61,5,FALSE)*F2985-$R2985</f>
        <v>20380.8</v>
      </c>
      <c r="J2985">
        <f t="shared" si="138"/>
        <v>2021</v>
      </c>
      <c r="P2985" t="str">
        <f>MID(VLOOKUP($D2985,業務!$A$1:$E$11,2,FALSE),FIND("/",VLOOKUP($D2985,業務!$A$1:$E$11,2,FALSE))+1,2)</f>
        <v>專員</v>
      </c>
      <c r="Q2985">
        <f t="shared" si="139"/>
        <v>0.01</v>
      </c>
      <c r="R2985">
        <f t="shared" si="140"/>
        <v>739.2</v>
      </c>
    </row>
    <row r="2986" spans="1:18" ht="15.75" customHeight="1">
      <c r="A2986" s="19">
        <v>2985</v>
      </c>
      <c r="B2986" s="4">
        <v>25</v>
      </c>
      <c r="C2986" s="15">
        <v>7</v>
      </c>
      <c r="D2986" s="21">
        <v>10</v>
      </c>
      <c r="E2986" s="22">
        <v>44484</v>
      </c>
      <c r="F2986" s="23">
        <v>25</v>
      </c>
      <c r="G2986" s="24">
        <v>0.09</v>
      </c>
      <c r="H2986">
        <f>VLOOKUP($B2986,產品!$A$1:$E$61,4,FALSE)*(1-$G2986)*$F2986</f>
        <v>136500</v>
      </c>
      <c r="I2986" s="58">
        <f>$H2986-VLOOKUP($B2986,產品!$A$2:$E$61,5,FALSE)*F2986-$R2986</f>
        <v>45135</v>
      </c>
      <c r="J2986">
        <f t="shared" si="138"/>
        <v>2021</v>
      </c>
      <c r="P2986" t="str">
        <f>MID(VLOOKUP($D2986,業務!$A$1:$E$11,2,FALSE),FIND("/",VLOOKUP($D2986,業務!$A$1:$E$11,2,FALSE))+1,2)</f>
        <v>專員</v>
      </c>
      <c r="Q2986">
        <f t="shared" si="139"/>
        <v>0.01</v>
      </c>
      <c r="R2986">
        <f t="shared" si="140"/>
        <v>1365</v>
      </c>
    </row>
    <row r="2987" spans="1:18" ht="15.75" customHeight="1">
      <c r="A2987" s="19">
        <v>2986</v>
      </c>
      <c r="B2987" s="4">
        <v>15</v>
      </c>
      <c r="C2987" s="15">
        <v>116</v>
      </c>
      <c r="D2987" s="21">
        <v>2</v>
      </c>
      <c r="E2987" s="22">
        <v>44484</v>
      </c>
      <c r="F2987" s="26">
        <v>60</v>
      </c>
      <c r="G2987" s="24">
        <v>0.14000000000000001</v>
      </c>
      <c r="H2987">
        <f>VLOOKUP($B2987,產品!$A$1:$E$61,4,FALSE)*(1-$G2987)*$F2987</f>
        <v>92880</v>
      </c>
      <c r="I2987" s="58">
        <f>$H2987-VLOOKUP($B2987,產品!$A$2:$E$61,5,FALSE)*F2987-$R2987</f>
        <v>48286.8</v>
      </c>
      <c r="J2987">
        <f t="shared" si="138"/>
        <v>2021</v>
      </c>
      <c r="P2987" t="str">
        <f>MID(VLOOKUP($D2987,業務!$A$1:$E$11,2,FALSE),FIND("/",VLOOKUP($D2987,業務!$A$1:$E$11,2,FALSE))+1,2)</f>
        <v>經理</v>
      </c>
      <c r="Q2987">
        <f t="shared" si="139"/>
        <v>1.4999999999999999E-2</v>
      </c>
      <c r="R2987">
        <f t="shared" si="140"/>
        <v>1393.2</v>
      </c>
    </row>
    <row r="2988" spans="1:18" ht="15.75" customHeight="1">
      <c r="A2988" s="19">
        <v>2987</v>
      </c>
      <c r="B2988" s="4">
        <v>15</v>
      </c>
      <c r="C2988" s="15">
        <v>12</v>
      </c>
      <c r="D2988" s="21">
        <v>4</v>
      </c>
      <c r="E2988" s="22">
        <v>44484</v>
      </c>
      <c r="F2988" s="23">
        <v>60</v>
      </c>
      <c r="G2988" s="24">
        <v>0.05</v>
      </c>
      <c r="H2988">
        <f>VLOOKUP($B2988,產品!$A$1:$E$61,4,FALSE)*(1-$G2988)*$F2988</f>
        <v>102600</v>
      </c>
      <c r="I2988" s="58">
        <f>$H2988-VLOOKUP($B2988,產品!$A$2:$E$61,5,FALSE)*F2988-$R2988</f>
        <v>58168.800000000003</v>
      </c>
      <c r="J2988">
        <f t="shared" si="138"/>
        <v>2021</v>
      </c>
      <c r="P2988" t="str">
        <f>MID(VLOOKUP($D2988,業務!$A$1:$E$11,2,FALSE),FIND("/",VLOOKUP($D2988,業務!$A$1:$E$11,2,FALSE))+1,2)</f>
        <v>副理</v>
      </c>
      <c r="Q2988">
        <f t="shared" si="139"/>
        <v>1.2E-2</v>
      </c>
      <c r="R2988">
        <f t="shared" si="140"/>
        <v>1231.2</v>
      </c>
    </row>
    <row r="2989" spans="1:18" ht="15.75" customHeight="1">
      <c r="A2989" s="19">
        <v>2988</v>
      </c>
      <c r="B2989" s="4">
        <v>45</v>
      </c>
      <c r="C2989" s="15">
        <v>286</v>
      </c>
      <c r="D2989" s="21">
        <v>6</v>
      </c>
      <c r="E2989" s="22">
        <v>44485</v>
      </c>
      <c r="F2989" s="26">
        <v>4</v>
      </c>
      <c r="G2989" s="24">
        <v>0.1</v>
      </c>
      <c r="H2989">
        <f>VLOOKUP($B2989,產品!$A$1:$E$61,4,FALSE)*(1-$G2989)*$F2989</f>
        <v>50400</v>
      </c>
      <c r="I2989" s="58">
        <f>$H2989-VLOOKUP($B2989,產品!$A$2:$E$61,5,FALSE)*F2989-$R2989</f>
        <v>13496</v>
      </c>
      <c r="J2989">
        <f t="shared" si="138"/>
        <v>2021</v>
      </c>
      <c r="P2989" t="str">
        <f>MID(VLOOKUP($D2989,業務!$A$1:$E$11,2,FALSE),FIND("/",VLOOKUP($D2989,業務!$A$1:$E$11,2,FALSE))+1,2)</f>
        <v>專員</v>
      </c>
      <c r="Q2989">
        <f t="shared" si="139"/>
        <v>0.01</v>
      </c>
      <c r="R2989">
        <f t="shared" si="140"/>
        <v>504</v>
      </c>
    </row>
    <row r="2990" spans="1:18" ht="15.75" customHeight="1">
      <c r="A2990" s="19">
        <v>2989</v>
      </c>
      <c r="B2990" s="4">
        <v>27</v>
      </c>
      <c r="C2990" s="15">
        <v>115</v>
      </c>
      <c r="D2990" s="21">
        <v>5</v>
      </c>
      <c r="E2990" s="22">
        <v>44485</v>
      </c>
      <c r="F2990" s="23">
        <v>7</v>
      </c>
      <c r="G2990" s="24">
        <v>0.08</v>
      </c>
      <c r="H2990">
        <f>VLOOKUP($B2990,產品!$A$1:$E$61,4,FALSE)*(1-$G2990)*$F2990</f>
        <v>45080</v>
      </c>
      <c r="I2990" s="58">
        <f>$H2990-VLOOKUP($B2990,產品!$A$2:$E$61,5,FALSE)*F2990-$R2990</f>
        <v>15229.2</v>
      </c>
      <c r="J2990">
        <f t="shared" si="138"/>
        <v>2021</v>
      </c>
      <c r="P2990" t="str">
        <f>MID(VLOOKUP($D2990,業務!$A$1:$E$11,2,FALSE),FIND("/",VLOOKUP($D2990,業務!$A$1:$E$11,2,FALSE))+1,2)</f>
        <v>專員</v>
      </c>
      <c r="Q2990">
        <f t="shared" si="139"/>
        <v>0.01</v>
      </c>
      <c r="R2990">
        <f t="shared" si="140"/>
        <v>450.8</v>
      </c>
    </row>
    <row r="2991" spans="1:18" ht="15.75" customHeight="1">
      <c r="A2991" s="19">
        <v>2990</v>
      </c>
      <c r="B2991" s="4">
        <v>3</v>
      </c>
      <c r="C2991" s="15">
        <v>268</v>
      </c>
      <c r="D2991" s="21">
        <v>4</v>
      </c>
      <c r="E2991" s="22">
        <v>44485</v>
      </c>
      <c r="F2991" s="26">
        <v>40</v>
      </c>
      <c r="G2991" s="24">
        <v>0.1</v>
      </c>
      <c r="H2991">
        <f>VLOOKUP($B2991,產品!$A$1:$E$61,4,FALSE)*(1-$G2991)*$F2991</f>
        <v>36000</v>
      </c>
      <c r="I2991" s="58">
        <f>$H2991-VLOOKUP($B2991,產品!$A$2:$E$61,5,FALSE)*F2991-$R2991</f>
        <v>19568</v>
      </c>
      <c r="J2991">
        <f t="shared" si="138"/>
        <v>2021</v>
      </c>
      <c r="P2991" t="str">
        <f>MID(VLOOKUP($D2991,業務!$A$1:$E$11,2,FALSE),FIND("/",VLOOKUP($D2991,業務!$A$1:$E$11,2,FALSE))+1,2)</f>
        <v>副理</v>
      </c>
      <c r="Q2991">
        <f t="shared" si="139"/>
        <v>1.2E-2</v>
      </c>
      <c r="R2991">
        <f t="shared" si="140"/>
        <v>432</v>
      </c>
    </row>
    <row r="2992" spans="1:18" ht="15.75" customHeight="1">
      <c r="A2992" s="19">
        <v>2991</v>
      </c>
      <c r="B2992" s="4">
        <v>41</v>
      </c>
      <c r="C2992" s="15">
        <v>5</v>
      </c>
      <c r="D2992" s="21">
        <v>10</v>
      </c>
      <c r="E2992" s="22">
        <v>44485</v>
      </c>
      <c r="F2992" s="26">
        <v>18</v>
      </c>
      <c r="G2992" s="24">
        <v>0.18</v>
      </c>
      <c r="H2992">
        <f>VLOOKUP($B2992,產品!$A$1:$E$61,4,FALSE)*(1-$G2992)*$F2992</f>
        <v>177120</v>
      </c>
      <c r="I2992" s="58">
        <f>$H2992-VLOOKUP($B2992,產品!$A$2:$E$61,5,FALSE)*F2992-$R2992</f>
        <v>34948.800000000003</v>
      </c>
      <c r="J2992">
        <f t="shared" si="138"/>
        <v>2021</v>
      </c>
      <c r="P2992" t="str">
        <f>MID(VLOOKUP($D2992,業務!$A$1:$E$11,2,FALSE),FIND("/",VLOOKUP($D2992,業務!$A$1:$E$11,2,FALSE))+1,2)</f>
        <v>專員</v>
      </c>
      <c r="Q2992">
        <f t="shared" si="139"/>
        <v>0.01</v>
      </c>
      <c r="R2992">
        <f t="shared" si="140"/>
        <v>1771.2</v>
      </c>
    </row>
    <row r="2993" spans="1:18" ht="15.75" customHeight="1">
      <c r="A2993" s="19">
        <v>2992</v>
      </c>
      <c r="B2993" s="4">
        <v>56</v>
      </c>
      <c r="C2993" s="15">
        <v>265</v>
      </c>
      <c r="D2993" s="21">
        <v>6</v>
      </c>
      <c r="E2993" s="22">
        <v>44485</v>
      </c>
      <c r="F2993" s="26">
        <v>11</v>
      </c>
      <c r="G2993" s="24">
        <v>7.0000000000000007E-2</v>
      </c>
      <c r="H2993">
        <f>VLOOKUP($B2993,產品!$A$1:$E$61,4,FALSE)*(1-$G2993)*$F2993</f>
        <v>225060</v>
      </c>
      <c r="I2993" s="58">
        <f>$H2993-VLOOKUP($B2993,產品!$A$2:$E$61,5,FALSE)*F2993-$R2993</f>
        <v>53409.400000000031</v>
      </c>
      <c r="J2993">
        <f t="shared" si="138"/>
        <v>2021</v>
      </c>
      <c r="P2993" t="str">
        <f>MID(VLOOKUP($D2993,業務!$A$1:$E$11,2,FALSE),FIND("/",VLOOKUP($D2993,業務!$A$1:$E$11,2,FALSE))+1,2)</f>
        <v>專員</v>
      </c>
      <c r="Q2993">
        <f t="shared" si="139"/>
        <v>0.01</v>
      </c>
      <c r="R2993">
        <f t="shared" si="140"/>
        <v>2250.6</v>
      </c>
    </row>
    <row r="2994" spans="1:18" ht="15.75" customHeight="1">
      <c r="A2994" s="19">
        <v>2993</v>
      </c>
      <c r="B2994" s="4">
        <v>46</v>
      </c>
      <c r="C2994" s="15">
        <v>290</v>
      </c>
      <c r="D2994" s="21">
        <v>2</v>
      </c>
      <c r="E2994" s="22">
        <v>44485</v>
      </c>
      <c r="F2994" s="26">
        <v>15</v>
      </c>
      <c r="G2994" s="24">
        <v>0.06</v>
      </c>
      <c r="H2994">
        <f>VLOOKUP($B2994,產品!$A$1:$E$61,4,FALSE)*(1-$G2994)*$F2994</f>
        <v>239700</v>
      </c>
      <c r="I2994" s="58">
        <f>$H2994-VLOOKUP($B2994,產品!$A$2:$E$61,5,FALSE)*F2994-$R2994</f>
        <v>70354.5</v>
      </c>
      <c r="J2994">
        <f t="shared" si="138"/>
        <v>2021</v>
      </c>
      <c r="P2994" t="str">
        <f>MID(VLOOKUP($D2994,業務!$A$1:$E$11,2,FALSE),FIND("/",VLOOKUP($D2994,業務!$A$1:$E$11,2,FALSE))+1,2)</f>
        <v>經理</v>
      </c>
      <c r="Q2994">
        <f t="shared" si="139"/>
        <v>1.4999999999999999E-2</v>
      </c>
      <c r="R2994">
        <f t="shared" si="140"/>
        <v>3595.5</v>
      </c>
    </row>
    <row r="2995" spans="1:18" ht="15.75" customHeight="1">
      <c r="A2995" s="19">
        <v>2994</v>
      </c>
      <c r="B2995" s="4">
        <v>36</v>
      </c>
      <c r="C2995" s="15">
        <v>2</v>
      </c>
      <c r="D2995" s="21">
        <v>7</v>
      </c>
      <c r="E2995" s="22">
        <v>44486</v>
      </c>
      <c r="F2995" s="26">
        <v>10</v>
      </c>
      <c r="G2995" s="24">
        <v>7.0000000000000007E-2</v>
      </c>
      <c r="H2995">
        <f>VLOOKUP($B2995,產品!$A$1:$E$61,4,FALSE)*(1-$G2995)*$F2995</f>
        <v>83700</v>
      </c>
      <c r="I2995" s="58">
        <f>$H2995-VLOOKUP($B2995,產品!$A$2:$E$61,5,FALSE)*F2995-$R2995</f>
        <v>28695.599999999999</v>
      </c>
      <c r="J2995">
        <f t="shared" si="138"/>
        <v>2021</v>
      </c>
      <c r="P2995" t="str">
        <f>MID(VLOOKUP($D2995,業務!$A$1:$E$11,2,FALSE),FIND("/",VLOOKUP($D2995,業務!$A$1:$E$11,2,FALSE))+1,2)</f>
        <v>副理</v>
      </c>
      <c r="Q2995">
        <f t="shared" si="139"/>
        <v>1.2E-2</v>
      </c>
      <c r="R2995">
        <f t="shared" si="140"/>
        <v>1004.4</v>
      </c>
    </row>
    <row r="2996" spans="1:18" ht="15.75" customHeight="1">
      <c r="A2996" s="19">
        <v>2995</v>
      </c>
      <c r="B2996" s="4">
        <v>58</v>
      </c>
      <c r="C2996" s="15">
        <v>7</v>
      </c>
      <c r="D2996" s="21">
        <v>10</v>
      </c>
      <c r="E2996" s="22">
        <v>44486</v>
      </c>
      <c r="F2996" s="26">
        <v>2</v>
      </c>
      <c r="G2996" s="24">
        <v>0.18</v>
      </c>
      <c r="H2996">
        <f>VLOOKUP($B2996,產品!$A$1:$E$61,4,FALSE)*(1-$G2996)*$F2996</f>
        <v>34440</v>
      </c>
      <c r="I2996" s="58">
        <f>$H2996-VLOOKUP($B2996,產品!$A$2:$E$61,5,FALSE)*F2996-$R2996</f>
        <v>4695.600000000004</v>
      </c>
      <c r="J2996">
        <f t="shared" si="138"/>
        <v>2021</v>
      </c>
      <c r="P2996" t="str">
        <f>MID(VLOOKUP($D2996,業務!$A$1:$E$11,2,FALSE),FIND("/",VLOOKUP($D2996,業務!$A$1:$E$11,2,FALSE))+1,2)</f>
        <v>專員</v>
      </c>
      <c r="Q2996">
        <f t="shared" si="139"/>
        <v>0.01</v>
      </c>
      <c r="R2996">
        <f t="shared" si="140"/>
        <v>344.40000000000003</v>
      </c>
    </row>
    <row r="2997" spans="1:18" ht="15.75" customHeight="1">
      <c r="A2997" s="19">
        <v>2996</v>
      </c>
      <c r="B2997" s="4">
        <v>42</v>
      </c>
      <c r="C2997" s="15">
        <v>259</v>
      </c>
      <c r="D2997" s="21">
        <v>7</v>
      </c>
      <c r="E2997" s="22">
        <v>44486</v>
      </c>
      <c r="F2997" s="23">
        <v>3</v>
      </c>
      <c r="G2997" s="24">
        <v>0.15</v>
      </c>
      <c r="H2997">
        <f>VLOOKUP($B2997,產品!$A$1:$E$61,4,FALSE)*(1-$G2997)*$F2997</f>
        <v>38250</v>
      </c>
      <c r="I2997" s="58">
        <f>$H2997-VLOOKUP($B2997,產品!$A$2:$E$61,5,FALSE)*F2997-$R2997</f>
        <v>8541</v>
      </c>
      <c r="J2997">
        <f t="shared" si="138"/>
        <v>2021</v>
      </c>
      <c r="P2997" t="str">
        <f>MID(VLOOKUP($D2997,業務!$A$1:$E$11,2,FALSE),FIND("/",VLOOKUP($D2997,業務!$A$1:$E$11,2,FALSE))+1,2)</f>
        <v>副理</v>
      </c>
      <c r="Q2997">
        <f t="shared" si="139"/>
        <v>1.2E-2</v>
      </c>
      <c r="R2997">
        <f t="shared" si="140"/>
        <v>459</v>
      </c>
    </row>
    <row r="2998" spans="1:18" ht="15.75" customHeight="1">
      <c r="A2998" s="19">
        <v>2997</v>
      </c>
      <c r="B2998" s="4">
        <v>31</v>
      </c>
      <c r="C2998" s="15">
        <v>257</v>
      </c>
      <c r="D2998" s="21">
        <v>10</v>
      </c>
      <c r="E2998" s="22">
        <v>44486</v>
      </c>
      <c r="F2998" s="23">
        <v>9</v>
      </c>
      <c r="G2998" s="24">
        <v>0.08</v>
      </c>
      <c r="H2998">
        <f>VLOOKUP($B2998,產品!$A$1:$E$61,4,FALSE)*(1-$G2998)*$F2998</f>
        <v>57960</v>
      </c>
      <c r="I2998" s="58">
        <f>$H2998-VLOOKUP($B2998,產品!$A$2:$E$61,5,FALSE)*F2998-$R2998</f>
        <v>19580.400000000001</v>
      </c>
      <c r="J2998">
        <f t="shared" si="138"/>
        <v>2021</v>
      </c>
      <c r="P2998" t="str">
        <f>MID(VLOOKUP($D2998,業務!$A$1:$E$11,2,FALSE),FIND("/",VLOOKUP($D2998,業務!$A$1:$E$11,2,FALSE))+1,2)</f>
        <v>專員</v>
      </c>
      <c r="Q2998">
        <f t="shared" si="139"/>
        <v>0.01</v>
      </c>
      <c r="R2998">
        <f t="shared" si="140"/>
        <v>579.6</v>
      </c>
    </row>
    <row r="2999" spans="1:18" ht="15.75" customHeight="1">
      <c r="A2999" s="19">
        <v>2998</v>
      </c>
      <c r="B2999" s="4">
        <v>48</v>
      </c>
      <c r="C2999" s="15">
        <v>290</v>
      </c>
      <c r="D2999" s="21">
        <v>9</v>
      </c>
      <c r="E2999" s="22">
        <v>44486</v>
      </c>
      <c r="F2999" s="26">
        <v>5</v>
      </c>
      <c r="G2999" s="24">
        <v>0.14000000000000001</v>
      </c>
      <c r="H2999">
        <f>VLOOKUP($B2999,產品!$A$1:$E$61,4,FALSE)*(1-$G2999)*$F2999</f>
        <v>94600</v>
      </c>
      <c r="I2999" s="58">
        <f>$H2999-VLOOKUP($B2999,產品!$A$2:$E$61,5,FALSE)*F2999-$R2999</f>
        <v>21681</v>
      </c>
      <c r="J2999">
        <f t="shared" si="138"/>
        <v>2021</v>
      </c>
      <c r="P2999" t="str">
        <f>MID(VLOOKUP($D2999,業務!$A$1:$E$11,2,FALSE),FIND("/",VLOOKUP($D2999,業務!$A$1:$E$11,2,FALSE))+1,2)</f>
        <v>經理</v>
      </c>
      <c r="Q2999">
        <f t="shared" si="139"/>
        <v>1.4999999999999999E-2</v>
      </c>
      <c r="R2999">
        <f t="shared" si="140"/>
        <v>1419</v>
      </c>
    </row>
    <row r="3000" spans="1:18" ht="15.75" customHeight="1">
      <c r="A3000" s="19">
        <v>2999</v>
      </c>
      <c r="B3000" s="4">
        <v>4</v>
      </c>
      <c r="C3000" s="15">
        <v>9</v>
      </c>
      <c r="D3000" s="21">
        <v>4</v>
      </c>
      <c r="E3000" s="22">
        <v>44486</v>
      </c>
      <c r="F3000" s="26">
        <v>60</v>
      </c>
      <c r="G3000" s="24">
        <v>0.2</v>
      </c>
      <c r="H3000">
        <f>VLOOKUP($B3000,產品!$A$1:$E$61,4,FALSE)*(1-$G3000)*$F3000</f>
        <v>48000</v>
      </c>
      <c r="I3000" s="58">
        <f>$H3000-VLOOKUP($B3000,產品!$A$2:$E$61,5,FALSE)*F3000-$R3000</f>
        <v>23424</v>
      </c>
      <c r="J3000">
        <f t="shared" si="138"/>
        <v>2021</v>
      </c>
      <c r="P3000" t="str">
        <f>MID(VLOOKUP($D3000,業務!$A$1:$E$11,2,FALSE),FIND("/",VLOOKUP($D3000,業務!$A$1:$E$11,2,FALSE))+1,2)</f>
        <v>副理</v>
      </c>
      <c r="Q3000">
        <f t="shared" si="139"/>
        <v>1.2E-2</v>
      </c>
      <c r="R3000">
        <f t="shared" si="140"/>
        <v>576</v>
      </c>
    </row>
    <row r="3001" spans="1:18" ht="15.75" customHeight="1">
      <c r="A3001" s="19">
        <v>3000</v>
      </c>
      <c r="B3001" s="4">
        <v>59</v>
      </c>
      <c r="C3001" s="15">
        <v>2</v>
      </c>
      <c r="D3001" s="21">
        <v>10</v>
      </c>
      <c r="E3001" s="22">
        <v>44486</v>
      </c>
      <c r="F3001" s="26">
        <v>9</v>
      </c>
      <c r="G3001" s="24">
        <v>0.17</v>
      </c>
      <c r="H3001">
        <f>VLOOKUP($B3001,產品!$A$1:$E$61,4,FALSE)*(1-$G3001)*$F3001</f>
        <v>179280</v>
      </c>
      <c r="I3001" s="58">
        <f>$H3001-VLOOKUP($B3001,產品!$A$2:$E$61,5,FALSE)*F3001-$R3001</f>
        <v>26287.200000000001</v>
      </c>
      <c r="J3001">
        <f t="shared" si="138"/>
        <v>2021</v>
      </c>
      <c r="P3001" t="str">
        <f>MID(VLOOKUP($D3001,業務!$A$1:$E$11,2,FALSE),FIND("/",VLOOKUP($D3001,業務!$A$1:$E$11,2,FALSE))+1,2)</f>
        <v>專員</v>
      </c>
      <c r="Q3001">
        <f t="shared" si="139"/>
        <v>0.01</v>
      </c>
      <c r="R3001">
        <f t="shared" si="140"/>
        <v>1792.8</v>
      </c>
    </row>
    <row r="3002" spans="1:18" ht="15.75" customHeight="1">
      <c r="A3002" s="19">
        <v>3001</v>
      </c>
      <c r="B3002" s="4">
        <v>40</v>
      </c>
      <c r="C3002" s="15">
        <v>123</v>
      </c>
      <c r="D3002" s="21">
        <v>3</v>
      </c>
      <c r="E3002" s="22">
        <v>44486</v>
      </c>
      <c r="F3002" s="23">
        <v>9</v>
      </c>
      <c r="G3002" s="24">
        <v>0.19</v>
      </c>
      <c r="H3002">
        <f>VLOOKUP($B3002,產品!$A$1:$E$61,4,FALSE)*(1-$G3002)*$F3002</f>
        <v>145800.00000000003</v>
      </c>
      <c r="I3002" s="58">
        <f>$H3002-VLOOKUP($B3002,產品!$A$2:$E$61,5,FALSE)*F3002-$R3002</f>
        <v>26467.20000000003</v>
      </c>
      <c r="J3002">
        <f t="shared" si="138"/>
        <v>2021</v>
      </c>
      <c r="P3002" t="str">
        <f>MID(VLOOKUP($D3002,業務!$A$1:$E$11,2,FALSE),FIND("/",VLOOKUP($D3002,業務!$A$1:$E$11,2,FALSE))+1,2)</f>
        <v>協理</v>
      </c>
      <c r="Q3002">
        <f t="shared" si="139"/>
        <v>1.6E-2</v>
      </c>
      <c r="R3002">
        <f t="shared" si="140"/>
        <v>2332.8000000000006</v>
      </c>
    </row>
    <row r="3003" spans="1:18" ht="15.75" customHeight="1">
      <c r="A3003" s="19">
        <v>3002</v>
      </c>
      <c r="B3003" s="4">
        <v>24</v>
      </c>
      <c r="C3003" s="15">
        <v>282</v>
      </c>
      <c r="D3003" s="21">
        <v>4</v>
      </c>
      <c r="E3003" s="22">
        <v>44486</v>
      </c>
      <c r="F3003" s="23">
        <v>60</v>
      </c>
      <c r="G3003" s="24">
        <v>0.17</v>
      </c>
      <c r="H3003">
        <f>VLOOKUP($B3003,產品!$A$1:$E$61,4,FALSE)*(1-$G3003)*$F3003</f>
        <v>89640</v>
      </c>
      <c r="I3003" s="58">
        <f>$H3003-VLOOKUP($B3003,產品!$A$2:$E$61,5,FALSE)*F3003-$R3003</f>
        <v>45364.32</v>
      </c>
      <c r="J3003">
        <f t="shared" si="138"/>
        <v>2021</v>
      </c>
      <c r="P3003" t="str">
        <f>MID(VLOOKUP($D3003,業務!$A$1:$E$11,2,FALSE),FIND("/",VLOOKUP($D3003,業務!$A$1:$E$11,2,FALSE))+1,2)</f>
        <v>副理</v>
      </c>
      <c r="Q3003">
        <f t="shared" si="139"/>
        <v>1.2E-2</v>
      </c>
      <c r="R3003">
        <f t="shared" si="140"/>
        <v>1075.68</v>
      </c>
    </row>
    <row r="3004" spans="1:18" ht="15.75" customHeight="1">
      <c r="A3004" s="19">
        <v>3003</v>
      </c>
      <c r="B3004" s="4">
        <v>51</v>
      </c>
      <c r="C3004" s="15">
        <v>10</v>
      </c>
      <c r="D3004" s="21">
        <v>5</v>
      </c>
      <c r="E3004" s="22">
        <v>44486</v>
      </c>
      <c r="F3004" s="26">
        <v>10</v>
      </c>
      <c r="G3004" s="24">
        <v>0.06</v>
      </c>
      <c r="H3004">
        <f>VLOOKUP($B3004,產品!$A$1:$E$61,4,FALSE)*(1-$G3004)*$F3004</f>
        <v>188000</v>
      </c>
      <c r="I3004" s="58">
        <f>$H3004-VLOOKUP($B3004,產品!$A$2:$E$61,5,FALSE)*F3004-$R3004</f>
        <v>46120</v>
      </c>
      <c r="J3004">
        <f t="shared" si="138"/>
        <v>2021</v>
      </c>
      <c r="P3004" t="str">
        <f>MID(VLOOKUP($D3004,業務!$A$1:$E$11,2,FALSE),FIND("/",VLOOKUP($D3004,業務!$A$1:$E$11,2,FALSE))+1,2)</f>
        <v>專員</v>
      </c>
      <c r="Q3004">
        <f t="shared" si="139"/>
        <v>0.01</v>
      </c>
      <c r="R3004">
        <f t="shared" si="140"/>
        <v>1880</v>
      </c>
    </row>
    <row r="3005" spans="1:18" ht="15.75" customHeight="1">
      <c r="A3005" s="19">
        <v>3004</v>
      </c>
      <c r="B3005" s="4">
        <v>9</v>
      </c>
      <c r="C3005" s="15">
        <v>290</v>
      </c>
      <c r="D3005" s="21">
        <v>6</v>
      </c>
      <c r="E3005" s="22">
        <v>44486</v>
      </c>
      <c r="F3005" s="26">
        <v>200</v>
      </c>
      <c r="G3005" s="24">
        <v>0.14000000000000001</v>
      </c>
      <c r="H3005">
        <f>VLOOKUP($B3005,產品!$A$1:$E$61,4,FALSE)*(1-$G3005)*$F3005</f>
        <v>172000</v>
      </c>
      <c r="I3005" s="58">
        <f>$H3005-VLOOKUP($B3005,產品!$A$2:$E$61,5,FALSE)*F3005-$R3005</f>
        <v>90280</v>
      </c>
      <c r="J3005">
        <f t="shared" si="138"/>
        <v>2021</v>
      </c>
      <c r="P3005" t="str">
        <f>MID(VLOOKUP($D3005,業務!$A$1:$E$11,2,FALSE),FIND("/",VLOOKUP($D3005,業務!$A$1:$E$11,2,FALSE))+1,2)</f>
        <v>專員</v>
      </c>
      <c r="Q3005">
        <f t="shared" si="139"/>
        <v>0.01</v>
      </c>
      <c r="R3005">
        <f t="shared" si="140"/>
        <v>1720</v>
      </c>
    </row>
    <row r="3006" spans="1:18" ht="15.75" customHeight="1">
      <c r="A3006" s="19">
        <v>3005</v>
      </c>
      <c r="B3006" s="4">
        <v>53</v>
      </c>
      <c r="C3006" s="15">
        <v>138</v>
      </c>
      <c r="D3006" s="21">
        <v>10</v>
      </c>
      <c r="E3006" s="22">
        <v>44487</v>
      </c>
      <c r="F3006" s="23">
        <v>1</v>
      </c>
      <c r="G3006" s="24">
        <v>0.05</v>
      </c>
      <c r="H3006">
        <f>VLOOKUP($B3006,產品!$A$1:$E$61,4,FALSE)*(1-$G3006)*$F3006</f>
        <v>14250</v>
      </c>
      <c r="I3006" s="58">
        <f>$H3006-VLOOKUP($B3006,產品!$A$2:$E$61,5,FALSE)*F3006-$R3006</f>
        <v>3607.5</v>
      </c>
      <c r="J3006">
        <f t="shared" si="138"/>
        <v>2021</v>
      </c>
      <c r="P3006" t="str">
        <f>MID(VLOOKUP($D3006,業務!$A$1:$E$11,2,FALSE),FIND("/",VLOOKUP($D3006,業務!$A$1:$E$11,2,FALSE))+1,2)</f>
        <v>專員</v>
      </c>
      <c r="Q3006">
        <f t="shared" si="139"/>
        <v>0.01</v>
      </c>
      <c r="R3006">
        <f t="shared" si="140"/>
        <v>142.5</v>
      </c>
    </row>
    <row r="3007" spans="1:18" ht="15.75" customHeight="1">
      <c r="A3007" s="19">
        <v>3006</v>
      </c>
      <c r="B3007" s="4">
        <v>29</v>
      </c>
      <c r="C3007" s="15">
        <v>261</v>
      </c>
      <c r="D3007" s="21">
        <v>6</v>
      </c>
      <c r="E3007" s="22">
        <v>44487</v>
      </c>
      <c r="F3007" s="26">
        <v>5</v>
      </c>
      <c r="G3007" s="24">
        <v>0.09</v>
      </c>
      <c r="H3007">
        <f>VLOOKUP($B3007,產品!$A$1:$E$61,4,FALSE)*(1-$G3007)*$F3007</f>
        <v>27300</v>
      </c>
      <c r="I3007" s="58">
        <f>$H3007-VLOOKUP($B3007,產品!$A$2:$E$61,5,FALSE)*F3007-$R3007</f>
        <v>9027</v>
      </c>
      <c r="J3007">
        <f t="shared" si="138"/>
        <v>2021</v>
      </c>
      <c r="P3007" t="str">
        <f>MID(VLOOKUP($D3007,業務!$A$1:$E$11,2,FALSE),FIND("/",VLOOKUP($D3007,業務!$A$1:$E$11,2,FALSE))+1,2)</f>
        <v>專員</v>
      </c>
      <c r="Q3007">
        <f t="shared" si="139"/>
        <v>0.01</v>
      </c>
      <c r="R3007">
        <f t="shared" si="140"/>
        <v>273</v>
      </c>
    </row>
    <row r="3008" spans="1:18" ht="15.75" customHeight="1">
      <c r="A3008" s="19">
        <v>3007</v>
      </c>
      <c r="B3008" s="4">
        <v>39</v>
      </c>
      <c r="C3008" s="15">
        <v>11</v>
      </c>
      <c r="D3008" s="21">
        <v>7</v>
      </c>
      <c r="E3008" s="22">
        <v>44487</v>
      </c>
      <c r="F3008" s="23">
        <v>2</v>
      </c>
      <c r="G3008" s="24">
        <v>0.06</v>
      </c>
      <c r="H3008">
        <f>VLOOKUP($B3008,產品!$A$1:$E$61,4,FALSE)*(1-$G3008)*$F3008</f>
        <v>33840</v>
      </c>
      <c r="I3008" s="58">
        <f>$H3008-VLOOKUP($B3008,產品!$A$2:$E$61,5,FALSE)*F3008-$R3008</f>
        <v>10033.92</v>
      </c>
      <c r="J3008">
        <f t="shared" si="138"/>
        <v>2021</v>
      </c>
      <c r="P3008" t="str">
        <f>MID(VLOOKUP($D3008,業務!$A$1:$E$11,2,FALSE),FIND("/",VLOOKUP($D3008,業務!$A$1:$E$11,2,FALSE))+1,2)</f>
        <v>副理</v>
      </c>
      <c r="Q3008">
        <f t="shared" si="139"/>
        <v>1.2E-2</v>
      </c>
      <c r="R3008">
        <f t="shared" si="140"/>
        <v>406.08</v>
      </c>
    </row>
    <row r="3009" spans="1:18" ht="15.75" customHeight="1">
      <c r="A3009" s="19">
        <v>3008</v>
      </c>
      <c r="B3009" s="4">
        <v>6</v>
      </c>
      <c r="C3009" s="15">
        <v>121</v>
      </c>
      <c r="D3009" s="21">
        <v>8</v>
      </c>
      <c r="E3009" s="22">
        <v>44487</v>
      </c>
      <c r="F3009" s="26">
        <v>30</v>
      </c>
      <c r="G3009" s="24">
        <v>0.08</v>
      </c>
      <c r="H3009">
        <f>VLOOKUP($B3009,產品!$A$1:$E$61,4,FALSE)*(1-$G3009)*$F3009</f>
        <v>27600</v>
      </c>
      <c r="I3009" s="58">
        <f>$H3009-VLOOKUP($B3009,產品!$A$2:$E$61,5,FALSE)*F3009-$R3009</f>
        <v>15324</v>
      </c>
      <c r="J3009">
        <f t="shared" si="138"/>
        <v>2021</v>
      </c>
      <c r="P3009" t="str">
        <f>MID(VLOOKUP($D3009,業務!$A$1:$E$11,2,FALSE),FIND("/",VLOOKUP($D3009,業務!$A$1:$E$11,2,FALSE))+1,2)</f>
        <v>專員</v>
      </c>
      <c r="Q3009">
        <f t="shared" si="139"/>
        <v>0.01</v>
      </c>
      <c r="R3009">
        <f t="shared" si="140"/>
        <v>276</v>
      </c>
    </row>
    <row r="3010" spans="1:18" ht="15.75" customHeight="1">
      <c r="A3010" s="19">
        <v>3009</v>
      </c>
      <c r="B3010" s="4">
        <v>44</v>
      </c>
      <c r="C3010" s="15">
        <v>4</v>
      </c>
      <c r="D3010" s="21">
        <v>1</v>
      </c>
      <c r="E3010" s="22">
        <v>44487</v>
      </c>
      <c r="F3010" s="23">
        <v>6</v>
      </c>
      <c r="G3010" s="24">
        <v>0.18</v>
      </c>
      <c r="H3010">
        <f>VLOOKUP($B3010,產品!$A$1:$E$61,4,FALSE)*(1-$G3010)*$F3010</f>
        <v>98400</v>
      </c>
      <c r="I3010" s="58">
        <f>$H3010-VLOOKUP($B3010,產品!$A$2:$E$61,5,FALSE)*F3010-$R3010</f>
        <v>19416</v>
      </c>
      <c r="J3010">
        <f t="shared" si="138"/>
        <v>2021</v>
      </c>
      <c r="P3010" t="str">
        <f>MID(VLOOKUP($D3010,業務!$A$1:$E$11,2,FALSE),FIND("/",VLOOKUP($D3010,業務!$A$1:$E$11,2,FALSE))+1,2)</f>
        <v>專員</v>
      </c>
      <c r="Q3010">
        <f t="shared" si="139"/>
        <v>0.01</v>
      </c>
      <c r="R3010">
        <f t="shared" si="140"/>
        <v>984</v>
      </c>
    </row>
    <row r="3011" spans="1:18" ht="15.75" customHeight="1">
      <c r="A3011" s="19">
        <v>3010</v>
      </c>
      <c r="B3011" s="4">
        <v>30</v>
      </c>
      <c r="C3011" s="15">
        <v>135</v>
      </c>
      <c r="D3011" s="21">
        <v>1</v>
      </c>
      <c r="E3011" s="22">
        <v>44487</v>
      </c>
      <c r="F3011" s="26">
        <v>10</v>
      </c>
      <c r="G3011" s="24">
        <v>0.08</v>
      </c>
      <c r="H3011">
        <f>VLOOKUP($B3011,產品!$A$1:$E$61,4,FALSE)*(1-$G3011)*$F3011</f>
        <v>59800</v>
      </c>
      <c r="I3011" s="58">
        <f>$H3011-VLOOKUP($B3011,產品!$A$2:$E$61,5,FALSE)*F3011-$R3011</f>
        <v>20202</v>
      </c>
      <c r="J3011">
        <f t="shared" ref="J3011:J3074" si="141">YEAR(E3011)</f>
        <v>2021</v>
      </c>
      <c r="P3011" t="str">
        <f>MID(VLOOKUP($D3011,業務!$A$1:$E$11,2,FALSE),FIND("/",VLOOKUP($D3011,業務!$A$1:$E$11,2,FALSE))+1,2)</f>
        <v>專員</v>
      </c>
      <c r="Q3011">
        <f t="shared" ref="Q3011:Q3074" si="142">IF($P3011="專員",1%,IF($P3011="副理",1.2%,IF($P3011="經理",1.5%,IF($P3011="協理",1.6%,0))))</f>
        <v>0.01</v>
      </c>
      <c r="R3011">
        <f t="shared" ref="R3011:R3074" si="143">$H3011*$Q3011</f>
        <v>598</v>
      </c>
    </row>
    <row r="3012" spans="1:18" ht="15.75" customHeight="1">
      <c r="A3012" s="19">
        <v>3011</v>
      </c>
      <c r="B3012" s="4">
        <v>9</v>
      </c>
      <c r="C3012" s="15">
        <v>118</v>
      </c>
      <c r="D3012" s="21">
        <v>8</v>
      </c>
      <c r="E3012" s="22">
        <v>44487</v>
      </c>
      <c r="F3012" s="26">
        <v>80</v>
      </c>
      <c r="G3012" s="24">
        <v>0.08</v>
      </c>
      <c r="H3012">
        <f>VLOOKUP($B3012,產品!$A$1:$E$61,4,FALSE)*(1-$G3012)*$F3012</f>
        <v>73600</v>
      </c>
      <c r="I3012" s="58">
        <f>$H3012-VLOOKUP($B3012,產品!$A$2:$E$61,5,FALSE)*F3012-$R3012</f>
        <v>40864</v>
      </c>
      <c r="J3012">
        <f t="shared" si="141"/>
        <v>2021</v>
      </c>
      <c r="P3012" t="str">
        <f>MID(VLOOKUP($D3012,業務!$A$1:$E$11,2,FALSE),FIND("/",VLOOKUP($D3012,業務!$A$1:$E$11,2,FALSE))+1,2)</f>
        <v>專員</v>
      </c>
      <c r="Q3012">
        <f t="shared" si="142"/>
        <v>0.01</v>
      </c>
      <c r="R3012">
        <f t="shared" si="143"/>
        <v>736</v>
      </c>
    </row>
    <row r="3013" spans="1:18" ht="15.75" customHeight="1">
      <c r="A3013" s="19">
        <v>3012</v>
      </c>
      <c r="B3013" s="4">
        <v>16</v>
      </c>
      <c r="C3013" s="15">
        <v>294</v>
      </c>
      <c r="D3013" s="21">
        <v>10</v>
      </c>
      <c r="E3013" s="22">
        <v>44487</v>
      </c>
      <c r="F3013" s="26">
        <v>70</v>
      </c>
      <c r="G3013" s="24">
        <v>0.2</v>
      </c>
      <c r="H3013">
        <f>VLOOKUP($B3013,產品!$A$1:$E$61,4,FALSE)*(1-$G3013)*$F3013</f>
        <v>100800</v>
      </c>
      <c r="I3013" s="58">
        <f>$H3013-VLOOKUP($B3013,產品!$A$2:$E$61,5,FALSE)*F3013-$R3013</f>
        <v>49392</v>
      </c>
      <c r="J3013">
        <f t="shared" si="141"/>
        <v>2021</v>
      </c>
      <c r="P3013" t="str">
        <f>MID(VLOOKUP($D3013,業務!$A$1:$E$11,2,FALSE),FIND("/",VLOOKUP($D3013,業務!$A$1:$E$11,2,FALSE))+1,2)</f>
        <v>專員</v>
      </c>
      <c r="Q3013">
        <f t="shared" si="142"/>
        <v>0.01</v>
      </c>
      <c r="R3013">
        <f t="shared" si="143"/>
        <v>1008</v>
      </c>
    </row>
    <row r="3014" spans="1:18" ht="15.75" customHeight="1">
      <c r="A3014" s="19">
        <v>3013</v>
      </c>
      <c r="B3014" s="4">
        <v>25</v>
      </c>
      <c r="C3014" s="15">
        <v>281</v>
      </c>
      <c r="D3014" s="21">
        <v>5</v>
      </c>
      <c r="E3014" s="22">
        <v>44488</v>
      </c>
      <c r="F3014" s="26">
        <v>10</v>
      </c>
      <c r="G3014" s="24">
        <v>0.16</v>
      </c>
      <c r="H3014">
        <f>VLOOKUP($B3014,產品!$A$1:$E$61,4,FALSE)*(1-$G3014)*$F3014</f>
        <v>50400</v>
      </c>
      <c r="I3014" s="58">
        <f>$H3014-VLOOKUP($B3014,產品!$A$2:$E$61,5,FALSE)*F3014-$R3014</f>
        <v>13896</v>
      </c>
      <c r="J3014">
        <f t="shared" si="141"/>
        <v>2021</v>
      </c>
      <c r="P3014" t="str">
        <f>MID(VLOOKUP($D3014,業務!$A$1:$E$11,2,FALSE),FIND("/",VLOOKUP($D3014,業務!$A$1:$E$11,2,FALSE))+1,2)</f>
        <v>專員</v>
      </c>
      <c r="Q3014">
        <f t="shared" si="142"/>
        <v>0.01</v>
      </c>
      <c r="R3014">
        <f t="shared" si="143"/>
        <v>504</v>
      </c>
    </row>
    <row r="3015" spans="1:18" ht="15.75" customHeight="1">
      <c r="A3015" s="19">
        <v>3014</v>
      </c>
      <c r="B3015" s="4">
        <v>35</v>
      </c>
      <c r="C3015" s="15">
        <v>262</v>
      </c>
      <c r="D3015" s="21">
        <v>7</v>
      </c>
      <c r="E3015" s="22">
        <v>44488</v>
      </c>
      <c r="F3015" s="23">
        <v>3</v>
      </c>
      <c r="G3015" s="24">
        <v>0.2</v>
      </c>
      <c r="H3015">
        <f>VLOOKUP($B3015,產品!$A$1:$E$61,4,FALSE)*(1-$G3015)*$F3015</f>
        <v>20400</v>
      </c>
      <c r="I3015" s="58">
        <f>$H3015-VLOOKUP($B3015,產品!$A$2:$E$61,5,FALSE)*F3015-$R3015</f>
        <v>4855.2</v>
      </c>
      <c r="J3015">
        <f t="shared" si="141"/>
        <v>2021</v>
      </c>
      <c r="P3015" t="str">
        <f>MID(VLOOKUP($D3015,業務!$A$1:$E$11,2,FALSE),FIND("/",VLOOKUP($D3015,業務!$A$1:$E$11,2,FALSE))+1,2)</f>
        <v>副理</v>
      </c>
      <c r="Q3015">
        <f t="shared" si="142"/>
        <v>1.2E-2</v>
      </c>
      <c r="R3015">
        <f t="shared" si="143"/>
        <v>244.8</v>
      </c>
    </row>
    <row r="3016" spans="1:18" ht="15.75" customHeight="1">
      <c r="A3016" s="19">
        <v>3015</v>
      </c>
      <c r="B3016" s="4">
        <v>8</v>
      </c>
      <c r="C3016" s="15">
        <v>272</v>
      </c>
      <c r="D3016" s="21">
        <v>7</v>
      </c>
      <c r="E3016" s="22">
        <v>44488</v>
      </c>
      <c r="F3016" s="26">
        <v>14</v>
      </c>
      <c r="G3016" s="24">
        <v>0.06</v>
      </c>
      <c r="H3016">
        <f>VLOOKUP($B3016,產品!$A$1:$E$61,4,FALSE)*(1-$G3016)*$F3016</f>
        <v>13160</v>
      </c>
      <c r="I3016" s="58">
        <f>$H3016-VLOOKUP($B3016,產品!$A$2:$E$61,5,FALSE)*F3016-$R3016</f>
        <v>7402.08</v>
      </c>
      <c r="J3016">
        <f t="shared" si="141"/>
        <v>2021</v>
      </c>
      <c r="P3016" t="str">
        <f>MID(VLOOKUP($D3016,業務!$A$1:$E$11,2,FALSE),FIND("/",VLOOKUP($D3016,業務!$A$1:$E$11,2,FALSE))+1,2)</f>
        <v>副理</v>
      </c>
      <c r="Q3016">
        <f t="shared" si="142"/>
        <v>1.2E-2</v>
      </c>
      <c r="R3016">
        <f t="shared" si="143"/>
        <v>157.92000000000002</v>
      </c>
    </row>
    <row r="3017" spans="1:18" ht="15.75" customHeight="1">
      <c r="A3017" s="19">
        <v>3016</v>
      </c>
      <c r="B3017" s="4">
        <v>17</v>
      </c>
      <c r="C3017" s="15">
        <v>6</v>
      </c>
      <c r="D3017" s="21">
        <v>4</v>
      </c>
      <c r="E3017" s="22">
        <v>44488</v>
      </c>
      <c r="F3017" s="26">
        <v>9</v>
      </c>
      <c r="G3017" s="24">
        <v>0.13</v>
      </c>
      <c r="H3017">
        <f>VLOOKUP($B3017,產品!$A$1:$E$61,4,FALSE)*(1-$G3017)*$F3017</f>
        <v>14094</v>
      </c>
      <c r="I3017" s="58">
        <f>$H3017-VLOOKUP($B3017,產品!$A$2:$E$61,5,FALSE)*F3017-$R3017</f>
        <v>7444.8720000000003</v>
      </c>
      <c r="J3017">
        <f t="shared" si="141"/>
        <v>2021</v>
      </c>
      <c r="P3017" t="str">
        <f>MID(VLOOKUP($D3017,業務!$A$1:$E$11,2,FALSE),FIND("/",VLOOKUP($D3017,業務!$A$1:$E$11,2,FALSE))+1,2)</f>
        <v>副理</v>
      </c>
      <c r="Q3017">
        <f t="shared" si="142"/>
        <v>1.2E-2</v>
      </c>
      <c r="R3017">
        <f t="shared" si="143"/>
        <v>169.12800000000001</v>
      </c>
    </row>
    <row r="3018" spans="1:18" ht="15.75" customHeight="1">
      <c r="A3018" s="19">
        <v>3017</v>
      </c>
      <c r="B3018" s="4">
        <v>18</v>
      </c>
      <c r="C3018" s="15">
        <v>138</v>
      </c>
      <c r="D3018" s="21">
        <v>2</v>
      </c>
      <c r="E3018" s="22">
        <v>44488</v>
      </c>
      <c r="F3018" s="23">
        <v>10</v>
      </c>
      <c r="G3018" s="24">
        <v>0.14000000000000001</v>
      </c>
      <c r="H3018">
        <f>VLOOKUP($B3018,產品!$A$1:$E$61,4,FALSE)*(1-$G3018)*$F3018</f>
        <v>15480</v>
      </c>
      <c r="I3018" s="58">
        <f>$H3018-VLOOKUP($B3018,產品!$A$2:$E$61,5,FALSE)*F3018-$R3018</f>
        <v>8047.8</v>
      </c>
      <c r="J3018">
        <f t="shared" si="141"/>
        <v>2021</v>
      </c>
      <c r="P3018" t="str">
        <f>MID(VLOOKUP($D3018,業務!$A$1:$E$11,2,FALSE),FIND("/",VLOOKUP($D3018,業務!$A$1:$E$11,2,FALSE))+1,2)</f>
        <v>經理</v>
      </c>
      <c r="Q3018">
        <f t="shared" si="142"/>
        <v>1.4999999999999999E-2</v>
      </c>
      <c r="R3018">
        <f t="shared" si="143"/>
        <v>232.2</v>
      </c>
    </row>
    <row r="3019" spans="1:18" ht="15.75" customHeight="1">
      <c r="A3019" s="19">
        <v>3018</v>
      </c>
      <c r="B3019" s="4">
        <v>49</v>
      </c>
      <c r="C3019" s="15">
        <v>6</v>
      </c>
      <c r="D3019" s="21">
        <v>1</v>
      </c>
      <c r="E3019" s="22">
        <v>44488</v>
      </c>
      <c r="F3019" s="26">
        <v>4</v>
      </c>
      <c r="G3019" s="24">
        <v>0.14000000000000001</v>
      </c>
      <c r="H3019">
        <f>VLOOKUP($B3019,產品!$A$1:$E$61,4,FALSE)*(1-$G3019)*$F3019</f>
        <v>51600</v>
      </c>
      <c r="I3019" s="58">
        <f>$H3019-VLOOKUP($B3019,產品!$A$2:$E$61,5,FALSE)*F3019-$R3019</f>
        <v>9084</v>
      </c>
      <c r="J3019">
        <f t="shared" si="141"/>
        <v>2021</v>
      </c>
      <c r="P3019" t="str">
        <f>MID(VLOOKUP($D3019,業務!$A$1:$E$11,2,FALSE),FIND("/",VLOOKUP($D3019,業務!$A$1:$E$11,2,FALSE))+1,2)</f>
        <v>專員</v>
      </c>
      <c r="Q3019">
        <f t="shared" si="142"/>
        <v>0.01</v>
      </c>
      <c r="R3019">
        <f t="shared" si="143"/>
        <v>516</v>
      </c>
    </row>
    <row r="3020" spans="1:18" ht="15.75" customHeight="1">
      <c r="A3020" s="19">
        <v>3019</v>
      </c>
      <c r="B3020" s="4">
        <v>52</v>
      </c>
      <c r="C3020" s="15">
        <v>284</v>
      </c>
      <c r="D3020" s="21">
        <v>9</v>
      </c>
      <c r="E3020" s="22">
        <v>44488</v>
      </c>
      <c r="F3020" s="26">
        <v>5</v>
      </c>
      <c r="G3020" s="24">
        <v>0.18</v>
      </c>
      <c r="H3020">
        <f>VLOOKUP($B3020,產品!$A$1:$E$61,4,FALSE)*(1-$G3020)*$F3020</f>
        <v>90200</v>
      </c>
      <c r="I3020" s="58">
        <f>$H3020-VLOOKUP($B3020,產品!$A$2:$E$61,5,FALSE)*F3020-$R3020</f>
        <v>11847.000000000015</v>
      </c>
      <c r="J3020">
        <f t="shared" si="141"/>
        <v>2021</v>
      </c>
      <c r="P3020" t="str">
        <f>MID(VLOOKUP($D3020,業務!$A$1:$E$11,2,FALSE),FIND("/",VLOOKUP($D3020,業務!$A$1:$E$11,2,FALSE))+1,2)</f>
        <v>經理</v>
      </c>
      <c r="Q3020">
        <f t="shared" si="142"/>
        <v>1.4999999999999999E-2</v>
      </c>
      <c r="R3020">
        <f t="shared" si="143"/>
        <v>1353</v>
      </c>
    </row>
    <row r="3021" spans="1:18" ht="15.75" customHeight="1">
      <c r="A3021" s="19">
        <v>3020</v>
      </c>
      <c r="B3021" s="4">
        <v>54</v>
      </c>
      <c r="C3021" s="15">
        <v>6</v>
      </c>
      <c r="D3021" s="21">
        <v>2</v>
      </c>
      <c r="E3021" s="22">
        <v>44488</v>
      </c>
      <c r="F3021" s="26">
        <v>4</v>
      </c>
      <c r="G3021" s="24">
        <v>0.1</v>
      </c>
      <c r="H3021">
        <f>VLOOKUP($B3021,產品!$A$1:$E$61,4,FALSE)*(1-$G3021)*$F3021</f>
        <v>64800</v>
      </c>
      <c r="I3021" s="58">
        <f>$H3021-VLOOKUP($B3021,產品!$A$2:$E$61,5,FALSE)*F3021-$R3021</f>
        <v>13428</v>
      </c>
      <c r="J3021">
        <f t="shared" si="141"/>
        <v>2021</v>
      </c>
      <c r="P3021" t="str">
        <f>MID(VLOOKUP($D3021,業務!$A$1:$E$11,2,FALSE),FIND("/",VLOOKUP($D3021,業務!$A$1:$E$11,2,FALSE))+1,2)</f>
        <v>經理</v>
      </c>
      <c r="Q3021">
        <f t="shared" si="142"/>
        <v>1.4999999999999999E-2</v>
      </c>
      <c r="R3021">
        <f t="shared" si="143"/>
        <v>972</v>
      </c>
    </row>
    <row r="3022" spans="1:18" ht="15.75" customHeight="1">
      <c r="A3022" s="19">
        <v>3021</v>
      </c>
      <c r="B3022" s="4">
        <v>10</v>
      </c>
      <c r="C3022" s="15">
        <v>5</v>
      </c>
      <c r="D3022" s="21">
        <v>2</v>
      </c>
      <c r="E3022" s="22">
        <v>44488</v>
      </c>
      <c r="F3022" s="23">
        <v>40</v>
      </c>
      <c r="G3022" s="24">
        <v>0.09</v>
      </c>
      <c r="H3022">
        <f>VLOOKUP($B3022,產品!$A$1:$E$61,4,FALSE)*(1-$G3022)*$F3022</f>
        <v>36400</v>
      </c>
      <c r="I3022" s="58">
        <f>$H3022-VLOOKUP($B3022,產品!$A$2:$E$61,5,FALSE)*F3022-$R3022</f>
        <v>19854</v>
      </c>
      <c r="J3022">
        <f t="shared" si="141"/>
        <v>2021</v>
      </c>
      <c r="P3022" t="str">
        <f>MID(VLOOKUP($D3022,業務!$A$1:$E$11,2,FALSE),FIND("/",VLOOKUP($D3022,業務!$A$1:$E$11,2,FALSE))+1,2)</f>
        <v>經理</v>
      </c>
      <c r="Q3022">
        <f t="shared" si="142"/>
        <v>1.4999999999999999E-2</v>
      </c>
      <c r="R3022">
        <f t="shared" si="143"/>
        <v>546</v>
      </c>
    </row>
    <row r="3023" spans="1:18" ht="15.75" customHeight="1">
      <c r="A3023" s="19">
        <v>3022</v>
      </c>
      <c r="B3023" s="4">
        <v>2</v>
      </c>
      <c r="C3023" s="15">
        <v>257</v>
      </c>
      <c r="D3023" s="21">
        <v>4</v>
      </c>
      <c r="E3023" s="22">
        <v>44488</v>
      </c>
      <c r="F3023" s="23">
        <v>50</v>
      </c>
      <c r="G3023" s="24">
        <v>0.08</v>
      </c>
      <c r="H3023">
        <f>VLOOKUP($B3023,產品!$A$1:$E$61,4,FALSE)*(1-$G3023)*$F3023</f>
        <v>46000</v>
      </c>
      <c r="I3023" s="58">
        <f>$H3023-VLOOKUP($B3023,產品!$A$2:$E$61,5,FALSE)*F3023-$R3023</f>
        <v>25448</v>
      </c>
      <c r="J3023">
        <f t="shared" si="141"/>
        <v>2021</v>
      </c>
      <c r="P3023" t="str">
        <f>MID(VLOOKUP($D3023,業務!$A$1:$E$11,2,FALSE),FIND("/",VLOOKUP($D3023,業務!$A$1:$E$11,2,FALSE))+1,2)</f>
        <v>副理</v>
      </c>
      <c r="Q3023">
        <f t="shared" si="142"/>
        <v>1.2E-2</v>
      </c>
      <c r="R3023">
        <f t="shared" si="143"/>
        <v>552</v>
      </c>
    </row>
    <row r="3024" spans="1:18" ht="15.75" customHeight="1">
      <c r="A3024" s="19">
        <v>3023</v>
      </c>
      <c r="B3024" s="4">
        <v>58</v>
      </c>
      <c r="C3024" s="15">
        <v>11</v>
      </c>
      <c r="D3024" s="21">
        <v>10</v>
      </c>
      <c r="E3024" s="22">
        <v>44488</v>
      </c>
      <c r="F3024" s="26">
        <v>7</v>
      </c>
      <c r="G3024" s="24">
        <v>7.0000000000000007E-2</v>
      </c>
      <c r="H3024">
        <f>VLOOKUP($B3024,產品!$A$1:$E$61,4,FALSE)*(1-$G3024)*$F3024</f>
        <v>136710</v>
      </c>
      <c r="I3024" s="58">
        <f>$H3024-VLOOKUP($B3024,產品!$A$2:$E$61,5,FALSE)*F3024-$R3024</f>
        <v>32442.900000000016</v>
      </c>
      <c r="J3024">
        <f t="shared" si="141"/>
        <v>2021</v>
      </c>
      <c r="P3024" t="str">
        <f>MID(VLOOKUP($D3024,業務!$A$1:$E$11,2,FALSE),FIND("/",VLOOKUP($D3024,業務!$A$1:$E$11,2,FALSE))+1,2)</f>
        <v>專員</v>
      </c>
      <c r="Q3024">
        <f t="shared" si="142"/>
        <v>0.01</v>
      </c>
      <c r="R3024">
        <f t="shared" si="143"/>
        <v>1367.1000000000001</v>
      </c>
    </row>
    <row r="3025" spans="1:18" ht="15.75" customHeight="1">
      <c r="A3025" s="19">
        <v>3024</v>
      </c>
      <c r="B3025" s="4">
        <v>55</v>
      </c>
      <c r="C3025" s="15">
        <v>288</v>
      </c>
      <c r="D3025" s="21">
        <v>1</v>
      </c>
      <c r="E3025" s="22">
        <v>44488</v>
      </c>
      <c r="F3025" s="26">
        <v>12</v>
      </c>
      <c r="G3025" s="24">
        <v>0.12</v>
      </c>
      <c r="H3025">
        <f>VLOOKUP($B3025,產品!$A$1:$E$61,4,FALSE)*(1-$G3025)*$F3025</f>
        <v>211200</v>
      </c>
      <c r="I3025" s="58">
        <f>$H3025-VLOOKUP($B3025,產品!$A$2:$E$61,5,FALSE)*F3025-$R3025</f>
        <v>41088</v>
      </c>
      <c r="J3025">
        <f t="shared" si="141"/>
        <v>2021</v>
      </c>
      <c r="P3025" t="str">
        <f>MID(VLOOKUP($D3025,業務!$A$1:$E$11,2,FALSE),FIND("/",VLOOKUP($D3025,業務!$A$1:$E$11,2,FALSE))+1,2)</f>
        <v>專員</v>
      </c>
      <c r="Q3025">
        <f t="shared" si="142"/>
        <v>0.01</v>
      </c>
      <c r="R3025">
        <f t="shared" si="143"/>
        <v>2112</v>
      </c>
    </row>
    <row r="3026" spans="1:18" ht="15.75" customHeight="1">
      <c r="A3026" s="19">
        <v>3025</v>
      </c>
      <c r="B3026" s="4">
        <v>36</v>
      </c>
      <c r="C3026" s="15">
        <v>290</v>
      </c>
      <c r="D3026" s="21">
        <v>9</v>
      </c>
      <c r="E3026" s="22">
        <v>44488</v>
      </c>
      <c r="F3026" s="26">
        <v>30</v>
      </c>
      <c r="G3026" s="24">
        <v>0.2</v>
      </c>
      <c r="H3026">
        <f>VLOOKUP($B3026,產品!$A$1:$E$61,4,FALSE)*(1-$G3026)*$F3026</f>
        <v>216000</v>
      </c>
      <c r="I3026" s="58">
        <f>$H3026-VLOOKUP($B3026,產品!$A$2:$E$61,5,FALSE)*F3026-$R3026</f>
        <v>50760</v>
      </c>
      <c r="J3026">
        <f t="shared" si="141"/>
        <v>2021</v>
      </c>
      <c r="P3026" t="str">
        <f>MID(VLOOKUP($D3026,業務!$A$1:$E$11,2,FALSE),FIND("/",VLOOKUP($D3026,業務!$A$1:$E$11,2,FALSE))+1,2)</f>
        <v>經理</v>
      </c>
      <c r="Q3026">
        <f t="shared" si="142"/>
        <v>1.4999999999999999E-2</v>
      </c>
      <c r="R3026">
        <f t="shared" si="143"/>
        <v>3240</v>
      </c>
    </row>
    <row r="3027" spans="1:18" ht="15.75" customHeight="1">
      <c r="A3027" s="19">
        <v>3026</v>
      </c>
      <c r="B3027" s="4">
        <v>16</v>
      </c>
      <c r="C3027" s="15">
        <v>264</v>
      </c>
      <c r="D3027" s="21">
        <v>5</v>
      </c>
      <c r="E3027" s="22">
        <v>44488</v>
      </c>
      <c r="F3027" s="26">
        <v>80</v>
      </c>
      <c r="G3027" s="24">
        <v>0.11</v>
      </c>
      <c r="H3027">
        <f>VLOOKUP($B3027,產品!$A$1:$E$61,4,FALSE)*(1-$G3027)*$F3027</f>
        <v>128160</v>
      </c>
      <c r="I3027" s="58">
        <f>$H3027-VLOOKUP($B3027,產品!$A$2:$E$61,5,FALSE)*F3027-$R3027</f>
        <v>69278.399999999994</v>
      </c>
      <c r="J3027">
        <f t="shared" si="141"/>
        <v>2021</v>
      </c>
      <c r="P3027" t="str">
        <f>MID(VLOOKUP($D3027,業務!$A$1:$E$11,2,FALSE),FIND("/",VLOOKUP($D3027,業務!$A$1:$E$11,2,FALSE))+1,2)</f>
        <v>專員</v>
      </c>
      <c r="Q3027">
        <f t="shared" si="142"/>
        <v>0.01</v>
      </c>
      <c r="R3027">
        <f t="shared" si="143"/>
        <v>1281.6000000000001</v>
      </c>
    </row>
    <row r="3028" spans="1:18" ht="15.75" customHeight="1">
      <c r="A3028" s="19">
        <v>3027</v>
      </c>
      <c r="B3028" s="4">
        <v>30</v>
      </c>
      <c r="C3028" s="15">
        <v>293</v>
      </c>
      <c r="D3028" s="21">
        <v>5</v>
      </c>
      <c r="E3028" s="22">
        <v>44489</v>
      </c>
      <c r="F3028" s="23">
        <v>3</v>
      </c>
      <c r="G3028" s="24">
        <v>7.0000000000000007E-2</v>
      </c>
      <c r="H3028">
        <f>VLOOKUP($B3028,產品!$A$1:$E$61,4,FALSE)*(1-$G3028)*$F3028</f>
        <v>18135</v>
      </c>
      <c r="I3028" s="58">
        <f>$H3028-VLOOKUP($B3028,產品!$A$2:$E$61,5,FALSE)*F3028-$R3028</f>
        <v>6253.65</v>
      </c>
      <c r="J3028">
        <f t="shared" si="141"/>
        <v>2021</v>
      </c>
      <c r="P3028" t="str">
        <f>MID(VLOOKUP($D3028,業務!$A$1:$E$11,2,FALSE),FIND("/",VLOOKUP($D3028,業務!$A$1:$E$11,2,FALSE))+1,2)</f>
        <v>專員</v>
      </c>
      <c r="Q3028">
        <f t="shared" si="142"/>
        <v>0.01</v>
      </c>
      <c r="R3028">
        <f t="shared" si="143"/>
        <v>181.35</v>
      </c>
    </row>
    <row r="3029" spans="1:18" ht="15.75" customHeight="1">
      <c r="A3029" s="19">
        <v>3028</v>
      </c>
      <c r="B3029" s="4">
        <v>43</v>
      </c>
      <c r="C3029" s="15">
        <v>116</v>
      </c>
      <c r="D3029" s="21">
        <v>9</v>
      </c>
      <c r="E3029" s="22">
        <v>44489</v>
      </c>
      <c r="F3029" s="26">
        <v>3</v>
      </c>
      <c r="G3029" s="24">
        <v>0.18</v>
      </c>
      <c r="H3029">
        <f>VLOOKUP($B3029,產品!$A$1:$E$61,4,FALSE)*(1-$G3029)*$F3029</f>
        <v>44280.000000000007</v>
      </c>
      <c r="I3029" s="58">
        <f>$H3029-VLOOKUP($B3029,產品!$A$2:$E$61,5,FALSE)*F3029-$R3029</f>
        <v>8515.8000000000065</v>
      </c>
      <c r="J3029">
        <f t="shared" si="141"/>
        <v>2021</v>
      </c>
      <c r="P3029" t="str">
        <f>MID(VLOOKUP($D3029,業務!$A$1:$E$11,2,FALSE),FIND("/",VLOOKUP($D3029,業務!$A$1:$E$11,2,FALSE))+1,2)</f>
        <v>經理</v>
      </c>
      <c r="Q3029">
        <f t="shared" si="142"/>
        <v>1.4999999999999999E-2</v>
      </c>
      <c r="R3029">
        <f t="shared" si="143"/>
        <v>664.2</v>
      </c>
    </row>
    <row r="3030" spans="1:18" ht="15.75" customHeight="1">
      <c r="A3030" s="19">
        <v>3029</v>
      </c>
      <c r="B3030" s="4">
        <v>38</v>
      </c>
      <c r="C3030" s="15">
        <v>272</v>
      </c>
      <c r="D3030" s="21">
        <v>5</v>
      </c>
      <c r="E3030" s="22">
        <v>44489</v>
      </c>
      <c r="F3030" s="26">
        <v>4</v>
      </c>
      <c r="G3030" s="24">
        <v>0.08</v>
      </c>
      <c r="H3030">
        <f>VLOOKUP($B3030,產品!$A$1:$E$61,4,FALSE)*(1-$G3030)*$F3030</f>
        <v>55200</v>
      </c>
      <c r="I3030" s="58">
        <f>$H3030-VLOOKUP($B3030,產品!$A$2:$E$61,5,FALSE)*F3030-$R3030</f>
        <v>15648</v>
      </c>
      <c r="J3030">
        <f t="shared" si="141"/>
        <v>2021</v>
      </c>
      <c r="P3030" t="str">
        <f>MID(VLOOKUP($D3030,業務!$A$1:$E$11,2,FALSE),FIND("/",VLOOKUP($D3030,業務!$A$1:$E$11,2,FALSE))+1,2)</f>
        <v>專員</v>
      </c>
      <c r="Q3030">
        <f t="shared" si="142"/>
        <v>0.01</v>
      </c>
      <c r="R3030">
        <f t="shared" si="143"/>
        <v>552</v>
      </c>
    </row>
    <row r="3031" spans="1:18" ht="15.75" customHeight="1">
      <c r="A3031" s="19">
        <v>3030</v>
      </c>
      <c r="B3031" s="4">
        <v>21</v>
      </c>
      <c r="C3031" s="15">
        <v>135</v>
      </c>
      <c r="D3031" s="21">
        <v>1</v>
      </c>
      <c r="E3031" s="22">
        <v>44489</v>
      </c>
      <c r="F3031" s="26">
        <v>50</v>
      </c>
      <c r="G3031" s="24">
        <v>0.06</v>
      </c>
      <c r="H3031">
        <f>VLOOKUP($B3031,產品!$A$1:$E$61,4,FALSE)*(1-$G3031)*$F3031</f>
        <v>84600</v>
      </c>
      <c r="I3031" s="58">
        <f>$H3031-VLOOKUP($B3031,產品!$A$2:$E$61,5,FALSE)*F3031-$R3031</f>
        <v>47754</v>
      </c>
      <c r="J3031">
        <f t="shared" si="141"/>
        <v>2021</v>
      </c>
      <c r="P3031" t="str">
        <f>MID(VLOOKUP($D3031,業務!$A$1:$E$11,2,FALSE),FIND("/",VLOOKUP($D3031,業務!$A$1:$E$11,2,FALSE))+1,2)</f>
        <v>專員</v>
      </c>
      <c r="Q3031">
        <f t="shared" si="142"/>
        <v>0.01</v>
      </c>
      <c r="R3031">
        <f t="shared" si="143"/>
        <v>846</v>
      </c>
    </row>
    <row r="3032" spans="1:18" ht="15.75" customHeight="1">
      <c r="A3032" s="19">
        <v>3031</v>
      </c>
      <c r="B3032" s="4">
        <v>35</v>
      </c>
      <c r="C3032" s="15">
        <v>7</v>
      </c>
      <c r="D3032" s="21">
        <v>1</v>
      </c>
      <c r="E3032" s="22">
        <v>44490</v>
      </c>
      <c r="F3032" s="26">
        <v>4</v>
      </c>
      <c r="G3032" s="24">
        <v>0.12</v>
      </c>
      <c r="H3032">
        <f>VLOOKUP($B3032,產品!$A$1:$E$61,4,FALSE)*(1-$G3032)*$F3032</f>
        <v>29920</v>
      </c>
      <c r="I3032" s="58">
        <f>$H3032-VLOOKUP($B3032,產品!$A$2:$E$61,5,FALSE)*F3032-$R3032</f>
        <v>9220.7999999999993</v>
      </c>
      <c r="J3032">
        <f t="shared" si="141"/>
        <v>2021</v>
      </c>
      <c r="P3032" t="str">
        <f>MID(VLOOKUP($D3032,業務!$A$1:$E$11,2,FALSE),FIND("/",VLOOKUP($D3032,業務!$A$1:$E$11,2,FALSE))+1,2)</f>
        <v>專員</v>
      </c>
      <c r="Q3032">
        <f t="shared" si="142"/>
        <v>0.01</v>
      </c>
      <c r="R3032">
        <f t="shared" si="143"/>
        <v>299.2</v>
      </c>
    </row>
    <row r="3033" spans="1:18" ht="15.75" customHeight="1">
      <c r="A3033" s="19">
        <v>3032</v>
      </c>
      <c r="B3033" s="4">
        <v>11</v>
      </c>
      <c r="C3033" s="15">
        <v>271</v>
      </c>
      <c r="D3033" s="21">
        <v>6</v>
      </c>
      <c r="E3033" s="22">
        <v>44490</v>
      </c>
      <c r="F3033" s="23">
        <v>30</v>
      </c>
      <c r="G3033" s="24">
        <v>0.13</v>
      </c>
      <c r="H3033">
        <f>VLOOKUP($B3033,產品!$A$1:$E$61,4,FALSE)*(1-$G3033)*$F3033</f>
        <v>26100</v>
      </c>
      <c r="I3033" s="58">
        <f>$H3033-VLOOKUP($B3033,產品!$A$2:$E$61,5,FALSE)*F3033-$R3033</f>
        <v>13839</v>
      </c>
      <c r="J3033">
        <f t="shared" si="141"/>
        <v>2021</v>
      </c>
      <c r="P3033" t="str">
        <f>MID(VLOOKUP($D3033,業務!$A$1:$E$11,2,FALSE),FIND("/",VLOOKUP($D3033,業務!$A$1:$E$11,2,FALSE))+1,2)</f>
        <v>專員</v>
      </c>
      <c r="Q3033">
        <f t="shared" si="142"/>
        <v>0.01</v>
      </c>
      <c r="R3033">
        <f t="shared" si="143"/>
        <v>261</v>
      </c>
    </row>
    <row r="3034" spans="1:18" ht="15.75" customHeight="1">
      <c r="A3034" s="19">
        <v>3033</v>
      </c>
      <c r="B3034" s="4">
        <v>24</v>
      </c>
      <c r="C3034" s="15">
        <v>114</v>
      </c>
      <c r="D3034" s="21">
        <v>1</v>
      </c>
      <c r="E3034" s="22">
        <v>44490</v>
      </c>
      <c r="F3034" s="26">
        <v>40</v>
      </c>
      <c r="G3034" s="24">
        <v>7.0000000000000007E-2</v>
      </c>
      <c r="H3034">
        <f>VLOOKUP($B3034,產品!$A$1:$E$61,4,FALSE)*(1-$G3034)*$F3034</f>
        <v>66960</v>
      </c>
      <c r="I3034" s="58">
        <f>$H3034-VLOOKUP($B3034,產品!$A$2:$E$61,5,FALSE)*F3034-$R3034</f>
        <v>37490.400000000001</v>
      </c>
      <c r="J3034">
        <f t="shared" si="141"/>
        <v>2021</v>
      </c>
      <c r="P3034" t="str">
        <f>MID(VLOOKUP($D3034,業務!$A$1:$E$11,2,FALSE),FIND("/",VLOOKUP($D3034,業務!$A$1:$E$11,2,FALSE))+1,2)</f>
        <v>專員</v>
      </c>
      <c r="Q3034">
        <f t="shared" si="142"/>
        <v>0.01</v>
      </c>
      <c r="R3034">
        <f t="shared" si="143"/>
        <v>669.6</v>
      </c>
    </row>
    <row r="3035" spans="1:18" ht="15.75" customHeight="1">
      <c r="A3035" s="19">
        <v>3034</v>
      </c>
      <c r="B3035" s="4">
        <v>8</v>
      </c>
      <c r="C3035" s="15">
        <v>9</v>
      </c>
      <c r="D3035" s="21">
        <v>2</v>
      </c>
      <c r="E3035" s="22">
        <v>44490</v>
      </c>
      <c r="F3035" s="26">
        <v>300</v>
      </c>
      <c r="G3035" s="24">
        <v>0.19</v>
      </c>
      <c r="H3035">
        <f>VLOOKUP($B3035,產品!$A$1:$E$61,4,FALSE)*(1-$G3035)*$F3035</f>
        <v>243000</v>
      </c>
      <c r="I3035" s="58">
        <f>$H3035-VLOOKUP($B3035,產品!$A$2:$E$61,5,FALSE)*F3035-$R3035</f>
        <v>119355</v>
      </c>
      <c r="J3035">
        <f t="shared" si="141"/>
        <v>2021</v>
      </c>
      <c r="P3035" t="str">
        <f>MID(VLOOKUP($D3035,業務!$A$1:$E$11,2,FALSE),FIND("/",VLOOKUP($D3035,業務!$A$1:$E$11,2,FALSE))+1,2)</f>
        <v>經理</v>
      </c>
      <c r="Q3035">
        <f t="shared" si="142"/>
        <v>1.4999999999999999E-2</v>
      </c>
      <c r="R3035">
        <f t="shared" si="143"/>
        <v>3645</v>
      </c>
    </row>
    <row r="3036" spans="1:18" ht="15.75" customHeight="1">
      <c r="A3036" s="19">
        <v>3035</v>
      </c>
      <c r="B3036" s="4">
        <v>29</v>
      </c>
      <c r="C3036" s="15">
        <v>137</v>
      </c>
      <c r="D3036" s="21">
        <v>8</v>
      </c>
      <c r="E3036" s="22">
        <v>44491</v>
      </c>
      <c r="F3036" s="23">
        <v>10</v>
      </c>
      <c r="G3036" s="24">
        <v>0.2</v>
      </c>
      <c r="H3036">
        <f>VLOOKUP($B3036,產品!$A$1:$E$61,4,FALSE)*(1-$G3036)*$F3036</f>
        <v>48000</v>
      </c>
      <c r="I3036" s="58">
        <f>$H3036-VLOOKUP($B3036,產品!$A$2:$E$61,5,FALSE)*F3036-$R3036</f>
        <v>11520</v>
      </c>
      <c r="J3036">
        <f t="shared" si="141"/>
        <v>2021</v>
      </c>
      <c r="P3036" t="str">
        <f>MID(VLOOKUP($D3036,業務!$A$1:$E$11,2,FALSE),FIND("/",VLOOKUP($D3036,業務!$A$1:$E$11,2,FALSE))+1,2)</f>
        <v>專員</v>
      </c>
      <c r="Q3036">
        <f t="shared" si="142"/>
        <v>0.01</v>
      </c>
      <c r="R3036">
        <f t="shared" si="143"/>
        <v>480</v>
      </c>
    </row>
    <row r="3037" spans="1:18" ht="15.75" customHeight="1">
      <c r="A3037" s="19">
        <v>3036</v>
      </c>
      <c r="B3037" s="4">
        <v>9</v>
      </c>
      <c r="C3037" s="15">
        <v>286</v>
      </c>
      <c r="D3037" s="21">
        <v>2</v>
      </c>
      <c r="E3037" s="22">
        <v>44491</v>
      </c>
      <c r="F3037" s="23">
        <v>10</v>
      </c>
      <c r="G3037" s="24">
        <v>0.08</v>
      </c>
      <c r="H3037">
        <f>VLOOKUP($B3037,產品!$A$1:$E$61,4,FALSE)*(1-$G3037)*$F3037</f>
        <v>9200</v>
      </c>
      <c r="I3037" s="58">
        <f>$H3037-VLOOKUP($B3037,產品!$A$2:$E$61,5,FALSE)*F3037-$R3037</f>
        <v>5062</v>
      </c>
      <c r="J3037">
        <f t="shared" si="141"/>
        <v>2021</v>
      </c>
      <c r="P3037" t="str">
        <f>MID(VLOOKUP($D3037,業務!$A$1:$E$11,2,FALSE),FIND("/",VLOOKUP($D3037,業務!$A$1:$E$11,2,FALSE))+1,2)</f>
        <v>經理</v>
      </c>
      <c r="Q3037">
        <f t="shared" si="142"/>
        <v>1.4999999999999999E-2</v>
      </c>
      <c r="R3037">
        <f t="shared" si="143"/>
        <v>138</v>
      </c>
    </row>
    <row r="3038" spans="1:18" ht="15.75" customHeight="1">
      <c r="A3038" s="19">
        <v>3037</v>
      </c>
      <c r="B3038" s="4">
        <v>27</v>
      </c>
      <c r="C3038" s="15">
        <v>118</v>
      </c>
      <c r="D3038" s="21">
        <v>2</v>
      </c>
      <c r="E3038" s="22">
        <v>44491</v>
      </c>
      <c r="F3038" s="26">
        <v>3</v>
      </c>
      <c r="G3038" s="24">
        <v>0.15</v>
      </c>
      <c r="H3038">
        <f>VLOOKUP($B3038,產品!$A$1:$E$61,4,FALSE)*(1-$G3038)*$F3038</f>
        <v>17850</v>
      </c>
      <c r="I3038" s="58">
        <f>$H3038-VLOOKUP($B3038,產品!$A$2:$E$61,5,FALSE)*F3038-$R3038</f>
        <v>4982.25</v>
      </c>
      <c r="J3038">
        <f t="shared" si="141"/>
        <v>2021</v>
      </c>
      <c r="P3038" t="str">
        <f>MID(VLOOKUP($D3038,業務!$A$1:$E$11,2,FALSE),FIND("/",VLOOKUP($D3038,業務!$A$1:$E$11,2,FALSE))+1,2)</f>
        <v>經理</v>
      </c>
      <c r="Q3038">
        <f t="shared" si="142"/>
        <v>1.4999999999999999E-2</v>
      </c>
      <c r="R3038">
        <f t="shared" si="143"/>
        <v>267.75</v>
      </c>
    </row>
    <row r="3039" spans="1:18" ht="15.75" customHeight="1">
      <c r="A3039" s="19">
        <v>3038</v>
      </c>
      <c r="B3039" s="4">
        <v>49</v>
      </c>
      <c r="C3039" s="15">
        <v>122</v>
      </c>
      <c r="D3039" s="21">
        <v>8</v>
      </c>
      <c r="E3039" s="22">
        <v>44491</v>
      </c>
      <c r="F3039" s="26">
        <v>3</v>
      </c>
      <c r="G3039" s="24">
        <v>0.17</v>
      </c>
      <c r="H3039">
        <f>VLOOKUP($B3039,產品!$A$1:$E$61,4,FALSE)*(1-$G3039)*$F3039</f>
        <v>37350</v>
      </c>
      <c r="I3039" s="58">
        <f>$H3039-VLOOKUP($B3039,產品!$A$2:$E$61,5,FALSE)*F3039-$R3039</f>
        <v>5476.5</v>
      </c>
      <c r="J3039">
        <f t="shared" si="141"/>
        <v>2021</v>
      </c>
      <c r="P3039" t="str">
        <f>MID(VLOOKUP($D3039,業務!$A$1:$E$11,2,FALSE),FIND("/",VLOOKUP($D3039,業務!$A$1:$E$11,2,FALSE))+1,2)</f>
        <v>專員</v>
      </c>
      <c r="Q3039">
        <f t="shared" si="142"/>
        <v>0.01</v>
      </c>
      <c r="R3039">
        <f t="shared" si="143"/>
        <v>373.5</v>
      </c>
    </row>
    <row r="3040" spans="1:18" ht="15.75" customHeight="1">
      <c r="A3040" s="19">
        <v>3039</v>
      </c>
      <c r="B3040" s="4">
        <v>30</v>
      </c>
      <c r="C3040" s="15">
        <v>282</v>
      </c>
      <c r="D3040" s="21">
        <v>3</v>
      </c>
      <c r="E3040" s="22">
        <v>44491</v>
      </c>
      <c r="F3040" s="23">
        <v>4</v>
      </c>
      <c r="G3040" s="24">
        <v>0.12</v>
      </c>
      <c r="H3040">
        <f>VLOOKUP($B3040,產品!$A$1:$E$61,4,FALSE)*(1-$G3040)*$F3040</f>
        <v>22880</v>
      </c>
      <c r="I3040" s="58">
        <f>$H3040-VLOOKUP($B3040,產品!$A$2:$E$61,5,FALSE)*F3040-$R3040</f>
        <v>6913.92</v>
      </c>
      <c r="J3040">
        <f t="shared" si="141"/>
        <v>2021</v>
      </c>
      <c r="P3040" t="str">
        <f>MID(VLOOKUP($D3040,業務!$A$1:$E$11,2,FALSE),FIND("/",VLOOKUP($D3040,業務!$A$1:$E$11,2,FALSE))+1,2)</f>
        <v>協理</v>
      </c>
      <c r="Q3040">
        <f t="shared" si="142"/>
        <v>1.6E-2</v>
      </c>
      <c r="R3040">
        <f t="shared" si="143"/>
        <v>366.08</v>
      </c>
    </row>
    <row r="3041" spans="1:18" ht="15.75" customHeight="1">
      <c r="A3041" s="19">
        <v>3040</v>
      </c>
      <c r="B3041" s="4">
        <v>24</v>
      </c>
      <c r="C3041" s="15">
        <v>294</v>
      </c>
      <c r="D3041" s="21">
        <v>3</v>
      </c>
      <c r="E3041" s="22">
        <v>44491</v>
      </c>
      <c r="F3041" s="26">
        <v>15</v>
      </c>
      <c r="G3041" s="24">
        <v>0.19</v>
      </c>
      <c r="H3041">
        <f>VLOOKUP($B3041,產品!$A$1:$E$61,4,FALSE)*(1-$G3041)*$F3041</f>
        <v>21870</v>
      </c>
      <c r="I3041" s="58">
        <f>$H3041-VLOOKUP($B3041,產品!$A$2:$E$61,5,FALSE)*F3041-$R3041</f>
        <v>10720.08</v>
      </c>
      <c r="J3041">
        <f t="shared" si="141"/>
        <v>2021</v>
      </c>
      <c r="P3041" t="str">
        <f>MID(VLOOKUP($D3041,業務!$A$1:$E$11,2,FALSE),FIND("/",VLOOKUP($D3041,業務!$A$1:$E$11,2,FALSE))+1,2)</f>
        <v>協理</v>
      </c>
      <c r="Q3041">
        <f t="shared" si="142"/>
        <v>1.6E-2</v>
      </c>
      <c r="R3041">
        <f t="shared" si="143"/>
        <v>349.92</v>
      </c>
    </row>
    <row r="3042" spans="1:18" ht="15.75" customHeight="1">
      <c r="A3042" s="19">
        <v>3041</v>
      </c>
      <c r="B3042" s="4">
        <v>7</v>
      </c>
      <c r="C3042" s="15">
        <v>273</v>
      </c>
      <c r="D3042" s="21">
        <v>4</v>
      </c>
      <c r="E3042" s="22">
        <v>44491</v>
      </c>
      <c r="F3042" s="26">
        <v>30</v>
      </c>
      <c r="G3042" s="24">
        <v>0.18</v>
      </c>
      <c r="H3042">
        <f>VLOOKUP($B3042,產品!$A$1:$E$61,4,FALSE)*(1-$G3042)*$F3042</f>
        <v>24600.000000000004</v>
      </c>
      <c r="I3042" s="58">
        <f>$H3042-VLOOKUP($B3042,產品!$A$2:$E$61,5,FALSE)*F3042-$R3042</f>
        <v>12304.800000000003</v>
      </c>
      <c r="J3042">
        <f t="shared" si="141"/>
        <v>2021</v>
      </c>
      <c r="P3042" t="str">
        <f>MID(VLOOKUP($D3042,業務!$A$1:$E$11,2,FALSE),FIND("/",VLOOKUP($D3042,業務!$A$1:$E$11,2,FALSE))+1,2)</f>
        <v>副理</v>
      </c>
      <c r="Q3042">
        <f t="shared" si="142"/>
        <v>1.2E-2</v>
      </c>
      <c r="R3042">
        <f t="shared" si="143"/>
        <v>295.20000000000005</v>
      </c>
    </row>
    <row r="3043" spans="1:18" ht="15.75" customHeight="1">
      <c r="A3043" s="19">
        <v>3042</v>
      </c>
      <c r="B3043" s="4">
        <v>60</v>
      </c>
      <c r="C3043" s="15">
        <v>113</v>
      </c>
      <c r="D3043" s="21">
        <v>4</v>
      </c>
      <c r="E3043" s="22">
        <v>44491</v>
      </c>
      <c r="F3043" s="26">
        <v>3</v>
      </c>
      <c r="G3043" s="24">
        <v>0.09</v>
      </c>
      <c r="H3043">
        <f>VLOOKUP($B3043,產品!$A$1:$E$61,4,FALSE)*(1-$G3043)*$F3043</f>
        <v>68250</v>
      </c>
      <c r="I3043" s="58">
        <f>$H3043-VLOOKUP($B3043,產品!$A$2:$E$61,5,FALSE)*F3043-$R3043</f>
        <v>14931</v>
      </c>
      <c r="J3043">
        <f t="shared" si="141"/>
        <v>2021</v>
      </c>
      <c r="P3043" t="str">
        <f>MID(VLOOKUP($D3043,業務!$A$1:$E$11,2,FALSE),FIND("/",VLOOKUP($D3043,業務!$A$1:$E$11,2,FALSE))+1,2)</f>
        <v>副理</v>
      </c>
      <c r="Q3043">
        <f t="shared" si="142"/>
        <v>1.2E-2</v>
      </c>
      <c r="R3043">
        <f t="shared" si="143"/>
        <v>819</v>
      </c>
    </row>
    <row r="3044" spans="1:18" ht="15.75" customHeight="1">
      <c r="A3044" s="19">
        <v>3043</v>
      </c>
      <c r="B3044" s="4">
        <v>49</v>
      </c>
      <c r="C3044" s="15">
        <v>283</v>
      </c>
      <c r="D3044" s="21">
        <v>3</v>
      </c>
      <c r="E3044" s="22">
        <v>44491</v>
      </c>
      <c r="F3044" s="26">
        <v>22</v>
      </c>
      <c r="G3044" s="24">
        <v>0.19</v>
      </c>
      <c r="H3044">
        <f>VLOOKUP($B3044,產品!$A$1:$E$61,4,FALSE)*(1-$G3044)*$F3044</f>
        <v>267300</v>
      </c>
      <c r="I3044" s="58">
        <f>$H3044-VLOOKUP($B3044,產品!$A$2:$E$61,5,FALSE)*F3044-$R3044</f>
        <v>32023.200000000001</v>
      </c>
      <c r="J3044">
        <f t="shared" si="141"/>
        <v>2021</v>
      </c>
      <c r="P3044" t="str">
        <f>MID(VLOOKUP($D3044,業務!$A$1:$E$11,2,FALSE),FIND("/",VLOOKUP($D3044,業務!$A$1:$E$11,2,FALSE))+1,2)</f>
        <v>協理</v>
      </c>
      <c r="Q3044">
        <f t="shared" si="142"/>
        <v>1.6E-2</v>
      </c>
      <c r="R3044">
        <f t="shared" si="143"/>
        <v>4276.8</v>
      </c>
    </row>
    <row r="3045" spans="1:18" ht="15.75" customHeight="1">
      <c r="A3045" s="19">
        <v>3044</v>
      </c>
      <c r="B3045" s="4">
        <v>54</v>
      </c>
      <c r="C3045" s="15">
        <v>276</v>
      </c>
      <c r="D3045" s="21">
        <v>5</v>
      </c>
      <c r="E3045" s="22">
        <v>44491</v>
      </c>
      <c r="F3045" s="26">
        <v>17</v>
      </c>
      <c r="G3045" s="24">
        <v>0.16</v>
      </c>
      <c r="H3045">
        <f>VLOOKUP($B3045,產品!$A$1:$E$61,4,FALSE)*(1-$G3045)*$F3045</f>
        <v>257040</v>
      </c>
      <c r="I3045" s="58">
        <f>$H3045-VLOOKUP($B3045,產品!$A$2:$E$61,5,FALSE)*F3045-$R3045</f>
        <v>40269.599999999999</v>
      </c>
      <c r="J3045">
        <f t="shared" si="141"/>
        <v>2021</v>
      </c>
      <c r="P3045" t="str">
        <f>MID(VLOOKUP($D3045,業務!$A$1:$E$11,2,FALSE),FIND("/",VLOOKUP($D3045,業務!$A$1:$E$11,2,FALSE))+1,2)</f>
        <v>專員</v>
      </c>
      <c r="Q3045">
        <f t="shared" si="142"/>
        <v>0.01</v>
      </c>
      <c r="R3045">
        <f t="shared" si="143"/>
        <v>2570.4</v>
      </c>
    </row>
    <row r="3046" spans="1:18" ht="15.75" customHeight="1">
      <c r="A3046" s="19">
        <v>3045</v>
      </c>
      <c r="B3046" s="4">
        <v>40</v>
      </c>
      <c r="C3046" s="15">
        <v>124</v>
      </c>
      <c r="D3046" s="21">
        <v>2</v>
      </c>
      <c r="E3046" s="22">
        <v>44491</v>
      </c>
      <c r="F3046" s="23">
        <v>13</v>
      </c>
      <c r="G3046" s="24">
        <v>0.18</v>
      </c>
      <c r="H3046">
        <f>VLOOKUP($B3046,產品!$A$1:$E$61,4,FALSE)*(1-$G3046)*$F3046</f>
        <v>213200</v>
      </c>
      <c r="I3046" s="58">
        <f>$H3046-VLOOKUP($B3046,產品!$A$2:$E$61,5,FALSE)*F3046-$R3046</f>
        <v>41002</v>
      </c>
      <c r="J3046">
        <f t="shared" si="141"/>
        <v>2021</v>
      </c>
      <c r="P3046" t="str">
        <f>MID(VLOOKUP($D3046,業務!$A$1:$E$11,2,FALSE),FIND("/",VLOOKUP($D3046,業務!$A$1:$E$11,2,FALSE))+1,2)</f>
        <v>經理</v>
      </c>
      <c r="Q3046">
        <f t="shared" si="142"/>
        <v>1.4999999999999999E-2</v>
      </c>
      <c r="R3046">
        <f t="shared" si="143"/>
        <v>3198</v>
      </c>
    </row>
    <row r="3047" spans="1:18" ht="15.75" customHeight="1">
      <c r="A3047" s="19">
        <v>3046</v>
      </c>
      <c r="B3047" s="4">
        <v>15</v>
      </c>
      <c r="C3047" s="15">
        <v>275</v>
      </c>
      <c r="D3047" s="21">
        <v>5</v>
      </c>
      <c r="E3047" s="22">
        <v>44491</v>
      </c>
      <c r="F3047" s="26">
        <v>100</v>
      </c>
      <c r="G3047" s="24">
        <v>0.06</v>
      </c>
      <c r="H3047">
        <f>VLOOKUP($B3047,產品!$A$1:$E$61,4,FALSE)*(1-$G3047)*$F3047</f>
        <v>169200</v>
      </c>
      <c r="I3047" s="58">
        <f>$H3047-VLOOKUP($B3047,產品!$A$2:$E$61,5,FALSE)*F3047-$R3047</f>
        <v>95508</v>
      </c>
      <c r="J3047">
        <f t="shared" si="141"/>
        <v>2021</v>
      </c>
      <c r="P3047" t="str">
        <f>MID(VLOOKUP($D3047,業務!$A$1:$E$11,2,FALSE),FIND("/",VLOOKUP($D3047,業務!$A$1:$E$11,2,FALSE))+1,2)</f>
        <v>專員</v>
      </c>
      <c r="Q3047">
        <f t="shared" si="142"/>
        <v>0.01</v>
      </c>
      <c r="R3047">
        <f t="shared" si="143"/>
        <v>1692</v>
      </c>
    </row>
    <row r="3048" spans="1:18" ht="15.75" customHeight="1">
      <c r="A3048" s="19">
        <v>3047</v>
      </c>
      <c r="B3048" s="4">
        <v>25</v>
      </c>
      <c r="C3048" s="15">
        <v>279</v>
      </c>
      <c r="D3048" s="21">
        <v>2</v>
      </c>
      <c r="E3048" s="22">
        <v>44492</v>
      </c>
      <c r="F3048" s="26">
        <v>10</v>
      </c>
      <c r="G3048" s="24">
        <v>0.16</v>
      </c>
      <c r="H3048">
        <f>VLOOKUP($B3048,產品!$A$1:$E$61,4,FALSE)*(1-$G3048)*$F3048</f>
        <v>50400</v>
      </c>
      <c r="I3048" s="58">
        <f>$H3048-VLOOKUP($B3048,產品!$A$2:$E$61,5,FALSE)*F3048-$R3048</f>
        <v>13644</v>
      </c>
      <c r="J3048">
        <f t="shared" si="141"/>
        <v>2021</v>
      </c>
      <c r="P3048" t="str">
        <f>MID(VLOOKUP($D3048,業務!$A$1:$E$11,2,FALSE),FIND("/",VLOOKUP($D3048,業務!$A$1:$E$11,2,FALSE))+1,2)</f>
        <v>經理</v>
      </c>
      <c r="Q3048">
        <f t="shared" si="142"/>
        <v>1.4999999999999999E-2</v>
      </c>
      <c r="R3048">
        <f t="shared" si="143"/>
        <v>756</v>
      </c>
    </row>
    <row r="3049" spans="1:18" ht="15.75" customHeight="1">
      <c r="A3049" s="19">
        <v>3048</v>
      </c>
      <c r="B3049" s="4">
        <v>10</v>
      </c>
      <c r="C3049" s="15">
        <v>276</v>
      </c>
      <c r="D3049" s="21">
        <v>2</v>
      </c>
      <c r="E3049" s="22">
        <v>44492</v>
      </c>
      <c r="F3049" s="23">
        <v>10</v>
      </c>
      <c r="G3049" s="24">
        <v>0.09</v>
      </c>
      <c r="H3049">
        <f>VLOOKUP($B3049,產品!$A$1:$E$61,4,FALSE)*(1-$G3049)*$F3049</f>
        <v>9100</v>
      </c>
      <c r="I3049" s="58">
        <f>$H3049-VLOOKUP($B3049,產品!$A$2:$E$61,5,FALSE)*F3049-$R3049</f>
        <v>4963.5</v>
      </c>
      <c r="J3049">
        <f t="shared" si="141"/>
        <v>2021</v>
      </c>
      <c r="P3049" t="str">
        <f>MID(VLOOKUP($D3049,業務!$A$1:$E$11,2,FALSE),FIND("/",VLOOKUP($D3049,業務!$A$1:$E$11,2,FALSE))+1,2)</f>
        <v>經理</v>
      </c>
      <c r="Q3049">
        <f t="shared" si="142"/>
        <v>1.4999999999999999E-2</v>
      </c>
      <c r="R3049">
        <f t="shared" si="143"/>
        <v>136.5</v>
      </c>
    </row>
    <row r="3050" spans="1:18" ht="15.75" customHeight="1">
      <c r="A3050" s="19">
        <v>3049</v>
      </c>
      <c r="B3050" s="4">
        <v>30</v>
      </c>
      <c r="C3050" s="15">
        <v>139</v>
      </c>
      <c r="D3050" s="21">
        <v>5</v>
      </c>
      <c r="E3050" s="22">
        <v>44492</v>
      </c>
      <c r="F3050" s="23">
        <v>4</v>
      </c>
      <c r="G3050" s="24">
        <v>0.05</v>
      </c>
      <c r="H3050">
        <f>VLOOKUP($B3050,產品!$A$1:$E$61,4,FALSE)*(1-$G3050)*$F3050</f>
        <v>24700</v>
      </c>
      <c r="I3050" s="58">
        <f>$H3050-VLOOKUP($B3050,產品!$A$2:$E$61,5,FALSE)*F3050-$R3050</f>
        <v>8853</v>
      </c>
      <c r="J3050">
        <f t="shared" si="141"/>
        <v>2021</v>
      </c>
      <c r="P3050" t="str">
        <f>MID(VLOOKUP($D3050,業務!$A$1:$E$11,2,FALSE),FIND("/",VLOOKUP($D3050,業務!$A$1:$E$11,2,FALSE))+1,2)</f>
        <v>專員</v>
      </c>
      <c r="Q3050">
        <f t="shared" si="142"/>
        <v>0.01</v>
      </c>
      <c r="R3050">
        <f t="shared" si="143"/>
        <v>247</v>
      </c>
    </row>
    <row r="3051" spans="1:18" ht="15.75" customHeight="1">
      <c r="A3051" s="19">
        <v>3050</v>
      </c>
      <c r="B3051" s="4">
        <v>52</v>
      </c>
      <c r="C3051" s="15">
        <v>261</v>
      </c>
      <c r="D3051" s="21">
        <v>8</v>
      </c>
      <c r="E3051" s="22">
        <v>44492</v>
      </c>
      <c r="F3051" s="23">
        <v>6</v>
      </c>
      <c r="G3051" s="24">
        <v>0.18</v>
      </c>
      <c r="H3051">
        <f>VLOOKUP($B3051,產品!$A$1:$E$61,4,FALSE)*(1-$G3051)*$F3051</f>
        <v>108240</v>
      </c>
      <c r="I3051" s="58">
        <f>$H3051-VLOOKUP($B3051,產品!$A$2:$E$61,5,FALSE)*F3051-$R3051</f>
        <v>14757.600000000015</v>
      </c>
      <c r="J3051">
        <f t="shared" si="141"/>
        <v>2021</v>
      </c>
      <c r="P3051" t="str">
        <f>MID(VLOOKUP($D3051,業務!$A$1:$E$11,2,FALSE),FIND("/",VLOOKUP($D3051,業務!$A$1:$E$11,2,FALSE))+1,2)</f>
        <v>專員</v>
      </c>
      <c r="Q3051">
        <f t="shared" si="142"/>
        <v>0.01</v>
      </c>
      <c r="R3051">
        <f t="shared" si="143"/>
        <v>1082.4000000000001</v>
      </c>
    </row>
    <row r="3052" spans="1:18" ht="15.75" customHeight="1">
      <c r="A3052" s="19">
        <v>3051</v>
      </c>
      <c r="B3052" s="4">
        <v>51</v>
      </c>
      <c r="C3052" s="15">
        <v>112</v>
      </c>
      <c r="D3052" s="21">
        <v>8</v>
      </c>
      <c r="E3052" s="22">
        <v>44492</v>
      </c>
      <c r="F3052" s="26">
        <v>11</v>
      </c>
      <c r="G3052" s="24">
        <v>0.14000000000000001</v>
      </c>
      <c r="H3052">
        <f>VLOOKUP($B3052,產品!$A$1:$E$61,4,FALSE)*(1-$G3052)*$F3052</f>
        <v>189200</v>
      </c>
      <c r="I3052" s="58">
        <f>$H3052-VLOOKUP($B3052,產品!$A$2:$E$61,5,FALSE)*F3052-$R3052</f>
        <v>33308</v>
      </c>
      <c r="J3052">
        <f t="shared" si="141"/>
        <v>2021</v>
      </c>
      <c r="P3052" t="str">
        <f>MID(VLOOKUP($D3052,業務!$A$1:$E$11,2,FALSE),FIND("/",VLOOKUP($D3052,業務!$A$1:$E$11,2,FALSE))+1,2)</f>
        <v>專員</v>
      </c>
      <c r="Q3052">
        <f t="shared" si="142"/>
        <v>0.01</v>
      </c>
      <c r="R3052">
        <f t="shared" si="143"/>
        <v>1892</v>
      </c>
    </row>
    <row r="3053" spans="1:18" ht="15.75" customHeight="1">
      <c r="A3053" s="19">
        <v>3052</v>
      </c>
      <c r="B3053" s="4">
        <v>25</v>
      </c>
      <c r="C3053" s="15">
        <v>269</v>
      </c>
      <c r="D3053" s="21">
        <v>1</v>
      </c>
      <c r="E3053" s="22">
        <v>44493</v>
      </c>
      <c r="F3053" s="26">
        <v>3</v>
      </c>
      <c r="G3053" s="24">
        <v>0.1</v>
      </c>
      <c r="H3053">
        <f>VLOOKUP($B3053,產品!$A$1:$E$61,4,FALSE)*(1-$G3053)*$F3053</f>
        <v>16200</v>
      </c>
      <c r="I3053" s="58">
        <f>$H3053-VLOOKUP($B3053,產品!$A$2:$E$61,5,FALSE)*F3053-$R3053</f>
        <v>5238</v>
      </c>
      <c r="J3053">
        <f t="shared" si="141"/>
        <v>2021</v>
      </c>
      <c r="P3053" t="str">
        <f>MID(VLOOKUP($D3053,業務!$A$1:$E$11,2,FALSE),FIND("/",VLOOKUP($D3053,業務!$A$1:$E$11,2,FALSE))+1,2)</f>
        <v>專員</v>
      </c>
      <c r="Q3053">
        <f t="shared" si="142"/>
        <v>0.01</v>
      </c>
      <c r="R3053">
        <f t="shared" si="143"/>
        <v>162</v>
      </c>
    </row>
    <row r="3054" spans="1:18" ht="15.75" customHeight="1">
      <c r="A3054" s="19">
        <v>3053</v>
      </c>
      <c r="B3054" s="4">
        <v>58</v>
      </c>
      <c r="C3054" s="15">
        <v>258</v>
      </c>
      <c r="D3054" s="21">
        <v>8</v>
      </c>
      <c r="E3054" s="22">
        <v>44493</v>
      </c>
      <c r="F3054" s="23">
        <v>2</v>
      </c>
      <c r="G3054" s="24">
        <v>0.13</v>
      </c>
      <c r="H3054">
        <f>VLOOKUP($B3054,產品!$A$1:$E$61,4,FALSE)*(1-$G3054)*$F3054</f>
        <v>36540</v>
      </c>
      <c r="I3054" s="58">
        <f>$H3054-VLOOKUP($B3054,產品!$A$2:$E$61,5,FALSE)*F3054-$R3054</f>
        <v>6774.600000000004</v>
      </c>
      <c r="J3054">
        <f t="shared" si="141"/>
        <v>2021</v>
      </c>
      <c r="P3054" t="str">
        <f>MID(VLOOKUP($D3054,業務!$A$1:$E$11,2,FALSE),FIND("/",VLOOKUP($D3054,業務!$A$1:$E$11,2,FALSE))+1,2)</f>
        <v>專員</v>
      </c>
      <c r="Q3054">
        <f t="shared" si="142"/>
        <v>0.01</v>
      </c>
      <c r="R3054">
        <f t="shared" si="143"/>
        <v>365.40000000000003</v>
      </c>
    </row>
    <row r="3055" spans="1:18" ht="15.75" customHeight="1">
      <c r="A3055" s="19">
        <v>3054</v>
      </c>
      <c r="B3055" s="4">
        <v>51</v>
      </c>
      <c r="C3055" s="15">
        <v>277</v>
      </c>
      <c r="D3055" s="21">
        <v>1</v>
      </c>
      <c r="E3055" s="22">
        <v>44493</v>
      </c>
      <c r="F3055" s="26">
        <v>3</v>
      </c>
      <c r="G3055" s="24">
        <v>0.11</v>
      </c>
      <c r="H3055">
        <f>VLOOKUP($B3055,產品!$A$1:$E$61,4,FALSE)*(1-$G3055)*$F3055</f>
        <v>53400</v>
      </c>
      <c r="I3055" s="58">
        <f>$H3055-VLOOKUP($B3055,產品!$A$2:$E$61,5,FALSE)*F3055-$R3055</f>
        <v>10866</v>
      </c>
      <c r="J3055">
        <f t="shared" si="141"/>
        <v>2021</v>
      </c>
      <c r="P3055" t="str">
        <f>MID(VLOOKUP($D3055,業務!$A$1:$E$11,2,FALSE),FIND("/",VLOOKUP($D3055,業務!$A$1:$E$11,2,FALSE))+1,2)</f>
        <v>專員</v>
      </c>
      <c r="Q3055">
        <f t="shared" si="142"/>
        <v>0.01</v>
      </c>
      <c r="R3055">
        <f t="shared" si="143"/>
        <v>534</v>
      </c>
    </row>
    <row r="3056" spans="1:18" ht="15.75" customHeight="1">
      <c r="A3056" s="19">
        <v>3055</v>
      </c>
      <c r="B3056" s="4">
        <v>58</v>
      </c>
      <c r="C3056" s="15">
        <v>12</v>
      </c>
      <c r="D3056" s="21">
        <v>1</v>
      </c>
      <c r="E3056" s="22">
        <v>44493</v>
      </c>
      <c r="F3056" s="23">
        <v>10</v>
      </c>
      <c r="G3056" s="24">
        <v>0.14000000000000001</v>
      </c>
      <c r="H3056">
        <f>VLOOKUP($B3056,產品!$A$1:$E$61,4,FALSE)*(1-$G3056)*$F3056</f>
        <v>180600</v>
      </c>
      <c r="I3056" s="58">
        <f>$H3056-VLOOKUP($B3056,產品!$A$2:$E$61,5,FALSE)*F3056-$R3056</f>
        <v>31794.000000000029</v>
      </c>
      <c r="J3056">
        <f t="shared" si="141"/>
        <v>2021</v>
      </c>
      <c r="P3056" t="str">
        <f>MID(VLOOKUP($D3056,業務!$A$1:$E$11,2,FALSE),FIND("/",VLOOKUP($D3056,業務!$A$1:$E$11,2,FALSE))+1,2)</f>
        <v>專員</v>
      </c>
      <c r="Q3056">
        <f t="shared" si="142"/>
        <v>0.01</v>
      </c>
      <c r="R3056">
        <f t="shared" si="143"/>
        <v>1806</v>
      </c>
    </row>
    <row r="3057" spans="1:18" ht="15.75" customHeight="1">
      <c r="A3057" s="19">
        <v>3056</v>
      </c>
      <c r="B3057" s="4">
        <v>47</v>
      </c>
      <c r="C3057" s="15">
        <v>277</v>
      </c>
      <c r="D3057" s="21">
        <v>7</v>
      </c>
      <c r="E3057" s="22">
        <v>44494</v>
      </c>
      <c r="F3057" s="23">
        <v>10</v>
      </c>
      <c r="G3057" s="24">
        <v>0.18</v>
      </c>
      <c r="H3057">
        <f>VLOOKUP($B3057,產品!$A$1:$E$61,4,FALSE)*(1-$G3057)*$F3057</f>
        <v>164000</v>
      </c>
      <c r="I3057" s="58">
        <f>$H3057-VLOOKUP($B3057,產品!$A$2:$E$61,5,FALSE)*F3057-$R3057</f>
        <v>32032</v>
      </c>
      <c r="J3057">
        <f t="shared" si="141"/>
        <v>2021</v>
      </c>
      <c r="P3057" t="str">
        <f>MID(VLOOKUP($D3057,業務!$A$1:$E$11,2,FALSE),FIND("/",VLOOKUP($D3057,業務!$A$1:$E$11,2,FALSE))+1,2)</f>
        <v>副理</v>
      </c>
      <c r="Q3057">
        <f t="shared" si="142"/>
        <v>1.2E-2</v>
      </c>
      <c r="R3057">
        <f t="shared" si="143"/>
        <v>1968</v>
      </c>
    </row>
    <row r="3058" spans="1:18" ht="15.75" customHeight="1">
      <c r="A3058" s="19">
        <v>3057</v>
      </c>
      <c r="B3058" s="4">
        <v>14</v>
      </c>
      <c r="C3058" s="15">
        <v>281</v>
      </c>
      <c r="D3058" s="21">
        <v>8</v>
      </c>
      <c r="E3058" s="22">
        <v>44494</v>
      </c>
      <c r="F3058" s="23">
        <v>10</v>
      </c>
      <c r="G3058" s="24">
        <v>0.16</v>
      </c>
      <c r="H3058">
        <f>VLOOKUP($B3058,產品!$A$1:$E$61,4,FALSE)*(1-$G3058)*$F3058</f>
        <v>15120</v>
      </c>
      <c r="I3058" s="58">
        <f>$H3058-VLOOKUP($B3058,產品!$A$2:$E$61,5,FALSE)*F3058-$R3058</f>
        <v>7768.8</v>
      </c>
      <c r="J3058">
        <f t="shared" si="141"/>
        <v>2021</v>
      </c>
      <c r="P3058" t="str">
        <f>MID(VLOOKUP($D3058,業務!$A$1:$E$11,2,FALSE),FIND("/",VLOOKUP($D3058,業務!$A$1:$E$11,2,FALSE))+1,2)</f>
        <v>專員</v>
      </c>
      <c r="Q3058">
        <f t="shared" si="142"/>
        <v>0.01</v>
      </c>
      <c r="R3058">
        <f t="shared" si="143"/>
        <v>151.20000000000002</v>
      </c>
    </row>
    <row r="3059" spans="1:18" ht="15.75" customHeight="1">
      <c r="A3059" s="19">
        <v>3058</v>
      </c>
      <c r="B3059" s="4">
        <v>12</v>
      </c>
      <c r="C3059" s="15">
        <v>262</v>
      </c>
      <c r="D3059" s="21">
        <v>3</v>
      </c>
      <c r="E3059" s="22">
        <v>44494</v>
      </c>
      <c r="F3059" s="26">
        <v>100</v>
      </c>
      <c r="G3059" s="24">
        <v>0.17</v>
      </c>
      <c r="H3059">
        <f>VLOOKUP($B3059,產品!$A$1:$E$61,4,FALSE)*(1-$G3059)*$F3059</f>
        <v>83000</v>
      </c>
      <c r="I3059" s="58">
        <f>$H3059-VLOOKUP($B3059,產品!$A$2:$E$61,5,FALSE)*F3059-$R3059</f>
        <v>41672</v>
      </c>
      <c r="J3059">
        <f t="shared" si="141"/>
        <v>2021</v>
      </c>
      <c r="P3059" t="str">
        <f>MID(VLOOKUP($D3059,業務!$A$1:$E$11,2,FALSE),FIND("/",VLOOKUP($D3059,業務!$A$1:$E$11,2,FALSE))+1,2)</f>
        <v>協理</v>
      </c>
      <c r="Q3059">
        <f t="shared" si="142"/>
        <v>1.6E-2</v>
      </c>
      <c r="R3059">
        <f t="shared" si="143"/>
        <v>1328</v>
      </c>
    </row>
    <row r="3060" spans="1:18" ht="15.75" customHeight="1">
      <c r="A3060" s="19">
        <v>3059</v>
      </c>
      <c r="B3060" s="4">
        <v>4</v>
      </c>
      <c r="C3060" s="15">
        <v>284</v>
      </c>
      <c r="D3060" s="21">
        <v>4</v>
      </c>
      <c r="E3060" s="22">
        <v>44494</v>
      </c>
      <c r="F3060" s="26">
        <v>90</v>
      </c>
      <c r="G3060" s="24">
        <v>0.12</v>
      </c>
      <c r="H3060">
        <f>VLOOKUP($B3060,產品!$A$1:$E$61,4,FALSE)*(1-$G3060)*$F3060</f>
        <v>79200</v>
      </c>
      <c r="I3060" s="58">
        <f>$H3060-VLOOKUP($B3060,產品!$A$2:$E$61,5,FALSE)*F3060-$R3060</f>
        <v>42249.599999999999</v>
      </c>
      <c r="J3060">
        <f t="shared" si="141"/>
        <v>2021</v>
      </c>
      <c r="P3060" t="str">
        <f>MID(VLOOKUP($D3060,業務!$A$1:$E$11,2,FALSE),FIND("/",VLOOKUP($D3060,業務!$A$1:$E$11,2,FALSE))+1,2)</f>
        <v>副理</v>
      </c>
      <c r="Q3060">
        <f t="shared" si="142"/>
        <v>1.2E-2</v>
      </c>
      <c r="R3060">
        <f t="shared" si="143"/>
        <v>950.4</v>
      </c>
    </row>
    <row r="3061" spans="1:18" ht="15.75" customHeight="1">
      <c r="A3061" s="19">
        <v>3060</v>
      </c>
      <c r="B3061" s="4">
        <v>2</v>
      </c>
      <c r="C3061" s="15">
        <v>1</v>
      </c>
      <c r="D3061" s="21">
        <v>9</v>
      </c>
      <c r="E3061" s="22">
        <v>44495</v>
      </c>
      <c r="F3061" s="23">
        <v>10</v>
      </c>
      <c r="G3061" s="24">
        <v>0.06</v>
      </c>
      <c r="H3061">
        <f>VLOOKUP($B3061,產品!$A$1:$E$61,4,FALSE)*(1-$G3061)*$F3061</f>
        <v>9400</v>
      </c>
      <c r="I3061" s="58">
        <f>$H3061-VLOOKUP($B3061,產品!$A$2:$E$61,5,FALSE)*F3061-$R3061</f>
        <v>5259</v>
      </c>
      <c r="J3061">
        <f t="shared" si="141"/>
        <v>2021</v>
      </c>
      <c r="P3061" t="str">
        <f>MID(VLOOKUP($D3061,業務!$A$1:$E$11,2,FALSE),FIND("/",VLOOKUP($D3061,業務!$A$1:$E$11,2,FALSE))+1,2)</f>
        <v>經理</v>
      </c>
      <c r="Q3061">
        <f t="shared" si="142"/>
        <v>1.4999999999999999E-2</v>
      </c>
      <c r="R3061">
        <f t="shared" si="143"/>
        <v>141</v>
      </c>
    </row>
    <row r="3062" spans="1:18" ht="15.75" customHeight="1">
      <c r="A3062" s="19">
        <v>3061</v>
      </c>
      <c r="B3062" s="4">
        <v>31</v>
      </c>
      <c r="C3062" s="15">
        <v>259</v>
      </c>
      <c r="D3062" s="21">
        <v>6</v>
      </c>
      <c r="E3062" s="22">
        <v>44495</v>
      </c>
      <c r="F3062" s="23">
        <v>6</v>
      </c>
      <c r="G3062" s="24">
        <v>0.2</v>
      </c>
      <c r="H3062">
        <f>VLOOKUP($B3062,產品!$A$1:$E$61,4,FALSE)*(1-$G3062)*$F3062</f>
        <v>33600</v>
      </c>
      <c r="I3062" s="58">
        <f>$H3062-VLOOKUP($B3062,產品!$A$2:$E$61,5,FALSE)*F3062-$R3062</f>
        <v>8064</v>
      </c>
      <c r="J3062">
        <f t="shared" si="141"/>
        <v>2021</v>
      </c>
      <c r="P3062" t="str">
        <f>MID(VLOOKUP($D3062,業務!$A$1:$E$11,2,FALSE),FIND("/",VLOOKUP($D3062,業務!$A$1:$E$11,2,FALSE))+1,2)</f>
        <v>專員</v>
      </c>
      <c r="Q3062">
        <f t="shared" si="142"/>
        <v>0.01</v>
      </c>
      <c r="R3062">
        <f t="shared" si="143"/>
        <v>336</v>
      </c>
    </row>
    <row r="3063" spans="1:18" ht="15.75" customHeight="1">
      <c r="A3063" s="19">
        <v>3062</v>
      </c>
      <c r="B3063" s="4">
        <v>1</v>
      </c>
      <c r="C3063" s="15">
        <v>2</v>
      </c>
      <c r="D3063" s="21">
        <v>3</v>
      </c>
      <c r="E3063" s="22">
        <v>44495</v>
      </c>
      <c r="F3063" s="23">
        <v>20</v>
      </c>
      <c r="G3063" s="24">
        <v>0.17</v>
      </c>
      <c r="H3063">
        <f>VLOOKUP($B3063,產品!$A$1:$E$61,4,FALSE)*(1-$G3063)*$F3063</f>
        <v>16600</v>
      </c>
      <c r="I3063" s="58">
        <f>$H3063-VLOOKUP($B3063,產品!$A$2:$E$61,5,FALSE)*F3063-$R3063</f>
        <v>8334.4</v>
      </c>
      <c r="J3063">
        <f t="shared" si="141"/>
        <v>2021</v>
      </c>
      <c r="P3063" t="str">
        <f>MID(VLOOKUP($D3063,業務!$A$1:$E$11,2,FALSE),FIND("/",VLOOKUP($D3063,業務!$A$1:$E$11,2,FALSE))+1,2)</f>
        <v>協理</v>
      </c>
      <c r="Q3063">
        <f t="shared" si="142"/>
        <v>1.6E-2</v>
      </c>
      <c r="R3063">
        <f t="shared" si="143"/>
        <v>265.60000000000002</v>
      </c>
    </row>
    <row r="3064" spans="1:18" ht="15.75" customHeight="1">
      <c r="A3064" s="19">
        <v>3063</v>
      </c>
      <c r="B3064" s="4">
        <v>59</v>
      </c>
      <c r="C3064" s="15">
        <v>119</v>
      </c>
      <c r="D3064" s="21">
        <v>7</v>
      </c>
      <c r="E3064" s="22">
        <v>44495</v>
      </c>
      <c r="F3064" s="26">
        <v>2</v>
      </c>
      <c r="G3064" s="24">
        <v>0.12</v>
      </c>
      <c r="H3064">
        <f>VLOOKUP($B3064,產品!$A$1:$E$61,4,FALSE)*(1-$G3064)*$F3064</f>
        <v>42240</v>
      </c>
      <c r="I3064" s="58">
        <f>$H3064-VLOOKUP($B3064,產品!$A$2:$E$61,5,FALSE)*F3064-$R3064</f>
        <v>8133.12</v>
      </c>
      <c r="J3064">
        <f t="shared" si="141"/>
        <v>2021</v>
      </c>
      <c r="P3064" t="str">
        <f>MID(VLOOKUP($D3064,業務!$A$1:$E$11,2,FALSE),FIND("/",VLOOKUP($D3064,業務!$A$1:$E$11,2,FALSE))+1,2)</f>
        <v>副理</v>
      </c>
      <c r="Q3064">
        <f t="shared" si="142"/>
        <v>1.2E-2</v>
      </c>
      <c r="R3064">
        <f t="shared" si="143"/>
        <v>506.88</v>
      </c>
    </row>
    <row r="3065" spans="1:18" ht="15.75" customHeight="1">
      <c r="A3065" s="19">
        <v>3064</v>
      </c>
      <c r="B3065" s="4">
        <v>33</v>
      </c>
      <c r="C3065" s="15">
        <v>257</v>
      </c>
      <c r="D3065" s="21">
        <v>7</v>
      </c>
      <c r="E3065" s="22">
        <v>44495</v>
      </c>
      <c r="F3065" s="26">
        <v>4</v>
      </c>
      <c r="G3065" s="24">
        <v>0.09</v>
      </c>
      <c r="H3065">
        <f>VLOOKUP($B3065,產品!$A$1:$E$61,4,FALSE)*(1-$G3065)*$F3065</f>
        <v>27300</v>
      </c>
      <c r="I3065" s="58">
        <f>$H3065-VLOOKUP($B3065,產品!$A$2:$E$61,5,FALSE)*F3065-$R3065</f>
        <v>8972.4</v>
      </c>
      <c r="J3065">
        <f t="shared" si="141"/>
        <v>2021</v>
      </c>
      <c r="P3065" t="str">
        <f>MID(VLOOKUP($D3065,業務!$A$1:$E$11,2,FALSE),FIND("/",VLOOKUP($D3065,業務!$A$1:$E$11,2,FALSE))+1,2)</f>
        <v>副理</v>
      </c>
      <c r="Q3065">
        <f t="shared" si="142"/>
        <v>1.2E-2</v>
      </c>
      <c r="R3065">
        <f t="shared" si="143"/>
        <v>327.60000000000002</v>
      </c>
    </row>
    <row r="3066" spans="1:18" ht="15.75" customHeight="1">
      <c r="A3066" s="19">
        <v>3065</v>
      </c>
      <c r="B3066" s="4">
        <v>53</v>
      </c>
      <c r="C3066" s="15">
        <v>116</v>
      </c>
      <c r="D3066" s="21">
        <v>7</v>
      </c>
      <c r="E3066" s="22">
        <v>44495</v>
      </c>
      <c r="F3066" s="26">
        <v>7</v>
      </c>
      <c r="G3066" s="24">
        <v>0.17</v>
      </c>
      <c r="H3066">
        <f>VLOOKUP($B3066,產品!$A$1:$E$61,4,FALSE)*(1-$G3066)*$F3066</f>
        <v>87150</v>
      </c>
      <c r="I3066" s="58">
        <f>$H3066-VLOOKUP($B3066,產品!$A$2:$E$61,5,FALSE)*F3066-$R3066</f>
        <v>12604.2</v>
      </c>
      <c r="J3066">
        <f t="shared" si="141"/>
        <v>2021</v>
      </c>
      <c r="P3066" t="str">
        <f>MID(VLOOKUP($D3066,業務!$A$1:$E$11,2,FALSE),FIND("/",VLOOKUP($D3066,業務!$A$1:$E$11,2,FALSE))+1,2)</f>
        <v>副理</v>
      </c>
      <c r="Q3066">
        <f t="shared" si="142"/>
        <v>1.2E-2</v>
      </c>
      <c r="R3066">
        <f t="shared" si="143"/>
        <v>1045.8</v>
      </c>
    </row>
    <row r="3067" spans="1:18" ht="15.75" customHeight="1">
      <c r="A3067" s="19">
        <v>3066</v>
      </c>
      <c r="B3067" s="4">
        <v>21</v>
      </c>
      <c r="C3067" s="15">
        <v>1</v>
      </c>
      <c r="D3067" s="21">
        <v>9</v>
      </c>
      <c r="E3067" s="22">
        <v>44495</v>
      </c>
      <c r="F3067" s="26">
        <v>17</v>
      </c>
      <c r="G3067" s="24">
        <v>0.12</v>
      </c>
      <c r="H3067">
        <f>VLOOKUP($B3067,產品!$A$1:$E$61,4,FALSE)*(1-$G3067)*$F3067</f>
        <v>26928</v>
      </c>
      <c r="I3067" s="58">
        <f>$H3067-VLOOKUP($B3067,產品!$A$2:$E$61,5,FALSE)*F3067-$R3067</f>
        <v>14284.08</v>
      </c>
      <c r="J3067">
        <f t="shared" si="141"/>
        <v>2021</v>
      </c>
      <c r="P3067" t="str">
        <f>MID(VLOOKUP($D3067,業務!$A$1:$E$11,2,FALSE),FIND("/",VLOOKUP($D3067,業務!$A$1:$E$11,2,FALSE))+1,2)</f>
        <v>經理</v>
      </c>
      <c r="Q3067">
        <f t="shared" si="142"/>
        <v>1.4999999999999999E-2</v>
      </c>
      <c r="R3067">
        <f t="shared" si="143"/>
        <v>403.91999999999996</v>
      </c>
    </row>
    <row r="3068" spans="1:18" ht="15.75" customHeight="1">
      <c r="A3068" s="19">
        <v>3067</v>
      </c>
      <c r="B3068" s="4">
        <v>3</v>
      </c>
      <c r="C3068" s="15">
        <v>8</v>
      </c>
      <c r="D3068" s="21">
        <v>4</v>
      </c>
      <c r="E3068" s="22">
        <v>44495</v>
      </c>
      <c r="F3068" s="23">
        <v>30</v>
      </c>
      <c r="G3068" s="24">
        <v>0.1</v>
      </c>
      <c r="H3068">
        <f>VLOOKUP($B3068,產品!$A$1:$E$61,4,FALSE)*(1-$G3068)*$F3068</f>
        <v>27000</v>
      </c>
      <c r="I3068" s="58">
        <f>$H3068-VLOOKUP($B3068,產品!$A$2:$E$61,5,FALSE)*F3068-$R3068</f>
        <v>14676</v>
      </c>
      <c r="J3068">
        <f t="shared" si="141"/>
        <v>2021</v>
      </c>
      <c r="P3068" t="str">
        <f>MID(VLOOKUP($D3068,業務!$A$1:$E$11,2,FALSE),FIND("/",VLOOKUP($D3068,業務!$A$1:$E$11,2,FALSE))+1,2)</f>
        <v>副理</v>
      </c>
      <c r="Q3068">
        <f t="shared" si="142"/>
        <v>1.2E-2</v>
      </c>
      <c r="R3068">
        <f t="shared" si="143"/>
        <v>324</v>
      </c>
    </row>
    <row r="3069" spans="1:18" ht="15.75" customHeight="1">
      <c r="A3069" s="19">
        <v>3068</v>
      </c>
      <c r="B3069" s="4">
        <v>38</v>
      </c>
      <c r="C3069" s="15">
        <v>122</v>
      </c>
      <c r="D3069" s="21">
        <v>2</v>
      </c>
      <c r="E3069" s="22">
        <v>44495</v>
      </c>
      <c r="F3069" s="26">
        <v>7</v>
      </c>
      <c r="G3069" s="24">
        <v>0.1</v>
      </c>
      <c r="H3069">
        <f>VLOOKUP($B3069,產品!$A$1:$E$61,4,FALSE)*(1-$G3069)*$F3069</f>
        <v>94500</v>
      </c>
      <c r="I3069" s="58">
        <f>$H3069-VLOOKUP($B3069,產品!$A$2:$E$61,5,FALSE)*F3069-$R3069</f>
        <v>24832.5</v>
      </c>
      <c r="J3069">
        <f t="shared" si="141"/>
        <v>2021</v>
      </c>
      <c r="P3069" t="str">
        <f>MID(VLOOKUP($D3069,業務!$A$1:$E$11,2,FALSE),FIND("/",VLOOKUP($D3069,業務!$A$1:$E$11,2,FALSE))+1,2)</f>
        <v>經理</v>
      </c>
      <c r="Q3069">
        <f t="shared" si="142"/>
        <v>1.4999999999999999E-2</v>
      </c>
      <c r="R3069">
        <f t="shared" si="143"/>
        <v>1417.5</v>
      </c>
    </row>
    <row r="3070" spans="1:18" ht="15.75" customHeight="1">
      <c r="A3070" s="19">
        <v>3069</v>
      </c>
      <c r="B3070" s="4">
        <v>42</v>
      </c>
      <c r="C3070" s="15">
        <v>117</v>
      </c>
      <c r="D3070" s="21">
        <v>6</v>
      </c>
      <c r="E3070" s="22">
        <v>44495</v>
      </c>
      <c r="F3070" s="23">
        <v>12</v>
      </c>
      <c r="G3070" s="24">
        <v>0.15</v>
      </c>
      <c r="H3070">
        <f>VLOOKUP($B3070,產品!$A$1:$E$61,4,FALSE)*(1-$G3070)*$F3070</f>
        <v>153000</v>
      </c>
      <c r="I3070" s="58">
        <f>$H3070-VLOOKUP($B3070,產品!$A$2:$E$61,5,FALSE)*F3070-$R3070</f>
        <v>34470</v>
      </c>
      <c r="J3070">
        <f t="shared" si="141"/>
        <v>2021</v>
      </c>
      <c r="P3070" t="str">
        <f>MID(VLOOKUP($D3070,業務!$A$1:$E$11,2,FALSE),FIND("/",VLOOKUP($D3070,業務!$A$1:$E$11,2,FALSE))+1,2)</f>
        <v>專員</v>
      </c>
      <c r="Q3070">
        <f t="shared" si="142"/>
        <v>0.01</v>
      </c>
      <c r="R3070">
        <f t="shared" si="143"/>
        <v>1530</v>
      </c>
    </row>
    <row r="3071" spans="1:18" ht="15.75" customHeight="1">
      <c r="A3071" s="19">
        <v>3070</v>
      </c>
      <c r="B3071" s="4">
        <v>14</v>
      </c>
      <c r="C3071" s="15">
        <v>11</v>
      </c>
      <c r="D3071" s="21">
        <v>1</v>
      </c>
      <c r="E3071" s="22">
        <v>44496</v>
      </c>
      <c r="F3071" s="26">
        <v>10</v>
      </c>
      <c r="G3071" s="24">
        <v>0.14000000000000001</v>
      </c>
      <c r="H3071">
        <f>VLOOKUP($B3071,產品!$A$1:$E$61,4,FALSE)*(1-$G3071)*$F3071</f>
        <v>15480</v>
      </c>
      <c r="I3071" s="58">
        <f>$H3071-VLOOKUP($B3071,產品!$A$2:$E$61,5,FALSE)*F3071-$R3071</f>
        <v>8125.2</v>
      </c>
      <c r="J3071">
        <f t="shared" si="141"/>
        <v>2021</v>
      </c>
      <c r="P3071" t="str">
        <f>MID(VLOOKUP($D3071,業務!$A$1:$E$11,2,FALSE),FIND("/",VLOOKUP($D3071,業務!$A$1:$E$11,2,FALSE))+1,2)</f>
        <v>專員</v>
      </c>
      <c r="Q3071">
        <f t="shared" si="142"/>
        <v>0.01</v>
      </c>
      <c r="R3071">
        <f t="shared" si="143"/>
        <v>154.80000000000001</v>
      </c>
    </row>
    <row r="3072" spans="1:18" ht="15.75" customHeight="1">
      <c r="A3072" s="19">
        <v>3071</v>
      </c>
      <c r="B3072" s="4">
        <v>26</v>
      </c>
      <c r="C3072" s="15">
        <v>135</v>
      </c>
      <c r="D3072" s="21">
        <v>7</v>
      </c>
      <c r="E3072" s="22">
        <v>44496</v>
      </c>
      <c r="F3072" s="23">
        <v>6</v>
      </c>
      <c r="G3072" s="24">
        <v>0.11</v>
      </c>
      <c r="H3072">
        <f>VLOOKUP($B3072,產品!$A$1:$E$61,4,FALSE)*(1-$G3072)*$F3072</f>
        <v>34710</v>
      </c>
      <c r="I3072" s="58">
        <f>$H3072-VLOOKUP($B3072,產品!$A$2:$E$61,5,FALSE)*F3072-$R3072</f>
        <v>10893.48</v>
      </c>
      <c r="J3072">
        <f t="shared" si="141"/>
        <v>2021</v>
      </c>
      <c r="P3072" t="str">
        <f>MID(VLOOKUP($D3072,業務!$A$1:$E$11,2,FALSE),FIND("/",VLOOKUP($D3072,業務!$A$1:$E$11,2,FALSE))+1,2)</f>
        <v>副理</v>
      </c>
      <c r="Q3072">
        <f t="shared" si="142"/>
        <v>1.2E-2</v>
      </c>
      <c r="R3072">
        <f t="shared" si="143"/>
        <v>416.52</v>
      </c>
    </row>
    <row r="3073" spans="1:18" ht="15.75" customHeight="1">
      <c r="A3073" s="19">
        <v>3072</v>
      </c>
      <c r="B3073" s="4">
        <v>38</v>
      </c>
      <c r="C3073" s="15">
        <v>139</v>
      </c>
      <c r="D3073" s="21">
        <v>4</v>
      </c>
      <c r="E3073" s="22">
        <v>44496</v>
      </c>
      <c r="F3073" s="26">
        <v>3</v>
      </c>
      <c r="G3073" s="24">
        <v>0.08</v>
      </c>
      <c r="H3073">
        <f>VLOOKUP($B3073,產品!$A$1:$E$61,4,FALSE)*(1-$G3073)*$F3073</f>
        <v>41400</v>
      </c>
      <c r="I3073" s="58">
        <f>$H3073-VLOOKUP($B3073,產品!$A$2:$E$61,5,FALSE)*F3073-$R3073</f>
        <v>11653.2</v>
      </c>
      <c r="J3073">
        <f t="shared" si="141"/>
        <v>2021</v>
      </c>
      <c r="P3073" t="str">
        <f>MID(VLOOKUP($D3073,業務!$A$1:$E$11,2,FALSE),FIND("/",VLOOKUP($D3073,業務!$A$1:$E$11,2,FALSE))+1,2)</f>
        <v>副理</v>
      </c>
      <c r="Q3073">
        <f t="shared" si="142"/>
        <v>1.2E-2</v>
      </c>
      <c r="R3073">
        <f t="shared" si="143"/>
        <v>496.8</v>
      </c>
    </row>
    <row r="3074" spans="1:18" ht="15.75" customHeight="1">
      <c r="A3074" s="19">
        <v>3073</v>
      </c>
      <c r="B3074" s="4">
        <v>32</v>
      </c>
      <c r="C3074" s="15">
        <v>3</v>
      </c>
      <c r="D3074" s="21">
        <v>5</v>
      </c>
      <c r="E3074" s="22">
        <v>44496</v>
      </c>
      <c r="F3074" s="26">
        <v>7</v>
      </c>
      <c r="G3074" s="24">
        <v>0.14000000000000001</v>
      </c>
      <c r="H3074">
        <f>VLOOKUP($B3074,產品!$A$1:$E$61,4,FALSE)*(1-$G3074)*$F3074</f>
        <v>45150</v>
      </c>
      <c r="I3074" s="58">
        <f>$H3074-VLOOKUP($B3074,產品!$A$2:$E$61,5,FALSE)*F3074-$R3074</f>
        <v>13198.5</v>
      </c>
      <c r="J3074">
        <f t="shared" si="141"/>
        <v>2021</v>
      </c>
      <c r="P3074" t="str">
        <f>MID(VLOOKUP($D3074,業務!$A$1:$E$11,2,FALSE),FIND("/",VLOOKUP($D3074,業務!$A$1:$E$11,2,FALSE))+1,2)</f>
        <v>專員</v>
      </c>
      <c r="Q3074">
        <f t="shared" si="142"/>
        <v>0.01</v>
      </c>
      <c r="R3074">
        <f t="shared" si="143"/>
        <v>451.5</v>
      </c>
    </row>
    <row r="3075" spans="1:18" ht="15.75" customHeight="1">
      <c r="A3075" s="19">
        <v>3074</v>
      </c>
      <c r="B3075" s="4">
        <v>15</v>
      </c>
      <c r="C3075" s="15">
        <v>9</v>
      </c>
      <c r="D3075" s="21">
        <v>6</v>
      </c>
      <c r="E3075" s="22">
        <v>44496</v>
      </c>
      <c r="F3075" s="23">
        <v>90</v>
      </c>
      <c r="G3075" s="24">
        <v>0.17</v>
      </c>
      <c r="H3075">
        <f>VLOOKUP($B3075,產品!$A$1:$E$61,4,FALSE)*(1-$G3075)*$F3075</f>
        <v>134460</v>
      </c>
      <c r="I3075" s="58">
        <f>$H3075-VLOOKUP($B3075,產品!$A$2:$E$61,5,FALSE)*F3075-$R3075</f>
        <v>68315.399999999994</v>
      </c>
      <c r="J3075">
        <f t="shared" ref="J3075:J3138" si="144">YEAR(E3075)</f>
        <v>2021</v>
      </c>
      <c r="P3075" t="str">
        <f>MID(VLOOKUP($D3075,業務!$A$1:$E$11,2,FALSE),FIND("/",VLOOKUP($D3075,業務!$A$1:$E$11,2,FALSE))+1,2)</f>
        <v>專員</v>
      </c>
      <c r="Q3075">
        <f t="shared" ref="Q3075:Q3138" si="145">IF($P3075="專員",1%,IF($P3075="副理",1.2%,IF($P3075="經理",1.5%,IF($P3075="協理",1.6%,0))))</f>
        <v>0.01</v>
      </c>
      <c r="R3075">
        <f t="shared" ref="R3075:R3138" si="146">$H3075*$Q3075</f>
        <v>1344.6000000000001</v>
      </c>
    </row>
    <row r="3076" spans="1:18" ht="15.75" customHeight="1">
      <c r="A3076" s="19">
        <v>3075</v>
      </c>
      <c r="B3076" s="4">
        <v>37</v>
      </c>
      <c r="C3076" s="15">
        <v>12</v>
      </c>
      <c r="D3076" s="21">
        <v>5</v>
      </c>
      <c r="E3076" s="22">
        <v>44496</v>
      </c>
      <c r="F3076" s="23">
        <v>25</v>
      </c>
      <c r="G3076" s="24">
        <v>0.05</v>
      </c>
      <c r="H3076">
        <f>VLOOKUP($B3076,產品!$A$1:$E$61,4,FALSE)*(1-$G3076)*$F3076</f>
        <v>285000</v>
      </c>
      <c r="I3076" s="58">
        <f>$H3076-VLOOKUP($B3076,產品!$A$2:$E$61,5,FALSE)*F3076-$R3076</f>
        <v>87150</v>
      </c>
      <c r="J3076">
        <f t="shared" si="144"/>
        <v>2021</v>
      </c>
      <c r="P3076" t="str">
        <f>MID(VLOOKUP($D3076,業務!$A$1:$E$11,2,FALSE),FIND("/",VLOOKUP($D3076,業務!$A$1:$E$11,2,FALSE))+1,2)</f>
        <v>專員</v>
      </c>
      <c r="Q3076">
        <f t="shared" si="145"/>
        <v>0.01</v>
      </c>
      <c r="R3076">
        <f t="shared" si="146"/>
        <v>2850</v>
      </c>
    </row>
    <row r="3077" spans="1:18" ht="15.75" customHeight="1">
      <c r="A3077" s="19">
        <v>3076</v>
      </c>
      <c r="B3077" s="4">
        <v>31</v>
      </c>
      <c r="C3077" s="15">
        <v>8</v>
      </c>
      <c r="D3077" s="21">
        <v>9</v>
      </c>
      <c r="E3077" s="22">
        <v>44497</v>
      </c>
      <c r="F3077" s="26">
        <v>3</v>
      </c>
      <c r="G3077" s="24">
        <v>0.14000000000000001</v>
      </c>
      <c r="H3077">
        <f>VLOOKUP($B3077,產品!$A$1:$E$61,4,FALSE)*(1-$G3077)*$F3077</f>
        <v>18060</v>
      </c>
      <c r="I3077" s="58">
        <f>$H3077-VLOOKUP($B3077,產品!$A$2:$E$61,5,FALSE)*F3077-$R3077</f>
        <v>5189.1000000000004</v>
      </c>
      <c r="J3077">
        <f t="shared" si="144"/>
        <v>2021</v>
      </c>
      <c r="P3077" t="str">
        <f>MID(VLOOKUP($D3077,業務!$A$1:$E$11,2,FALSE),FIND("/",VLOOKUP($D3077,業務!$A$1:$E$11,2,FALSE))+1,2)</f>
        <v>經理</v>
      </c>
      <c r="Q3077">
        <f t="shared" si="145"/>
        <v>1.4999999999999999E-2</v>
      </c>
      <c r="R3077">
        <f t="shared" si="146"/>
        <v>270.89999999999998</v>
      </c>
    </row>
    <row r="3078" spans="1:18" ht="15.75" customHeight="1">
      <c r="A3078" s="19">
        <v>3077</v>
      </c>
      <c r="B3078" s="4">
        <v>51</v>
      </c>
      <c r="C3078" s="15">
        <v>5</v>
      </c>
      <c r="D3078" s="21">
        <v>3</v>
      </c>
      <c r="E3078" s="22">
        <v>44497</v>
      </c>
      <c r="F3078" s="23">
        <v>3</v>
      </c>
      <c r="G3078" s="24">
        <v>0.19</v>
      </c>
      <c r="H3078">
        <f>VLOOKUP($B3078,產品!$A$1:$E$61,4,FALSE)*(1-$G3078)*$F3078</f>
        <v>48600.000000000007</v>
      </c>
      <c r="I3078" s="58">
        <f>$H3078-VLOOKUP($B3078,產品!$A$2:$E$61,5,FALSE)*F3078-$R3078</f>
        <v>5822.4000000000069</v>
      </c>
      <c r="J3078">
        <f t="shared" si="144"/>
        <v>2021</v>
      </c>
      <c r="P3078" t="str">
        <f>MID(VLOOKUP($D3078,業務!$A$1:$E$11,2,FALSE),FIND("/",VLOOKUP($D3078,業務!$A$1:$E$11,2,FALSE))+1,2)</f>
        <v>協理</v>
      </c>
      <c r="Q3078">
        <f t="shared" si="145"/>
        <v>1.6E-2</v>
      </c>
      <c r="R3078">
        <f t="shared" si="146"/>
        <v>777.60000000000014</v>
      </c>
    </row>
    <row r="3079" spans="1:18" ht="15.75" customHeight="1">
      <c r="A3079" s="19">
        <v>3078</v>
      </c>
      <c r="B3079" s="4">
        <v>35</v>
      </c>
      <c r="C3079" s="15">
        <v>12</v>
      </c>
      <c r="D3079" s="21">
        <v>9</v>
      </c>
      <c r="E3079" s="22">
        <v>44497</v>
      </c>
      <c r="F3079" s="23">
        <v>3</v>
      </c>
      <c r="G3079" s="24">
        <v>0.12</v>
      </c>
      <c r="H3079">
        <f>VLOOKUP($B3079,產品!$A$1:$E$61,4,FALSE)*(1-$G3079)*$F3079</f>
        <v>22440</v>
      </c>
      <c r="I3079" s="58">
        <f>$H3079-VLOOKUP($B3079,產品!$A$2:$E$61,5,FALSE)*F3079-$R3079</f>
        <v>6803.4</v>
      </c>
      <c r="J3079">
        <f t="shared" si="144"/>
        <v>2021</v>
      </c>
      <c r="P3079" t="str">
        <f>MID(VLOOKUP($D3079,業務!$A$1:$E$11,2,FALSE),FIND("/",VLOOKUP($D3079,業務!$A$1:$E$11,2,FALSE))+1,2)</f>
        <v>經理</v>
      </c>
      <c r="Q3079">
        <f t="shared" si="145"/>
        <v>1.4999999999999999E-2</v>
      </c>
      <c r="R3079">
        <f t="shared" si="146"/>
        <v>336.59999999999997</v>
      </c>
    </row>
    <row r="3080" spans="1:18" ht="15.75" customHeight="1">
      <c r="A3080" s="19">
        <v>3079</v>
      </c>
      <c r="B3080" s="4">
        <v>23</v>
      </c>
      <c r="C3080" s="15">
        <v>115</v>
      </c>
      <c r="D3080" s="21">
        <v>4</v>
      </c>
      <c r="E3080" s="22">
        <v>44497</v>
      </c>
      <c r="F3080" s="26">
        <v>11</v>
      </c>
      <c r="G3080" s="24">
        <v>0.1</v>
      </c>
      <c r="H3080">
        <f>VLOOKUP($B3080,產品!$A$1:$E$61,4,FALSE)*(1-$G3080)*$F3080</f>
        <v>17820</v>
      </c>
      <c r="I3080" s="58">
        <f>$H3080-VLOOKUP($B3080,產品!$A$2:$E$61,5,FALSE)*F3080-$R3080</f>
        <v>9686.16</v>
      </c>
      <c r="J3080">
        <f t="shared" si="144"/>
        <v>2021</v>
      </c>
      <c r="P3080" t="str">
        <f>MID(VLOOKUP($D3080,業務!$A$1:$E$11,2,FALSE),FIND("/",VLOOKUP($D3080,業務!$A$1:$E$11,2,FALSE))+1,2)</f>
        <v>副理</v>
      </c>
      <c r="Q3080">
        <f t="shared" si="145"/>
        <v>1.2E-2</v>
      </c>
      <c r="R3080">
        <f t="shared" si="146"/>
        <v>213.84</v>
      </c>
    </row>
    <row r="3081" spans="1:18" ht="15.75" customHeight="1">
      <c r="A3081" s="19">
        <v>3080</v>
      </c>
      <c r="B3081" s="4">
        <v>16</v>
      </c>
      <c r="C3081" s="15">
        <v>283</v>
      </c>
      <c r="D3081" s="21">
        <v>1</v>
      </c>
      <c r="E3081" s="22">
        <v>44497</v>
      </c>
      <c r="F3081" s="23">
        <v>20</v>
      </c>
      <c r="G3081" s="24">
        <v>0.06</v>
      </c>
      <c r="H3081">
        <f>VLOOKUP($B3081,產品!$A$1:$E$61,4,FALSE)*(1-$G3081)*$F3081</f>
        <v>33840</v>
      </c>
      <c r="I3081" s="58">
        <f>$H3081-VLOOKUP($B3081,產品!$A$2:$E$61,5,FALSE)*F3081-$R3081</f>
        <v>19101.599999999999</v>
      </c>
      <c r="J3081">
        <f t="shared" si="144"/>
        <v>2021</v>
      </c>
      <c r="P3081" t="str">
        <f>MID(VLOOKUP($D3081,業務!$A$1:$E$11,2,FALSE),FIND("/",VLOOKUP($D3081,業務!$A$1:$E$11,2,FALSE))+1,2)</f>
        <v>專員</v>
      </c>
      <c r="Q3081">
        <f t="shared" si="145"/>
        <v>0.01</v>
      </c>
      <c r="R3081">
        <f t="shared" si="146"/>
        <v>338.40000000000003</v>
      </c>
    </row>
    <row r="3082" spans="1:18" ht="15.75" customHeight="1">
      <c r="A3082" s="19">
        <v>3081</v>
      </c>
      <c r="B3082" s="4">
        <v>30</v>
      </c>
      <c r="C3082" s="15">
        <v>6</v>
      </c>
      <c r="D3082" s="21">
        <v>1</v>
      </c>
      <c r="E3082" s="22">
        <v>44497</v>
      </c>
      <c r="F3082" s="26">
        <v>15</v>
      </c>
      <c r="G3082" s="24">
        <v>0.2</v>
      </c>
      <c r="H3082">
        <f>VLOOKUP($B3082,產品!$A$1:$E$61,4,FALSE)*(1-$G3082)*$F3082</f>
        <v>78000</v>
      </c>
      <c r="I3082" s="58">
        <f>$H3082-VLOOKUP($B3082,產品!$A$2:$E$61,5,FALSE)*F3082-$R3082</f>
        <v>18720</v>
      </c>
      <c r="J3082">
        <f t="shared" si="144"/>
        <v>2021</v>
      </c>
      <c r="P3082" t="str">
        <f>MID(VLOOKUP($D3082,業務!$A$1:$E$11,2,FALSE),FIND("/",VLOOKUP($D3082,業務!$A$1:$E$11,2,FALSE))+1,2)</f>
        <v>專員</v>
      </c>
      <c r="Q3082">
        <f t="shared" si="145"/>
        <v>0.01</v>
      </c>
      <c r="R3082">
        <f t="shared" si="146"/>
        <v>780</v>
      </c>
    </row>
    <row r="3083" spans="1:18" ht="15.75" customHeight="1">
      <c r="A3083" s="19">
        <v>3082</v>
      </c>
      <c r="B3083" s="4">
        <v>4</v>
      </c>
      <c r="C3083" s="15">
        <v>136</v>
      </c>
      <c r="D3083" s="21">
        <v>10</v>
      </c>
      <c r="E3083" s="22">
        <v>44497</v>
      </c>
      <c r="F3083" s="26">
        <v>70</v>
      </c>
      <c r="G3083" s="24">
        <v>0.14000000000000001</v>
      </c>
      <c r="H3083">
        <f>VLOOKUP($B3083,產品!$A$1:$E$61,4,FALSE)*(1-$G3083)*$F3083</f>
        <v>60200</v>
      </c>
      <c r="I3083" s="58">
        <f>$H3083-VLOOKUP($B3083,產品!$A$2:$E$61,5,FALSE)*F3083-$R3083</f>
        <v>31598</v>
      </c>
      <c r="J3083">
        <f t="shared" si="144"/>
        <v>2021</v>
      </c>
      <c r="P3083" t="str">
        <f>MID(VLOOKUP($D3083,業務!$A$1:$E$11,2,FALSE),FIND("/",VLOOKUP($D3083,業務!$A$1:$E$11,2,FALSE))+1,2)</f>
        <v>專員</v>
      </c>
      <c r="Q3083">
        <f t="shared" si="145"/>
        <v>0.01</v>
      </c>
      <c r="R3083">
        <f t="shared" si="146"/>
        <v>602</v>
      </c>
    </row>
    <row r="3084" spans="1:18" ht="15.75" customHeight="1">
      <c r="A3084" s="19">
        <v>3083</v>
      </c>
      <c r="B3084" s="4">
        <v>39</v>
      </c>
      <c r="C3084" s="15">
        <v>258</v>
      </c>
      <c r="D3084" s="21">
        <v>2</v>
      </c>
      <c r="E3084" s="22">
        <v>44497</v>
      </c>
      <c r="F3084" s="26">
        <v>10</v>
      </c>
      <c r="G3084" s="24">
        <v>0.05</v>
      </c>
      <c r="H3084">
        <f>VLOOKUP($B3084,產品!$A$1:$E$61,4,FALSE)*(1-$G3084)*$F3084</f>
        <v>171000</v>
      </c>
      <c r="I3084" s="58">
        <f>$H3084-VLOOKUP($B3084,產品!$A$2:$E$61,5,FALSE)*F3084-$R3084</f>
        <v>51435</v>
      </c>
      <c r="J3084">
        <f t="shared" si="144"/>
        <v>2021</v>
      </c>
      <c r="P3084" t="str">
        <f>MID(VLOOKUP($D3084,業務!$A$1:$E$11,2,FALSE),FIND("/",VLOOKUP($D3084,業務!$A$1:$E$11,2,FALSE))+1,2)</f>
        <v>經理</v>
      </c>
      <c r="Q3084">
        <f t="shared" si="145"/>
        <v>1.4999999999999999E-2</v>
      </c>
      <c r="R3084">
        <f t="shared" si="146"/>
        <v>2565</v>
      </c>
    </row>
    <row r="3085" spans="1:18" ht="15.75" customHeight="1">
      <c r="A3085" s="19">
        <v>3084</v>
      </c>
      <c r="B3085" s="4">
        <v>27</v>
      </c>
      <c r="C3085" s="15">
        <v>263</v>
      </c>
      <c r="D3085" s="21">
        <v>6</v>
      </c>
      <c r="E3085" s="22">
        <v>44498</v>
      </c>
      <c r="F3085" s="26">
        <v>3</v>
      </c>
      <c r="G3085" s="24">
        <v>0.16</v>
      </c>
      <c r="H3085">
        <f>VLOOKUP($B3085,產品!$A$1:$E$61,4,FALSE)*(1-$G3085)*$F3085</f>
        <v>17640</v>
      </c>
      <c r="I3085" s="58">
        <f>$H3085-VLOOKUP($B3085,產品!$A$2:$E$61,5,FALSE)*F3085-$R3085</f>
        <v>4863.6000000000004</v>
      </c>
      <c r="J3085">
        <f t="shared" si="144"/>
        <v>2021</v>
      </c>
      <c r="P3085" t="str">
        <f>MID(VLOOKUP($D3085,業務!$A$1:$E$11,2,FALSE),FIND("/",VLOOKUP($D3085,業務!$A$1:$E$11,2,FALSE))+1,2)</f>
        <v>專員</v>
      </c>
      <c r="Q3085">
        <f t="shared" si="145"/>
        <v>0.01</v>
      </c>
      <c r="R3085">
        <f t="shared" si="146"/>
        <v>176.4</v>
      </c>
    </row>
    <row r="3086" spans="1:18" ht="15.75" customHeight="1">
      <c r="A3086" s="19">
        <v>3085</v>
      </c>
      <c r="B3086" s="4">
        <v>46</v>
      </c>
      <c r="C3086" s="15">
        <v>5</v>
      </c>
      <c r="D3086" s="21">
        <v>1</v>
      </c>
      <c r="E3086" s="22">
        <v>44498</v>
      </c>
      <c r="F3086" s="23">
        <v>2</v>
      </c>
      <c r="G3086" s="24">
        <v>0.2</v>
      </c>
      <c r="H3086">
        <f>VLOOKUP($B3086,產品!$A$1:$E$61,4,FALSE)*(1-$G3086)*$F3086</f>
        <v>27200</v>
      </c>
      <c r="I3086" s="58">
        <f>$H3086-VLOOKUP($B3086,產品!$A$2:$E$61,5,FALSE)*F3086-$R3086</f>
        <v>4828</v>
      </c>
      <c r="J3086">
        <f t="shared" si="144"/>
        <v>2021</v>
      </c>
      <c r="P3086" t="str">
        <f>MID(VLOOKUP($D3086,業務!$A$1:$E$11,2,FALSE),FIND("/",VLOOKUP($D3086,業務!$A$1:$E$11,2,FALSE))+1,2)</f>
        <v>專員</v>
      </c>
      <c r="Q3086">
        <f t="shared" si="145"/>
        <v>0.01</v>
      </c>
      <c r="R3086">
        <f t="shared" si="146"/>
        <v>272</v>
      </c>
    </row>
    <row r="3087" spans="1:18" ht="15.75" customHeight="1">
      <c r="A3087" s="19">
        <v>3086</v>
      </c>
      <c r="B3087" s="4">
        <v>40</v>
      </c>
      <c r="C3087" s="15">
        <v>113</v>
      </c>
      <c r="D3087" s="21">
        <v>5</v>
      </c>
      <c r="E3087" s="22">
        <v>44498</v>
      </c>
      <c r="F3087" s="26">
        <v>4</v>
      </c>
      <c r="G3087" s="24">
        <v>0.18</v>
      </c>
      <c r="H3087">
        <f>VLOOKUP($B3087,產品!$A$1:$E$61,4,FALSE)*(1-$G3087)*$F3087</f>
        <v>65600</v>
      </c>
      <c r="I3087" s="58">
        <f>$H3087-VLOOKUP($B3087,產品!$A$2:$E$61,5,FALSE)*F3087-$R3087</f>
        <v>12944</v>
      </c>
      <c r="J3087">
        <f t="shared" si="144"/>
        <v>2021</v>
      </c>
      <c r="P3087" t="str">
        <f>MID(VLOOKUP($D3087,業務!$A$1:$E$11,2,FALSE),FIND("/",VLOOKUP($D3087,業務!$A$1:$E$11,2,FALSE))+1,2)</f>
        <v>專員</v>
      </c>
      <c r="Q3087">
        <f t="shared" si="145"/>
        <v>0.01</v>
      </c>
      <c r="R3087">
        <f t="shared" si="146"/>
        <v>656</v>
      </c>
    </row>
    <row r="3088" spans="1:18" ht="15.75" customHeight="1">
      <c r="A3088" s="19">
        <v>3087</v>
      </c>
      <c r="B3088" s="4">
        <v>55</v>
      </c>
      <c r="C3088" s="15">
        <v>1</v>
      </c>
      <c r="D3088" s="21">
        <v>10</v>
      </c>
      <c r="E3088" s="22">
        <v>44498</v>
      </c>
      <c r="F3088" s="26">
        <v>8</v>
      </c>
      <c r="G3088" s="24">
        <v>0.2</v>
      </c>
      <c r="H3088">
        <f>VLOOKUP($B3088,產品!$A$1:$E$61,4,FALSE)*(1-$G3088)*$F3088</f>
        <v>128000</v>
      </c>
      <c r="I3088" s="58">
        <f>$H3088-VLOOKUP($B3088,產品!$A$2:$E$61,5,FALSE)*F3088-$R3088</f>
        <v>14720</v>
      </c>
      <c r="J3088">
        <f t="shared" si="144"/>
        <v>2021</v>
      </c>
      <c r="P3088" t="str">
        <f>MID(VLOOKUP($D3088,業務!$A$1:$E$11,2,FALSE),FIND("/",VLOOKUP($D3088,業務!$A$1:$E$11,2,FALSE))+1,2)</f>
        <v>專員</v>
      </c>
      <c r="Q3088">
        <f t="shared" si="145"/>
        <v>0.01</v>
      </c>
      <c r="R3088">
        <f t="shared" si="146"/>
        <v>1280</v>
      </c>
    </row>
    <row r="3089" spans="1:18" ht="15.75" customHeight="1">
      <c r="A3089" s="19">
        <v>3088</v>
      </c>
      <c r="B3089" s="4">
        <v>16</v>
      </c>
      <c r="C3089" s="15">
        <v>281</v>
      </c>
      <c r="D3089" s="21">
        <v>6</v>
      </c>
      <c r="E3089" s="22">
        <v>44498</v>
      </c>
      <c r="F3089" s="26">
        <v>20</v>
      </c>
      <c r="G3089" s="24">
        <v>0.13</v>
      </c>
      <c r="H3089">
        <f>VLOOKUP($B3089,產品!$A$1:$E$61,4,FALSE)*(1-$G3089)*$F3089</f>
        <v>31320</v>
      </c>
      <c r="I3089" s="58">
        <f>$H3089-VLOOKUP($B3089,產品!$A$2:$E$61,5,FALSE)*F3089-$R3089</f>
        <v>16606.8</v>
      </c>
      <c r="J3089">
        <f t="shared" si="144"/>
        <v>2021</v>
      </c>
      <c r="P3089" t="str">
        <f>MID(VLOOKUP($D3089,業務!$A$1:$E$11,2,FALSE),FIND("/",VLOOKUP($D3089,業務!$A$1:$E$11,2,FALSE))+1,2)</f>
        <v>專員</v>
      </c>
      <c r="Q3089">
        <f t="shared" si="145"/>
        <v>0.01</v>
      </c>
      <c r="R3089">
        <f t="shared" si="146"/>
        <v>313.2</v>
      </c>
    </row>
    <row r="3090" spans="1:18" ht="15.75" customHeight="1">
      <c r="A3090" s="19">
        <v>3089</v>
      </c>
      <c r="B3090" s="4">
        <v>47</v>
      </c>
      <c r="C3090" s="15">
        <v>3</v>
      </c>
      <c r="D3090" s="21">
        <v>9</v>
      </c>
      <c r="E3090" s="22">
        <v>44498</v>
      </c>
      <c r="F3090" s="26">
        <v>5</v>
      </c>
      <c r="G3090" s="24">
        <v>0.17</v>
      </c>
      <c r="H3090">
        <f>VLOOKUP($B3090,產品!$A$1:$E$61,4,FALSE)*(1-$G3090)*$F3090</f>
        <v>83000</v>
      </c>
      <c r="I3090" s="58">
        <f>$H3090-VLOOKUP($B3090,產品!$A$2:$E$61,5,FALSE)*F3090-$R3090</f>
        <v>16755</v>
      </c>
      <c r="J3090">
        <f t="shared" si="144"/>
        <v>2021</v>
      </c>
      <c r="P3090" t="str">
        <f>MID(VLOOKUP($D3090,業務!$A$1:$E$11,2,FALSE),FIND("/",VLOOKUP($D3090,業務!$A$1:$E$11,2,FALSE))+1,2)</f>
        <v>經理</v>
      </c>
      <c r="Q3090">
        <f t="shared" si="145"/>
        <v>1.4999999999999999E-2</v>
      </c>
      <c r="R3090">
        <f t="shared" si="146"/>
        <v>1245</v>
      </c>
    </row>
    <row r="3091" spans="1:18" ht="15.75" customHeight="1">
      <c r="A3091" s="19">
        <v>3090</v>
      </c>
      <c r="B3091" s="4">
        <v>43</v>
      </c>
      <c r="C3091" s="15">
        <v>265</v>
      </c>
      <c r="D3091" s="21">
        <v>8</v>
      </c>
      <c r="E3091" s="22">
        <v>44498</v>
      </c>
      <c r="F3091" s="26">
        <v>4</v>
      </c>
      <c r="G3091" s="24">
        <v>0.06</v>
      </c>
      <c r="H3091">
        <f>VLOOKUP($B3091,產品!$A$1:$E$61,4,FALSE)*(1-$G3091)*$F3091</f>
        <v>67680</v>
      </c>
      <c r="I3091" s="58">
        <f>$H3091-VLOOKUP($B3091,產品!$A$2:$E$61,5,FALSE)*F3091-$R3091</f>
        <v>20203.2</v>
      </c>
      <c r="J3091">
        <f t="shared" si="144"/>
        <v>2021</v>
      </c>
      <c r="P3091" t="str">
        <f>MID(VLOOKUP($D3091,業務!$A$1:$E$11,2,FALSE),FIND("/",VLOOKUP($D3091,業務!$A$1:$E$11,2,FALSE))+1,2)</f>
        <v>專員</v>
      </c>
      <c r="Q3091">
        <f t="shared" si="145"/>
        <v>0.01</v>
      </c>
      <c r="R3091">
        <f t="shared" si="146"/>
        <v>676.80000000000007</v>
      </c>
    </row>
    <row r="3092" spans="1:18" ht="15.75" customHeight="1">
      <c r="A3092" s="19">
        <v>3091</v>
      </c>
      <c r="B3092" s="4">
        <v>53</v>
      </c>
      <c r="C3092" s="15">
        <v>124</v>
      </c>
      <c r="D3092" s="21">
        <v>7</v>
      </c>
      <c r="E3092" s="22">
        <v>44498</v>
      </c>
      <c r="F3092" s="26">
        <v>7</v>
      </c>
      <c r="G3092" s="24">
        <v>0.1</v>
      </c>
      <c r="H3092">
        <f>VLOOKUP($B3092,產品!$A$1:$E$61,4,FALSE)*(1-$G3092)*$F3092</f>
        <v>94500</v>
      </c>
      <c r="I3092" s="58">
        <f>$H3092-VLOOKUP($B3092,產品!$A$2:$E$61,5,FALSE)*F3092-$R3092</f>
        <v>19866</v>
      </c>
      <c r="J3092">
        <f t="shared" si="144"/>
        <v>2021</v>
      </c>
      <c r="P3092" t="str">
        <f>MID(VLOOKUP($D3092,業務!$A$1:$E$11,2,FALSE),FIND("/",VLOOKUP($D3092,業務!$A$1:$E$11,2,FALSE))+1,2)</f>
        <v>副理</v>
      </c>
      <c r="Q3092">
        <f t="shared" si="145"/>
        <v>1.2E-2</v>
      </c>
      <c r="R3092">
        <f t="shared" si="146"/>
        <v>1134</v>
      </c>
    </row>
    <row r="3093" spans="1:18" ht="15.75" customHeight="1">
      <c r="A3093" s="19">
        <v>3092</v>
      </c>
      <c r="B3093" s="4">
        <v>21</v>
      </c>
      <c r="C3093" s="15">
        <v>258</v>
      </c>
      <c r="D3093" s="21">
        <v>4</v>
      </c>
      <c r="E3093" s="22">
        <v>44498</v>
      </c>
      <c r="F3093" s="23">
        <v>30</v>
      </c>
      <c r="G3093" s="24">
        <v>0.17</v>
      </c>
      <c r="H3093">
        <f>VLOOKUP($B3093,產品!$A$1:$E$61,4,FALSE)*(1-$G3093)*$F3093</f>
        <v>44820</v>
      </c>
      <c r="I3093" s="58">
        <f>$H3093-VLOOKUP($B3093,產品!$A$2:$E$61,5,FALSE)*F3093-$R3093</f>
        <v>22682.16</v>
      </c>
      <c r="J3093">
        <f t="shared" si="144"/>
        <v>2021</v>
      </c>
      <c r="P3093" t="str">
        <f>MID(VLOOKUP($D3093,業務!$A$1:$E$11,2,FALSE),FIND("/",VLOOKUP($D3093,業務!$A$1:$E$11,2,FALSE))+1,2)</f>
        <v>副理</v>
      </c>
      <c r="Q3093">
        <f t="shared" si="145"/>
        <v>1.2E-2</v>
      </c>
      <c r="R3093">
        <f t="shared" si="146"/>
        <v>537.84</v>
      </c>
    </row>
    <row r="3094" spans="1:18" ht="15.75" customHeight="1">
      <c r="A3094" s="19">
        <v>3093</v>
      </c>
      <c r="B3094" s="4">
        <v>11</v>
      </c>
      <c r="C3094" s="15">
        <v>6</v>
      </c>
      <c r="D3094" s="21">
        <v>5</v>
      </c>
      <c r="E3094" s="22">
        <v>44498</v>
      </c>
      <c r="F3094" s="26">
        <v>70</v>
      </c>
      <c r="G3094" s="24">
        <v>0.05</v>
      </c>
      <c r="H3094">
        <f>VLOOKUP($B3094,產品!$A$1:$E$61,4,FALSE)*(1-$G3094)*$F3094</f>
        <v>66500</v>
      </c>
      <c r="I3094" s="58">
        <f>$H3094-VLOOKUP($B3094,產品!$A$2:$E$61,5,FALSE)*F3094-$R3094</f>
        <v>37835</v>
      </c>
      <c r="J3094">
        <f t="shared" si="144"/>
        <v>2021</v>
      </c>
      <c r="P3094" t="str">
        <f>MID(VLOOKUP($D3094,業務!$A$1:$E$11,2,FALSE),FIND("/",VLOOKUP($D3094,業務!$A$1:$E$11,2,FALSE))+1,2)</f>
        <v>專員</v>
      </c>
      <c r="Q3094">
        <f t="shared" si="145"/>
        <v>0.01</v>
      </c>
      <c r="R3094">
        <f t="shared" si="146"/>
        <v>665</v>
      </c>
    </row>
    <row r="3095" spans="1:18" ht="15.75" customHeight="1">
      <c r="A3095" s="19">
        <v>3094</v>
      </c>
      <c r="B3095" s="4">
        <v>5</v>
      </c>
      <c r="C3095" s="15">
        <v>292</v>
      </c>
      <c r="D3095" s="21">
        <v>7</v>
      </c>
      <c r="E3095" s="22">
        <v>44499</v>
      </c>
      <c r="F3095" s="26">
        <v>30</v>
      </c>
      <c r="G3095" s="24">
        <v>0.11</v>
      </c>
      <c r="H3095">
        <f>VLOOKUP($B3095,產品!$A$1:$E$61,4,FALSE)*(1-$G3095)*$F3095</f>
        <v>26700</v>
      </c>
      <c r="I3095" s="58">
        <f>$H3095-VLOOKUP($B3095,產品!$A$2:$E$61,5,FALSE)*F3095-$R3095</f>
        <v>14379.6</v>
      </c>
      <c r="J3095">
        <f t="shared" si="144"/>
        <v>2021</v>
      </c>
      <c r="P3095" t="str">
        <f>MID(VLOOKUP($D3095,業務!$A$1:$E$11,2,FALSE),FIND("/",VLOOKUP($D3095,業務!$A$1:$E$11,2,FALSE))+1,2)</f>
        <v>副理</v>
      </c>
      <c r="Q3095">
        <f t="shared" si="145"/>
        <v>1.2E-2</v>
      </c>
      <c r="R3095">
        <f t="shared" si="146"/>
        <v>320.40000000000003</v>
      </c>
    </row>
    <row r="3096" spans="1:18" ht="15.75" customHeight="1">
      <c r="A3096" s="19">
        <v>3095</v>
      </c>
      <c r="B3096" s="4">
        <v>10</v>
      </c>
      <c r="C3096" s="15">
        <v>293</v>
      </c>
      <c r="D3096" s="21">
        <v>1</v>
      </c>
      <c r="E3096" s="22">
        <v>44499</v>
      </c>
      <c r="F3096" s="26">
        <v>30</v>
      </c>
      <c r="G3096" s="24">
        <v>0.09</v>
      </c>
      <c r="H3096">
        <f>VLOOKUP($B3096,產品!$A$1:$E$61,4,FALSE)*(1-$G3096)*$F3096</f>
        <v>27300</v>
      </c>
      <c r="I3096" s="58">
        <f>$H3096-VLOOKUP($B3096,產品!$A$2:$E$61,5,FALSE)*F3096-$R3096</f>
        <v>15027</v>
      </c>
      <c r="J3096">
        <f t="shared" si="144"/>
        <v>2021</v>
      </c>
      <c r="P3096" t="str">
        <f>MID(VLOOKUP($D3096,業務!$A$1:$E$11,2,FALSE),FIND("/",VLOOKUP($D3096,業務!$A$1:$E$11,2,FALSE))+1,2)</f>
        <v>專員</v>
      </c>
      <c r="Q3096">
        <f t="shared" si="145"/>
        <v>0.01</v>
      </c>
      <c r="R3096">
        <f t="shared" si="146"/>
        <v>273</v>
      </c>
    </row>
    <row r="3097" spans="1:18" ht="15.75" customHeight="1">
      <c r="A3097" s="19">
        <v>3096</v>
      </c>
      <c r="B3097" s="4">
        <v>10</v>
      </c>
      <c r="C3097" s="15">
        <v>124</v>
      </c>
      <c r="D3097" s="21">
        <v>7</v>
      </c>
      <c r="E3097" s="22">
        <v>44499</v>
      </c>
      <c r="F3097" s="26">
        <v>60</v>
      </c>
      <c r="G3097" s="24">
        <v>0.11</v>
      </c>
      <c r="H3097">
        <f>VLOOKUP($B3097,產品!$A$1:$E$61,4,FALSE)*(1-$G3097)*$F3097</f>
        <v>53400</v>
      </c>
      <c r="I3097" s="58">
        <f>$H3097-VLOOKUP($B3097,產品!$A$2:$E$61,5,FALSE)*F3097-$R3097</f>
        <v>28759.200000000001</v>
      </c>
      <c r="J3097">
        <f t="shared" si="144"/>
        <v>2021</v>
      </c>
      <c r="P3097" t="str">
        <f>MID(VLOOKUP($D3097,業務!$A$1:$E$11,2,FALSE),FIND("/",VLOOKUP($D3097,業務!$A$1:$E$11,2,FALSE))+1,2)</f>
        <v>副理</v>
      </c>
      <c r="Q3097">
        <f t="shared" si="145"/>
        <v>1.2E-2</v>
      </c>
      <c r="R3097">
        <f t="shared" si="146"/>
        <v>640.80000000000007</v>
      </c>
    </row>
    <row r="3098" spans="1:18" ht="15.75" customHeight="1">
      <c r="A3098" s="19">
        <v>3097</v>
      </c>
      <c r="B3098" s="4">
        <v>24</v>
      </c>
      <c r="C3098" s="15">
        <v>140</v>
      </c>
      <c r="D3098" s="21">
        <v>5</v>
      </c>
      <c r="E3098" s="22">
        <v>44499</v>
      </c>
      <c r="F3098" s="26">
        <v>30</v>
      </c>
      <c r="G3098" s="24">
        <v>0.05</v>
      </c>
      <c r="H3098">
        <f>VLOOKUP($B3098,產品!$A$1:$E$61,4,FALSE)*(1-$G3098)*$F3098</f>
        <v>51300</v>
      </c>
      <c r="I3098" s="58">
        <f>$H3098-VLOOKUP($B3098,產品!$A$2:$E$61,5,FALSE)*F3098-$R3098</f>
        <v>29187</v>
      </c>
      <c r="J3098">
        <f t="shared" si="144"/>
        <v>2021</v>
      </c>
      <c r="P3098" t="str">
        <f>MID(VLOOKUP($D3098,業務!$A$1:$E$11,2,FALSE),FIND("/",VLOOKUP($D3098,業務!$A$1:$E$11,2,FALSE))+1,2)</f>
        <v>專員</v>
      </c>
      <c r="Q3098">
        <f t="shared" si="145"/>
        <v>0.01</v>
      </c>
      <c r="R3098">
        <f t="shared" si="146"/>
        <v>513</v>
      </c>
    </row>
    <row r="3099" spans="1:18" ht="15.75" customHeight="1">
      <c r="A3099" s="19">
        <v>3098</v>
      </c>
      <c r="B3099" s="4">
        <v>47</v>
      </c>
      <c r="C3099" s="15">
        <v>134</v>
      </c>
      <c r="D3099" s="21">
        <v>10</v>
      </c>
      <c r="E3099" s="22">
        <v>44499</v>
      </c>
      <c r="F3099" s="26">
        <v>10</v>
      </c>
      <c r="G3099" s="24">
        <v>0.12</v>
      </c>
      <c r="H3099">
        <f>VLOOKUP($B3099,產品!$A$1:$E$61,4,FALSE)*(1-$G3099)*$F3099</f>
        <v>176000</v>
      </c>
      <c r="I3099" s="58">
        <f>$H3099-VLOOKUP($B3099,產品!$A$2:$E$61,5,FALSE)*F3099-$R3099</f>
        <v>44240</v>
      </c>
      <c r="J3099">
        <f t="shared" si="144"/>
        <v>2021</v>
      </c>
      <c r="P3099" t="str">
        <f>MID(VLOOKUP($D3099,業務!$A$1:$E$11,2,FALSE),FIND("/",VLOOKUP($D3099,業務!$A$1:$E$11,2,FALSE))+1,2)</f>
        <v>專員</v>
      </c>
      <c r="Q3099">
        <f t="shared" si="145"/>
        <v>0.01</v>
      </c>
      <c r="R3099">
        <f t="shared" si="146"/>
        <v>1760</v>
      </c>
    </row>
    <row r="3100" spans="1:18" ht="15.75" customHeight="1">
      <c r="A3100" s="19">
        <v>3099</v>
      </c>
      <c r="B3100" s="4">
        <v>26</v>
      </c>
      <c r="C3100" s="15">
        <v>286</v>
      </c>
      <c r="D3100" s="21">
        <v>2</v>
      </c>
      <c r="E3100" s="22">
        <v>44500</v>
      </c>
      <c r="F3100" s="23">
        <v>10</v>
      </c>
      <c r="G3100" s="24">
        <v>0.06</v>
      </c>
      <c r="H3100">
        <f>VLOOKUP($B3100,產品!$A$1:$E$61,4,FALSE)*(1-$G3100)*$F3100</f>
        <v>61100</v>
      </c>
      <c r="I3100" s="58">
        <f>$H3100-VLOOKUP($B3100,產品!$A$2:$E$61,5,FALSE)*F3100-$R3100</f>
        <v>21183.5</v>
      </c>
      <c r="J3100">
        <f t="shared" si="144"/>
        <v>2021</v>
      </c>
      <c r="P3100" t="str">
        <f>MID(VLOOKUP($D3100,業務!$A$1:$E$11,2,FALSE),FIND("/",VLOOKUP($D3100,業務!$A$1:$E$11,2,FALSE))+1,2)</f>
        <v>經理</v>
      </c>
      <c r="Q3100">
        <f t="shared" si="145"/>
        <v>1.4999999999999999E-2</v>
      </c>
      <c r="R3100">
        <f t="shared" si="146"/>
        <v>916.5</v>
      </c>
    </row>
    <row r="3101" spans="1:18" ht="15.75" customHeight="1">
      <c r="A3101" s="19">
        <v>3100</v>
      </c>
      <c r="B3101" s="4">
        <v>57</v>
      </c>
      <c r="C3101" s="15">
        <v>123</v>
      </c>
      <c r="D3101" s="21">
        <v>6</v>
      </c>
      <c r="E3101" s="22">
        <v>44500</v>
      </c>
      <c r="F3101" s="26">
        <v>5</v>
      </c>
      <c r="G3101" s="24">
        <v>0.2</v>
      </c>
      <c r="H3101">
        <f>VLOOKUP($B3101,產品!$A$1:$E$61,4,FALSE)*(1-$G3101)*$F3101</f>
        <v>72000</v>
      </c>
      <c r="I3101" s="58">
        <f>$H3101-VLOOKUP($B3101,產品!$A$2:$E$61,5,FALSE)*F3101-$R3101</f>
        <v>8280</v>
      </c>
      <c r="J3101">
        <f t="shared" si="144"/>
        <v>2021</v>
      </c>
      <c r="P3101" t="str">
        <f>MID(VLOOKUP($D3101,業務!$A$1:$E$11,2,FALSE),FIND("/",VLOOKUP($D3101,業務!$A$1:$E$11,2,FALSE))+1,2)</f>
        <v>專員</v>
      </c>
      <c r="Q3101">
        <f t="shared" si="145"/>
        <v>0.01</v>
      </c>
      <c r="R3101">
        <f t="shared" si="146"/>
        <v>720</v>
      </c>
    </row>
    <row r="3102" spans="1:18" ht="15.75" customHeight="1">
      <c r="A3102" s="19">
        <v>3101</v>
      </c>
      <c r="B3102" s="4">
        <v>25</v>
      </c>
      <c r="C3102" s="15">
        <v>271</v>
      </c>
      <c r="D3102" s="21">
        <v>1</v>
      </c>
      <c r="E3102" s="22">
        <v>44500</v>
      </c>
      <c r="F3102" s="26">
        <v>7</v>
      </c>
      <c r="G3102" s="24">
        <v>0.11</v>
      </c>
      <c r="H3102">
        <f>VLOOKUP($B3102,產品!$A$1:$E$61,4,FALSE)*(1-$G3102)*$F3102</f>
        <v>37380</v>
      </c>
      <c r="I3102" s="58">
        <f>$H3102-VLOOKUP($B3102,產品!$A$2:$E$61,5,FALSE)*F3102-$R3102</f>
        <v>11806.2</v>
      </c>
      <c r="J3102">
        <f t="shared" si="144"/>
        <v>2021</v>
      </c>
      <c r="P3102" t="str">
        <f>MID(VLOOKUP($D3102,業務!$A$1:$E$11,2,FALSE),FIND("/",VLOOKUP($D3102,業務!$A$1:$E$11,2,FALSE))+1,2)</f>
        <v>專員</v>
      </c>
      <c r="Q3102">
        <f t="shared" si="145"/>
        <v>0.01</v>
      </c>
      <c r="R3102">
        <f t="shared" si="146"/>
        <v>373.8</v>
      </c>
    </row>
    <row r="3103" spans="1:18" ht="15.75" customHeight="1">
      <c r="A3103" s="19">
        <v>3102</v>
      </c>
      <c r="B3103" s="4">
        <v>15</v>
      </c>
      <c r="C3103" s="15">
        <v>267</v>
      </c>
      <c r="D3103" s="21">
        <v>6</v>
      </c>
      <c r="E3103" s="22">
        <v>44500</v>
      </c>
      <c r="F3103" s="26">
        <v>20</v>
      </c>
      <c r="G3103" s="24">
        <v>0.19</v>
      </c>
      <c r="H3103">
        <f>VLOOKUP($B3103,產品!$A$1:$E$61,4,FALSE)*(1-$G3103)*$F3103</f>
        <v>29160</v>
      </c>
      <c r="I3103" s="58">
        <f>$H3103-VLOOKUP($B3103,產品!$A$2:$E$61,5,FALSE)*F3103-$R3103</f>
        <v>14468.4</v>
      </c>
      <c r="J3103">
        <f t="shared" si="144"/>
        <v>2021</v>
      </c>
      <c r="P3103" t="str">
        <f>MID(VLOOKUP($D3103,業務!$A$1:$E$11,2,FALSE),FIND("/",VLOOKUP($D3103,業務!$A$1:$E$11,2,FALSE))+1,2)</f>
        <v>專員</v>
      </c>
      <c r="Q3103">
        <f t="shared" si="145"/>
        <v>0.01</v>
      </c>
      <c r="R3103">
        <f t="shared" si="146"/>
        <v>291.60000000000002</v>
      </c>
    </row>
    <row r="3104" spans="1:18" ht="15.75" customHeight="1">
      <c r="A3104" s="19">
        <v>3103</v>
      </c>
      <c r="B3104" s="4">
        <v>60</v>
      </c>
      <c r="C3104" s="15">
        <v>280</v>
      </c>
      <c r="D3104" s="21">
        <v>3</v>
      </c>
      <c r="E3104" s="22">
        <v>44500</v>
      </c>
      <c r="F3104" s="26">
        <v>3</v>
      </c>
      <c r="G3104" s="24">
        <v>0.08</v>
      </c>
      <c r="H3104">
        <f>VLOOKUP($B3104,產品!$A$1:$E$61,4,FALSE)*(1-$G3104)*$F3104</f>
        <v>69000</v>
      </c>
      <c r="I3104" s="58">
        <f>$H3104-VLOOKUP($B3104,產品!$A$2:$E$61,5,FALSE)*F3104-$R3104</f>
        <v>15396</v>
      </c>
      <c r="J3104">
        <f t="shared" si="144"/>
        <v>2021</v>
      </c>
      <c r="P3104" t="str">
        <f>MID(VLOOKUP($D3104,業務!$A$1:$E$11,2,FALSE),FIND("/",VLOOKUP($D3104,業務!$A$1:$E$11,2,FALSE))+1,2)</f>
        <v>協理</v>
      </c>
      <c r="Q3104">
        <f t="shared" si="145"/>
        <v>1.6E-2</v>
      </c>
      <c r="R3104">
        <f t="shared" si="146"/>
        <v>1104</v>
      </c>
    </row>
    <row r="3105" spans="1:18" ht="15.75" customHeight="1">
      <c r="A3105" s="19">
        <v>3104</v>
      </c>
      <c r="B3105" s="4">
        <v>58</v>
      </c>
      <c r="C3105" s="15">
        <v>263</v>
      </c>
      <c r="D3105" s="21">
        <v>5</v>
      </c>
      <c r="E3105" s="22">
        <v>44500</v>
      </c>
      <c r="F3105" s="23">
        <v>4</v>
      </c>
      <c r="G3105" s="24">
        <v>7.0000000000000007E-2</v>
      </c>
      <c r="H3105">
        <f>VLOOKUP($B3105,產品!$A$1:$E$61,4,FALSE)*(1-$G3105)*$F3105</f>
        <v>78120</v>
      </c>
      <c r="I3105" s="58">
        <f>$H3105-VLOOKUP($B3105,產品!$A$2:$E$61,5,FALSE)*F3105-$R3105</f>
        <v>18538.800000000007</v>
      </c>
      <c r="J3105">
        <f t="shared" si="144"/>
        <v>2021</v>
      </c>
      <c r="P3105" t="str">
        <f>MID(VLOOKUP($D3105,業務!$A$1:$E$11,2,FALSE),FIND("/",VLOOKUP($D3105,業務!$A$1:$E$11,2,FALSE))+1,2)</f>
        <v>專員</v>
      </c>
      <c r="Q3105">
        <f t="shared" si="145"/>
        <v>0.01</v>
      </c>
      <c r="R3105">
        <f t="shared" si="146"/>
        <v>781.2</v>
      </c>
    </row>
    <row r="3106" spans="1:18" ht="15.75" customHeight="1">
      <c r="A3106" s="19">
        <v>3105</v>
      </c>
      <c r="B3106" s="4">
        <v>22</v>
      </c>
      <c r="C3106" s="15">
        <v>118</v>
      </c>
      <c r="D3106" s="21">
        <v>4</v>
      </c>
      <c r="E3106" s="22">
        <v>44500</v>
      </c>
      <c r="F3106" s="26">
        <v>150</v>
      </c>
      <c r="G3106" s="24">
        <v>0.06</v>
      </c>
      <c r="H3106">
        <f>VLOOKUP($B3106,產品!$A$1:$E$61,4,FALSE)*(1-$G3106)*$F3106</f>
        <v>253800</v>
      </c>
      <c r="I3106" s="58">
        <f>$H3106-VLOOKUP($B3106,產品!$A$2:$E$61,5,FALSE)*F3106-$R3106</f>
        <v>142754.4</v>
      </c>
      <c r="J3106">
        <f t="shared" si="144"/>
        <v>2021</v>
      </c>
      <c r="P3106" t="str">
        <f>MID(VLOOKUP($D3106,業務!$A$1:$E$11,2,FALSE),FIND("/",VLOOKUP($D3106,業務!$A$1:$E$11,2,FALSE))+1,2)</f>
        <v>副理</v>
      </c>
      <c r="Q3106">
        <f t="shared" si="145"/>
        <v>1.2E-2</v>
      </c>
      <c r="R3106">
        <f t="shared" si="146"/>
        <v>3045.6</v>
      </c>
    </row>
    <row r="3107" spans="1:18" ht="15.75" customHeight="1">
      <c r="A3107" s="19">
        <v>3106</v>
      </c>
      <c r="B3107" s="4">
        <v>29</v>
      </c>
      <c r="C3107" s="15">
        <v>279</v>
      </c>
      <c r="D3107" s="21">
        <v>6</v>
      </c>
      <c r="E3107" s="22">
        <v>44501</v>
      </c>
      <c r="F3107" s="23">
        <v>10</v>
      </c>
      <c r="G3107" s="24">
        <v>0.16</v>
      </c>
      <c r="H3107">
        <f>VLOOKUP($B3107,產品!$A$1:$E$61,4,FALSE)*(1-$G3107)*$F3107</f>
        <v>50400</v>
      </c>
      <c r="I3107" s="58">
        <f>$H3107-VLOOKUP($B3107,產品!$A$2:$E$61,5,FALSE)*F3107-$R3107</f>
        <v>13896</v>
      </c>
      <c r="J3107">
        <f t="shared" si="144"/>
        <v>2021</v>
      </c>
      <c r="P3107" t="str">
        <f>MID(VLOOKUP($D3107,業務!$A$1:$E$11,2,FALSE),FIND("/",VLOOKUP($D3107,業務!$A$1:$E$11,2,FALSE))+1,2)</f>
        <v>專員</v>
      </c>
      <c r="Q3107">
        <f t="shared" si="145"/>
        <v>0.01</v>
      </c>
      <c r="R3107">
        <f t="shared" si="146"/>
        <v>504</v>
      </c>
    </row>
    <row r="3108" spans="1:18" ht="15.75" customHeight="1">
      <c r="A3108" s="19">
        <v>3107</v>
      </c>
      <c r="B3108" s="4">
        <v>31</v>
      </c>
      <c r="C3108" s="15">
        <v>281</v>
      </c>
      <c r="D3108" s="21">
        <v>2</v>
      </c>
      <c r="E3108" s="22">
        <v>44501</v>
      </c>
      <c r="F3108" s="26">
        <v>6</v>
      </c>
      <c r="G3108" s="24">
        <v>0.1</v>
      </c>
      <c r="H3108">
        <f>VLOOKUP($B3108,產品!$A$1:$E$61,4,FALSE)*(1-$G3108)*$F3108</f>
        <v>37800</v>
      </c>
      <c r="I3108" s="58">
        <f>$H3108-VLOOKUP($B3108,產品!$A$2:$E$61,5,FALSE)*F3108-$R3108</f>
        <v>12033</v>
      </c>
      <c r="J3108">
        <f t="shared" si="144"/>
        <v>2021</v>
      </c>
      <c r="P3108" t="str">
        <f>MID(VLOOKUP($D3108,業務!$A$1:$E$11,2,FALSE),FIND("/",VLOOKUP($D3108,業務!$A$1:$E$11,2,FALSE))+1,2)</f>
        <v>經理</v>
      </c>
      <c r="Q3108">
        <f t="shared" si="145"/>
        <v>1.4999999999999999E-2</v>
      </c>
      <c r="R3108">
        <f t="shared" si="146"/>
        <v>567</v>
      </c>
    </row>
    <row r="3109" spans="1:18" ht="15.75" customHeight="1">
      <c r="A3109" s="19">
        <v>3108</v>
      </c>
      <c r="B3109" s="4">
        <v>41</v>
      </c>
      <c r="C3109" s="15">
        <v>282</v>
      </c>
      <c r="D3109" s="21">
        <v>1</v>
      </c>
      <c r="E3109" s="22">
        <v>44501</v>
      </c>
      <c r="F3109" s="26">
        <v>5</v>
      </c>
      <c r="G3109" s="24">
        <v>0.06</v>
      </c>
      <c r="H3109">
        <f>VLOOKUP($B3109,產品!$A$1:$E$61,4,FALSE)*(1-$G3109)*$F3109</f>
        <v>56400</v>
      </c>
      <c r="I3109" s="58">
        <f>$H3109-VLOOKUP($B3109,產品!$A$2:$E$61,5,FALSE)*F3109-$R3109</f>
        <v>16836</v>
      </c>
      <c r="J3109">
        <f t="shared" si="144"/>
        <v>2021</v>
      </c>
      <c r="P3109" t="str">
        <f>MID(VLOOKUP($D3109,業務!$A$1:$E$11,2,FALSE),FIND("/",VLOOKUP($D3109,業務!$A$1:$E$11,2,FALSE))+1,2)</f>
        <v>專員</v>
      </c>
      <c r="Q3109">
        <f t="shared" si="145"/>
        <v>0.01</v>
      </c>
      <c r="R3109">
        <f t="shared" si="146"/>
        <v>564</v>
      </c>
    </row>
    <row r="3110" spans="1:18" ht="15.75" customHeight="1">
      <c r="A3110" s="19">
        <v>3109</v>
      </c>
      <c r="B3110" s="4">
        <v>21</v>
      </c>
      <c r="C3110" s="15">
        <v>270</v>
      </c>
      <c r="D3110" s="21">
        <v>5</v>
      </c>
      <c r="E3110" s="22">
        <v>44501</v>
      </c>
      <c r="F3110" s="26">
        <v>30</v>
      </c>
      <c r="G3110" s="24">
        <v>0.1</v>
      </c>
      <c r="H3110">
        <f>VLOOKUP($B3110,產品!$A$1:$E$61,4,FALSE)*(1-$G3110)*$F3110</f>
        <v>48600</v>
      </c>
      <c r="I3110" s="58">
        <f>$H3110-VLOOKUP($B3110,產品!$A$2:$E$61,5,FALSE)*F3110-$R3110</f>
        <v>26514</v>
      </c>
      <c r="J3110">
        <f t="shared" si="144"/>
        <v>2021</v>
      </c>
      <c r="P3110" t="str">
        <f>MID(VLOOKUP($D3110,業務!$A$1:$E$11,2,FALSE),FIND("/",VLOOKUP($D3110,業務!$A$1:$E$11,2,FALSE))+1,2)</f>
        <v>專員</v>
      </c>
      <c r="Q3110">
        <f t="shared" si="145"/>
        <v>0.01</v>
      </c>
      <c r="R3110">
        <f t="shared" si="146"/>
        <v>486</v>
      </c>
    </row>
    <row r="3111" spans="1:18" ht="15.75" customHeight="1">
      <c r="A3111" s="19">
        <v>3110</v>
      </c>
      <c r="B3111" s="4">
        <v>36</v>
      </c>
      <c r="C3111" s="15">
        <v>268</v>
      </c>
      <c r="D3111" s="21">
        <v>1</v>
      </c>
      <c r="E3111" s="22">
        <v>44501</v>
      </c>
      <c r="F3111" s="26">
        <v>14</v>
      </c>
      <c r="G3111" s="24">
        <v>0.12</v>
      </c>
      <c r="H3111">
        <f>VLOOKUP($B3111,產品!$A$1:$E$61,4,FALSE)*(1-$G3111)*$F3111</f>
        <v>110880</v>
      </c>
      <c r="I3111" s="58">
        <f>$H3111-VLOOKUP($B3111,產品!$A$2:$E$61,5,FALSE)*F3111-$R3111</f>
        <v>34171.199999999997</v>
      </c>
      <c r="J3111">
        <f t="shared" si="144"/>
        <v>2021</v>
      </c>
      <c r="P3111" t="str">
        <f>MID(VLOOKUP($D3111,業務!$A$1:$E$11,2,FALSE),FIND("/",VLOOKUP($D3111,業務!$A$1:$E$11,2,FALSE))+1,2)</f>
        <v>專員</v>
      </c>
      <c r="Q3111">
        <f t="shared" si="145"/>
        <v>0.01</v>
      </c>
      <c r="R3111">
        <f t="shared" si="146"/>
        <v>1108.8</v>
      </c>
    </row>
    <row r="3112" spans="1:18" ht="15.75" customHeight="1">
      <c r="A3112" s="19">
        <v>3111</v>
      </c>
      <c r="B3112" s="4">
        <v>16</v>
      </c>
      <c r="C3112" s="15">
        <v>270</v>
      </c>
      <c r="D3112" s="21">
        <v>6</v>
      </c>
      <c r="E3112" s="22">
        <v>44501</v>
      </c>
      <c r="F3112" s="26">
        <v>50</v>
      </c>
      <c r="G3112" s="24">
        <v>0.05</v>
      </c>
      <c r="H3112">
        <f>VLOOKUP($B3112,產品!$A$1:$E$61,4,FALSE)*(1-$G3112)*$F3112</f>
        <v>85500</v>
      </c>
      <c r="I3112" s="58">
        <f>$H3112-VLOOKUP($B3112,產品!$A$2:$E$61,5,FALSE)*F3112-$R3112</f>
        <v>48645</v>
      </c>
      <c r="J3112">
        <f t="shared" si="144"/>
        <v>2021</v>
      </c>
      <c r="P3112" t="str">
        <f>MID(VLOOKUP($D3112,業務!$A$1:$E$11,2,FALSE),FIND("/",VLOOKUP($D3112,業務!$A$1:$E$11,2,FALSE))+1,2)</f>
        <v>專員</v>
      </c>
      <c r="Q3112">
        <f t="shared" si="145"/>
        <v>0.01</v>
      </c>
      <c r="R3112">
        <f t="shared" si="146"/>
        <v>855</v>
      </c>
    </row>
    <row r="3113" spans="1:18" ht="15.75" customHeight="1">
      <c r="A3113" s="19">
        <v>3112</v>
      </c>
      <c r="B3113" s="4">
        <v>53</v>
      </c>
      <c r="C3113" s="15">
        <v>257</v>
      </c>
      <c r="D3113" s="21">
        <v>2</v>
      </c>
      <c r="E3113" s="22">
        <v>44502</v>
      </c>
      <c r="F3113" s="26">
        <v>4</v>
      </c>
      <c r="G3113" s="24">
        <v>0.18</v>
      </c>
      <c r="H3113">
        <f>VLOOKUP($B3113,產品!$A$1:$E$61,4,FALSE)*(1-$G3113)*$F3113</f>
        <v>49200.000000000007</v>
      </c>
      <c r="I3113" s="58">
        <f>$H3113-VLOOKUP($B3113,產品!$A$2:$E$61,5,FALSE)*F3113-$R3113</f>
        <v>6462.0000000000073</v>
      </c>
      <c r="J3113">
        <f t="shared" si="144"/>
        <v>2021</v>
      </c>
      <c r="P3113" t="str">
        <f>MID(VLOOKUP($D3113,業務!$A$1:$E$11,2,FALSE),FIND("/",VLOOKUP($D3113,業務!$A$1:$E$11,2,FALSE))+1,2)</f>
        <v>經理</v>
      </c>
      <c r="Q3113">
        <f t="shared" si="145"/>
        <v>1.4999999999999999E-2</v>
      </c>
      <c r="R3113">
        <f t="shared" si="146"/>
        <v>738.00000000000011</v>
      </c>
    </row>
    <row r="3114" spans="1:18" ht="15.75" customHeight="1">
      <c r="A3114" s="19">
        <v>3113</v>
      </c>
      <c r="B3114" s="4">
        <v>19</v>
      </c>
      <c r="C3114" s="15">
        <v>11</v>
      </c>
      <c r="D3114" s="21">
        <v>3</v>
      </c>
      <c r="E3114" s="22">
        <v>44502</v>
      </c>
      <c r="F3114" s="23">
        <v>10</v>
      </c>
      <c r="G3114" s="24">
        <v>0.12</v>
      </c>
      <c r="H3114">
        <f>VLOOKUP($B3114,產品!$A$1:$E$61,4,FALSE)*(1-$G3114)*$F3114</f>
        <v>15840</v>
      </c>
      <c r="I3114" s="58">
        <f>$H3114-VLOOKUP($B3114,產品!$A$2:$E$61,5,FALSE)*F3114-$R3114</f>
        <v>8386.56</v>
      </c>
      <c r="J3114">
        <f t="shared" si="144"/>
        <v>2021</v>
      </c>
      <c r="P3114" t="str">
        <f>MID(VLOOKUP($D3114,業務!$A$1:$E$11,2,FALSE),FIND("/",VLOOKUP($D3114,業務!$A$1:$E$11,2,FALSE))+1,2)</f>
        <v>協理</v>
      </c>
      <c r="Q3114">
        <f t="shared" si="145"/>
        <v>1.6E-2</v>
      </c>
      <c r="R3114">
        <f t="shared" si="146"/>
        <v>253.44</v>
      </c>
    </row>
    <row r="3115" spans="1:18" ht="15.75" customHeight="1">
      <c r="A3115" s="19">
        <v>3114</v>
      </c>
      <c r="B3115" s="4">
        <v>43</v>
      </c>
      <c r="C3115" s="15">
        <v>272</v>
      </c>
      <c r="D3115" s="21">
        <v>1</v>
      </c>
      <c r="E3115" s="22">
        <v>44502</v>
      </c>
      <c r="F3115" s="26">
        <v>4</v>
      </c>
      <c r="G3115" s="24">
        <v>0.19</v>
      </c>
      <c r="H3115">
        <f>VLOOKUP($B3115,產品!$A$1:$E$61,4,FALSE)*(1-$G3115)*$F3115</f>
        <v>58320.000000000007</v>
      </c>
      <c r="I3115" s="58">
        <f>$H3115-VLOOKUP($B3115,產品!$A$2:$E$61,5,FALSE)*F3115-$R3115</f>
        <v>10936.800000000007</v>
      </c>
      <c r="J3115">
        <f t="shared" si="144"/>
        <v>2021</v>
      </c>
      <c r="P3115" t="str">
        <f>MID(VLOOKUP($D3115,業務!$A$1:$E$11,2,FALSE),FIND("/",VLOOKUP($D3115,業務!$A$1:$E$11,2,FALSE))+1,2)</f>
        <v>專員</v>
      </c>
      <c r="Q3115">
        <f t="shared" si="145"/>
        <v>0.01</v>
      </c>
      <c r="R3115">
        <f t="shared" si="146"/>
        <v>583.20000000000005</v>
      </c>
    </row>
    <row r="3116" spans="1:18" ht="15.75" customHeight="1">
      <c r="A3116" s="19">
        <v>3115</v>
      </c>
      <c r="B3116" s="4">
        <v>42</v>
      </c>
      <c r="C3116" s="15">
        <v>113</v>
      </c>
      <c r="D3116" s="21">
        <v>3</v>
      </c>
      <c r="E3116" s="22">
        <v>44502</v>
      </c>
      <c r="F3116" s="26">
        <v>3</v>
      </c>
      <c r="G3116" s="24">
        <v>7.0000000000000007E-2</v>
      </c>
      <c r="H3116">
        <f>VLOOKUP($B3116,產品!$A$1:$E$61,4,FALSE)*(1-$G3116)*$F3116</f>
        <v>41849.999999999993</v>
      </c>
      <c r="I3116" s="58">
        <f>$H3116-VLOOKUP($B3116,產品!$A$2:$E$61,5,FALSE)*F3116-$R3116</f>
        <v>11930.399999999992</v>
      </c>
      <c r="J3116">
        <f t="shared" si="144"/>
        <v>2021</v>
      </c>
      <c r="P3116" t="str">
        <f>MID(VLOOKUP($D3116,業務!$A$1:$E$11,2,FALSE),FIND("/",VLOOKUP($D3116,業務!$A$1:$E$11,2,FALSE))+1,2)</f>
        <v>協理</v>
      </c>
      <c r="Q3116">
        <f t="shared" si="145"/>
        <v>1.6E-2</v>
      </c>
      <c r="R3116">
        <f t="shared" si="146"/>
        <v>669.59999999999991</v>
      </c>
    </row>
    <row r="3117" spans="1:18" ht="15.75" customHeight="1">
      <c r="A3117" s="19">
        <v>3116</v>
      </c>
      <c r="B3117" s="4">
        <v>14</v>
      </c>
      <c r="C3117" s="15">
        <v>124</v>
      </c>
      <c r="D3117" s="21">
        <v>8</v>
      </c>
      <c r="E3117" s="22">
        <v>44502</v>
      </c>
      <c r="F3117" s="23">
        <v>30</v>
      </c>
      <c r="G3117" s="24">
        <v>0.05</v>
      </c>
      <c r="H3117">
        <f>VLOOKUP($B3117,產品!$A$1:$E$61,4,FALSE)*(1-$G3117)*$F3117</f>
        <v>51300</v>
      </c>
      <c r="I3117" s="58">
        <f>$H3117-VLOOKUP($B3117,產品!$A$2:$E$61,5,FALSE)*F3117-$R3117</f>
        <v>29187</v>
      </c>
      <c r="J3117">
        <f t="shared" si="144"/>
        <v>2021</v>
      </c>
      <c r="P3117" t="str">
        <f>MID(VLOOKUP($D3117,業務!$A$1:$E$11,2,FALSE),FIND("/",VLOOKUP($D3117,業務!$A$1:$E$11,2,FALSE))+1,2)</f>
        <v>專員</v>
      </c>
      <c r="Q3117">
        <f t="shared" si="145"/>
        <v>0.01</v>
      </c>
      <c r="R3117">
        <f t="shared" si="146"/>
        <v>513</v>
      </c>
    </row>
    <row r="3118" spans="1:18" ht="15.75" customHeight="1">
      <c r="A3118" s="19">
        <v>3117</v>
      </c>
      <c r="B3118" s="4">
        <v>17</v>
      </c>
      <c r="C3118" s="15">
        <v>5</v>
      </c>
      <c r="D3118" s="21">
        <v>5</v>
      </c>
      <c r="E3118" s="22">
        <v>44502</v>
      </c>
      <c r="F3118" s="26">
        <v>70</v>
      </c>
      <c r="G3118" s="24">
        <v>0.18</v>
      </c>
      <c r="H3118">
        <f>VLOOKUP($B3118,產品!$A$1:$E$61,4,FALSE)*(1-$G3118)*$F3118</f>
        <v>103320</v>
      </c>
      <c r="I3118" s="58">
        <f>$H3118-VLOOKUP($B3118,產品!$A$2:$E$61,5,FALSE)*F3118-$R3118</f>
        <v>51886.8</v>
      </c>
      <c r="J3118">
        <f t="shared" si="144"/>
        <v>2021</v>
      </c>
      <c r="P3118" t="str">
        <f>MID(VLOOKUP($D3118,業務!$A$1:$E$11,2,FALSE),FIND("/",VLOOKUP($D3118,業務!$A$1:$E$11,2,FALSE))+1,2)</f>
        <v>專員</v>
      </c>
      <c r="Q3118">
        <f t="shared" si="145"/>
        <v>0.01</v>
      </c>
      <c r="R3118">
        <f t="shared" si="146"/>
        <v>1033.2</v>
      </c>
    </row>
    <row r="3119" spans="1:18" ht="15.75" customHeight="1">
      <c r="A3119" s="19">
        <v>3118</v>
      </c>
      <c r="B3119" s="4">
        <v>5</v>
      </c>
      <c r="C3119" s="15">
        <v>114</v>
      </c>
      <c r="D3119" s="21">
        <v>3</v>
      </c>
      <c r="E3119" s="22">
        <v>44502</v>
      </c>
      <c r="F3119" s="23">
        <v>200</v>
      </c>
      <c r="G3119" s="24">
        <v>0.17</v>
      </c>
      <c r="H3119">
        <f>VLOOKUP($B3119,產品!$A$1:$E$61,4,FALSE)*(1-$G3119)*$F3119</f>
        <v>166000</v>
      </c>
      <c r="I3119" s="58">
        <f>$H3119-VLOOKUP($B3119,產品!$A$2:$E$61,5,FALSE)*F3119-$R3119</f>
        <v>83344</v>
      </c>
      <c r="J3119">
        <f t="shared" si="144"/>
        <v>2021</v>
      </c>
      <c r="P3119" t="str">
        <f>MID(VLOOKUP($D3119,業務!$A$1:$E$11,2,FALSE),FIND("/",VLOOKUP($D3119,業務!$A$1:$E$11,2,FALSE))+1,2)</f>
        <v>協理</v>
      </c>
      <c r="Q3119">
        <f t="shared" si="145"/>
        <v>1.6E-2</v>
      </c>
      <c r="R3119">
        <f t="shared" si="146"/>
        <v>2656</v>
      </c>
    </row>
    <row r="3120" spans="1:18" ht="15.75" customHeight="1">
      <c r="A3120" s="19">
        <v>3119</v>
      </c>
      <c r="B3120" s="4">
        <v>11</v>
      </c>
      <c r="C3120" s="15">
        <v>10</v>
      </c>
      <c r="D3120" s="21">
        <v>1</v>
      </c>
      <c r="E3120" s="22">
        <v>44502</v>
      </c>
      <c r="F3120" s="26">
        <v>250</v>
      </c>
      <c r="G3120" s="24">
        <v>0.11</v>
      </c>
      <c r="H3120">
        <f>VLOOKUP($B3120,產品!$A$1:$E$61,4,FALSE)*(1-$G3120)*$F3120</f>
        <v>222500</v>
      </c>
      <c r="I3120" s="58">
        <f>$H3120-VLOOKUP($B3120,產品!$A$2:$E$61,5,FALSE)*F3120-$R3120</f>
        <v>120275</v>
      </c>
      <c r="J3120">
        <f t="shared" si="144"/>
        <v>2021</v>
      </c>
      <c r="P3120" t="str">
        <f>MID(VLOOKUP($D3120,業務!$A$1:$E$11,2,FALSE),FIND("/",VLOOKUP($D3120,業務!$A$1:$E$11,2,FALSE))+1,2)</f>
        <v>專員</v>
      </c>
      <c r="Q3120">
        <f t="shared" si="145"/>
        <v>0.01</v>
      </c>
      <c r="R3120">
        <f t="shared" si="146"/>
        <v>2225</v>
      </c>
    </row>
    <row r="3121" spans="1:18" ht="15.75" customHeight="1">
      <c r="A3121" s="19">
        <v>3120</v>
      </c>
      <c r="B3121" s="4">
        <v>38</v>
      </c>
      <c r="C3121" s="15">
        <v>276</v>
      </c>
      <c r="D3121" s="21">
        <v>3</v>
      </c>
      <c r="E3121" s="22">
        <v>44503</v>
      </c>
      <c r="F3121" s="23">
        <v>10</v>
      </c>
      <c r="G3121" s="24">
        <v>0.14000000000000001</v>
      </c>
      <c r="H3121">
        <f>VLOOKUP($B3121,產品!$A$1:$E$61,4,FALSE)*(1-$G3121)*$F3121</f>
        <v>129000</v>
      </c>
      <c r="I3121" s="58">
        <f>$H3121-VLOOKUP($B3121,產品!$A$2:$E$61,5,FALSE)*F3121-$R3121</f>
        <v>29436</v>
      </c>
      <c r="J3121">
        <f t="shared" si="144"/>
        <v>2021</v>
      </c>
      <c r="P3121" t="str">
        <f>MID(VLOOKUP($D3121,業務!$A$1:$E$11,2,FALSE),FIND("/",VLOOKUP($D3121,業務!$A$1:$E$11,2,FALSE))+1,2)</f>
        <v>協理</v>
      </c>
      <c r="Q3121">
        <f t="shared" si="145"/>
        <v>1.6E-2</v>
      </c>
      <c r="R3121">
        <f t="shared" si="146"/>
        <v>2064</v>
      </c>
    </row>
    <row r="3122" spans="1:18" ht="15.75" customHeight="1">
      <c r="A3122" s="19">
        <v>3121</v>
      </c>
      <c r="B3122" s="4">
        <v>53</v>
      </c>
      <c r="C3122" s="15">
        <v>139</v>
      </c>
      <c r="D3122" s="21">
        <v>5</v>
      </c>
      <c r="E3122" s="22">
        <v>44503</v>
      </c>
      <c r="F3122" s="23">
        <v>2</v>
      </c>
      <c r="G3122" s="24">
        <v>0.06</v>
      </c>
      <c r="H3122">
        <f>VLOOKUP($B3122,產品!$A$1:$E$61,4,FALSE)*(1-$G3122)*$F3122</f>
        <v>28200</v>
      </c>
      <c r="I3122" s="58">
        <f>$H3122-VLOOKUP($B3122,產品!$A$2:$E$61,5,FALSE)*F3122-$R3122</f>
        <v>6918</v>
      </c>
      <c r="J3122">
        <f t="shared" si="144"/>
        <v>2021</v>
      </c>
      <c r="P3122" t="str">
        <f>MID(VLOOKUP($D3122,業務!$A$1:$E$11,2,FALSE),FIND("/",VLOOKUP($D3122,業務!$A$1:$E$11,2,FALSE))+1,2)</f>
        <v>專員</v>
      </c>
      <c r="Q3122">
        <f t="shared" si="145"/>
        <v>0.01</v>
      </c>
      <c r="R3122">
        <f t="shared" si="146"/>
        <v>282</v>
      </c>
    </row>
    <row r="3123" spans="1:18" ht="15.75" customHeight="1">
      <c r="A3123" s="19">
        <v>3122</v>
      </c>
      <c r="B3123" s="4">
        <v>31</v>
      </c>
      <c r="C3123" s="15">
        <v>286</v>
      </c>
      <c r="D3123" s="21">
        <v>1</v>
      </c>
      <c r="E3123" s="22">
        <v>44503</v>
      </c>
      <c r="F3123" s="26">
        <v>4</v>
      </c>
      <c r="G3123" s="24">
        <v>0.05</v>
      </c>
      <c r="H3123">
        <f>VLOOKUP($B3123,產品!$A$1:$E$61,4,FALSE)*(1-$G3123)*$F3123</f>
        <v>26600</v>
      </c>
      <c r="I3123" s="58">
        <f>$H3123-VLOOKUP($B3123,產品!$A$2:$E$61,5,FALSE)*F3123-$R3123</f>
        <v>9534</v>
      </c>
      <c r="J3123">
        <f t="shared" si="144"/>
        <v>2021</v>
      </c>
      <c r="P3123" t="str">
        <f>MID(VLOOKUP($D3123,業務!$A$1:$E$11,2,FALSE),FIND("/",VLOOKUP($D3123,業務!$A$1:$E$11,2,FALSE))+1,2)</f>
        <v>專員</v>
      </c>
      <c r="Q3123">
        <f t="shared" si="145"/>
        <v>0.01</v>
      </c>
      <c r="R3123">
        <f t="shared" si="146"/>
        <v>266</v>
      </c>
    </row>
    <row r="3124" spans="1:18" ht="15.75" customHeight="1">
      <c r="A3124" s="19">
        <v>3123</v>
      </c>
      <c r="B3124" s="4">
        <v>25</v>
      </c>
      <c r="C3124" s="15">
        <v>5</v>
      </c>
      <c r="D3124" s="21">
        <v>5</v>
      </c>
      <c r="E3124" s="22">
        <v>44503</v>
      </c>
      <c r="F3124" s="26">
        <v>11</v>
      </c>
      <c r="G3124" s="24">
        <v>0.17</v>
      </c>
      <c r="H3124">
        <f>VLOOKUP($B3124,產品!$A$1:$E$61,4,FALSE)*(1-$G3124)*$F3124</f>
        <v>54780</v>
      </c>
      <c r="I3124" s="58">
        <f>$H3124-VLOOKUP($B3124,產品!$A$2:$E$61,5,FALSE)*F3124-$R3124</f>
        <v>14632.2</v>
      </c>
      <c r="J3124">
        <f t="shared" si="144"/>
        <v>2021</v>
      </c>
      <c r="P3124" t="str">
        <f>MID(VLOOKUP($D3124,業務!$A$1:$E$11,2,FALSE),FIND("/",VLOOKUP($D3124,業務!$A$1:$E$11,2,FALSE))+1,2)</f>
        <v>專員</v>
      </c>
      <c r="Q3124">
        <f t="shared" si="145"/>
        <v>0.01</v>
      </c>
      <c r="R3124">
        <f t="shared" si="146"/>
        <v>547.80000000000007</v>
      </c>
    </row>
    <row r="3125" spans="1:18" ht="15.75" customHeight="1">
      <c r="A3125" s="19">
        <v>3124</v>
      </c>
      <c r="B3125" s="4">
        <v>22</v>
      </c>
      <c r="C3125" s="15">
        <v>269</v>
      </c>
      <c r="D3125" s="21">
        <v>8</v>
      </c>
      <c r="E3125" s="22">
        <v>44503</v>
      </c>
      <c r="F3125" s="26">
        <v>20</v>
      </c>
      <c r="G3125" s="24">
        <v>0.12</v>
      </c>
      <c r="H3125">
        <f>VLOOKUP($B3125,產品!$A$1:$E$61,4,FALSE)*(1-$G3125)*$F3125</f>
        <v>31680</v>
      </c>
      <c r="I3125" s="58">
        <f>$H3125-VLOOKUP($B3125,產品!$A$2:$E$61,5,FALSE)*F3125-$R3125</f>
        <v>16963.2</v>
      </c>
      <c r="J3125">
        <f t="shared" si="144"/>
        <v>2021</v>
      </c>
      <c r="P3125" t="str">
        <f>MID(VLOOKUP($D3125,業務!$A$1:$E$11,2,FALSE),FIND("/",VLOOKUP($D3125,業務!$A$1:$E$11,2,FALSE))+1,2)</f>
        <v>專員</v>
      </c>
      <c r="Q3125">
        <f t="shared" si="145"/>
        <v>0.01</v>
      </c>
      <c r="R3125">
        <f t="shared" si="146"/>
        <v>316.8</v>
      </c>
    </row>
    <row r="3126" spans="1:18" ht="15.75" customHeight="1">
      <c r="A3126" s="19">
        <v>3125</v>
      </c>
      <c r="B3126" s="4">
        <v>50</v>
      </c>
      <c r="C3126" s="15">
        <v>2</v>
      </c>
      <c r="D3126" s="21">
        <v>7</v>
      </c>
      <c r="E3126" s="22">
        <v>44503</v>
      </c>
      <c r="F3126" s="26">
        <v>8</v>
      </c>
      <c r="G3126" s="24">
        <v>0.18</v>
      </c>
      <c r="H3126">
        <f>VLOOKUP($B3126,產品!$A$1:$E$61,4,FALSE)*(1-$G3126)*$F3126</f>
        <v>118080.00000000001</v>
      </c>
      <c r="I3126" s="58">
        <f>$H3126-VLOOKUP($B3126,產品!$A$2:$E$61,5,FALSE)*F3126-$R3126</f>
        <v>15863.040000000014</v>
      </c>
      <c r="J3126">
        <f t="shared" si="144"/>
        <v>2021</v>
      </c>
      <c r="P3126" t="str">
        <f>MID(VLOOKUP($D3126,業務!$A$1:$E$11,2,FALSE),FIND("/",VLOOKUP($D3126,業務!$A$1:$E$11,2,FALSE))+1,2)</f>
        <v>副理</v>
      </c>
      <c r="Q3126">
        <f t="shared" si="145"/>
        <v>1.2E-2</v>
      </c>
      <c r="R3126">
        <f t="shared" si="146"/>
        <v>1416.9600000000003</v>
      </c>
    </row>
    <row r="3127" spans="1:18" ht="15.75" customHeight="1">
      <c r="A3127" s="19">
        <v>3126</v>
      </c>
      <c r="B3127" s="4">
        <v>23</v>
      </c>
      <c r="C3127" s="15">
        <v>263</v>
      </c>
      <c r="D3127" s="21">
        <v>8</v>
      </c>
      <c r="E3127" s="22">
        <v>44503</v>
      </c>
      <c r="F3127" s="26">
        <v>40</v>
      </c>
      <c r="G3127" s="24">
        <v>0.17</v>
      </c>
      <c r="H3127">
        <f>VLOOKUP($B3127,產品!$A$1:$E$61,4,FALSE)*(1-$G3127)*$F3127</f>
        <v>59760</v>
      </c>
      <c r="I3127" s="58">
        <f>$H3127-VLOOKUP($B3127,產品!$A$2:$E$61,5,FALSE)*F3127-$R3127</f>
        <v>30362.400000000001</v>
      </c>
      <c r="J3127">
        <f t="shared" si="144"/>
        <v>2021</v>
      </c>
      <c r="P3127" t="str">
        <f>MID(VLOOKUP($D3127,業務!$A$1:$E$11,2,FALSE),FIND("/",VLOOKUP($D3127,業務!$A$1:$E$11,2,FALSE))+1,2)</f>
        <v>專員</v>
      </c>
      <c r="Q3127">
        <f t="shared" si="145"/>
        <v>0.01</v>
      </c>
      <c r="R3127">
        <f t="shared" si="146"/>
        <v>597.6</v>
      </c>
    </row>
    <row r="3128" spans="1:18" ht="15.75" customHeight="1">
      <c r="A3128" s="19">
        <v>3127</v>
      </c>
      <c r="B3128" s="4">
        <v>47</v>
      </c>
      <c r="C3128" s="15">
        <v>113</v>
      </c>
      <c r="D3128" s="21">
        <v>10</v>
      </c>
      <c r="E3128" s="22">
        <v>44503</v>
      </c>
      <c r="F3128" s="26">
        <v>9</v>
      </c>
      <c r="G3128" s="24">
        <v>0.14000000000000001</v>
      </c>
      <c r="H3128">
        <f>VLOOKUP($B3128,產品!$A$1:$E$61,4,FALSE)*(1-$G3128)*$F3128</f>
        <v>154800</v>
      </c>
      <c r="I3128" s="58">
        <f>$H3128-VLOOKUP($B3128,產品!$A$2:$E$61,5,FALSE)*F3128-$R3128</f>
        <v>36252</v>
      </c>
      <c r="J3128">
        <f t="shared" si="144"/>
        <v>2021</v>
      </c>
      <c r="P3128" t="str">
        <f>MID(VLOOKUP($D3128,業務!$A$1:$E$11,2,FALSE),FIND("/",VLOOKUP($D3128,業務!$A$1:$E$11,2,FALSE))+1,2)</f>
        <v>專員</v>
      </c>
      <c r="Q3128">
        <f t="shared" si="145"/>
        <v>0.01</v>
      </c>
      <c r="R3128">
        <f t="shared" si="146"/>
        <v>1548</v>
      </c>
    </row>
    <row r="3129" spans="1:18" ht="15.75" customHeight="1">
      <c r="A3129" s="19">
        <v>3128</v>
      </c>
      <c r="B3129" s="4">
        <v>31</v>
      </c>
      <c r="C3129" s="15">
        <v>12</v>
      </c>
      <c r="D3129" s="21">
        <v>4</v>
      </c>
      <c r="E3129" s="22">
        <v>44503</v>
      </c>
      <c r="F3129" s="26">
        <v>40</v>
      </c>
      <c r="G3129" s="24">
        <v>0.18</v>
      </c>
      <c r="H3129">
        <f>VLOOKUP($B3129,產品!$A$1:$E$61,4,FALSE)*(1-$G3129)*$F3129</f>
        <v>229600</v>
      </c>
      <c r="I3129" s="58">
        <f>$H3129-VLOOKUP($B3129,產品!$A$2:$E$61,5,FALSE)*F3129-$R3129</f>
        <v>58844.800000000003</v>
      </c>
      <c r="J3129">
        <f t="shared" si="144"/>
        <v>2021</v>
      </c>
      <c r="P3129" t="str">
        <f>MID(VLOOKUP($D3129,業務!$A$1:$E$11,2,FALSE),FIND("/",VLOOKUP($D3129,業務!$A$1:$E$11,2,FALSE))+1,2)</f>
        <v>副理</v>
      </c>
      <c r="Q3129">
        <f t="shared" si="145"/>
        <v>1.2E-2</v>
      </c>
      <c r="R3129">
        <f t="shared" si="146"/>
        <v>2755.2000000000003</v>
      </c>
    </row>
    <row r="3130" spans="1:18" ht="15.75" customHeight="1">
      <c r="A3130" s="19">
        <v>3129</v>
      </c>
      <c r="B3130" s="4">
        <v>17</v>
      </c>
      <c r="C3130" s="15">
        <v>257</v>
      </c>
      <c r="D3130" s="21">
        <v>1</v>
      </c>
      <c r="E3130" s="22">
        <v>44503</v>
      </c>
      <c r="F3130" s="26">
        <v>100</v>
      </c>
      <c r="G3130" s="24">
        <v>0.15</v>
      </c>
      <c r="H3130">
        <f>VLOOKUP($B3130,產品!$A$1:$E$61,4,FALSE)*(1-$G3130)*$F3130</f>
        <v>153000</v>
      </c>
      <c r="I3130" s="58">
        <f>$H3130-VLOOKUP($B3130,產品!$A$2:$E$61,5,FALSE)*F3130-$R3130</f>
        <v>79470</v>
      </c>
      <c r="J3130">
        <f t="shared" si="144"/>
        <v>2021</v>
      </c>
      <c r="P3130" t="str">
        <f>MID(VLOOKUP($D3130,業務!$A$1:$E$11,2,FALSE),FIND("/",VLOOKUP($D3130,業務!$A$1:$E$11,2,FALSE))+1,2)</f>
        <v>專員</v>
      </c>
      <c r="Q3130">
        <f t="shared" si="145"/>
        <v>0.01</v>
      </c>
      <c r="R3130">
        <f t="shared" si="146"/>
        <v>1530</v>
      </c>
    </row>
    <row r="3131" spans="1:18" ht="15.75" customHeight="1">
      <c r="A3131" s="19">
        <v>3130</v>
      </c>
      <c r="B3131" s="4">
        <v>25</v>
      </c>
      <c r="C3131" s="15">
        <v>282</v>
      </c>
      <c r="D3131" s="21">
        <v>1</v>
      </c>
      <c r="E3131" s="22">
        <v>44504</v>
      </c>
      <c r="F3131" s="26">
        <v>5</v>
      </c>
      <c r="G3131" s="24">
        <v>0.19</v>
      </c>
      <c r="H3131">
        <f>VLOOKUP($B3131,產品!$A$1:$E$61,4,FALSE)*(1-$G3131)*$F3131</f>
        <v>24300</v>
      </c>
      <c r="I3131" s="58">
        <f>$H3131-VLOOKUP($B3131,產品!$A$2:$E$61,5,FALSE)*F3131-$R3131</f>
        <v>6057</v>
      </c>
      <c r="J3131">
        <f t="shared" si="144"/>
        <v>2021</v>
      </c>
      <c r="P3131" t="str">
        <f>MID(VLOOKUP($D3131,業務!$A$1:$E$11,2,FALSE),FIND("/",VLOOKUP($D3131,業務!$A$1:$E$11,2,FALSE))+1,2)</f>
        <v>專員</v>
      </c>
      <c r="Q3131">
        <f t="shared" si="145"/>
        <v>0.01</v>
      </c>
      <c r="R3131">
        <f t="shared" si="146"/>
        <v>243</v>
      </c>
    </row>
    <row r="3132" spans="1:18" ht="15.75" customHeight="1">
      <c r="A3132" s="19">
        <v>3131</v>
      </c>
      <c r="B3132" s="4">
        <v>43</v>
      </c>
      <c r="C3132" s="15">
        <v>286</v>
      </c>
      <c r="D3132" s="21">
        <v>4</v>
      </c>
      <c r="E3132" s="22">
        <v>44504</v>
      </c>
      <c r="F3132" s="23">
        <v>18</v>
      </c>
      <c r="G3132" s="24">
        <v>0.17</v>
      </c>
      <c r="H3132">
        <f>VLOOKUP($B3132,產品!$A$1:$E$61,4,FALSE)*(1-$G3132)*$F3132</f>
        <v>268920</v>
      </c>
      <c r="I3132" s="58">
        <f>$H3132-VLOOKUP($B3132,產品!$A$2:$E$61,5,FALSE)*F3132-$R3132</f>
        <v>55092.959999999999</v>
      </c>
      <c r="J3132">
        <f t="shared" si="144"/>
        <v>2021</v>
      </c>
      <c r="P3132" t="str">
        <f>MID(VLOOKUP($D3132,業務!$A$1:$E$11,2,FALSE),FIND("/",VLOOKUP($D3132,業務!$A$1:$E$11,2,FALSE))+1,2)</f>
        <v>副理</v>
      </c>
      <c r="Q3132">
        <f t="shared" si="145"/>
        <v>1.2E-2</v>
      </c>
      <c r="R3132">
        <f t="shared" si="146"/>
        <v>3227.04</v>
      </c>
    </row>
    <row r="3133" spans="1:18" ht="15.75" customHeight="1">
      <c r="A3133" s="19">
        <v>3132</v>
      </c>
      <c r="B3133" s="4">
        <v>3</v>
      </c>
      <c r="C3133" s="15">
        <v>284</v>
      </c>
      <c r="D3133" s="21">
        <v>8</v>
      </c>
      <c r="E3133" s="22">
        <v>44505</v>
      </c>
      <c r="F3133" s="26">
        <v>13</v>
      </c>
      <c r="G3133" s="24">
        <v>0.05</v>
      </c>
      <c r="H3133">
        <f>VLOOKUP($B3133,產品!$A$1:$E$61,4,FALSE)*(1-$G3133)*$F3133</f>
        <v>12350</v>
      </c>
      <c r="I3133" s="58">
        <f>$H3133-VLOOKUP($B3133,產品!$A$2:$E$61,5,FALSE)*F3133-$R3133</f>
        <v>7026.5</v>
      </c>
      <c r="J3133">
        <f t="shared" si="144"/>
        <v>2021</v>
      </c>
      <c r="P3133" t="str">
        <f>MID(VLOOKUP($D3133,業務!$A$1:$E$11,2,FALSE),FIND("/",VLOOKUP($D3133,業務!$A$1:$E$11,2,FALSE))+1,2)</f>
        <v>專員</v>
      </c>
      <c r="Q3133">
        <f t="shared" si="145"/>
        <v>0.01</v>
      </c>
      <c r="R3133">
        <f t="shared" si="146"/>
        <v>123.5</v>
      </c>
    </row>
    <row r="3134" spans="1:18" ht="15.75" customHeight="1">
      <c r="A3134" s="19">
        <v>3133</v>
      </c>
      <c r="B3134" s="4">
        <v>30</v>
      </c>
      <c r="C3134" s="15">
        <v>285</v>
      </c>
      <c r="D3134" s="21">
        <v>3</v>
      </c>
      <c r="E3134" s="22">
        <v>44505</v>
      </c>
      <c r="F3134" s="26">
        <v>4</v>
      </c>
      <c r="G3134" s="24">
        <v>0.05</v>
      </c>
      <c r="H3134">
        <f>VLOOKUP($B3134,產品!$A$1:$E$61,4,FALSE)*(1-$G3134)*$F3134</f>
        <v>24700</v>
      </c>
      <c r="I3134" s="58">
        <f>$H3134-VLOOKUP($B3134,產品!$A$2:$E$61,5,FALSE)*F3134-$R3134</f>
        <v>8704.7999999999993</v>
      </c>
      <c r="J3134">
        <f t="shared" si="144"/>
        <v>2021</v>
      </c>
      <c r="P3134" t="str">
        <f>MID(VLOOKUP($D3134,業務!$A$1:$E$11,2,FALSE),FIND("/",VLOOKUP($D3134,業務!$A$1:$E$11,2,FALSE))+1,2)</f>
        <v>協理</v>
      </c>
      <c r="Q3134">
        <f t="shared" si="145"/>
        <v>1.6E-2</v>
      </c>
      <c r="R3134">
        <f t="shared" si="146"/>
        <v>395.2</v>
      </c>
    </row>
    <row r="3135" spans="1:18" ht="15.75" customHeight="1">
      <c r="A3135" s="19">
        <v>3134</v>
      </c>
      <c r="B3135" s="4">
        <v>41</v>
      </c>
      <c r="C3135" s="15">
        <v>9</v>
      </c>
      <c r="D3135" s="21">
        <v>3</v>
      </c>
      <c r="E3135" s="22">
        <v>44505</v>
      </c>
      <c r="F3135" s="26">
        <v>5</v>
      </c>
      <c r="G3135" s="24">
        <v>0.15</v>
      </c>
      <c r="H3135">
        <f>VLOOKUP($B3135,產品!$A$1:$E$61,4,FALSE)*(1-$G3135)*$F3135</f>
        <v>51000</v>
      </c>
      <c r="I3135" s="58">
        <f>$H3135-VLOOKUP($B3135,產品!$A$2:$E$61,5,FALSE)*F3135-$R3135</f>
        <v>11184</v>
      </c>
      <c r="J3135">
        <f t="shared" si="144"/>
        <v>2021</v>
      </c>
      <c r="P3135" t="str">
        <f>MID(VLOOKUP($D3135,業務!$A$1:$E$11,2,FALSE),FIND("/",VLOOKUP($D3135,業務!$A$1:$E$11,2,FALSE))+1,2)</f>
        <v>協理</v>
      </c>
      <c r="Q3135">
        <f t="shared" si="145"/>
        <v>1.6E-2</v>
      </c>
      <c r="R3135">
        <f t="shared" si="146"/>
        <v>816</v>
      </c>
    </row>
    <row r="3136" spans="1:18" ht="15.75" customHeight="1">
      <c r="A3136" s="19">
        <v>3135</v>
      </c>
      <c r="B3136" s="4">
        <v>47</v>
      </c>
      <c r="C3136" s="15">
        <v>272</v>
      </c>
      <c r="D3136" s="21">
        <v>3</v>
      </c>
      <c r="E3136" s="22">
        <v>44505</v>
      </c>
      <c r="F3136" s="23">
        <v>5</v>
      </c>
      <c r="G3136" s="24">
        <v>0.08</v>
      </c>
      <c r="H3136">
        <f>VLOOKUP($B3136,產品!$A$1:$E$61,4,FALSE)*(1-$G3136)*$F3136</f>
        <v>92000</v>
      </c>
      <c r="I3136" s="58">
        <f>$H3136-VLOOKUP($B3136,產品!$A$2:$E$61,5,FALSE)*F3136-$R3136</f>
        <v>25528</v>
      </c>
      <c r="J3136">
        <f t="shared" si="144"/>
        <v>2021</v>
      </c>
      <c r="P3136" t="str">
        <f>MID(VLOOKUP($D3136,業務!$A$1:$E$11,2,FALSE),FIND("/",VLOOKUP($D3136,業務!$A$1:$E$11,2,FALSE))+1,2)</f>
        <v>協理</v>
      </c>
      <c r="Q3136">
        <f t="shared" si="145"/>
        <v>1.6E-2</v>
      </c>
      <c r="R3136">
        <f t="shared" si="146"/>
        <v>1472</v>
      </c>
    </row>
    <row r="3137" spans="1:18" ht="15.75" customHeight="1">
      <c r="A3137" s="19">
        <v>3136</v>
      </c>
      <c r="B3137" s="4">
        <v>60</v>
      </c>
      <c r="C3137" s="15">
        <v>123</v>
      </c>
      <c r="D3137" s="21">
        <v>10</v>
      </c>
      <c r="E3137" s="22">
        <v>44505</v>
      </c>
      <c r="F3137" s="23">
        <v>6</v>
      </c>
      <c r="G3137" s="24">
        <v>7.0000000000000007E-2</v>
      </c>
      <c r="H3137">
        <f>VLOOKUP($B3137,產品!$A$1:$E$61,4,FALSE)*(1-$G3137)*$F3137</f>
        <v>139500</v>
      </c>
      <c r="I3137" s="58">
        <f>$H3137-VLOOKUP($B3137,產品!$A$2:$E$61,5,FALSE)*F3137-$R3137</f>
        <v>33105</v>
      </c>
      <c r="J3137">
        <f t="shared" si="144"/>
        <v>2021</v>
      </c>
      <c r="P3137" t="str">
        <f>MID(VLOOKUP($D3137,業務!$A$1:$E$11,2,FALSE),FIND("/",VLOOKUP($D3137,業務!$A$1:$E$11,2,FALSE))+1,2)</f>
        <v>專員</v>
      </c>
      <c r="Q3137">
        <f t="shared" si="145"/>
        <v>0.01</v>
      </c>
      <c r="R3137">
        <f t="shared" si="146"/>
        <v>1395</v>
      </c>
    </row>
    <row r="3138" spans="1:18" ht="15.75" customHeight="1">
      <c r="A3138" s="19">
        <v>3137</v>
      </c>
      <c r="B3138" s="4">
        <v>48</v>
      </c>
      <c r="C3138" s="15">
        <v>257</v>
      </c>
      <c r="D3138" s="21">
        <v>5</v>
      </c>
      <c r="E3138" s="22">
        <v>44505</v>
      </c>
      <c r="F3138" s="23">
        <v>9</v>
      </c>
      <c r="G3138" s="24">
        <v>0.11</v>
      </c>
      <c r="H3138">
        <f>VLOOKUP($B3138,產品!$A$1:$E$61,4,FALSE)*(1-$G3138)*$F3138</f>
        <v>176220</v>
      </c>
      <c r="I3138" s="58">
        <f>$H3138-VLOOKUP($B3138,產品!$A$2:$E$61,5,FALSE)*F3138-$R3138</f>
        <v>45757.8</v>
      </c>
      <c r="J3138">
        <f t="shared" si="144"/>
        <v>2021</v>
      </c>
      <c r="P3138" t="str">
        <f>MID(VLOOKUP($D3138,業務!$A$1:$E$11,2,FALSE),FIND("/",VLOOKUP($D3138,業務!$A$1:$E$11,2,FALSE))+1,2)</f>
        <v>專員</v>
      </c>
      <c r="Q3138">
        <f t="shared" si="145"/>
        <v>0.01</v>
      </c>
      <c r="R3138">
        <f t="shared" si="146"/>
        <v>1762.2</v>
      </c>
    </row>
    <row r="3139" spans="1:18" ht="15.75" customHeight="1">
      <c r="A3139" s="19">
        <v>3138</v>
      </c>
      <c r="B3139" s="4">
        <v>32</v>
      </c>
      <c r="C3139" s="15">
        <v>123</v>
      </c>
      <c r="D3139" s="21">
        <v>1</v>
      </c>
      <c r="E3139" s="22">
        <v>44505</v>
      </c>
      <c r="F3139" s="26">
        <v>40</v>
      </c>
      <c r="G3139" s="24">
        <v>0.15</v>
      </c>
      <c r="H3139">
        <f>VLOOKUP($B3139,產品!$A$1:$E$61,4,FALSE)*(1-$G3139)*$F3139</f>
        <v>255000</v>
      </c>
      <c r="I3139" s="58">
        <f>$H3139-VLOOKUP($B3139,產品!$A$2:$E$61,5,FALSE)*F3139-$R3139</f>
        <v>72450</v>
      </c>
      <c r="J3139">
        <f t="shared" ref="J3139:J3202" si="147">YEAR(E3139)</f>
        <v>2021</v>
      </c>
      <c r="P3139" t="str">
        <f>MID(VLOOKUP($D3139,業務!$A$1:$E$11,2,FALSE),FIND("/",VLOOKUP($D3139,業務!$A$1:$E$11,2,FALSE))+1,2)</f>
        <v>專員</v>
      </c>
      <c r="Q3139">
        <f t="shared" ref="Q3139:Q3202" si="148">IF($P3139="專員",1%,IF($P3139="副理",1.2%,IF($P3139="經理",1.5%,IF($P3139="協理",1.6%,0))))</f>
        <v>0.01</v>
      </c>
      <c r="R3139">
        <f t="shared" ref="R3139:R3202" si="149">$H3139*$Q3139</f>
        <v>2550</v>
      </c>
    </row>
    <row r="3140" spans="1:18" ht="15.75" customHeight="1">
      <c r="A3140" s="19">
        <v>3139</v>
      </c>
      <c r="B3140" s="4">
        <v>53</v>
      </c>
      <c r="C3140" s="15">
        <v>281</v>
      </c>
      <c r="D3140" s="21">
        <v>2</v>
      </c>
      <c r="E3140" s="22">
        <v>44506</v>
      </c>
      <c r="F3140" s="26">
        <v>5</v>
      </c>
      <c r="G3140" s="24">
        <v>0.19</v>
      </c>
      <c r="H3140">
        <f>VLOOKUP($B3140,產品!$A$1:$E$61,4,FALSE)*(1-$G3140)*$F3140</f>
        <v>60750</v>
      </c>
      <c r="I3140" s="58">
        <f>$H3140-VLOOKUP($B3140,產品!$A$2:$E$61,5,FALSE)*F3140-$R3140</f>
        <v>7338.75</v>
      </c>
      <c r="J3140">
        <f t="shared" si="147"/>
        <v>2021</v>
      </c>
      <c r="P3140" t="str">
        <f>MID(VLOOKUP($D3140,業務!$A$1:$E$11,2,FALSE),FIND("/",VLOOKUP($D3140,業務!$A$1:$E$11,2,FALSE))+1,2)</f>
        <v>經理</v>
      </c>
      <c r="Q3140">
        <f t="shared" si="148"/>
        <v>1.4999999999999999E-2</v>
      </c>
      <c r="R3140">
        <f t="shared" si="149"/>
        <v>911.25</v>
      </c>
    </row>
    <row r="3141" spans="1:18" ht="15.75" customHeight="1">
      <c r="A3141" s="19">
        <v>3140</v>
      </c>
      <c r="B3141" s="4">
        <v>4</v>
      </c>
      <c r="C3141" s="15">
        <v>136</v>
      </c>
      <c r="D3141" s="21">
        <v>1</v>
      </c>
      <c r="E3141" s="22">
        <v>44506</v>
      </c>
      <c r="F3141" s="26">
        <v>50</v>
      </c>
      <c r="G3141" s="24">
        <v>0.1</v>
      </c>
      <c r="H3141">
        <f>VLOOKUP($B3141,產品!$A$1:$E$61,4,FALSE)*(1-$G3141)*$F3141</f>
        <v>45000</v>
      </c>
      <c r="I3141" s="58">
        <f>$H3141-VLOOKUP($B3141,產品!$A$2:$E$61,5,FALSE)*F3141-$R3141</f>
        <v>24550</v>
      </c>
      <c r="J3141">
        <f t="shared" si="147"/>
        <v>2021</v>
      </c>
      <c r="P3141" t="str">
        <f>MID(VLOOKUP($D3141,業務!$A$1:$E$11,2,FALSE),FIND("/",VLOOKUP($D3141,業務!$A$1:$E$11,2,FALSE))+1,2)</f>
        <v>專員</v>
      </c>
      <c r="Q3141">
        <f t="shared" si="148"/>
        <v>0.01</v>
      </c>
      <c r="R3141">
        <f t="shared" si="149"/>
        <v>450</v>
      </c>
    </row>
    <row r="3142" spans="1:18" ht="15.75" customHeight="1">
      <c r="A3142" s="19">
        <v>3141</v>
      </c>
      <c r="B3142" s="4">
        <v>36</v>
      </c>
      <c r="C3142" s="15">
        <v>287</v>
      </c>
      <c r="D3142" s="21">
        <v>5</v>
      </c>
      <c r="E3142" s="22">
        <v>44506</v>
      </c>
      <c r="F3142" s="23">
        <v>15</v>
      </c>
      <c r="G3142" s="24">
        <v>0.13</v>
      </c>
      <c r="H3142">
        <f>VLOOKUP($B3142,產品!$A$1:$E$61,4,FALSE)*(1-$G3142)*$F3142</f>
        <v>117450</v>
      </c>
      <c r="I3142" s="58">
        <f>$H3142-VLOOKUP($B3142,產品!$A$2:$E$61,5,FALSE)*F3142-$R3142</f>
        <v>35275.5</v>
      </c>
      <c r="J3142">
        <f t="shared" si="147"/>
        <v>2021</v>
      </c>
      <c r="P3142" t="str">
        <f>MID(VLOOKUP($D3142,業務!$A$1:$E$11,2,FALSE),FIND("/",VLOOKUP($D3142,業務!$A$1:$E$11,2,FALSE))+1,2)</f>
        <v>專員</v>
      </c>
      <c r="Q3142">
        <f t="shared" si="148"/>
        <v>0.01</v>
      </c>
      <c r="R3142">
        <f t="shared" si="149"/>
        <v>1174.5</v>
      </c>
    </row>
    <row r="3143" spans="1:18" ht="15.75" customHeight="1">
      <c r="A3143" s="19">
        <v>3142</v>
      </c>
      <c r="B3143" s="4">
        <v>8</v>
      </c>
      <c r="C3143" s="15">
        <v>112</v>
      </c>
      <c r="D3143" s="21">
        <v>2</v>
      </c>
      <c r="E3143" s="22">
        <v>44506</v>
      </c>
      <c r="F3143" s="26">
        <v>105</v>
      </c>
      <c r="G3143" s="24">
        <v>7.0000000000000007E-2</v>
      </c>
      <c r="H3143">
        <f>VLOOKUP($B3143,產品!$A$1:$E$61,4,FALSE)*(1-$G3143)*$F3143</f>
        <v>97649.999999999985</v>
      </c>
      <c r="I3143" s="58">
        <f>$H3143-VLOOKUP($B3143,產品!$A$2:$E$61,5,FALSE)*F3143-$R3143</f>
        <v>54185.249999999985</v>
      </c>
      <c r="J3143">
        <f t="shared" si="147"/>
        <v>2021</v>
      </c>
      <c r="P3143" t="str">
        <f>MID(VLOOKUP($D3143,業務!$A$1:$E$11,2,FALSE),FIND("/",VLOOKUP($D3143,業務!$A$1:$E$11,2,FALSE))+1,2)</f>
        <v>經理</v>
      </c>
      <c r="Q3143">
        <f t="shared" si="148"/>
        <v>1.4999999999999999E-2</v>
      </c>
      <c r="R3143">
        <f t="shared" si="149"/>
        <v>1464.7499999999998</v>
      </c>
    </row>
    <row r="3144" spans="1:18" ht="15.75" customHeight="1">
      <c r="A3144" s="19">
        <v>3143</v>
      </c>
      <c r="B3144" s="4">
        <v>36</v>
      </c>
      <c r="C3144" s="15">
        <v>137</v>
      </c>
      <c r="D3144" s="21">
        <v>7</v>
      </c>
      <c r="E3144" s="22">
        <v>44507</v>
      </c>
      <c r="F3144" s="26">
        <v>10</v>
      </c>
      <c r="G3144" s="24">
        <v>0.16</v>
      </c>
      <c r="H3144">
        <f>VLOOKUP($B3144,產品!$A$1:$E$61,4,FALSE)*(1-$G3144)*$F3144</f>
        <v>75600</v>
      </c>
      <c r="I3144" s="58">
        <f>$H3144-VLOOKUP($B3144,產品!$A$2:$E$61,5,FALSE)*F3144-$R3144</f>
        <v>20692.8</v>
      </c>
      <c r="J3144">
        <f t="shared" si="147"/>
        <v>2021</v>
      </c>
      <c r="P3144" t="str">
        <f>MID(VLOOKUP($D3144,業務!$A$1:$E$11,2,FALSE),FIND("/",VLOOKUP($D3144,業務!$A$1:$E$11,2,FALSE))+1,2)</f>
        <v>副理</v>
      </c>
      <c r="Q3144">
        <f t="shared" si="148"/>
        <v>1.2E-2</v>
      </c>
      <c r="R3144">
        <f t="shared" si="149"/>
        <v>907.2</v>
      </c>
    </row>
    <row r="3145" spans="1:18" ht="15.75" customHeight="1">
      <c r="A3145" s="19">
        <v>3144</v>
      </c>
      <c r="B3145" s="4">
        <v>60</v>
      </c>
      <c r="C3145" s="15">
        <v>9</v>
      </c>
      <c r="D3145" s="21">
        <v>5</v>
      </c>
      <c r="E3145" s="22">
        <v>44507</v>
      </c>
      <c r="F3145" s="26">
        <v>3</v>
      </c>
      <c r="G3145" s="24">
        <v>0.17</v>
      </c>
      <c r="H3145">
        <f>VLOOKUP($B3145,產品!$A$1:$E$61,4,FALSE)*(1-$G3145)*$F3145</f>
        <v>62250</v>
      </c>
      <c r="I3145" s="58">
        <f>$H3145-VLOOKUP($B3145,產品!$A$2:$E$61,5,FALSE)*F3145-$R3145</f>
        <v>9127.5</v>
      </c>
      <c r="J3145">
        <f t="shared" si="147"/>
        <v>2021</v>
      </c>
      <c r="P3145" t="str">
        <f>MID(VLOOKUP($D3145,業務!$A$1:$E$11,2,FALSE),FIND("/",VLOOKUP($D3145,業務!$A$1:$E$11,2,FALSE))+1,2)</f>
        <v>專員</v>
      </c>
      <c r="Q3145">
        <f t="shared" si="148"/>
        <v>0.01</v>
      </c>
      <c r="R3145">
        <f t="shared" si="149"/>
        <v>622.5</v>
      </c>
    </row>
    <row r="3146" spans="1:18" ht="15.75" customHeight="1">
      <c r="A3146" s="19">
        <v>3145</v>
      </c>
      <c r="B3146" s="4">
        <v>54</v>
      </c>
      <c r="C3146" s="15">
        <v>283</v>
      </c>
      <c r="D3146" s="21">
        <v>8</v>
      </c>
      <c r="E3146" s="22">
        <v>44507</v>
      </c>
      <c r="F3146" s="26">
        <v>6</v>
      </c>
      <c r="G3146" s="24">
        <v>0.18</v>
      </c>
      <c r="H3146">
        <f>VLOOKUP($B3146,產品!$A$1:$E$61,4,FALSE)*(1-$G3146)*$F3146</f>
        <v>88560.000000000015</v>
      </c>
      <c r="I3146" s="58">
        <f>$H3146-VLOOKUP($B3146,產品!$A$2:$E$61,5,FALSE)*F3146-$R3146</f>
        <v>12074.400000000014</v>
      </c>
      <c r="J3146">
        <f t="shared" si="147"/>
        <v>2021</v>
      </c>
      <c r="P3146" t="str">
        <f>MID(VLOOKUP($D3146,業務!$A$1:$E$11,2,FALSE),FIND("/",VLOOKUP($D3146,業務!$A$1:$E$11,2,FALSE))+1,2)</f>
        <v>專員</v>
      </c>
      <c r="Q3146">
        <f t="shared" si="148"/>
        <v>0.01</v>
      </c>
      <c r="R3146">
        <f t="shared" si="149"/>
        <v>885.60000000000014</v>
      </c>
    </row>
    <row r="3147" spans="1:18" ht="15.75" customHeight="1">
      <c r="A3147" s="19">
        <v>3146</v>
      </c>
      <c r="B3147" s="4">
        <v>16</v>
      </c>
      <c r="C3147" s="15">
        <v>8</v>
      </c>
      <c r="D3147" s="21">
        <v>2</v>
      </c>
      <c r="E3147" s="22">
        <v>44507</v>
      </c>
      <c r="F3147" s="26">
        <v>40</v>
      </c>
      <c r="G3147" s="24">
        <v>0.2</v>
      </c>
      <c r="H3147">
        <f>VLOOKUP($B3147,產品!$A$1:$E$61,4,FALSE)*(1-$G3147)*$F3147</f>
        <v>57600</v>
      </c>
      <c r="I3147" s="58">
        <f>$H3147-VLOOKUP($B3147,產品!$A$2:$E$61,5,FALSE)*F3147-$R3147</f>
        <v>27936</v>
      </c>
      <c r="J3147">
        <f t="shared" si="147"/>
        <v>2021</v>
      </c>
      <c r="P3147" t="str">
        <f>MID(VLOOKUP($D3147,業務!$A$1:$E$11,2,FALSE),FIND("/",VLOOKUP($D3147,業務!$A$1:$E$11,2,FALSE))+1,2)</f>
        <v>經理</v>
      </c>
      <c r="Q3147">
        <f t="shared" si="148"/>
        <v>1.4999999999999999E-2</v>
      </c>
      <c r="R3147">
        <f t="shared" si="149"/>
        <v>864</v>
      </c>
    </row>
    <row r="3148" spans="1:18" ht="15.75" customHeight="1">
      <c r="A3148" s="19">
        <v>3147</v>
      </c>
      <c r="B3148" s="4">
        <v>1</v>
      </c>
      <c r="C3148" s="15">
        <v>283</v>
      </c>
      <c r="D3148" s="21">
        <v>1</v>
      </c>
      <c r="E3148" s="22">
        <v>44507</v>
      </c>
      <c r="F3148" s="26">
        <v>100</v>
      </c>
      <c r="G3148" s="24">
        <v>0.16</v>
      </c>
      <c r="H3148">
        <f>VLOOKUP($B3148,產品!$A$1:$E$61,4,FALSE)*(1-$G3148)*$F3148</f>
        <v>84000</v>
      </c>
      <c r="I3148" s="58">
        <f>$H3148-VLOOKUP($B3148,產品!$A$2:$E$61,5,FALSE)*F3148-$R3148</f>
        <v>43160</v>
      </c>
      <c r="J3148">
        <f t="shared" si="147"/>
        <v>2021</v>
      </c>
      <c r="P3148" t="str">
        <f>MID(VLOOKUP($D3148,業務!$A$1:$E$11,2,FALSE),FIND("/",VLOOKUP($D3148,業務!$A$1:$E$11,2,FALSE))+1,2)</f>
        <v>專員</v>
      </c>
      <c r="Q3148">
        <f t="shared" si="148"/>
        <v>0.01</v>
      </c>
      <c r="R3148">
        <f t="shared" si="149"/>
        <v>840</v>
      </c>
    </row>
    <row r="3149" spans="1:18" ht="15.75" customHeight="1">
      <c r="A3149" s="19">
        <v>3148</v>
      </c>
      <c r="B3149" s="4">
        <v>37</v>
      </c>
      <c r="C3149" s="15">
        <v>3</v>
      </c>
      <c r="D3149" s="21">
        <v>4</v>
      </c>
      <c r="E3149" s="22">
        <v>44507</v>
      </c>
      <c r="F3149" s="26">
        <v>20</v>
      </c>
      <c r="G3149" s="24">
        <v>0.14000000000000001</v>
      </c>
      <c r="H3149">
        <f>VLOOKUP($B3149,產品!$A$1:$E$61,4,FALSE)*(1-$G3149)*$F3149</f>
        <v>206400</v>
      </c>
      <c r="I3149" s="58">
        <f>$H3149-VLOOKUP($B3149,產品!$A$2:$E$61,5,FALSE)*F3149-$R3149</f>
        <v>47923.199999999997</v>
      </c>
      <c r="J3149">
        <f t="shared" si="147"/>
        <v>2021</v>
      </c>
      <c r="P3149" t="str">
        <f>MID(VLOOKUP($D3149,業務!$A$1:$E$11,2,FALSE),FIND("/",VLOOKUP($D3149,業務!$A$1:$E$11,2,FALSE))+1,2)</f>
        <v>副理</v>
      </c>
      <c r="Q3149">
        <f t="shared" si="148"/>
        <v>1.2E-2</v>
      </c>
      <c r="R3149">
        <f t="shared" si="149"/>
        <v>2476.8000000000002</v>
      </c>
    </row>
    <row r="3150" spans="1:18" ht="15.75" customHeight="1">
      <c r="A3150" s="19">
        <v>3149</v>
      </c>
      <c r="B3150" s="4">
        <v>23</v>
      </c>
      <c r="C3150" s="15">
        <v>259</v>
      </c>
      <c r="D3150" s="21">
        <v>7</v>
      </c>
      <c r="E3150" s="22">
        <v>44507</v>
      </c>
      <c r="F3150" s="26">
        <v>150</v>
      </c>
      <c r="G3150" s="24">
        <v>0.17</v>
      </c>
      <c r="H3150">
        <f>VLOOKUP($B3150,產品!$A$1:$E$61,4,FALSE)*(1-$G3150)*$F3150</f>
        <v>224100</v>
      </c>
      <c r="I3150" s="58">
        <f>$H3150-VLOOKUP($B3150,產品!$A$2:$E$61,5,FALSE)*F3150-$R3150</f>
        <v>113410.8</v>
      </c>
      <c r="J3150">
        <f t="shared" si="147"/>
        <v>2021</v>
      </c>
      <c r="P3150" t="str">
        <f>MID(VLOOKUP($D3150,業務!$A$1:$E$11,2,FALSE),FIND("/",VLOOKUP($D3150,業務!$A$1:$E$11,2,FALSE))+1,2)</f>
        <v>副理</v>
      </c>
      <c r="Q3150">
        <f t="shared" si="148"/>
        <v>1.2E-2</v>
      </c>
      <c r="R3150">
        <f t="shared" si="149"/>
        <v>2689.2000000000003</v>
      </c>
    </row>
    <row r="3151" spans="1:18" ht="15.75" customHeight="1">
      <c r="A3151" s="19">
        <v>3150</v>
      </c>
      <c r="B3151" s="4">
        <v>11</v>
      </c>
      <c r="C3151" s="15">
        <v>268</v>
      </c>
      <c r="D3151" s="21">
        <v>10</v>
      </c>
      <c r="E3151" s="22">
        <v>44508</v>
      </c>
      <c r="F3151" s="26">
        <v>60</v>
      </c>
      <c r="G3151" s="24">
        <v>7.0000000000000007E-2</v>
      </c>
      <c r="H3151">
        <f>VLOOKUP($B3151,產品!$A$1:$E$61,4,FALSE)*(1-$G3151)*$F3151</f>
        <v>55799.999999999993</v>
      </c>
      <c r="I3151" s="58">
        <f>$H3151-VLOOKUP($B3151,產品!$A$2:$E$61,5,FALSE)*F3151-$R3151</f>
        <v>31241.999999999993</v>
      </c>
      <c r="J3151">
        <f t="shared" si="147"/>
        <v>2021</v>
      </c>
      <c r="P3151" t="str">
        <f>MID(VLOOKUP($D3151,業務!$A$1:$E$11,2,FALSE),FIND("/",VLOOKUP($D3151,業務!$A$1:$E$11,2,FALSE))+1,2)</f>
        <v>專員</v>
      </c>
      <c r="Q3151">
        <f t="shared" si="148"/>
        <v>0.01</v>
      </c>
      <c r="R3151">
        <f t="shared" si="149"/>
        <v>557.99999999999989</v>
      </c>
    </row>
    <row r="3152" spans="1:18" ht="15.75" customHeight="1">
      <c r="A3152" s="19">
        <v>3151</v>
      </c>
      <c r="B3152" s="4">
        <v>15</v>
      </c>
      <c r="C3152" s="15">
        <v>4</v>
      </c>
      <c r="D3152" s="21">
        <v>7</v>
      </c>
      <c r="E3152" s="22">
        <v>44508</v>
      </c>
      <c r="F3152" s="26">
        <v>40</v>
      </c>
      <c r="G3152" s="24">
        <v>0.15</v>
      </c>
      <c r="H3152">
        <f>VLOOKUP($B3152,產品!$A$1:$E$61,4,FALSE)*(1-$G3152)*$F3152</f>
        <v>61200</v>
      </c>
      <c r="I3152" s="58">
        <f>$H3152-VLOOKUP($B3152,產品!$A$2:$E$61,5,FALSE)*F3152-$R3152</f>
        <v>31665.599999999999</v>
      </c>
      <c r="J3152">
        <f t="shared" si="147"/>
        <v>2021</v>
      </c>
      <c r="P3152" t="str">
        <f>MID(VLOOKUP($D3152,業務!$A$1:$E$11,2,FALSE),FIND("/",VLOOKUP($D3152,業務!$A$1:$E$11,2,FALSE))+1,2)</f>
        <v>副理</v>
      </c>
      <c r="Q3152">
        <f t="shared" si="148"/>
        <v>1.2E-2</v>
      </c>
      <c r="R3152">
        <f t="shared" si="149"/>
        <v>734.4</v>
      </c>
    </row>
    <row r="3153" spans="1:18" ht="15.75" customHeight="1">
      <c r="A3153" s="19">
        <v>3152</v>
      </c>
      <c r="B3153" s="4">
        <v>4</v>
      </c>
      <c r="C3153" s="15">
        <v>261</v>
      </c>
      <c r="D3153" s="21">
        <v>3</v>
      </c>
      <c r="E3153" s="22">
        <v>44508</v>
      </c>
      <c r="F3153" s="26">
        <v>70</v>
      </c>
      <c r="G3153" s="24">
        <v>0.13</v>
      </c>
      <c r="H3153">
        <f>VLOOKUP($B3153,產品!$A$1:$E$61,4,FALSE)*(1-$G3153)*$F3153</f>
        <v>60900</v>
      </c>
      <c r="I3153" s="58">
        <f>$H3153-VLOOKUP($B3153,產品!$A$2:$E$61,5,FALSE)*F3153-$R3153</f>
        <v>31925.599999999999</v>
      </c>
      <c r="J3153">
        <f t="shared" si="147"/>
        <v>2021</v>
      </c>
      <c r="P3153" t="str">
        <f>MID(VLOOKUP($D3153,業務!$A$1:$E$11,2,FALSE),FIND("/",VLOOKUP($D3153,業務!$A$1:$E$11,2,FALSE))+1,2)</f>
        <v>協理</v>
      </c>
      <c r="Q3153">
        <f t="shared" si="148"/>
        <v>1.6E-2</v>
      </c>
      <c r="R3153">
        <f t="shared" si="149"/>
        <v>974.4</v>
      </c>
    </row>
    <row r="3154" spans="1:18" ht="15.75" customHeight="1">
      <c r="A3154" s="19">
        <v>3153</v>
      </c>
      <c r="B3154" s="4">
        <v>18</v>
      </c>
      <c r="C3154" s="15">
        <v>258</v>
      </c>
      <c r="D3154" s="21">
        <v>5</v>
      </c>
      <c r="E3154" s="22">
        <v>44508</v>
      </c>
      <c r="F3154" s="23">
        <v>40</v>
      </c>
      <c r="G3154" s="24">
        <v>0.08</v>
      </c>
      <c r="H3154">
        <f>VLOOKUP($B3154,產品!$A$1:$E$61,4,FALSE)*(1-$G3154)*$F3154</f>
        <v>66240</v>
      </c>
      <c r="I3154" s="58">
        <f>$H3154-VLOOKUP($B3154,產品!$A$2:$E$61,5,FALSE)*F3154-$R3154</f>
        <v>36777.599999999999</v>
      </c>
      <c r="J3154">
        <f t="shared" si="147"/>
        <v>2021</v>
      </c>
      <c r="P3154" t="str">
        <f>MID(VLOOKUP($D3154,業務!$A$1:$E$11,2,FALSE),FIND("/",VLOOKUP($D3154,業務!$A$1:$E$11,2,FALSE))+1,2)</f>
        <v>專員</v>
      </c>
      <c r="Q3154">
        <f t="shared" si="148"/>
        <v>0.01</v>
      </c>
      <c r="R3154">
        <f t="shared" si="149"/>
        <v>662.4</v>
      </c>
    </row>
    <row r="3155" spans="1:18" ht="15.75" customHeight="1">
      <c r="A3155" s="19">
        <v>3154</v>
      </c>
      <c r="B3155" s="4">
        <v>60</v>
      </c>
      <c r="C3155" s="15">
        <v>2</v>
      </c>
      <c r="D3155" s="21">
        <v>6</v>
      </c>
      <c r="E3155" s="22">
        <v>44508</v>
      </c>
      <c r="F3155" s="23">
        <v>8</v>
      </c>
      <c r="G3155" s="24">
        <v>0.08</v>
      </c>
      <c r="H3155">
        <f>VLOOKUP($B3155,產品!$A$1:$E$61,4,FALSE)*(1-$G3155)*$F3155</f>
        <v>184000</v>
      </c>
      <c r="I3155" s="58">
        <f>$H3155-VLOOKUP($B3155,產品!$A$2:$E$61,5,FALSE)*F3155-$R3155</f>
        <v>42160</v>
      </c>
      <c r="J3155">
        <f t="shared" si="147"/>
        <v>2021</v>
      </c>
      <c r="P3155" t="str">
        <f>MID(VLOOKUP($D3155,業務!$A$1:$E$11,2,FALSE),FIND("/",VLOOKUP($D3155,業務!$A$1:$E$11,2,FALSE))+1,2)</f>
        <v>專員</v>
      </c>
      <c r="Q3155">
        <f t="shared" si="148"/>
        <v>0.01</v>
      </c>
      <c r="R3155">
        <f t="shared" si="149"/>
        <v>1840</v>
      </c>
    </row>
    <row r="3156" spans="1:18" ht="15.75" customHeight="1">
      <c r="A3156" s="19">
        <v>3155</v>
      </c>
      <c r="B3156" s="4">
        <v>59</v>
      </c>
      <c r="C3156" s="15">
        <v>2</v>
      </c>
      <c r="D3156" s="21">
        <v>6</v>
      </c>
      <c r="E3156" s="22">
        <v>44509</v>
      </c>
      <c r="F3156" s="26">
        <v>10</v>
      </c>
      <c r="G3156" s="24">
        <v>0.18</v>
      </c>
      <c r="H3156">
        <f>VLOOKUP($B3156,產品!$A$1:$E$61,4,FALSE)*(1-$G3156)*$F3156</f>
        <v>196800</v>
      </c>
      <c r="I3156" s="58">
        <f>$H3156-VLOOKUP($B3156,產品!$A$2:$E$61,5,FALSE)*F3156-$R3156</f>
        <v>26832</v>
      </c>
      <c r="J3156">
        <f t="shared" si="147"/>
        <v>2021</v>
      </c>
      <c r="P3156" t="str">
        <f>MID(VLOOKUP($D3156,業務!$A$1:$E$11,2,FALSE),FIND("/",VLOOKUP($D3156,業務!$A$1:$E$11,2,FALSE))+1,2)</f>
        <v>專員</v>
      </c>
      <c r="Q3156">
        <f t="shared" si="148"/>
        <v>0.01</v>
      </c>
      <c r="R3156">
        <f t="shared" si="149"/>
        <v>1968</v>
      </c>
    </row>
    <row r="3157" spans="1:18" ht="15.75" customHeight="1">
      <c r="A3157" s="19">
        <v>3156</v>
      </c>
      <c r="B3157" s="4">
        <v>41</v>
      </c>
      <c r="C3157" s="15">
        <v>135</v>
      </c>
      <c r="D3157" s="21">
        <v>1</v>
      </c>
      <c r="E3157" s="22">
        <v>44509</v>
      </c>
      <c r="F3157" s="23">
        <v>3</v>
      </c>
      <c r="G3157" s="24">
        <v>0.18</v>
      </c>
      <c r="H3157">
        <f>VLOOKUP($B3157,產品!$A$1:$E$61,4,FALSE)*(1-$G3157)*$F3157</f>
        <v>29520</v>
      </c>
      <c r="I3157" s="58">
        <f>$H3157-VLOOKUP($B3157,產品!$A$2:$E$61,5,FALSE)*F3157-$R3157</f>
        <v>5824.8</v>
      </c>
      <c r="J3157">
        <f t="shared" si="147"/>
        <v>2021</v>
      </c>
      <c r="P3157" t="str">
        <f>MID(VLOOKUP($D3157,業務!$A$1:$E$11,2,FALSE),FIND("/",VLOOKUP($D3157,業務!$A$1:$E$11,2,FALSE))+1,2)</f>
        <v>專員</v>
      </c>
      <c r="Q3157">
        <f t="shared" si="148"/>
        <v>0.01</v>
      </c>
      <c r="R3157">
        <f t="shared" si="149"/>
        <v>295.2</v>
      </c>
    </row>
    <row r="3158" spans="1:18" ht="15.75" customHeight="1">
      <c r="A3158" s="19">
        <v>3157</v>
      </c>
      <c r="B3158" s="4">
        <v>8</v>
      </c>
      <c r="C3158" s="15">
        <v>9</v>
      </c>
      <c r="D3158" s="21">
        <v>8</v>
      </c>
      <c r="E3158" s="22">
        <v>44509</v>
      </c>
      <c r="F3158" s="26">
        <v>15</v>
      </c>
      <c r="G3158" s="24">
        <v>0.17</v>
      </c>
      <c r="H3158">
        <f>VLOOKUP($B3158,產品!$A$1:$E$61,4,FALSE)*(1-$G3158)*$F3158</f>
        <v>12450</v>
      </c>
      <c r="I3158" s="58">
        <f>$H3158-VLOOKUP($B3158,產品!$A$2:$E$61,5,FALSE)*F3158-$R3158</f>
        <v>6325.5</v>
      </c>
      <c r="J3158">
        <f t="shared" si="147"/>
        <v>2021</v>
      </c>
      <c r="P3158" t="str">
        <f>MID(VLOOKUP($D3158,業務!$A$1:$E$11,2,FALSE),FIND("/",VLOOKUP($D3158,業務!$A$1:$E$11,2,FALSE))+1,2)</f>
        <v>專員</v>
      </c>
      <c r="Q3158">
        <f t="shared" si="148"/>
        <v>0.01</v>
      </c>
      <c r="R3158">
        <f t="shared" si="149"/>
        <v>124.5</v>
      </c>
    </row>
    <row r="3159" spans="1:18" ht="15.75" customHeight="1">
      <c r="A3159" s="19">
        <v>3158</v>
      </c>
      <c r="B3159" s="4">
        <v>30</v>
      </c>
      <c r="C3159" s="15">
        <v>272</v>
      </c>
      <c r="D3159" s="21">
        <v>10</v>
      </c>
      <c r="E3159" s="22">
        <v>44509</v>
      </c>
      <c r="F3159" s="26">
        <v>7</v>
      </c>
      <c r="G3159" s="24">
        <v>0.17</v>
      </c>
      <c r="H3159">
        <f>VLOOKUP($B3159,產品!$A$1:$E$61,4,FALSE)*(1-$G3159)*$F3159</f>
        <v>37765</v>
      </c>
      <c r="I3159" s="58">
        <f>$H3159-VLOOKUP($B3159,產品!$A$2:$E$61,5,FALSE)*F3159-$R3159</f>
        <v>10087.35</v>
      </c>
      <c r="J3159">
        <f t="shared" si="147"/>
        <v>2021</v>
      </c>
      <c r="P3159" t="str">
        <f>MID(VLOOKUP($D3159,業務!$A$1:$E$11,2,FALSE),FIND("/",VLOOKUP($D3159,業務!$A$1:$E$11,2,FALSE))+1,2)</f>
        <v>專員</v>
      </c>
      <c r="Q3159">
        <f t="shared" si="148"/>
        <v>0.01</v>
      </c>
      <c r="R3159">
        <f t="shared" si="149"/>
        <v>377.65000000000003</v>
      </c>
    </row>
    <row r="3160" spans="1:18" ht="15.75" customHeight="1">
      <c r="A3160" s="19">
        <v>3159</v>
      </c>
      <c r="B3160" s="4">
        <v>12</v>
      </c>
      <c r="C3160" s="15">
        <v>270</v>
      </c>
      <c r="D3160" s="21">
        <v>2</v>
      </c>
      <c r="E3160" s="22">
        <v>44509</v>
      </c>
      <c r="F3160" s="26">
        <v>60</v>
      </c>
      <c r="G3160" s="24">
        <v>0.15</v>
      </c>
      <c r="H3160">
        <f>VLOOKUP($B3160,產品!$A$1:$E$61,4,FALSE)*(1-$G3160)*$F3160</f>
        <v>51000</v>
      </c>
      <c r="I3160" s="58">
        <f>$H3160-VLOOKUP($B3160,產品!$A$2:$E$61,5,FALSE)*F3160-$R3160</f>
        <v>26235</v>
      </c>
      <c r="J3160">
        <f t="shared" si="147"/>
        <v>2021</v>
      </c>
      <c r="P3160" t="str">
        <f>MID(VLOOKUP($D3160,業務!$A$1:$E$11,2,FALSE),FIND("/",VLOOKUP($D3160,業務!$A$1:$E$11,2,FALSE))+1,2)</f>
        <v>經理</v>
      </c>
      <c r="Q3160">
        <f t="shared" si="148"/>
        <v>1.4999999999999999E-2</v>
      </c>
      <c r="R3160">
        <f t="shared" si="149"/>
        <v>765</v>
      </c>
    </row>
    <row r="3161" spans="1:18" ht="15.75" customHeight="1">
      <c r="A3161" s="19">
        <v>3160</v>
      </c>
      <c r="B3161" s="4">
        <v>4</v>
      </c>
      <c r="C3161" s="15">
        <v>282</v>
      </c>
      <c r="D3161" s="21">
        <v>7</v>
      </c>
      <c r="E3161" s="22">
        <v>44509</v>
      </c>
      <c r="F3161" s="26">
        <v>60</v>
      </c>
      <c r="G3161" s="24">
        <v>0.11</v>
      </c>
      <c r="H3161">
        <f>VLOOKUP($B3161,產品!$A$1:$E$61,4,FALSE)*(1-$G3161)*$F3161</f>
        <v>53400</v>
      </c>
      <c r="I3161" s="58">
        <f>$H3161-VLOOKUP($B3161,產品!$A$2:$E$61,5,FALSE)*F3161-$R3161</f>
        <v>28759.200000000001</v>
      </c>
      <c r="J3161">
        <f t="shared" si="147"/>
        <v>2021</v>
      </c>
      <c r="P3161" t="str">
        <f>MID(VLOOKUP($D3161,業務!$A$1:$E$11,2,FALSE),FIND("/",VLOOKUP($D3161,業務!$A$1:$E$11,2,FALSE))+1,2)</f>
        <v>副理</v>
      </c>
      <c r="Q3161">
        <f t="shared" si="148"/>
        <v>1.2E-2</v>
      </c>
      <c r="R3161">
        <f t="shared" si="149"/>
        <v>640.80000000000007</v>
      </c>
    </row>
    <row r="3162" spans="1:18" ht="15.75" customHeight="1">
      <c r="A3162" s="19">
        <v>3161</v>
      </c>
      <c r="B3162" s="4">
        <v>46</v>
      </c>
      <c r="C3162" s="15">
        <v>136</v>
      </c>
      <c r="D3162" s="21">
        <v>3</v>
      </c>
      <c r="E3162" s="22">
        <v>44509</v>
      </c>
      <c r="F3162" s="26">
        <v>8</v>
      </c>
      <c r="G3162" s="24">
        <v>0.12</v>
      </c>
      <c r="H3162">
        <f>VLOOKUP($B3162,產品!$A$1:$E$61,4,FALSE)*(1-$G3162)*$F3162</f>
        <v>119680</v>
      </c>
      <c r="I3162" s="58">
        <f>$H3162-VLOOKUP($B3162,產品!$A$2:$E$61,5,FALSE)*F3162-$R3162</f>
        <v>29365.119999999999</v>
      </c>
      <c r="J3162">
        <f t="shared" si="147"/>
        <v>2021</v>
      </c>
      <c r="P3162" t="str">
        <f>MID(VLOOKUP($D3162,業務!$A$1:$E$11,2,FALSE),FIND("/",VLOOKUP($D3162,業務!$A$1:$E$11,2,FALSE))+1,2)</f>
        <v>協理</v>
      </c>
      <c r="Q3162">
        <f t="shared" si="148"/>
        <v>1.6E-2</v>
      </c>
      <c r="R3162">
        <f t="shared" si="149"/>
        <v>1914.88</v>
      </c>
    </row>
    <row r="3163" spans="1:18" ht="15.75" customHeight="1">
      <c r="A3163" s="19">
        <v>3162</v>
      </c>
      <c r="B3163" s="4">
        <v>21</v>
      </c>
      <c r="C3163" s="15">
        <v>7</v>
      </c>
      <c r="D3163" s="21">
        <v>8</v>
      </c>
      <c r="E3163" s="22">
        <v>44509</v>
      </c>
      <c r="F3163" s="26">
        <v>100</v>
      </c>
      <c r="G3163" s="24">
        <v>0.14000000000000001</v>
      </c>
      <c r="H3163">
        <f>VLOOKUP($B3163,產品!$A$1:$E$61,4,FALSE)*(1-$G3163)*$F3163</f>
        <v>154800</v>
      </c>
      <c r="I3163" s="58">
        <f>$H3163-VLOOKUP($B3163,產品!$A$2:$E$61,5,FALSE)*F3163-$R3163</f>
        <v>81252</v>
      </c>
      <c r="J3163">
        <f t="shared" si="147"/>
        <v>2021</v>
      </c>
      <c r="P3163" t="str">
        <f>MID(VLOOKUP($D3163,業務!$A$1:$E$11,2,FALSE),FIND("/",VLOOKUP($D3163,業務!$A$1:$E$11,2,FALSE))+1,2)</f>
        <v>專員</v>
      </c>
      <c r="Q3163">
        <f t="shared" si="148"/>
        <v>0.01</v>
      </c>
      <c r="R3163">
        <f t="shared" si="149"/>
        <v>1548</v>
      </c>
    </row>
    <row r="3164" spans="1:18" ht="15.75" customHeight="1">
      <c r="A3164" s="19">
        <v>3163</v>
      </c>
      <c r="B3164" s="4">
        <v>10</v>
      </c>
      <c r="C3164" s="15">
        <v>257</v>
      </c>
      <c r="D3164" s="21">
        <v>3</v>
      </c>
      <c r="E3164" s="22">
        <v>44510</v>
      </c>
      <c r="F3164" s="26">
        <v>14</v>
      </c>
      <c r="G3164" s="24">
        <v>0.18</v>
      </c>
      <c r="H3164">
        <f>VLOOKUP($B3164,產品!$A$1:$E$61,4,FALSE)*(1-$G3164)*$F3164</f>
        <v>11480.000000000002</v>
      </c>
      <c r="I3164" s="58">
        <f>$H3164-VLOOKUP($B3164,產品!$A$2:$E$61,5,FALSE)*F3164-$R3164</f>
        <v>5696.3200000000015</v>
      </c>
      <c r="J3164">
        <f t="shared" si="147"/>
        <v>2021</v>
      </c>
      <c r="P3164" t="str">
        <f>MID(VLOOKUP($D3164,業務!$A$1:$E$11,2,FALSE),FIND("/",VLOOKUP($D3164,業務!$A$1:$E$11,2,FALSE))+1,2)</f>
        <v>協理</v>
      </c>
      <c r="Q3164">
        <f t="shared" si="148"/>
        <v>1.6E-2</v>
      </c>
      <c r="R3164">
        <f t="shared" si="149"/>
        <v>183.68000000000004</v>
      </c>
    </row>
    <row r="3165" spans="1:18" ht="15.75" customHeight="1">
      <c r="A3165" s="19">
        <v>3164</v>
      </c>
      <c r="B3165" s="4">
        <v>55</v>
      </c>
      <c r="C3165" s="15">
        <v>3</v>
      </c>
      <c r="D3165" s="21">
        <v>6</v>
      </c>
      <c r="E3165" s="22">
        <v>44510</v>
      </c>
      <c r="F3165" s="23">
        <v>3</v>
      </c>
      <c r="G3165" s="24">
        <v>0.18</v>
      </c>
      <c r="H3165">
        <f>VLOOKUP($B3165,產品!$A$1:$E$61,4,FALSE)*(1-$G3165)*$F3165</f>
        <v>49200</v>
      </c>
      <c r="I3165" s="58">
        <f>$H3165-VLOOKUP($B3165,產品!$A$2:$E$61,5,FALSE)*F3165-$R3165</f>
        <v>6708</v>
      </c>
      <c r="J3165">
        <f t="shared" si="147"/>
        <v>2021</v>
      </c>
      <c r="P3165" t="str">
        <f>MID(VLOOKUP($D3165,業務!$A$1:$E$11,2,FALSE),FIND("/",VLOOKUP($D3165,業務!$A$1:$E$11,2,FALSE))+1,2)</f>
        <v>專員</v>
      </c>
      <c r="Q3165">
        <f t="shared" si="148"/>
        <v>0.01</v>
      </c>
      <c r="R3165">
        <f t="shared" si="149"/>
        <v>492</v>
      </c>
    </row>
    <row r="3166" spans="1:18" ht="15.75" customHeight="1">
      <c r="A3166" s="19">
        <v>3165</v>
      </c>
      <c r="B3166" s="4">
        <v>32</v>
      </c>
      <c r="C3166" s="15">
        <v>265</v>
      </c>
      <c r="D3166" s="21">
        <v>7</v>
      </c>
      <c r="E3166" s="22">
        <v>44510</v>
      </c>
      <c r="F3166" s="26">
        <v>4</v>
      </c>
      <c r="G3166" s="24">
        <v>0.14000000000000001</v>
      </c>
      <c r="H3166">
        <f>VLOOKUP($B3166,產品!$A$1:$E$61,4,FALSE)*(1-$G3166)*$F3166</f>
        <v>25800</v>
      </c>
      <c r="I3166" s="58">
        <f>$H3166-VLOOKUP($B3166,產品!$A$2:$E$61,5,FALSE)*F3166-$R3166</f>
        <v>7490.4</v>
      </c>
      <c r="J3166">
        <f t="shared" si="147"/>
        <v>2021</v>
      </c>
      <c r="P3166" t="str">
        <f>MID(VLOOKUP($D3166,業務!$A$1:$E$11,2,FALSE),FIND("/",VLOOKUP($D3166,業務!$A$1:$E$11,2,FALSE))+1,2)</f>
        <v>副理</v>
      </c>
      <c r="Q3166">
        <f t="shared" si="148"/>
        <v>1.2E-2</v>
      </c>
      <c r="R3166">
        <f t="shared" si="149"/>
        <v>309.60000000000002</v>
      </c>
    </row>
    <row r="3167" spans="1:18" ht="15.75" customHeight="1">
      <c r="A3167" s="19">
        <v>3166</v>
      </c>
      <c r="B3167" s="4">
        <v>53</v>
      </c>
      <c r="C3167" s="15">
        <v>136</v>
      </c>
      <c r="D3167" s="21">
        <v>8</v>
      </c>
      <c r="E3167" s="22">
        <v>44510</v>
      </c>
      <c r="F3167" s="23">
        <v>3</v>
      </c>
      <c r="G3167" s="24">
        <v>0.06</v>
      </c>
      <c r="H3167">
        <f>VLOOKUP($B3167,產品!$A$1:$E$61,4,FALSE)*(1-$G3167)*$F3167</f>
        <v>42300</v>
      </c>
      <c r="I3167" s="58">
        <f>$H3167-VLOOKUP($B3167,產品!$A$2:$E$61,5,FALSE)*F3167-$R3167</f>
        <v>10377</v>
      </c>
      <c r="J3167">
        <f t="shared" si="147"/>
        <v>2021</v>
      </c>
      <c r="P3167" t="str">
        <f>MID(VLOOKUP($D3167,業務!$A$1:$E$11,2,FALSE),FIND("/",VLOOKUP($D3167,業務!$A$1:$E$11,2,FALSE))+1,2)</f>
        <v>專員</v>
      </c>
      <c r="Q3167">
        <f t="shared" si="148"/>
        <v>0.01</v>
      </c>
      <c r="R3167">
        <f t="shared" si="149"/>
        <v>423</v>
      </c>
    </row>
    <row r="3168" spans="1:18" ht="15.75" customHeight="1">
      <c r="A3168" s="19">
        <v>3167</v>
      </c>
      <c r="B3168" s="4">
        <v>17</v>
      </c>
      <c r="C3168" s="15">
        <v>2</v>
      </c>
      <c r="D3168" s="21">
        <v>5</v>
      </c>
      <c r="E3168" s="22">
        <v>44510</v>
      </c>
      <c r="F3168" s="26">
        <v>20</v>
      </c>
      <c r="G3168" s="24">
        <v>0.12</v>
      </c>
      <c r="H3168">
        <f>VLOOKUP($B3168,產品!$A$1:$E$61,4,FALSE)*(1-$G3168)*$F3168</f>
        <v>31680</v>
      </c>
      <c r="I3168" s="58">
        <f>$H3168-VLOOKUP($B3168,產品!$A$2:$E$61,5,FALSE)*F3168-$R3168</f>
        <v>16963.2</v>
      </c>
      <c r="J3168">
        <f t="shared" si="147"/>
        <v>2021</v>
      </c>
      <c r="P3168" t="str">
        <f>MID(VLOOKUP($D3168,業務!$A$1:$E$11,2,FALSE),FIND("/",VLOOKUP($D3168,業務!$A$1:$E$11,2,FALSE))+1,2)</f>
        <v>專員</v>
      </c>
      <c r="Q3168">
        <f t="shared" si="148"/>
        <v>0.01</v>
      </c>
      <c r="R3168">
        <f t="shared" si="149"/>
        <v>316.8</v>
      </c>
    </row>
    <row r="3169" spans="1:18" ht="15.75" customHeight="1">
      <c r="A3169" s="19">
        <v>3168</v>
      </c>
      <c r="B3169" s="4">
        <v>51</v>
      </c>
      <c r="C3169" s="15">
        <v>276</v>
      </c>
      <c r="D3169" s="21">
        <v>5</v>
      </c>
      <c r="E3169" s="22">
        <v>44510</v>
      </c>
      <c r="F3169" s="23">
        <v>6</v>
      </c>
      <c r="G3169" s="24">
        <v>0.15</v>
      </c>
      <c r="H3169">
        <f>VLOOKUP($B3169,產品!$A$1:$E$61,4,FALSE)*(1-$G3169)*$F3169</f>
        <v>102000</v>
      </c>
      <c r="I3169" s="58">
        <f>$H3169-VLOOKUP($B3169,產品!$A$2:$E$61,5,FALSE)*F3169-$R3169</f>
        <v>16980</v>
      </c>
      <c r="J3169">
        <f t="shared" si="147"/>
        <v>2021</v>
      </c>
      <c r="P3169" t="str">
        <f>MID(VLOOKUP($D3169,業務!$A$1:$E$11,2,FALSE),FIND("/",VLOOKUP($D3169,業務!$A$1:$E$11,2,FALSE))+1,2)</f>
        <v>專員</v>
      </c>
      <c r="Q3169">
        <f t="shared" si="148"/>
        <v>0.01</v>
      </c>
      <c r="R3169">
        <f t="shared" si="149"/>
        <v>1020</v>
      </c>
    </row>
    <row r="3170" spans="1:18" ht="15.75" customHeight="1">
      <c r="A3170" s="19">
        <v>3169</v>
      </c>
      <c r="B3170" s="4">
        <v>7</v>
      </c>
      <c r="C3170" s="15">
        <v>286</v>
      </c>
      <c r="D3170" s="21">
        <v>7</v>
      </c>
      <c r="E3170" s="22">
        <v>44510</v>
      </c>
      <c r="F3170" s="26">
        <v>70</v>
      </c>
      <c r="G3170" s="24">
        <v>0.06</v>
      </c>
      <c r="H3170">
        <f>VLOOKUP($B3170,產品!$A$1:$E$61,4,FALSE)*(1-$G3170)*$F3170</f>
        <v>65800</v>
      </c>
      <c r="I3170" s="58">
        <f>$H3170-VLOOKUP($B3170,產品!$A$2:$E$61,5,FALSE)*F3170-$R3170</f>
        <v>37010.400000000001</v>
      </c>
      <c r="J3170">
        <f t="shared" si="147"/>
        <v>2021</v>
      </c>
      <c r="P3170" t="str">
        <f>MID(VLOOKUP($D3170,業務!$A$1:$E$11,2,FALSE),FIND("/",VLOOKUP($D3170,業務!$A$1:$E$11,2,FALSE))+1,2)</f>
        <v>副理</v>
      </c>
      <c r="Q3170">
        <f t="shared" si="148"/>
        <v>1.2E-2</v>
      </c>
      <c r="R3170">
        <f t="shared" si="149"/>
        <v>789.6</v>
      </c>
    </row>
    <row r="3171" spans="1:18" ht="15.75" customHeight="1">
      <c r="A3171" s="19">
        <v>3170</v>
      </c>
      <c r="B3171" s="4">
        <v>58</v>
      </c>
      <c r="C3171" s="15">
        <v>116</v>
      </c>
      <c r="D3171" s="21">
        <v>6</v>
      </c>
      <c r="E3171" s="22">
        <v>44510</v>
      </c>
      <c r="F3171" s="26">
        <v>10</v>
      </c>
      <c r="G3171" s="24">
        <v>0.11</v>
      </c>
      <c r="H3171">
        <f>VLOOKUP($B3171,產品!$A$1:$E$61,4,FALSE)*(1-$G3171)*$F3171</f>
        <v>186900</v>
      </c>
      <c r="I3171" s="58">
        <f>$H3171-VLOOKUP($B3171,產品!$A$2:$E$61,5,FALSE)*F3171-$R3171</f>
        <v>38031.000000000029</v>
      </c>
      <c r="J3171">
        <f t="shared" si="147"/>
        <v>2021</v>
      </c>
      <c r="P3171" t="str">
        <f>MID(VLOOKUP($D3171,業務!$A$1:$E$11,2,FALSE),FIND("/",VLOOKUP($D3171,業務!$A$1:$E$11,2,FALSE))+1,2)</f>
        <v>專員</v>
      </c>
      <c r="Q3171">
        <f t="shared" si="148"/>
        <v>0.01</v>
      </c>
      <c r="R3171">
        <f t="shared" si="149"/>
        <v>1869</v>
      </c>
    </row>
    <row r="3172" spans="1:18" ht="15.75" customHeight="1">
      <c r="A3172" s="19">
        <v>3171</v>
      </c>
      <c r="B3172" s="4">
        <v>52</v>
      </c>
      <c r="C3172" s="15">
        <v>268</v>
      </c>
      <c r="D3172" s="21">
        <v>6</v>
      </c>
      <c r="E3172" s="22">
        <v>44510</v>
      </c>
      <c r="F3172" s="26">
        <v>14</v>
      </c>
      <c r="G3172" s="24">
        <v>0.08</v>
      </c>
      <c r="H3172">
        <f>VLOOKUP($B3172,產品!$A$1:$E$61,4,FALSE)*(1-$G3172)*$F3172</f>
        <v>283360</v>
      </c>
      <c r="I3172" s="58">
        <f>$H3172-VLOOKUP($B3172,產品!$A$2:$E$61,5,FALSE)*F3172-$R3172</f>
        <v>64926.400000000031</v>
      </c>
      <c r="J3172">
        <f t="shared" si="147"/>
        <v>2021</v>
      </c>
      <c r="P3172" t="str">
        <f>MID(VLOOKUP($D3172,業務!$A$1:$E$11,2,FALSE),FIND("/",VLOOKUP($D3172,業務!$A$1:$E$11,2,FALSE))+1,2)</f>
        <v>專員</v>
      </c>
      <c r="Q3172">
        <f t="shared" si="148"/>
        <v>0.01</v>
      </c>
      <c r="R3172">
        <f t="shared" si="149"/>
        <v>2833.6</v>
      </c>
    </row>
    <row r="3173" spans="1:18" ht="15.75" customHeight="1">
      <c r="A3173" s="19">
        <v>3172</v>
      </c>
      <c r="B3173" s="4">
        <v>14</v>
      </c>
      <c r="C3173" s="15">
        <v>286</v>
      </c>
      <c r="D3173" s="21">
        <v>6</v>
      </c>
      <c r="E3173" s="22">
        <v>44510</v>
      </c>
      <c r="F3173" s="26">
        <v>70</v>
      </c>
      <c r="G3173" s="24">
        <v>0.05</v>
      </c>
      <c r="H3173">
        <f>VLOOKUP($B3173,產品!$A$1:$E$61,4,FALSE)*(1-$G3173)*$F3173</f>
        <v>119700</v>
      </c>
      <c r="I3173" s="58">
        <f>$H3173-VLOOKUP($B3173,產品!$A$2:$E$61,5,FALSE)*F3173-$R3173</f>
        <v>68103</v>
      </c>
      <c r="J3173">
        <f t="shared" si="147"/>
        <v>2021</v>
      </c>
      <c r="P3173" t="str">
        <f>MID(VLOOKUP($D3173,業務!$A$1:$E$11,2,FALSE),FIND("/",VLOOKUP($D3173,業務!$A$1:$E$11,2,FALSE))+1,2)</f>
        <v>專員</v>
      </c>
      <c r="Q3173">
        <f t="shared" si="148"/>
        <v>0.01</v>
      </c>
      <c r="R3173">
        <f t="shared" si="149"/>
        <v>1197</v>
      </c>
    </row>
    <row r="3174" spans="1:18" ht="15.75" customHeight="1">
      <c r="A3174" s="19">
        <v>3173</v>
      </c>
      <c r="B3174" s="4">
        <v>33</v>
      </c>
      <c r="C3174" s="15">
        <v>288</v>
      </c>
      <c r="D3174" s="21">
        <v>6</v>
      </c>
      <c r="E3174" s="22">
        <v>44510</v>
      </c>
      <c r="F3174" s="26">
        <v>30</v>
      </c>
      <c r="G3174" s="24">
        <v>7.0000000000000007E-2</v>
      </c>
      <c r="H3174">
        <f>VLOOKUP($B3174,產品!$A$1:$E$61,4,FALSE)*(1-$G3174)*$F3174</f>
        <v>209249.99999999997</v>
      </c>
      <c r="I3174" s="58">
        <f>$H3174-VLOOKUP($B3174,產品!$A$2:$E$61,5,FALSE)*F3174-$R3174</f>
        <v>72157.499999999971</v>
      </c>
      <c r="J3174">
        <f t="shared" si="147"/>
        <v>2021</v>
      </c>
      <c r="P3174" t="str">
        <f>MID(VLOOKUP($D3174,業務!$A$1:$E$11,2,FALSE),FIND("/",VLOOKUP($D3174,業務!$A$1:$E$11,2,FALSE))+1,2)</f>
        <v>專員</v>
      </c>
      <c r="Q3174">
        <f t="shared" si="148"/>
        <v>0.01</v>
      </c>
      <c r="R3174">
        <f t="shared" si="149"/>
        <v>2092.4999999999995</v>
      </c>
    </row>
    <row r="3175" spans="1:18" ht="15.75" customHeight="1">
      <c r="A3175" s="19">
        <v>3174</v>
      </c>
      <c r="B3175" s="4">
        <v>38</v>
      </c>
      <c r="C3175" s="15">
        <v>12</v>
      </c>
      <c r="D3175" s="21">
        <v>10</v>
      </c>
      <c r="E3175" s="22">
        <v>44511</v>
      </c>
      <c r="F3175" s="26">
        <v>10</v>
      </c>
      <c r="G3175" s="24">
        <v>0.17</v>
      </c>
      <c r="H3175">
        <f>VLOOKUP($B3175,產品!$A$1:$E$61,4,FALSE)*(1-$G3175)*$F3175</f>
        <v>124500</v>
      </c>
      <c r="I3175" s="58">
        <f>$H3175-VLOOKUP($B3175,產品!$A$2:$E$61,5,FALSE)*F3175-$R3175</f>
        <v>25755</v>
      </c>
      <c r="J3175">
        <f t="shared" si="147"/>
        <v>2021</v>
      </c>
      <c r="P3175" t="str">
        <f>MID(VLOOKUP($D3175,業務!$A$1:$E$11,2,FALSE),FIND("/",VLOOKUP($D3175,業務!$A$1:$E$11,2,FALSE))+1,2)</f>
        <v>專員</v>
      </c>
      <c r="Q3175">
        <f t="shared" si="148"/>
        <v>0.01</v>
      </c>
      <c r="R3175">
        <f t="shared" si="149"/>
        <v>1245</v>
      </c>
    </row>
    <row r="3176" spans="1:18" ht="15.75" customHeight="1">
      <c r="A3176" s="19">
        <v>3175</v>
      </c>
      <c r="B3176" s="4">
        <v>55</v>
      </c>
      <c r="C3176" s="15">
        <v>126</v>
      </c>
      <c r="D3176" s="21">
        <v>8</v>
      </c>
      <c r="E3176" s="22">
        <v>44511</v>
      </c>
      <c r="F3176" s="26">
        <v>2</v>
      </c>
      <c r="G3176" s="24">
        <v>0.06</v>
      </c>
      <c r="H3176">
        <f>VLOOKUP($B3176,產品!$A$1:$E$61,4,FALSE)*(1-$G3176)*$F3176</f>
        <v>37600</v>
      </c>
      <c r="I3176" s="58">
        <f>$H3176-VLOOKUP($B3176,產品!$A$2:$E$61,5,FALSE)*F3176-$R3176</f>
        <v>9224</v>
      </c>
      <c r="J3176">
        <f t="shared" si="147"/>
        <v>2021</v>
      </c>
      <c r="P3176" t="str">
        <f>MID(VLOOKUP($D3176,業務!$A$1:$E$11,2,FALSE),FIND("/",VLOOKUP($D3176,業務!$A$1:$E$11,2,FALSE))+1,2)</f>
        <v>專員</v>
      </c>
      <c r="Q3176">
        <f t="shared" si="148"/>
        <v>0.01</v>
      </c>
      <c r="R3176">
        <f t="shared" si="149"/>
        <v>376</v>
      </c>
    </row>
    <row r="3177" spans="1:18" ht="15.75" customHeight="1">
      <c r="A3177" s="19">
        <v>3176</v>
      </c>
      <c r="B3177" s="4">
        <v>60</v>
      </c>
      <c r="C3177" s="15">
        <v>269</v>
      </c>
      <c r="D3177" s="21">
        <v>9</v>
      </c>
      <c r="E3177" s="22">
        <v>44511</v>
      </c>
      <c r="F3177" s="26">
        <v>3</v>
      </c>
      <c r="G3177" s="24">
        <v>0.15</v>
      </c>
      <c r="H3177">
        <f>VLOOKUP($B3177,產品!$A$1:$E$61,4,FALSE)*(1-$G3177)*$F3177</f>
        <v>63750</v>
      </c>
      <c r="I3177" s="58">
        <f>$H3177-VLOOKUP($B3177,產品!$A$2:$E$61,5,FALSE)*F3177-$R3177</f>
        <v>10293.75</v>
      </c>
      <c r="J3177">
        <f t="shared" si="147"/>
        <v>2021</v>
      </c>
      <c r="P3177" t="str">
        <f>MID(VLOOKUP($D3177,業務!$A$1:$E$11,2,FALSE),FIND("/",VLOOKUP($D3177,業務!$A$1:$E$11,2,FALSE))+1,2)</f>
        <v>經理</v>
      </c>
      <c r="Q3177">
        <f t="shared" si="148"/>
        <v>1.4999999999999999E-2</v>
      </c>
      <c r="R3177">
        <f t="shared" si="149"/>
        <v>956.25</v>
      </c>
    </row>
    <row r="3178" spans="1:18" ht="15.75" customHeight="1">
      <c r="A3178" s="19">
        <v>3177</v>
      </c>
      <c r="B3178" s="4">
        <v>32</v>
      </c>
      <c r="C3178" s="15">
        <v>272</v>
      </c>
      <c r="D3178" s="21">
        <v>9</v>
      </c>
      <c r="E3178" s="22">
        <v>44511</v>
      </c>
      <c r="F3178" s="26">
        <v>6</v>
      </c>
      <c r="G3178" s="24">
        <v>0.12</v>
      </c>
      <c r="H3178">
        <f>VLOOKUP($B3178,產品!$A$1:$E$61,4,FALSE)*(1-$G3178)*$F3178</f>
        <v>39600</v>
      </c>
      <c r="I3178" s="58">
        <f>$H3178-VLOOKUP($B3178,產品!$A$2:$E$61,5,FALSE)*F3178-$R3178</f>
        <v>12006</v>
      </c>
      <c r="J3178">
        <f t="shared" si="147"/>
        <v>2021</v>
      </c>
      <c r="P3178" t="str">
        <f>MID(VLOOKUP($D3178,業務!$A$1:$E$11,2,FALSE),FIND("/",VLOOKUP($D3178,業務!$A$1:$E$11,2,FALSE))+1,2)</f>
        <v>經理</v>
      </c>
      <c r="Q3178">
        <f t="shared" si="148"/>
        <v>1.4999999999999999E-2</v>
      </c>
      <c r="R3178">
        <f t="shared" si="149"/>
        <v>594</v>
      </c>
    </row>
    <row r="3179" spans="1:18" ht="15.75" customHeight="1">
      <c r="A3179" s="19">
        <v>3178</v>
      </c>
      <c r="B3179" s="4">
        <v>9</v>
      </c>
      <c r="C3179" s="15">
        <v>293</v>
      </c>
      <c r="D3179" s="21">
        <v>1</v>
      </c>
      <c r="E3179" s="22">
        <v>44511</v>
      </c>
      <c r="F3179" s="26">
        <v>40</v>
      </c>
      <c r="G3179" s="24">
        <v>0.16</v>
      </c>
      <c r="H3179">
        <f>VLOOKUP($B3179,產品!$A$1:$E$61,4,FALSE)*(1-$G3179)*$F3179</f>
        <v>33600</v>
      </c>
      <c r="I3179" s="58">
        <f>$H3179-VLOOKUP($B3179,產品!$A$2:$E$61,5,FALSE)*F3179-$R3179</f>
        <v>17264</v>
      </c>
      <c r="J3179">
        <f t="shared" si="147"/>
        <v>2021</v>
      </c>
      <c r="P3179" t="str">
        <f>MID(VLOOKUP($D3179,業務!$A$1:$E$11,2,FALSE),FIND("/",VLOOKUP($D3179,業務!$A$1:$E$11,2,FALSE))+1,2)</f>
        <v>專員</v>
      </c>
      <c r="Q3179">
        <f t="shared" si="148"/>
        <v>0.01</v>
      </c>
      <c r="R3179">
        <f t="shared" si="149"/>
        <v>336</v>
      </c>
    </row>
    <row r="3180" spans="1:18" ht="15.75" customHeight="1">
      <c r="A3180" s="19">
        <v>3179</v>
      </c>
      <c r="B3180" s="4">
        <v>15</v>
      </c>
      <c r="C3180" s="15">
        <v>117</v>
      </c>
      <c r="D3180" s="21">
        <v>1</v>
      </c>
      <c r="E3180" s="22">
        <v>44511</v>
      </c>
      <c r="F3180" s="23">
        <v>20</v>
      </c>
      <c r="G3180" s="24">
        <v>7.0000000000000007E-2</v>
      </c>
      <c r="H3180">
        <f>VLOOKUP($B3180,產品!$A$1:$E$61,4,FALSE)*(1-$G3180)*$F3180</f>
        <v>33480</v>
      </c>
      <c r="I3180" s="58">
        <f>$H3180-VLOOKUP($B3180,產品!$A$2:$E$61,5,FALSE)*F3180-$R3180</f>
        <v>18745.2</v>
      </c>
      <c r="J3180">
        <f t="shared" si="147"/>
        <v>2021</v>
      </c>
      <c r="P3180" t="str">
        <f>MID(VLOOKUP($D3180,業務!$A$1:$E$11,2,FALSE),FIND("/",VLOOKUP($D3180,業務!$A$1:$E$11,2,FALSE))+1,2)</f>
        <v>專員</v>
      </c>
      <c r="Q3180">
        <f t="shared" si="148"/>
        <v>0.01</v>
      </c>
      <c r="R3180">
        <f t="shared" si="149"/>
        <v>334.8</v>
      </c>
    </row>
    <row r="3181" spans="1:18" ht="15.75" customHeight="1">
      <c r="A3181" s="19">
        <v>3180</v>
      </c>
      <c r="B3181" s="4">
        <v>2</v>
      </c>
      <c r="C3181" s="15">
        <v>277</v>
      </c>
      <c r="D3181" s="21">
        <v>5</v>
      </c>
      <c r="E3181" s="22">
        <v>44511</v>
      </c>
      <c r="F3181" s="23">
        <v>40</v>
      </c>
      <c r="G3181" s="24">
        <v>0.06</v>
      </c>
      <c r="H3181">
        <f>VLOOKUP($B3181,產品!$A$1:$E$61,4,FALSE)*(1-$G3181)*$F3181</f>
        <v>37600</v>
      </c>
      <c r="I3181" s="58">
        <f>$H3181-VLOOKUP($B3181,產品!$A$2:$E$61,5,FALSE)*F3181-$R3181</f>
        <v>21224</v>
      </c>
      <c r="J3181">
        <f t="shared" si="147"/>
        <v>2021</v>
      </c>
      <c r="P3181" t="str">
        <f>MID(VLOOKUP($D3181,業務!$A$1:$E$11,2,FALSE),FIND("/",VLOOKUP($D3181,業務!$A$1:$E$11,2,FALSE))+1,2)</f>
        <v>專員</v>
      </c>
      <c r="Q3181">
        <f t="shared" si="148"/>
        <v>0.01</v>
      </c>
      <c r="R3181">
        <f t="shared" si="149"/>
        <v>376</v>
      </c>
    </row>
    <row r="3182" spans="1:18" ht="15.75" customHeight="1">
      <c r="A3182" s="19">
        <v>3181</v>
      </c>
      <c r="B3182" s="4">
        <v>43</v>
      </c>
      <c r="C3182" s="15">
        <v>122</v>
      </c>
      <c r="D3182" s="21">
        <v>10</v>
      </c>
      <c r="E3182" s="22">
        <v>44511</v>
      </c>
      <c r="F3182" s="26">
        <v>7</v>
      </c>
      <c r="G3182" s="24">
        <v>0.06</v>
      </c>
      <c r="H3182">
        <f>VLOOKUP($B3182,產品!$A$1:$E$61,4,FALSE)*(1-$G3182)*$F3182</f>
        <v>118440</v>
      </c>
      <c r="I3182" s="58">
        <f>$H3182-VLOOKUP($B3182,產品!$A$2:$E$61,5,FALSE)*F3182-$R3182</f>
        <v>35355.599999999999</v>
      </c>
      <c r="J3182">
        <f t="shared" si="147"/>
        <v>2021</v>
      </c>
      <c r="P3182" t="str">
        <f>MID(VLOOKUP($D3182,業務!$A$1:$E$11,2,FALSE),FIND("/",VLOOKUP($D3182,業務!$A$1:$E$11,2,FALSE))+1,2)</f>
        <v>專員</v>
      </c>
      <c r="Q3182">
        <f t="shared" si="148"/>
        <v>0.01</v>
      </c>
      <c r="R3182">
        <f t="shared" si="149"/>
        <v>1184.4000000000001</v>
      </c>
    </row>
    <row r="3183" spans="1:18" ht="15.75" customHeight="1">
      <c r="A3183" s="19">
        <v>3182</v>
      </c>
      <c r="B3183" s="4">
        <v>14</v>
      </c>
      <c r="C3183" s="15">
        <v>9</v>
      </c>
      <c r="D3183" s="21">
        <v>6</v>
      </c>
      <c r="E3183" s="22">
        <v>44511</v>
      </c>
      <c r="F3183" s="26">
        <v>50</v>
      </c>
      <c r="G3183" s="24">
        <v>0.12</v>
      </c>
      <c r="H3183">
        <f>VLOOKUP($B3183,產品!$A$1:$E$61,4,FALSE)*(1-$G3183)*$F3183</f>
        <v>79200</v>
      </c>
      <c r="I3183" s="58">
        <f>$H3183-VLOOKUP($B3183,產品!$A$2:$E$61,5,FALSE)*F3183-$R3183</f>
        <v>42408</v>
      </c>
      <c r="J3183">
        <f t="shared" si="147"/>
        <v>2021</v>
      </c>
      <c r="P3183" t="str">
        <f>MID(VLOOKUP($D3183,業務!$A$1:$E$11,2,FALSE),FIND("/",VLOOKUP($D3183,業務!$A$1:$E$11,2,FALSE))+1,2)</f>
        <v>專員</v>
      </c>
      <c r="Q3183">
        <f t="shared" si="148"/>
        <v>0.01</v>
      </c>
      <c r="R3183">
        <f t="shared" si="149"/>
        <v>792</v>
      </c>
    </row>
    <row r="3184" spans="1:18" ht="15.75" customHeight="1">
      <c r="A3184" s="19">
        <v>3183</v>
      </c>
      <c r="B3184" s="4">
        <v>35</v>
      </c>
      <c r="C3184" s="15">
        <v>271</v>
      </c>
      <c r="D3184" s="21">
        <v>6</v>
      </c>
      <c r="E3184" s="22">
        <v>44512</v>
      </c>
      <c r="F3184" s="23">
        <v>3</v>
      </c>
      <c r="G3184" s="24">
        <v>0.17</v>
      </c>
      <c r="H3184">
        <f>VLOOKUP($B3184,產品!$A$1:$E$61,4,FALSE)*(1-$G3184)*$F3184</f>
        <v>21165</v>
      </c>
      <c r="I3184" s="58">
        <f>$H3184-VLOOKUP($B3184,產品!$A$2:$E$61,5,FALSE)*F3184-$R3184</f>
        <v>5653.35</v>
      </c>
      <c r="J3184">
        <f t="shared" si="147"/>
        <v>2021</v>
      </c>
      <c r="P3184" t="str">
        <f>MID(VLOOKUP($D3184,業務!$A$1:$E$11,2,FALSE),FIND("/",VLOOKUP($D3184,業務!$A$1:$E$11,2,FALSE))+1,2)</f>
        <v>專員</v>
      </c>
      <c r="Q3184">
        <f t="shared" si="148"/>
        <v>0.01</v>
      </c>
      <c r="R3184">
        <f t="shared" si="149"/>
        <v>211.65</v>
      </c>
    </row>
    <row r="3185" spans="1:18" ht="15.75" customHeight="1">
      <c r="A3185" s="19">
        <v>3184</v>
      </c>
      <c r="B3185" s="4">
        <v>25</v>
      </c>
      <c r="C3185" s="15">
        <v>7</v>
      </c>
      <c r="D3185" s="21">
        <v>2</v>
      </c>
      <c r="E3185" s="22">
        <v>44512</v>
      </c>
      <c r="F3185" s="26">
        <v>6</v>
      </c>
      <c r="G3185" s="24">
        <v>0.13</v>
      </c>
      <c r="H3185">
        <f>VLOOKUP($B3185,產品!$A$1:$E$61,4,FALSE)*(1-$G3185)*$F3185</f>
        <v>31320</v>
      </c>
      <c r="I3185" s="58">
        <f>$H3185-VLOOKUP($B3185,產品!$A$2:$E$61,5,FALSE)*F3185-$R3185</f>
        <v>9250.2000000000007</v>
      </c>
      <c r="J3185">
        <f t="shared" si="147"/>
        <v>2021</v>
      </c>
      <c r="P3185" t="str">
        <f>MID(VLOOKUP($D3185,業務!$A$1:$E$11,2,FALSE),FIND("/",VLOOKUP($D3185,業務!$A$1:$E$11,2,FALSE))+1,2)</f>
        <v>經理</v>
      </c>
      <c r="Q3185">
        <f t="shared" si="148"/>
        <v>1.4999999999999999E-2</v>
      </c>
      <c r="R3185">
        <f t="shared" si="149"/>
        <v>469.79999999999995</v>
      </c>
    </row>
    <row r="3186" spans="1:18" ht="15.75" customHeight="1">
      <c r="A3186" s="19">
        <v>3185</v>
      </c>
      <c r="B3186" s="4">
        <v>1</v>
      </c>
      <c r="C3186" s="15">
        <v>293</v>
      </c>
      <c r="D3186" s="21">
        <v>10</v>
      </c>
      <c r="E3186" s="22">
        <v>44512</v>
      </c>
      <c r="F3186" s="26">
        <v>20</v>
      </c>
      <c r="G3186" s="24">
        <v>0.08</v>
      </c>
      <c r="H3186">
        <f>VLOOKUP($B3186,產品!$A$1:$E$61,4,FALSE)*(1-$G3186)*$F3186</f>
        <v>18400</v>
      </c>
      <c r="I3186" s="58">
        <f>$H3186-VLOOKUP($B3186,產品!$A$2:$E$61,5,FALSE)*F3186-$R3186</f>
        <v>10216</v>
      </c>
      <c r="J3186">
        <f t="shared" si="147"/>
        <v>2021</v>
      </c>
      <c r="P3186" t="str">
        <f>MID(VLOOKUP($D3186,業務!$A$1:$E$11,2,FALSE),FIND("/",VLOOKUP($D3186,業務!$A$1:$E$11,2,FALSE))+1,2)</f>
        <v>專員</v>
      </c>
      <c r="Q3186">
        <f t="shared" si="148"/>
        <v>0.01</v>
      </c>
      <c r="R3186">
        <f t="shared" si="149"/>
        <v>184</v>
      </c>
    </row>
    <row r="3187" spans="1:18" ht="15.75" customHeight="1">
      <c r="A3187" s="19">
        <v>3186</v>
      </c>
      <c r="B3187" s="4">
        <v>20</v>
      </c>
      <c r="C3187" s="15">
        <v>258</v>
      </c>
      <c r="D3187" s="21">
        <v>3</v>
      </c>
      <c r="E3187" s="22">
        <v>44512</v>
      </c>
      <c r="F3187" s="26">
        <v>30</v>
      </c>
      <c r="G3187" s="24">
        <v>0.08</v>
      </c>
      <c r="H3187">
        <f>VLOOKUP($B3187,產品!$A$1:$E$61,4,FALSE)*(1-$G3187)*$F3187</f>
        <v>49680</v>
      </c>
      <c r="I3187" s="58">
        <f>$H3187-VLOOKUP($B3187,產品!$A$2:$E$61,5,FALSE)*F3187-$R3187</f>
        <v>27285.119999999999</v>
      </c>
      <c r="J3187">
        <f t="shared" si="147"/>
        <v>2021</v>
      </c>
      <c r="P3187" t="str">
        <f>MID(VLOOKUP($D3187,業務!$A$1:$E$11,2,FALSE),FIND("/",VLOOKUP($D3187,業務!$A$1:$E$11,2,FALSE))+1,2)</f>
        <v>協理</v>
      </c>
      <c r="Q3187">
        <f t="shared" si="148"/>
        <v>1.6E-2</v>
      </c>
      <c r="R3187">
        <f t="shared" si="149"/>
        <v>794.88</v>
      </c>
    </row>
    <row r="3188" spans="1:18" ht="15.75" customHeight="1">
      <c r="A3188" s="19">
        <v>3187</v>
      </c>
      <c r="B3188" s="4">
        <v>22</v>
      </c>
      <c r="C3188" s="15">
        <v>11</v>
      </c>
      <c r="D3188" s="21">
        <v>7</v>
      </c>
      <c r="E3188" s="22">
        <v>44512</v>
      </c>
      <c r="F3188" s="23">
        <v>60</v>
      </c>
      <c r="G3188" s="24">
        <v>0.2</v>
      </c>
      <c r="H3188">
        <f>VLOOKUP($B3188,產品!$A$1:$E$61,4,FALSE)*(1-$G3188)*$F3188</f>
        <v>86400</v>
      </c>
      <c r="I3188" s="58">
        <f>$H3188-VLOOKUP($B3188,產品!$A$2:$E$61,5,FALSE)*F3188-$R3188</f>
        <v>42163.199999999997</v>
      </c>
      <c r="J3188">
        <f t="shared" si="147"/>
        <v>2021</v>
      </c>
      <c r="P3188" t="str">
        <f>MID(VLOOKUP($D3188,業務!$A$1:$E$11,2,FALSE),FIND("/",VLOOKUP($D3188,業務!$A$1:$E$11,2,FALSE))+1,2)</f>
        <v>副理</v>
      </c>
      <c r="Q3188">
        <f t="shared" si="148"/>
        <v>1.2E-2</v>
      </c>
      <c r="R3188">
        <f t="shared" si="149"/>
        <v>1036.8</v>
      </c>
    </row>
    <row r="3189" spans="1:18" ht="15.75" customHeight="1">
      <c r="A3189" s="19">
        <v>3188</v>
      </c>
      <c r="B3189" s="4">
        <v>7</v>
      </c>
      <c r="C3189" s="15">
        <v>115</v>
      </c>
      <c r="D3189" s="21">
        <v>3</v>
      </c>
      <c r="E3189" s="22">
        <v>44512</v>
      </c>
      <c r="F3189" s="23">
        <v>90</v>
      </c>
      <c r="G3189" s="24">
        <v>0.09</v>
      </c>
      <c r="H3189">
        <f>VLOOKUP($B3189,產品!$A$1:$E$61,4,FALSE)*(1-$G3189)*$F3189</f>
        <v>81900</v>
      </c>
      <c r="I3189" s="58">
        <f>$H3189-VLOOKUP($B3189,產品!$A$2:$E$61,5,FALSE)*F3189-$R3189</f>
        <v>44589.599999999999</v>
      </c>
      <c r="J3189">
        <f t="shared" si="147"/>
        <v>2021</v>
      </c>
      <c r="P3189" t="str">
        <f>MID(VLOOKUP($D3189,業務!$A$1:$E$11,2,FALSE),FIND("/",VLOOKUP($D3189,業務!$A$1:$E$11,2,FALSE))+1,2)</f>
        <v>協理</v>
      </c>
      <c r="Q3189">
        <f t="shared" si="148"/>
        <v>1.6E-2</v>
      </c>
      <c r="R3189">
        <f t="shared" si="149"/>
        <v>1310.4000000000001</v>
      </c>
    </row>
    <row r="3190" spans="1:18" ht="15.75" customHeight="1">
      <c r="A3190" s="19">
        <v>3189</v>
      </c>
      <c r="B3190" s="4">
        <v>20</v>
      </c>
      <c r="C3190" s="15">
        <v>137</v>
      </c>
      <c r="D3190" s="21">
        <v>7</v>
      </c>
      <c r="E3190" s="22">
        <v>44512</v>
      </c>
      <c r="F3190" s="26">
        <v>50</v>
      </c>
      <c r="G3190" s="24">
        <v>0.08</v>
      </c>
      <c r="H3190">
        <f>VLOOKUP($B3190,產品!$A$1:$E$61,4,FALSE)*(1-$G3190)*$F3190</f>
        <v>82800</v>
      </c>
      <c r="I3190" s="58">
        <f>$H3190-VLOOKUP($B3190,產品!$A$2:$E$61,5,FALSE)*F3190-$R3190</f>
        <v>45806.400000000001</v>
      </c>
      <c r="J3190">
        <f t="shared" si="147"/>
        <v>2021</v>
      </c>
      <c r="P3190" t="str">
        <f>MID(VLOOKUP($D3190,業務!$A$1:$E$11,2,FALSE),FIND("/",VLOOKUP($D3190,業務!$A$1:$E$11,2,FALSE))+1,2)</f>
        <v>副理</v>
      </c>
      <c r="Q3190">
        <f t="shared" si="148"/>
        <v>1.2E-2</v>
      </c>
      <c r="R3190">
        <f t="shared" si="149"/>
        <v>993.6</v>
      </c>
    </row>
    <row r="3191" spans="1:18" ht="15.75" customHeight="1">
      <c r="A3191" s="19">
        <v>3190</v>
      </c>
      <c r="B3191" s="4">
        <v>21</v>
      </c>
      <c r="C3191" s="15">
        <v>264</v>
      </c>
      <c r="D3191" s="21">
        <v>10</v>
      </c>
      <c r="E3191" s="22">
        <v>44512</v>
      </c>
      <c r="F3191" s="26">
        <v>100</v>
      </c>
      <c r="G3191" s="24">
        <v>0.14000000000000001</v>
      </c>
      <c r="H3191">
        <f>VLOOKUP($B3191,產品!$A$1:$E$61,4,FALSE)*(1-$G3191)*$F3191</f>
        <v>154800</v>
      </c>
      <c r="I3191" s="58">
        <f>$H3191-VLOOKUP($B3191,產品!$A$2:$E$61,5,FALSE)*F3191-$R3191</f>
        <v>81252</v>
      </c>
      <c r="J3191">
        <f t="shared" si="147"/>
        <v>2021</v>
      </c>
      <c r="P3191" t="str">
        <f>MID(VLOOKUP($D3191,業務!$A$1:$E$11,2,FALSE),FIND("/",VLOOKUP($D3191,業務!$A$1:$E$11,2,FALSE))+1,2)</f>
        <v>專員</v>
      </c>
      <c r="Q3191">
        <f t="shared" si="148"/>
        <v>0.01</v>
      </c>
      <c r="R3191">
        <f t="shared" si="149"/>
        <v>1548</v>
      </c>
    </row>
    <row r="3192" spans="1:18" ht="15.75" customHeight="1">
      <c r="A3192" s="19">
        <v>3191</v>
      </c>
      <c r="B3192" s="4">
        <v>23</v>
      </c>
      <c r="C3192" s="15">
        <v>287</v>
      </c>
      <c r="D3192" s="21">
        <v>2</v>
      </c>
      <c r="E3192" s="22">
        <v>44512</v>
      </c>
      <c r="F3192" s="26">
        <v>125</v>
      </c>
      <c r="G3192" s="24">
        <v>7.0000000000000007E-2</v>
      </c>
      <c r="H3192">
        <f>VLOOKUP($B3192,產品!$A$1:$E$61,4,FALSE)*(1-$G3192)*$F3192</f>
        <v>209250</v>
      </c>
      <c r="I3192" s="58">
        <f>$H3192-VLOOKUP($B3192,產品!$A$2:$E$61,5,FALSE)*F3192-$R3192</f>
        <v>116111.25</v>
      </c>
      <c r="J3192">
        <f t="shared" si="147"/>
        <v>2021</v>
      </c>
      <c r="P3192" t="str">
        <f>MID(VLOOKUP($D3192,業務!$A$1:$E$11,2,FALSE),FIND("/",VLOOKUP($D3192,業務!$A$1:$E$11,2,FALSE))+1,2)</f>
        <v>經理</v>
      </c>
      <c r="Q3192">
        <f t="shared" si="148"/>
        <v>1.4999999999999999E-2</v>
      </c>
      <c r="R3192">
        <f t="shared" si="149"/>
        <v>3138.75</v>
      </c>
    </row>
    <row r="3193" spans="1:18" ht="15.75" customHeight="1">
      <c r="A3193" s="19">
        <v>3192</v>
      </c>
      <c r="B3193" s="4">
        <v>14</v>
      </c>
      <c r="C3193" s="15">
        <v>124</v>
      </c>
      <c r="D3193" s="21">
        <v>3</v>
      </c>
      <c r="E3193" s="22">
        <v>44512</v>
      </c>
      <c r="F3193" s="23">
        <v>150</v>
      </c>
      <c r="G3193" s="24">
        <v>0.09</v>
      </c>
      <c r="H3193">
        <f>VLOOKUP($B3193,產品!$A$1:$E$61,4,FALSE)*(1-$G3193)*$F3193</f>
        <v>245700</v>
      </c>
      <c r="I3193" s="58">
        <f>$H3193-VLOOKUP($B3193,產品!$A$2:$E$61,5,FALSE)*F3193-$R3193</f>
        <v>133768.79999999999</v>
      </c>
      <c r="J3193">
        <f t="shared" si="147"/>
        <v>2021</v>
      </c>
      <c r="P3193" t="str">
        <f>MID(VLOOKUP($D3193,業務!$A$1:$E$11,2,FALSE),FIND("/",VLOOKUP($D3193,業務!$A$1:$E$11,2,FALSE))+1,2)</f>
        <v>協理</v>
      </c>
      <c r="Q3193">
        <f t="shared" si="148"/>
        <v>1.6E-2</v>
      </c>
      <c r="R3193">
        <f t="shared" si="149"/>
        <v>3931.2000000000003</v>
      </c>
    </row>
    <row r="3194" spans="1:18" ht="15.75" customHeight="1">
      <c r="A3194" s="19">
        <v>3193</v>
      </c>
      <c r="B3194" s="4">
        <v>38</v>
      </c>
      <c r="C3194" s="15">
        <v>269</v>
      </c>
      <c r="D3194" s="21">
        <v>8</v>
      </c>
      <c r="E3194" s="22">
        <v>44513</v>
      </c>
      <c r="F3194" s="23">
        <v>2</v>
      </c>
      <c r="G3194" s="24">
        <v>0.18</v>
      </c>
      <c r="H3194">
        <f>VLOOKUP($B3194,產品!$A$1:$E$61,4,FALSE)*(1-$G3194)*$F3194</f>
        <v>24600.000000000004</v>
      </c>
      <c r="I3194" s="58">
        <f>$H3194-VLOOKUP($B3194,產品!$A$2:$E$61,5,FALSE)*F3194-$R3194</f>
        <v>4854.0000000000036</v>
      </c>
      <c r="J3194">
        <f t="shared" si="147"/>
        <v>2021</v>
      </c>
      <c r="P3194" t="str">
        <f>MID(VLOOKUP($D3194,業務!$A$1:$E$11,2,FALSE),FIND("/",VLOOKUP($D3194,業務!$A$1:$E$11,2,FALSE))+1,2)</f>
        <v>專員</v>
      </c>
      <c r="Q3194">
        <f t="shared" si="148"/>
        <v>0.01</v>
      </c>
      <c r="R3194">
        <f t="shared" si="149"/>
        <v>246.00000000000003</v>
      </c>
    </row>
    <row r="3195" spans="1:18" ht="15.75" customHeight="1">
      <c r="A3195" s="19">
        <v>3194</v>
      </c>
      <c r="B3195" s="4">
        <v>29</v>
      </c>
      <c r="C3195" s="15">
        <v>271</v>
      </c>
      <c r="D3195" s="21">
        <v>9</v>
      </c>
      <c r="E3195" s="22">
        <v>44513</v>
      </c>
      <c r="F3195" s="26">
        <v>4</v>
      </c>
      <c r="G3195" s="24">
        <v>0.06</v>
      </c>
      <c r="H3195">
        <f>VLOOKUP($B3195,產品!$A$1:$E$61,4,FALSE)*(1-$G3195)*$F3195</f>
        <v>22560</v>
      </c>
      <c r="I3195" s="58">
        <f>$H3195-VLOOKUP($B3195,產品!$A$2:$E$61,5,FALSE)*F3195-$R3195</f>
        <v>7821.6</v>
      </c>
      <c r="J3195">
        <f t="shared" si="147"/>
        <v>2021</v>
      </c>
      <c r="P3195" t="str">
        <f>MID(VLOOKUP($D3195,業務!$A$1:$E$11,2,FALSE),FIND("/",VLOOKUP($D3195,業務!$A$1:$E$11,2,FALSE))+1,2)</f>
        <v>經理</v>
      </c>
      <c r="Q3195">
        <f t="shared" si="148"/>
        <v>1.4999999999999999E-2</v>
      </c>
      <c r="R3195">
        <f t="shared" si="149"/>
        <v>338.4</v>
      </c>
    </row>
    <row r="3196" spans="1:18" ht="15.75" customHeight="1">
      <c r="A3196" s="19">
        <v>3195</v>
      </c>
      <c r="B3196" s="4">
        <v>33</v>
      </c>
      <c r="C3196" s="15">
        <v>262</v>
      </c>
      <c r="D3196" s="21">
        <v>7</v>
      </c>
      <c r="E3196" s="22">
        <v>44513</v>
      </c>
      <c r="F3196" s="23">
        <v>5</v>
      </c>
      <c r="G3196" s="24">
        <v>0.13</v>
      </c>
      <c r="H3196">
        <f>VLOOKUP($B3196,產品!$A$1:$E$61,4,FALSE)*(1-$G3196)*$F3196</f>
        <v>32625</v>
      </c>
      <c r="I3196" s="58">
        <f>$H3196-VLOOKUP($B3196,產品!$A$2:$E$61,5,FALSE)*F3196-$R3196</f>
        <v>9733.5</v>
      </c>
      <c r="J3196">
        <f t="shared" si="147"/>
        <v>2021</v>
      </c>
      <c r="P3196" t="str">
        <f>MID(VLOOKUP($D3196,業務!$A$1:$E$11,2,FALSE),FIND("/",VLOOKUP($D3196,業務!$A$1:$E$11,2,FALSE))+1,2)</f>
        <v>副理</v>
      </c>
      <c r="Q3196">
        <f t="shared" si="148"/>
        <v>1.2E-2</v>
      </c>
      <c r="R3196">
        <f t="shared" si="149"/>
        <v>391.5</v>
      </c>
    </row>
    <row r="3197" spans="1:18" ht="15.75" customHeight="1">
      <c r="A3197" s="19">
        <v>3196</v>
      </c>
      <c r="B3197" s="4">
        <v>27</v>
      </c>
      <c r="C3197" s="15">
        <v>282</v>
      </c>
      <c r="D3197" s="21">
        <v>1</v>
      </c>
      <c r="E3197" s="22">
        <v>44513</v>
      </c>
      <c r="F3197" s="26">
        <v>7</v>
      </c>
      <c r="G3197" s="24">
        <v>0.14000000000000001</v>
      </c>
      <c r="H3197">
        <f>VLOOKUP($B3197,產品!$A$1:$E$61,4,FALSE)*(1-$G3197)*$F3197</f>
        <v>42140</v>
      </c>
      <c r="I3197" s="58">
        <f>$H3197-VLOOKUP($B3197,產品!$A$2:$E$61,5,FALSE)*F3197-$R3197</f>
        <v>12318.6</v>
      </c>
      <c r="J3197">
        <f t="shared" si="147"/>
        <v>2021</v>
      </c>
      <c r="P3197" t="str">
        <f>MID(VLOOKUP($D3197,業務!$A$1:$E$11,2,FALSE),FIND("/",VLOOKUP($D3197,業務!$A$1:$E$11,2,FALSE))+1,2)</f>
        <v>專員</v>
      </c>
      <c r="Q3197">
        <f t="shared" si="148"/>
        <v>0.01</v>
      </c>
      <c r="R3197">
        <f t="shared" si="149"/>
        <v>421.40000000000003</v>
      </c>
    </row>
    <row r="3198" spans="1:18" ht="15.75" customHeight="1">
      <c r="A3198" s="19">
        <v>3197</v>
      </c>
      <c r="B3198" s="4">
        <v>24</v>
      </c>
      <c r="C3198" s="15">
        <v>4</v>
      </c>
      <c r="D3198" s="21">
        <v>8</v>
      </c>
      <c r="E3198" s="22">
        <v>44513</v>
      </c>
      <c r="F3198" s="26">
        <v>25</v>
      </c>
      <c r="G3198" s="24">
        <v>0.08</v>
      </c>
      <c r="H3198">
        <f>VLOOKUP($B3198,產品!$A$1:$E$61,4,FALSE)*(1-$G3198)*$F3198</f>
        <v>41400</v>
      </c>
      <c r="I3198" s="58">
        <f>$H3198-VLOOKUP($B3198,產品!$A$2:$E$61,5,FALSE)*F3198-$R3198</f>
        <v>22986</v>
      </c>
      <c r="J3198">
        <f t="shared" si="147"/>
        <v>2021</v>
      </c>
      <c r="P3198" t="str">
        <f>MID(VLOOKUP($D3198,業務!$A$1:$E$11,2,FALSE),FIND("/",VLOOKUP($D3198,業務!$A$1:$E$11,2,FALSE))+1,2)</f>
        <v>專員</v>
      </c>
      <c r="Q3198">
        <f t="shared" si="148"/>
        <v>0.01</v>
      </c>
      <c r="R3198">
        <f t="shared" si="149"/>
        <v>414</v>
      </c>
    </row>
    <row r="3199" spans="1:18" ht="15.75" customHeight="1">
      <c r="A3199" s="19">
        <v>3198</v>
      </c>
      <c r="B3199" s="4">
        <v>59</v>
      </c>
      <c r="C3199" s="15">
        <v>118</v>
      </c>
      <c r="D3199" s="21">
        <v>1</v>
      </c>
      <c r="E3199" s="22">
        <v>44513</v>
      </c>
      <c r="F3199" s="26">
        <v>8</v>
      </c>
      <c r="G3199" s="24">
        <v>0.16</v>
      </c>
      <c r="H3199">
        <f>VLOOKUP($B3199,產品!$A$1:$E$61,4,FALSE)*(1-$G3199)*$F3199</f>
        <v>161280</v>
      </c>
      <c r="I3199" s="58">
        <f>$H3199-VLOOKUP($B3199,產品!$A$2:$E$61,5,FALSE)*F3199-$R3199</f>
        <v>25267.200000000001</v>
      </c>
      <c r="J3199">
        <f t="shared" si="147"/>
        <v>2021</v>
      </c>
      <c r="P3199" t="str">
        <f>MID(VLOOKUP($D3199,業務!$A$1:$E$11,2,FALSE),FIND("/",VLOOKUP($D3199,業務!$A$1:$E$11,2,FALSE))+1,2)</f>
        <v>專員</v>
      </c>
      <c r="Q3199">
        <f t="shared" si="148"/>
        <v>0.01</v>
      </c>
      <c r="R3199">
        <f t="shared" si="149"/>
        <v>1612.8</v>
      </c>
    </row>
    <row r="3200" spans="1:18" ht="15.75" customHeight="1">
      <c r="A3200" s="19">
        <v>3199</v>
      </c>
      <c r="B3200" s="4">
        <v>40</v>
      </c>
      <c r="C3200" s="15">
        <v>140</v>
      </c>
      <c r="D3200" s="21">
        <v>3</v>
      </c>
      <c r="E3200" s="22">
        <v>44513</v>
      </c>
      <c r="F3200" s="26">
        <v>9</v>
      </c>
      <c r="G3200" s="24">
        <v>0.15</v>
      </c>
      <c r="H3200">
        <f>VLOOKUP($B3200,產品!$A$1:$E$61,4,FALSE)*(1-$G3200)*$F3200</f>
        <v>153000</v>
      </c>
      <c r="I3200" s="58">
        <f>$H3200-VLOOKUP($B3200,產品!$A$2:$E$61,5,FALSE)*F3200-$R3200</f>
        <v>33552</v>
      </c>
      <c r="J3200">
        <f t="shared" si="147"/>
        <v>2021</v>
      </c>
      <c r="P3200" t="str">
        <f>MID(VLOOKUP($D3200,業務!$A$1:$E$11,2,FALSE),FIND("/",VLOOKUP($D3200,業務!$A$1:$E$11,2,FALSE))+1,2)</f>
        <v>協理</v>
      </c>
      <c r="Q3200">
        <f t="shared" si="148"/>
        <v>1.6E-2</v>
      </c>
      <c r="R3200">
        <f t="shared" si="149"/>
        <v>2448</v>
      </c>
    </row>
    <row r="3201" spans="1:18" ht="15.75" customHeight="1">
      <c r="A3201" s="19">
        <v>3200</v>
      </c>
      <c r="B3201" s="4">
        <v>8</v>
      </c>
      <c r="C3201" s="15">
        <v>283</v>
      </c>
      <c r="D3201" s="21">
        <v>9</v>
      </c>
      <c r="E3201" s="22">
        <v>44514</v>
      </c>
      <c r="F3201" s="26">
        <v>13</v>
      </c>
      <c r="G3201" s="24">
        <v>0.06</v>
      </c>
      <c r="H3201">
        <f>VLOOKUP($B3201,產品!$A$1:$E$61,4,FALSE)*(1-$G3201)*$F3201</f>
        <v>12220</v>
      </c>
      <c r="I3201" s="58">
        <f>$H3201-VLOOKUP($B3201,產品!$A$2:$E$61,5,FALSE)*F3201-$R3201</f>
        <v>6836.7</v>
      </c>
      <c r="J3201">
        <f t="shared" si="147"/>
        <v>2021</v>
      </c>
      <c r="P3201" t="str">
        <f>MID(VLOOKUP($D3201,業務!$A$1:$E$11,2,FALSE),FIND("/",VLOOKUP($D3201,業務!$A$1:$E$11,2,FALSE))+1,2)</f>
        <v>經理</v>
      </c>
      <c r="Q3201">
        <f t="shared" si="148"/>
        <v>1.4999999999999999E-2</v>
      </c>
      <c r="R3201">
        <f t="shared" si="149"/>
        <v>183.29999999999998</v>
      </c>
    </row>
    <row r="3202" spans="1:18" ht="15.75" customHeight="1">
      <c r="A3202" s="19">
        <v>3201</v>
      </c>
      <c r="B3202" s="4">
        <v>50</v>
      </c>
      <c r="C3202" s="15">
        <v>281</v>
      </c>
      <c r="D3202" s="21">
        <v>5</v>
      </c>
      <c r="E3202" s="22">
        <v>44514</v>
      </c>
      <c r="F3202" s="26">
        <v>8</v>
      </c>
      <c r="G3202" s="24">
        <v>0.19</v>
      </c>
      <c r="H3202">
        <f>VLOOKUP($B3202,產品!$A$1:$E$61,4,FALSE)*(1-$G3202)*$F3202</f>
        <v>116640.00000000001</v>
      </c>
      <c r="I3202" s="58">
        <f>$H3202-VLOOKUP($B3202,產品!$A$2:$E$61,5,FALSE)*F3202-$R3202</f>
        <v>14673.600000000015</v>
      </c>
      <c r="J3202">
        <f t="shared" si="147"/>
        <v>2021</v>
      </c>
      <c r="P3202" t="str">
        <f>MID(VLOOKUP($D3202,業務!$A$1:$E$11,2,FALSE),FIND("/",VLOOKUP($D3202,業務!$A$1:$E$11,2,FALSE))+1,2)</f>
        <v>專員</v>
      </c>
      <c r="Q3202">
        <f t="shared" si="148"/>
        <v>0.01</v>
      </c>
      <c r="R3202">
        <f t="shared" si="149"/>
        <v>1166.4000000000001</v>
      </c>
    </row>
    <row r="3203" spans="1:18" ht="15.75" customHeight="1">
      <c r="A3203" s="19">
        <v>3202</v>
      </c>
      <c r="B3203" s="4">
        <v>7</v>
      </c>
      <c r="C3203" s="15">
        <v>284</v>
      </c>
      <c r="D3203" s="21">
        <v>7</v>
      </c>
      <c r="E3203" s="22">
        <v>44514</v>
      </c>
      <c r="F3203" s="26">
        <v>30</v>
      </c>
      <c r="G3203" s="24">
        <v>0.06</v>
      </c>
      <c r="H3203">
        <f>VLOOKUP($B3203,產品!$A$1:$E$61,4,FALSE)*(1-$G3203)*$F3203</f>
        <v>28200</v>
      </c>
      <c r="I3203" s="58">
        <f>$H3203-VLOOKUP($B3203,產品!$A$2:$E$61,5,FALSE)*F3203-$R3203</f>
        <v>15861.6</v>
      </c>
      <c r="J3203">
        <f t="shared" ref="J3203:J3266" si="150">YEAR(E3203)</f>
        <v>2021</v>
      </c>
      <c r="P3203" t="str">
        <f>MID(VLOOKUP($D3203,業務!$A$1:$E$11,2,FALSE),FIND("/",VLOOKUP($D3203,業務!$A$1:$E$11,2,FALSE))+1,2)</f>
        <v>副理</v>
      </c>
      <c r="Q3203">
        <f t="shared" ref="Q3203:Q3266" si="151">IF($P3203="專員",1%,IF($P3203="副理",1.2%,IF($P3203="經理",1.5%,IF($P3203="協理",1.6%,0))))</f>
        <v>1.2E-2</v>
      </c>
      <c r="R3203">
        <f t="shared" ref="R3203:R3266" si="152">$H3203*$Q3203</f>
        <v>338.40000000000003</v>
      </c>
    </row>
    <row r="3204" spans="1:18" ht="15.75" customHeight="1">
      <c r="A3204" s="19">
        <v>3203</v>
      </c>
      <c r="B3204" s="4">
        <v>41</v>
      </c>
      <c r="C3204" s="15">
        <v>273</v>
      </c>
      <c r="D3204" s="21">
        <v>1</v>
      </c>
      <c r="E3204" s="22">
        <v>44514</v>
      </c>
      <c r="F3204" s="26">
        <v>6</v>
      </c>
      <c r="G3204" s="24">
        <v>0.1</v>
      </c>
      <c r="H3204">
        <f>VLOOKUP($B3204,產品!$A$1:$E$61,4,FALSE)*(1-$G3204)*$F3204</f>
        <v>64800</v>
      </c>
      <c r="I3204" s="58">
        <f>$H3204-VLOOKUP($B3204,產品!$A$2:$E$61,5,FALSE)*F3204-$R3204</f>
        <v>17352</v>
      </c>
      <c r="J3204">
        <f t="shared" si="150"/>
        <v>2021</v>
      </c>
      <c r="P3204" t="str">
        <f>MID(VLOOKUP($D3204,業務!$A$1:$E$11,2,FALSE),FIND("/",VLOOKUP($D3204,業務!$A$1:$E$11,2,FALSE))+1,2)</f>
        <v>專員</v>
      </c>
      <c r="Q3204">
        <f t="shared" si="151"/>
        <v>0.01</v>
      </c>
      <c r="R3204">
        <f t="shared" si="152"/>
        <v>648</v>
      </c>
    </row>
    <row r="3205" spans="1:18" ht="15.75" customHeight="1">
      <c r="A3205" s="19">
        <v>3204</v>
      </c>
      <c r="B3205" s="4">
        <v>2</v>
      </c>
      <c r="C3205" s="15">
        <v>4</v>
      </c>
      <c r="D3205" s="21">
        <v>10</v>
      </c>
      <c r="E3205" s="22">
        <v>44514</v>
      </c>
      <c r="F3205" s="26">
        <v>60</v>
      </c>
      <c r="G3205" s="24">
        <v>7.0000000000000007E-2</v>
      </c>
      <c r="H3205">
        <f>VLOOKUP($B3205,產品!$A$1:$E$61,4,FALSE)*(1-$G3205)*$F3205</f>
        <v>55799.999999999993</v>
      </c>
      <c r="I3205" s="58">
        <f>$H3205-VLOOKUP($B3205,產品!$A$2:$E$61,5,FALSE)*F3205-$R3205</f>
        <v>31241.999999999993</v>
      </c>
      <c r="J3205">
        <f t="shared" si="150"/>
        <v>2021</v>
      </c>
      <c r="P3205" t="str">
        <f>MID(VLOOKUP($D3205,業務!$A$1:$E$11,2,FALSE),FIND("/",VLOOKUP($D3205,業務!$A$1:$E$11,2,FALSE))+1,2)</f>
        <v>專員</v>
      </c>
      <c r="Q3205">
        <f t="shared" si="151"/>
        <v>0.01</v>
      </c>
      <c r="R3205">
        <f t="shared" si="152"/>
        <v>557.99999999999989</v>
      </c>
    </row>
    <row r="3206" spans="1:18" ht="15.75" customHeight="1">
      <c r="A3206" s="19">
        <v>3205</v>
      </c>
      <c r="B3206" s="4">
        <v>40</v>
      </c>
      <c r="C3206" s="15">
        <v>276</v>
      </c>
      <c r="D3206" s="21">
        <v>4</v>
      </c>
      <c r="E3206" s="22">
        <v>44514</v>
      </c>
      <c r="F3206" s="26">
        <v>15</v>
      </c>
      <c r="G3206" s="24">
        <v>0.05</v>
      </c>
      <c r="H3206">
        <f>VLOOKUP($B3206,產品!$A$1:$E$61,4,FALSE)*(1-$G3206)*$F3206</f>
        <v>285000</v>
      </c>
      <c r="I3206" s="58">
        <f>$H3206-VLOOKUP($B3206,產品!$A$2:$E$61,5,FALSE)*F3206-$R3206</f>
        <v>86580</v>
      </c>
      <c r="J3206">
        <f t="shared" si="150"/>
        <v>2021</v>
      </c>
      <c r="P3206" t="str">
        <f>MID(VLOOKUP($D3206,業務!$A$1:$E$11,2,FALSE),FIND("/",VLOOKUP($D3206,業務!$A$1:$E$11,2,FALSE))+1,2)</f>
        <v>副理</v>
      </c>
      <c r="Q3206">
        <f t="shared" si="151"/>
        <v>1.2E-2</v>
      </c>
      <c r="R3206">
        <f t="shared" si="152"/>
        <v>3420</v>
      </c>
    </row>
    <row r="3207" spans="1:18" ht="15.75" customHeight="1">
      <c r="A3207" s="19">
        <v>3206</v>
      </c>
      <c r="B3207" s="4">
        <v>23</v>
      </c>
      <c r="C3207" s="15">
        <v>264</v>
      </c>
      <c r="D3207" s="21">
        <v>9</v>
      </c>
      <c r="E3207" s="22">
        <v>44514</v>
      </c>
      <c r="F3207" s="23">
        <v>150</v>
      </c>
      <c r="G3207" s="24">
        <v>0.14000000000000001</v>
      </c>
      <c r="H3207">
        <f>VLOOKUP($B3207,產品!$A$1:$E$61,4,FALSE)*(1-$G3207)*$F3207</f>
        <v>232200</v>
      </c>
      <c r="I3207" s="58">
        <f>$H3207-VLOOKUP($B3207,產品!$A$2:$E$61,5,FALSE)*F3207-$R3207</f>
        <v>120717</v>
      </c>
      <c r="J3207">
        <f t="shared" si="150"/>
        <v>2021</v>
      </c>
      <c r="P3207" t="str">
        <f>MID(VLOOKUP($D3207,業務!$A$1:$E$11,2,FALSE),FIND("/",VLOOKUP($D3207,業務!$A$1:$E$11,2,FALSE))+1,2)</f>
        <v>經理</v>
      </c>
      <c r="Q3207">
        <f t="shared" si="151"/>
        <v>1.4999999999999999E-2</v>
      </c>
      <c r="R3207">
        <f t="shared" si="152"/>
        <v>3483</v>
      </c>
    </row>
    <row r="3208" spans="1:18" ht="15.75" customHeight="1">
      <c r="A3208" s="19">
        <v>3207</v>
      </c>
      <c r="B3208" s="4">
        <v>39</v>
      </c>
      <c r="C3208" s="15">
        <v>283</v>
      </c>
      <c r="D3208" s="21">
        <v>6</v>
      </c>
      <c r="E3208" s="22">
        <v>44515</v>
      </c>
      <c r="F3208" s="26">
        <v>2</v>
      </c>
      <c r="G3208" s="24">
        <v>0.18</v>
      </c>
      <c r="H3208">
        <f>VLOOKUP($B3208,產品!$A$1:$E$61,4,FALSE)*(1-$G3208)*$F3208</f>
        <v>29520.000000000004</v>
      </c>
      <c r="I3208" s="58">
        <f>$H3208-VLOOKUP($B3208,產品!$A$2:$E$61,5,FALSE)*F3208-$R3208</f>
        <v>5824.8000000000038</v>
      </c>
      <c r="J3208">
        <f t="shared" si="150"/>
        <v>2021</v>
      </c>
      <c r="P3208" t="str">
        <f>MID(VLOOKUP($D3208,業務!$A$1:$E$11,2,FALSE),FIND("/",VLOOKUP($D3208,業務!$A$1:$E$11,2,FALSE))+1,2)</f>
        <v>專員</v>
      </c>
      <c r="Q3208">
        <f t="shared" si="151"/>
        <v>0.01</v>
      </c>
      <c r="R3208">
        <f t="shared" si="152"/>
        <v>295.20000000000005</v>
      </c>
    </row>
    <row r="3209" spans="1:18" ht="15.75" customHeight="1">
      <c r="A3209" s="19">
        <v>3208</v>
      </c>
      <c r="B3209" s="4">
        <v>30</v>
      </c>
      <c r="C3209" s="15">
        <v>140</v>
      </c>
      <c r="D3209" s="21">
        <v>1</v>
      </c>
      <c r="E3209" s="22">
        <v>44515</v>
      </c>
      <c r="F3209" s="26">
        <v>6</v>
      </c>
      <c r="G3209" s="24">
        <v>0.2</v>
      </c>
      <c r="H3209">
        <f>VLOOKUP($B3209,產品!$A$1:$E$61,4,FALSE)*(1-$G3209)*$F3209</f>
        <v>31200</v>
      </c>
      <c r="I3209" s="58">
        <f>$H3209-VLOOKUP($B3209,產品!$A$2:$E$61,5,FALSE)*F3209-$R3209</f>
        <v>7488</v>
      </c>
      <c r="J3209">
        <f t="shared" si="150"/>
        <v>2021</v>
      </c>
      <c r="P3209" t="str">
        <f>MID(VLOOKUP($D3209,業務!$A$1:$E$11,2,FALSE),FIND("/",VLOOKUP($D3209,業務!$A$1:$E$11,2,FALSE))+1,2)</f>
        <v>專員</v>
      </c>
      <c r="Q3209">
        <f t="shared" si="151"/>
        <v>0.01</v>
      </c>
      <c r="R3209">
        <f t="shared" si="152"/>
        <v>312</v>
      </c>
    </row>
    <row r="3210" spans="1:18" ht="15.75" customHeight="1">
      <c r="A3210" s="19">
        <v>3209</v>
      </c>
      <c r="B3210" s="4">
        <v>57</v>
      </c>
      <c r="C3210" s="15">
        <v>285</v>
      </c>
      <c r="D3210" s="21">
        <v>7</v>
      </c>
      <c r="E3210" s="22">
        <v>44515</v>
      </c>
      <c r="F3210" s="26">
        <v>2</v>
      </c>
      <c r="G3210" s="24">
        <v>0.08</v>
      </c>
      <c r="H3210">
        <f>VLOOKUP($B3210,產品!$A$1:$E$61,4,FALSE)*(1-$G3210)*$F3210</f>
        <v>33120</v>
      </c>
      <c r="I3210" s="58">
        <f>$H3210-VLOOKUP($B3210,產品!$A$2:$E$61,5,FALSE)*F3210-$R3210</f>
        <v>7522.56</v>
      </c>
      <c r="J3210">
        <f t="shared" si="150"/>
        <v>2021</v>
      </c>
      <c r="P3210" t="str">
        <f>MID(VLOOKUP($D3210,業務!$A$1:$E$11,2,FALSE),FIND("/",VLOOKUP($D3210,業務!$A$1:$E$11,2,FALSE))+1,2)</f>
        <v>副理</v>
      </c>
      <c r="Q3210">
        <f t="shared" si="151"/>
        <v>1.2E-2</v>
      </c>
      <c r="R3210">
        <f t="shared" si="152"/>
        <v>397.44</v>
      </c>
    </row>
    <row r="3211" spans="1:18" ht="15.75" customHeight="1">
      <c r="A3211" s="19">
        <v>3210</v>
      </c>
      <c r="B3211" s="4">
        <v>25</v>
      </c>
      <c r="C3211" s="15">
        <v>257</v>
      </c>
      <c r="D3211" s="21">
        <v>7</v>
      </c>
      <c r="E3211" s="22">
        <v>44515</v>
      </c>
      <c r="F3211" s="23">
        <v>7</v>
      </c>
      <c r="G3211" s="24">
        <v>0.2</v>
      </c>
      <c r="H3211">
        <f>VLOOKUP($B3211,產品!$A$1:$E$61,4,FALSE)*(1-$G3211)*$F3211</f>
        <v>33600</v>
      </c>
      <c r="I3211" s="58">
        <f>$H3211-VLOOKUP($B3211,產品!$A$2:$E$61,5,FALSE)*F3211-$R3211</f>
        <v>7996.8</v>
      </c>
      <c r="J3211">
        <f t="shared" si="150"/>
        <v>2021</v>
      </c>
      <c r="P3211" t="str">
        <f>MID(VLOOKUP($D3211,業務!$A$1:$E$11,2,FALSE),FIND("/",VLOOKUP($D3211,業務!$A$1:$E$11,2,FALSE))+1,2)</f>
        <v>副理</v>
      </c>
      <c r="Q3211">
        <f t="shared" si="151"/>
        <v>1.2E-2</v>
      </c>
      <c r="R3211">
        <f t="shared" si="152"/>
        <v>403.2</v>
      </c>
    </row>
    <row r="3212" spans="1:18" ht="15.75" customHeight="1">
      <c r="A3212" s="19">
        <v>3211</v>
      </c>
      <c r="B3212" s="4">
        <v>41</v>
      </c>
      <c r="C3212" s="15">
        <v>115</v>
      </c>
      <c r="D3212" s="21">
        <v>6</v>
      </c>
      <c r="E3212" s="22">
        <v>44515</v>
      </c>
      <c r="F3212" s="26">
        <v>4</v>
      </c>
      <c r="G3212" s="24">
        <v>0.05</v>
      </c>
      <c r="H3212">
        <f>VLOOKUP($B3212,產品!$A$1:$E$61,4,FALSE)*(1-$G3212)*$F3212</f>
        <v>45600</v>
      </c>
      <c r="I3212" s="58">
        <f>$H3212-VLOOKUP($B3212,產品!$A$2:$E$61,5,FALSE)*F3212-$R3212</f>
        <v>13944</v>
      </c>
      <c r="J3212">
        <f t="shared" si="150"/>
        <v>2021</v>
      </c>
      <c r="P3212" t="str">
        <f>MID(VLOOKUP($D3212,業務!$A$1:$E$11,2,FALSE),FIND("/",VLOOKUP($D3212,業務!$A$1:$E$11,2,FALSE))+1,2)</f>
        <v>專員</v>
      </c>
      <c r="Q3212">
        <f t="shared" si="151"/>
        <v>0.01</v>
      </c>
      <c r="R3212">
        <f t="shared" si="152"/>
        <v>456</v>
      </c>
    </row>
    <row r="3213" spans="1:18" ht="15.75" customHeight="1">
      <c r="A3213" s="19">
        <v>3212</v>
      </c>
      <c r="B3213" s="4">
        <v>15</v>
      </c>
      <c r="C3213" s="15">
        <v>281</v>
      </c>
      <c r="D3213" s="21">
        <v>5</v>
      </c>
      <c r="E3213" s="22">
        <v>44515</v>
      </c>
      <c r="F3213" s="26">
        <v>20</v>
      </c>
      <c r="G3213" s="24">
        <v>0.14000000000000001</v>
      </c>
      <c r="H3213">
        <f>VLOOKUP($B3213,產品!$A$1:$E$61,4,FALSE)*(1-$G3213)*$F3213</f>
        <v>30960</v>
      </c>
      <c r="I3213" s="58">
        <f>$H3213-VLOOKUP($B3213,產品!$A$2:$E$61,5,FALSE)*F3213-$R3213</f>
        <v>16250.4</v>
      </c>
      <c r="J3213">
        <f t="shared" si="150"/>
        <v>2021</v>
      </c>
      <c r="P3213" t="str">
        <f>MID(VLOOKUP($D3213,業務!$A$1:$E$11,2,FALSE),FIND("/",VLOOKUP($D3213,業務!$A$1:$E$11,2,FALSE))+1,2)</f>
        <v>專員</v>
      </c>
      <c r="Q3213">
        <f t="shared" si="151"/>
        <v>0.01</v>
      </c>
      <c r="R3213">
        <f t="shared" si="152"/>
        <v>309.60000000000002</v>
      </c>
    </row>
    <row r="3214" spans="1:18" ht="15.75" customHeight="1">
      <c r="A3214" s="19">
        <v>3213</v>
      </c>
      <c r="B3214" s="4">
        <v>46</v>
      </c>
      <c r="C3214" s="15">
        <v>283</v>
      </c>
      <c r="D3214" s="21">
        <v>10</v>
      </c>
      <c r="E3214" s="22">
        <v>44515</v>
      </c>
      <c r="F3214" s="26">
        <v>7</v>
      </c>
      <c r="G3214" s="24">
        <v>0.15</v>
      </c>
      <c r="H3214">
        <f>VLOOKUP($B3214,產品!$A$1:$E$61,4,FALSE)*(1-$G3214)*$F3214</f>
        <v>101150</v>
      </c>
      <c r="I3214" s="58">
        <f>$H3214-VLOOKUP($B3214,產品!$A$2:$E$61,5,FALSE)*F3214-$R3214</f>
        <v>22788.5</v>
      </c>
      <c r="J3214">
        <f t="shared" si="150"/>
        <v>2021</v>
      </c>
      <c r="P3214" t="str">
        <f>MID(VLOOKUP($D3214,業務!$A$1:$E$11,2,FALSE),FIND("/",VLOOKUP($D3214,業務!$A$1:$E$11,2,FALSE))+1,2)</f>
        <v>專員</v>
      </c>
      <c r="Q3214">
        <f t="shared" si="151"/>
        <v>0.01</v>
      </c>
      <c r="R3214">
        <f t="shared" si="152"/>
        <v>1011.5</v>
      </c>
    </row>
    <row r="3215" spans="1:18" ht="15.75" customHeight="1">
      <c r="A3215" s="19">
        <v>3214</v>
      </c>
      <c r="B3215" s="4">
        <v>51</v>
      </c>
      <c r="C3215" s="15">
        <v>281</v>
      </c>
      <c r="D3215" s="21">
        <v>5</v>
      </c>
      <c r="E3215" s="22">
        <v>44516</v>
      </c>
      <c r="F3215" s="23">
        <v>3</v>
      </c>
      <c r="G3215" s="24">
        <v>0.19</v>
      </c>
      <c r="H3215">
        <f>VLOOKUP($B3215,產品!$A$1:$E$61,4,FALSE)*(1-$G3215)*$F3215</f>
        <v>48600.000000000007</v>
      </c>
      <c r="I3215" s="58">
        <f>$H3215-VLOOKUP($B3215,產品!$A$2:$E$61,5,FALSE)*F3215-$R3215</f>
        <v>6114.0000000000073</v>
      </c>
      <c r="J3215">
        <f t="shared" si="150"/>
        <v>2021</v>
      </c>
      <c r="P3215" t="str">
        <f>MID(VLOOKUP($D3215,業務!$A$1:$E$11,2,FALSE),FIND("/",VLOOKUP($D3215,業務!$A$1:$E$11,2,FALSE))+1,2)</f>
        <v>專員</v>
      </c>
      <c r="Q3215">
        <f t="shared" si="151"/>
        <v>0.01</v>
      </c>
      <c r="R3215">
        <f t="shared" si="152"/>
        <v>486.00000000000006</v>
      </c>
    </row>
    <row r="3216" spans="1:18" ht="15.75" customHeight="1">
      <c r="A3216" s="19">
        <v>3215</v>
      </c>
      <c r="B3216" s="4">
        <v>9</v>
      </c>
      <c r="C3216" s="15">
        <v>3</v>
      </c>
      <c r="D3216" s="21">
        <v>10</v>
      </c>
      <c r="E3216" s="22">
        <v>44516</v>
      </c>
      <c r="F3216" s="23">
        <v>17</v>
      </c>
      <c r="G3216" s="24">
        <v>0.14000000000000001</v>
      </c>
      <c r="H3216">
        <f>VLOOKUP($B3216,產品!$A$1:$E$61,4,FALSE)*(1-$G3216)*$F3216</f>
        <v>14620</v>
      </c>
      <c r="I3216" s="58">
        <f>$H3216-VLOOKUP($B3216,產品!$A$2:$E$61,5,FALSE)*F3216-$R3216</f>
        <v>7673.8</v>
      </c>
      <c r="J3216">
        <f t="shared" si="150"/>
        <v>2021</v>
      </c>
      <c r="P3216" t="str">
        <f>MID(VLOOKUP($D3216,業務!$A$1:$E$11,2,FALSE),FIND("/",VLOOKUP($D3216,業務!$A$1:$E$11,2,FALSE))+1,2)</f>
        <v>專員</v>
      </c>
      <c r="Q3216">
        <f t="shared" si="151"/>
        <v>0.01</v>
      </c>
      <c r="R3216">
        <f t="shared" si="152"/>
        <v>146.20000000000002</v>
      </c>
    </row>
    <row r="3217" spans="1:18" ht="15.75" customHeight="1">
      <c r="A3217" s="19">
        <v>3216</v>
      </c>
      <c r="B3217" s="4">
        <v>51</v>
      </c>
      <c r="C3217" s="15">
        <v>2</v>
      </c>
      <c r="D3217" s="21">
        <v>7</v>
      </c>
      <c r="E3217" s="22">
        <v>44516</v>
      </c>
      <c r="F3217" s="26">
        <v>3</v>
      </c>
      <c r="G3217" s="24">
        <v>0.15</v>
      </c>
      <c r="H3217">
        <f>VLOOKUP($B3217,產品!$A$1:$E$61,4,FALSE)*(1-$G3217)*$F3217</f>
        <v>51000</v>
      </c>
      <c r="I3217" s="58">
        <f>$H3217-VLOOKUP($B3217,產品!$A$2:$E$61,5,FALSE)*F3217-$R3217</f>
        <v>8388</v>
      </c>
      <c r="J3217">
        <f t="shared" si="150"/>
        <v>2021</v>
      </c>
      <c r="P3217" t="str">
        <f>MID(VLOOKUP($D3217,業務!$A$1:$E$11,2,FALSE),FIND("/",VLOOKUP($D3217,業務!$A$1:$E$11,2,FALSE))+1,2)</f>
        <v>副理</v>
      </c>
      <c r="Q3217">
        <f t="shared" si="151"/>
        <v>1.2E-2</v>
      </c>
      <c r="R3217">
        <f t="shared" si="152"/>
        <v>612</v>
      </c>
    </row>
    <row r="3218" spans="1:18" ht="15.75" customHeight="1">
      <c r="A3218" s="19">
        <v>3217</v>
      </c>
      <c r="B3218" s="4">
        <v>60</v>
      </c>
      <c r="C3218" s="15">
        <v>115</v>
      </c>
      <c r="D3218" s="21">
        <v>10</v>
      </c>
      <c r="E3218" s="22">
        <v>44516</v>
      </c>
      <c r="F3218" s="23">
        <v>4</v>
      </c>
      <c r="G3218" s="24">
        <v>0.14000000000000001</v>
      </c>
      <c r="H3218">
        <f>VLOOKUP($B3218,產品!$A$1:$E$61,4,FALSE)*(1-$G3218)*$F3218</f>
        <v>86000</v>
      </c>
      <c r="I3218" s="58">
        <f>$H3218-VLOOKUP($B3218,產品!$A$2:$E$61,5,FALSE)*F3218-$R3218</f>
        <v>15140</v>
      </c>
      <c r="J3218">
        <f t="shared" si="150"/>
        <v>2021</v>
      </c>
      <c r="P3218" t="str">
        <f>MID(VLOOKUP($D3218,業務!$A$1:$E$11,2,FALSE),FIND("/",VLOOKUP($D3218,業務!$A$1:$E$11,2,FALSE))+1,2)</f>
        <v>專員</v>
      </c>
      <c r="Q3218">
        <f t="shared" si="151"/>
        <v>0.01</v>
      </c>
      <c r="R3218">
        <f t="shared" si="152"/>
        <v>860</v>
      </c>
    </row>
    <row r="3219" spans="1:18" ht="15.75" customHeight="1">
      <c r="A3219" s="19">
        <v>3218</v>
      </c>
      <c r="B3219" s="4">
        <v>31</v>
      </c>
      <c r="C3219" s="15">
        <v>271</v>
      </c>
      <c r="D3219" s="21">
        <v>4</v>
      </c>
      <c r="E3219" s="22">
        <v>44516</v>
      </c>
      <c r="F3219" s="26">
        <v>9</v>
      </c>
      <c r="G3219" s="24">
        <v>0.09</v>
      </c>
      <c r="H3219">
        <f>VLOOKUP($B3219,產品!$A$1:$E$61,4,FALSE)*(1-$G3219)*$F3219</f>
        <v>57330</v>
      </c>
      <c r="I3219" s="58">
        <f>$H3219-VLOOKUP($B3219,產品!$A$2:$E$61,5,FALSE)*F3219-$R3219</f>
        <v>18842.04</v>
      </c>
      <c r="J3219">
        <f t="shared" si="150"/>
        <v>2021</v>
      </c>
      <c r="P3219" t="str">
        <f>MID(VLOOKUP($D3219,業務!$A$1:$E$11,2,FALSE),FIND("/",VLOOKUP($D3219,業務!$A$1:$E$11,2,FALSE))+1,2)</f>
        <v>副理</v>
      </c>
      <c r="Q3219">
        <f t="shared" si="151"/>
        <v>1.2E-2</v>
      </c>
      <c r="R3219">
        <f t="shared" si="152"/>
        <v>687.96</v>
      </c>
    </row>
    <row r="3220" spans="1:18" ht="15.75" customHeight="1">
      <c r="A3220" s="19">
        <v>3219</v>
      </c>
      <c r="B3220" s="4">
        <v>58</v>
      </c>
      <c r="C3220" s="15">
        <v>123</v>
      </c>
      <c r="D3220" s="21">
        <v>7</v>
      </c>
      <c r="E3220" s="22">
        <v>44516</v>
      </c>
      <c r="F3220" s="26">
        <v>13</v>
      </c>
      <c r="G3220" s="24">
        <v>0.18</v>
      </c>
      <c r="H3220">
        <f>VLOOKUP($B3220,產品!$A$1:$E$61,4,FALSE)*(1-$G3220)*$F3220</f>
        <v>223860</v>
      </c>
      <c r="I3220" s="58">
        <f>$H3220-VLOOKUP($B3220,產品!$A$2:$E$61,5,FALSE)*F3220-$R3220</f>
        <v>30073.680000000029</v>
      </c>
      <c r="J3220">
        <f t="shared" si="150"/>
        <v>2021</v>
      </c>
      <c r="P3220" t="str">
        <f>MID(VLOOKUP($D3220,業務!$A$1:$E$11,2,FALSE),FIND("/",VLOOKUP($D3220,業務!$A$1:$E$11,2,FALSE))+1,2)</f>
        <v>副理</v>
      </c>
      <c r="Q3220">
        <f t="shared" si="151"/>
        <v>1.2E-2</v>
      </c>
      <c r="R3220">
        <f t="shared" si="152"/>
        <v>2686.32</v>
      </c>
    </row>
    <row r="3221" spans="1:18" ht="15.75" customHeight="1">
      <c r="A3221" s="19">
        <v>3220</v>
      </c>
      <c r="B3221" s="4">
        <v>33</v>
      </c>
      <c r="C3221" s="15">
        <v>267</v>
      </c>
      <c r="D3221" s="21">
        <v>7</v>
      </c>
      <c r="E3221" s="22">
        <v>44516</v>
      </c>
      <c r="F3221" s="23">
        <v>13</v>
      </c>
      <c r="G3221" s="24">
        <v>0.05</v>
      </c>
      <c r="H3221">
        <f>VLOOKUP($B3221,產品!$A$1:$E$61,4,FALSE)*(1-$G3221)*$F3221</f>
        <v>92625</v>
      </c>
      <c r="I3221" s="58">
        <f>$H3221-VLOOKUP($B3221,產品!$A$2:$E$61,5,FALSE)*F3221-$R3221</f>
        <v>33013.5</v>
      </c>
      <c r="J3221">
        <f t="shared" si="150"/>
        <v>2021</v>
      </c>
      <c r="P3221" t="str">
        <f>MID(VLOOKUP($D3221,業務!$A$1:$E$11,2,FALSE),FIND("/",VLOOKUP($D3221,業務!$A$1:$E$11,2,FALSE))+1,2)</f>
        <v>副理</v>
      </c>
      <c r="Q3221">
        <f t="shared" si="151"/>
        <v>1.2E-2</v>
      </c>
      <c r="R3221">
        <f t="shared" si="152"/>
        <v>1111.5</v>
      </c>
    </row>
    <row r="3222" spans="1:18" ht="15.75" customHeight="1">
      <c r="A3222" s="19">
        <v>3221</v>
      </c>
      <c r="B3222" s="4">
        <v>48</v>
      </c>
      <c r="C3222" s="15">
        <v>265</v>
      </c>
      <c r="D3222" s="21">
        <v>3</v>
      </c>
      <c r="E3222" s="22">
        <v>44516</v>
      </c>
      <c r="F3222" s="23">
        <v>12</v>
      </c>
      <c r="G3222" s="24">
        <v>0.06</v>
      </c>
      <c r="H3222">
        <f>VLOOKUP($B3222,產品!$A$1:$E$61,4,FALSE)*(1-$G3222)*$F3222</f>
        <v>248160</v>
      </c>
      <c r="I3222" s="58">
        <f>$H3222-VLOOKUP($B3222,產品!$A$2:$E$61,5,FALSE)*F3222-$R3222</f>
        <v>72589.440000000002</v>
      </c>
      <c r="J3222">
        <f t="shared" si="150"/>
        <v>2021</v>
      </c>
      <c r="P3222" t="str">
        <f>MID(VLOOKUP($D3222,業務!$A$1:$E$11,2,FALSE),FIND("/",VLOOKUP($D3222,業務!$A$1:$E$11,2,FALSE))+1,2)</f>
        <v>協理</v>
      </c>
      <c r="Q3222">
        <f t="shared" si="151"/>
        <v>1.6E-2</v>
      </c>
      <c r="R3222">
        <f t="shared" si="152"/>
        <v>3970.56</v>
      </c>
    </row>
    <row r="3223" spans="1:18" ht="15.75" customHeight="1">
      <c r="A3223" s="19">
        <v>3222</v>
      </c>
      <c r="B3223" s="4">
        <v>27</v>
      </c>
      <c r="C3223" s="15">
        <v>265</v>
      </c>
      <c r="D3223" s="21">
        <v>8</v>
      </c>
      <c r="E3223" s="22">
        <v>44517</v>
      </c>
      <c r="F3223" s="26">
        <v>3</v>
      </c>
      <c r="G3223" s="24">
        <v>0.06</v>
      </c>
      <c r="H3223">
        <f>VLOOKUP($B3223,產品!$A$1:$E$61,4,FALSE)*(1-$G3223)*$F3223</f>
        <v>19740</v>
      </c>
      <c r="I3223" s="58">
        <f>$H3223-VLOOKUP($B3223,產品!$A$2:$E$61,5,FALSE)*F3223-$R3223</f>
        <v>6942.6</v>
      </c>
      <c r="J3223">
        <f t="shared" si="150"/>
        <v>2021</v>
      </c>
      <c r="P3223" t="str">
        <f>MID(VLOOKUP($D3223,業務!$A$1:$E$11,2,FALSE),FIND("/",VLOOKUP($D3223,業務!$A$1:$E$11,2,FALSE))+1,2)</f>
        <v>專員</v>
      </c>
      <c r="Q3223">
        <f t="shared" si="151"/>
        <v>0.01</v>
      </c>
      <c r="R3223">
        <f t="shared" si="152"/>
        <v>197.4</v>
      </c>
    </row>
    <row r="3224" spans="1:18" ht="15.75" customHeight="1">
      <c r="A3224" s="19">
        <v>3223</v>
      </c>
      <c r="B3224" s="4">
        <v>4</v>
      </c>
      <c r="C3224" s="15">
        <v>262</v>
      </c>
      <c r="D3224" s="21">
        <v>3</v>
      </c>
      <c r="E3224" s="22">
        <v>44517</v>
      </c>
      <c r="F3224" s="26">
        <v>17</v>
      </c>
      <c r="G3224" s="24">
        <v>0.05</v>
      </c>
      <c r="H3224">
        <f>VLOOKUP($B3224,產品!$A$1:$E$61,4,FALSE)*(1-$G3224)*$F3224</f>
        <v>16150</v>
      </c>
      <c r="I3224" s="58">
        <f>$H3224-VLOOKUP($B3224,產品!$A$2:$E$61,5,FALSE)*F3224-$R3224</f>
        <v>9091.6</v>
      </c>
      <c r="J3224">
        <f t="shared" si="150"/>
        <v>2021</v>
      </c>
      <c r="P3224" t="str">
        <f>MID(VLOOKUP($D3224,業務!$A$1:$E$11,2,FALSE),FIND("/",VLOOKUP($D3224,業務!$A$1:$E$11,2,FALSE))+1,2)</f>
        <v>協理</v>
      </c>
      <c r="Q3224">
        <f t="shared" si="151"/>
        <v>1.6E-2</v>
      </c>
      <c r="R3224">
        <f t="shared" si="152"/>
        <v>258.39999999999998</v>
      </c>
    </row>
    <row r="3225" spans="1:18" ht="15.75" customHeight="1">
      <c r="A3225" s="19">
        <v>3224</v>
      </c>
      <c r="B3225" s="4">
        <v>39</v>
      </c>
      <c r="C3225" s="15">
        <v>140</v>
      </c>
      <c r="D3225" s="21">
        <v>7</v>
      </c>
      <c r="E3225" s="22">
        <v>44517</v>
      </c>
      <c r="F3225" s="26">
        <v>3</v>
      </c>
      <c r="G3225" s="24">
        <v>0.12</v>
      </c>
      <c r="H3225">
        <f>VLOOKUP($B3225,產品!$A$1:$E$61,4,FALSE)*(1-$G3225)*$F3225</f>
        <v>47520</v>
      </c>
      <c r="I3225" s="58">
        <f>$H3225-VLOOKUP($B3225,產品!$A$2:$E$61,5,FALSE)*F3225-$R3225</f>
        <v>11849.76</v>
      </c>
      <c r="J3225">
        <f t="shared" si="150"/>
        <v>2021</v>
      </c>
      <c r="P3225" t="str">
        <f>MID(VLOOKUP($D3225,業務!$A$1:$E$11,2,FALSE),FIND("/",VLOOKUP($D3225,業務!$A$1:$E$11,2,FALSE))+1,2)</f>
        <v>副理</v>
      </c>
      <c r="Q3225">
        <f t="shared" si="151"/>
        <v>1.2E-2</v>
      </c>
      <c r="R3225">
        <f t="shared" si="152"/>
        <v>570.24</v>
      </c>
    </row>
    <row r="3226" spans="1:18" ht="15.75" customHeight="1">
      <c r="A3226" s="19">
        <v>3225</v>
      </c>
      <c r="B3226" s="4">
        <v>55</v>
      </c>
      <c r="C3226" s="15">
        <v>8</v>
      </c>
      <c r="D3226" s="21">
        <v>7</v>
      </c>
      <c r="E3226" s="22">
        <v>44517</v>
      </c>
      <c r="F3226" s="23">
        <v>13</v>
      </c>
      <c r="G3226" s="24">
        <v>7.0000000000000007E-2</v>
      </c>
      <c r="H3226">
        <f>VLOOKUP($B3226,產品!$A$1:$E$61,4,FALSE)*(1-$G3226)*$F3226</f>
        <v>241800</v>
      </c>
      <c r="I3226" s="58">
        <f>$H3226-VLOOKUP($B3226,產品!$A$2:$E$61,5,FALSE)*F3226-$R3226</f>
        <v>56898.400000000001</v>
      </c>
      <c r="J3226">
        <f t="shared" si="150"/>
        <v>2021</v>
      </c>
      <c r="P3226" t="str">
        <f>MID(VLOOKUP($D3226,業務!$A$1:$E$11,2,FALSE),FIND("/",VLOOKUP($D3226,業務!$A$1:$E$11,2,FALSE))+1,2)</f>
        <v>副理</v>
      </c>
      <c r="Q3226">
        <f t="shared" si="151"/>
        <v>1.2E-2</v>
      </c>
      <c r="R3226">
        <f t="shared" si="152"/>
        <v>2901.6</v>
      </c>
    </row>
    <row r="3227" spans="1:18" ht="15.75" customHeight="1">
      <c r="A3227" s="19">
        <v>3226</v>
      </c>
      <c r="B3227" s="4">
        <v>18</v>
      </c>
      <c r="C3227" s="15">
        <v>4</v>
      </c>
      <c r="D3227" s="21">
        <v>8</v>
      </c>
      <c r="E3227" s="22">
        <v>44517</v>
      </c>
      <c r="F3227" s="26">
        <v>150</v>
      </c>
      <c r="G3227" s="24">
        <v>0.17</v>
      </c>
      <c r="H3227">
        <f>VLOOKUP($B3227,產品!$A$1:$E$61,4,FALSE)*(1-$G3227)*$F3227</f>
        <v>224100</v>
      </c>
      <c r="I3227" s="58">
        <f>$H3227-VLOOKUP($B3227,產品!$A$2:$E$61,5,FALSE)*F3227-$R3227</f>
        <v>113859</v>
      </c>
      <c r="J3227">
        <f t="shared" si="150"/>
        <v>2021</v>
      </c>
      <c r="P3227" t="str">
        <f>MID(VLOOKUP($D3227,業務!$A$1:$E$11,2,FALSE),FIND("/",VLOOKUP($D3227,業務!$A$1:$E$11,2,FALSE))+1,2)</f>
        <v>專員</v>
      </c>
      <c r="Q3227">
        <f t="shared" si="151"/>
        <v>0.01</v>
      </c>
      <c r="R3227">
        <f t="shared" si="152"/>
        <v>2241</v>
      </c>
    </row>
    <row r="3228" spans="1:18" ht="15.75" customHeight="1">
      <c r="A3228" s="19">
        <v>3227</v>
      </c>
      <c r="B3228" s="4">
        <v>25</v>
      </c>
      <c r="C3228" s="15">
        <v>279</v>
      </c>
      <c r="D3228" s="21">
        <v>3</v>
      </c>
      <c r="E3228" s="22">
        <v>44518</v>
      </c>
      <c r="F3228" s="23">
        <v>10</v>
      </c>
      <c r="G3228" s="24">
        <v>0.14000000000000001</v>
      </c>
      <c r="H3228">
        <f>VLOOKUP($B3228,產品!$A$1:$E$61,4,FALSE)*(1-$G3228)*$F3228</f>
        <v>51600</v>
      </c>
      <c r="I3228" s="58">
        <f>$H3228-VLOOKUP($B3228,產品!$A$2:$E$61,5,FALSE)*F3228-$R3228</f>
        <v>14774.4</v>
      </c>
      <c r="J3228">
        <f t="shared" si="150"/>
        <v>2021</v>
      </c>
      <c r="P3228" t="str">
        <f>MID(VLOOKUP($D3228,業務!$A$1:$E$11,2,FALSE),FIND("/",VLOOKUP($D3228,業務!$A$1:$E$11,2,FALSE))+1,2)</f>
        <v>協理</v>
      </c>
      <c r="Q3228">
        <f t="shared" si="151"/>
        <v>1.6E-2</v>
      </c>
      <c r="R3228">
        <f t="shared" si="152"/>
        <v>825.6</v>
      </c>
    </row>
    <row r="3229" spans="1:18" ht="15.75" customHeight="1">
      <c r="A3229" s="19">
        <v>3228</v>
      </c>
      <c r="B3229" s="4">
        <v>29</v>
      </c>
      <c r="C3229" s="15">
        <v>138</v>
      </c>
      <c r="D3229" s="21">
        <v>3</v>
      </c>
      <c r="E3229" s="22">
        <v>44518</v>
      </c>
      <c r="F3229" s="23">
        <v>2</v>
      </c>
      <c r="G3229" s="24">
        <v>0.06</v>
      </c>
      <c r="H3229">
        <f>VLOOKUP($B3229,產品!$A$1:$E$61,4,FALSE)*(1-$G3229)*$F3229</f>
        <v>11280</v>
      </c>
      <c r="I3229" s="58">
        <f>$H3229-VLOOKUP($B3229,產品!$A$2:$E$61,5,FALSE)*F3229-$R3229</f>
        <v>3899.52</v>
      </c>
      <c r="J3229">
        <f t="shared" si="150"/>
        <v>2021</v>
      </c>
      <c r="P3229" t="str">
        <f>MID(VLOOKUP($D3229,業務!$A$1:$E$11,2,FALSE),FIND("/",VLOOKUP($D3229,業務!$A$1:$E$11,2,FALSE))+1,2)</f>
        <v>協理</v>
      </c>
      <c r="Q3229">
        <f t="shared" si="151"/>
        <v>1.6E-2</v>
      </c>
      <c r="R3229">
        <f t="shared" si="152"/>
        <v>180.48</v>
      </c>
    </row>
    <row r="3230" spans="1:18" ht="15.75" customHeight="1">
      <c r="A3230" s="19">
        <v>3229</v>
      </c>
      <c r="B3230" s="4">
        <v>46</v>
      </c>
      <c r="C3230" s="15">
        <v>8</v>
      </c>
      <c r="D3230" s="21">
        <v>4</v>
      </c>
      <c r="E3230" s="22">
        <v>44518</v>
      </c>
      <c r="F3230" s="26">
        <v>2</v>
      </c>
      <c r="G3230" s="24">
        <v>0.2</v>
      </c>
      <c r="H3230">
        <f>VLOOKUP($B3230,產品!$A$1:$E$61,4,FALSE)*(1-$G3230)*$F3230</f>
        <v>27200</v>
      </c>
      <c r="I3230" s="58">
        <f>$H3230-VLOOKUP($B3230,產品!$A$2:$E$61,5,FALSE)*F3230-$R3230</f>
        <v>4773.6000000000004</v>
      </c>
      <c r="J3230">
        <f t="shared" si="150"/>
        <v>2021</v>
      </c>
      <c r="P3230" t="str">
        <f>MID(VLOOKUP($D3230,業務!$A$1:$E$11,2,FALSE),FIND("/",VLOOKUP($D3230,業務!$A$1:$E$11,2,FALSE))+1,2)</f>
        <v>副理</v>
      </c>
      <c r="Q3230">
        <f t="shared" si="151"/>
        <v>1.2E-2</v>
      </c>
      <c r="R3230">
        <f t="shared" si="152"/>
        <v>326.40000000000003</v>
      </c>
    </row>
    <row r="3231" spans="1:18" ht="15.75" customHeight="1">
      <c r="A3231" s="19">
        <v>3230</v>
      </c>
      <c r="B3231" s="4">
        <v>44</v>
      </c>
      <c r="C3231" s="15">
        <v>290</v>
      </c>
      <c r="D3231" s="21">
        <v>6</v>
      </c>
      <c r="E3231" s="22">
        <v>44518</v>
      </c>
      <c r="F3231" s="26">
        <v>2</v>
      </c>
      <c r="G3231" s="24">
        <v>0.2</v>
      </c>
      <c r="H3231">
        <f>VLOOKUP($B3231,產品!$A$1:$E$61,4,FALSE)*(1-$G3231)*$F3231</f>
        <v>32000</v>
      </c>
      <c r="I3231" s="58">
        <f>$H3231-VLOOKUP($B3231,產品!$A$2:$E$61,5,FALSE)*F3231-$R3231</f>
        <v>5680</v>
      </c>
      <c r="J3231">
        <f t="shared" si="150"/>
        <v>2021</v>
      </c>
      <c r="P3231" t="str">
        <f>MID(VLOOKUP($D3231,業務!$A$1:$E$11,2,FALSE),FIND("/",VLOOKUP($D3231,業務!$A$1:$E$11,2,FALSE))+1,2)</f>
        <v>專員</v>
      </c>
      <c r="Q3231">
        <f t="shared" si="151"/>
        <v>0.01</v>
      </c>
      <c r="R3231">
        <f t="shared" si="152"/>
        <v>320</v>
      </c>
    </row>
    <row r="3232" spans="1:18" ht="15.75" customHeight="1">
      <c r="A3232" s="19">
        <v>3231</v>
      </c>
      <c r="B3232" s="4">
        <v>26</v>
      </c>
      <c r="C3232" s="15">
        <v>11</v>
      </c>
      <c r="D3232" s="21">
        <v>6</v>
      </c>
      <c r="E3232" s="22">
        <v>44518</v>
      </c>
      <c r="F3232" s="26">
        <v>9</v>
      </c>
      <c r="G3232" s="24">
        <v>0.2</v>
      </c>
      <c r="H3232">
        <f>VLOOKUP($B3232,產品!$A$1:$E$61,4,FALSE)*(1-$G3232)*$F3232</f>
        <v>46800</v>
      </c>
      <c r="I3232" s="58">
        <f>$H3232-VLOOKUP($B3232,產品!$A$2:$E$61,5,FALSE)*F3232-$R3232</f>
        <v>11232</v>
      </c>
      <c r="J3232">
        <f t="shared" si="150"/>
        <v>2021</v>
      </c>
      <c r="P3232" t="str">
        <f>MID(VLOOKUP($D3232,業務!$A$1:$E$11,2,FALSE),FIND("/",VLOOKUP($D3232,業務!$A$1:$E$11,2,FALSE))+1,2)</f>
        <v>專員</v>
      </c>
      <c r="Q3232">
        <f t="shared" si="151"/>
        <v>0.01</v>
      </c>
      <c r="R3232">
        <f t="shared" si="152"/>
        <v>468</v>
      </c>
    </row>
    <row r="3233" spans="1:18" ht="15.75" customHeight="1">
      <c r="A3233" s="19">
        <v>3232</v>
      </c>
      <c r="B3233" s="4">
        <v>44</v>
      </c>
      <c r="C3233" s="15">
        <v>12</v>
      </c>
      <c r="D3233" s="21">
        <v>7</v>
      </c>
      <c r="E3233" s="22">
        <v>44518</v>
      </c>
      <c r="F3233" s="26">
        <v>6</v>
      </c>
      <c r="G3233" s="24">
        <v>0.06</v>
      </c>
      <c r="H3233">
        <f>VLOOKUP($B3233,產品!$A$1:$E$61,4,FALSE)*(1-$G3233)*$F3233</f>
        <v>112800</v>
      </c>
      <c r="I3233" s="58">
        <f>$H3233-VLOOKUP($B3233,產品!$A$2:$E$61,5,FALSE)*F3233-$R3233</f>
        <v>33446.400000000001</v>
      </c>
      <c r="J3233">
        <f t="shared" si="150"/>
        <v>2021</v>
      </c>
      <c r="P3233" t="str">
        <f>MID(VLOOKUP($D3233,業務!$A$1:$E$11,2,FALSE),FIND("/",VLOOKUP($D3233,業務!$A$1:$E$11,2,FALSE))+1,2)</f>
        <v>副理</v>
      </c>
      <c r="Q3233">
        <f t="shared" si="151"/>
        <v>1.2E-2</v>
      </c>
      <c r="R3233">
        <f t="shared" si="152"/>
        <v>1353.6000000000001</v>
      </c>
    </row>
    <row r="3234" spans="1:18" ht="15.75" customHeight="1">
      <c r="A3234" s="19">
        <v>3233</v>
      </c>
      <c r="B3234" s="4">
        <v>34</v>
      </c>
      <c r="C3234" s="15">
        <v>290</v>
      </c>
      <c r="D3234" s="21">
        <v>10</v>
      </c>
      <c r="E3234" s="22">
        <v>44518</v>
      </c>
      <c r="F3234" s="26">
        <v>20</v>
      </c>
      <c r="G3234" s="24">
        <v>0.17</v>
      </c>
      <c r="H3234">
        <f>VLOOKUP($B3234,產品!$A$1:$E$61,4,FALSE)*(1-$G3234)*$F3234</f>
        <v>132800</v>
      </c>
      <c r="I3234" s="58">
        <f>$H3234-VLOOKUP($B3234,產品!$A$2:$E$61,5,FALSE)*F3234-$R3234</f>
        <v>35472</v>
      </c>
      <c r="J3234">
        <f t="shared" si="150"/>
        <v>2021</v>
      </c>
      <c r="P3234" t="str">
        <f>MID(VLOOKUP($D3234,業務!$A$1:$E$11,2,FALSE),FIND("/",VLOOKUP($D3234,業務!$A$1:$E$11,2,FALSE))+1,2)</f>
        <v>專員</v>
      </c>
      <c r="Q3234">
        <f t="shared" si="151"/>
        <v>0.01</v>
      </c>
      <c r="R3234">
        <f t="shared" si="152"/>
        <v>1328</v>
      </c>
    </row>
    <row r="3235" spans="1:18" ht="15.75" customHeight="1">
      <c r="A3235" s="19">
        <v>3234</v>
      </c>
      <c r="B3235" s="4">
        <v>10</v>
      </c>
      <c r="C3235" s="15">
        <v>7</v>
      </c>
      <c r="D3235" s="21">
        <v>4</v>
      </c>
      <c r="E3235" s="22">
        <v>44519</v>
      </c>
      <c r="F3235" s="26">
        <v>60</v>
      </c>
      <c r="G3235" s="24">
        <v>0.14000000000000001</v>
      </c>
      <c r="H3235">
        <f>VLOOKUP($B3235,產品!$A$1:$E$61,4,FALSE)*(1-$G3235)*$F3235</f>
        <v>51600</v>
      </c>
      <c r="I3235" s="58">
        <f>$H3235-VLOOKUP($B3235,產品!$A$2:$E$61,5,FALSE)*F3235-$R3235</f>
        <v>26980.799999999999</v>
      </c>
      <c r="J3235">
        <f t="shared" si="150"/>
        <v>2021</v>
      </c>
      <c r="P3235" t="str">
        <f>MID(VLOOKUP($D3235,業務!$A$1:$E$11,2,FALSE),FIND("/",VLOOKUP($D3235,業務!$A$1:$E$11,2,FALSE))+1,2)</f>
        <v>副理</v>
      </c>
      <c r="Q3235">
        <f t="shared" si="151"/>
        <v>1.2E-2</v>
      </c>
      <c r="R3235">
        <f t="shared" si="152"/>
        <v>619.20000000000005</v>
      </c>
    </row>
    <row r="3236" spans="1:18" ht="15.75" customHeight="1">
      <c r="A3236" s="19">
        <v>3235</v>
      </c>
      <c r="B3236" s="4">
        <v>1</v>
      </c>
      <c r="C3236" s="15">
        <v>294</v>
      </c>
      <c r="D3236" s="21">
        <v>7</v>
      </c>
      <c r="E3236" s="22">
        <v>44519</v>
      </c>
      <c r="F3236" s="26">
        <v>75</v>
      </c>
      <c r="G3236" s="24">
        <v>0.09</v>
      </c>
      <c r="H3236">
        <f>VLOOKUP($B3236,產品!$A$1:$E$61,4,FALSE)*(1-$G3236)*$F3236</f>
        <v>68250</v>
      </c>
      <c r="I3236" s="58">
        <f>$H3236-VLOOKUP($B3236,產品!$A$2:$E$61,5,FALSE)*F3236-$R3236</f>
        <v>37431</v>
      </c>
      <c r="J3236">
        <f t="shared" si="150"/>
        <v>2021</v>
      </c>
      <c r="P3236" t="str">
        <f>MID(VLOOKUP($D3236,業務!$A$1:$E$11,2,FALSE),FIND("/",VLOOKUP($D3236,業務!$A$1:$E$11,2,FALSE))+1,2)</f>
        <v>副理</v>
      </c>
      <c r="Q3236">
        <f t="shared" si="151"/>
        <v>1.2E-2</v>
      </c>
      <c r="R3236">
        <f t="shared" si="152"/>
        <v>819</v>
      </c>
    </row>
    <row r="3237" spans="1:18" ht="15.75" customHeight="1">
      <c r="A3237" s="19">
        <v>3236</v>
      </c>
      <c r="B3237" s="4">
        <v>10</v>
      </c>
      <c r="C3237" s="15">
        <v>292</v>
      </c>
      <c r="D3237" s="21">
        <v>4</v>
      </c>
      <c r="E3237" s="22">
        <v>44519</v>
      </c>
      <c r="F3237" s="26">
        <v>150</v>
      </c>
      <c r="G3237" s="24">
        <v>0.16</v>
      </c>
      <c r="H3237">
        <f>VLOOKUP($B3237,產品!$A$1:$E$61,4,FALSE)*(1-$G3237)*$F3237</f>
        <v>126000</v>
      </c>
      <c r="I3237" s="58">
        <f>$H3237-VLOOKUP($B3237,產品!$A$2:$E$61,5,FALSE)*F3237-$R3237</f>
        <v>64488</v>
      </c>
      <c r="J3237">
        <f t="shared" si="150"/>
        <v>2021</v>
      </c>
      <c r="P3237" t="str">
        <f>MID(VLOOKUP($D3237,業務!$A$1:$E$11,2,FALSE),FIND("/",VLOOKUP($D3237,業務!$A$1:$E$11,2,FALSE))+1,2)</f>
        <v>副理</v>
      </c>
      <c r="Q3237">
        <f t="shared" si="151"/>
        <v>1.2E-2</v>
      </c>
      <c r="R3237">
        <f t="shared" si="152"/>
        <v>1512</v>
      </c>
    </row>
    <row r="3238" spans="1:18" ht="15.75" customHeight="1">
      <c r="A3238" s="19">
        <v>3237</v>
      </c>
      <c r="B3238" s="4">
        <v>16</v>
      </c>
      <c r="C3238" s="15">
        <v>271</v>
      </c>
      <c r="D3238" s="21">
        <v>5</v>
      </c>
      <c r="E3238" s="22">
        <v>44519</v>
      </c>
      <c r="F3238" s="26">
        <v>100</v>
      </c>
      <c r="G3238" s="24">
        <v>0.19</v>
      </c>
      <c r="H3238">
        <f>VLOOKUP($B3238,產品!$A$1:$E$61,4,FALSE)*(1-$G3238)*$F3238</f>
        <v>145800</v>
      </c>
      <c r="I3238" s="58">
        <f>$H3238-VLOOKUP($B3238,產品!$A$2:$E$61,5,FALSE)*F3238-$R3238</f>
        <v>72342</v>
      </c>
      <c r="J3238">
        <f t="shared" si="150"/>
        <v>2021</v>
      </c>
      <c r="P3238" t="str">
        <f>MID(VLOOKUP($D3238,業務!$A$1:$E$11,2,FALSE),FIND("/",VLOOKUP($D3238,業務!$A$1:$E$11,2,FALSE))+1,2)</f>
        <v>專員</v>
      </c>
      <c r="Q3238">
        <f t="shared" si="151"/>
        <v>0.01</v>
      </c>
      <c r="R3238">
        <f t="shared" si="152"/>
        <v>1458</v>
      </c>
    </row>
    <row r="3239" spans="1:18" ht="15.75" customHeight="1">
      <c r="A3239" s="19">
        <v>3238</v>
      </c>
      <c r="B3239" s="4">
        <v>51</v>
      </c>
      <c r="C3239" s="15">
        <v>140</v>
      </c>
      <c r="D3239" s="21">
        <v>7</v>
      </c>
      <c r="E3239" s="22">
        <v>44520</v>
      </c>
      <c r="F3239" s="23">
        <v>10</v>
      </c>
      <c r="G3239" s="24">
        <v>0.17</v>
      </c>
      <c r="H3239">
        <f>VLOOKUP($B3239,產品!$A$1:$E$61,4,FALSE)*(1-$G3239)*$F3239</f>
        <v>166000</v>
      </c>
      <c r="I3239" s="58">
        <f>$H3239-VLOOKUP($B3239,產品!$A$2:$E$61,5,FALSE)*F3239-$R3239</f>
        <v>24008</v>
      </c>
      <c r="J3239">
        <f t="shared" si="150"/>
        <v>2021</v>
      </c>
      <c r="P3239" t="str">
        <f>MID(VLOOKUP($D3239,業務!$A$1:$E$11,2,FALSE),FIND("/",VLOOKUP($D3239,業務!$A$1:$E$11,2,FALSE))+1,2)</f>
        <v>副理</v>
      </c>
      <c r="Q3239">
        <f t="shared" si="151"/>
        <v>1.2E-2</v>
      </c>
      <c r="R3239">
        <f t="shared" si="152"/>
        <v>1992</v>
      </c>
    </row>
    <row r="3240" spans="1:18" ht="15.75" customHeight="1">
      <c r="A3240" s="19">
        <v>3239</v>
      </c>
      <c r="B3240" s="4">
        <v>55</v>
      </c>
      <c r="C3240" s="15">
        <v>5</v>
      </c>
      <c r="D3240" s="21">
        <v>7</v>
      </c>
      <c r="E3240" s="22">
        <v>44520</v>
      </c>
      <c r="F3240" s="26">
        <v>1</v>
      </c>
      <c r="G3240" s="24">
        <v>0.05</v>
      </c>
      <c r="H3240">
        <f>VLOOKUP($B3240,產品!$A$1:$E$61,4,FALSE)*(1-$G3240)*$F3240</f>
        <v>19000</v>
      </c>
      <c r="I3240" s="58">
        <f>$H3240-VLOOKUP($B3240,產品!$A$2:$E$61,5,FALSE)*F3240-$R3240</f>
        <v>4772</v>
      </c>
      <c r="J3240">
        <f t="shared" si="150"/>
        <v>2021</v>
      </c>
      <c r="P3240" t="str">
        <f>MID(VLOOKUP($D3240,業務!$A$1:$E$11,2,FALSE),FIND("/",VLOOKUP($D3240,業務!$A$1:$E$11,2,FALSE))+1,2)</f>
        <v>副理</v>
      </c>
      <c r="Q3240">
        <f t="shared" si="151"/>
        <v>1.2E-2</v>
      </c>
      <c r="R3240">
        <f t="shared" si="152"/>
        <v>228</v>
      </c>
    </row>
    <row r="3241" spans="1:18" ht="15.75" customHeight="1">
      <c r="A3241" s="19">
        <v>3240</v>
      </c>
      <c r="B3241" s="4">
        <v>36</v>
      </c>
      <c r="C3241" s="15">
        <v>8</v>
      </c>
      <c r="D3241" s="21">
        <v>8</v>
      </c>
      <c r="E3241" s="22">
        <v>44520</v>
      </c>
      <c r="F3241" s="26">
        <v>3</v>
      </c>
      <c r="G3241" s="24">
        <v>0.18</v>
      </c>
      <c r="H3241">
        <f>VLOOKUP($B3241,產品!$A$1:$E$61,4,FALSE)*(1-$G3241)*$F3241</f>
        <v>22140.000000000004</v>
      </c>
      <c r="I3241" s="58">
        <f>$H3241-VLOOKUP($B3241,產品!$A$2:$E$61,5,FALSE)*F3241-$R3241</f>
        <v>5718.600000000004</v>
      </c>
      <c r="J3241">
        <f t="shared" si="150"/>
        <v>2021</v>
      </c>
      <c r="P3241" t="str">
        <f>MID(VLOOKUP($D3241,業務!$A$1:$E$11,2,FALSE),FIND("/",VLOOKUP($D3241,業務!$A$1:$E$11,2,FALSE))+1,2)</f>
        <v>專員</v>
      </c>
      <c r="Q3241">
        <f t="shared" si="151"/>
        <v>0.01</v>
      </c>
      <c r="R3241">
        <f t="shared" si="152"/>
        <v>221.40000000000003</v>
      </c>
    </row>
    <row r="3242" spans="1:18" ht="15.75" customHeight="1">
      <c r="A3242" s="19">
        <v>3241</v>
      </c>
      <c r="B3242" s="4">
        <v>14</v>
      </c>
      <c r="C3242" s="15">
        <v>9</v>
      </c>
      <c r="D3242" s="21">
        <v>8</v>
      </c>
      <c r="E3242" s="22">
        <v>44520</v>
      </c>
      <c r="F3242" s="23">
        <v>10</v>
      </c>
      <c r="G3242" s="24">
        <v>0.18</v>
      </c>
      <c r="H3242">
        <f>VLOOKUP($B3242,產品!$A$1:$E$61,4,FALSE)*(1-$G3242)*$F3242</f>
        <v>14760</v>
      </c>
      <c r="I3242" s="58">
        <f>$H3242-VLOOKUP($B3242,產品!$A$2:$E$61,5,FALSE)*F3242-$R3242</f>
        <v>7412.4</v>
      </c>
      <c r="J3242">
        <f t="shared" si="150"/>
        <v>2021</v>
      </c>
      <c r="P3242" t="str">
        <f>MID(VLOOKUP($D3242,業務!$A$1:$E$11,2,FALSE),FIND("/",VLOOKUP($D3242,業務!$A$1:$E$11,2,FALSE))+1,2)</f>
        <v>專員</v>
      </c>
      <c r="Q3242">
        <f t="shared" si="151"/>
        <v>0.01</v>
      </c>
      <c r="R3242">
        <f t="shared" si="152"/>
        <v>147.6</v>
      </c>
    </row>
    <row r="3243" spans="1:18" ht="15.75" customHeight="1">
      <c r="A3243" s="19">
        <v>3242</v>
      </c>
      <c r="B3243" s="4">
        <v>47</v>
      </c>
      <c r="C3243" s="15">
        <v>292</v>
      </c>
      <c r="D3243" s="21">
        <v>10</v>
      </c>
      <c r="E3243" s="22">
        <v>44520</v>
      </c>
      <c r="F3243" s="23">
        <v>5</v>
      </c>
      <c r="G3243" s="24">
        <v>0.18</v>
      </c>
      <c r="H3243">
        <f>VLOOKUP($B3243,產品!$A$1:$E$61,4,FALSE)*(1-$G3243)*$F3243</f>
        <v>82000</v>
      </c>
      <c r="I3243" s="58">
        <f>$H3243-VLOOKUP($B3243,產品!$A$2:$E$61,5,FALSE)*F3243-$R3243</f>
        <v>16180</v>
      </c>
      <c r="J3243">
        <f t="shared" si="150"/>
        <v>2021</v>
      </c>
      <c r="P3243" t="str">
        <f>MID(VLOOKUP($D3243,業務!$A$1:$E$11,2,FALSE),FIND("/",VLOOKUP($D3243,業務!$A$1:$E$11,2,FALSE))+1,2)</f>
        <v>專員</v>
      </c>
      <c r="Q3243">
        <f t="shared" si="151"/>
        <v>0.01</v>
      </c>
      <c r="R3243">
        <f t="shared" si="152"/>
        <v>820</v>
      </c>
    </row>
    <row r="3244" spans="1:18" ht="15.75" customHeight="1">
      <c r="A3244" s="19">
        <v>3243</v>
      </c>
      <c r="B3244" s="4">
        <v>47</v>
      </c>
      <c r="C3244" s="15">
        <v>5</v>
      </c>
      <c r="D3244" s="21">
        <v>7</v>
      </c>
      <c r="E3244" s="22">
        <v>44520</v>
      </c>
      <c r="F3244" s="23">
        <v>5</v>
      </c>
      <c r="G3244" s="24">
        <v>0.16</v>
      </c>
      <c r="H3244">
        <f>VLOOKUP($B3244,產品!$A$1:$E$61,4,FALSE)*(1-$G3244)*$F3244</f>
        <v>84000</v>
      </c>
      <c r="I3244" s="58">
        <f>$H3244-VLOOKUP($B3244,產品!$A$2:$E$61,5,FALSE)*F3244-$R3244</f>
        <v>17992</v>
      </c>
      <c r="J3244">
        <f t="shared" si="150"/>
        <v>2021</v>
      </c>
      <c r="P3244" t="str">
        <f>MID(VLOOKUP($D3244,業務!$A$1:$E$11,2,FALSE),FIND("/",VLOOKUP($D3244,業務!$A$1:$E$11,2,FALSE))+1,2)</f>
        <v>副理</v>
      </c>
      <c r="Q3244">
        <f t="shared" si="151"/>
        <v>1.2E-2</v>
      </c>
      <c r="R3244">
        <f t="shared" si="152"/>
        <v>1008</v>
      </c>
    </row>
    <row r="3245" spans="1:18" ht="15.75" customHeight="1">
      <c r="A3245" s="19">
        <v>3244</v>
      </c>
      <c r="B3245" s="4">
        <v>8</v>
      </c>
      <c r="C3245" s="15">
        <v>273</v>
      </c>
      <c r="D3245" s="21">
        <v>6</v>
      </c>
      <c r="E3245" s="22">
        <v>44520</v>
      </c>
      <c r="F3245" s="23">
        <v>70</v>
      </c>
      <c r="G3245" s="24">
        <v>0.12</v>
      </c>
      <c r="H3245">
        <f>VLOOKUP($B3245,產品!$A$1:$E$61,4,FALSE)*(1-$G3245)*$F3245</f>
        <v>61600</v>
      </c>
      <c r="I3245" s="58">
        <f>$H3245-VLOOKUP($B3245,產品!$A$2:$E$61,5,FALSE)*F3245-$R3245</f>
        <v>32984</v>
      </c>
      <c r="J3245">
        <f t="shared" si="150"/>
        <v>2021</v>
      </c>
      <c r="P3245" t="str">
        <f>MID(VLOOKUP($D3245,業務!$A$1:$E$11,2,FALSE),FIND("/",VLOOKUP($D3245,業務!$A$1:$E$11,2,FALSE))+1,2)</f>
        <v>專員</v>
      </c>
      <c r="Q3245">
        <f t="shared" si="151"/>
        <v>0.01</v>
      </c>
      <c r="R3245">
        <f t="shared" si="152"/>
        <v>616</v>
      </c>
    </row>
    <row r="3246" spans="1:18" ht="15.75" customHeight="1">
      <c r="A3246" s="19">
        <v>3245</v>
      </c>
      <c r="B3246" s="4">
        <v>2</v>
      </c>
      <c r="C3246" s="15">
        <v>260</v>
      </c>
      <c r="D3246" s="21">
        <v>2</v>
      </c>
      <c r="E3246" s="22">
        <v>44520</v>
      </c>
      <c r="F3246" s="26">
        <v>105</v>
      </c>
      <c r="G3246" s="24">
        <v>0.19</v>
      </c>
      <c r="H3246">
        <f>VLOOKUP($B3246,產品!$A$1:$E$61,4,FALSE)*(1-$G3246)*$F3246</f>
        <v>85050</v>
      </c>
      <c r="I3246" s="58">
        <f>$H3246-VLOOKUP($B3246,產品!$A$2:$E$61,5,FALSE)*F3246-$R3246</f>
        <v>41774.25</v>
      </c>
      <c r="J3246">
        <f t="shared" si="150"/>
        <v>2021</v>
      </c>
      <c r="P3246" t="str">
        <f>MID(VLOOKUP($D3246,業務!$A$1:$E$11,2,FALSE),FIND("/",VLOOKUP($D3246,業務!$A$1:$E$11,2,FALSE))+1,2)</f>
        <v>經理</v>
      </c>
      <c r="Q3246">
        <f t="shared" si="151"/>
        <v>1.4999999999999999E-2</v>
      </c>
      <c r="R3246">
        <f t="shared" si="152"/>
        <v>1275.75</v>
      </c>
    </row>
    <row r="3247" spans="1:18" ht="15.75" customHeight="1">
      <c r="A3247" s="19">
        <v>3246</v>
      </c>
      <c r="B3247" s="4">
        <v>60</v>
      </c>
      <c r="C3247" s="15">
        <v>268</v>
      </c>
      <c r="D3247" s="21">
        <v>6</v>
      </c>
      <c r="E3247" s="22">
        <v>44521</v>
      </c>
      <c r="F3247" s="26">
        <v>2</v>
      </c>
      <c r="G3247" s="24">
        <v>0.17</v>
      </c>
      <c r="H3247">
        <f>VLOOKUP($B3247,產品!$A$1:$E$61,4,FALSE)*(1-$G3247)*$F3247</f>
        <v>41500</v>
      </c>
      <c r="I3247" s="58">
        <f>$H3247-VLOOKUP($B3247,產品!$A$2:$E$61,5,FALSE)*F3247-$R3247</f>
        <v>6085</v>
      </c>
      <c r="J3247">
        <f t="shared" si="150"/>
        <v>2021</v>
      </c>
      <c r="P3247" t="str">
        <f>MID(VLOOKUP($D3247,業務!$A$1:$E$11,2,FALSE),FIND("/",VLOOKUP($D3247,業務!$A$1:$E$11,2,FALSE))+1,2)</f>
        <v>專員</v>
      </c>
      <c r="Q3247">
        <f t="shared" si="151"/>
        <v>0.01</v>
      </c>
      <c r="R3247">
        <f t="shared" si="152"/>
        <v>415</v>
      </c>
    </row>
    <row r="3248" spans="1:18" ht="15.75" customHeight="1">
      <c r="A3248" s="19">
        <v>3247</v>
      </c>
      <c r="B3248" s="4">
        <v>33</v>
      </c>
      <c r="C3248" s="15">
        <v>288</v>
      </c>
      <c r="D3248" s="21">
        <v>7</v>
      </c>
      <c r="E3248" s="22">
        <v>44521</v>
      </c>
      <c r="F3248" s="26">
        <v>3</v>
      </c>
      <c r="G3248" s="24">
        <v>0.06</v>
      </c>
      <c r="H3248">
        <f>VLOOKUP($B3248,產品!$A$1:$E$61,4,FALSE)*(1-$G3248)*$F3248</f>
        <v>21150</v>
      </c>
      <c r="I3248" s="58">
        <f>$H3248-VLOOKUP($B3248,產品!$A$2:$E$61,5,FALSE)*F3248-$R3248</f>
        <v>7396.2</v>
      </c>
      <c r="J3248">
        <f t="shared" si="150"/>
        <v>2021</v>
      </c>
      <c r="P3248" t="str">
        <f>MID(VLOOKUP($D3248,業務!$A$1:$E$11,2,FALSE),FIND("/",VLOOKUP($D3248,業務!$A$1:$E$11,2,FALSE))+1,2)</f>
        <v>副理</v>
      </c>
      <c r="Q3248">
        <f t="shared" si="151"/>
        <v>1.2E-2</v>
      </c>
      <c r="R3248">
        <f t="shared" si="152"/>
        <v>253.8</v>
      </c>
    </row>
    <row r="3249" spans="1:18" ht="15.75" customHeight="1">
      <c r="A3249" s="19">
        <v>3248</v>
      </c>
      <c r="B3249" s="4">
        <v>6</v>
      </c>
      <c r="C3249" s="15">
        <v>118</v>
      </c>
      <c r="D3249" s="21">
        <v>6</v>
      </c>
      <c r="E3249" s="22">
        <v>44521</v>
      </c>
      <c r="F3249" s="26">
        <v>20</v>
      </c>
      <c r="G3249" s="24">
        <v>0.19</v>
      </c>
      <c r="H3249">
        <f>VLOOKUP($B3249,產品!$A$1:$E$61,4,FALSE)*(1-$G3249)*$F3249</f>
        <v>16200</v>
      </c>
      <c r="I3249" s="58">
        <f>$H3249-VLOOKUP($B3249,產品!$A$2:$E$61,5,FALSE)*F3249-$R3249</f>
        <v>8038</v>
      </c>
      <c r="J3249">
        <f t="shared" si="150"/>
        <v>2021</v>
      </c>
      <c r="P3249" t="str">
        <f>MID(VLOOKUP($D3249,業務!$A$1:$E$11,2,FALSE),FIND("/",VLOOKUP($D3249,業務!$A$1:$E$11,2,FALSE))+1,2)</f>
        <v>專員</v>
      </c>
      <c r="Q3249">
        <f t="shared" si="151"/>
        <v>0.01</v>
      </c>
      <c r="R3249">
        <f t="shared" si="152"/>
        <v>162</v>
      </c>
    </row>
    <row r="3250" spans="1:18" ht="15.75" customHeight="1">
      <c r="A3250" s="19">
        <v>3249</v>
      </c>
      <c r="B3250" s="4">
        <v>37</v>
      </c>
      <c r="C3250" s="15">
        <v>4</v>
      </c>
      <c r="D3250" s="21">
        <v>8</v>
      </c>
      <c r="E3250" s="22">
        <v>44521</v>
      </c>
      <c r="F3250" s="23">
        <v>4</v>
      </c>
      <c r="G3250" s="24">
        <v>0.14000000000000001</v>
      </c>
      <c r="H3250">
        <f>VLOOKUP($B3250,產品!$A$1:$E$61,4,FALSE)*(1-$G3250)*$F3250</f>
        <v>41280</v>
      </c>
      <c r="I3250" s="58">
        <f>$H3250-VLOOKUP($B3250,產品!$A$2:$E$61,5,FALSE)*F3250-$R3250</f>
        <v>9667.2000000000007</v>
      </c>
      <c r="J3250">
        <f t="shared" si="150"/>
        <v>2021</v>
      </c>
      <c r="P3250" t="str">
        <f>MID(VLOOKUP($D3250,業務!$A$1:$E$11,2,FALSE),FIND("/",VLOOKUP($D3250,業務!$A$1:$E$11,2,FALSE))+1,2)</f>
        <v>專員</v>
      </c>
      <c r="Q3250">
        <f t="shared" si="151"/>
        <v>0.01</v>
      </c>
      <c r="R3250">
        <f t="shared" si="152"/>
        <v>412.8</v>
      </c>
    </row>
    <row r="3251" spans="1:18" ht="15.75" customHeight="1">
      <c r="A3251" s="19">
        <v>3250</v>
      </c>
      <c r="B3251" s="4">
        <v>41</v>
      </c>
      <c r="C3251" s="15">
        <v>112</v>
      </c>
      <c r="D3251" s="21">
        <v>6</v>
      </c>
      <c r="E3251" s="22">
        <v>44521</v>
      </c>
      <c r="F3251" s="26">
        <v>7</v>
      </c>
      <c r="G3251" s="24">
        <v>0.19</v>
      </c>
      <c r="H3251">
        <f>VLOOKUP($B3251,產品!$A$1:$E$61,4,FALSE)*(1-$G3251)*$F3251</f>
        <v>68040</v>
      </c>
      <c r="I3251" s="58">
        <f>$H3251-VLOOKUP($B3251,產品!$A$2:$E$61,5,FALSE)*F3251-$R3251</f>
        <v>12759.6</v>
      </c>
      <c r="J3251">
        <f t="shared" si="150"/>
        <v>2021</v>
      </c>
      <c r="P3251" t="str">
        <f>MID(VLOOKUP($D3251,業務!$A$1:$E$11,2,FALSE),FIND("/",VLOOKUP($D3251,業務!$A$1:$E$11,2,FALSE))+1,2)</f>
        <v>專員</v>
      </c>
      <c r="Q3251">
        <f t="shared" si="151"/>
        <v>0.01</v>
      </c>
      <c r="R3251">
        <f t="shared" si="152"/>
        <v>680.4</v>
      </c>
    </row>
    <row r="3252" spans="1:18" ht="15.75" customHeight="1">
      <c r="A3252" s="19">
        <v>3251</v>
      </c>
      <c r="B3252" s="4">
        <v>55</v>
      </c>
      <c r="C3252" s="15">
        <v>290</v>
      </c>
      <c r="D3252" s="21">
        <v>9</v>
      </c>
      <c r="E3252" s="22">
        <v>44521</v>
      </c>
      <c r="F3252" s="26">
        <v>4</v>
      </c>
      <c r="G3252" s="24">
        <v>7.0000000000000007E-2</v>
      </c>
      <c r="H3252">
        <f>VLOOKUP($B3252,產品!$A$1:$E$61,4,FALSE)*(1-$G3252)*$F3252</f>
        <v>74400</v>
      </c>
      <c r="I3252" s="58">
        <f>$H3252-VLOOKUP($B3252,產品!$A$2:$E$61,5,FALSE)*F3252-$R3252</f>
        <v>17284</v>
      </c>
      <c r="J3252">
        <f t="shared" si="150"/>
        <v>2021</v>
      </c>
      <c r="P3252" t="str">
        <f>MID(VLOOKUP($D3252,業務!$A$1:$E$11,2,FALSE),FIND("/",VLOOKUP($D3252,業務!$A$1:$E$11,2,FALSE))+1,2)</f>
        <v>經理</v>
      </c>
      <c r="Q3252">
        <f t="shared" si="151"/>
        <v>1.4999999999999999E-2</v>
      </c>
      <c r="R3252">
        <f t="shared" si="152"/>
        <v>1116</v>
      </c>
    </row>
    <row r="3253" spans="1:18" ht="15.75" customHeight="1">
      <c r="A3253" s="19">
        <v>3252</v>
      </c>
      <c r="B3253" s="4">
        <v>11</v>
      </c>
      <c r="C3253" s="15">
        <v>275</v>
      </c>
      <c r="D3253" s="21">
        <v>9</v>
      </c>
      <c r="E3253" s="22">
        <v>44521</v>
      </c>
      <c r="F3253" s="26">
        <v>100</v>
      </c>
      <c r="G3253" s="24">
        <v>0.19</v>
      </c>
      <c r="H3253">
        <f>VLOOKUP($B3253,產品!$A$1:$E$61,4,FALSE)*(1-$G3253)*$F3253</f>
        <v>81000</v>
      </c>
      <c r="I3253" s="58">
        <f>$H3253-VLOOKUP($B3253,產品!$A$2:$E$61,5,FALSE)*F3253-$R3253</f>
        <v>39785</v>
      </c>
      <c r="J3253">
        <f t="shared" si="150"/>
        <v>2021</v>
      </c>
      <c r="P3253" t="str">
        <f>MID(VLOOKUP($D3253,業務!$A$1:$E$11,2,FALSE),FIND("/",VLOOKUP($D3253,業務!$A$1:$E$11,2,FALSE))+1,2)</f>
        <v>經理</v>
      </c>
      <c r="Q3253">
        <f t="shared" si="151"/>
        <v>1.4999999999999999E-2</v>
      </c>
      <c r="R3253">
        <f t="shared" si="152"/>
        <v>1215</v>
      </c>
    </row>
    <row r="3254" spans="1:18" ht="15.75" customHeight="1">
      <c r="A3254" s="19">
        <v>3253</v>
      </c>
      <c r="B3254" s="4">
        <v>9</v>
      </c>
      <c r="C3254" s="15">
        <v>121</v>
      </c>
      <c r="D3254" s="21">
        <v>6</v>
      </c>
      <c r="E3254" s="22">
        <v>44521</v>
      </c>
      <c r="F3254" s="26">
        <v>100</v>
      </c>
      <c r="G3254" s="24">
        <v>0.14000000000000001</v>
      </c>
      <c r="H3254">
        <f>VLOOKUP($B3254,產品!$A$1:$E$61,4,FALSE)*(1-$G3254)*$F3254</f>
        <v>86000</v>
      </c>
      <c r="I3254" s="58">
        <f>$H3254-VLOOKUP($B3254,產品!$A$2:$E$61,5,FALSE)*F3254-$R3254</f>
        <v>45140</v>
      </c>
      <c r="J3254">
        <f t="shared" si="150"/>
        <v>2021</v>
      </c>
      <c r="P3254" t="str">
        <f>MID(VLOOKUP($D3254,業務!$A$1:$E$11,2,FALSE),FIND("/",VLOOKUP($D3254,業務!$A$1:$E$11,2,FALSE))+1,2)</f>
        <v>專員</v>
      </c>
      <c r="Q3254">
        <f t="shared" si="151"/>
        <v>0.01</v>
      </c>
      <c r="R3254">
        <f t="shared" si="152"/>
        <v>860</v>
      </c>
    </row>
    <row r="3255" spans="1:18" ht="15.75" customHeight="1">
      <c r="A3255" s="19">
        <v>3254</v>
      </c>
      <c r="B3255" s="4">
        <v>42</v>
      </c>
      <c r="C3255" s="15">
        <v>135</v>
      </c>
      <c r="D3255" s="21">
        <v>5</v>
      </c>
      <c r="E3255" s="22">
        <v>44521</v>
      </c>
      <c r="F3255" s="26">
        <v>18</v>
      </c>
      <c r="G3255" s="24">
        <v>0.1</v>
      </c>
      <c r="H3255">
        <f>VLOOKUP($B3255,產品!$A$1:$E$61,4,FALSE)*(1-$G3255)*$F3255</f>
        <v>243000</v>
      </c>
      <c r="I3255" s="58">
        <f>$H3255-VLOOKUP($B3255,產品!$A$2:$E$61,5,FALSE)*F3255-$R3255</f>
        <v>65070</v>
      </c>
      <c r="J3255">
        <f t="shared" si="150"/>
        <v>2021</v>
      </c>
      <c r="P3255" t="str">
        <f>MID(VLOOKUP($D3255,業務!$A$1:$E$11,2,FALSE),FIND("/",VLOOKUP($D3255,業務!$A$1:$E$11,2,FALSE))+1,2)</f>
        <v>專員</v>
      </c>
      <c r="Q3255">
        <f t="shared" si="151"/>
        <v>0.01</v>
      </c>
      <c r="R3255">
        <f t="shared" si="152"/>
        <v>2430</v>
      </c>
    </row>
    <row r="3256" spans="1:18" ht="15.75" customHeight="1">
      <c r="A3256" s="19">
        <v>3255</v>
      </c>
      <c r="B3256" s="4">
        <v>53</v>
      </c>
      <c r="C3256" s="15">
        <v>268</v>
      </c>
      <c r="D3256" s="21">
        <v>10</v>
      </c>
      <c r="E3256" s="22">
        <v>44522</v>
      </c>
      <c r="F3256" s="23">
        <v>10</v>
      </c>
      <c r="G3256" s="24">
        <v>0.18</v>
      </c>
      <c r="H3256">
        <f>VLOOKUP($B3256,產品!$A$1:$E$61,4,FALSE)*(1-$G3256)*$F3256</f>
        <v>123000.00000000001</v>
      </c>
      <c r="I3256" s="58">
        <f>$H3256-VLOOKUP($B3256,產品!$A$2:$E$61,5,FALSE)*F3256-$R3256</f>
        <v>16770.000000000015</v>
      </c>
      <c r="J3256">
        <f t="shared" si="150"/>
        <v>2021</v>
      </c>
      <c r="P3256" t="str">
        <f>MID(VLOOKUP($D3256,業務!$A$1:$E$11,2,FALSE),FIND("/",VLOOKUP($D3256,業務!$A$1:$E$11,2,FALSE))+1,2)</f>
        <v>專員</v>
      </c>
      <c r="Q3256">
        <f t="shared" si="151"/>
        <v>0.01</v>
      </c>
      <c r="R3256">
        <f t="shared" si="152"/>
        <v>1230.0000000000002</v>
      </c>
    </row>
    <row r="3257" spans="1:18" ht="15.75" customHeight="1">
      <c r="A3257" s="19">
        <v>3256</v>
      </c>
      <c r="B3257" s="4">
        <v>55</v>
      </c>
      <c r="C3257" s="15">
        <v>5</v>
      </c>
      <c r="D3257" s="21">
        <v>9</v>
      </c>
      <c r="E3257" s="22">
        <v>44522</v>
      </c>
      <c r="F3257" s="23">
        <v>1</v>
      </c>
      <c r="G3257" s="24">
        <v>0.11</v>
      </c>
      <c r="H3257">
        <f>VLOOKUP($B3257,產品!$A$1:$E$61,4,FALSE)*(1-$G3257)*$F3257</f>
        <v>17800</v>
      </c>
      <c r="I3257" s="58">
        <f>$H3257-VLOOKUP($B3257,產品!$A$2:$E$61,5,FALSE)*F3257-$R3257</f>
        <v>3533</v>
      </c>
      <c r="J3257">
        <f t="shared" si="150"/>
        <v>2021</v>
      </c>
      <c r="P3257" t="str">
        <f>MID(VLOOKUP($D3257,業務!$A$1:$E$11,2,FALSE),FIND("/",VLOOKUP($D3257,業務!$A$1:$E$11,2,FALSE))+1,2)</f>
        <v>經理</v>
      </c>
      <c r="Q3257">
        <f t="shared" si="151"/>
        <v>1.4999999999999999E-2</v>
      </c>
      <c r="R3257">
        <f t="shared" si="152"/>
        <v>267</v>
      </c>
    </row>
    <row r="3258" spans="1:18" ht="15.75" customHeight="1">
      <c r="A3258" s="19">
        <v>3257</v>
      </c>
      <c r="B3258" s="4">
        <v>11</v>
      </c>
      <c r="C3258" s="15">
        <v>123</v>
      </c>
      <c r="D3258" s="21">
        <v>2</v>
      </c>
      <c r="E3258" s="22">
        <v>44522</v>
      </c>
      <c r="F3258" s="26">
        <v>15</v>
      </c>
      <c r="G3258" s="24">
        <v>0.11</v>
      </c>
      <c r="H3258">
        <f>VLOOKUP($B3258,產品!$A$1:$E$61,4,FALSE)*(1-$G3258)*$F3258</f>
        <v>13350</v>
      </c>
      <c r="I3258" s="58">
        <f>$H3258-VLOOKUP($B3258,產品!$A$2:$E$61,5,FALSE)*F3258-$R3258</f>
        <v>7149.75</v>
      </c>
      <c r="J3258">
        <f t="shared" si="150"/>
        <v>2021</v>
      </c>
      <c r="P3258" t="str">
        <f>MID(VLOOKUP($D3258,業務!$A$1:$E$11,2,FALSE),FIND("/",VLOOKUP($D3258,業務!$A$1:$E$11,2,FALSE))+1,2)</f>
        <v>經理</v>
      </c>
      <c r="Q3258">
        <f t="shared" si="151"/>
        <v>1.4999999999999999E-2</v>
      </c>
      <c r="R3258">
        <f t="shared" si="152"/>
        <v>200.25</v>
      </c>
    </row>
    <row r="3259" spans="1:18" ht="15.75" customHeight="1">
      <c r="A3259" s="19">
        <v>3258</v>
      </c>
      <c r="B3259" s="4">
        <v>24</v>
      </c>
      <c r="C3259" s="15">
        <v>123</v>
      </c>
      <c r="D3259" s="21">
        <v>2</v>
      </c>
      <c r="E3259" s="22">
        <v>44522</v>
      </c>
      <c r="F3259" s="26">
        <v>13</v>
      </c>
      <c r="G3259" s="24">
        <v>0.19</v>
      </c>
      <c r="H3259">
        <f>VLOOKUP($B3259,產品!$A$1:$E$61,4,FALSE)*(1-$G3259)*$F3259</f>
        <v>18954</v>
      </c>
      <c r="I3259" s="58">
        <f>$H3259-VLOOKUP($B3259,產品!$A$2:$E$61,5,FALSE)*F3259-$R3259</f>
        <v>9309.69</v>
      </c>
      <c r="J3259">
        <f t="shared" si="150"/>
        <v>2021</v>
      </c>
      <c r="P3259" t="str">
        <f>MID(VLOOKUP($D3259,業務!$A$1:$E$11,2,FALSE),FIND("/",VLOOKUP($D3259,業務!$A$1:$E$11,2,FALSE))+1,2)</f>
        <v>經理</v>
      </c>
      <c r="Q3259">
        <f t="shared" si="151"/>
        <v>1.4999999999999999E-2</v>
      </c>
      <c r="R3259">
        <f t="shared" si="152"/>
        <v>284.31</v>
      </c>
    </row>
    <row r="3260" spans="1:18" ht="15.75" customHeight="1">
      <c r="A3260" s="19">
        <v>3259</v>
      </c>
      <c r="B3260" s="4">
        <v>3</v>
      </c>
      <c r="C3260" s="15">
        <v>277</v>
      </c>
      <c r="D3260" s="21">
        <v>7</v>
      </c>
      <c r="E3260" s="22">
        <v>44522</v>
      </c>
      <c r="F3260" s="26">
        <v>20</v>
      </c>
      <c r="G3260" s="24">
        <v>7.0000000000000007E-2</v>
      </c>
      <c r="H3260">
        <f>VLOOKUP($B3260,產品!$A$1:$E$61,4,FALSE)*(1-$G3260)*$F3260</f>
        <v>18599.999999999996</v>
      </c>
      <c r="I3260" s="58">
        <f>$H3260-VLOOKUP($B3260,產品!$A$2:$E$61,5,FALSE)*F3260-$R3260</f>
        <v>10376.799999999996</v>
      </c>
      <c r="J3260">
        <f t="shared" si="150"/>
        <v>2021</v>
      </c>
      <c r="P3260" t="str">
        <f>MID(VLOOKUP($D3260,業務!$A$1:$E$11,2,FALSE),FIND("/",VLOOKUP($D3260,業務!$A$1:$E$11,2,FALSE))+1,2)</f>
        <v>副理</v>
      </c>
      <c r="Q3260">
        <f t="shared" si="151"/>
        <v>1.2E-2</v>
      </c>
      <c r="R3260">
        <f t="shared" si="152"/>
        <v>223.19999999999996</v>
      </c>
    </row>
    <row r="3261" spans="1:18" ht="15.75" customHeight="1">
      <c r="A3261" s="19">
        <v>3260</v>
      </c>
      <c r="B3261" s="4">
        <v>34</v>
      </c>
      <c r="C3261" s="15">
        <v>274</v>
      </c>
      <c r="D3261" s="21">
        <v>9</v>
      </c>
      <c r="E3261" s="22">
        <v>44522</v>
      </c>
      <c r="F3261" s="26">
        <v>12</v>
      </c>
      <c r="G3261" s="24">
        <v>0.08</v>
      </c>
      <c r="H3261">
        <f>VLOOKUP($B3261,產品!$A$1:$E$61,4,FALSE)*(1-$G3261)*$F3261</f>
        <v>88320</v>
      </c>
      <c r="I3261" s="58">
        <f>$H3261-VLOOKUP($B3261,產品!$A$2:$E$61,5,FALSE)*F3261-$R3261</f>
        <v>29395.200000000001</v>
      </c>
      <c r="J3261">
        <f t="shared" si="150"/>
        <v>2021</v>
      </c>
      <c r="P3261" t="str">
        <f>MID(VLOOKUP($D3261,業務!$A$1:$E$11,2,FALSE),FIND("/",VLOOKUP($D3261,業務!$A$1:$E$11,2,FALSE))+1,2)</f>
        <v>經理</v>
      </c>
      <c r="Q3261">
        <f t="shared" si="151"/>
        <v>1.4999999999999999E-2</v>
      </c>
      <c r="R3261">
        <f t="shared" si="152"/>
        <v>1324.8</v>
      </c>
    </row>
    <row r="3262" spans="1:18" ht="15.75" customHeight="1">
      <c r="A3262" s="19">
        <v>3261</v>
      </c>
      <c r="B3262" s="4">
        <v>19</v>
      </c>
      <c r="C3262" s="15">
        <v>116</v>
      </c>
      <c r="D3262" s="21">
        <v>4</v>
      </c>
      <c r="E3262" s="22">
        <v>44522</v>
      </c>
      <c r="F3262" s="26">
        <v>40</v>
      </c>
      <c r="G3262" s="24">
        <v>0.08</v>
      </c>
      <c r="H3262">
        <f>VLOOKUP($B3262,產品!$A$1:$E$61,4,FALSE)*(1-$G3262)*$F3262</f>
        <v>66240</v>
      </c>
      <c r="I3262" s="58">
        <f>$H3262-VLOOKUP($B3262,產品!$A$2:$E$61,5,FALSE)*F3262-$R3262</f>
        <v>36645.120000000003</v>
      </c>
      <c r="J3262">
        <f t="shared" si="150"/>
        <v>2021</v>
      </c>
      <c r="P3262" t="str">
        <f>MID(VLOOKUP($D3262,業務!$A$1:$E$11,2,FALSE),FIND("/",VLOOKUP($D3262,業務!$A$1:$E$11,2,FALSE))+1,2)</f>
        <v>副理</v>
      </c>
      <c r="Q3262">
        <f t="shared" si="151"/>
        <v>1.2E-2</v>
      </c>
      <c r="R3262">
        <f t="shared" si="152"/>
        <v>794.88</v>
      </c>
    </row>
    <row r="3263" spans="1:18" ht="15.75" customHeight="1">
      <c r="A3263" s="19">
        <v>3262</v>
      </c>
      <c r="B3263" s="4">
        <v>2</v>
      </c>
      <c r="C3263" s="15">
        <v>5</v>
      </c>
      <c r="D3263" s="21">
        <v>7</v>
      </c>
      <c r="E3263" s="22">
        <v>44522</v>
      </c>
      <c r="F3263" s="26">
        <v>90</v>
      </c>
      <c r="G3263" s="24">
        <v>0.06</v>
      </c>
      <c r="H3263">
        <f>VLOOKUP($B3263,產品!$A$1:$E$61,4,FALSE)*(1-$G3263)*$F3263</f>
        <v>84600</v>
      </c>
      <c r="I3263" s="58">
        <f>$H3263-VLOOKUP($B3263,產品!$A$2:$E$61,5,FALSE)*F3263-$R3263</f>
        <v>47584.800000000003</v>
      </c>
      <c r="J3263">
        <f t="shared" si="150"/>
        <v>2021</v>
      </c>
      <c r="P3263" t="str">
        <f>MID(VLOOKUP($D3263,業務!$A$1:$E$11,2,FALSE),FIND("/",VLOOKUP($D3263,業務!$A$1:$E$11,2,FALSE))+1,2)</f>
        <v>副理</v>
      </c>
      <c r="Q3263">
        <f t="shared" si="151"/>
        <v>1.2E-2</v>
      </c>
      <c r="R3263">
        <f t="shared" si="152"/>
        <v>1015.2</v>
      </c>
    </row>
    <row r="3264" spans="1:18" ht="15.75" customHeight="1">
      <c r="A3264" s="19">
        <v>3263</v>
      </c>
      <c r="B3264" s="4">
        <v>45</v>
      </c>
      <c r="C3264" s="15">
        <v>8</v>
      </c>
      <c r="D3264" s="21">
        <v>6</v>
      </c>
      <c r="E3264" s="22">
        <v>44522</v>
      </c>
      <c r="F3264" s="26">
        <v>25</v>
      </c>
      <c r="G3264" s="24">
        <v>0.18</v>
      </c>
      <c r="H3264">
        <f>VLOOKUP($B3264,產品!$A$1:$E$61,4,FALSE)*(1-$G3264)*$F3264</f>
        <v>287000</v>
      </c>
      <c r="I3264" s="58">
        <f>$H3264-VLOOKUP($B3264,產品!$A$2:$E$61,5,FALSE)*F3264-$R3264</f>
        <v>56630</v>
      </c>
      <c r="J3264">
        <f t="shared" si="150"/>
        <v>2021</v>
      </c>
      <c r="P3264" t="str">
        <f>MID(VLOOKUP($D3264,業務!$A$1:$E$11,2,FALSE),FIND("/",VLOOKUP($D3264,業務!$A$1:$E$11,2,FALSE))+1,2)</f>
        <v>專員</v>
      </c>
      <c r="Q3264">
        <f t="shared" si="151"/>
        <v>0.01</v>
      </c>
      <c r="R3264">
        <f t="shared" si="152"/>
        <v>2870</v>
      </c>
    </row>
    <row r="3265" spans="1:18" ht="15.75" customHeight="1">
      <c r="A3265" s="19">
        <v>3264</v>
      </c>
      <c r="B3265" s="4">
        <v>6</v>
      </c>
      <c r="C3265" s="15">
        <v>269</v>
      </c>
      <c r="D3265" s="21">
        <v>8</v>
      </c>
      <c r="E3265" s="22">
        <v>44522</v>
      </c>
      <c r="F3265" s="26">
        <v>135</v>
      </c>
      <c r="G3265" s="24">
        <v>0.14000000000000001</v>
      </c>
      <c r="H3265">
        <f>VLOOKUP($B3265,產品!$A$1:$E$61,4,FALSE)*(1-$G3265)*$F3265</f>
        <v>116100</v>
      </c>
      <c r="I3265" s="58">
        <f>$H3265-VLOOKUP($B3265,產品!$A$2:$E$61,5,FALSE)*F3265-$R3265</f>
        <v>60939</v>
      </c>
      <c r="J3265">
        <f t="shared" si="150"/>
        <v>2021</v>
      </c>
      <c r="P3265" t="str">
        <f>MID(VLOOKUP($D3265,業務!$A$1:$E$11,2,FALSE),FIND("/",VLOOKUP($D3265,業務!$A$1:$E$11,2,FALSE))+1,2)</f>
        <v>專員</v>
      </c>
      <c r="Q3265">
        <f t="shared" si="151"/>
        <v>0.01</v>
      </c>
      <c r="R3265">
        <f t="shared" si="152"/>
        <v>1161</v>
      </c>
    </row>
    <row r="3266" spans="1:18" ht="15.75" customHeight="1">
      <c r="A3266" s="19">
        <v>3265</v>
      </c>
      <c r="B3266" s="4">
        <v>39</v>
      </c>
      <c r="C3266" s="15">
        <v>267</v>
      </c>
      <c r="D3266" s="21">
        <v>5</v>
      </c>
      <c r="E3266" s="22">
        <v>44522</v>
      </c>
      <c r="F3266" s="23">
        <v>15</v>
      </c>
      <c r="G3266" s="24">
        <v>7.0000000000000007E-2</v>
      </c>
      <c r="H3266">
        <f>VLOOKUP($B3266,產品!$A$1:$E$61,4,FALSE)*(1-$G3266)*$F3266</f>
        <v>251100</v>
      </c>
      <c r="I3266" s="58">
        <f>$H3266-VLOOKUP($B3266,產品!$A$2:$E$61,5,FALSE)*F3266-$R3266</f>
        <v>73089</v>
      </c>
      <c r="J3266">
        <f t="shared" si="150"/>
        <v>2021</v>
      </c>
      <c r="P3266" t="str">
        <f>MID(VLOOKUP($D3266,業務!$A$1:$E$11,2,FALSE),FIND("/",VLOOKUP($D3266,業務!$A$1:$E$11,2,FALSE))+1,2)</f>
        <v>專員</v>
      </c>
      <c r="Q3266">
        <f t="shared" si="151"/>
        <v>0.01</v>
      </c>
      <c r="R3266">
        <f t="shared" si="152"/>
        <v>2511</v>
      </c>
    </row>
    <row r="3267" spans="1:18" ht="15.75" customHeight="1">
      <c r="A3267" s="19">
        <v>3266</v>
      </c>
      <c r="B3267" s="4">
        <v>35</v>
      </c>
      <c r="C3267" s="15">
        <v>2</v>
      </c>
      <c r="D3267" s="21">
        <v>1</v>
      </c>
      <c r="E3267" s="22">
        <v>44523</v>
      </c>
      <c r="F3267" s="26">
        <v>10</v>
      </c>
      <c r="G3267" s="24">
        <v>0.17</v>
      </c>
      <c r="H3267">
        <f>VLOOKUP($B3267,產品!$A$1:$E$61,4,FALSE)*(1-$G3267)*$F3267</f>
        <v>70550</v>
      </c>
      <c r="I3267" s="58">
        <f>$H3267-VLOOKUP($B3267,產品!$A$2:$E$61,5,FALSE)*F3267-$R3267</f>
        <v>18844.5</v>
      </c>
      <c r="J3267">
        <f t="shared" ref="J3267:J3330" si="153">YEAR(E3267)</f>
        <v>2021</v>
      </c>
      <c r="P3267" t="str">
        <f>MID(VLOOKUP($D3267,業務!$A$1:$E$11,2,FALSE),FIND("/",VLOOKUP($D3267,業務!$A$1:$E$11,2,FALSE))+1,2)</f>
        <v>專員</v>
      </c>
      <c r="Q3267">
        <f t="shared" ref="Q3267:Q3330" si="154">IF($P3267="專員",1%,IF($P3267="副理",1.2%,IF($P3267="經理",1.5%,IF($P3267="協理",1.6%,0))))</f>
        <v>0.01</v>
      </c>
      <c r="R3267">
        <f t="shared" ref="R3267:R3330" si="155">$H3267*$Q3267</f>
        <v>705.5</v>
      </c>
    </row>
    <row r="3268" spans="1:18" ht="15.75" customHeight="1">
      <c r="A3268" s="19">
        <v>3267</v>
      </c>
      <c r="B3268" s="4">
        <v>37</v>
      </c>
      <c r="C3268" s="15">
        <v>121</v>
      </c>
      <c r="D3268" s="21">
        <v>2</v>
      </c>
      <c r="E3268" s="22">
        <v>44523</v>
      </c>
      <c r="F3268" s="23">
        <v>2</v>
      </c>
      <c r="G3268" s="24">
        <v>0.18</v>
      </c>
      <c r="H3268">
        <f>VLOOKUP($B3268,產品!$A$1:$E$61,4,FALSE)*(1-$G3268)*$F3268</f>
        <v>19680</v>
      </c>
      <c r="I3268" s="58">
        <f>$H3268-VLOOKUP($B3268,產品!$A$2:$E$61,5,FALSE)*F3268-$R3268</f>
        <v>3784.8</v>
      </c>
      <c r="J3268">
        <f t="shared" si="153"/>
        <v>2021</v>
      </c>
      <c r="P3268" t="str">
        <f>MID(VLOOKUP($D3268,業務!$A$1:$E$11,2,FALSE),FIND("/",VLOOKUP($D3268,業務!$A$1:$E$11,2,FALSE))+1,2)</f>
        <v>經理</v>
      </c>
      <c r="Q3268">
        <f t="shared" si="154"/>
        <v>1.4999999999999999E-2</v>
      </c>
      <c r="R3268">
        <f t="shared" si="155"/>
        <v>295.2</v>
      </c>
    </row>
    <row r="3269" spans="1:18" ht="15.75" customHeight="1">
      <c r="A3269" s="19">
        <v>3268</v>
      </c>
      <c r="B3269" s="4">
        <v>48</v>
      </c>
      <c r="C3269" s="15">
        <v>135</v>
      </c>
      <c r="D3269" s="21">
        <v>4</v>
      </c>
      <c r="E3269" s="22">
        <v>44523</v>
      </c>
      <c r="F3269" s="26">
        <v>2</v>
      </c>
      <c r="G3269" s="24">
        <v>0.18</v>
      </c>
      <c r="H3269">
        <f>VLOOKUP($B3269,產品!$A$1:$E$61,4,FALSE)*(1-$G3269)*$F3269</f>
        <v>36080</v>
      </c>
      <c r="I3269" s="58">
        <f>$H3269-VLOOKUP($B3269,產品!$A$2:$E$61,5,FALSE)*F3269-$R3269</f>
        <v>7047.04</v>
      </c>
      <c r="J3269">
        <f t="shared" si="153"/>
        <v>2021</v>
      </c>
      <c r="P3269" t="str">
        <f>MID(VLOOKUP($D3269,業務!$A$1:$E$11,2,FALSE),FIND("/",VLOOKUP($D3269,業務!$A$1:$E$11,2,FALSE))+1,2)</f>
        <v>副理</v>
      </c>
      <c r="Q3269">
        <f t="shared" si="154"/>
        <v>1.2E-2</v>
      </c>
      <c r="R3269">
        <f t="shared" si="155"/>
        <v>432.96000000000004</v>
      </c>
    </row>
    <row r="3270" spans="1:18" ht="15.75" customHeight="1">
      <c r="A3270" s="19">
        <v>3269</v>
      </c>
      <c r="B3270" s="4">
        <v>3</v>
      </c>
      <c r="C3270" s="15">
        <v>291</v>
      </c>
      <c r="D3270" s="21">
        <v>5</v>
      </c>
      <c r="E3270" s="22">
        <v>44523</v>
      </c>
      <c r="F3270" s="26">
        <v>30</v>
      </c>
      <c r="G3270" s="24">
        <v>0.19</v>
      </c>
      <c r="H3270">
        <f>VLOOKUP($B3270,產品!$A$1:$E$61,4,FALSE)*(1-$G3270)*$F3270</f>
        <v>24300</v>
      </c>
      <c r="I3270" s="58">
        <f>$H3270-VLOOKUP($B3270,產品!$A$2:$E$61,5,FALSE)*F3270-$R3270</f>
        <v>12057</v>
      </c>
      <c r="J3270">
        <f t="shared" si="153"/>
        <v>2021</v>
      </c>
      <c r="P3270" t="str">
        <f>MID(VLOOKUP($D3270,業務!$A$1:$E$11,2,FALSE),FIND("/",VLOOKUP($D3270,業務!$A$1:$E$11,2,FALSE))+1,2)</f>
        <v>專員</v>
      </c>
      <c r="Q3270">
        <f t="shared" si="154"/>
        <v>0.01</v>
      </c>
      <c r="R3270">
        <f t="shared" si="155"/>
        <v>243</v>
      </c>
    </row>
    <row r="3271" spans="1:18" ht="15.75" customHeight="1">
      <c r="A3271" s="19">
        <v>3270</v>
      </c>
      <c r="B3271" s="4">
        <v>29</v>
      </c>
      <c r="C3271" s="15">
        <v>258</v>
      </c>
      <c r="D3271" s="21">
        <v>9</v>
      </c>
      <c r="E3271" s="22">
        <v>44523</v>
      </c>
      <c r="F3271" s="26">
        <v>10</v>
      </c>
      <c r="G3271" s="24">
        <v>0.18</v>
      </c>
      <c r="H3271">
        <f>VLOOKUP($B3271,產品!$A$1:$E$61,4,FALSE)*(1-$G3271)*$F3271</f>
        <v>49200</v>
      </c>
      <c r="I3271" s="58">
        <f>$H3271-VLOOKUP($B3271,產品!$A$2:$E$61,5,FALSE)*F3271-$R3271</f>
        <v>12462</v>
      </c>
      <c r="J3271">
        <f t="shared" si="153"/>
        <v>2021</v>
      </c>
      <c r="P3271" t="str">
        <f>MID(VLOOKUP($D3271,業務!$A$1:$E$11,2,FALSE),FIND("/",VLOOKUP($D3271,業務!$A$1:$E$11,2,FALSE))+1,2)</f>
        <v>經理</v>
      </c>
      <c r="Q3271">
        <f t="shared" si="154"/>
        <v>1.4999999999999999E-2</v>
      </c>
      <c r="R3271">
        <f t="shared" si="155"/>
        <v>738</v>
      </c>
    </row>
    <row r="3272" spans="1:18" ht="15.75" customHeight="1">
      <c r="A3272" s="19">
        <v>3271</v>
      </c>
      <c r="B3272" s="4">
        <v>57</v>
      </c>
      <c r="C3272" s="15">
        <v>264</v>
      </c>
      <c r="D3272" s="21">
        <v>8</v>
      </c>
      <c r="E3272" s="22">
        <v>44523</v>
      </c>
      <c r="F3272" s="26">
        <v>5</v>
      </c>
      <c r="G3272" s="24">
        <v>0.05</v>
      </c>
      <c r="H3272">
        <f>VLOOKUP($B3272,產品!$A$1:$E$61,4,FALSE)*(1-$G3272)*$F3272</f>
        <v>85500</v>
      </c>
      <c r="I3272" s="58">
        <f>$H3272-VLOOKUP($B3272,產品!$A$2:$E$61,5,FALSE)*F3272-$R3272</f>
        <v>21645</v>
      </c>
      <c r="J3272">
        <f t="shared" si="153"/>
        <v>2021</v>
      </c>
      <c r="P3272" t="str">
        <f>MID(VLOOKUP($D3272,業務!$A$1:$E$11,2,FALSE),FIND("/",VLOOKUP($D3272,業務!$A$1:$E$11,2,FALSE))+1,2)</f>
        <v>專員</v>
      </c>
      <c r="Q3272">
        <f t="shared" si="154"/>
        <v>0.01</v>
      </c>
      <c r="R3272">
        <f t="shared" si="155"/>
        <v>855</v>
      </c>
    </row>
    <row r="3273" spans="1:18" ht="15.75" customHeight="1">
      <c r="A3273" s="19">
        <v>3272</v>
      </c>
      <c r="B3273" s="4">
        <v>46</v>
      </c>
      <c r="C3273" s="15">
        <v>136</v>
      </c>
      <c r="D3273" s="21">
        <v>5</v>
      </c>
      <c r="E3273" s="22">
        <v>44523</v>
      </c>
      <c r="F3273" s="26">
        <v>7</v>
      </c>
      <c r="G3273" s="24">
        <v>0.14000000000000001</v>
      </c>
      <c r="H3273">
        <f>VLOOKUP($B3273,產品!$A$1:$E$61,4,FALSE)*(1-$G3273)*$F3273</f>
        <v>102340</v>
      </c>
      <c r="I3273" s="58">
        <f>$H3273-VLOOKUP($B3273,產品!$A$2:$E$61,5,FALSE)*F3273-$R3273</f>
        <v>23966.6</v>
      </c>
      <c r="J3273">
        <f t="shared" si="153"/>
        <v>2021</v>
      </c>
      <c r="P3273" t="str">
        <f>MID(VLOOKUP($D3273,業務!$A$1:$E$11,2,FALSE),FIND("/",VLOOKUP($D3273,業務!$A$1:$E$11,2,FALSE))+1,2)</f>
        <v>專員</v>
      </c>
      <c r="Q3273">
        <f t="shared" si="154"/>
        <v>0.01</v>
      </c>
      <c r="R3273">
        <f t="shared" si="155"/>
        <v>1023.4</v>
      </c>
    </row>
    <row r="3274" spans="1:18" ht="15.75" customHeight="1">
      <c r="A3274" s="19">
        <v>3273</v>
      </c>
      <c r="B3274" s="4">
        <v>31</v>
      </c>
      <c r="C3274" s="15">
        <v>7</v>
      </c>
      <c r="D3274" s="21">
        <v>4</v>
      </c>
      <c r="E3274" s="22">
        <v>44523</v>
      </c>
      <c r="F3274" s="26">
        <v>13</v>
      </c>
      <c r="G3274" s="24">
        <v>0.05</v>
      </c>
      <c r="H3274">
        <f>VLOOKUP($B3274,產品!$A$1:$E$61,4,FALSE)*(1-$G3274)*$F3274</f>
        <v>86450</v>
      </c>
      <c r="I3274" s="58">
        <f>$H3274-VLOOKUP($B3274,產品!$A$2:$E$61,5,FALSE)*F3274-$R3274</f>
        <v>30812.6</v>
      </c>
      <c r="J3274">
        <f t="shared" si="153"/>
        <v>2021</v>
      </c>
      <c r="P3274" t="str">
        <f>MID(VLOOKUP($D3274,業務!$A$1:$E$11,2,FALSE),FIND("/",VLOOKUP($D3274,業務!$A$1:$E$11,2,FALSE))+1,2)</f>
        <v>副理</v>
      </c>
      <c r="Q3274">
        <f t="shared" si="154"/>
        <v>1.2E-2</v>
      </c>
      <c r="R3274">
        <f t="shared" si="155"/>
        <v>1037.4000000000001</v>
      </c>
    </row>
    <row r="3275" spans="1:18" ht="15.75" customHeight="1">
      <c r="A3275" s="19">
        <v>3274</v>
      </c>
      <c r="B3275" s="4">
        <v>3</v>
      </c>
      <c r="C3275" s="15">
        <v>282</v>
      </c>
      <c r="D3275" s="21">
        <v>8</v>
      </c>
      <c r="E3275" s="22">
        <v>44523</v>
      </c>
      <c r="F3275" s="26">
        <v>70</v>
      </c>
      <c r="G3275" s="24">
        <v>0.06</v>
      </c>
      <c r="H3275">
        <f>VLOOKUP($B3275,產品!$A$1:$E$61,4,FALSE)*(1-$G3275)*$F3275</f>
        <v>65800</v>
      </c>
      <c r="I3275" s="58">
        <f>$H3275-VLOOKUP($B3275,產品!$A$2:$E$61,5,FALSE)*F3275-$R3275</f>
        <v>37142</v>
      </c>
      <c r="J3275">
        <f t="shared" si="153"/>
        <v>2021</v>
      </c>
      <c r="P3275" t="str">
        <f>MID(VLOOKUP($D3275,業務!$A$1:$E$11,2,FALSE),FIND("/",VLOOKUP($D3275,業務!$A$1:$E$11,2,FALSE))+1,2)</f>
        <v>專員</v>
      </c>
      <c r="Q3275">
        <f t="shared" si="154"/>
        <v>0.01</v>
      </c>
      <c r="R3275">
        <f t="shared" si="155"/>
        <v>658</v>
      </c>
    </row>
    <row r="3276" spans="1:18" ht="15.75" customHeight="1">
      <c r="A3276" s="19">
        <v>3275</v>
      </c>
      <c r="B3276" s="4">
        <v>21</v>
      </c>
      <c r="C3276" s="15">
        <v>4</v>
      </c>
      <c r="D3276" s="21">
        <v>9</v>
      </c>
      <c r="E3276" s="22">
        <v>44523</v>
      </c>
      <c r="F3276" s="26">
        <v>80</v>
      </c>
      <c r="G3276" s="24">
        <v>7.0000000000000007E-2</v>
      </c>
      <c r="H3276">
        <f>VLOOKUP($B3276,產品!$A$1:$E$61,4,FALSE)*(1-$G3276)*$F3276</f>
        <v>133920</v>
      </c>
      <c r="I3276" s="58">
        <f>$H3276-VLOOKUP($B3276,產品!$A$2:$E$61,5,FALSE)*F3276-$R3276</f>
        <v>74311.199999999997</v>
      </c>
      <c r="J3276">
        <f t="shared" si="153"/>
        <v>2021</v>
      </c>
      <c r="P3276" t="str">
        <f>MID(VLOOKUP($D3276,業務!$A$1:$E$11,2,FALSE),FIND("/",VLOOKUP($D3276,業務!$A$1:$E$11,2,FALSE))+1,2)</f>
        <v>經理</v>
      </c>
      <c r="Q3276">
        <f t="shared" si="154"/>
        <v>1.4999999999999999E-2</v>
      </c>
      <c r="R3276">
        <f t="shared" si="155"/>
        <v>2008.8</v>
      </c>
    </row>
    <row r="3277" spans="1:18" ht="15.75" customHeight="1">
      <c r="A3277" s="19">
        <v>3276</v>
      </c>
      <c r="B3277" s="4">
        <v>6</v>
      </c>
      <c r="C3277" s="15">
        <v>11</v>
      </c>
      <c r="D3277" s="21">
        <v>7</v>
      </c>
      <c r="E3277" s="22">
        <v>44524</v>
      </c>
      <c r="F3277" s="26">
        <v>75</v>
      </c>
      <c r="G3277" s="24">
        <v>0.1</v>
      </c>
      <c r="H3277">
        <f>VLOOKUP($B3277,產品!$A$1:$E$61,4,FALSE)*(1-$G3277)*$F3277</f>
        <v>67500</v>
      </c>
      <c r="I3277" s="58">
        <f>$H3277-VLOOKUP($B3277,產品!$A$2:$E$61,5,FALSE)*F3277-$R3277</f>
        <v>36690</v>
      </c>
      <c r="J3277">
        <f t="shared" si="153"/>
        <v>2021</v>
      </c>
      <c r="P3277" t="str">
        <f>MID(VLOOKUP($D3277,業務!$A$1:$E$11,2,FALSE),FIND("/",VLOOKUP($D3277,業務!$A$1:$E$11,2,FALSE))+1,2)</f>
        <v>副理</v>
      </c>
      <c r="Q3277">
        <f t="shared" si="154"/>
        <v>1.2E-2</v>
      </c>
      <c r="R3277">
        <f t="shared" si="155"/>
        <v>810</v>
      </c>
    </row>
    <row r="3278" spans="1:18" ht="15.75" customHeight="1">
      <c r="A3278" s="19">
        <v>3277</v>
      </c>
      <c r="B3278" s="4">
        <v>39</v>
      </c>
      <c r="C3278" s="15">
        <v>267</v>
      </c>
      <c r="D3278" s="21">
        <v>2</v>
      </c>
      <c r="E3278" s="22">
        <v>44524</v>
      </c>
      <c r="F3278" s="26">
        <v>7</v>
      </c>
      <c r="G3278" s="24">
        <v>0.05</v>
      </c>
      <c r="H3278">
        <f>VLOOKUP($B3278,產品!$A$1:$E$61,4,FALSE)*(1-$G3278)*$F3278</f>
        <v>119700</v>
      </c>
      <c r="I3278" s="58">
        <f>$H3278-VLOOKUP($B3278,產品!$A$2:$E$61,5,FALSE)*F3278-$R3278</f>
        <v>36004.5</v>
      </c>
      <c r="J3278">
        <f t="shared" si="153"/>
        <v>2021</v>
      </c>
      <c r="P3278" t="str">
        <f>MID(VLOOKUP($D3278,業務!$A$1:$E$11,2,FALSE),FIND("/",VLOOKUP($D3278,業務!$A$1:$E$11,2,FALSE))+1,2)</f>
        <v>經理</v>
      </c>
      <c r="Q3278">
        <f t="shared" si="154"/>
        <v>1.4999999999999999E-2</v>
      </c>
      <c r="R3278">
        <f t="shared" si="155"/>
        <v>1795.5</v>
      </c>
    </row>
    <row r="3279" spans="1:18" ht="15.75" customHeight="1">
      <c r="A3279" s="19">
        <v>3278</v>
      </c>
      <c r="B3279" s="4">
        <v>13</v>
      </c>
      <c r="C3279" s="15">
        <v>283</v>
      </c>
      <c r="D3279" s="21">
        <v>9</v>
      </c>
      <c r="E3279" s="22">
        <v>44524</v>
      </c>
      <c r="F3279" s="26">
        <v>90</v>
      </c>
      <c r="G3279" s="24">
        <v>0.14000000000000001</v>
      </c>
      <c r="H3279">
        <f>VLOOKUP($B3279,產品!$A$1:$E$61,4,FALSE)*(1-$G3279)*$F3279</f>
        <v>139320</v>
      </c>
      <c r="I3279" s="58">
        <f>$H3279-VLOOKUP($B3279,產品!$A$2:$E$61,5,FALSE)*F3279-$R3279</f>
        <v>72430.2</v>
      </c>
      <c r="J3279">
        <f t="shared" si="153"/>
        <v>2021</v>
      </c>
      <c r="P3279" t="str">
        <f>MID(VLOOKUP($D3279,業務!$A$1:$E$11,2,FALSE),FIND("/",VLOOKUP($D3279,業務!$A$1:$E$11,2,FALSE))+1,2)</f>
        <v>經理</v>
      </c>
      <c r="Q3279">
        <f t="shared" si="154"/>
        <v>1.4999999999999999E-2</v>
      </c>
      <c r="R3279">
        <f t="shared" si="155"/>
        <v>2089.7999999999997</v>
      </c>
    </row>
    <row r="3280" spans="1:18" ht="15.75" customHeight="1">
      <c r="A3280" s="19">
        <v>3279</v>
      </c>
      <c r="B3280" s="4">
        <v>21</v>
      </c>
      <c r="C3280" s="15">
        <v>284</v>
      </c>
      <c r="D3280" s="21">
        <v>2</v>
      </c>
      <c r="E3280" s="22">
        <v>44525</v>
      </c>
      <c r="F3280" s="23">
        <v>10</v>
      </c>
      <c r="G3280" s="24">
        <v>0.06</v>
      </c>
      <c r="H3280">
        <f>VLOOKUP($B3280,產品!$A$1:$E$61,4,FALSE)*(1-$G3280)*$F3280</f>
        <v>16920</v>
      </c>
      <c r="I3280" s="58">
        <f>$H3280-VLOOKUP($B3280,產品!$A$2:$E$61,5,FALSE)*F3280-$R3280</f>
        <v>9466.2000000000007</v>
      </c>
      <c r="J3280">
        <f t="shared" si="153"/>
        <v>2021</v>
      </c>
      <c r="P3280" t="str">
        <f>MID(VLOOKUP($D3280,業務!$A$1:$E$11,2,FALSE),FIND("/",VLOOKUP($D3280,業務!$A$1:$E$11,2,FALSE))+1,2)</f>
        <v>經理</v>
      </c>
      <c r="Q3280">
        <f t="shared" si="154"/>
        <v>1.4999999999999999E-2</v>
      </c>
      <c r="R3280">
        <f t="shared" si="155"/>
        <v>253.79999999999998</v>
      </c>
    </row>
    <row r="3281" spans="1:18" ht="15.75" customHeight="1">
      <c r="A3281" s="19">
        <v>3280</v>
      </c>
      <c r="B3281" s="4">
        <v>38</v>
      </c>
      <c r="C3281" s="15">
        <v>289</v>
      </c>
      <c r="D3281" s="21">
        <v>7</v>
      </c>
      <c r="E3281" s="22">
        <v>44525</v>
      </c>
      <c r="F3281" s="23">
        <v>7</v>
      </c>
      <c r="G3281" s="24">
        <v>0.16</v>
      </c>
      <c r="H3281">
        <f>VLOOKUP($B3281,產品!$A$1:$E$61,4,FALSE)*(1-$G3281)*$F3281</f>
        <v>88200</v>
      </c>
      <c r="I3281" s="58">
        <f>$H3281-VLOOKUP($B3281,產品!$A$2:$E$61,5,FALSE)*F3281-$R3281</f>
        <v>18891.599999999999</v>
      </c>
      <c r="J3281">
        <f t="shared" si="153"/>
        <v>2021</v>
      </c>
      <c r="P3281" t="str">
        <f>MID(VLOOKUP($D3281,業務!$A$1:$E$11,2,FALSE),FIND("/",VLOOKUP($D3281,業務!$A$1:$E$11,2,FALSE))+1,2)</f>
        <v>副理</v>
      </c>
      <c r="Q3281">
        <f t="shared" si="154"/>
        <v>1.2E-2</v>
      </c>
      <c r="R3281">
        <f t="shared" si="155"/>
        <v>1058.4000000000001</v>
      </c>
    </row>
    <row r="3282" spans="1:18" ht="15.75" customHeight="1">
      <c r="A3282" s="19">
        <v>3281</v>
      </c>
      <c r="B3282" s="4">
        <v>49</v>
      </c>
      <c r="C3282" s="15">
        <v>112</v>
      </c>
      <c r="D3282" s="21">
        <v>2</v>
      </c>
      <c r="E3282" s="22">
        <v>44525</v>
      </c>
      <c r="F3282" s="26">
        <v>12</v>
      </c>
      <c r="G3282" s="24">
        <v>0.15</v>
      </c>
      <c r="H3282">
        <f>VLOOKUP($B3282,產品!$A$1:$E$61,4,FALSE)*(1-$G3282)*$F3282</f>
        <v>153000</v>
      </c>
      <c r="I3282" s="58">
        <f>$H3282-VLOOKUP($B3282,產品!$A$2:$E$61,5,FALSE)*F3282-$R3282</f>
        <v>24705</v>
      </c>
      <c r="J3282">
        <f t="shared" si="153"/>
        <v>2021</v>
      </c>
      <c r="P3282" t="str">
        <f>MID(VLOOKUP($D3282,業務!$A$1:$E$11,2,FALSE),FIND("/",VLOOKUP($D3282,業務!$A$1:$E$11,2,FALSE))+1,2)</f>
        <v>經理</v>
      </c>
      <c r="Q3282">
        <f t="shared" si="154"/>
        <v>1.4999999999999999E-2</v>
      </c>
      <c r="R3282">
        <f t="shared" si="155"/>
        <v>2295</v>
      </c>
    </row>
    <row r="3283" spans="1:18" ht="15.75" customHeight="1">
      <c r="A3283" s="19">
        <v>3282</v>
      </c>
      <c r="B3283" s="4">
        <v>40</v>
      </c>
      <c r="C3283" s="15">
        <v>293</v>
      </c>
      <c r="D3283" s="21">
        <v>9</v>
      </c>
      <c r="E3283" s="22">
        <v>44525</v>
      </c>
      <c r="F3283" s="23">
        <v>6</v>
      </c>
      <c r="G3283" s="24">
        <v>0.11</v>
      </c>
      <c r="H3283">
        <f>VLOOKUP($B3283,產品!$A$1:$E$61,4,FALSE)*(1-$G3283)*$F3283</f>
        <v>106800</v>
      </c>
      <c r="I3283" s="58">
        <f>$H3283-VLOOKUP($B3283,產品!$A$2:$E$61,5,FALSE)*F3283-$R3283</f>
        <v>27198</v>
      </c>
      <c r="J3283">
        <f t="shared" si="153"/>
        <v>2021</v>
      </c>
      <c r="P3283" t="str">
        <f>MID(VLOOKUP($D3283,業務!$A$1:$E$11,2,FALSE),FIND("/",VLOOKUP($D3283,業務!$A$1:$E$11,2,FALSE))+1,2)</f>
        <v>經理</v>
      </c>
      <c r="Q3283">
        <f t="shared" si="154"/>
        <v>1.4999999999999999E-2</v>
      </c>
      <c r="R3283">
        <f t="shared" si="155"/>
        <v>1602</v>
      </c>
    </row>
    <row r="3284" spans="1:18" ht="15.75" customHeight="1">
      <c r="A3284" s="19">
        <v>3283</v>
      </c>
      <c r="B3284" s="4">
        <v>59</v>
      </c>
      <c r="C3284" s="15">
        <v>7</v>
      </c>
      <c r="D3284" s="21">
        <v>2</v>
      </c>
      <c r="E3284" s="22">
        <v>44525</v>
      </c>
      <c r="F3284" s="26">
        <v>15</v>
      </c>
      <c r="G3284" s="24">
        <v>0.2</v>
      </c>
      <c r="H3284">
        <f>VLOOKUP($B3284,產品!$A$1:$E$61,4,FALSE)*(1-$G3284)*$F3284</f>
        <v>288000</v>
      </c>
      <c r="I3284" s="58">
        <f>$H3284-VLOOKUP($B3284,產品!$A$2:$E$61,5,FALSE)*F3284-$R3284</f>
        <v>31680</v>
      </c>
      <c r="J3284">
        <f t="shared" si="153"/>
        <v>2021</v>
      </c>
      <c r="P3284" t="str">
        <f>MID(VLOOKUP($D3284,業務!$A$1:$E$11,2,FALSE),FIND("/",VLOOKUP($D3284,業務!$A$1:$E$11,2,FALSE))+1,2)</f>
        <v>經理</v>
      </c>
      <c r="Q3284">
        <f t="shared" si="154"/>
        <v>1.4999999999999999E-2</v>
      </c>
      <c r="R3284">
        <f t="shared" si="155"/>
        <v>4320</v>
      </c>
    </row>
    <row r="3285" spans="1:18" ht="15.75" customHeight="1">
      <c r="A3285" s="19">
        <v>3284</v>
      </c>
      <c r="B3285" s="4">
        <v>23</v>
      </c>
      <c r="C3285" s="15">
        <v>134</v>
      </c>
      <c r="D3285" s="21">
        <v>3</v>
      </c>
      <c r="E3285" s="22">
        <v>44526</v>
      </c>
      <c r="F3285" s="23">
        <v>20</v>
      </c>
      <c r="G3285" s="24">
        <v>0.17</v>
      </c>
      <c r="H3285">
        <f>VLOOKUP($B3285,產品!$A$1:$E$61,4,FALSE)*(1-$G3285)*$F3285</f>
        <v>29880</v>
      </c>
      <c r="I3285" s="58">
        <f>$H3285-VLOOKUP($B3285,產品!$A$2:$E$61,5,FALSE)*F3285-$R3285</f>
        <v>15001.92</v>
      </c>
      <c r="J3285">
        <f t="shared" si="153"/>
        <v>2021</v>
      </c>
      <c r="P3285" t="str">
        <f>MID(VLOOKUP($D3285,業務!$A$1:$E$11,2,FALSE),FIND("/",VLOOKUP($D3285,業務!$A$1:$E$11,2,FALSE))+1,2)</f>
        <v>協理</v>
      </c>
      <c r="Q3285">
        <f t="shared" si="154"/>
        <v>1.6E-2</v>
      </c>
      <c r="R3285">
        <f t="shared" si="155"/>
        <v>478.08</v>
      </c>
    </row>
    <row r="3286" spans="1:18" ht="15.75" customHeight="1">
      <c r="A3286" s="19">
        <v>3285</v>
      </c>
      <c r="B3286" s="4">
        <v>9</v>
      </c>
      <c r="C3286" s="15">
        <v>280</v>
      </c>
      <c r="D3286" s="21">
        <v>7</v>
      </c>
      <c r="E3286" s="22">
        <v>44526</v>
      </c>
      <c r="F3286" s="26">
        <v>40</v>
      </c>
      <c r="G3286" s="24">
        <v>0.18</v>
      </c>
      <c r="H3286">
        <f>VLOOKUP($B3286,產品!$A$1:$E$61,4,FALSE)*(1-$G3286)*$F3286</f>
        <v>32800.000000000007</v>
      </c>
      <c r="I3286" s="58">
        <f>$H3286-VLOOKUP($B3286,產品!$A$2:$E$61,5,FALSE)*F3286-$R3286</f>
        <v>16406.400000000009</v>
      </c>
      <c r="J3286">
        <f t="shared" si="153"/>
        <v>2021</v>
      </c>
      <c r="P3286" t="str">
        <f>MID(VLOOKUP($D3286,業務!$A$1:$E$11,2,FALSE),FIND("/",VLOOKUP($D3286,業務!$A$1:$E$11,2,FALSE))+1,2)</f>
        <v>副理</v>
      </c>
      <c r="Q3286">
        <f t="shared" si="154"/>
        <v>1.2E-2</v>
      </c>
      <c r="R3286">
        <f t="shared" si="155"/>
        <v>393.60000000000008</v>
      </c>
    </row>
    <row r="3287" spans="1:18" ht="15.75" customHeight="1">
      <c r="A3287" s="19">
        <v>3286</v>
      </c>
      <c r="B3287" s="4">
        <v>42</v>
      </c>
      <c r="C3287" s="15">
        <v>9</v>
      </c>
      <c r="D3287" s="21">
        <v>5</v>
      </c>
      <c r="E3287" s="22">
        <v>44526</v>
      </c>
      <c r="F3287" s="26">
        <v>6</v>
      </c>
      <c r="G3287" s="24">
        <v>7.0000000000000007E-2</v>
      </c>
      <c r="H3287">
        <f>VLOOKUP($B3287,產品!$A$1:$E$61,4,FALSE)*(1-$G3287)*$F3287</f>
        <v>83699.999999999985</v>
      </c>
      <c r="I3287" s="58">
        <f>$H3287-VLOOKUP($B3287,產品!$A$2:$E$61,5,FALSE)*F3287-$R3287</f>
        <v>24362.999999999985</v>
      </c>
      <c r="J3287">
        <f t="shared" si="153"/>
        <v>2021</v>
      </c>
      <c r="P3287" t="str">
        <f>MID(VLOOKUP($D3287,業務!$A$1:$E$11,2,FALSE),FIND("/",VLOOKUP($D3287,業務!$A$1:$E$11,2,FALSE))+1,2)</f>
        <v>專員</v>
      </c>
      <c r="Q3287">
        <f t="shared" si="154"/>
        <v>0.01</v>
      </c>
      <c r="R3287">
        <f t="shared" si="155"/>
        <v>836.99999999999989</v>
      </c>
    </row>
    <row r="3288" spans="1:18" ht="15.75" customHeight="1">
      <c r="A3288" s="19">
        <v>3287</v>
      </c>
      <c r="B3288" s="4">
        <v>59</v>
      </c>
      <c r="C3288" s="15">
        <v>284</v>
      </c>
      <c r="D3288" s="21">
        <v>8</v>
      </c>
      <c r="E3288" s="22">
        <v>44526</v>
      </c>
      <c r="F3288" s="23">
        <v>8</v>
      </c>
      <c r="G3288" s="24">
        <v>0.14000000000000001</v>
      </c>
      <c r="H3288">
        <f>VLOOKUP($B3288,產品!$A$1:$E$61,4,FALSE)*(1-$G3288)*$F3288</f>
        <v>165120</v>
      </c>
      <c r="I3288" s="58">
        <f>$H3288-VLOOKUP($B3288,產品!$A$2:$E$61,5,FALSE)*F3288-$R3288</f>
        <v>29068.799999999999</v>
      </c>
      <c r="J3288">
        <f t="shared" si="153"/>
        <v>2021</v>
      </c>
      <c r="P3288" t="str">
        <f>MID(VLOOKUP($D3288,業務!$A$1:$E$11,2,FALSE),FIND("/",VLOOKUP($D3288,業務!$A$1:$E$11,2,FALSE))+1,2)</f>
        <v>專員</v>
      </c>
      <c r="Q3288">
        <f t="shared" si="154"/>
        <v>0.01</v>
      </c>
      <c r="R3288">
        <f t="shared" si="155"/>
        <v>1651.2</v>
      </c>
    </row>
    <row r="3289" spans="1:18" ht="15.75" customHeight="1">
      <c r="A3289" s="19">
        <v>3288</v>
      </c>
      <c r="B3289" s="4">
        <v>20</v>
      </c>
      <c r="C3289" s="15">
        <v>267</v>
      </c>
      <c r="D3289" s="21">
        <v>9</v>
      </c>
      <c r="E3289" s="22">
        <v>44526</v>
      </c>
      <c r="F3289" s="26">
        <v>60</v>
      </c>
      <c r="G3289" s="24">
        <v>0.2</v>
      </c>
      <c r="H3289">
        <f>VLOOKUP($B3289,產品!$A$1:$E$61,4,FALSE)*(1-$G3289)*$F3289</f>
        <v>86400</v>
      </c>
      <c r="I3289" s="58">
        <f>$H3289-VLOOKUP($B3289,產品!$A$2:$E$61,5,FALSE)*F3289-$R3289</f>
        <v>41904</v>
      </c>
      <c r="J3289">
        <f t="shared" si="153"/>
        <v>2021</v>
      </c>
      <c r="P3289" t="str">
        <f>MID(VLOOKUP($D3289,業務!$A$1:$E$11,2,FALSE),FIND("/",VLOOKUP($D3289,業務!$A$1:$E$11,2,FALSE))+1,2)</f>
        <v>經理</v>
      </c>
      <c r="Q3289">
        <f t="shared" si="154"/>
        <v>1.4999999999999999E-2</v>
      </c>
      <c r="R3289">
        <f t="shared" si="155"/>
        <v>1296</v>
      </c>
    </row>
    <row r="3290" spans="1:18" ht="15.75" customHeight="1">
      <c r="A3290" s="19">
        <v>3289</v>
      </c>
      <c r="B3290" s="4">
        <v>22</v>
      </c>
      <c r="C3290" s="15">
        <v>262</v>
      </c>
      <c r="D3290" s="21">
        <v>8</v>
      </c>
      <c r="E3290" s="22">
        <v>44526</v>
      </c>
      <c r="F3290" s="26">
        <v>70</v>
      </c>
      <c r="G3290" s="24">
        <v>0.1</v>
      </c>
      <c r="H3290">
        <f>VLOOKUP($B3290,產品!$A$1:$E$61,4,FALSE)*(1-$G3290)*$F3290</f>
        <v>113400</v>
      </c>
      <c r="I3290" s="58">
        <f>$H3290-VLOOKUP($B3290,產品!$A$2:$E$61,5,FALSE)*F3290-$R3290</f>
        <v>61866</v>
      </c>
      <c r="J3290">
        <f t="shared" si="153"/>
        <v>2021</v>
      </c>
      <c r="P3290" t="str">
        <f>MID(VLOOKUP($D3290,業務!$A$1:$E$11,2,FALSE),FIND("/",VLOOKUP($D3290,業務!$A$1:$E$11,2,FALSE))+1,2)</f>
        <v>專員</v>
      </c>
      <c r="Q3290">
        <f t="shared" si="154"/>
        <v>0.01</v>
      </c>
      <c r="R3290">
        <f t="shared" si="155"/>
        <v>1134</v>
      </c>
    </row>
    <row r="3291" spans="1:18" ht="15.75" customHeight="1">
      <c r="A3291" s="19">
        <v>3290</v>
      </c>
      <c r="B3291" s="4">
        <v>48</v>
      </c>
      <c r="C3291" s="15">
        <v>112</v>
      </c>
      <c r="D3291" s="21">
        <v>7</v>
      </c>
      <c r="E3291" s="22">
        <v>44526</v>
      </c>
      <c r="F3291" s="26">
        <v>13</v>
      </c>
      <c r="G3291" s="24">
        <v>0.08</v>
      </c>
      <c r="H3291">
        <f>VLOOKUP($B3291,產品!$A$1:$E$61,4,FALSE)*(1-$G3291)*$F3291</f>
        <v>263120</v>
      </c>
      <c r="I3291" s="58">
        <f>$H3291-VLOOKUP($B3291,產品!$A$2:$E$61,5,FALSE)*F3291-$R3291</f>
        <v>74062.559999999998</v>
      </c>
      <c r="J3291">
        <f t="shared" si="153"/>
        <v>2021</v>
      </c>
      <c r="P3291" t="str">
        <f>MID(VLOOKUP($D3291,業務!$A$1:$E$11,2,FALSE),FIND("/",VLOOKUP($D3291,業務!$A$1:$E$11,2,FALSE))+1,2)</f>
        <v>副理</v>
      </c>
      <c r="Q3291">
        <f t="shared" si="154"/>
        <v>1.2E-2</v>
      </c>
      <c r="R3291">
        <f t="shared" si="155"/>
        <v>3157.44</v>
      </c>
    </row>
    <row r="3292" spans="1:18" ht="15.75" customHeight="1">
      <c r="A3292" s="19">
        <v>3291</v>
      </c>
      <c r="B3292" s="4">
        <v>42</v>
      </c>
      <c r="C3292" s="15">
        <v>280</v>
      </c>
      <c r="D3292" s="21">
        <v>8</v>
      </c>
      <c r="E3292" s="22">
        <v>44527</v>
      </c>
      <c r="F3292" s="23">
        <v>10</v>
      </c>
      <c r="G3292" s="24">
        <v>0.12</v>
      </c>
      <c r="H3292">
        <f>VLOOKUP($B3292,產品!$A$1:$E$61,4,FALSE)*(1-$G3292)*$F3292</f>
        <v>132000</v>
      </c>
      <c r="I3292" s="58">
        <f>$H3292-VLOOKUP($B3292,產品!$A$2:$E$61,5,FALSE)*F3292-$R3292</f>
        <v>33180</v>
      </c>
      <c r="J3292">
        <f t="shared" si="153"/>
        <v>2021</v>
      </c>
      <c r="P3292" t="str">
        <f>MID(VLOOKUP($D3292,業務!$A$1:$E$11,2,FALSE),FIND("/",VLOOKUP($D3292,業務!$A$1:$E$11,2,FALSE))+1,2)</f>
        <v>專員</v>
      </c>
      <c r="Q3292">
        <f t="shared" si="154"/>
        <v>0.01</v>
      </c>
      <c r="R3292">
        <f t="shared" si="155"/>
        <v>1320</v>
      </c>
    </row>
    <row r="3293" spans="1:18" ht="15.75" customHeight="1">
      <c r="A3293" s="19">
        <v>3292</v>
      </c>
      <c r="B3293" s="4">
        <v>50</v>
      </c>
      <c r="C3293" s="15">
        <v>294</v>
      </c>
      <c r="D3293" s="21">
        <v>1</v>
      </c>
      <c r="E3293" s="22">
        <v>44527</v>
      </c>
      <c r="F3293" s="23">
        <v>3</v>
      </c>
      <c r="G3293" s="24">
        <v>7.0000000000000007E-2</v>
      </c>
      <c r="H3293">
        <f>VLOOKUP($B3293,產品!$A$1:$E$61,4,FALSE)*(1-$G3293)*$F3293</f>
        <v>50220</v>
      </c>
      <c r="I3293" s="58">
        <f>$H3293-VLOOKUP($B3293,產品!$A$2:$E$61,5,FALSE)*F3293-$R3293</f>
        <v>11917.8</v>
      </c>
      <c r="J3293">
        <f t="shared" si="153"/>
        <v>2021</v>
      </c>
      <c r="P3293" t="str">
        <f>MID(VLOOKUP($D3293,業務!$A$1:$E$11,2,FALSE),FIND("/",VLOOKUP($D3293,業務!$A$1:$E$11,2,FALSE))+1,2)</f>
        <v>專員</v>
      </c>
      <c r="Q3293">
        <f t="shared" si="154"/>
        <v>0.01</v>
      </c>
      <c r="R3293">
        <f t="shared" si="155"/>
        <v>502.2</v>
      </c>
    </row>
    <row r="3294" spans="1:18" ht="15.75" customHeight="1">
      <c r="A3294" s="19">
        <v>3293</v>
      </c>
      <c r="B3294" s="4">
        <v>8</v>
      </c>
      <c r="C3294" s="15">
        <v>288</v>
      </c>
      <c r="D3294" s="21">
        <v>7</v>
      </c>
      <c r="E3294" s="22">
        <v>44527</v>
      </c>
      <c r="F3294" s="26">
        <v>50</v>
      </c>
      <c r="G3294" s="24">
        <v>0.19</v>
      </c>
      <c r="H3294">
        <f>VLOOKUP($B3294,產品!$A$1:$E$61,4,FALSE)*(1-$G3294)*$F3294</f>
        <v>40500</v>
      </c>
      <c r="I3294" s="58">
        <f>$H3294-VLOOKUP($B3294,產品!$A$2:$E$61,5,FALSE)*F3294-$R3294</f>
        <v>20014</v>
      </c>
      <c r="J3294">
        <f t="shared" si="153"/>
        <v>2021</v>
      </c>
      <c r="P3294" t="str">
        <f>MID(VLOOKUP($D3294,業務!$A$1:$E$11,2,FALSE),FIND("/",VLOOKUP($D3294,業務!$A$1:$E$11,2,FALSE))+1,2)</f>
        <v>副理</v>
      </c>
      <c r="Q3294">
        <f t="shared" si="154"/>
        <v>1.2E-2</v>
      </c>
      <c r="R3294">
        <f t="shared" si="155"/>
        <v>486</v>
      </c>
    </row>
    <row r="3295" spans="1:18" ht="15.75" customHeight="1">
      <c r="A3295" s="19">
        <v>3294</v>
      </c>
      <c r="B3295" s="4">
        <v>16</v>
      </c>
      <c r="C3295" s="15">
        <v>263</v>
      </c>
      <c r="D3295" s="21">
        <v>9</v>
      </c>
      <c r="E3295" s="22">
        <v>44527</v>
      </c>
      <c r="F3295" s="23">
        <v>30</v>
      </c>
      <c r="G3295" s="24">
        <v>0.1</v>
      </c>
      <c r="H3295">
        <f>VLOOKUP($B3295,產品!$A$1:$E$61,4,FALSE)*(1-$G3295)*$F3295</f>
        <v>48600</v>
      </c>
      <c r="I3295" s="58">
        <f>$H3295-VLOOKUP($B3295,產品!$A$2:$E$61,5,FALSE)*F3295-$R3295</f>
        <v>26271</v>
      </c>
      <c r="J3295">
        <f t="shared" si="153"/>
        <v>2021</v>
      </c>
      <c r="P3295" t="str">
        <f>MID(VLOOKUP($D3295,業務!$A$1:$E$11,2,FALSE),FIND("/",VLOOKUP($D3295,業務!$A$1:$E$11,2,FALSE))+1,2)</f>
        <v>經理</v>
      </c>
      <c r="Q3295">
        <f t="shared" si="154"/>
        <v>1.4999999999999999E-2</v>
      </c>
      <c r="R3295">
        <f t="shared" si="155"/>
        <v>729</v>
      </c>
    </row>
    <row r="3296" spans="1:18" ht="15.75" customHeight="1">
      <c r="A3296" s="19">
        <v>3295</v>
      </c>
      <c r="B3296" s="4">
        <v>31</v>
      </c>
      <c r="C3296" s="15">
        <v>10</v>
      </c>
      <c r="D3296" s="21">
        <v>9</v>
      </c>
      <c r="E3296" s="22">
        <v>44527</v>
      </c>
      <c r="F3296" s="23">
        <v>20</v>
      </c>
      <c r="G3296" s="24">
        <v>0.19</v>
      </c>
      <c r="H3296">
        <f>VLOOKUP($B3296,產品!$A$1:$E$61,4,FALSE)*(1-$G3296)*$F3296</f>
        <v>113400</v>
      </c>
      <c r="I3296" s="58">
        <f>$H3296-VLOOKUP($B3296,產品!$A$2:$E$61,5,FALSE)*F3296-$R3296</f>
        <v>27699</v>
      </c>
      <c r="J3296">
        <f t="shared" si="153"/>
        <v>2021</v>
      </c>
      <c r="P3296" t="str">
        <f>MID(VLOOKUP($D3296,業務!$A$1:$E$11,2,FALSE),FIND("/",VLOOKUP($D3296,業務!$A$1:$E$11,2,FALSE))+1,2)</f>
        <v>經理</v>
      </c>
      <c r="Q3296">
        <f t="shared" si="154"/>
        <v>1.4999999999999999E-2</v>
      </c>
      <c r="R3296">
        <f t="shared" si="155"/>
        <v>1701</v>
      </c>
    </row>
    <row r="3297" spans="1:18" ht="15.75" customHeight="1">
      <c r="A3297" s="19">
        <v>3296</v>
      </c>
      <c r="B3297" s="4">
        <v>6</v>
      </c>
      <c r="C3297" s="15">
        <v>113</v>
      </c>
      <c r="D3297" s="21">
        <v>6</v>
      </c>
      <c r="E3297" s="22">
        <v>44527</v>
      </c>
      <c r="F3297" s="26">
        <v>80</v>
      </c>
      <c r="G3297" s="24">
        <v>0.06</v>
      </c>
      <c r="H3297">
        <f>VLOOKUP($B3297,產品!$A$1:$E$61,4,FALSE)*(1-$G3297)*$F3297</f>
        <v>75200</v>
      </c>
      <c r="I3297" s="58">
        <f>$H3297-VLOOKUP($B3297,產品!$A$2:$E$61,5,FALSE)*F3297-$R3297</f>
        <v>42448</v>
      </c>
      <c r="J3297">
        <f t="shared" si="153"/>
        <v>2021</v>
      </c>
      <c r="P3297" t="str">
        <f>MID(VLOOKUP($D3297,業務!$A$1:$E$11,2,FALSE),FIND("/",VLOOKUP($D3297,業務!$A$1:$E$11,2,FALSE))+1,2)</f>
        <v>專員</v>
      </c>
      <c r="Q3297">
        <f t="shared" si="154"/>
        <v>0.01</v>
      </c>
      <c r="R3297">
        <f t="shared" si="155"/>
        <v>752</v>
      </c>
    </row>
    <row r="3298" spans="1:18" ht="15.75" customHeight="1">
      <c r="A3298" s="19">
        <v>3297</v>
      </c>
      <c r="B3298" s="4">
        <v>18</v>
      </c>
      <c r="C3298" s="15">
        <v>259</v>
      </c>
      <c r="D3298" s="21">
        <v>3</v>
      </c>
      <c r="E3298" s="22">
        <v>44527</v>
      </c>
      <c r="F3298" s="26">
        <v>150</v>
      </c>
      <c r="G3298" s="24">
        <v>0.12</v>
      </c>
      <c r="H3298">
        <f>VLOOKUP($B3298,產品!$A$1:$E$61,4,FALSE)*(1-$G3298)*$F3298</f>
        <v>237600</v>
      </c>
      <c r="I3298" s="58">
        <f>$H3298-VLOOKUP($B3298,產品!$A$2:$E$61,5,FALSE)*F3298-$R3298</f>
        <v>125798.39999999999</v>
      </c>
      <c r="J3298">
        <f t="shared" si="153"/>
        <v>2021</v>
      </c>
      <c r="P3298" t="str">
        <f>MID(VLOOKUP($D3298,業務!$A$1:$E$11,2,FALSE),FIND("/",VLOOKUP($D3298,業務!$A$1:$E$11,2,FALSE))+1,2)</f>
        <v>協理</v>
      </c>
      <c r="Q3298">
        <f t="shared" si="154"/>
        <v>1.6E-2</v>
      </c>
      <c r="R3298">
        <f t="shared" si="155"/>
        <v>3801.6</v>
      </c>
    </row>
    <row r="3299" spans="1:18" ht="15.75" customHeight="1">
      <c r="A3299" s="19">
        <v>3298</v>
      </c>
      <c r="B3299" s="4">
        <v>33</v>
      </c>
      <c r="C3299" s="15">
        <v>284</v>
      </c>
      <c r="D3299" s="21">
        <v>3</v>
      </c>
      <c r="E3299" s="22">
        <v>44528</v>
      </c>
      <c r="F3299" s="23">
        <v>10</v>
      </c>
      <c r="G3299" s="24">
        <v>0.2</v>
      </c>
      <c r="H3299">
        <f>VLOOKUP($B3299,產品!$A$1:$E$61,4,FALSE)*(1-$G3299)*$F3299</f>
        <v>60000</v>
      </c>
      <c r="I3299" s="58">
        <f>$H3299-VLOOKUP($B3299,產品!$A$2:$E$61,5,FALSE)*F3299-$R3299</f>
        <v>14040</v>
      </c>
      <c r="J3299">
        <f t="shared" si="153"/>
        <v>2021</v>
      </c>
      <c r="P3299" t="str">
        <f>MID(VLOOKUP($D3299,業務!$A$1:$E$11,2,FALSE),FIND("/",VLOOKUP($D3299,業務!$A$1:$E$11,2,FALSE))+1,2)</f>
        <v>協理</v>
      </c>
      <c r="Q3299">
        <f t="shared" si="154"/>
        <v>1.6E-2</v>
      </c>
      <c r="R3299">
        <f t="shared" si="155"/>
        <v>960</v>
      </c>
    </row>
    <row r="3300" spans="1:18" ht="15.75" customHeight="1">
      <c r="A3300" s="19">
        <v>3299</v>
      </c>
      <c r="B3300" s="4">
        <v>1</v>
      </c>
      <c r="C3300" s="15">
        <v>5</v>
      </c>
      <c r="D3300" s="21">
        <v>5</v>
      </c>
      <c r="E3300" s="22">
        <v>44528</v>
      </c>
      <c r="F3300" s="26">
        <v>10</v>
      </c>
      <c r="G3300" s="24">
        <v>0.09</v>
      </c>
      <c r="H3300">
        <f>VLOOKUP($B3300,產品!$A$1:$E$61,4,FALSE)*(1-$G3300)*$F3300</f>
        <v>9100</v>
      </c>
      <c r="I3300" s="58">
        <f>$H3300-VLOOKUP($B3300,產品!$A$2:$E$61,5,FALSE)*F3300-$R3300</f>
        <v>5009</v>
      </c>
      <c r="J3300">
        <f t="shared" si="153"/>
        <v>2021</v>
      </c>
      <c r="P3300" t="str">
        <f>MID(VLOOKUP($D3300,業務!$A$1:$E$11,2,FALSE),FIND("/",VLOOKUP($D3300,業務!$A$1:$E$11,2,FALSE))+1,2)</f>
        <v>專員</v>
      </c>
      <c r="Q3300">
        <f t="shared" si="154"/>
        <v>0.01</v>
      </c>
      <c r="R3300">
        <f t="shared" si="155"/>
        <v>91</v>
      </c>
    </row>
    <row r="3301" spans="1:18" ht="15.75" customHeight="1">
      <c r="A3301" s="19">
        <v>3300</v>
      </c>
      <c r="B3301" s="4">
        <v>25</v>
      </c>
      <c r="C3301" s="15">
        <v>257</v>
      </c>
      <c r="D3301" s="21">
        <v>5</v>
      </c>
      <c r="E3301" s="22">
        <v>44528</v>
      </c>
      <c r="F3301" s="26">
        <v>4</v>
      </c>
      <c r="G3301" s="24">
        <v>0.14000000000000001</v>
      </c>
      <c r="H3301">
        <f>VLOOKUP($B3301,產品!$A$1:$E$61,4,FALSE)*(1-$G3301)*$F3301</f>
        <v>20640</v>
      </c>
      <c r="I3301" s="58">
        <f>$H3301-VLOOKUP($B3301,產品!$A$2:$E$61,5,FALSE)*F3301-$R3301</f>
        <v>6033.6</v>
      </c>
      <c r="J3301">
        <f t="shared" si="153"/>
        <v>2021</v>
      </c>
      <c r="P3301" t="str">
        <f>MID(VLOOKUP($D3301,業務!$A$1:$E$11,2,FALSE),FIND("/",VLOOKUP($D3301,業務!$A$1:$E$11,2,FALSE))+1,2)</f>
        <v>專員</v>
      </c>
      <c r="Q3301">
        <f t="shared" si="154"/>
        <v>0.01</v>
      </c>
      <c r="R3301">
        <f t="shared" si="155"/>
        <v>206.4</v>
      </c>
    </row>
    <row r="3302" spans="1:18" ht="15.75" customHeight="1">
      <c r="A3302" s="19">
        <v>3301</v>
      </c>
      <c r="B3302" s="4">
        <v>28</v>
      </c>
      <c r="C3302" s="15">
        <v>1</v>
      </c>
      <c r="D3302" s="21">
        <v>3</v>
      </c>
      <c r="E3302" s="22">
        <v>44528</v>
      </c>
      <c r="F3302" s="26">
        <v>3</v>
      </c>
      <c r="G3302" s="24">
        <v>0.05</v>
      </c>
      <c r="H3302">
        <f>VLOOKUP($B3302,產品!$A$1:$E$61,4,FALSE)*(1-$G3302)*$F3302</f>
        <v>21375</v>
      </c>
      <c r="I3302" s="58">
        <f>$H3302-VLOOKUP($B3302,產品!$A$2:$E$61,5,FALSE)*F3302-$R3302</f>
        <v>7533</v>
      </c>
      <c r="J3302">
        <f t="shared" si="153"/>
        <v>2021</v>
      </c>
      <c r="P3302" t="str">
        <f>MID(VLOOKUP($D3302,業務!$A$1:$E$11,2,FALSE),FIND("/",VLOOKUP($D3302,業務!$A$1:$E$11,2,FALSE))+1,2)</f>
        <v>協理</v>
      </c>
      <c r="Q3302">
        <f t="shared" si="154"/>
        <v>1.6E-2</v>
      </c>
      <c r="R3302">
        <f t="shared" si="155"/>
        <v>342</v>
      </c>
    </row>
    <row r="3303" spans="1:18" ht="15.75" customHeight="1">
      <c r="A3303" s="19">
        <v>3302</v>
      </c>
      <c r="B3303" s="4">
        <v>11</v>
      </c>
      <c r="C3303" s="15">
        <v>281</v>
      </c>
      <c r="D3303" s="21">
        <v>3</v>
      </c>
      <c r="E3303" s="22">
        <v>44528</v>
      </c>
      <c r="F3303" s="26">
        <v>20</v>
      </c>
      <c r="G3303" s="24">
        <v>0.18</v>
      </c>
      <c r="H3303">
        <f>VLOOKUP($B3303,產品!$A$1:$E$61,4,FALSE)*(1-$G3303)*$F3303</f>
        <v>16400.000000000004</v>
      </c>
      <c r="I3303" s="58">
        <f>$H3303-VLOOKUP($B3303,產品!$A$2:$E$61,5,FALSE)*F3303-$R3303</f>
        <v>8137.600000000004</v>
      </c>
      <c r="J3303">
        <f t="shared" si="153"/>
        <v>2021</v>
      </c>
      <c r="P3303" t="str">
        <f>MID(VLOOKUP($D3303,業務!$A$1:$E$11,2,FALSE),FIND("/",VLOOKUP($D3303,業務!$A$1:$E$11,2,FALSE))+1,2)</f>
        <v>協理</v>
      </c>
      <c r="Q3303">
        <f t="shared" si="154"/>
        <v>1.6E-2</v>
      </c>
      <c r="R3303">
        <f t="shared" si="155"/>
        <v>262.40000000000009</v>
      </c>
    </row>
    <row r="3304" spans="1:18" ht="15.75" customHeight="1">
      <c r="A3304" s="19">
        <v>3303</v>
      </c>
      <c r="B3304" s="4">
        <v>38</v>
      </c>
      <c r="C3304" s="15">
        <v>10</v>
      </c>
      <c r="D3304" s="21">
        <v>2</v>
      </c>
      <c r="E3304" s="22">
        <v>44528</v>
      </c>
      <c r="F3304" s="26">
        <v>3</v>
      </c>
      <c r="G3304" s="24">
        <v>0.11</v>
      </c>
      <c r="H3304">
        <f>VLOOKUP($B3304,產品!$A$1:$E$61,4,FALSE)*(1-$G3304)*$F3304</f>
        <v>40050</v>
      </c>
      <c r="I3304" s="58">
        <f>$H3304-VLOOKUP($B3304,產品!$A$2:$E$61,5,FALSE)*F3304-$R3304</f>
        <v>10199.25</v>
      </c>
      <c r="J3304">
        <f t="shared" si="153"/>
        <v>2021</v>
      </c>
      <c r="P3304" t="str">
        <f>MID(VLOOKUP($D3304,業務!$A$1:$E$11,2,FALSE),FIND("/",VLOOKUP($D3304,業務!$A$1:$E$11,2,FALSE))+1,2)</f>
        <v>經理</v>
      </c>
      <c r="Q3304">
        <f t="shared" si="154"/>
        <v>1.4999999999999999E-2</v>
      </c>
      <c r="R3304">
        <f t="shared" si="155"/>
        <v>600.75</v>
      </c>
    </row>
    <row r="3305" spans="1:18" ht="15.75" customHeight="1">
      <c r="A3305" s="19">
        <v>3304</v>
      </c>
      <c r="B3305" s="4">
        <v>36</v>
      </c>
      <c r="C3305" s="15">
        <v>3</v>
      </c>
      <c r="D3305" s="21">
        <v>4</v>
      </c>
      <c r="E3305" s="22">
        <v>44528</v>
      </c>
      <c r="F3305" s="26">
        <v>5</v>
      </c>
      <c r="G3305" s="24">
        <v>0.14000000000000001</v>
      </c>
      <c r="H3305">
        <f>VLOOKUP($B3305,產品!$A$1:$E$61,4,FALSE)*(1-$G3305)*$F3305</f>
        <v>38700</v>
      </c>
      <c r="I3305" s="58">
        <f>$H3305-VLOOKUP($B3305,產品!$A$2:$E$61,5,FALSE)*F3305-$R3305</f>
        <v>11235.6</v>
      </c>
      <c r="J3305">
        <f t="shared" si="153"/>
        <v>2021</v>
      </c>
      <c r="P3305" t="str">
        <f>MID(VLOOKUP($D3305,業務!$A$1:$E$11,2,FALSE),FIND("/",VLOOKUP($D3305,業務!$A$1:$E$11,2,FALSE))+1,2)</f>
        <v>副理</v>
      </c>
      <c r="Q3305">
        <f t="shared" si="154"/>
        <v>1.2E-2</v>
      </c>
      <c r="R3305">
        <f t="shared" si="155"/>
        <v>464.40000000000003</v>
      </c>
    </row>
    <row r="3306" spans="1:18" ht="15.75" customHeight="1">
      <c r="A3306" s="19">
        <v>3305</v>
      </c>
      <c r="B3306" s="4">
        <v>3</v>
      </c>
      <c r="C3306" s="15">
        <v>270</v>
      </c>
      <c r="D3306" s="21">
        <v>1</v>
      </c>
      <c r="E3306" s="22">
        <v>44528</v>
      </c>
      <c r="F3306" s="23">
        <v>30</v>
      </c>
      <c r="G3306" s="24">
        <v>0.16</v>
      </c>
      <c r="H3306">
        <f>VLOOKUP($B3306,產品!$A$1:$E$61,4,FALSE)*(1-$G3306)*$F3306</f>
        <v>25200</v>
      </c>
      <c r="I3306" s="58">
        <f>$H3306-VLOOKUP($B3306,產品!$A$2:$E$61,5,FALSE)*F3306-$R3306</f>
        <v>12948</v>
      </c>
      <c r="J3306">
        <f t="shared" si="153"/>
        <v>2021</v>
      </c>
      <c r="P3306" t="str">
        <f>MID(VLOOKUP($D3306,業務!$A$1:$E$11,2,FALSE),FIND("/",VLOOKUP($D3306,業務!$A$1:$E$11,2,FALSE))+1,2)</f>
        <v>專員</v>
      </c>
      <c r="Q3306">
        <f t="shared" si="154"/>
        <v>0.01</v>
      </c>
      <c r="R3306">
        <f t="shared" si="155"/>
        <v>252</v>
      </c>
    </row>
    <row r="3307" spans="1:18" ht="15.75" customHeight="1">
      <c r="A3307" s="19">
        <v>3306</v>
      </c>
      <c r="B3307" s="4">
        <v>40</v>
      </c>
      <c r="C3307" s="15">
        <v>119</v>
      </c>
      <c r="D3307" s="21">
        <v>9</v>
      </c>
      <c r="E3307" s="22">
        <v>44528</v>
      </c>
      <c r="F3307" s="23">
        <v>9</v>
      </c>
      <c r="G3307" s="24">
        <v>0.15</v>
      </c>
      <c r="H3307">
        <f>VLOOKUP($B3307,產品!$A$1:$E$61,4,FALSE)*(1-$G3307)*$F3307</f>
        <v>153000</v>
      </c>
      <c r="I3307" s="58">
        <f>$H3307-VLOOKUP($B3307,產品!$A$2:$E$61,5,FALSE)*F3307-$R3307</f>
        <v>33705</v>
      </c>
      <c r="J3307">
        <f t="shared" si="153"/>
        <v>2021</v>
      </c>
      <c r="P3307" t="str">
        <f>MID(VLOOKUP($D3307,業務!$A$1:$E$11,2,FALSE),FIND("/",VLOOKUP($D3307,業務!$A$1:$E$11,2,FALSE))+1,2)</f>
        <v>經理</v>
      </c>
      <c r="Q3307">
        <f t="shared" si="154"/>
        <v>1.4999999999999999E-2</v>
      </c>
      <c r="R3307">
        <f t="shared" si="155"/>
        <v>2295</v>
      </c>
    </row>
    <row r="3308" spans="1:18" ht="15.75" customHeight="1">
      <c r="A3308" s="19">
        <v>3307</v>
      </c>
      <c r="B3308" s="4">
        <v>19</v>
      </c>
      <c r="C3308" s="15">
        <v>11</v>
      </c>
      <c r="D3308" s="21">
        <v>7</v>
      </c>
      <c r="E3308" s="22">
        <v>44528</v>
      </c>
      <c r="F3308" s="26">
        <v>40</v>
      </c>
      <c r="G3308" s="24">
        <v>0.08</v>
      </c>
      <c r="H3308">
        <f>VLOOKUP($B3308,產品!$A$1:$E$61,4,FALSE)*(1-$G3308)*$F3308</f>
        <v>66240</v>
      </c>
      <c r="I3308" s="58">
        <f>$H3308-VLOOKUP($B3308,產品!$A$2:$E$61,5,FALSE)*F3308-$R3308</f>
        <v>36645.120000000003</v>
      </c>
      <c r="J3308">
        <f t="shared" si="153"/>
        <v>2021</v>
      </c>
      <c r="P3308" t="str">
        <f>MID(VLOOKUP($D3308,業務!$A$1:$E$11,2,FALSE),FIND("/",VLOOKUP($D3308,業務!$A$1:$E$11,2,FALSE))+1,2)</f>
        <v>副理</v>
      </c>
      <c r="Q3308">
        <f t="shared" si="154"/>
        <v>1.2E-2</v>
      </c>
      <c r="R3308">
        <f t="shared" si="155"/>
        <v>794.88</v>
      </c>
    </row>
    <row r="3309" spans="1:18" ht="15.75" customHeight="1">
      <c r="A3309" s="19">
        <v>3308</v>
      </c>
      <c r="B3309" s="4">
        <v>55</v>
      </c>
      <c r="C3309" s="15">
        <v>276</v>
      </c>
      <c r="D3309" s="21">
        <v>6</v>
      </c>
      <c r="E3309" s="22">
        <v>44528</v>
      </c>
      <c r="F3309" s="23">
        <v>9</v>
      </c>
      <c r="G3309" s="24">
        <v>7.0000000000000007E-2</v>
      </c>
      <c r="H3309">
        <f>VLOOKUP($B3309,產品!$A$1:$E$61,4,FALSE)*(1-$G3309)*$F3309</f>
        <v>167400</v>
      </c>
      <c r="I3309" s="58">
        <f>$H3309-VLOOKUP($B3309,產品!$A$2:$E$61,5,FALSE)*F3309-$R3309</f>
        <v>39726</v>
      </c>
      <c r="J3309">
        <f t="shared" si="153"/>
        <v>2021</v>
      </c>
      <c r="P3309" t="str">
        <f>MID(VLOOKUP($D3309,業務!$A$1:$E$11,2,FALSE),FIND("/",VLOOKUP($D3309,業務!$A$1:$E$11,2,FALSE))+1,2)</f>
        <v>專員</v>
      </c>
      <c r="Q3309">
        <f t="shared" si="154"/>
        <v>0.01</v>
      </c>
      <c r="R3309">
        <f t="shared" si="155"/>
        <v>1674</v>
      </c>
    </row>
    <row r="3310" spans="1:18" ht="15.75" customHeight="1">
      <c r="A3310" s="19">
        <v>3309</v>
      </c>
      <c r="B3310" s="4">
        <v>15</v>
      </c>
      <c r="C3310" s="15">
        <v>273</v>
      </c>
      <c r="D3310" s="21">
        <v>6</v>
      </c>
      <c r="E3310" s="22">
        <v>44528</v>
      </c>
      <c r="F3310" s="26">
        <v>100</v>
      </c>
      <c r="G3310" s="24">
        <v>0.11</v>
      </c>
      <c r="H3310">
        <f>VLOOKUP($B3310,產品!$A$1:$E$61,4,FALSE)*(1-$G3310)*$F3310</f>
        <v>160200</v>
      </c>
      <c r="I3310" s="58">
        <f>$H3310-VLOOKUP($B3310,產品!$A$2:$E$61,5,FALSE)*F3310-$R3310</f>
        <v>86598</v>
      </c>
      <c r="J3310">
        <f t="shared" si="153"/>
        <v>2021</v>
      </c>
      <c r="P3310" t="str">
        <f>MID(VLOOKUP($D3310,業務!$A$1:$E$11,2,FALSE),FIND("/",VLOOKUP($D3310,業務!$A$1:$E$11,2,FALSE))+1,2)</f>
        <v>專員</v>
      </c>
      <c r="Q3310">
        <f t="shared" si="154"/>
        <v>0.01</v>
      </c>
      <c r="R3310">
        <f t="shared" si="155"/>
        <v>1602</v>
      </c>
    </row>
    <row r="3311" spans="1:18" ht="15.75" customHeight="1">
      <c r="A3311" s="19">
        <v>3310</v>
      </c>
      <c r="B3311" s="4">
        <v>8</v>
      </c>
      <c r="C3311" s="15">
        <v>112</v>
      </c>
      <c r="D3311" s="21">
        <v>6</v>
      </c>
      <c r="E3311" s="22">
        <v>44528</v>
      </c>
      <c r="F3311" s="26">
        <v>250</v>
      </c>
      <c r="G3311" s="24">
        <v>0.08</v>
      </c>
      <c r="H3311">
        <f>VLOOKUP($B3311,產品!$A$1:$E$61,4,FALSE)*(1-$G3311)*$F3311</f>
        <v>230000</v>
      </c>
      <c r="I3311" s="58">
        <f>$H3311-VLOOKUP($B3311,產品!$A$2:$E$61,5,FALSE)*F3311-$R3311</f>
        <v>127700</v>
      </c>
      <c r="J3311">
        <f t="shared" si="153"/>
        <v>2021</v>
      </c>
      <c r="P3311" t="str">
        <f>MID(VLOOKUP($D3311,業務!$A$1:$E$11,2,FALSE),FIND("/",VLOOKUP($D3311,業務!$A$1:$E$11,2,FALSE))+1,2)</f>
        <v>專員</v>
      </c>
      <c r="Q3311">
        <f t="shared" si="154"/>
        <v>0.01</v>
      </c>
      <c r="R3311">
        <f t="shared" si="155"/>
        <v>2300</v>
      </c>
    </row>
    <row r="3312" spans="1:18" ht="15.75" customHeight="1">
      <c r="A3312" s="19">
        <v>3311</v>
      </c>
      <c r="B3312" s="4">
        <v>20</v>
      </c>
      <c r="C3312" s="15">
        <v>4</v>
      </c>
      <c r="D3312" s="21">
        <v>8</v>
      </c>
      <c r="E3312" s="22">
        <v>44529</v>
      </c>
      <c r="F3312" s="26">
        <v>30</v>
      </c>
      <c r="G3312" s="24">
        <v>0.18</v>
      </c>
      <c r="H3312">
        <f>VLOOKUP($B3312,產品!$A$1:$E$61,4,FALSE)*(1-$G3312)*$F3312</f>
        <v>44280</v>
      </c>
      <c r="I3312" s="58">
        <f>$H3312-VLOOKUP($B3312,產品!$A$2:$E$61,5,FALSE)*F3312-$R3312</f>
        <v>22237.200000000001</v>
      </c>
      <c r="J3312">
        <f t="shared" si="153"/>
        <v>2021</v>
      </c>
      <c r="P3312" t="str">
        <f>MID(VLOOKUP($D3312,業務!$A$1:$E$11,2,FALSE),FIND("/",VLOOKUP($D3312,業務!$A$1:$E$11,2,FALSE))+1,2)</f>
        <v>專員</v>
      </c>
      <c r="Q3312">
        <f t="shared" si="154"/>
        <v>0.01</v>
      </c>
      <c r="R3312">
        <f t="shared" si="155"/>
        <v>442.8</v>
      </c>
    </row>
    <row r="3313" spans="1:18" ht="15.75" customHeight="1">
      <c r="A3313" s="19">
        <v>3312</v>
      </c>
      <c r="B3313" s="4">
        <v>10</v>
      </c>
      <c r="C3313" s="15">
        <v>264</v>
      </c>
      <c r="D3313" s="21">
        <v>10</v>
      </c>
      <c r="E3313" s="22">
        <v>44529</v>
      </c>
      <c r="F3313" s="26">
        <v>70</v>
      </c>
      <c r="G3313" s="24">
        <v>0.05</v>
      </c>
      <c r="H3313">
        <f>VLOOKUP($B3313,產品!$A$1:$E$61,4,FALSE)*(1-$G3313)*$F3313</f>
        <v>66500</v>
      </c>
      <c r="I3313" s="58">
        <f>$H3313-VLOOKUP($B3313,產品!$A$2:$E$61,5,FALSE)*F3313-$R3313</f>
        <v>37835</v>
      </c>
      <c r="J3313">
        <f t="shared" si="153"/>
        <v>2021</v>
      </c>
      <c r="P3313" t="str">
        <f>MID(VLOOKUP($D3313,業務!$A$1:$E$11,2,FALSE),FIND("/",VLOOKUP($D3313,業務!$A$1:$E$11,2,FALSE))+1,2)</f>
        <v>專員</v>
      </c>
      <c r="Q3313">
        <f t="shared" si="154"/>
        <v>0.01</v>
      </c>
      <c r="R3313">
        <f t="shared" si="155"/>
        <v>665</v>
      </c>
    </row>
    <row r="3314" spans="1:18" ht="15.75" customHeight="1">
      <c r="A3314" s="19">
        <v>3313</v>
      </c>
      <c r="B3314" s="4">
        <v>8</v>
      </c>
      <c r="C3314" s="15">
        <v>272</v>
      </c>
      <c r="D3314" s="21">
        <v>6</v>
      </c>
      <c r="E3314" s="22">
        <v>44529</v>
      </c>
      <c r="F3314" s="26">
        <v>175</v>
      </c>
      <c r="G3314" s="24">
        <v>0.14000000000000001</v>
      </c>
      <c r="H3314">
        <f>VLOOKUP($B3314,產品!$A$1:$E$61,4,FALSE)*(1-$G3314)*$F3314</f>
        <v>150500</v>
      </c>
      <c r="I3314" s="58">
        <f>$H3314-VLOOKUP($B3314,產品!$A$2:$E$61,5,FALSE)*F3314-$R3314</f>
        <v>78995</v>
      </c>
      <c r="J3314">
        <f t="shared" si="153"/>
        <v>2021</v>
      </c>
      <c r="P3314" t="str">
        <f>MID(VLOOKUP($D3314,業務!$A$1:$E$11,2,FALSE),FIND("/",VLOOKUP($D3314,業務!$A$1:$E$11,2,FALSE))+1,2)</f>
        <v>專員</v>
      </c>
      <c r="Q3314">
        <f t="shared" si="154"/>
        <v>0.01</v>
      </c>
      <c r="R3314">
        <f t="shared" si="155"/>
        <v>1505</v>
      </c>
    </row>
    <row r="3315" spans="1:18" ht="15.75" customHeight="1">
      <c r="A3315" s="19">
        <v>3314</v>
      </c>
      <c r="B3315" s="4">
        <v>13</v>
      </c>
      <c r="C3315" s="15">
        <v>10</v>
      </c>
      <c r="D3315" s="21">
        <v>1</v>
      </c>
      <c r="E3315" s="22">
        <v>44529</v>
      </c>
      <c r="F3315" s="26">
        <v>125</v>
      </c>
      <c r="G3315" s="24">
        <v>0.17</v>
      </c>
      <c r="H3315">
        <f>VLOOKUP($B3315,產品!$A$1:$E$61,4,FALSE)*(1-$G3315)*$F3315</f>
        <v>186750</v>
      </c>
      <c r="I3315" s="58">
        <f>$H3315-VLOOKUP($B3315,產品!$A$2:$E$61,5,FALSE)*F3315-$R3315</f>
        <v>94882.5</v>
      </c>
      <c r="J3315">
        <f t="shared" si="153"/>
        <v>2021</v>
      </c>
      <c r="P3315" t="str">
        <f>MID(VLOOKUP($D3315,業務!$A$1:$E$11,2,FALSE),FIND("/",VLOOKUP($D3315,業務!$A$1:$E$11,2,FALSE))+1,2)</f>
        <v>專員</v>
      </c>
      <c r="Q3315">
        <f t="shared" si="154"/>
        <v>0.01</v>
      </c>
      <c r="R3315">
        <f t="shared" si="155"/>
        <v>1867.5</v>
      </c>
    </row>
    <row r="3316" spans="1:18" ht="15.75" customHeight="1">
      <c r="A3316" s="19">
        <v>3315</v>
      </c>
      <c r="B3316" s="4">
        <v>51</v>
      </c>
      <c r="C3316" s="15">
        <v>292</v>
      </c>
      <c r="D3316" s="21">
        <v>4</v>
      </c>
      <c r="E3316" s="22">
        <v>44530</v>
      </c>
      <c r="F3316" s="23">
        <v>10</v>
      </c>
      <c r="G3316" s="24">
        <v>0.12</v>
      </c>
      <c r="H3316">
        <f>VLOOKUP($B3316,產品!$A$1:$E$61,4,FALSE)*(1-$G3316)*$F3316</f>
        <v>176000</v>
      </c>
      <c r="I3316" s="58">
        <f>$H3316-VLOOKUP($B3316,產品!$A$2:$E$61,5,FALSE)*F3316-$R3316</f>
        <v>33888</v>
      </c>
      <c r="J3316">
        <f t="shared" si="153"/>
        <v>2021</v>
      </c>
      <c r="P3316" t="str">
        <f>MID(VLOOKUP($D3316,業務!$A$1:$E$11,2,FALSE),FIND("/",VLOOKUP($D3316,業務!$A$1:$E$11,2,FALSE))+1,2)</f>
        <v>副理</v>
      </c>
      <c r="Q3316">
        <f t="shared" si="154"/>
        <v>1.2E-2</v>
      </c>
      <c r="R3316">
        <f t="shared" si="155"/>
        <v>2112</v>
      </c>
    </row>
    <row r="3317" spans="1:18" ht="15.75" customHeight="1">
      <c r="A3317" s="19">
        <v>3316</v>
      </c>
      <c r="B3317" s="4">
        <v>8</v>
      </c>
      <c r="C3317" s="15">
        <v>270</v>
      </c>
      <c r="D3317" s="21">
        <v>3</v>
      </c>
      <c r="E3317" s="22">
        <v>44530</v>
      </c>
      <c r="F3317" s="23">
        <v>20</v>
      </c>
      <c r="G3317" s="24">
        <v>0.14000000000000001</v>
      </c>
      <c r="H3317">
        <f>VLOOKUP($B3317,產品!$A$1:$E$61,4,FALSE)*(1-$G3317)*$F3317</f>
        <v>17200</v>
      </c>
      <c r="I3317" s="58">
        <f>$H3317-VLOOKUP($B3317,產品!$A$2:$E$61,5,FALSE)*F3317-$R3317</f>
        <v>8924.7999999999993</v>
      </c>
      <c r="J3317">
        <f t="shared" si="153"/>
        <v>2021</v>
      </c>
      <c r="P3317" t="str">
        <f>MID(VLOOKUP($D3317,業務!$A$1:$E$11,2,FALSE),FIND("/",VLOOKUP($D3317,業務!$A$1:$E$11,2,FALSE))+1,2)</f>
        <v>協理</v>
      </c>
      <c r="Q3317">
        <f t="shared" si="154"/>
        <v>1.6E-2</v>
      </c>
      <c r="R3317">
        <f t="shared" si="155"/>
        <v>275.2</v>
      </c>
    </row>
    <row r="3318" spans="1:18" ht="15.75" customHeight="1">
      <c r="A3318" s="19">
        <v>3317</v>
      </c>
      <c r="B3318" s="4">
        <v>53</v>
      </c>
      <c r="C3318" s="15">
        <v>260</v>
      </c>
      <c r="D3318" s="21">
        <v>10</v>
      </c>
      <c r="E3318" s="22">
        <v>44530</v>
      </c>
      <c r="F3318" s="26">
        <v>7</v>
      </c>
      <c r="G3318" s="24">
        <v>0.14000000000000001</v>
      </c>
      <c r="H3318">
        <f>VLOOKUP($B3318,產品!$A$1:$E$61,4,FALSE)*(1-$G3318)*$F3318</f>
        <v>90300</v>
      </c>
      <c r="I3318" s="58">
        <f>$H3318-VLOOKUP($B3318,產品!$A$2:$E$61,5,FALSE)*F3318-$R3318</f>
        <v>15897</v>
      </c>
      <c r="J3318">
        <f t="shared" si="153"/>
        <v>2021</v>
      </c>
      <c r="P3318" t="str">
        <f>MID(VLOOKUP($D3318,業務!$A$1:$E$11,2,FALSE),FIND("/",VLOOKUP($D3318,業務!$A$1:$E$11,2,FALSE))+1,2)</f>
        <v>專員</v>
      </c>
      <c r="Q3318">
        <f t="shared" si="154"/>
        <v>0.01</v>
      </c>
      <c r="R3318">
        <f t="shared" si="155"/>
        <v>903</v>
      </c>
    </row>
    <row r="3319" spans="1:18" ht="15.75" customHeight="1">
      <c r="A3319" s="19">
        <v>3318</v>
      </c>
      <c r="B3319" s="4">
        <v>47</v>
      </c>
      <c r="C3319" s="15">
        <v>277</v>
      </c>
      <c r="D3319" s="21">
        <v>7</v>
      </c>
      <c r="E3319" s="22">
        <v>44530</v>
      </c>
      <c r="F3319" s="26">
        <v>5</v>
      </c>
      <c r="G3319" s="24">
        <v>7.0000000000000007E-2</v>
      </c>
      <c r="H3319">
        <f>VLOOKUP($B3319,產品!$A$1:$E$61,4,FALSE)*(1-$G3319)*$F3319</f>
        <v>93000</v>
      </c>
      <c r="I3319" s="58">
        <f>$H3319-VLOOKUP($B3319,產品!$A$2:$E$61,5,FALSE)*F3319-$R3319</f>
        <v>26884</v>
      </c>
      <c r="J3319">
        <f t="shared" si="153"/>
        <v>2021</v>
      </c>
      <c r="P3319" t="str">
        <f>MID(VLOOKUP($D3319,業務!$A$1:$E$11,2,FALSE),FIND("/",VLOOKUP($D3319,業務!$A$1:$E$11,2,FALSE))+1,2)</f>
        <v>副理</v>
      </c>
      <c r="Q3319">
        <f t="shared" si="154"/>
        <v>1.2E-2</v>
      </c>
      <c r="R3319">
        <f t="shared" si="155"/>
        <v>1116</v>
      </c>
    </row>
    <row r="3320" spans="1:18" ht="15.75" customHeight="1">
      <c r="A3320" s="19">
        <v>3319</v>
      </c>
      <c r="B3320" s="4">
        <v>5</v>
      </c>
      <c r="C3320" s="15">
        <v>4</v>
      </c>
      <c r="D3320" s="21">
        <v>9</v>
      </c>
      <c r="E3320" s="22">
        <v>44530</v>
      </c>
      <c r="F3320" s="23">
        <v>70</v>
      </c>
      <c r="G3320" s="24">
        <v>0.06</v>
      </c>
      <c r="H3320">
        <f>VLOOKUP($B3320,產品!$A$1:$E$61,4,FALSE)*(1-$G3320)*$F3320</f>
        <v>65800</v>
      </c>
      <c r="I3320" s="58">
        <f>$H3320-VLOOKUP($B3320,產品!$A$2:$E$61,5,FALSE)*F3320-$R3320</f>
        <v>36813</v>
      </c>
      <c r="J3320">
        <f t="shared" si="153"/>
        <v>2021</v>
      </c>
      <c r="P3320" t="str">
        <f>MID(VLOOKUP($D3320,業務!$A$1:$E$11,2,FALSE),FIND("/",VLOOKUP($D3320,業務!$A$1:$E$11,2,FALSE))+1,2)</f>
        <v>經理</v>
      </c>
      <c r="Q3320">
        <f t="shared" si="154"/>
        <v>1.4999999999999999E-2</v>
      </c>
      <c r="R3320">
        <f t="shared" si="155"/>
        <v>987</v>
      </c>
    </row>
    <row r="3321" spans="1:18" ht="15.75" customHeight="1">
      <c r="A3321" s="19">
        <v>3320</v>
      </c>
      <c r="B3321" s="4">
        <v>15</v>
      </c>
      <c r="C3321" s="15">
        <v>259</v>
      </c>
      <c r="D3321" s="21">
        <v>5</v>
      </c>
      <c r="E3321" s="22">
        <v>44530</v>
      </c>
      <c r="F3321" s="26">
        <v>40</v>
      </c>
      <c r="G3321" s="24">
        <v>7.0000000000000007E-2</v>
      </c>
      <c r="H3321">
        <f>VLOOKUP($B3321,產品!$A$1:$E$61,4,FALSE)*(1-$G3321)*$F3321</f>
        <v>66960</v>
      </c>
      <c r="I3321" s="58">
        <f>$H3321-VLOOKUP($B3321,產品!$A$2:$E$61,5,FALSE)*F3321-$R3321</f>
        <v>37490.400000000001</v>
      </c>
      <c r="J3321">
        <f t="shared" si="153"/>
        <v>2021</v>
      </c>
      <c r="P3321" t="str">
        <f>MID(VLOOKUP($D3321,業務!$A$1:$E$11,2,FALSE),FIND("/",VLOOKUP($D3321,業務!$A$1:$E$11,2,FALSE))+1,2)</f>
        <v>專員</v>
      </c>
      <c r="Q3321">
        <f t="shared" si="154"/>
        <v>0.01</v>
      </c>
      <c r="R3321">
        <f t="shared" si="155"/>
        <v>669.6</v>
      </c>
    </row>
    <row r="3322" spans="1:18" ht="15.75" customHeight="1">
      <c r="A3322" s="19">
        <v>3321</v>
      </c>
      <c r="B3322" s="4">
        <v>58</v>
      </c>
      <c r="C3322" s="15">
        <v>293</v>
      </c>
      <c r="D3322" s="21">
        <v>8</v>
      </c>
      <c r="E3322" s="22">
        <v>44531</v>
      </c>
      <c r="F3322" s="26">
        <v>1</v>
      </c>
      <c r="G3322" s="24">
        <v>0.1</v>
      </c>
      <c r="H3322">
        <f>VLOOKUP($B3322,產品!$A$1:$E$61,4,FALSE)*(1-$G3322)*$F3322</f>
        <v>18900</v>
      </c>
      <c r="I3322" s="58">
        <f>$H3322-VLOOKUP($B3322,產品!$A$2:$E$61,5,FALSE)*F3322-$R3322</f>
        <v>4011.0000000000018</v>
      </c>
      <c r="J3322">
        <f t="shared" si="153"/>
        <v>2021</v>
      </c>
      <c r="P3322" t="str">
        <f>MID(VLOOKUP($D3322,業務!$A$1:$E$11,2,FALSE),FIND("/",VLOOKUP($D3322,業務!$A$1:$E$11,2,FALSE))+1,2)</f>
        <v>專員</v>
      </c>
      <c r="Q3322">
        <f t="shared" si="154"/>
        <v>0.01</v>
      </c>
      <c r="R3322">
        <f t="shared" si="155"/>
        <v>189</v>
      </c>
    </row>
    <row r="3323" spans="1:18" ht="15.75" customHeight="1">
      <c r="A3323" s="19">
        <v>3322</v>
      </c>
      <c r="B3323" s="4">
        <v>52</v>
      </c>
      <c r="C3323" s="15">
        <v>7</v>
      </c>
      <c r="D3323" s="21">
        <v>8</v>
      </c>
      <c r="E3323" s="22">
        <v>44531</v>
      </c>
      <c r="F3323" s="23">
        <v>5</v>
      </c>
      <c r="G3323" s="24">
        <v>0.15</v>
      </c>
      <c r="H3323">
        <f>VLOOKUP($B3323,產品!$A$1:$E$61,4,FALSE)*(1-$G3323)*$F3323</f>
        <v>93500</v>
      </c>
      <c r="I3323" s="58">
        <f>$H3323-VLOOKUP($B3323,產品!$A$2:$E$61,5,FALSE)*F3323-$R3323</f>
        <v>15565.000000000015</v>
      </c>
      <c r="J3323">
        <f t="shared" si="153"/>
        <v>2021</v>
      </c>
      <c r="P3323" t="str">
        <f>MID(VLOOKUP($D3323,業務!$A$1:$E$11,2,FALSE),FIND("/",VLOOKUP($D3323,業務!$A$1:$E$11,2,FALSE))+1,2)</f>
        <v>專員</v>
      </c>
      <c r="Q3323">
        <f t="shared" si="154"/>
        <v>0.01</v>
      </c>
      <c r="R3323">
        <f t="shared" si="155"/>
        <v>935</v>
      </c>
    </row>
    <row r="3324" spans="1:18" ht="15.75" customHeight="1">
      <c r="A3324" s="19">
        <v>3323</v>
      </c>
      <c r="B3324" s="4">
        <v>41</v>
      </c>
      <c r="C3324" s="15">
        <v>281</v>
      </c>
      <c r="D3324" s="21">
        <v>8</v>
      </c>
      <c r="E3324" s="22">
        <v>44531</v>
      </c>
      <c r="F3324" s="26">
        <v>6</v>
      </c>
      <c r="G3324" s="24">
        <v>0.05</v>
      </c>
      <c r="H3324">
        <f>VLOOKUP($B3324,產品!$A$1:$E$61,4,FALSE)*(1-$G3324)*$F3324</f>
        <v>68400</v>
      </c>
      <c r="I3324" s="58">
        <f>$H3324-VLOOKUP($B3324,產品!$A$2:$E$61,5,FALSE)*F3324-$R3324</f>
        <v>20916</v>
      </c>
      <c r="J3324">
        <f t="shared" si="153"/>
        <v>2021</v>
      </c>
      <c r="P3324" t="str">
        <f>MID(VLOOKUP($D3324,業務!$A$1:$E$11,2,FALSE),FIND("/",VLOOKUP($D3324,業務!$A$1:$E$11,2,FALSE))+1,2)</f>
        <v>專員</v>
      </c>
      <c r="Q3324">
        <f t="shared" si="154"/>
        <v>0.01</v>
      </c>
      <c r="R3324">
        <f t="shared" si="155"/>
        <v>684</v>
      </c>
    </row>
    <row r="3325" spans="1:18" ht="15.75" customHeight="1">
      <c r="A3325" s="19">
        <v>3324</v>
      </c>
      <c r="B3325" s="4">
        <v>38</v>
      </c>
      <c r="C3325" s="15">
        <v>115</v>
      </c>
      <c r="D3325" s="21">
        <v>3</v>
      </c>
      <c r="E3325" s="22">
        <v>44531</v>
      </c>
      <c r="F3325" s="26">
        <v>7</v>
      </c>
      <c r="G3325" s="24">
        <v>0.12</v>
      </c>
      <c r="H3325">
        <f>VLOOKUP($B3325,產品!$A$1:$E$61,4,FALSE)*(1-$G3325)*$F3325</f>
        <v>92400</v>
      </c>
      <c r="I3325" s="58">
        <f>$H3325-VLOOKUP($B3325,產品!$A$2:$E$61,5,FALSE)*F3325-$R3325</f>
        <v>22671.599999999999</v>
      </c>
      <c r="J3325">
        <f t="shared" si="153"/>
        <v>2021</v>
      </c>
      <c r="P3325" t="str">
        <f>MID(VLOOKUP($D3325,業務!$A$1:$E$11,2,FALSE),FIND("/",VLOOKUP($D3325,業務!$A$1:$E$11,2,FALSE))+1,2)</f>
        <v>協理</v>
      </c>
      <c r="Q3325">
        <f t="shared" si="154"/>
        <v>1.6E-2</v>
      </c>
      <c r="R3325">
        <f t="shared" si="155"/>
        <v>1478.4</v>
      </c>
    </row>
    <row r="3326" spans="1:18" ht="15.75" customHeight="1">
      <c r="A3326" s="19">
        <v>3325</v>
      </c>
      <c r="B3326" s="4">
        <v>44</v>
      </c>
      <c r="C3326" s="15">
        <v>257</v>
      </c>
      <c r="D3326" s="21">
        <v>9</v>
      </c>
      <c r="E3326" s="22">
        <v>44531</v>
      </c>
      <c r="F3326" s="26">
        <v>6</v>
      </c>
      <c r="G3326" s="24">
        <v>0.11</v>
      </c>
      <c r="H3326">
        <f>VLOOKUP($B3326,產品!$A$1:$E$61,4,FALSE)*(1-$G3326)*$F3326</f>
        <v>106800</v>
      </c>
      <c r="I3326" s="58">
        <f>$H3326-VLOOKUP($B3326,產品!$A$2:$E$61,5,FALSE)*F3326-$R3326</f>
        <v>27198</v>
      </c>
      <c r="J3326">
        <f t="shared" si="153"/>
        <v>2021</v>
      </c>
      <c r="P3326" t="str">
        <f>MID(VLOOKUP($D3326,業務!$A$1:$E$11,2,FALSE),FIND("/",VLOOKUP($D3326,業務!$A$1:$E$11,2,FALSE))+1,2)</f>
        <v>經理</v>
      </c>
      <c r="Q3326">
        <f t="shared" si="154"/>
        <v>1.4999999999999999E-2</v>
      </c>
      <c r="R3326">
        <f t="shared" si="155"/>
        <v>1602</v>
      </c>
    </row>
    <row r="3327" spans="1:18" ht="15.75" customHeight="1">
      <c r="A3327" s="19">
        <v>3326</v>
      </c>
      <c r="B3327" s="4">
        <v>34</v>
      </c>
      <c r="C3327" s="15">
        <v>138</v>
      </c>
      <c r="D3327" s="21">
        <v>1</v>
      </c>
      <c r="E3327" s="22">
        <v>44532</v>
      </c>
      <c r="F3327" s="23">
        <v>7</v>
      </c>
      <c r="G3327" s="24">
        <v>0.19</v>
      </c>
      <c r="H3327">
        <f>VLOOKUP($B3327,產品!$A$1:$E$61,4,FALSE)*(1-$G3327)*$F3327</f>
        <v>45360</v>
      </c>
      <c r="I3327" s="58">
        <f>$H3327-VLOOKUP($B3327,產品!$A$2:$E$61,5,FALSE)*F3327-$R3327</f>
        <v>11306.4</v>
      </c>
      <c r="J3327">
        <f t="shared" si="153"/>
        <v>2021</v>
      </c>
      <c r="P3327" t="str">
        <f>MID(VLOOKUP($D3327,業務!$A$1:$E$11,2,FALSE),FIND("/",VLOOKUP($D3327,業務!$A$1:$E$11,2,FALSE))+1,2)</f>
        <v>專員</v>
      </c>
      <c r="Q3327">
        <f t="shared" si="154"/>
        <v>0.01</v>
      </c>
      <c r="R3327">
        <f t="shared" si="155"/>
        <v>453.6</v>
      </c>
    </row>
    <row r="3328" spans="1:18" ht="15.75" customHeight="1">
      <c r="A3328" s="19">
        <v>3327</v>
      </c>
      <c r="B3328" s="4">
        <v>48</v>
      </c>
      <c r="C3328" s="15">
        <v>8</v>
      </c>
      <c r="D3328" s="21">
        <v>2</v>
      </c>
      <c r="E3328" s="22">
        <v>44532</v>
      </c>
      <c r="F3328" s="26">
        <v>3</v>
      </c>
      <c r="G3328" s="24">
        <v>0.17</v>
      </c>
      <c r="H3328">
        <f>VLOOKUP($B3328,產品!$A$1:$E$61,4,FALSE)*(1-$G3328)*$F3328</f>
        <v>54780</v>
      </c>
      <c r="I3328" s="58">
        <f>$H3328-VLOOKUP($B3328,產品!$A$2:$E$61,5,FALSE)*F3328-$R3328</f>
        <v>11058.3</v>
      </c>
      <c r="J3328">
        <f t="shared" si="153"/>
        <v>2021</v>
      </c>
      <c r="P3328" t="str">
        <f>MID(VLOOKUP($D3328,業務!$A$1:$E$11,2,FALSE),FIND("/",VLOOKUP($D3328,業務!$A$1:$E$11,2,FALSE))+1,2)</f>
        <v>經理</v>
      </c>
      <c r="Q3328">
        <f t="shared" si="154"/>
        <v>1.4999999999999999E-2</v>
      </c>
      <c r="R3328">
        <f t="shared" si="155"/>
        <v>821.69999999999993</v>
      </c>
    </row>
    <row r="3329" spans="1:18" ht="15.75" customHeight="1">
      <c r="A3329" s="19">
        <v>3328</v>
      </c>
      <c r="B3329" s="4">
        <v>44</v>
      </c>
      <c r="C3329" s="15">
        <v>257</v>
      </c>
      <c r="D3329" s="21">
        <v>9</v>
      </c>
      <c r="E3329" s="22">
        <v>44532</v>
      </c>
      <c r="F3329" s="26">
        <v>4</v>
      </c>
      <c r="G3329" s="24">
        <v>0.19</v>
      </c>
      <c r="H3329">
        <f>VLOOKUP($B3329,產品!$A$1:$E$61,4,FALSE)*(1-$G3329)*$F3329</f>
        <v>64800.000000000007</v>
      </c>
      <c r="I3329" s="58">
        <f>$H3329-VLOOKUP($B3329,產品!$A$2:$E$61,5,FALSE)*F3329-$R3329</f>
        <v>11828.000000000007</v>
      </c>
      <c r="J3329">
        <f t="shared" si="153"/>
        <v>2021</v>
      </c>
      <c r="P3329" t="str">
        <f>MID(VLOOKUP($D3329,業務!$A$1:$E$11,2,FALSE),FIND("/",VLOOKUP($D3329,業務!$A$1:$E$11,2,FALSE))+1,2)</f>
        <v>經理</v>
      </c>
      <c r="Q3329">
        <f t="shared" si="154"/>
        <v>1.4999999999999999E-2</v>
      </c>
      <c r="R3329">
        <f t="shared" si="155"/>
        <v>972.00000000000011</v>
      </c>
    </row>
    <row r="3330" spans="1:18" ht="15.75" customHeight="1">
      <c r="A3330" s="19">
        <v>3329</v>
      </c>
      <c r="B3330" s="4">
        <v>44</v>
      </c>
      <c r="C3330" s="15">
        <v>6</v>
      </c>
      <c r="D3330" s="21">
        <v>10</v>
      </c>
      <c r="E3330" s="22">
        <v>44532</v>
      </c>
      <c r="F3330" s="26">
        <v>5</v>
      </c>
      <c r="G3330" s="24">
        <v>0.19</v>
      </c>
      <c r="H3330">
        <f>VLOOKUP($B3330,產品!$A$1:$E$61,4,FALSE)*(1-$G3330)*$F3330</f>
        <v>81000.000000000015</v>
      </c>
      <c r="I3330" s="58">
        <f>$H3330-VLOOKUP($B3330,產品!$A$2:$E$61,5,FALSE)*F3330-$R3330</f>
        <v>15190.000000000015</v>
      </c>
      <c r="J3330">
        <f t="shared" si="153"/>
        <v>2021</v>
      </c>
      <c r="P3330" t="str">
        <f>MID(VLOOKUP($D3330,業務!$A$1:$E$11,2,FALSE),FIND("/",VLOOKUP($D3330,業務!$A$1:$E$11,2,FALSE))+1,2)</f>
        <v>專員</v>
      </c>
      <c r="Q3330">
        <f t="shared" si="154"/>
        <v>0.01</v>
      </c>
      <c r="R3330">
        <f t="shared" si="155"/>
        <v>810.00000000000011</v>
      </c>
    </row>
    <row r="3331" spans="1:18" ht="15.75" customHeight="1">
      <c r="A3331" s="19">
        <v>3330</v>
      </c>
      <c r="B3331" s="4">
        <v>50</v>
      </c>
      <c r="C3331" s="15">
        <v>4</v>
      </c>
      <c r="D3331" s="21">
        <v>10</v>
      </c>
      <c r="E3331" s="22">
        <v>44532</v>
      </c>
      <c r="F3331" s="23">
        <v>10</v>
      </c>
      <c r="G3331" s="24">
        <v>0.15</v>
      </c>
      <c r="H3331">
        <f>VLOOKUP($B3331,產品!$A$1:$E$61,4,FALSE)*(1-$G3331)*$F3331</f>
        <v>153000</v>
      </c>
      <c r="I3331" s="58">
        <f>$H3331-VLOOKUP($B3331,產品!$A$2:$E$61,5,FALSE)*F3331-$R3331</f>
        <v>25470</v>
      </c>
      <c r="J3331">
        <f t="shared" ref="J3331:J3394" si="156">YEAR(E3331)</f>
        <v>2021</v>
      </c>
      <c r="P3331" t="str">
        <f>MID(VLOOKUP($D3331,業務!$A$1:$E$11,2,FALSE),FIND("/",VLOOKUP($D3331,業務!$A$1:$E$11,2,FALSE))+1,2)</f>
        <v>專員</v>
      </c>
      <c r="Q3331">
        <f t="shared" ref="Q3331:Q3394" si="157">IF($P3331="專員",1%,IF($P3331="副理",1.2%,IF($P3331="經理",1.5%,IF($P3331="協理",1.6%,0))))</f>
        <v>0.01</v>
      </c>
      <c r="R3331">
        <f t="shared" ref="R3331:R3394" si="158">$H3331*$Q3331</f>
        <v>1530</v>
      </c>
    </row>
    <row r="3332" spans="1:18" ht="15.75" customHeight="1">
      <c r="A3332" s="19">
        <v>3331</v>
      </c>
      <c r="B3332" s="4">
        <v>21</v>
      </c>
      <c r="C3332" s="15">
        <v>7</v>
      </c>
      <c r="D3332" s="21">
        <v>7</v>
      </c>
      <c r="E3332" s="22">
        <v>44532</v>
      </c>
      <c r="F3332" s="26">
        <v>30</v>
      </c>
      <c r="G3332" s="24">
        <v>7.0000000000000007E-2</v>
      </c>
      <c r="H3332">
        <f>VLOOKUP($B3332,產品!$A$1:$E$61,4,FALSE)*(1-$G3332)*$F3332</f>
        <v>50220</v>
      </c>
      <c r="I3332" s="58">
        <f>$H3332-VLOOKUP($B3332,產品!$A$2:$E$61,5,FALSE)*F3332-$R3332</f>
        <v>28017.360000000001</v>
      </c>
      <c r="J3332">
        <f t="shared" si="156"/>
        <v>2021</v>
      </c>
      <c r="P3332" t="str">
        <f>MID(VLOOKUP($D3332,業務!$A$1:$E$11,2,FALSE),FIND("/",VLOOKUP($D3332,業務!$A$1:$E$11,2,FALSE))+1,2)</f>
        <v>副理</v>
      </c>
      <c r="Q3332">
        <f t="shared" si="157"/>
        <v>1.2E-2</v>
      </c>
      <c r="R3332">
        <f t="shared" si="158"/>
        <v>602.64</v>
      </c>
    </row>
    <row r="3333" spans="1:18" ht="15.75" customHeight="1">
      <c r="A3333" s="19">
        <v>3332</v>
      </c>
      <c r="B3333" s="4">
        <v>15</v>
      </c>
      <c r="C3333" s="15">
        <v>5</v>
      </c>
      <c r="D3333" s="21">
        <v>6</v>
      </c>
      <c r="E3333" s="22">
        <v>44532</v>
      </c>
      <c r="F3333" s="26">
        <v>40</v>
      </c>
      <c r="G3333" s="24">
        <v>0.15</v>
      </c>
      <c r="H3333">
        <f>VLOOKUP($B3333,產品!$A$1:$E$61,4,FALSE)*(1-$G3333)*$F3333</f>
        <v>61200</v>
      </c>
      <c r="I3333" s="58">
        <f>$H3333-VLOOKUP($B3333,產品!$A$2:$E$61,5,FALSE)*F3333-$R3333</f>
        <v>31788</v>
      </c>
      <c r="J3333">
        <f t="shared" si="156"/>
        <v>2021</v>
      </c>
      <c r="P3333" t="str">
        <f>MID(VLOOKUP($D3333,業務!$A$1:$E$11,2,FALSE),FIND("/",VLOOKUP($D3333,業務!$A$1:$E$11,2,FALSE))+1,2)</f>
        <v>專員</v>
      </c>
      <c r="Q3333">
        <f t="shared" si="157"/>
        <v>0.01</v>
      </c>
      <c r="R3333">
        <f t="shared" si="158"/>
        <v>612</v>
      </c>
    </row>
    <row r="3334" spans="1:18" ht="15.75" customHeight="1">
      <c r="A3334" s="19">
        <v>3333</v>
      </c>
      <c r="B3334" s="4">
        <v>26</v>
      </c>
      <c r="C3334" s="15">
        <v>284</v>
      </c>
      <c r="D3334" s="21">
        <v>6</v>
      </c>
      <c r="E3334" s="22">
        <v>44533</v>
      </c>
      <c r="F3334" s="23">
        <v>10</v>
      </c>
      <c r="G3334" s="24">
        <v>0.19</v>
      </c>
      <c r="H3334">
        <f>VLOOKUP($B3334,產品!$A$1:$E$61,4,FALSE)*(1-$G3334)*$F3334</f>
        <v>52650</v>
      </c>
      <c r="I3334" s="58">
        <f>$H3334-VLOOKUP($B3334,產品!$A$2:$E$61,5,FALSE)*F3334-$R3334</f>
        <v>13123.5</v>
      </c>
      <c r="J3334">
        <f t="shared" si="156"/>
        <v>2021</v>
      </c>
      <c r="P3334" t="str">
        <f>MID(VLOOKUP($D3334,業務!$A$1:$E$11,2,FALSE),FIND("/",VLOOKUP($D3334,業務!$A$1:$E$11,2,FALSE))+1,2)</f>
        <v>專員</v>
      </c>
      <c r="Q3334">
        <f t="shared" si="157"/>
        <v>0.01</v>
      </c>
      <c r="R3334">
        <f t="shared" si="158"/>
        <v>526.5</v>
      </c>
    </row>
    <row r="3335" spans="1:18" ht="15.75" customHeight="1">
      <c r="A3335" s="19">
        <v>3334</v>
      </c>
      <c r="B3335" s="4">
        <v>43</v>
      </c>
      <c r="C3335" s="15">
        <v>257</v>
      </c>
      <c r="D3335" s="21">
        <v>6</v>
      </c>
      <c r="E3335" s="22">
        <v>44533</v>
      </c>
      <c r="F3335" s="26">
        <v>2</v>
      </c>
      <c r="G3335" s="24">
        <v>0.13</v>
      </c>
      <c r="H3335">
        <f>VLOOKUP($B3335,產品!$A$1:$E$61,4,FALSE)*(1-$G3335)*$F3335</f>
        <v>31320</v>
      </c>
      <c r="I3335" s="58">
        <f>$H3335-VLOOKUP($B3335,產品!$A$2:$E$61,5,FALSE)*F3335-$R3335</f>
        <v>7606.8</v>
      </c>
      <c r="J3335">
        <f t="shared" si="156"/>
        <v>2021</v>
      </c>
      <c r="P3335" t="str">
        <f>MID(VLOOKUP($D3335,業務!$A$1:$E$11,2,FALSE),FIND("/",VLOOKUP($D3335,業務!$A$1:$E$11,2,FALSE))+1,2)</f>
        <v>專員</v>
      </c>
      <c r="Q3335">
        <f t="shared" si="157"/>
        <v>0.01</v>
      </c>
      <c r="R3335">
        <f t="shared" si="158"/>
        <v>313.2</v>
      </c>
    </row>
    <row r="3336" spans="1:18" ht="15.75" customHeight="1">
      <c r="A3336" s="19">
        <v>3335</v>
      </c>
      <c r="B3336" s="4">
        <v>34</v>
      </c>
      <c r="C3336" s="15">
        <v>1</v>
      </c>
      <c r="D3336" s="21">
        <v>10</v>
      </c>
      <c r="E3336" s="22">
        <v>44533</v>
      </c>
      <c r="F3336" s="26">
        <v>8</v>
      </c>
      <c r="G3336" s="24">
        <v>0.2</v>
      </c>
      <c r="H3336">
        <f>VLOOKUP($B3336,產品!$A$1:$E$61,4,FALSE)*(1-$G3336)*$F3336</f>
        <v>51200</v>
      </c>
      <c r="I3336" s="58">
        <f>$H3336-VLOOKUP($B3336,產品!$A$2:$E$61,5,FALSE)*F3336-$R3336</f>
        <v>12288</v>
      </c>
      <c r="J3336">
        <f t="shared" si="156"/>
        <v>2021</v>
      </c>
      <c r="P3336" t="str">
        <f>MID(VLOOKUP($D3336,業務!$A$1:$E$11,2,FALSE),FIND("/",VLOOKUP($D3336,業務!$A$1:$E$11,2,FALSE))+1,2)</f>
        <v>專員</v>
      </c>
      <c r="Q3336">
        <f t="shared" si="157"/>
        <v>0.01</v>
      </c>
      <c r="R3336">
        <f t="shared" si="158"/>
        <v>512</v>
      </c>
    </row>
    <row r="3337" spans="1:18" ht="15.75" customHeight="1">
      <c r="A3337" s="19">
        <v>3336</v>
      </c>
      <c r="B3337" s="4">
        <v>46</v>
      </c>
      <c r="C3337" s="15">
        <v>115</v>
      </c>
      <c r="D3337" s="21">
        <v>4</v>
      </c>
      <c r="E3337" s="22">
        <v>44533</v>
      </c>
      <c r="F3337" s="26">
        <v>8</v>
      </c>
      <c r="G3337" s="24">
        <v>0.17</v>
      </c>
      <c r="H3337">
        <f>VLOOKUP($B3337,產品!$A$1:$E$61,4,FALSE)*(1-$G3337)*$F3337</f>
        <v>112880</v>
      </c>
      <c r="I3337" s="58">
        <f>$H3337-VLOOKUP($B3337,產品!$A$2:$E$61,5,FALSE)*F3337-$R3337</f>
        <v>23125.439999999999</v>
      </c>
      <c r="J3337">
        <f t="shared" si="156"/>
        <v>2021</v>
      </c>
      <c r="P3337" t="str">
        <f>MID(VLOOKUP($D3337,業務!$A$1:$E$11,2,FALSE),FIND("/",VLOOKUP($D3337,業務!$A$1:$E$11,2,FALSE))+1,2)</f>
        <v>副理</v>
      </c>
      <c r="Q3337">
        <f t="shared" si="157"/>
        <v>1.2E-2</v>
      </c>
      <c r="R3337">
        <f t="shared" si="158"/>
        <v>1354.56</v>
      </c>
    </row>
    <row r="3338" spans="1:18" ht="15.75" customHeight="1">
      <c r="A3338" s="19">
        <v>3337</v>
      </c>
      <c r="B3338" s="4">
        <v>12</v>
      </c>
      <c r="C3338" s="15">
        <v>5</v>
      </c>
      <c r="D3338" s="21">
        <v>3</v>
      </c>
      <c r="E3338" s="22">
        <v>44533</v>
      </c>
      <c r="F3338" s="26">
        <v>80</v>
      </c>
      <c r="G3338" s="24">
        <v>7.0000000000000007E-2</v>
      </c>
      <c r="H3338">
        <f>VLOOKUP($B3338,產品!$A$1:$E$61,4,FALSE)*(1-$G3338)*$F3338</f>
        <v>74399.999999999985</v>
      </c>
      <c r="I3338" s="58">
        <f>$H3338-VLOOKUP($B3338,產品!$A$2:$E$61,5,FALSE)*F3338-$R3338</f>
        <v>41209.599999999984</v>
      </c>
      <c r="J3338">
        <f t="shared" si="156"/>
        <v>2021</v>
      </c>
      <c r="P3338" t="str">
        <f>MID(VLOOKUP($D3338,業務!$A$1:$E$11,2,FALSE),FIND("/",VLOOKUP($D3338,業務!$A$1:$E$11,2,FALSE))+1,2)</f>
        <v>協理</v>
      </c>
      <c r="Q3338">
        <f t="shared" si="157"/>
        <v>1.6E-2</v>
      </c>
      <c r="R3338">
        <f t="shared" si="158"/>
        <v>1190.3999999999999</v>
      </c>
    </row>
    <row r="3339" spans="1:18" ht="15.75" customHeight="1">
      <c r="A3339" s="19">
        <v>3338</v>
      </c>
      <c r="B3339" s="4">
        <v>59</v>
      </c>
      <c r="C3339" s="15">
        <v>4</v>
      </c>
      <c r="D3339" s="21">
        <v>2</v>
      </c>
      <c r="E3339" s="22">
        <v>44534</v>
      </c>
      <c r="F3339" s="26">
        <v>1</v>
      </c>
      <c r="G3339" s="24">
        <v>0.1</v>
      </c>
      <c r="H3339">
        <f>VLOOKUP($B3339,產品!$A$1:$E$61,4,FALSE)*(1-$G3339)*$F3339</f>
        <v>21600</v>
      </c>
      <c r="I3339" s="58">
        <f>$H3339-VLOOKUP($B3339,產品!$A$2:$E$61,5,FALSE)*F3339-$R3339</f>
        <v>4476</v>
      </c>
      <c r="J3339">
        <f t="shared" si="156"/>
        <v>2021</v>
      </c>
      <c r="P3339" t="str">
        <f>MID(VLOOKUP($D3339,業務!$A$1:$E$11,2,FALSE),FIND("/",VLOOKUP($D3339,業務!$A$1:$E$11,2,FALSE))+1,2)</f>
        <v>經理</v>
      </c>
      <c r="Q3339">
        <f t="shared" si="157"/>
        <v>1.4999999999999999E-2</v>
      </c>
      <c r="R3339">
        <f t="shared" si="158"/>
        <v>324</v>
      </c>
    </row>
    <row r="3340" spans="1:18" ht="15.75" customHeight="1">
      <c r="A3340" s="19">
        <v>3339</v>
      </c>
      <c r="B3340" s="4">
        <v>9</v>
      </c>
      <c r="C3340" s="15">
        <v>291</v>
      </c>
      <c r="D3340" s="21">
        <v>6</v>
      </c>
      <c r="E3340" s="22">
        <v>44534</v>
      </c>
      <c r="F3340" s="26">
        <v>12</v>
      </c>
      <c r="G3340" s="24">
        <v>0.19</v>
      </c>
      <c r="H3340">
        <f>VLOOKUP($B3340,產品!$A$1:$E$61,4,FALSE)*(1-$G3340)*$F3340</f>
        <v>9720</v>
      </c>
      <c r="I3340" s="58">
        <f>$H3340-VLOOKUP($B3340,產品!$A$2:$E$61,5,FALSE)*F3340-$R3340</f>
        <v>4822.8</v>
      </c>
      <c r="J3340">
        <f t="shared" si="156"/>
        <v>2021</v>
      </c>
      <c r="P3340" t="str">
        <f>MID(VLOOKUP($D3340,業務!$A$1:$E$11,2,FALSE),FIND("/",VLOOKUP($D3340,業務!$A$1:$E$11,2,FALSE))+1,2)</f>
        <v>專員</v>
      </c>
      <c r="Q3340">
        <f t="shared" si="157"/>
        <v>0.01</v>
      </c>
      <c r="R3340">
        <f t="shared" si="158"/>
        <v>97.2</v>
      </c>
    </row>
    <row r="3341" spans="1:18" ht="15.75" customHeight="1">
      <c r="A3341" s="19">
        <v>3340</v>
      </c>
      <c r="B3341" s="4">
        <v>52</v>
      </c>
      <c r="C3341" s="15">
        <v>126</v>
      </c>
      <c r="D3341" s="21">
        <v>1</v>
      </c>
      <c r="E3341" s="22">
        <v>44534</v>
      </c>
      <c r="F3341" s="26">
        <v>3</v>
      </c>
      <c r="G3341" s="24">
        <v>0.08</v>
      </c>
      <c r="H3341">
        <f>VLOOKUP($B3341,產品!$A$1:$E$61,4,FALSE)*(1-$G3341)*$F3341</f>
        <v>60720</v>
      </c>
      <c r="I3341" s="58">
        <f>$H3341-VLOOKUP($B3341,產品!$A$2:$E$61,5,FALSE)*F3341-$R3341</f>
        <v>13912.800000000007</v>
      </c>
      <c r="J3341">
        <f t="shared" si="156"/>
        <v>2021</v>
      </c>
      <c r="P3341" t="str">
        <f>MID(VLOOKUP($D3341,業務!$A$1:$E$11,2,FALSE),FIND("/",VLOOKUP($D3341,業務!$A$1:$E$11,2,FALSE))+1,2)</f>
        <v>專員</v>
      </c>
      <c r="Q3341">
        <f t="shared" si="157"/>
        <v>0.01</v>
      </c>
      <c r="R3341">
        <f t="shared" si="158"/>
        <v>607.20000000000005</v>
      </c>
    </row>
    <row r="3342" spans="1:18" ht="15.75" customHeight="1">
      <c r="A3342" s="19">
        <v>3341</v>
      </c>
      <c r="B3342" s="4">
        <v>3</v>
      </c>
      <c r="C3342" s="15">
        <v>265</v>
      </c>
      <c r="D3342" s="21">
        <v>2</v>
      </c>
      <c r="E3342" s="22">
        <v>44534</v>
      </c>
      <c r="F3342" s="26">
        <v>40</v>
      </c>
      <c r="G3342" s="24">
        <v>0.1</v>
      </c>
      <c r="H3342">
        <f>VLOOKUP($B3342,產品!$A$1:$E$61,4,FALSE)*(1-$G3342)*$F3342</f>
        <v>36000</v>
      </c>
      <c r="I3342" s="58">
        <f>$H3342-VLOOKUP($B3342,產品!$A$2:$E$61,5,FALSE)*F3342-$R3342</f>
        <v>19460</v>
      </c>
      <c r="J3342">
        <f t="shared" si="156"/>
        <v>2021</v>
      </c>
      <c r="P3342" t="str">
        <f>MID(VLOOKUP($D3342,業務!$A$1:$E$11,2,FALSE),FIND("/",VLOOKUP($D3342,業務!$A$1:$E$11,2,FALSE))+1,2)</f>
        <v>經理</v>
      </c>
      <c r="Q3342">
        <f t="shared" si="157"/>
        <v>1.4999999999999999E-2</v>
      </c>
      <c r="R3342">
        <f t="shared" si="158"/>
        <v>540</v>
      </c>
    </row>
    <row r="3343" spans="1:18" ht="15.75" customHeight="1">
      <c r="A3343" s="19">
        <v>3342</v>
      </c>
      <c r="B3343" s="4">
        <v>59</v>
      </c>
      <c r="C3343" s="15">
        <v>257</v>
      </c>
      <c r="D3343" s="21">
        <v>7</v>
      </c>
      <c r="E3343" s="22">
        <v>44534</v>
      </c>
      <c r="F3343" s="26">
        <v>5</v>
      </c>
      <c r="G3343" s="24">
        <v>0.13</v>
      </c>
      <c r="H3343">
        <f>VLOOKUP($B3343,產品!$A$1:$E$61,4,FALSE)*(1-$G3343)*$F3343</f>
        <v>104400</v>
      </c>
      <c r="I3343" s="58">
        <f>$H3343-VLOOKUP($B3343,產品!$A$2:$E$61,5,FALSE)*F3343-$R3343</f>
        <v>19147.2</v>
      </c>
      <c r="J3343">
        <f t="shared" si="156"/>
        <v>2021</v>
      </c>
      <c r="P3343" t="str">
        <f>MID(VLOOKUP($D3343,業務!$A$1:$E$11,2,FALSE),FIND("/",VLOOKUP($D3343,業務!$A$1:$E$11,2,FALSE))+1,2)</f>
        <v>副理</v>
      </c>
      <c r="Q3343">
        <f t="shared" si="157"/>
        <v>1.2E-2</v>
      </c>
      <c r="R3343">
        <f t="shared" si="158"/>
        <v>1252.8</v>
      </c>
    </row>
    <row r="3344" spans="1:18" ht="15.75" customHeight="1">
      <c r="A3344" s="19">
        <v>3343</v>
      </c>
      <c r="B3344" s="4">
        <v>10</v>
      </c>
      <c r="C3344" s="15">
        <v>1</v>
      </c>
      <c r="D3344" s="21">
        <v>7</v>
      </c>
      <c r="E3344" s="22">
        <v>44534</v>
      </c>
      <c r="F3344" s="26">
        <v>50</v>
      </c>
      <c r="G3344" s="24">
        <v>0.12</v>
      </c>
      <c r="H3344">
        <f>VLOOKUP($B3344,產品!$A$1:$E$61,4,FALSE)*(1-$G3344)*$F3344</f>
        <v>44000</v>
      </c>
      <c r="I3344" s="58">
        <f>$H3344-VLOOKUP($B3344,產品!$A$2:$E$61,5,FALSE)*F3344-$R3344</f>
        <v>23472</v>
      </c>
      <c r="J3344">
        <f t="shared" si="156"/>
        <v>2021</v>
      </c>
      <c r="P3344" t="str">
        <f>MID(VLOOKUP($D3344,業務!$A$1:$E$11,2,FALSE),FIND("/",VLOOKUP($D3344,業務!$A$1:$E$11,2,FALSE))+1,2)</f>
        <v>副理</v>
      </c>
      <c r="Q3344">
        <f t="shared" si="157"/>
        <v>1.2E-2</v>
      </c>
      <c r="R3344">
        <f t="shared" si="158"/>
        <v>528</v>
      </c>
    </row>
    <row r="3345" spans="1:18" ht="15.75" customHeight="1">
      <c r="A3345" s="19">
        <v>3344</v>
      </c>
      <c r="B3345" s="4">
        <v>3</v>
      </c>
      <c r="C3345" s="15">
        <v>116</v>
      </c>
      <c r="D3345" s="21">
        <v>6</v>
      </c>
      <c r="E3345" s="22">
        <v>44534</v>
      </c>
      <c r="F3345" s="23">
        <v>50</v>
      </c>
      <c r="G3345" s="24">
        <v>0.1</v>
      </c>
      <c r="H3345">
        <f>VLOOKUP($B3345,產品!$A$1:$E$61,4,FALSE)*(1-$G3345)*$F3345</f>
        <v>45000</v>
      </c>
      <c r="I3345" s="58">
        <f>$H3345-VLOOKUP($B3345,產品!$A$2:$E$61,5,FALSE)*F3345-$R3345</f>
        <v>24550</v>
      </c>
      <c r="J3345">
        <f t="shared" si="156"/>
        <v>2021</v>
      </c>
      <c r="P3345" t="str">
        <f>MID(VLOOKUP($D3345,業務!$A$1:$E$11,2,FALSE),FIND("/",VLOOKUP($D3345,業務!$A$1:$E$11,2,FALSE))+1,2)</f>
        <v>專員</v>
      </c>
      <c r="Q3345">
        <f t="shared" si="157"/>
        <v>0.01</v>
      </c>
      <c r="R3345">
        <f t="shared" si="158"/>
        <v>450</v>
      </c>
    </row>
    <row r="3346" spans="1:18" ht="15.75" customHeight="1">
      <c r="A3346" s="19">
        <v>3345</v>
      </c>
      <c r="B3346" s="4">
        <v>25</v>
      </c>
      <c r="C3346" s="15">
        <v>117</v>
      </c>
      <c r="D3346" s="21">
        <v>3</v>
      </c>
      <c r="E3346" s="22">
        <v>44534</v>
      </c>
      <c r="F3346" s="26">
        <v>15</v>
      </c>
      <c r="G3346" s="24">
        <v>0.06</v>
      </c>
      <c r="H3346">
        <f>VLOOKUP($B3346,產品!$A$1:$E$61,4,FALSE)*(1-$G3346)*$F3346</f>
        <v>84600</v>
      </c>
      <c r="I3346" s="58">
        <f>$H3346-VLOOKUP($B3346,產品!$A$2:$E$61,5,FALSE)*F3346-$R3346</f>
        <v>29246.400000000001</v>
      </c>
      <c r="J3346">
        <f t="shared" si="156"/>
        <v>2021</v>
      </c>
      <c r="P3346" t="str">
        <f>MID(VLOOKUP($D3346,業務!$A$1:$E$11,2,FALSE),FIND("/",VLOOKUP($D3346,業務!$A$1:$E$11,2,FALSE))+1,2)</f>
        <v>協理</v>
      </c>
      <c r="Q3346">
        <f t="shared" si="157"/>
        <v>1.6E-2</v>
      </c>
      <c r="R3346">
        <f t="shared" si="158"/>
        <v>1353.6000000000001</v>
      </c>
    </row>
    <row r="3347" spans="1:18" ht="15.75" customHeight="1">
      <c r="A3347" s="19">
        <v>3346</v>
      </c>
      <c r="B3347" s="4">
        <v>56</v>
      </c>
      <c r="C3347" s="15">
        <v>10</v>
      </c>
      <c r="D3347" s="21">
        <v>8</v>
      </c>
      <c r="E3347" s="22">
        <v>44534</v>
      </c>
      <c r="F3347" s="26">
        <v>13</v>
      </c>
      <c r="G3347" s="24">
        <v>0.19</v>
      </c>
      <c r="H3347">
        <f>VLOOKUP($B3347,產品!$A$1:$E$61,4,FALSE)*(1-$G3347)*$F3347</f>
        <v>231660</v>
      </c>
      <c r="I3347" s="58">
        <f>$H3347-VLOOKUP($B3347,產品!$A$2:$E$61,5,FALSE)*F3347-$R3347</f>
        <v>29143.400000000031</v>
      </c>
      <c r="J3347">
        <f t="shared" si="156"/>
        <v>2021</v>
      </c>
      <c r="P3347" t="str">
        <f>MID(VLOOKUP($D3347,業務!$A$1:$E$11,2,FALSE),FIND("/",VLOOKUP($D3347,業務!$A$1:$E$11,2,FALSE))+1,2)</f>
        <v>專員</v>
      </c>
      <c r="Q3347">
        <f t="shared" si="157"/>
        <v>0.01</v>
      </c>
      <c r="R3347">
        <f t="shared" si="158"/>
        <v>2316.6</v>
      </c>
    </row>
    <row r="3348" spans="1:18" ht="15.75" customHeight="1">
      <c r="A3348" s="19">
        <v>3347</v>
      </c>
      <c r="B3348" s="4">
        <v>4</v>
      </c>
      <c r="C3348" s="15">
        <v>276</v>
      </c>
      <c r="D3348" s="21">
        <v>4</v>
      </c>
      <c r="E3348" s="22">
        <v>44534</v>
      </c>
      <c r="F3348" s="23">
        <v>80</v>
      </c>
      <c r="G3348" s="24">
        <v>0.18</v>
      </c>
      <c r="H3348">
        <f>VLOOKUP($B3348,產品!$A$1:$E$61,4,FALSE)*(1-$G3348)*$F3348</f>
        <v>65600.000000000015</v>
      </c>
      <c r="I3348" s="58">
        <f>$H3348-VLOOKUP($B3348,產品!$A$2:$E$61,5,FALSE)*F3348-$R3348</f>
        <v>32812.800000000017</v>
      </c>
      <c r="J3348">
        <f t="shared" si="156"/>
        <v>2021</v>
      </c>
      <c r="P3348" t="str">
        <f>MID(VLOOKUP($D3348,業務!$A$1:$E$11,2,FALSE),FIND("/",VLOOKUP($D3348,業務!$A$1:$E$11,2,FALSE))+1,2)</f>
        <v>副理</v>
      </c>
      <c r="Q3348">
        <f t="shared" si="157"/>
        <v>1.2E-2</v>
      </c>
      <c r="R3348">
        <f t="shared" si="158"/>
        <v>787.20000000000016</v>
      </c>
    </row>
    <row r="3349" spans="1:18" ht="15.75" customHeight="1">
      <c r="A3349" s="19">
        <v>3348</v>
      </c>
      <c r="B3349" s="4">
        <v>58</v>
      </c>
      <c r="C3349" s="15">
        <v>3</v>
      </c>
      <c r="D3349" s="21">
        <v>5</v>
      </c>
      <c r="E3349" s="22">
        <v>44534</v>
      </c>
      <c r="F3349" s="23">
        <v>7</v>
      </c>
      <c r="G3349" s="24">
        <v>0.06</v>
      </c>
      <c r="H3349">
        <f>VLOOKUP($B3349,產品!$A$1:$E$61,4,FALSE)*(1-$G3349)*$F3349</f>
        <v>138180</v>
      </c>
      <c r="I3349" s="58">
        <f>$H3349-VLOOKUP($B3349,產品!$A$2:$E$61,5,FALSE)*F3349-$R3349</f>
        <v>33898.200000000012</v>
      </c>
      <c r="J3349">
        <f t="shared" si="156"/>
        <v>2021</v>
      </c>
      <c r="P3349" t="str">
        <f>MID(VLOOKUP($D3349,業務!$A$1:$E$11,2,FALSE),FIND("/",VLOOKUP($D3349,業務!$A$1:$E$11,2,FALSE))+1,2)</f>
        <v>專員</v>
      </c>
      <c r="Q3349">
        <f t="shared" si="157"/>
        <v>0.01</v>
      </c>
      <c r="R3349">
        <f t="shared" si="158"/>
        <v>1381.8</v>
      </c>
    </row>
    <row r="3350" spans="1:18" ht="15.75" customHeight="1">
      <c r="A3350" s="19">
        <v>3349</v>
      </c>
      <c r="B3350" s="4">
        <v>13</v>
      </c>
      <c r="C3350" s="15">
        <v>10</v>
      </c>
      <c r="D3350" s="21">
        <v>6</v>
      </c>
      <c r="E3350" s="22">
        <v>44534</v>
      </c>
      <c r="F3350" s="26">
        <v>40</v>
      </c>
      <c r="G3350" s="24">
        <v>0.08</v>
      </c>
      <c r="H3350">
        <f>VLOOKUP($B3350,產品!$A$1:$E$61,4,FALSE)*(1-$G3350)*$F3350</f>
        <v>66240</v>
      </c>
      <c r="I3350" s="58">
        <f>$H3350-VLOOKUP($B3350,產品!$A$2:$E$61,5,FALSE)*F3350-$R3350</f>
        <v>36777.599999999999</v>
      </c>
      <c r="J3350">
        <f t="shared" si="156"/>
        <v>2021</v>
      </c>
      <c r="P3350" t="str">
        <f>MID(VLOOKUP($D3350,業務!$A$1:$E$11,2,FALSE),FIND("/",VLOOKUP($D3350,業務!$A$1:$E$11,2,FALSE))+1,2)</f>
        <v>專員</v>
      </c>
      <c r="Q3350">
        <f t="shared" si="157"/>
        <v>0.01</v>
      </c>
      <c r="R3350">
        <f t="shared" si="158"/>
        <v>662.4</v>
      </c>
    </row>
    <row r="3351" spans="1:18" ht="15.75" customHeight="1">
      <c r="A3351" s="19">
        <v>3350</v>
      </c>
      <c r="B3351" s="4">
        <v>23</v>
      </c>
      <c r="C3351" s="15">
        <v>117</v>
      </c>
      <c r="D3351" s="21">
        <v>7</v>
      </c>
      <c r="E3351" s="22">
        <v>44534</v>
      </c>
      <c r="F3351" s="26">
        <v>50</v>
      </c>
      <c r="G3351" s="24">
        <v>7.0000000000000007E-2</v>
      </c>
      <c r="H3351">
        <f>VLOOKUP($B3351,產品!$A$1:$E$61,4,FALSE)*(1-$G3351)*$F3351</f>
        <v>83700</v>
      </c>
      <c r="I3351" s="58">
        <f>$H3351-VLOOKUP($B3351,產品!$A$2:$E$61,5,FALSE)*F3351-$R3351</f>
        <v>46695.6</v>
      </c>
      <c r="J3351">
        <f t="shared" si="156"/>
        <v>2021</v>
      </c>
      <c r="P3351" t="str">
        <f>MID(VLOOKUP($D3351,業務!$A$1:$E$11,2,FALSE),FIND("/",VLOOKUP($D3351,業務!$A$1:$E$11,2,FALSE))+1,2)</f>
        <v>副理</v>
      </c>
      <c r="Q3351">
        <f t="shared" si="157"/>
        <v>1.2E-2</v>
      </c>
      <c r="R3351">
        <f t="shared" si="158"/>
        <v>1004.4</v>
      </c>
    </row>
    <row r="3352" spans="1:18" ht="15.75" customHeight="1">
      <c r="A3352" s="19">
        <v>3351</v>
      </c>
      <c r="B3352" s="4">
        <v>59</v>
      </c>
      <c r="C3352" s="15">
        <v>9</v>
      </c>
      <c r="D3352" s="21">
        <v>7</v>
      </c>
      <c r="E3352" s="22">
        <v>44534</v>
      </c>
      <c r="F3352" s="23">
        <v>14</v>
      </c>
      <c r="G3352" s="24">
        <v>0.13</v>
      </c>
      <c r="H3352">
        <f>VLOOKUP($B3352,產品!$A$1:$E$61,4,FALSE)*(1-$G3352)*$F3352</f>
        <v>292320</v>
      </c>
      <c r="I3352" s="58">
        <f>$H3352-VLOOKUP($B3352,產品!$A$2:$E$61,5,FALSE)*F3352-$R3352</f>
        <v>53612.160000000003</v>
      </c>
      <c r="J3352">
        <f t="shared" si="156"/>
        <v>2021</v>
      </c>
      <c r="P3352" t="str">
        <f>MID(VLOOKUP($D3352,業務!$A$1:$E$11,2,FALSE),FIND("/",VLOOKUP($D3352,業務!$A$1:$E$11,2,FALSE))+1,2)</f>
        <v>副理</v>
      </c>
      <c r="Q3352">
        <f t="shared" si="157"/>
        <v>1.2E-2</v>
      </c>
      <c r="R3352">
        <f t="shared" si="158"/>
        <v>3507.84</v>
      </c>
    </row>
    <row r="3353" spans="1:18" ht="15.75" customHeight="1">
      <c r="A3353" s="19">
        <v>3352</v>
      </c>
      <c r="B3353" s="4">
        <v>4</v>
      </c>
      <c r="C3353" s="15">
        <v>125</v>
      </c>
      <c r="D3353" s="21">
        <v>2</v>
      </c>
      <c r="E3353" s="22">
        <v>44534</v>
      </c>
      <c r="F3353" s="23">
        <v>150</v>
      </c>
      <c r="G3353" s="24">
        <v>0.2</v>
      </c>
      <c r="H3353">
        <f>VLOOKUP($B3353,產品!$A$1:$E$61,4,FALSE)*(1-$G3353)*$F3353</f>
        <v>120000</v>
      </c>
      <c r="I3353" s="58">
        <f>$H3353-VLOOKUP($B3353,產品!$A$2:$E$61,5,FALSE)*F3353-$R3353</f>
        <v>58200</v>
      </c>
      <c r="J3353">
        <f t="shared" si="156"/>
        <v>2021</v>
      </c>
      <c r="P3353" t="str">
        <f>MID(VLOOKUP($D3353,業務!$A$1:$E$11,2,FALSE),FIND("/",VLOOKUP($D3353,業務!$A$1:$E$11,2,FALSE))+1,2)</f>
        <v>經理</v>
      </c>
      <c r="Q3353">
        <f t="shared" si="157"/>
        <v>1.4999999999999999E-2</v>
      </c>
      <c r="R3353">
        <f t="shared" si="158"/>
        <v>1800</v>
      </c>
    </row>
    <row r="3354" spans="1:18" ht="15.75" customHeight="1">
      <c r="A3354" s="19">
        <v>3353</v>
      </c>
      <c r="B3354" s="4">
        <v>26</v>
      </c>
      <c r="C3354" s="15">
        <v>5</v>
      </c>
      <c r="D3354" s="21">
        <v>2</v>
      </c>
      <c r="E3354" s="22">
        <v>44535</v>
      </c>
      <c r="F3354" s="26">
        <v>3</v>
      </c>
      <c r="G3354" s="24">
        <v>0.11</v>
      </c>
      <c r="H3354">
        <f>VLOOKUP($B3354,產品!$A$1:$E$61,4,FALSE)*(1-$G3354)*$F3354</f>
        <v>17355</v>
      </c>
      <c r="I3354" s="58">
        <f>$H3354-VLOOKUP($B3354,產品!$A$2:$E$61,5,FALSE)*F3354-$R3354</f>
        <v>5394.6750000000002</v>
      </c>
      <c r="J3354">
        <f t="shared" si="156"/>
        <v>2021</v>
      </c>
      <c r="P3354" t="str">
        <f>MID(VLOOKUP($D3354,業務!$A$1:$E$11,2,FALSE),FIND("/",VLOOKUP($D3354,業務!$A$1:$E$11,2,FALSE))+1,2)</f>
        <v>經理</v>
      </c>
      <c r="Q3354">
        <f t="shared" si="157"/>
        <v>1.4999999999999999E-2</v>
      </c>
      <c r="R3354">
        <f t="shared" si="158"/>
        <v>260.32499999999999</v>
      </c>
    </row>
    <row r="3355" spans="1:18" ht="15.75" customHeight="1">
      <c r="A3355" s="19">
        <v>3354</v>
      </c>
      <c r="B3355" s="4">
        <v>54</v>
      </c>
      <c r="C3355" s="15">
        <v>294</v>
      </c>
      <c r="D3355" s="21">
        <v>3</v>
      </c>
      <c r="E3355" s="22">
        <v>44535</v>
      </c>
      <c r="F3355" s="26">
        <v>7</v>
      </c>
      <c r="G3355" s="24">
        <v>0.2</v>
      </c>
      <c r="H3355">
        <f>VLOOKUP($B3355,產品!$A$1:$E$61,4,FALSE)*(1-$G3355)*$F3355</f>
        <v>100800</v>
      </c>
      <c r="I3355" s="58">
        <f>$H3355-VLOOKUP($B3355,產品!$A$2:$E$61,5,FALSE)*F3355-$R3355</f>
        <v>10987.2</v>
      </c>
      <c r="J3355">
        <f t="shared" si="156"/>
        <v>2021</v>
      </c>
      <c r="P3355" t="str">
        <f>MID(VLOOKUP($D3355,業務!$A$1:$E$11,2,FALSE),FIND("/",VLOOKUP($D3355,業務!$A$1:$E$11,2,FALSE))+1,2)</f>
        <v>協理</v>
      </c>
      <c r="Q3355">
        <f t="shared" si="157"/>
        <v>1.6E-2</v>
      </c>
      <c r="R3355">
        <f t="shared" si="158"/>
        <v>1612.8</v>
      </c>
    </row>
    <row r="3356" spans="1:18" ht="15.75" customHeight="1">
      <c r="A3356" s="19">
        <v>3355</v>
      </c>
      <c r="B3356" s="4">
        <v>34</v>
      </c>
      <c r="C3356" s="15">
        <v>5</v>
      </c>
      <c r="D3356" s="21">
        <v>1</v>
      </c>
      <c r="E3356" s="22">
        <v>44535</v>
      </c>
      <c r="F3356" s="26">
        <v>9</v>
      </c>
      <c r="G3356" s="24">
        <v>0.08</v>
      </c>
      <c r="H3356">
        <f>VLOOKUP($B3356,產品!$A$1:$E$61,4,FALSE)*(1-$G3356)*$F3356</f>
        <v>66240</v>
      </c>
      <c r="I3356" s="58">
        <f>$H3356-VLOOKUP($B3356,產品!$A$2:$E$61,5,FALSE)*F3356-$R3356</f>
        <v>22377.599999999999</v>
      </c>
      <c r="J3356">
        <f t="shared" si="156"/>
        <v>2021</v>
      </c>
      <c r="P3356" t="str">
        <f>MID(VLOOKUP($D3356,業務!$A$1:$E$11,2,FALSE),FIND("/",VLOOKUP($D3356,業務!$A$1:$E$11,2,FALSE))+1,2)</f>
        <v>專員</v>
      </c>
      <c r="Q3356">
        <f t="shared" si="157"/>
        <v>0.01</v>
      </c>
      <c r="R3356">
        <f t="shared" si="158"/>
        <v>662.4</v>
      </c>
    </row>
    <row r="3357" spans="1:18" ht="15.75" customHeight="1">
      <c r="A3357" s="19">
        <v>3356</v>
      </c>
      <c r="B3357" s="4">
        <v>27</v>
      </c>
      <c r="C3357" s="15">
        <v>9</v>
      </c>
      <c r="D3357" s="21">
        <v>8</v>
      </c>
      <c r="E3357" s="22">
        <v>44535</v>
      </c>
      <c r="F3357" s="26">
        <v>15</v>
      </c>
      <c r="G3357" s="24">
        <v>0.13</v>
      </c>
      <c r="H3357">
        <f>VLOOKUP($B3357,產品!$A$1:$E$61,4,FALSE)*(1-$G3357)*$F3357</f>
        <v>91350</v>
      </c>
      <c r="I3357" s="58">
        <f>$H3357-VLOOKUP($B3357,產品!$A$2:$E$61,5,FALSE)*F3357-$R3357</f>
        <v>27436.5</v>
      </c>
      <c r="J3357">
        <f t="shared" si="156"/>
        <v>2021</v>
      </c>
      <c r="P3357" t="str">
        <f>MID(VLOOKUP($D3357,業務!$A$1:$E$11,2,FALSE),FIND("/",VLOOKUP($D3357,業務!$A$1:$E$11,2,FALSE))+1,2)</f>
        <v>專員</v>
      </c>
      <c r="Q3357">
        <f t="shared" si="157"/>
        <v>0.01</v>
      </c>
      <c r="R3357">
        <f t="shared" si="158"/>
        <v>913.5</v>
      </c>
    </row>
    <row r="3358" spans="1:18" ht="15.75" customHeight="1">
      <c r="A3358" s="19">
        <v>3357</v>
      </c>
      <c r="B3358" s="4">
        <v>53</v>
      </c>
      <c r="C3358" s="15">
        <v>292</v>
      </c>
      <c r="D3358" s="21">
        <v>10</v>
      </c>
      <c r="E3358" s="22">
        <v>44535</v>
      </c>
      <c r="F3358" s="23">
        <v>15</v>
      </c>
      <c r="G3358" s="24">
        <v>0.15</v>
      </c>
      <c r="H3358">
        <f>VLOOKUP($B3358,產品!$A$1:$E$61,4,FALSE)*(1-$G3358)*$F3358</f>
        <v>191250</v>
      </c>
      <c r="I3358" s="58">
        <f>$H3358-VLOOKUP($B3358,產品!$A$2:$E$61,5,FALSE)*F3358-$R3358</f>
        <v>31837.5</v>
      </c>
      <c r="J3358">
        <f t="shared" si="156"/>
        <v>2021</v>
      </c>
      <c r="P3358" t="str">
        <f>MID(VLOOKUP($D3358,業務!$A$1:$E$11,2,FALSE),FIND("/",VLOOKUP($D3358,業務!$A$1:$E$11,2,FALSE))+1,2)</f>
        <v>專員</v>
      </c>
      <c r="Q3358">
        <f t="shared" si="157"/>
        <v>0.01</v>
      </c>
      <c r="R3358">
        <f t="shared" si="158"/>
        <v>1912.5</v>
      </c>
    </row>
    <row r="3359" spans="1:18" ht="15.75" customHeight="1">
      <c r="A3359" s="19">
        <v>3358</v>
      </c>
      <c r="B3359" s="4">
        <v>22</v>
      </c>
      <c r="C3359" s="15">
        <v>274</v>
      </c>
      <c r="D3359" s="21">
        <v>6</v>
      </c>
      <c r="E3359" s="22">
        <v>44536</v>
      </c>
      <c r="F3359" s="23">
        <v>10</v>
      </c>
      <c r="G3359" s="24">
        <v>0.12</v>
      </c>
      <c r="H3359">
        <f>VLOOKUP($B3359,產品!$A$1:$E$61,4,FALSE)*(1-$G3359)*$F3359</f>
        <v>15840</v>
      </c>
      <c r="I3359" s="58">
        <f>$H3359-VLOOKUP($B3359,產品!$A$2:$E$61,5,FALSE)*F3359-$R3359</f>
        <v>8481.6</v>
      </c>
      <c r="J3359">
        <f t="shared" si="156"/>
        <v>2021</v>
      </c>
      <c r="P3359" t="str">
        <f>MID(VLOOKUP($D3359,業務!$A$1:$E$11,2,FALSE),FIND("/",VLOOKUP($D3359,業務!$A$1:$E$11,2,FALSE))+1,2)</f>
        <v>專員</v>
      </c>
      <c r="Q3359">
        <f t="shared" si="157"/>
        <v>0.01</v>
      </c>
      <c r="R3359">
        <f t="shared" si="158"/>
        <v>158.4</v>
      </c>
    </row>
    <row r="3360" spans="1:18" ht="15.75" customHeight="1">
      <c r="A3360" s="19">
        <v>3359</v>
      </c>
      <c r="B3360" s="4">
        <v>52</v>
      </c>
      <c r="C3360" s="15">
        <v>116</v>
      </c>
      <c r="D3360" s="21">
        <v>2</v>
      </c>
      <c r="E3360" s="22">
        <v>44536</v>
      </c>
      <c r="F3360" s="26">
        <v>6</v>
      </c>
      <c r="G3360" s="24">
        <v>0.2</v>
      </c>
      <c r="H3360">
        <f>VLOOKUP($B3360,產品!$A$1:$E$61,4,FALSE)*(1-$G3360)*$F3360</f>
        <v>105600</v>
      </c>
      <c r="I3360" s="58">
        <f>$H3360-VLOOKUP($B3360,產品!$A$2:$E$61,5,FALSE)*F3360-$R3360</f>
        <v>11616.000000000015</v>
      </c>
      <c r="J3360">
        <f t="shared" si="156"/>
        <v>2021</v>
      </c>
      <c r="P3360" t="str">
        <f>MID(VLOOKUP($D3360,業務!$A$1:$E$11,2,FALSE),FIND("/",VLOOKUP($D3360,業務!$A$1:$E$11,2,FALSE))+1,2)</f>
        <v>經理</v>
      </c>
      <c r="Q3360">
        <f t="shared" si="157"/>
        <v>1.4999999999999999E-2</v>
      </c>
      <c r="R3360">
        <f t="shared" si="158"/>
        <v>1584</v>
      </c>
    </row>
    <row r="3361" spans="1:18" ht="15.75" customHeight="1">
      <c r="A3361" s="19">
        <v>3360</v>
      </c>
      <c r="B3361" s="4">
        <v>12</v>
      </c>
      <c r="C3361" s="15">
        <v>8</v>
      </c>
      <c r="D3361" s="21">
        <v>3</v>
      </c>
      <c r="E3361" s="22">
        <v>44536</v>
      </c>
      <c r="F3361" s="23">
        <v>40</v>
      </c>
      <c r="G3361" s="24">
        <v>0.2</v>
      </c>
      <c r="H3361">
        <f>VLOOKUP($B3361,產品!$A$1:$E$61,4,FALSE)*(1-$G3361)*$F3361</f>
        <v>32000</v>
      </c>
      <c r="I3361" s="58">
        <f>$H3361-VLOOKUP($B3361,產品!$A$2:$E$61,5,FALSE)*F3361-$R3361</f>
        <v>15488</v>
      </c>
      <c r="J3361">
        <f t="shared" si="156"/>
        <v>2021</v>
      </c>
      <c r="P3361" t="str">
        <f>MID(VLOOKUP($D3361,業務!$A$1:$E$11,2,FALSE),FIND("/",VLOOKUP($D3361,業務!$A$1:$E$11,2,FALSE))+1,2)</f>
        <v>協理</v>
      </c>
      <c r="Q3361">
        <f t="shared" si="157"/>
        <v>1.6E-2</v>
      </c>
      <c r="R3361">
        <f t="shared" si="158"/>
        <v>512</v>
      </c>
    </row>
    <row r="3362" spans="1:18" ht="15.75" customHeight="1">
      <c r="A3362" s="19">
        <v>3361</v>
      </c>
      <c r="B3362" s="4">
        <v>21</v>
      </c>
      <c r="C3362" s="15">
        <v>126</v>
      </c>
      <c r="D3362" s="21">
        <v>6</v>
      </c>
      <c r="E3362" s="22">
        <v>44536</v>
      </c>
      <c r="F3362" s="23">
        <v>20</v>
      </c>
      <c r="G3362" s="24">
        <v>0.14000000000000001</v>
      </c>
      <c r="H3362">
        <f>VLOOKUP($B3362,產品!$A$1:$E$61,4,FALSE)*(1-$G3362)*$F3362</f>
        <v>30960</v>
      </c>
      <c r="I3362" s="58">
        <f>$H3362-VLOOKUP($B3362,產品!$A$2:$E$61,5,FALSE)*F3362-$R3362</f>
        <v>16250.4</v>
      </c>
      <c r="J3362">
        <f t="shared" si="156"/>
        <v>2021</v>
      </c>
      <c r="P3362" t="str">
        <f>MID(VLOOKUP($D3362,業務!$A$1:$E$11,2,FALSE),FIND("/",VLOOKUP($D3362,業務!$A$1:$E$11,2,FALSE))+1,2)</f>
        <v>專員</v>
      </c>
      <c r="Q3362">
        <f t="shared" si="157"/>
        <v>0.01</v>
      </c>
      <c r="R3362">
        <f t="shared" si="158"/>
        <v>309.60000000000002</v>
      </c>
    </row>
    <row r="3363" spans="1:18" ht="15.75" customHeight="1">
      <c r="A3363" s="19">
        <v>3362</v>
      </c>
      <c r="B3363" s="4">
        <v>32</v>
      </c>
      <c r="C3363" s="15">
        <v>257</v>
      </c>
      <c r="D3363" s="21">
        <v>4</v>
      </c>
      <c r="E3363" s="22">
        <v>44536</v>
      </c>
      <c r="F3363" s="26">
        <v>10</v>
      </c>
      <c r="G3363" s="24">
        <v>0.05</v>
      </c>
      <c r="H3363">
        <f>VLOOKUP($B3363,產品!$A$1:$E$61,4,FALSE)*(1-$G3363)*$F3363</f>
        <v>71250</v>
      </c>
      <c r="I3363" s="58">
        <f>$H3363-VLOOKUP($B3363,產品!$A$2:$E$61,5,FALSE)*F3363-$R3363</f>
        <v>25395</v>
      </c>
      <c r="J3363">
        <f t="shared" si="156"/>
        <v>2021</v>
      </c>
      <c r="P3363" t="str">
        <f>MID(VLOOKUP($D3363,業務!$A$1:$E$11,2,FALSE),FIND("/",VLOOKUP($D3363,業務!$A$1:$E$11,2,FALSE))+1,2)</f>
        <v>副理</v>
      </c>
      <c r="Q3363">
        <f t="shared" si="157"/>
        <v>1.2E-2</v>
      </c>
      <c r="R3363">
        <f t="shared" si="158"/>
        <v>855</v>
      </c>
    </row>
    <row r="3364" spans="1:18" ht="15.75" customHeight="1">
      <c r="A3364" s="19">
        <v>3363</v>
      </c>
      <c r="B3364" s="4">
        <v>46</v>
      </c>
      <c r="C3364" s="15">
        <v>275</v>
      </c>
      <c r="D3364" s="21">
        <v>5</v>
      </c>
      <c r="E3364" s="22">
        <v>44536</v>
      </c>
      <c r="F3364" s="26">
        <v>15</v>
      </c>
      <c r="G3364" s="24">
        <v>0.18</v>
      </c>
      <c r="H3364">
        <f>VLOOKUP($B3364,產品!$A$1:$E$61,4,FALSE)*(1-$G3364)*$F3364</f>
        <v>209100.00000000003</v>
      </c>
      <c r="I3364" s="58">
        <f>$H3364-VLOOKUP($B3364,產品!$A$2:$E$61,5,FALSE)*F3364-$R3364</f>
        <v>41259.000000000029</v>
      </c>
      <c r="J3364">
        <f t="shared" si="156"/>
        <v>2021</v>
      </c>
      <c r="P3364" t="str">
        <f>MID(VLOOKUP($D3364,業務!$A$1:$E$11,2,FALSE),FIND("/",VLOOKUP($D3364,業務!$A$1:$E$11,2,FALSE))+1,2)</f>
        <v>專員</v>
      </c>
      <c r="Q3364">
        <f t="shared" si="157"/>
        <v>0.01</v>
      </c>
      <c r="R3364">
        <f t="shared" si="158"/>
        <v>2091.0000000000005</v>
      </c>
    </row>
    <row r="3365" spans="1:18" ht="15.75" customHeight="1">
      <c r="A3365" s="19">
        <v>3364</v>
      </c>
      <c r="B3365" s="4">
        <v>13</v>
      </c>
      <c r="C3365" s="15">
        <v>270</v>
      </c>
      <c r="D3365" s="21">
        <v>1</v>
      </c>
      <c r="E3365" s="22">
        <v>44536</v>
      </c>
      <c r="F3365" s="26">
        <v>50</v>
      </c>
      <c r="G3365" s="24">
        <v>7.0000000000000007E-2</v>
      </c>
      <c r="H3365">
        <f>VLOOKUP($B3365,產品!$A$1:$E$61,4,FALSE)*(1-$G3365)*$F3365</f>
        <v>83700</v>
      </c>
      <c r="I3365" s="58">
        <f>$H3365-VLOOKUP($B3365,產品!$A$2:$E$61,5,FALSE)*F3365-$R3365</f>
        <v>46863</v>
      </c>
      <c r="J3365">
        <f t="shared" si="156"/>
        <v>2021</v>
      </c>
      <c r="P3365" t="str">
        <f>MID(VLOOKUP($D3365,業務!$A$1:$E$11,2,FALSE),FIND("/",VLOOKUP($D3365,業務!$A$1:$E$11,2,FALSE))+1,2)</f>
        <v>專員</v>
      </c>
      <c r="Q3365">
        <f t="shared" si="157"/>
        <v>0.01</v>
      </c>
      <c r="R3365">
        <f t="shared" si="158"/>
        <v>837</v>
      </c>
    </row>
    <row r="3366" spans="1:18" ht="15.75" customHeight="1">
      <c r="A3366" s="19">
        <v>3365</v>
      </c>
      <c r="B3366" s="4">
        <v>10</v>
      </c>
      <c r="C3366" s="15">
        <v>140</v>
      </c>
      <c r="D3366" s="21">
        <v>10</v>
      </c>
      <c r="E3366" s="22">
        <v>44537</v>
      </c>
      <c r="F3366" s="23">
        <v>20</v>
      </c>
      <c r="G3366" s="24">
        <v>0.11</v>
      </c>
      <c r="H3366">
        <f>VLOOKUP($B3366,產品!$A$1:$E$61,4,FALSE)*(1-$G3366)*$F3366</f>
        <v>17800</v>
      </c>
      <c r="I3366" s="58">
        <f>$H3366-VLOOKUP($B3366,產品!$A$2:$E$61,5,FALSE)*F3366-$R3366</f>
        <v>9622</v>
      </c>
      <c r="J3366">
        <f t="shared" si="156"/>
        <v>2021</v>
      </c>
      <c r="P3366" t="str">
        <f>MID(VLOOKUP($D3366,業務!$A$1:$E$11,2,FALSE),FIND("/",VLOOKUP($D3366,業務!$A$1:$E$11,2,FALSE))+1,2)</f>
        <v>專員</v>
      </c>
      <c r="Q3366">
        <f t="shared" si="157"/>
        <v>0.01</v>
      </c>
      <c r="R3366">
        <f t="shared" si="158"/>
        <v>178</v>
      </c>
    </row>
    <row r="3367" spans="1:18" ht="15.75" customHeight="1">
      <c r="A3367" s="19">
        <v>3366</v>
      </c>
      <c r="B3367" s="4">
        <v>21</v>
      </c>
      <c r="C3367" s="15">
        <v>117</v>
      </c>
      <c r="D3367" s="21">
        <v>2</v>
      </c>
      <c r="E3367" s="22">
        <v>44537</v>
      </c>
      <c r="F3367" s="23">
        <v>20</v>
      </c>
      <c r="G3367" s="24">
        <v>0.19</v>
      </c>
      <c r="H3367">
        <f>VLOOKUP($B3367,產品!$A$1:$E$61,4,FALSE)*(1-$G3367)*$F3367</f>
        <v>29160</v>
      </c>
      <c r="I3367" s="58">
        <f>$H3367-VLOOKUP($B3367,產品!$A$2:$E$61,5,FALSE)*F3367-$R3367</f>
        <v>14322.6</v>
      </c>
      <c r="J3367">
        <f t="shared" si="156"/>
        <v>2021</v>
      </c>
      <c r="P3367" t="str">
        <f>MID(VLOOKUP($D3367,業務!$A$1:$E$11,2,FALSE),FIND("/",VLOOKUP($D3367,業務!$A$1:$E$11,2,FALSE))+1,2)</f>
        <v>經理</v>
      </c>
      <c r="Q3367">
        <f t="shared" si="157"/>
        <v>1.4999999999999999E-2</v>
      </c>
      <c r="R3367">
        <f t="shared" si="158"/>
        <v>437.4</v>
      </c>
    </row>
    <row r="3368" spans="1:18" ht="15.75" customHeight="1">
      <c r="A3368" s="19">
        <v>3367</v>
      </c>
      <c r="B3368" s="4">
        <v>47</v>
      </c>
      <c r="C3368" s="15">
        <v>113</v>
      </c>
      <c r="D3368" s="21">
        <v>4</v>
      </c>
      <c r="E3368" s="22">
        <v>44537</v>
      </c>
      <c r="F3368" s="26">
        <v>15</v>
      </c>
      <c r="G3368" s="24">
        <v>0.06</v>
      </c>
      <c r="H3368">
        <f>VLOOKUP($B3368,產品!$A$1:$E$61,4,FALSE)*(1-$G3368)*$F3368</f>
        <v>282000</v>
      </c>
      <c r="I3368" s="58">
        <f>$H3368-VLOOKUP($B3368,產品!$A$2:$E$61,5,FALSE)*F3368-$R3368</f>
        <v>83616</v>
      </c>
      <c r="J3368">
        <f t="shared" si="156"/>
        <v>2021</v>
      </c>
      <c r="P3368" t="str">
        <f>MID(VLOOKUP($D3368,業務!$A$1:$E$11,2,FALSE),FIND("/",VLOOKUP($D3368,業務!$A$1:$E$11,2,FALSE))+1,2)</f>
        <v>副理</v>
      </c>
      <c r="Q3368">
        <f t="shared" si="157"/>
        <v>1.2E-2</v>
      </c>
      <c r="R3368">
        <f t="shared" si="158"/>
        <v>3384</v>
      </c>
    </row>
    <row r="3369" spans="1:18" ht="15.75" customHeight="1">
      <c r="A3369" s="19">
        <v>3368</v>
      </c>
      <c r="B3369" s="4">
        <v>29</v>
      </c>
      <c r="C3369" s="15">
        <v>267</v>
      </c>
      <c r="D3369" s="21">
        <v>3</v>
      </c>
      <c r="E3369" s="22">
        <v>44538</v>
      </c>
      <c r="F3369" s="23">
        <v>2</v>
      </c>
      <c r="G3369" s="24">
        <v>0.05</v>
      </c>
      <c r="H3369">
        <f>VLOOKUP($B3369,產品!$A$1:$E$61,4,FALSE)*(1-$G3369)*$F3369</f>
        <v>11400</v>
      </c>
      <c r="I3369" s="58">
        <f>$H3369-VLOOKUP($B3369,產品!$A$2:$E$61,5,FALSE)*F3369-$R3369</f>
        <v>4017.6</v>
      </c>
      <c r="J3369">
        <f t="shared" si="156"/>
        <v>2021</v>
      </c>
      <c r="P3369" t="str">
        <f>MID(VLOOKUP($D3369,業務!$A$1:$E$11,2,FALSE),FIND("/",VLOOKUP($D3369,業務!$A$1:$E$11,2,FALSE))+1,2)</f>
        <v>協理</v>
      </c>
      <c r="Q3369">
        <f t="shared" si="157"/>
        <v>1.6E-2</v>
      </c>
      <c r="R3369">
        <f t="shared" si="158"/>
        <v>182.4</v>
      </c>
    </row>
    <row r="3370" spans="1:18" ht="15.75" customHeight="1">
      <c r="A3370" s="19">
        <v>3369</v>
      </c>
      <c r="B3370" s="4">
        <v>46</v>
      </c>
      <c r="C3370" s="15">
        <v>257</v>
      </c>
      <c r="D3370" s="21">
        <v>9</v>
      </c>
      <c r="E3370" s="22">
        <v>44538</v>
      </c>
      <c r="F3370" s="26">
        <v>3</v>
      </c>
      <c r="G3370" s="24">
        <v>0.18</v>
      </c>
      <c r="H3370">
        <f>VLOOKUP($B3370,產品!$A$1:$E$61,4,FALSE)*(1-$G3370)*$F3370</f>
        <v>41820.000000000007</v>
      </c>
      <c r="I3370" s="58">
        <f>$H3370-VLOOKUP($B3370,產品!$A$2:$E$61,5,FALSE)*F3370-$R3370</f>
        <v>8042.7000000000071</v>
      </c>
      <c r="J3370">
        <f t="shared" si="156"/>
        <v>2021</v>
      </c>
      <c r="P3370" t="str">
        <f>MID(VLOOKUP($D3370,業務!$A$1:$E$11,2,FALSE),FIND("/",VLOOKUP($D3370,業務!$A$1:$E$11,2,FALSE))+1,2)</f>
        <v>經理</v>
      </c>
      <c r="Q3370">
        <f t="shared" si="157"/>
        <v>1.4999999999999999E-2</v>
      </c>
      <c r="R3370">
        <f t="shared" si="158"/>
        <v>627.30000000000007</v>
      </c>
    </row>
    <row r="3371" spans="1:18" ht="15.75" customHeight="1">
      <c r="A3371" s="19">
        <v>3370</v>
      </c>
      <c r="B3371" s="4">
        <v>27</v>
      </c>
      <c r="C3371" s="15">
        <v>292</v>
      </c>
      <c r="D3371" s="21">
        <v>1</v>
      </c>
      <c r="E3371" s="22">
        <v>44538</v>
      </c>
      <c r="F3371" s="26">
        <v>6</v>
      </c>
      <c r="G3371" s="24">
        <v>0.06</v>
      </c>
      <c r="H3371">
        <f>VLOOKUP($B3371,產品!$A$1:$E$61,4,FALSE)*(1-$G3371)*$F3371</f>
        <v>39480</v>
      </c>
      <c r="I3371" s="58">
        <f>$H3371-VLOOKUP($B3371,產品!$A$2:$E$61,5,FALSE)*F3371-$R3371</f>
        <v>13885.2</v>
      </c>
      <c r="J3371">
        <f t="shared" si="156"/>
        <v>2021</v>
      </c>
      <c r="P3371" t="str">
        <f>MID(VLOOKUP($D3371,業務!$A$1:$E$11,2,FALSE),FIND("/",VLOOKUP($D3371,業務!$A$1:$E$11,2,FALSE))+1,2)</f>
        <v>專員</v>
      </c>
      <c r="Q3371">
        <f t="shared" si="157"/>
        <v>0.01</v>
      </c>
      <c r="R3371">
        <f t="shared" si="158"/>
        <v>394.8</v>
      </c>
    </row>
    <row r="3372" spans="1:18" ht="15.75" customHeight="1">
      <c r="A3372" s="19">
        <v>3371</v>
      </c>
      <c r="B3372" s="4">
        <v>52</v>
      </c>
      <c r="C3372" s="15">
        <v>293</v>
      </c>
      <c r="D3372" s="21">
        <v>9</v>
      </c>
      <c r="E3372" s="22">
        <v>44538</v>
      </c>
      <c r="F3372" s="26">
        <v>4</v>
      </c>
      <c r="G3372" s="24">
        <v>0.05</v>
      </c>
      <c r="H3372">
        <f>VLOOKUP($B3372,產品!$A$1:$E$61,4,FALSE)*(1-$G3372)*$F3372</f>
        <v>83600</v>
      </c>
      <c r="I3372" s="58">
        <f>$H3372-VLOOKUP($B3372,產品!$A$2:$E$61,5,FALSE)*F3372-$R3372</f>
        <v>20746.000000000007</v>
      </c>
      <c r="J3372">
        <f t="shared" si="156"/>
        <v>2021</v>
      </c>
      <c r="P3372" t="str">
        <f>MID(VLOOKUP($D3372,業務!$A$1:$E$11,2,FALSE),FIND("/",VLOOKUP($D3372,業務!$A$1:$E$11,2,FALSE))+1,2)</f>
        <v>經理</v>
      </c>
      <c r="Q3372">
        <f t="shared" si="157"/>
        <v>1.4999999999999999E-2</v>
      </c>
      <c r="R3372">
        <f t="shared" si="158"/>
        <v>1254</v>
      </c>
    </row>
    <row r="3373" spans="1:18" ht="15.75" customHeight="1">
      <c r="A3373" s="19">
        <v>3372</v>
      </c>
      <c r="B3373" s="4">
        <v>35</v>
      </c>
      <c r="C3373" s="15">
        <v>272</v>
      </c>
      <c r="D3373" s="21">
        <v>2</v>
      </c>
      <c r="E3373" s="22">
        <v>44538</v>
      </c>
      <c r="F3373" s="26">
        <v>9</v>
      </c>
      <c r="G3373" s="24">
        <v>0.06</v>
      </c>
      <c r="H3373">
        <f>VLOOKUP($B3373,產品!$A$1:$E$61,4,FALSE)*(1-$G3373)*$F3373</f>
        <v>71910</v>
      </c>
      <c r="I3373" s="58">
        <f>$H3373-VLOOKUP($B3373,產品!$A$2:$E$61,5,FALSE)*F3373-$R3373</f>
        <v>24931.35</v>
      </c>
      <c r="J3373">
        <f t="shared" si="156"/>
        <v>2021</v>
      </c>
      <c r="P3373" t="str">
        <f>MID(VLOOKUP($D3373,業務!$A$1:$E$11,2,FALSE),FIND("/",VLOOKUP($D3373,業務!$A$1:$E$11,2,FALSE))+1,2)</f>
        <v>經理</v>
      </c>
      <c r="Q3373">
        <f t="shared" si="157"/>
        <v>1.4999999999999999E-2</v>
      </c>
      <c r="R3373">
        <f t="shared" si="158"/>
        <v>1078.6499999999999</v>
      </c>
    </row>
    <row r="3374" spans="1:18" ht="15.75" customHeight="1">
      <c r="A3374" s="19">
        <v>3373</v>
      </c>
      <c r="B3374" s="4">
        <v>42</v>
      </c>
      <c r="C3374" s="15">
        <v>123</v>
      </c>
      <c r="D3374" s="21">
        <v>1</v>
      </c>
      <c r="E3374" s="22">
        <v>44538</v>
      </c>
      <c r="F3374" s="23">
        <v>20</v>
      </c>
      <c r="G3374" s="24">
        <v>0.12</v>
      </c>
      <c r="H3374">
        <f>VLOOKUP($B3374,產品!$A$1:$E$61,4,FALSE)*(1-$G3374)*$F3374</f>
        <v>264000</v>
      </c>
      <c r="I3374" s="58">
        <f>$H3374-VLOOKUP($B3374,產品!$A$2:$E$61,5,FALSE)*F3374-$R3374</f>
        <v>66360</v>
      </c>
      <c r="J3374">
        <f t="shared" si="156"/>
        <v>2021</v>
      </c>
      <c r="P3374" t="str">
        <f>MID(VLOOKUP($D3374,業務!$A$1:$E$11,2,FALSE),FIND("/",VLOOKUP($D3374,業務!$A$1:$E$11,2,FALSE))+1,2)</f>
        <v>專員</v>
      </c>
      <c r="Q3374">
        <f t="shared" si="157"/>
        <v>0.01</v>
      </c>
      <c r="R3374">
        <f t="shared" si="158"/>
        <v>2640</v>
      </c>
    </row>
    <row r="3375" spans="1:18" ht="15.75" customHeight="1">
      <c r="A3375" s="19">
        <v>3374</v>
      </c>
      <c r="B3375" s="4">
        <v>17</v>
      </c>
      <c r="C3375" s="15">
        <v>290</v>
      </c>
      <c r="D3375" s="21">
        <v>7</v>
      </c>
      <c r="E3375" s="22">
        <v>44538</v>
      </c>
      <c r="F3375" s="26">
        <v>150</v>
      </c>
      <c r="G3375" s="24">
        <v>0.13</v>
      </c>
      <c r="H3375">
        <f>VLOOKUP($B3375,產品!$A$1:$E$61,4,FALSE)*(1-$G3375)*$F3375</f>
        <v>234900</v>
      </c>
      <c r="I3375" s="58">
        <f>$H3375-VLOOKUP($B3375,產品!$A$2:$E$61,5,FALSE)*F3375-$R3375</f>
        <v>124081.2</v>
      </c>
      <c r="J3375">
        <f t="shared" si="156"/>
        <v>2021</v>
      </c>
      <c r="P3375" t="str">
        <f>MID(VLOOKUP($D3375,業務!$A$1:$E$11,2,FALSE),FIND("/",VLOOKUP($D3375,業務!$A$1:$E$11,2,FALSE))+1,2)</f>
        <v>副理</v>
      </c>
      <c r="Q3375">
        <f t="shared" si="157"/>
        <v>1.2E-2</v>
      </c>
      <c r="R3375">
        <f t="shared" si="158"/>
        <v>2818.8</v>
      </c>
    </row>
    <row r="3376" spans="1:18" ht="15.75" customHeight="1">
      <c r="A3376" s="19">
        <v>3375</v>
      </c>
      <c r="B3376" s="4">
        <v>58</v>
      </c>
      <c r="C3376" s="15">
        <v>261</v>
      </c>
      <c r="D3376" s="21">
        <v>9</v>
      </c>
      <c r="E3376" s="22">
        <v>44539</v>
      </c>
      <c r="F3376" s="23">
        <v>1</v>
      </c>
      <c r="G3376" s="24">
        <v>0.08</v>
      </c>
      <c r="H3376">
        <f>VLOOKUP($B3376,產品!$A$1:$E$61,4,FALSE)*(1-$G3376)*$F3376</f>
        <v>19320</v>
      </c>
      <c r="I3376" s="58">
        <f>$H3376-VLOOKUP($B3376,產品!$A$2:$E$61,5,FALSE)*F3376-$R3376</f>
        <v>4330.2000000000016</v>
      </c>
      <c r="J3376">
        <f t="shared" si="156"/>
        <v>2021</v>
      </c>
      <c r="P3376" t="str">
        <f>MID(VLOOKUP($D3376,業務!$A$1:$E$11,2,FALSE),FIND("/",VLOOKUP($D3376,業務!$A$1:$E$11,2,FALSE))+1,2)</f>
        <v>經理</v>
      </c>
      <c r="Q3376">
        <f t="shared" si="157"/>
        <v>1.4999999999999999E-2</v>
      </c>
      <c r="R3376">
        <f t="shared" si="158"/>
        <v>289.8</v>
      </c>
    </row>
    <row r="3377" spans="1:18" ht="15.75" customHeight="1">
      <c r="A3377" s="19">
        <v>3376</v>
      </c>
      <c r="B3377" s="4">
        <v>29</v>
      </c>
      <c r="C3377" s="15">
        <v>5</v>
      </c>
      <c r="D3377" s="21">
        <v>5</v>
      </c>
      <c r="E3377" s="22">
        <v>44539</v>
      </c>
      <c r="F3377" s="23">
        <v>5</v>
      </c>
      <c r="G3377" s="24">
        <v>0.16</v>
      </c>
      <c r="H3377">
        <f>VLOOKUP($B3377,產品!$A$1:$E$61,4,FALSE)*(1-$G3377)*$F3377</f>
        <v>25200</v>
      </c>
      <c r="I3377" s="58">
        <f>$H3377-VLOOKUP($B3377,產品!$A$2:$E$61,5,FALSE)*F3377-$R3377</f>
        <v>6948</v>
      </c>
      <c r="J3377">
        <f t="shared" si="156"/>
        <v>2021</v>
      </c>
      <c r="P3377" t="str">
        <f>MID(VLOOKUP($D3377,業務!$A$1:$E$11,2,FALSE),FIND("/",VLOOKUP($D3377,業務!$A$1:$E$11,2,FALSE))+1,2)</f>
        <v>專員</v>
      </c>
      <c r="Q3377">
        <f t="shared" si="157"/>
        <v>0.01</v>
      </c>
      <c r="R3377">
        <f t="shared" si="158"/>
        <v>252</v>
      </c>
    </row>
    <row r="3378" spans="1:18" ht="15.75" customHeight="1">
      <c r="A3378" s="19">
        <v>3377</v>
      </c>
      <c r="B3378" s="4">
        <v>5</v>
      </c>
      <c r="C3378" s="15">
        <v>12</v>
      </c>
      <c r="D3378" s="21">
        <v>10</v>
      </c>
      <c r="E3378" s="22">
        <v>44539</v>
      </c>
      <c r="F3378" s="26">
        <v>30</v>
      </c>
      <c r="G3378" s="24">
        <v>0.2</v>
      </c>
      <c r="H3378">
        <f>VLOOKUP($B3378,產品!$A$1:$E$61,4,FALSE)*(1-$G3378)*$F3378</f>
        <v>24000</v>
      </c>
      <c r="I3378" s="58">
        <f>$H3378-VLOOKUP($B3378,產品!$A$2:$E$61,5,FALSE)*F3378-$R3378</f>
        <v>11760</v>
      </c>
      <c r="J3378">
        <f t="shared" si="156"/>
        <v>2021</v>
      </c>
      <c r="P3378" t="str">
        <f>MID(VLOOKUP($D3378,業務!$A$1:$E$11,2,FALSE),FIND("/",VLOOKUP($D3378,業務!$A$1:$E$11,2,FALSE))+1,2)</f>
        <v>專員</v>
      </c>
      <c r="Q3378">
        <f t="shared" si="157"/>
        <v>0.01</v>
      </c>
      <c r="R3378">
        <f t="shared" si="158"/>
        <v>240</v>
      </c>
    </row>
    <row r="3379" spans="1:18" ht="15.75" customHeight="1">
      <c r="A3379" s="19">
        <v>3378</v>
      </c>
      <c r="B3379" s="4">
        <v>10</v>
      </c>
      <c r="C3379" s="15">
        <v>138</v>
      </c>
      <c r="D3379" s="21">
        <v>6</v>
      </c>
      <c r="E3379" s="22">
        <v>44539</v>
      </c>
      <c r="F3379" s="26">
        <v>30</v>
      </c>
      <c r="G3379" s="24">
        <v>0.16</v>
      </c>
      <c r="H3379">
        <f>VLOOKUP($B3379,產品!$A$1:$E$61,4,FALSE)*(1-$G3379)*$F3379</f>
        <v>25200</v>
      </c>
      <c r="I3379" s="58">
        <f>$H3379-VLOOKUP($B3379,產品!$A$2:$E$61,5,FALSE)*F3379-$R3379</f>
        <v>12948</v>
      </c>
      <c r="J3379">
        <f t="shared" si="156"/>
        <v>2021</v>
      </c>
      <c r="P3379" t="str">
        <f>MID(VLOOKUP($D3379,業務!$A$1:$E$11,2,FALSE),FIND("/",VLOOKUP($D3379,業務!$A$1:$E$11,2,FALSE))+1,2)</f>
        <v>專員</v>
      </c>
      <c r="Q3379">
        <f t="shared" si="157"/>
        <v>0.01</v>
      </c>
      <c r="R3379">
        <f t="shared" si="158"/>
        <v>252</v>
      </c>
    </row>
    <row r="3380" spans="1:18" ht="15.75" customHeight="1">
      <c r="A3380" s="19">
        <v>3379</v>
      </c>
      <c r="B3380" s="4">
        <v>2</v>
      </c>
      <c r="C3380" s="15">
        <v>5</v>
      </c>
      <c r="D3380" s="21">
        <v>10</v>
      </c>
      <c r="E3380" s="22">
        <v>44539</v>
      </c>
      <c r="F3380" s="26">
        <v>30</v>
      </c>
      <c r="G3380" s="24">
        <v>0.13</v>
      </c>
      <c r="H3380">
        <f>VLOOKUP($B3380,產品!$A$1:$E$61,4,FALSE)*(1-$G3380)*$F3380</f>
        <v>26100</v>
      </c>
      <c r="I3380" s="58">
        <f>$H3380-VLOOKUP($B3380,產品!$A$2:$E$61,5,FALSE)*F3380-$R3380</f>
        <v>13839</v>
      </c>
      <c r="J3380">
        <f t="shared" si="156"/>
        <v>2021</v>
      </c>
      <c r="P3380" t="str">
        <f>MID(VLOOKUP($D3380,業務!$A$1:$E$11,2,FALSE),FIND("/",VLOOKUP($D3380,業務!$A$1:$E$11,2,FALSE))+1,2)</f>
        <v>專員</v>
      </c>
      <c r="Q3380">
        <f t="shared" si="157"/>
        <v>0.01</v>
      </c>
      <c r="R3380">
        <f t="shared" si="158"/>
        <v>261</v>
      </c>
    </row>
    <row r="3381" spans="1:18" ht="15.75" customHeight="1">
      <c r="A3381" s="19">
        <v>3380</v>
      </c>
      <c r="B3381" s="4">
        <v>6</v>
      </c>
      <c r="C3381" s="15">
        <v>286</v>
      </c>
      <c r="D3381" s="21">
        <v>5</v>
      </c>
      <c r="E3381" s="22">
        <v>44539</v>
      </c>
      <c r="F3381" s="26">
        <v>30</v>
      </c>
      <c r="G3381" s="24">
        <v>0.09</v>
      </c>
      <c r="H3381">
        <f>VLOOKUP($B3381,產品!$A$1:$E$61,4,FALSE)*(1-$G3381)*$F3381</f>
        <v>27300</v>
      </c>
      <c r="I3381" s="58">
        <f>$H3381-VLOOKUP($B3381,產品!$A$2:$E$61,5,FALSE)*F3381-$R3381</f>
        <v>15027</v>
      </c>
      <c r="J3381">
        <f t="shared" si="156"/>
        <v>2021</v>
      </c>
      <c r="P3381" t="str">
        <f>MID(VLOOKUP($D3381,業務!$A$1:$E$11,2,FALSE),FIND("/",VLOOKUP($D3381,業務!$A$1:$E$11,2,FALSE))+1,2)</f>
        <v>專員</v>
      </c>
      <c r="Q3381">
        <f t="shared" si="157"/>
        <v>0.01</v>
      </c>
      <c r="R3381">
        <f t="shared" si="158"/>
        <v>273</v>
      </c>
    </row>
    <row r="3382" spans="1:18" ht="15.75" customHeight="1">
      <c r="A3382" s="19">
        <v>3381</v>
      </c>
      <c r="B3382" s="4">
        <v>60</v>
      </c>
      <c r="C3382" s="15">
        <v>5</v>
      </c>
      <c r="D3382" s="21">
        <v>4</v>
      </c>
      <c r="E3382" s="22">
        <v>44539</v>
      </c>
      <c r="F3382" s="26">
        <v>7</v>
      </c>
      <c r="G3382" s="24">
        <v>7.0000000000000007E-2</v>
      </c>
      <c r="H3382">
        <f>VLOOKUP($B3382,產品!$A$1:$E$61,4,FALSE)*(1-$G3382)*$F3382</f>
        <v>162750</v>
      </c>
      <c r="I3382" s="58">
        <f>$H3382-VLOOKUP($B3382,產品!$A$2:$E$61,5,FALSE)*F3382-$R3382</f>
        <v>38297</v>
      </c>
      <c r="J3382">
        <f t="shared" si="156"/>
        <v>2021</v>
      </c>
      <c r="P3382" t="str">
        <f>MID(VLOOKUP($D3382,業務!$A$1:$E$11,2,FALSE),FIND("/",VLOOKUP($D3382,業務!$A$1:$E$11,2,FALSE))+1,2)</f>
        <v>副理</v>
      </c>
      <c r="Q3382">
        <f t="shared" si="157"/>
        <v>1.2E-2</v>
      </c>
      <c r="R3382">
        <f t="shared" si="158"/>
        <v>1953</v>
      </c>
    </row>
    <row r="3383" spans="1:18" ht="15.75" customHeight="1">
      <c r="A3383" s="19">
        <v>3382</v>
      </c>
      <c r="B3383" s="4">
        <v>55</v>
      </c>
      <c r="C3383" s="15">
        <v>116</v>
      </c>
      <c r="D3383" s="21">
        <v>4</v>
      </c>
      <c r="E3383" s="22">
        <v>44539</v>
      </c>
      <c r="F3383" s="26">
        <v>18</v>
      </c>
      <c r="G3383" s="24">
        <v>0.17</v>
      </c>
      <c r="H3383">
        <f>VLOOKUP($B3383,產品!$A$1:$E$61,4,FALSE)*(1-$G3383)*$F3383</f>
        <v>298800</v>
      </c>
      <c r="I3383" s="58">
        <f>$H3383-VLOOKUP($B3383,產品!$A$2:$E$61,5,FALSE)*F3383-$R3383</f>
        <v>43214.400000000001</v>
      </c>
      <c r="J3383">
        <f t="shared" si="156"/>
        <v>2021</v>
      </c>
      <c r="P3383" t="str">
        <f>MID(VLOOKUP($D3383,業務!$A$1:$E$11,2,FALSE),FIND("/",VLOOKUP($D3383,業務!$A$1:$E$11,2,FALSE))+1,2)</f>
        <v>副理</v>
      </c>
      <c r="Q3383">
        <f t="shared" si="157"/>
        <v>1.2E-2</v>
      </c>
      <c r="R3383">
        <f t="shared" si="158"/>
        <v>3585.6</v>
      </c>
    </row>
    <row r="3384" spans="1:18" ht="15.75" customHeight="1">
      <c r="A3384" s="19">
        <v>3383</v>
      </c>
      <c r="B3384" s="4">
        <v>40</v>
      </c>
      <c r="C3384" s="15">
        <v>122</v>
      </c>
      <c r="D3384" s="21">
        <v>2</v>
      </c>
      <c r="E3384" s="22">
        <v>44539</v>
      </c>
      <c r="F3384" s="26">
        <v>15</v>
      </c>
      <c r="G3384" s="24">
        <v>0.05</v>
      </c>
      <c r="H3384">
        <f>VLOOKUP($B3384,產品!$A$1:$E$61,4,FALSE)*(1-$G3384)*$F3384</f>
        <v>285000</v>
      </c>
      <c r="I3384" s="58">
        <f>$H3384-VLOOKUP($B3384,產品!$A$2:$E$61,5,FALSE)*F3384-$R3384</f>
        <v>85725</v>
      </c>
      <c r="J3384">
        <f t="shared" si="156"/>
        <v>2021</v>
      </c>
      <c r="P3384" t="str">
        <f>MID(VLOOKUP($D3384,業務!$A$1:$E$11,2,FALSE),FIND("/",VLOOKUP($D3384,業務!$A$1:$E$11,2,FALSE))+1,2)</f>
        <v>經理</v>
      </c>
      <c r="Q3384">
        <f t="shared" si="157"/>
        <v>1.4999999999999999E-2</v>
      </c>
      <c r="R3384">
        <f t="shared" si="158"/>
        <v>4275</v>
      </c>
    </row>
    <row r="3385" spans="1:18" ht="15.75" customHeight="1">
      <c r="A3385" s="19">
        <v>3384</v>
      </c>
      <c r="B3385" s="4">
        <v>18</v>
      </c>
      <c r="C3385" s="15">
        <v>286</v>
      </c>
      <c r="D3385" s="21">
        <v>4</v>
      </c>
      <c r="E3385" s="22">
        <v>44539</v>
      </c>
      <c r="F3385" s="26">
        <v>105</v>
      </c>
      <c r="G3385" s="24">
        <v>0.12</v>
      </c>
      <c r="H3385">
        <f>VLOOKUP($B3385,產品!$A$1:$E$61,4,FALSE)*(1-$G3385)*$F3385</f>
        <v>166320</v>
      </c>
      <c r="I3385" s="58">
        <f>$H3385-VLOOKUP($B3385,產品!$A$2:$E$61,5,FALSE)*F3385-$R3385</f>
        <v>88724.160000000003</v>
      </c>
      <c r="J3385">
        <f t="shared" si="156"/>
        <v>2021</v>
      </c>
      <c r="P3385" t="str">
        <f>MID(VLOOKUP($D3385,業務!$A$1:$E$11,2,FALSE),FIND("/",VLOOKUP($D3385,業務!$A$1:$E$11,2,FALSE))+1,2)</f>
        <v>副理</v>
      </c>
      <c r="Q3385">
        <f t="shared" si="157"/>
        <v>1.2E-2</v>
      </c>
      <c r="R3385">
        <f t="shared" si="158"/>
        <v>1995.8400000000001</v>
      </c>
    </row>
    <row r="3386" spans="1:18" ht="15.75" customHeight="1">
      <c r="A3386" s="19">
        <v>3385</v>
      </c>
      <c r="B3386" s="4">
        <v>25</v>
      </c>
      <c r="C3386" s="15">
        <v>287</v>
      </c>
      <c r="D3386" s="21">
        <v>6</v>
      </c>
      <c r="E3386" s="22">
        <v>44540</v>
      </c>
      <c r="F3386" s="26">
        <v>4</v>
      </c>
      <c r="G3386" s="24">
        <v>0.13</v>
      </c>
      <c r="H3386">
        <f>VLOOKUP($B3386,產品!$A$1:$E$61,4,FALSE)*(1-$G3386)*$F3386</f>
        <v>20880</v>
      </c>
      <c r="I3386" s="58">
        <f>$H3386-VLOOKUP($B3386,產品!$A$2:$E$61,5,FALSE)*F3386-$R3386</f>
        <v>6271.2</v>
      </c>
      <c r="J3386">
        <f t="shared" si="156"/>
        <v>2021</v>
      </c>
      <c r="P3386" t="str">
        <f>MID(VLOOKUP($D3386,業務!$A$1:$E$11,2,FALSE),FIND("/",VLOOKUP($D3386,業務!$A$1:$E$11,2,FALSE))+1,2)</f>
        <v>專員</v>
      </c>
      <c r="Q3386">
        <f t="shared" si="157"/>
        <v>0.01</v>
      </c>
      <c r="R3386">
        <f t="shared" si="158"/>
        <v>208.8</v>
      </c>
    </row>
    <row r="3387" spans="1:18" ht="15.75" customHeight="1">
      <c r="A3387" s="19">
        <v>3386</v>
      </c>
      <c r="B3387" s="4">
        <v>18</v>
      </c>
      <c r="C3387" s="15">
        <v>263</v>
      </c>
      <c r="D3387" s="21">
        <v>6</v>
      </c>
      <c r="E3387" s="22">
        <v>44540</v>
      </c>
      <c r="F3387" s="23">
        <v>20</v>
      </c>
      <c r="G3387" s="24">
        <v>0.17</v>
      </c>
      <c r="H3387">
        <f>VLOOKUP($B3387,產品!$A$1:$E$61,4,FALSE)*(1-$G3387)*$F3387</f>
        <v>29880</v>
      </c>
      <c r="I3387" s="58">
        <f>$H3387-VLOOKUP($B3387,產品!$A$2:$E$61,5,FALSE)*F3387-$R3387</f>
        <v>15181.2</v>
      </c>
      <c r="J3387">
        <f t="shared" si="156"/>
        <v>2021</v>
      </c>
      <c r="P3387" t="str">
        <f>MID(VLOOKUP($D3387,業務!$A$1:$E$11,2,FALSE),FIND("/",VLOOKUP($D3387,業務!$A$1:$E$11,2,FALSE))+1,2)</f>
        <v>專員</v>
      </c>
      <c r="Q3387">
        <f t="shared" si="157"/>
        <v>0.01</v>
      </c>
      <c r="R3387">
        <f t="shared" si="158"/>
        <v>298.8</v>
      </c>
    </row>
    <row r="3388" spans="1:18" ht="15.75" customHeight="1">
      <c r="A3388" s="19">
        <v>3387</v>
      </c>
      <c r="B3388" s="4">
        <v>26</v>
      </c>
      <c r="C3388" s="15">
        <v>119</v>
      </c>
      <c r="D3388" s="21">
        <v>3</v>
      </c>
      <c r="E3388" s="22">
        <v>44540</v>
      </c>
      <c r="F3388" s="26">
        <v>9</v>
      </c>
      <c r="G3388" s="24">
        <v>0.11</v>
      </c>
      <c r="H3388">
        <f>VLOOKUP($B3388,產品!$A$1:$E$61,4,FALSE)*(1-$G3388)*$F3388</f>
        <v>52065</v>
      </c>
      <c r="I3388" s="58">
        <f>$H3388-VLOOKUP($B3388,產品!$A$2:$E$61,5,FALSE)*F3388-$R3388</f>
        <v>16131.96</v>
      </c>
      <c r="J3388">
        <f t="shared" si="156"/>
        <v>2021</v>
      </c>
      <c r="P3388" t="str">
        <f>MID(VLOOKUP($D3388,業務!$A$1:$E$11,2,FALSE),FIND("/",VLOOKUP($D3388,業務!$A$1:$E$11,2,FALSE))+1,2)</f>
        <v>協理</v>
      </c>
      <c r="Q3388">
        <f t="shared" si="157"/>
        <v>1.6E-2</v>
      </c>
      <c r="R3388">
        <f t="shared" si="158"/>
        <v>833.04</v>
      </c>
    </row>
    <row r="3389" spans="1:18" ht="15.75" customHeight="1">
      <c r="A3389" s="19">
        <v>3388</v>
      </c>
      <c r="B3389" s="4">
        <v>43</v>
      </c>
      <c r="C3389" s="15">
        <v>121</v>
      </c>
      <c r="D3389" s="21">
        <v>3</v>
      </c>
      <c r="E3389" s="22">
        <v>44540</v>
      </c>
      <c r="F3389" s="26">
        <v>4</v>
      </c>
      <c r="G3389" s="24">
        <v>7.0000000000000007E-2</v>
      </c>
      <c r="H3389">
        <f>VLOOKUP($B3389,產品!$A$1:$E$61,4,FALSE)*(1-$G3389)*$F3389</f>
        <v>66960</v>
      </c>
      <c r="I3389" s="58">
        <f>$H3389-VLOOKUP($B3389,產品!$A$2:$E$61,5,FALSE)*F3389-$R3389</f>
        <v>19088.64</v>
      </c>
      <c r="J3389">
        <f t="shared" si="156"/>
        <v>2021</v>
      </c>
      <c r="P3389" t="str">
        <f>MID(VLOOKUP($D3389,業務!$A$1:$E$11,2,FALSE),FIND("/",VLOOKUP($D3389,業務!$A$1:$E$11,2,FALSE))+1,2)</f>
        <v>協理</v>
      </c>
      <c r="Q3389">
        <f t="shared" si="157"/>
        <v>1.6E-2</v>
      </c>
      <c r="R3389">
        <f t="shared" si="158"/>
        <v>1071.3600000000001</v>
      </c>
    </row>
    <row r="3390" spans="1:18" ht="15.75" customHeight="1">
      <c r="A3390" s="19">
        <v>3389</v>
      </c>
      <c r="B3390" s="4">
        <v>48</v>
      </c>
      <c r="C3390" s="15">
        <v>268</v>
      </c>
      <c r="D3390" s="21">
        <v>5</v>
      </c>
      <c r="E3390" s="22">
        <v>44540</v>
      </c>
      <c r="F3390" s="26">
        <v>5</v>
      </c>
      <c r="G3390" s="24">
        <v>0.15</v>
      </c>
      <c r="H3390">
        <f>VLOOKUP($B3390,產品!$A$1:$E$61,4,FALSE)*(1-$G3390)*$F3390</f>
        <v>93500</v>
      </c>
      <c r="I3390" s="58">
        <f>$H3390-VLOOKUP($B3390,產品!$A$2:$E$61,5,FALSE)*F3390-$R3390</f>
        <v>21065</v>
      </c>
      <c r="J3390">
        <f t="shared" si="156"/>
        <v>2021</v>
      </c>
      <c r="P3390" t="str">
        <f>MID(VLOOKUP($D3390,業務!$A$1:$E$11,2,FALSE),FIND("/",VLOOKUP($D3390,業務!$A$1:$E$11,2,FALSE))+1,2)</f>
        <v>專員</v>
      </c>
      <c r="Q3390">
        <f t="shared" si="157"/>
        <v>0.01</v>
      </c>
      <c r="R3390">
        <f t="shared" si="158"/>
        <v>935</v>
      </c>
    </row>
    <row r="3391" spans="1:18" ht="15.75" customHeight="1">
      <c r="A3391" s="19">
        <v>3390</v>
      </c>
      <c r="B3391" s="4">
        <v>1</v>
      </c>
      <c r="C3391" s="15">
        <v>7</v>
      </c>
      <c r="D3391" s="21">
        <v>5</v>
      </c>
      <c r="E3391" s="22">
        <v>44540</v>
      </c>
      <c r="F3391" s="23">
        <v>60</v>
      </c>
      <c r="G3391" s="24">
        <v>0.11</v>
      </c>
      <c r="H3391">
        <f>VLOOKUP($B3391,產品!$A$1:$E$61,4,FALSE)*(1-$G3391)*$F3391</f>
        <v>53400</v>
      </c>
      <c r="I3391" s="58">
        <f>$H3391-VLOOKUP($B3391,產品!$A$2:$E$61,5,FALSE)*F3391-$R3391</f>
        <v>28866</v>
      </c>
      <c r="J3391">
        <f t="shared" si="156"/>
        <v>2021</v>
      </c>
      <c r="P3391" t="str">
        <f>MID(VLOOKUP($D3391,業務!$A$1:$E$11,2,FALSE),FIND("/",VLOOKUP($D3391,業務!$A$1:$E$11,2,FALSE))+1,2)</f>
        <v>專員</v>
      </c>
      <c r="Q3391">
        <f t="shared" si="157"/>
        <v>0.01</v>
      </c>
      <c r="R3391">
        <f t="shared" si="158"/>
        <v>534</v>
      </c>
    </row>
    <row r="3392" spans="1:18" ht="15.75" customHeight="1">
      <c r="A3392" s="19">
        <v>3391</v>
      </c>
      <c r="B3392" s="4">
        <v>5</v>
      </c>
      <c r="C3392" s="15">
        <v>5</v>
      </c>
      <c r="D3392" s="21">
        <v>3</v>
      </c>
      <c r="E3392" s="22">
        <v>44540</v>
      </c>
      <c r="F3392" s="26">
        <v>135</v>
      </c>
      <c r="G3392" s="24">
        <v>0.08</v>
      </c>
      <c r="H3392">
        <f>VLOOKUP($B3392,產品!$A$1:$E$61,4,FALSE)*(1-$G3392)*$F3392</f>
        <v>124200</v>
      </c>
      <c r="I3392" s="58">
        <f>$H3392-VLOOKUP($B3392,產品!$A$2:$E$61,5,FALSE)*F3392-$R3392</f>
        <v>68212.800000000003</v>
      </c>
      <c r="J3392">
        <f t="shared" si="156"/>
        <v>2021</v>
      </c>
      <c r="P3392" t="str">
        <f>MID(VLOOKUP($D3392,業務!$A$1:$E$11,2,FALSE),FIND("/",VLOOKUP($D3392,業務!$A$1:$E$11,2,FALSE))+1,2)</f>
        <v>協理</v>
      </c>
      <c r="Q3392">
        <f t="shared" si="157"/>
        <v>1.6E-2</v>
      </c>
      <c r="R3392">
        <f t="shared" si="158"/>
        <v>1987.2</v>
      </c>
    </row>
    <row r="3393" spans="1:18" ht="15.75" customHeight="1">
      <c r="A3393" s="19">
        <v>3392</v>
      </c>
      <c r="B3393" s="4">
        <v>19</v>
      </c>
      <c r="C3393" s="15">
        <v>137</v>
      </c>
      <c r="D3393" s="21">
        <v>3</v>
      </c>
      <c r="E3393" s="22">
        <v>44540</v>
      </c>
      <c r="F3393" s="26">
        <v>100</v>
      </c>
      <c r="G3393" s="24">
        <v>0.06</v>
      </c>
      <c r="H3393">
        <f>VLOOKUP($B3393,產品!$A$1:$E$61,4,FALSE)*(1-$G3393)*$F3393</f>
        <v>169200</v>
      </c>
      <c r="I3393" s="58">
        <f>$H3393-VLOOKUP($B3393,產品!$A$2:$E$61,5,FALSE)*F3393-$R3393</f>
        <v>94492.800000000003</v>
      </c>
      <c r="J3393">
        <f t="shared" si="156"/>
        <v>2021</v>
      </c>
      <c r="P3393" t="str">
        <f>MID(VLOOKUP($D3393,業務!$A$1:$E$11,2,FALSE),FIND("/",VLOOKUP($D3393,業務!$A$1:$E$11,2,FALSE))+1,2)</f>
        <v>協理</v>
      </c>
      <c r="Q3393">
        <f t="shared" si="157"/>
        <v>1.6E-2</v>
      </c>
      <c r="R3393">
        <f t="shared" si="158"/>
        <v>2707.2000000000003</v>
      </c>
    </row>
    <row r="3394" spans="1:18" ht="15.75" customHeight="1">
      <c r="A3394" s="19">
        <v>3393</v>
      </c>
      <c r="B3394" s="4">
        <v>36</v>
      </c>
      <c r="C3394" s="15">
        <v>121</v>
      </c>
      <c r="D3394" s="21">
        <v>4</v>
      </c>
      <c r="E3394" s="22">
        <v>44541</v>
      </c>
      <c r="F3394" s="26">
        <v>7</v>
      </c>
      <c r="G3394" s="24">
        <v>0.17</v>
      </c>
      <c r="H3394">
        <f>VLOOKUP($B3394,產品!$A$1:$E$61,4,FALSE)*(1-$G3394)*$F3394</f>
        <v>52290</v>
      </c>
      <c r="I3394" s="58">
        <f>$H3394-VLOOKUP($B3394,產品!$A$2:$E$61,5,FALSE)*F3394-$R3394</f>
        <v>13862.52</v>
      </c>
      <c r="J3394">
        <f t="shared" si="156"/>
        <v>2021</v>
      </c>
      <c r="P3394" t="str">
        <f>MID(VLOOKUP($D3394,業務!$A$1:$E$11,2,FALSE),FIND("/",VLOOKUP($D3394,業務!$A$1:$E$11,2,FALSE))+1,2)</f>
        <v>副理</v>
      </c>
      <c r="Q3394">
        <f t="shared" si="157"/>
        <v>1.2E-2</v>
      </c>
      <c r="R3394">
        <f t="shared" si="158"/>
        <v>627.48</v>
      </c>
    </row>
    <row r="3395" spans="1:18" ht="15.75" customHeight="1">
      <c r="A3395" s="19">
        <v>3394</v>
      </c>
      <c r="B3395" s="4">
        <v>15</v>
      </c>
      <c r="C3395" s="15">
        <v>260</v>
      </c>
      <c r="D3395" s="21">
        <v>4</v>
      </c>
      <c r="E3395" s="22">
        <v>44541</v>
      </c>
      <c r="F3395" s="26">
        <v>60</v>
      </c>
      <c r="G3395" s="24">
        <v>0.13</v>
      </c>
      <c r="H3395">
        <f>VLOOKUP($B3395,產品!$A$1:$E$61,4,FALSE)*(1-$G3395)*$F3395</f>
        <v>93960</v>
      </c>
      <c r="I3395" s="58">
        <f>$H3395-VLOOKUP($B3395,產品!$A$2:$E$61,5,FALSE)*F3395-$R3395</f>
        <v>49632.480000000003</v>
      </c>
      <c r="J3395">
        <f t="shared" ref="J3395:J3458" si="159">YEAR(E3395)</f>
        <v>2021</v>
      </c>
      <c r="P3395" t="str">
        <f>MID(VLOOKUP($D3395,業務!$A$1:$E$11,2,FALSE),FIND("/",VLOOKUP($D3395,業務!$A$1:$E$11,2,FALSE))+1,2)</f>
        <v>副理</v>
      </c>
      <c r="Q3395">
        <f t="shared" ref="Q3395:Q3458" si="160">IF($P3395="專員",1%,IF($P3395="副理",1.2%,IF($P3395="經理",1.5%,IF($P3395="協理",1.6%,0))))</f>
        <v>1.2E-2</v>
      </c>
      <c r="R3395">
        <f t="shared" ref="R3395:R3458" si="161">$H3395*$Q3395</f>
        <v>1127.52</v>
      </c>
    </row>
    <row r="3396" spans="1:18" ht="15.75" customHeight="1">
      <c r="A3396" s="19">
        <v>3395</v>
      </c>
      <c r="B3396" s="4">
        <v>11</v>
      </c>
      <c r="C3396" s="15">
        <v>271</v>
      </c>
      <c r="D3396" s="21">
        <v>4</v>
      </c>
      <c r="E3396" s="22">
        <v>44541</v>
      </c>
      <c r="F3396" s="26">
        <v>300</v>
      </c>
      <c r="G3396" s="24">
        <v>7.0000000000000007E-2</v>
      </c>
      <c r="H3396">
        <f>VLOOKUP($B3396,產品!$A$1:$E$61,4,FALSE)*(1-$G3396)*$F3396</f>
        <v>278999.99999999994</v>
      </c>
      <c r="I3396" s="58">
        <f>$H3396-VLOOKUP($B3396,產品!$A$2:$E$61,5,FALSE)*F3396-$R3396</f>
        <v>155651.99999999994</v>
      </c>
      <c r="J3396">
        <f t="shared" si="159"/>
        <v>2021</v>
      </c>
      <c r="P3396" t="str">
        <f>MID(VLOOKUP($D3396,業務!$A$1:$E$11,2,FALSE),FIND("/",VLOOKUP($D3396,業務!$A$1:$E$11,2,FALSE))+1,2)</f>
        <v>副理</v>
      </c>
      <c r="Q3396">
        <f t="shared" si="160"/>
        <v>1.2E-2</v>
      </c>
      <c r="R3396">
        <f t="shared" si="161"/>
        <v>3347.9999999999995</v>
      </c>
    </row>
    <row r="3397" spans="1:18" ht="15.75" customHeight="1">
      <c r="A3397" s="19">
        <v>3396</v>
      </c>
      <c r="B3397" s="4">
        <v>28</v>
      </c>
      <c r="C3397" s="15">
        <v>122</v>
      </c>
      <c r="D3397" s="21">
        <v>9</v>
      </c>
      <c r="E3397" s="22">
        <v>44542</v>
      </c>
      <c r="F3397" s="23">
        <v>10</v>
      </c>
      <c r="G3397" s="24">
        <v>0.19</v>
      </c>
      <c r="H3397">
        <f>VLOOKUP($B3397,產品!$A$1:$E$61,4,FALSE)*(1-$G3397)*$F3397</f>
        <v>60750</v>
      </c>
      <c r="I3397" s="58">
        <f>$H3397-VLOOKUP($B3397,產品!$A$2:$E$61,5,FALSE)*F3397-$R3397</f>
        <v>14838.75</v>
      </c>
      <c r="J3397">
        <f t="shared" si="159"/>
        <v>2021</v>
      </c>
      <c r="P3397" t="str">
        <f>MID(VLOOKUP($D3397,業務!$A$1:$E$11,2,FALSE),FIND("/",VLOOKUP($D3397,業務!$A$1:$E$11,2,FALSE))+1,2)</f>
        <v>經理</v>
      </c>
      <c r="Q3397">
        <f t="shared" si="160"/>
        <v>1.4999999999999999E-2</v>
      </c>
      <c r="R3397">
        <f t="shared" si="161"/>
        <v>911.25</v>
      </c>
    </row>
    <row r="3398" spans="1:18" ht="15.75" customHeight="1">
      <c r="A3398" s="19">
        <v>3397</v>
      </c>
      <c r="B3398" s="4">
        <v>41</v>
      </c>
      <c r="C3398" s="15">
        <v>278</v>
      </c>
      <c r="D3398" s="21">
        <v>5</v>
      </c>
      <c r="E3398" s="22">
        <v>44543</v>
      </c>
      <c r="F3398" s="26">
        <v>2</v>
      </c>
      <c r="G3398" s="24">
        <v>0.19</v>
      </c>
      <c r="H3398">
        <f>VLOOKUP($B3398,產品!$A$1:$E$61,4,FALSE)*(1-$G3398)*$F3398</f>
        <v>19440</v>
      </c>
      <c r="I3398" s="58">
        <f>$H3398-VLOOKUP($B3398,產品!$A$2:$E$61,5,FALSE)*F3398-$R3398</f>
        <v>3645.6</v>
      </c>
      <c r="J3398">
        <f t="shared" si="159"/>
        <v>2021</v>
      </c>
      <c r="P3398" t="str">
        <f>MID(VLOOKUP($D3398,業務!$A$1:$E$11,2,FALSE),FIND("/",VLOOKUP($D3398,業務!$A$1:$E$11,2,FALSE))+1,2)</f>
        <v>專員</v>
      </c>
      <c r="Q3398">
        <f t="shared" si="160"/>
        <v>0.01</v>
      </c>
      <c r="R3398">
        <f t="shared" si="161"/>
        <v>194.4</v>
      </c>
    </row>
    <row r="3399" spans="1:18" ht="15.75" customHeight="1">
      <c r="A3399" s="19">
        <v>3398</v>
      </c>
      <c r="B3399" s="4">
        <v>41</v>
      </c>
      <c r="C3399" s="15">
        <v>122</v>
      </c>
      <c r="D3399" s="21">
        <v>3</v>
      </c>
      <c r="E3399" s="22">
        <v>44543</v>
      </c>
      <c r="F3399" s="26">
        <v>2</v>
      </c>
      <c r="G3399" s="24">
        <v>0.11</v>
      </c>
      <c r="H3399">
        <f>VLOOKUP($B3399,產品!$A$1:$E$61,4,FALSE)*(1-$G3399)*$F3399</f>
        <v>21360</v>
      </c>
      <c r="I3399" s="58">
        <f>$H3399-VLOOKUP($B3399,產品!$A$2:$E$61,5,FALSE)*F3399-$R3399</f>
        <v>5418.24</v>
      </c>
      <c r="J3399">
        <f t="shared" si="159"/>
        <v>2021</v>
      </c>
      <c r="P3399" t="str">
        <f>MID(VLOOKUP($D3399,業務!$A$1:$E$11,2,FALSE),FIND("/",VLOOKUP($D3399,業務!$A$1:$E$11,2,FALSE))+1,2)</f>
        <v>協理</v>
      </c>
      <c r="Q3399">
        <f t="shared" si="160"/>
        <v>1.6E-2</v>
      </c>
      <c r="R3399">
        <f t="shared" si="161"/>
        <v>341.76</v>
      </c>
    </row>
    <row r="3400" spans="1:18" ht="15.75" customHeight="1">
      <c r="A3400" s="19">
        <v>3399</v>
      </c>
      <c r="B3400" s="4">
        <v>38</v>
      </c>
      <c r="C3400" s="15">
        <v>294</v>
      </c>
      <c r="D3400" s="21">
        <v>6</v>
      </c>
      <c r="E3400" s="22">
        <v>44543</v>
      </c>
      <c r="F3400" s="23">
        <v>2</v>
      </c>
      <c r="G3400" s="24">
        <v>0.11</v>
      </c>
      <c r="H3400">
        <f>VLOOKUP($B3400,產品!$A$1:$E$61,4,FALSE)*(1-$G3400)*$F3400</f>
        <v>26700</v>
      </c>
      <c r="I3400" s="58">
        <f>$H3400-VLOOKUP($B3400,產品!$A$2:$E$61,5,FALSE)*F3400-$R3400</f>
        <v>6933</v>
      </c>
      <c r="J3400">
        <f t="shared" si="159"/>
        <v>2021</v>
      </c>
      <c r="P3400" t="str">
        <f>MID(VLOOKUP($D3400,業務!$A$1:$E$11,2,FALSE),FIND("/",VLOOKUP($D3400,業務!$A$1:$E$11,2,FALSE))+1,2)</f>
        <v>專員</v>
      </c>
      <c r="Q3400">
        <f t="shared" si="160"/>
        <v>0.01</v>
      </c>
      <c r="R3400">
        <f t="shared" si="161"/>
        <v>267</v>
      </c>
    </row>
    <row r="3401" spans="1:18" ht="15.75" customHeight="1">
      <c r="A3401" s="19">
        <v>3400</v>
      </c>
      <c r="B3401" s="4">
        <v>34</v>
      </c>
      <c r="C3401" s="15">
        <v>8</v>
      </c>
      <c r="D3401" s="21">
        <v>2</v>
      </c>
      <c r="E3401" s="22">
        <v>44543</v>
      </c>
      <c r="F3401" s="26">
        <v>5</v>
      </c>
      <c r="G3401" s="24">
        <v>0.19</v>
      </c>
      <c r="H3401">
        <f>VLOOKUP($B3401,產品!$A$1:$E$61,4,FALSE)*(1-$G3401)*$F3401</f>
        <v>32400</v>
      </c>
      <c r="I3401" s="58">
        <f>$H3401-VLOOKUP($B3401,產品!$A$2:$E$61,5,FALSE)*F3401-$R3401</f>
        <v>7914</v>
      </c>
      <c r="J3401">
        <f t="shared" si="159"/>
        <v>2021</v>
      </c>
      <c r="P3401" t="str">
        <f>MID(VLOOKUP($D3401,業務!$A$1:$E$11,2,FALSE),FIND("/",VLOOKUP($D3401,業務!$A$1:$E$11,2,FALSE))+1,2)</f>
        <v>經理</v>
      </c>
      <c r="Q3401">
        <f t="shared" si="160"/>
        <v>1.4999999999999999E-2</v>
      </c>
      <c r="R3401">
        <f t="shared" si="161"/>
        <v>486</v>
      </c>
    </row>
    <row r="3402" spans="1:18" ht="15.75" customHeight="1">
      <c r="A3402" s="19">
        <v>3401</v>
      </c>
      <c r="B3402" s="4">
        <v>15</v>
      </c>
      <c r="C3402" s="15">
        <v>287</v>
      </c>
      <c r="D3402" s="21">
        <v>8</v>
      </c>
      <c r="E3402" s="22">
        <v>44543</v>
      </c>
      <c r="F3402" s="23">
        <v>25</v>
      </c>
      <c r="G3402" s="24">
        <v>0.13</v>
      </c>
      <c r="H3402">
        <f>VLOOKUP($B3402,產品!$A$1:$E$61,4,FALSE)*(1-$G3402)*$F3402</f>
        <v>39150</v>
      </c>
      <c r="I3402" s="58">
        <f>$H3402-VLOOKUP($B3402,產品!$A$2:$E$61,5,FALSE)*F3402-$R3402</f>
        <v>20758.5</v>
      </c>
      <c r="J3402">
        <f t="shared" si="159"/>
        <v>2021</v>
      </c>
      <c r="P3402" t="str">
        <f>MID(VLOOKUP($D3402,業務!$A$1:$E$11,2,FALSE),FIND("/",VLOOKUP($D3402,業務!$A$1:$E$11,2,FALSE))+1,2)</f>
        <v>專員</v>
      </c>
      <c r="Q3402">
        <f t="shared" si="160"/>
        <v>0.01</v>
      </c>
      <c r="R3402">
        <f t="shared" si="161"/>
        <v>391.5</v>
      </c>
    </row>
    <row r="3403" spans="1:18" ht="15.75" customHeight="1">
      <c r="A3403" s="19">
        <v>3402</v>
      </c>
      <c r="B3403" s="4">
        <v>55</v>
      </c>
      <c r="C3403" s="15">
        <v>274</v>
      </c>
      <c r="D3403" s="21">
        <v>10</v>
      </c>
      <c r="E3403" s="22">
        <v>44543</v>
      </c>
      <c r="F3403" s="26">
        <v>6</v>
      </c>
      <c r="G3403" s="24">
        <v>0.11</v>
      </c>
      <c r="H3403">
        <f>VLOOKUP($B3403,產品!$A$1:$E$61,4,FALSE)*(1-$G3403)*$F3403</f>
        <v>106800</v>
      </c>
      <c r="I3403" s="58">
        <f>$H3403-VLOOKUP($B3403,產品!$A$2:$E$61,5,FALSE)*F3403-$R3403</f>
        <v>21732</v>
      </c>
      <c r="J3403">
        <f t="shared" si="159"/>
        <v>2021</v>
      </c>
      <c r="P3403" t="str">
        <f>MID(VLOOKUP($D3403,業務!$A$1:$E$11,2,FALSE),FIND("/",VLOOKUP($D3403,業務!$A$1:$E$11,2,FALSE))+1,2)</f>
        <v>專員</v>
      </c>
      <c r="Q3403">
        <f t="shared" si="160"/>
        <v>0.01</v>
      </c>
      <c r="R3403">
        <f t="shared" si="161"/>
        <v>1068</v>
      </c>
    </row>
    <row r="3404" spans="1:18" ht="15.75" customHeight="1">
      <c r="A3404" s="19">
        <v>3403</v>
      </c>
      <c r="B3404" s="4">
        <v>51</v>
      </c>
      <c r="C3404" s="15">
        <v>273</v>
      </c>
      <c r="D3404" s="21">
        <v>6</v>
      </c>
      <c r="E3404" s="22">
        <v>44543</v>
      </c>
      <c r="F3404" s="26">
        <v>13</v>
      </c>
      <c r="G3404" s="24">
        <v>0.19</v>
      </c>
      <c r="H3404">
        <f>VLOOKUP($B3404,產品!$A$1:$E$61,4,FALSE)*(1-$G3404)*$F3404</f>
        <v>210600.00000000003</v>
      </c>
      <c r="I3404" s="58">
        <f>$H3404-VLOOKUP($B3404,產品!$A$2:$E$61,5,FALSE)*F3404-$R3404</f>
        <v>26494.000000000029</v>
      </c>
      <c r="J3404">
        <f t="shared" si="159"/>
        <v>2021</v>
      </c>
      <c r="P3404" t="str">
        <f>MID(VLOOKUP($D3404,業務!$A$1:$E$11,2,FALSE),FIND("/",VLOOKUP($D3404,業務!$A$1:$E$11,2,FALSE))+1,2)</f>
        <v>專員</v>
      </c>
      <c r="Q3404">
        <f t="shared" si="160"/>
        <v>0.01</v>
      </c>
      <c r="R3404">
        <f t="shared" si="161"/>
        <v>2106.0000000000005</v>
      </c>
    </row>
    <row r="3405" spans="1:18" ht="15.75" customHeight="1">
      <c r="A3405" s="19">
        <v>3404</v>
      </c>
      <c r="B3405" s="4">
        <v>1</v>
      </c>
      <c r="C3405" s="15">
        <v>274</v>
      </c>
      <c r="D3405" s="21">
        <v>3</v>
      </c>
      <c r="E3405" s="22">
        <v>44543</v>
      </c>
      <c r="F3405" s="26">
        <v>70</v>
      </c>
      <c r="G3405" s="24">
        <v>0.15</v>
      </c>
      <c r="H3405">
        <f>VLOOKUP($B3405,產品!$A$1:$E$61,4,FALSE)*(1-$G3405)*$F3405</f>
        <v>59500</v>
      </c>
      <c r="I3405" s="58">
        <f>$H3405-VLOOKUP($B3405,產品!$A$2:$E$61,5,FALSE)*F3405-$R3405</f>
        <v>30548</v>
      </c>
      <c r="J3405">
        <f t="shared" si="159"/>
        <v>2021</v>
      </c>
      <c r="P3405" t="str">
        <f>MID(VLOOKUP($D3405,業務!$A$1:$E$11,2,FALSE),FIND("/",VLOOKUP($D3405,業務!$A$1:$E$11,2,FALSE))+1,2)</f>
        <v>協理</v>
      </c>
      <c r="Q3405">
        <f t="shared" si="160"/>
        <v>1.6E-2</v>
      </c>
      <c r="R3405">
        <f t="shared" si="161"/>
        <v>952</v>
      </c>
    </row>
    <row r="3406" spans="1:18" ht="15.75" customHeight="1">
      <c r="A3406" s="19">
        <v>3405</v>
      </c>
      <c r="B3406" s="4">
        <v>39</v>
      </c>
      <c r="C3406" s="15">
        <v>273</v>
      </c>
      <c r="D3406" s="21">
        <v>9</v>
      </c>
      <c r="E3406" s="22">
        <v>44543</v>
      </c>
      <c r="F3406" s="23">
        <v>9</v>
      </c>
      <c r="G3406" s="24">
        <v>0.14000000000000001</v>
      </c>
      <c r="H3406">
        <f>VLOOKUP($B3406,產品!$A$1:$E$61,4,FALSE)*(1-$G3406)*$F3406</f>
        <v>139320</v>
      </c>
      <c r="I3406" s="58">
        <f>$H3406-VLOOKUP($B3406,產品!$A$2:$E$61,5,FALSE)*F3406-$R3406</f>
        <v>31930.2</v>
      </c>
      <c r="J3406">
        <f t="shared" si="159"/>
        <v>2021</v>
      </c>
      <c r="P3406" t="str">
        <f>MID(VLOOKUP($D3406,業務!$A$1:$E$11,2,FALSE),FIND("/",VLOOKUP($D3406,業務!$A$1:$E$11,2,FALSE))+1,2)</f>
        <v>經理</v>
      </c>
      <c r="Q3406">
        <f t="shared" si="160"/>
        <v>1.4999999999999999E-2</v>
      </c>
      <c r="R3406">
        <f t="shared" si="161"/>
        <v>2089.7999999999997</v>
      </c>
    </row>
    <row r="3407" spans="1:18" ht="15.75" customHeight="1">
      <c r="A3407" s="19">
        <v>3406</v>
      </c>
      <c r="B3407" s="4">
        <v>53</v>
      </c>
      <c r="C3407" s="15">
        <v>2</v>
      </c>
      <c r="D3407" s="21">
        <v>9</v>
      </c>
      <c r="E3407" s="22">
        <v>44543</v>
      </c>
      <c r="F3407" s="26">
        <v>18</v>
      </c>
      <c r="G3407" s="24">
        <v>0.15</v>
      </c>
      <c r="H3407">
        <f>VLOOKUP($B3407,產品!$A$1:$E$61,4,FALSE)*(1-$G3407)*$F3407</f>
        <v>229500</v>
      </c>
      <c r="I3407" s="58">
        <f>$H3407-VLOOKUP($B3407,產品!$A$2:$E$61,5,FALSE)*F3407-$R3407</f>
        <v>37057.5</v>
      </c>
      <c r="J3407">
        <f t="shared" si="159"/>
        <v>2021</v>
      </c>
      <c r="P3407" t="str">
        <f>MID(VLOOKUP($D3407,業務!$A$1:$E$11,2,FALSE),FIND("/",VLOOKUP($D3407,業務!$A$1:$E$11,2,FALSE))+1,2)</f>
        <v>經理</v>
      </c>
      <c r="Q3407">
        <f t="shared" si="160"/>
        <v>1.4999999999999999E-2</v>
      </c>
      <c r="R3407">
        <f t="shared" si="161"/>
        <v>3442.5</v>
      </c>
    </row>
    <row r="3408" spans="1:18" ht="15.75" customHeight="1">
      <c r="A3408" s="19">
        <v>3407</v>
      </c>
      <c r="B3408" s="4">
        <v>23</v>
      </c>
      <c r="C3408" s="15">
        <v>116</v>
      </c>
      <c r="D3408" s="21">
        <v>10</v>
      </c>
      <c r="E3408" s="22">
        <v>44544</v>
      </c>
      <c r="F3408" s="26">
        <v>30</v>
      </c>
      <c r="G3408" s="24">
        <v>7.0000000000000007E-2</v>
      </c>
      <c r="H3408">
        <f>VLOOKUP($B3408,產品!$A$1:$E$61,4,FALSE)*(1-$G3408)*$F3408</f>
        <v>50220</v>
      </c>
      <c r="I3408" s="58">
        <f>$H3408-VLOOKUP($B3408,產品!$A$2:$E$61,5,FALSE)*F3408-$R3408</f>
        <v>28117.8</v>
      </c>
      <c r="J3408">
        <f t="shared" si="159"/>
        <v>2021</v>
      </c>
      <c r="P3408" t="str">
        <f>MID(VLOOKUP($D3408,業務!$A$1:$E$11,2,FALSE),FIND("/",VLOOKUP($D3408,業務!$A$1:$E$11,2,FALSE))+1,2)</f>
        <v>專員</v>
      </c>
      <c r="Q3408">
        <f t="shared" si="160"/>
        <v>0.01</v>
      </c>
      <c r="R3408">
        <f t="shared" si="161"/>
        <v>502.2</v>
      </c>
    </row>
    <row r="3409" spans="1:18" ht="15.75" customHeight="1">
      <c r="A3409" s="19">
        <v>3408</v>
      </c>
      <c r="B3409" s="4">
        <v>44</v>
      </c>
      <c r="C3409" s="15">
        <v>264</v>
      </c>
      <c r="D3409" s="21">
        <v>4</v>
      </c>
      <c r="E3409" s="22">
        <v>44544</v>
      </c>
      <c r="F3409" s="26">
        <v>10</v>
      </c>
      <c r="G3409" s="24">
        <v>0.08</v>
      </c>
      <c r="H3409">
        <f>VLOOKUP($B3409,產品!$A$1:$E$61,4,FALSE)*(1-$G3409)*$F3409</f>
        <v>184000</v>
      </c>
      <c r="I3409" s="58">
        <f>$H3409-VLOOKUP($B3409,產品!$A$2:$E$61,5,FALSE)*F3409-$R3409</f>
        <v>51792</v>
      </c>
      <c r="J3409">
        <f t="shared" si="159"/>
        <v>2021</v>
      </c>
      <c r="P3409" t="str">
        <f>MID(VLOOKUP($D3409,業務!$A$1:$E$11,2,FALSE),FIND("/",VLOOKUP($D3409,業務!$A$1:$E$11,2,FALSE))+1,2)</f>
        <v>副理</v>
      </c>
      <c r="Q3409">
        <f t="shared" si="160"/>
        <v>1.2E-2</v>
      </c>
      <c r="R3409">
        <f t="shared" si="161"/>
        <v>2208</v>
      </c>
    </row>
    <row r="3410" spans="1:18" ht="15.75" customHeight="1">
      <c r="A3410" s="19">
        <v>3409</v>
      </c>
      <c r="B3410" s="4">
        <v>2</v>
      </c>
      <c r="C3410" s="15">
        <v>8</v>
      </c>
      <c r="D3410" s="21">
        <v>5</v>
      </c>
      <c r="E3410" s="22">
        <v>44544</v>
      </c>
      <c r="F3410" s="23">
        <v>250</v>
      </c>
      <c r="G3410" s="24">
        <v>0.17</v>
      </c>
      <c r="H3410">
        <f>VLOOKUP($B3410,產品!$A$1:$E$61,4,FALSE)*(1-$G3410)*$F3410</f>
        <v>207500</v>
      </c>
      <c r="I3410" s="58">
        <f>$H3410-VLOOKUP($B3410,產品!$A$2:$E$61,5,FALSE)*F3410-$R3410</f>
        <v>105425</v>
      </c>
      <c r="J3410">
        <f t="shared" si="159"/>
        <v>2021</v>
      </c>
      <c r="P3410" t="str">
        <f>MID(VLOOKUP($D3410,業務!$A$1:$E$11,2,FALSE),FIND("/",VLOOKUP($D3410,業務!$A$1:$E$11,2,FALSE))+1,2)</f>
        <v>專員</v>
      </c>
      <c r="Q3410">
        <f t="shared" si="160"/>
        <v>0.01</v>
      </c>
      <c r="R3410">
        <f t="shared" si="161"/>
        <v>2075</v>
      </c>
    </row>
    <row r="3411" spans="1:18" ht="15.75" customHeight="1">
      <c r="A3411" s="19">
        <v>3410</v>
      </c>
      <c r="B3411" s="4">
        <v>29</v>
      </c>
      <c r="C3411" s="15">
        <v>258</v>
      </c>
      <c r="D3411" s="21">
        <v>2</v>
      </c>
      <c r="E3411" s="22">
        <v>44545</v>
      </c>
      <c r="F3411" s="26">
        <v>4</v>
      </c>
      <c r="G3411" s="24">
        <v>0.18</v>
      </c>
      <c r="H3411">
        <f>VLOOKUP($B3411,產品!$A$1:$E$61,4,FALSE)*(1-$G3411)*$F3411</f>
        <v>19680</v>
      </c>
      <c r="I3411" s="58">
        <f>$H3411-VLOOKUP($B3411,產品!$A$2:$E$61,5,FALSE)*F3411-$R3411</f>
        <v>4984.8</v>
      </c>
      <c r="J3411">
        <f t="shared" si="159"/>
        <v>2021</v>
      </c>
      <c r="P3411" t="str">
        <f>MID(VLOOKUP($D3411,業務!$A$1:$E$11,2,FALSE),FIND("/",VLOOKUP($D3411,業務!$A$1:$E$11,2,FALSE))+1,2)</f>
        <v>經理</v>
      </c>
      <c r="Q3411">
        <f t="shared" si="160"/>
        <v>1.4999999999999999E-2</v>
      </c>
      <c r="R3411">
        <f t="shared" si="161"/>
        <v>295.2</v>
      </c>
    </row>
    <row r="3412" spans="1:18" ht="15.75" customHeight="1">
      <c r="A3412" s="19">
        <v>3411</v>
      </c>
      <c r="B3412" s="4">
        <v>33</v>
      </c>
      <c r="C3412" s="15">
        <v>138</v>
      </c>
      <c r="D3412" s="21">
        <v>1</v>
      </c>
      <c r="E3412" s="22">
        <v>44545</v>
      </c>
      <c r="F3412" s="26">
        <v>5</v>
      </c>
      <c r="G3412" s="24">
        <v>0.17</v>
      </c>
      <c r="H3412">
        <f>VLOOKUP($B3412,產品!$A$1:$E$61,4,FALSE)*(1-$G3412)*$F3412</f>
        <v>31125</v>
      </c>
      <c r="I3412" s="58">
        <f>$H3412-VLOOKUP($B3412,產品!$A$2:$E$61,5,FALSE)*F3412-$R3412</f>
        <v>8313.75</v>
      </c>
      <c r="J3412">
        <f t="shared" si="159"/>
        <v>2021</v>
      </c>
      <c r="P3412" t="str">
        <f>MID(VLOOKUP($D3412,業務!$A$1:$E$11,2,FALSE),FIND("/",VLOOKUP($D3412,業務!$A$1:$E$11,2,FALSE))+1,2)</f>
        <v>專員</v>
      </c>
      <c r="Q3412">
        <f t="shared" si="160"/>
        <v>0.01</v>
      </c>
      <c r="R3412">
        <f t="shared" si="161"/>
        <v>311.25</v>
      </c>
    </row>
    <row r="3413" spans="1:18" ht="15.75" customHeight="1">
      <c r="A3413" s="19">
        <v>3412</v>
      </c>
      <c r="B3413" s="4">
        <v>47</v>
      </c>
      <c r="C3413" s="15">
        <v>291</v>
      </c>
      <c r="D3413" s="21">
        <v>5</v>
      </c>
      <c r="E3413" s="22">
        <v>44545</v>
      </c>
      <c r="F3413" s="26">
        <v>8</v>
      </c>
      <c r="G3413" s="24">
        <v>0.11</v>
      </c>
      <c r="H3413">
        <f>VLOOKUP($B3413,產品!$A$1:$E$61,4,FALSE)*(1-$G3413)*$F3413</f>
        <v>142400</v>
      </c>
      <c r="I3413" s="58">
        <f>$H3413-VLOOKUP($B3413,產品!$A$2:$E$61,5,FALSE)*F3413-$R3413</f>
        <v>36976</v>
      </c>
      <c r="J3413">
        <f t="shared" si="159"/>
        <v>2021</v>
      </c>
      <c r="P3413" t="str">
        <f>MID(VLOOKUP($D3413,業務!$A$1:$E$11,2,FALSE),FIND("/",VLOOKUP($D3413,業務!$A$1:$E$11,2,FALSE))+1,2)</f>
        <v>專員</v>
      </c>
      <c r="Q3413">
        <f t="shared" si="160"/>
        <v>0.01</v>
      </c>
      <c r="R3413">
        <f t="shared" si="161"/>
        <v>1424</v>
      </c>
    </row>
    <row r="3414" spans="1:18" ht="15.75" customHeight="1">
      <c r="A3414" s="19">
        <v>3413</v>
      </c>
      <c r="B3414" s="4">
        <v>38</v>
      </c>
      <c r="C3414" s="15">
        <v>280</v>
      </c>
      <c r="D3414" s="21">
        <v>9</v>
      </c>
      <c r="E3414" s="22">
        <v>44546</v>
      </c>
      <c r="F3414" s="23">
        <v>2</v>
      </c>
      <c r="G3414" s="24">
        <v>0.06</v>
      </c>
      <c r="H3414">
        <f>VLOOKUP($B3414,產品!$A$1:$E$61,4,FALSE)*(1-$G3414)*$F3414</f>
        <v>28200</v>
      </c>
      <c r="I3414" s="58">
        <f>$H3414-VLOOKUP($B3414,產品!$A$2:$E$61,5,FALSE)*F3414-$R3414</f>
        <v>8277</v>
      </c>
      <c r="J3414">
        <f t="shared" si="159"/>
        <v>2021</v>
      </c>
      <c r="P3414" t="str">
        <f>MID(VLOOKUP($D3414,業務!$A$1:$E$11,2,FALSE),FIND("/",VLOOKUP($D3414,業務!$A$1:$E$11,2,FALSE))+1,2)</f>
        <v>經理</v>
      </c>
      <c r="Q3414">
        <f t="shared" si="160"/>
        <v>1.4999999999999999E-2</v>
      </c>
      <c r="R3414">
        <f t="shared" si="161"/>
        <v>423</v>
      </c>
    </row>
    <row r="3415" spans="1:18" ht="15.75" customHeight="1">
      <c r="A3415" s="19">
        <v>3414</v>
      </c>
      <c r="B3415" s="4">
        <v>57</v>
      </c>
      <c r="C3415" s="15">
        <v>121</v>
      </c>
      <c r="D3415" s="21">
        <v>9</v>
      </c>
      <c r="E3415" s="22">
        <v>44546</v>
      </c>
      <c r="F3415" s="26">
        <v>5</v>
      </c>
      <c r="G3415" s="24">
        <v>0.2</v>
      </c>
      <c r="H3415">
        <f>VLOOKUP($B3415,產品!$A$1:$E$61,4,FALSE)*(1-$G3415)*$F3415</f>
        <v>72000</v>
      </c>
      <c r="I3415" s="58">
        <f>$H3415-VLOOKUP($B3415,產品!$A$2:$E$61,5,FALSE)*F3415-$R3415</f>
        <v>7920</v>
      </c>
      <c r="J3415">
        <f t="shared" si="159"/>
        <v>2021</v>
      </c>
      <c r="P3415" t="str">
        <f>MID(VLOOKUP($D3415,業務!$A$1:$E$11,2,FALSE),FIND("/",VLOOKUP($D3415,業務!$A$1:$E$11,2,FALSE))+1,2)</f>
        <v>經理</v>
      </c>
      <c r="Q3415">
        <f t="shared" si="160"/>
        <v>1.4999999999999999E-2</v>
      </c>
      <c r="R3415">
        <f t="shared" si="161"/>
        <v>1080</v>
      </c>
    </row>
    <row r="3416" spans="1:18" ht="15.75" customHeight="1">
      <c r="A3416" s="19">
        <v>3415</v>
      </c>
      <c r="B3416" s="4">
        <v>38</v>
      </c>
      <c r="C3416" s="15">
        <v>257</v>
      </c>
      <c r="D3416" s="21">
        <v>5</v>
      </c>
      <c r="E3416" s="22">
        <v>44546</v>
      </c>
      <c r="F3416" s="23">
        <v>5</v>
      </c>
      <c r="G3416" s="24">
        <v>0.2</v>
      </c>
      <c r="H3416">
        <f>VLOOKUP($B3416,產品!$A$1:$E$61,4,FALSE)*(1-$G3416)*$F3416</f>
        <v>60000</v>
      </c>
      <c r="I3416" s="58">
        <f>$H3416-VLOOKUP($B3416,產品!$A$2:$E$61,5,FALSE)*F3416-$R3416</f>
        <v>10650</v>
      </c>
      <c r="J3416">
        <f t="shared" si="159"/>
        <v>2021</v>
      </c>
      <c r="P3416" t="str">
        <f>MID(VLOOKUP($D3416,業務!$A$1:$E$11,2,FALSE),FIND("/",VLOOKUP($D3416,業務!$A$1:$E$11,2,FALSE))+1,2)</f>
        <v>專員</v>
      </c>
      <c r="Q3416">
        <f t="shared" si="160"/>
        <v>0.01</v>
      </c>
      <c r="R3416">
        <f t="shared" si="161"/>
        <v>600</v>
      </c>
    </row>
    <row r="3417" spans="1:18" ht="15.75" customHeight="1">
      <c r="A3417" s="19">
        <v>3416</v>
      </c>
      <c r="B3417" s="4">
        <v>8</v>
      </c>
      <c r="C3417" s="15">
        <v>262</v>
      </c>
      <c r="D3417" s="21">
        <v>3</v>
      </c>
      <c r="E3417" s="22">
        <v>44546</v>
      </c>
      <c r="F3417" s="23">
        <v>30</v>
      </c>
      <c r="G3417" s="24">
        <v>0.19</v>
      </c>
      <c r="H3417">
        <f>VLOOKUP($B3417,產品!$A$1:$E$61,4,FALSE)*(1-$G3417)*$F3417</f>
        <v>24300</v>
      </c>
      <c r="I3417" s="58">
        <f>$H3417-VLOOKUP($B3417,產品!$A$2:$E$61,5,FALSE)*F3417-$R3417</f>
        <v>11911.2</v>
      </c>
      <c r="J3417">
        <f t="shared" si="159"/>
        <v>2021</v>
      </c>
      <c r="P3417" t="str">
        <f>MID(VLOOKUP($D3417,業務!$A$1:$E$11,2,FALSE),FIND("/",VLOOKUP($D3417,業務!$A$1:$E$11,2,FALSE))+1,2)</f>
        <v>協理</v>
      </c>
      <c r="Q3417">
        <f t="shared" si="160"/>
        <v>1.6E-2</v>
      </c>
      <c r="R3417">
        <f t="shared" si="161"/>
        <v>388.8</v>
      </c>
    </row>
    <row r="3418" spans="1:18" ht="15.75" customHeight="1">
      <c r="A3418" s="19">
        <v>3417</v>
      </c>
      <c r="B3418" s="4">
        <v>8</v>
      </c>
      <c r="C3418" s="15">
        <v>276</v>
      </c>
      <c r="D3418" s="21">
        <v>8</v>
      </c>
      <c r="E3418" s="22">
        <v>44546</v>
      </c>
      <c r="F3418" s="26">
        <v>40</v>
      </c>
      <c r="G3418" s="24">
        <v>0.15</v>
      </c>
      <c r="H3418">
        <f>VLOOKUP($B3418,產品!$A$1:$E$61,4,FALSE)*(1-$G3418)*$F3418</f>
        <v>34000</v>
      </c>
      <c r="I3418" s="58">
        <f>$H3418-VLOOKUP($B3418,產品!$A$2:$E$61,5,FALSE)*F3418-$R3418</f>
        <v>17660</v>
      </c>
      <c r="J3418">
        <f t="shared" si="159"/>
        <v>2021</v>
      </c>
      <c r="P3418" t="str">
        <f>MID(VLOOKUP($D3418,業務!$A$1:$E$11,2,FALSE),FIND("/",VLOOKUP($D3418,業務!$A$1:$E$11,2,FALSE))+1,2)</f>
        <v>專員</v>
      </c>
      <c r="Q3418">
        <f t="shared" si="160"/>
        <v>0.01</v>
      </c>
      <c r="R3418">
        <f t="shared" si="161"/>
        <v>340</v>
      </c>
    </row>
    <row r="3419" spans="1:18" ht="15.75" customHeight="1">
      <c r="A3419" s="19">
        <v>3418</v>
      </c>
      <c r="B3419" s="4">
        <v>31</v>
      </c>
      <c r="C3419" s="15">
        <v>271</v>
      </c>
      <c r="D3419" s="21">
        <v>7</v>
      </c>
      <c r="E3419" s="22">
        <v>44546</v>
      </c>
      <c r="F3419" s="26">
        <v>9</v>
      </c>
      <c r="G3419" s="24">
        <v>7.0000000000000007E-2</v>
      </c>
      <c r="H3419">
        <f>VLOOKUP($B3419,產品!$A$1:$E$61,4,FALSE)*(1-$G3419)*$F3419</f>
        <v>58590</v>
      </c>
      <c r="I3419" s="58">
        <f>$H3419-VLOOKUP($B3419,產品!$A$2:$E$61,5,FALSE)*F3419-$R3419</f>
        <v>20086.919999999998</v>
      </c>
      <c r="J3419">
        <f t="shared" si="159"/>
        <v>2021</v>
      </c>
      <c r="P3419" t="str">
        <f>MID(VLOOKUP($D3419,業務!$A$1:$E$11,2,FALSE),FIND("/",VLOOKUP($D3419,業務!$A$1:$E$11,2,FALSE))+1,2)</f>
        <v>副理</v>
      </c>
      <c r="Q3419">
        <f t="shared" si="160"/>
        <v>1.2E-2</v>
      </c>
      <c r="R3419">
        <f t="shared" si="161"/>
        <v>703.08</v>
      </c>
    </row>
    <row r="3420" spans="1:18" ht="15.75" customHeight="1">
      <c r="A3420" s="19">
        <v>3419</v>
      </c>
      <c r="B3420" s="4">
        <v>30</v>
      </c>
      <c r="C3420" s="15">
        <v>268</v>
      </c>
      <c r="D3420" s="21">
        <v>8</v>
      </c>
      <c r="E3420" s="22">
        <v>44546</v>
      </c>
      <c r="F3420" s="26">
        <v>16</v>
      </c>
      <c r="G3420" s="24">
        <v>0.2</v>
      </c>
      <c r="H3420">
        <f>VLOOKUP($B3420,產品!$A$1:$E$61,4,FALSE)*(1-$G3420)*$F3420</f>
        <v>83200</v>
      </c>
      <c r="I3420" s="58">
        <f>$H3420-VLOOKUP($B3420,產品!$A$2:$E$61,5,FALSE)*F3420-$R3420</f>
        <v>19968</v>
      </c>
      <c r="J3420">
        <f t="shared" si="159"/>
        <v>2021</v>
      </c>
      <c r="P3420" t="str">
        <f>MID(VLOOKUP($D3420,業務!$A$1:$E$11,2,FALSE),FIND("/",VLOOKUP($D3420,業務!$A$1:$E$11,2,FALSE))+1,2)</f>
        <v>專員</v>
      </c>
      <c r="Q3420">
        <f t="shared" si="160"/>
        <v>0.01</v>
      </c>
      <c r="R3420">
        <f t="shared" si="161"/>
        <v>832</v>
      </c>
    </row>
    <row r="3421" spans="1:18" ht="15.75" customHeight="1">
      <c r="A3421" s="19">
        <v>3420</v>
      </c>
      <c r="B3421" s="4">
        <v>31</v>
      </c>
      <c r="C3421" s="15">
        <v>274</v>
      </c>
      <c r="D3421" s="21">
        <v>7</v>
      </c>
      <c r="E3421" s="22">
        <v>44546</v>
      </c>
      <c r="F3421" s="26">
        <v>12</v>
      </c>
      <c r="G3421" s="24">
        <v>0.15</v>
      </c>
      <c r="H3421">
        <f>VLOOKUP($B3421,產品!$A$1:$E$61,4,FALSE)*(1-$G3421)*$F3421</f>
        <v>71400</v>
      </c>
      <c r="I3421" s="58">
        <f>$H3421-VLOOKUP($B3421,產品!$A$2:$E$61,5,FALSE)*F3421-$R3421</f>
        <v>20143.2</v>
      </c>
      <c r="J3421">
        <f t="shared" si="159"/>
        <v>2021</v>
      </c>
      <c r="P3421" t="str">
        <f>MID(VLOOKUP($D3421,業務!$A$1:$E$11,2,FALSE),FIND("/",VLOOKUP($D3421,業務!$A$1:$E$11,2,FALSE))+1,2)</f>
        <v>副理</v>
      </c>
      <c r="Q3421">
        <f t="shared" si="160"/>
        <v>1.2E-2</v>
      </c>
      <c r="R3421">
        <f t="shared" si="161"/>
        <v>856.80000000000007</v>
      </c>
    </row>
    <row r="3422" spans="1:18" ht="15.75" customHeight="1">
      <c r="A3422" s="19">
        <v>3421</v>
      </c>
      <c r="B3422" s="4">
        <v>16</v>
      </c>
      <c r="C3422" s="15">
        <v>2</v>
      </c>
      <c r="D3422" s="21">
        <v>4</v>
      </c>
      <c r="E3422" s="22">
        <v>44546</v>
      </c>
      <c r="F3422" s="26">
        <v>30</v>
      </c>
      <c r="G3422" s="24">
        <v>7.0000000000000007E-2</v>
      </c>
      <c r="H3422">
        <f>VLOOKUP($B3422,產品!$A$1:$E$61,4,FALSE)*(1-$G3422)*$F3422</f>
        <v>50220</v>
      </c>
      <c r="I3422" s="58">
        <f>$H3422-VLOOKUP($B3422,產品!$A$2:$E$61,5,FALSE)*F3422-$R3422</f>
        <v>28017.360000000001</v>
      </c>
      <c r="J3422">
        <f t="shared" si="159"/>
        <v>2021</v>
      </c>
      <c r="P3422" t="str">
        <f>MID(VLOOKUP($D3422,業務!$A$1:$E$11,2,FALSE),FIND("/",VLOOKUP($D3422,業務!$A$1:$E$11,2,FALSE))+1,2)</f>
        <v>副理</v>
      </c>
      <c r="Q3422">
        <f t="shared" si="160"/>
        <v>1.2E-2</v>
      </c>
      <c r="R3422">
        <f t="shared" si="161"/>
        <v>602.64</v>
      </c>
    </row>
    <row r="3423" spans="1:18" ht="15.75" customHeight="1">
      <c r="A3423" s="19">
        <v>3422</v>
      </c>
      <c r="B3423" s="4">
        <v>11</v>
      </c>
      <c r="C3423" s="15">
        <v>1</v>
      </c>
      <c r="D3423" s="21">
        <v>6</v>
      </c>
      <c r="E3423" s="22">
        <v>44546</v>
      </c>
      <c r="F3423" s="23">
        <v>90</v>
      </c>
      <c r="G3423" s="24">
        <v>0.09</v>
      </c>
      <c r="H3423">
        <f>VLOOKUP($B3423,產品!$A$1:$E$61,4,FALSE)*(1-$G3423)*$F3423</f>
        <v>81900</v>
      </c>
      <c r="I3423" s="58">
        <f>$H3423-VLOOKUP($B3423,產品!$A$2:$E$61,5,FALSE)*F3423-$R3423</f>
        <v>45081</v>
      </c>
      <c r="J3423">
        <f t="shared" si="159"/>
        <v>2021</v>
      </c>
      <c r="P3423" t="str">
        <f>MID(VLOOKUP($D3423,業務!$A$1:$E$11,2,FALSE),FIND("/",VLOOKUP($D3423,業務!$A$1:$E$11,2,FALSE))+1,2)</f>
        <v>專員</v>
      </c>
      <c r="Q3423">
        <f t="shared" si="160"/>
        <v>0.01</v>
      </c>
      <c r="R3423">
        <f t="shared" si="161"/>
        <v>819</v>
      </c>
    </row>
    <row r="3424" spans="1:18" ht="15.75" customHeight="1">
      <c r="A3424" s="19">
        <v>3423</v>
      </c>
      <c r="B3424" s="4">
        <v>36</v>
      </c>
      <c r="C3424" s="15">
        <v>114</v>
      </c>
      <c r="D3424" s="21">
        <v>3</v>
      </c>
      <c r="E3424" s="22">
        <v>44546</v>
      </c>
      <c r="F3424" s="26">
        <v>25</v>
      </c>
      <c r="G3424" s="24">
        <v>0.18</v>
      </c>
      <c r="H3424">
        <f>VLOOKUP($B3424,產品!$A$1:$E$61,4,FALSE)*(1-$G3424)*$F3424</f>
        <v>184500.00000000003</v>
      </c>
      <c r="I3424" s="58">
        <f>$H3424-VLOOKUP($B3424,產品!$A$2:$E$61,5,FALSE)*F3424-$R3424</f>
        <v>46548.000000000029</v>
      </c>
      <c r="J3424">
        <f t="shared" si="159"/>
        <v>2021</v>
      </c>
      <c r="P3424" t="str">
        <f>MID(VLOOKUP($D3424,業務!$A$1:$E$11,2,FALSE),FIND("/",VLOOKUP($D3424,業務!$A$1:$E$11,2,FALSE))+1,2)</f>
        <v>協理</v>
      </c>
      <c r="Q3424">
        <f t="shared" si="160"/>
        <v>1.6E-2</v>
      </c>
      <c r="R3424">
        <f t="shared" si="161"/>
        <v>2952.0000000000005</v>
      </c>
    </row>
    <row r="3425" spans="1:18" ht="15.75" customHeight="1">
      <c r="A3425" s="19">
        <v>3424</v>
      </c>
      <c r="B3425" s="4">
        <v>53</v>
      </c>
      <c r="C3425" s="15">
        <v>293</v>
      </c>
      <c r="D3425" s="21">
        <v>9</v>
      </c>
      <c r="E3425" s="22">
        <v>44547</v>
      </c>
      <c r="F3425" s="23">
        <v>3</v>
      </c>
      <c r="G3425" s="24">
        <v>0.18</v>
      </c>
      <c r="H3425">
        <f>VLOOKUP($B3425,產品!$A$1:$E$61,4,FALSE)*(1-$G3425)*$F3425</f>
        <v>36900.000000000007</v>
      </c>
      <c r="I3425" s="58">
        <f>$H3425-VLOOKUP($B3425,產品!$A$2:$E$61,5,FALSE)*F3425-$R3425</f>
        <v>4846.5000000000073</v>
      </c>
      <c r="J3425">
        <f t="shared" si="159"/>
        <v>2021</v>
      </c>
      <c r="P3425" t="str">
        <f>MID(VLOOKUP($D3425,業務!$A$1:$E$11,2,FALSE),FIND("/",VLOOKUP($D3425,業務!$A$1:$E$11,2,FALSE))+1,2)</f>
        <v>經理</v>
      </c>
      <c r="Q3425">
        <f t="shared" si="160"/>
        <v>1.4999999999999999E-2</v>
      </c>
      <c r="R3425">
        <f t="shared" si="161"/>
        <v>553.50000000000011</v>
      </c>
    </row>
    <row r="3426" spans="1:18" ht="15.75" customHeight="1">
      <c r="A3426" s="19">
        <v>3425</v>
      </c>
      <c r="B3426" s="4">
        <v>19</v>
      </c>
      <c r="C3426" s="15">
        <v>12</v>
      </c>
      <c r="D3426" s="21">
        <v>10</v>
      </c>
      <c r="E3426" s="22">
        <v>44547</v>
      </c>
      <c r="F3426" s="23">
        <v>14</v>
      </c>
      <c r="G3426" s="24">
        <v>7.0000000000000007E-2</v>
      </c>
      <c r="H3426">
        <f>VLOOKUP($B3426,產品!$A$1:$E$61,4,FALSE)*(1-$G3426)*$F3426</f>
        <v>23436</v>
      </c>
      <c r="I3426" s="58">
        <f>$H3426-VLOOKUP($B3426,產品!$A$2:$E$61,5,FALSE)*F3426-$R3426</f>
        <v>13121.64</v>
      </c>
      <c r="J3426">
        <f t="shared" si="159"/>
        <v>2021</v>
      </c>
      <c r="P3426" t="str">
        <f>MID(VLOOKUP($D3426,業務!$A$1:$E$11,2,FALSE),FIND("/",VLOOKUP($D3426,業務!$A$1:$E$11,2,FALSE))+1,2)</f>
        <v>專員</v>
      </c>
      <c r="Q3426">
        <f t="shared" si="160"/>
        <v>0.01</v>
      </c>
      <c r="R3426">
        <f t="shared" si="161"/>
        <v>234.36</v>
      </c>
    </row>
    <row r="3427" spans="1:18" ht="15.75" customHeight="1">
      <c r="A3427" s="19">
        <v>3426</v>
      </c>
      <c r="B3427" s="4">
        <v>19</v>
      </c>
      <c r="C3427" s="15">
        <v>115</v>
      </c>
      <c r="D3427" s="21">
        <v>10</v>
      </c>
      <c r="E3427" s="22">
        <v>44547</v>
      </c>
      <c r="F3427" s="26">
        <v>20</v>
      </c>
      <c r="G3427" s="24">
        <v>0.17</v>
      </c>
      <c r="H3427">
        <f>VLOOKUP($B3427,產品!$A$1:$E$61,4,FALSE)*(1-$G3427)*$F3427</f>
        <v>29880</v>
      </c>
      <c r="I3427" s="58">
        <f>$H3427-VLOOKUP($B3427,產品!$A$2:$E$61,5,FALSE)*F3427-$R3427</f>
        <v>15181.2</v>
      </c>
      <c r="J3427">
        <f t="shared" si="159"/>
        <v>2021</v>
      </c>
      <c r="P3427" t="str">
        <f>MID(VLOOKUP($D3427,業務!$A$1:$E$11,2,FALSE),FIND("/",VLOOKUP($D3427,業務!$A$1:$E$11,2,FALSE))+1,2)</f>
        <v>專員</v>
      </c>
      <c r="Q3427">
        <f t="shared" si="160"/>
        <v>0.01</v>
      </c>
      <c r="R3427">
        <f t="shared" si="161"/>
        <v>298.8</v>
      </c>
    </row>
    <row r="3428" spans="1:18" ht="15.75" customHeight="1">
      <c r="A3428" s="19">
        <v>3427</v>
      </c>
      <c r="B3428" s="4">
        <v>22</v>
      </c>
      <c r="C3428" s="15">
        <v>277</v>
      </c>
      <c r="D3428" s="21">
        <v>4</v>
      </c>
      <c r="E3428" s="22">
        <v>44547</v>
      </c>
      <c r="F3428" s="23">
        <v>20</v>
      </c>
      <c r="G3428" s="24">
        <v>0.05</v>
      </c>
      <c r="H3428">
        <f>VLOOKUP($B3428,產品!$A$1:$E$61,4,FALSE)*(1-$G3428)*$F3428</f>
        <v>34200</v>
      </c>
      <c r="I3428" s="58">
        <f>$H3428-VLOOKUP($B3428,產品!$A$2:$E$61,5,FALSE)*F3428-$R3428</f>
        <v>19389.599999999999</v>
      </c>
      <c r="J3428">
        <f t="shared" si="159"/>
        <v>2021</v>
      </c>
      <c r="P3428" t="str">
        <f>MID(VLOOKUP($D3428,業務!$A$1:$E$11,2,FALSE),FIND("/",VLOOKUP($D3428,業務!$A$1:$E$11,2,FALSE))+1,2)</f>
        <v>副理</v>
      </c>
      <c r="Q3428">
        <f t="shared" si="160"/>
        <v>1.2E-2</v>
      </c>
      <c r="R3428">
        <f t="shared" si="161"/>
        <v>410.40000000000003</v>
      </c>
    </row>
    <row r="3429" spans="1:18" ht="15.75" customHeight="1">
      <c r="A3429" s="19">
        <v>3428</v>
      </c>
      <c r="B3429" s="4">
        <v>55</v>
      </c>
      <c r="C3429" s="15">
        <v>9</v>
      </c>
      <c r="D3429" s="21">
        <v>10</v>
      </c>
      <c r="E3429" s="22">
        <v>44547</v>
      </c>
      <c r="F3429" s="23">
        <v>10</v>
      </c>
      <c r="G3429" s="24">
        <v>0.13</v>
      </c>
      <c r="H3429">
        <f>VLOOKUP($B3429,產品!$A$1:$E$61,4,FALSE)*(1-$G3429)*$F3429</f>
        <v>174000</v>
      </c>
      <c r="I3429" s="58">
        <f>$H3429-VLOOKUP($B3429,產品!$A$2:$E$61,5,FALSE)*F3429-$R3429</f>
        <v>32260</v>
      </c>
      <c r="J3429">
        <f t="shared" si="159"/>
        <v>2021</v>
      </c>
      <c r="P3429" t="str">
        <f>MID(VLOOKUP($D3429,業務!$A$1:$E$11,2,FALSE),FIND("/",VLOOKUP($D3429,業務!$A$1:$E$11,2,FALSE))+1,2)</f>
        <v>專員</v>
      </c>
      <c r="Q3429">
        <f t="shared" si="160"/>
        <v>0.01</v>
      </c>
      <c r="R3429">
        <f t="shared" si="161"/>
        <v>1740</v>
      </c>
    </row>
    <row r="3430" spans="1:18" ht="15.75" customHeight="1">
      <c r="A3430" s="19">
        <v>3429</v>
      </c>
      <c r="B3430" s="4">
        <v>42</v>
      </c>
      <c r="C3430" s="15">
        <v>9</v>
      </c>
      <c r="D3430" s="21">
        <v>9</v>
      </c>
      <c r="E3430" s="22">
        <v>44547</v>
      </c>
      <c r="F3430" s="23">
        <v>15</v>
      </c>
      <c r="G3430" s="24">
        <v>0.17</v>
      </c>
      <c r="H3430">
        <f>VLOOKUP($B3430,產品!$A$1:$E$61,4,FALSE)*(1-$G3430)*$F3430</f>
        <v>186750</v>
      </c>
      <c r="I3430" s="58">
        <f>$H3430-VLOOKUP($B3430,產品!$A$2:$E$61,5,FALSE)*F3430-$R3430</f>
        <v>37698.75</v>
      </c>
      <c r="J3430">
        <f t="shared" si="159"/>
        <v>2021</v>
      </c>
      <c r="P3430" t="str">
        <f>MID(VLOOKUP($D3430,業務!$A$1:$E$11,2,FALSE),FIND("/",VLOOKUP($D3430,業務!$A$1:$E$11,2,FALSE))+1,2)</f>
        <v>經理</v>
      </c>
      <c r="Q3430">
        <f t="shared" si="160"/>
        <v>1.4999999999999999E-2</v>
      </c>
      <c r="R3430">
        <f t="shared" si="161"/>
        <v>2801.25</v>
      </c>
    </row>
    <row r="3431" spans="1:18" ht="15.75" customHeight="1">
      <c r="A3431" s="19">
        <v>3430</v>
      </c>
      <c r="B3431" s="4">
        <v>7</v>
      </c>
      <c r="C3431" s="15">
        <v>264</v>
      </c>
      <c r="D3431" s="21">
        <v>10</v>
      </c>
      <c r="E3431" s="22">
        <v>44547</v>
      </c>
      <c r="F3431" s="23">
        <v>100</v>
      </c>
      <c r="G3431" s="24">
        <v>0.12</v>
      </c>
      <c r="H3431">
        <f>VLOOKUP($B3431,產品!$A$1:$E$61,4,FALSE)*(1-$G3431)*$F3431</f>
        <v>88000</v>
      </c>
      <c r="I3431" s="58">
        <f>$H3431-VLOOKUP($B3431,產品!$A$2:$E$61,5,FALSE)*F3431-$R3431</f>
        <v>47120</v>
      </c>
      <c r="J3431">
        <f t="shared" si="159"/>
        <v>2021</v>
      </c>
      <c r="P3431" t="str">
        <f>MID(VLOOKUP($D3431,業務!$A$1:$E$11,2,FALSE),FIND("/",VLOOKUP($D3431,業務!$A$1:$E$11,2,FALSE))+1,2)</f>
        <v>專員</v>
      </c>
      <c r="Q3431">
        <f t="shared" si="160"/>
        <v>0.01</v>
      </c>
      <c r="R3431">
        <f t="shared" si="161"/>
        <v>880</v>
      </c>
    </row>
    <row r="3432" spans="1:18" ht="15.75" customHeight="1">
      <c r="A3432" s="19">
        <v>3431</v>
      </c>
      <c r="B3432" s="4">
        <v>35</v>
      </c>
      <c r="C3432" s="15">
        <v>112</v>
      </c>
      <c r="D3432" s="21">
        <v>2</v>
      </c>
      <c r="E3432" s="22">
        <v>44547</v>
      </c>
      <c r="F3432" s="26">
        <v>35</v>
      </c>
      <c r="G3432" s="24">
        <v>0.19</v>
      </c>
      <c r="H3432">
        <f>VLOOKUP($B3432,產品!$A$1:$E$61,4,FALSE)*(1-$G3432)*$F3432</f>
        <v>240975</v>
      </c>
      <c r="I3432" s="58">
        <f>$H3432-VLOOKUP($B3432,產品!$A$2:$E$61,5,FALSE)*F3432-$R3432</f>
        <v>58860.375</v>
      </c>
      <c r="J3432">
        <f t="shared" si="159"/>
        <v>2021</v>
      </c>
      <c r="P3432" t="str">
        <f>MID(VLOOKUP($D3432,業務!$A$1:$E$11,2,FALSE),FIND("/",VLOOKUP($D3432,業務!$A$1:$E$11,2,FALSE))+1,2)</f>
        <v>經理</v>
      </c>
      <c r="Q3432">
        <f t="shared" si="160"/>
        <v>1.4999999999999999E-2</v>
      </c>
      <c r="R3432">
        <f t="shared" si="161"/>
        <v>3614.625</v>
      </c>
    </row>
    <row r="3433" spans="1:18" ht="15.75" customHeight="1">
      <c r="A3433" s="19">
        <v>3432</v>
      </c>
      <c r="B3433" s="4">
        <v>58</v>
      </c>
      <c r="C3433" s="15">
        <v>140</v>
      </c>
      <c r="D3433" s="21">
        <v>9</v>
      </c>
      <c r="E3433" s="22">
        <v>44548</v>
      </c>
      <c r="F3433" s="26">
        <v>11</v>
      </c>
      <c r="G3433" s="24">
        <v>0.2</v>
      </c>
      <c r="H3433">
        <f>VLOOKUP($B3433,產品!$A$1:$E$61,4,FALSE)*(1-$G3433)*$F3433</f>
        <v>184800</v>
      </c>
      <c r="I3433" s="58">
        <f>$H3433-VLOOKUP($B3433,產品!$A$2:$E$61,5,FALSE)*F3433-$R3433</f>
        <v>20328.000000000029</v>
      </c>
      <c r="J3433">
        <f t="shared" si="159"/>
        <v>2021</v>
      </c>
      <c r="P3433" t="str">
        <f>MID(VLOOKUP($D3433,業務!$A$1:$E$11,2,FALSE),FIND("/",VLOOKUP($D3433,業務!$A$1:$E$11,2,FALSE))+1,2)</f>
        <v>經理</v>
      </c>
      <c r="Q3433">
        <f t="shared" si="160"/>
        <v>1.4999999999999999E-2</v>
      </c>
      <c r="R3433">
        <f t="shared" si="161"/>
        <v>2772</v>
      </c>
    </row>
    <row r="3434" spans="1:18" ht="15.75" customHeight="1">
      <c r="A3434" s="19">
        <v>3433</v>
      </c>
      <c r="B3434" s="4">
        <v>30</v>
      </c>
      <c r="C3434" s="15">
        <v>119</v>
      </c>
      <c r="D3434" s="21">
        <v>8</v>
      </c>
      <c r="E3434" s="22">
        <v>44549</v>
      </c>
      <c r="F3434" s="26">
        <v>10</v>
      </c>
      <c r="G3434" s="24">
        <v>7.0000000000000007E-2</v>
      </c>
      <c r="H3434">
        <f>VLOOKUP($B3434,產品!$A$1:$E$61,4,FALSE)*(1-$G3434)*$F3434</f>
        <v>60450</v>
      </c>
      <c r="I3434" s="58">
        <f>$H3434-VLOOKUP($B3434,產品!$A$2:$E$61,5,FALSE)*F3434-$R3434</f>
        <v>20845.5</v>
      </c>
      <c r="J3434">
        <f t="shared" si="159"/>
        <v>2021</v>
      </c>
      <c r="P3434" t="str">
        <f>MID(VLOOKUP($D3434,業務!$A$1:$E$11,2,FALSE),FIND("/",VLOOKUP($D3434,業務!$A$1:$E$11,2,FALSE))+1,2)</f>
        <v>專員</v>
      </c>
      <c r="Q3434">
        <f t="shared" si="160"/>
        <v>0.01</v>
      </c>
      <c r="R3434">
        <f t="shared" si="161"/>
        <v>604.5</v>
      </c>
    </row>
    <row r="3435" spans="1:18" ht="15.75" customHeight="1">
      <c r="A3435" s="19">
        <v>3434</v>
      </c>
      <c r="B3435" s="4">
        <v>30</v>
      </c>
      <c r="C3435" s="15">
        <v>285</v>
      </c>
      <c r="D3435" s="21">
        <v>1</v>
      </c>
      <c r="E3435" s="22">
        <v>44549</v>
      </c>
      <c r="F3435" s="26">
        <v>9</v>
      </c>
      <c r="G3435" s="24">
        <v>0.15</v>
      </c>
      <c r="H3435">
        <f>VLOOKUP($B3435,產品!$A$1:$E$61,4,FALSE)*(1-$G3435)*$F3435</f>
        <v>49725</v>
      </c>
      <c r="I3435" s="58">
        <f>$H3435-VLOOKUP($B3435,產品!$A$2:$E$61,5,FALSE)*F3435-$R3435</f>
        <v>14127.75</v>
      </c>
      <c r="J3435">
        <f t="shared" si="159"/>
        <v>2021</v>
      </c>
      <c r="P3435" t="str">
        <f>MID(VLOOKUP($D3435,業務!$A$1:$E$11,2,FALSE),FIND("/",VLOOKUP($D3435,業務!$A$1:$E$11,2,FALSE))+1,2)</f>
        <v>專員</v>
      </c>
      <c r="Q3435">
        <f t="shared" si="160"/>
        <v>0.01</v>
      </c>
      <c r="R3435">
        <f t="shared" si="161"/>
        <v>497.25</v>
      </c>
    </row>
    <row r="3436" spans="1:18" ht="15.75" customHeight="1">
      <c r="A3436" s="19">
        <v>3435</v>
      </c>
      <c r="B3436" s="4">
        <v>48</v>
      </c>
      <c r="C3436" s="15">
        <v>264</v>
      </c>
      <c r="D3436" s="21">
        <v>3</v>
      </c>
      <c r="E3436" s="22">
        <v>44549</v>
      </c>
      <c r="F3436" s="26">
        <v>4</v>
      </c>
      <c r="G3436" s="24">
        <v>0.11</v>
      </c>
      <c r="H3436">
        <f>VLOOKUP($B3436,產品!$A$1:$E$61,4,FALSE)*(1-$G3436)*$F3436</f>
        <v>78320</v>
      </c>
      <c r="I3436" s="58">
        <f>$H3436-VLOOKUP($B3436,產品!$A$2:$E$61,5,FALSE)*F3436-$R3436</f>
        <v>19866.88</v>
      </c>
      <c r="J3436">
        <f t="shared" si="159"/>
        <v>2021</v>
      </c>
      <c r="P3436" t="str">
        <f>MID(VLOOKUP($D3436,業務!$A$1:$E$11,2,FALSE),FIND("/",VLOOKUP($D3436,業務!$A$1:$E$11,2,FALSE))+1,2)</f>
        <v>協理</v>
      </c>
      <c r="Q3436">
        <f t="shared" si="160"/>
        <v>1.6E-2</v>
      </c>
      <c r="R3436">
        <f t="shared" si="161"/>
        <v>1253.1200000000001</v>
      </c>
    </row>
    <row r="3437" spans="1:18" ht="15.75" customHeight="1">
      <c r="A3437" s="19">
        <v>3436</v>
      </c>
      <c r="B3437" s="4">
        <v>59</v>
      </c>
      <c r="C3437" s="15">
        <v>12</v>
      </c>
      <c r="D3437" s="21">
        <v>9</v>
      </c>
      <c r="E3437" s="22">
        <v>44549</v>
      </c>
      <c r="F3437" s="26">
        <v>10</v>
      </c>
      <c r="G3437" s="24">
        <v>0.09</v>
      </c>
      <c r="H3437">
        <f>VLOOKUP($B3437,產品!$A$1:$E$61,4,FALSE)*(1-$G3437)*$F3437</f>
        <v>218400</v>
      </c>
      <c r="I3437" s="58">
        <f>$H3437-VLOOKUP($B3437,產品!$A$2:$E$61,5,FALSE)*F3437-$R3437</f>
        <v>47124</v>
      </c>
      <c r="J3437">
        <f t="shared" si="159"/>
        <v>2021</v>
      </c>
      <c r="P3437" t="str">
        <f>MID(VLOOKUP($D3437,業務!$A$1:$E$11,2,FALSE),FIND("/",VLOOKUP($D3437,業務!$A$1:$E$11,2,FALSE))+1,2)</f>
        <v>經理</v>
      </c>
      <c r="Q3437">
        <f t="shared" si="160"/>
        <v>1.4999999999999999E-2</v>
      </c>
      <c r="R3437">
        <f t="shared" si="161"/>
        <v>3276</v>
      </c>
    </row>
    <row r="3438" spans="1:18" ht="15.75" customHeight="1">
      <c r="A3438" s="19">
        <v>3437</v>
      </c>
      <c r="B3438" s="4">
        <v>27</v>
      </c>
      <c r="C3438" s="15">
        <v>10</v>
      </c>
      <c r="D3438" s="21">
        <v>6</v>
      </c>
      <c r="E3438" s="22">
        <v>44549</v>
      </c>
      <c r="F3438" s="26">
        <v>25</v>
      </c>
      <c r="G3438" s="24">
        <v>0.1</v>
      </c>
      <c r="H3438">
        <f>VLOOKUP($B3438,產品!$A$1:$E$61,4,FALSE)*(1-$G3438)*$F3438</f>
        <v>157500</v>
      </c>
      <c r="I3438" s="58">
        <f>$H3438-VLOOKUP($B3438,產品!$A$2:$E$61,5,FALSE)*F3438-$R3438</f>
        <v>50925</v>
      </c>
      <c r="J3438">
        <f t="shared" si="159"/>
        <v>2021</v>
      </c>
      <c r="P3438" t="str">
        <f>MID(VLOOKUP($D3438,業務!$A$1:$E$11,2,FALSE),FIND("/",VLOOKUP($D3438,業務!$A$1:$E$11,2,FALSE))+1,2)</f>
        <v>專員</v>
      </c>
      <c r="Q3438">
        <f t="shared" si="160"/>
        <v>0.01</v>
      </c>
      <c r="R3438">
        <f t="shared" si="161"/>
        <v>1575</v>
      </c>
    </row>
    <row r="3439" spans="1:18" ht="15.75" customHeight="1">
      <c r="A3439" s="19">
        <v>3438</v>
      </c>
      <c r="B3439" s="4">
        <v>15</v>
      </c>
      <c r="C3439" s="15">
        <v>265</v>
      </c>
      <c r="D3439" s="21">
        <v>9</v>
      </c>
      <c r="E3439" s="22">
        <v>44549</v>
      </c>
      <c r="F3439" s="23">
        <v>70</v>
      </c>
      <c r="G3439" s="24">
        <v>0.09</v>
      </c>
      <c r="H3439">
        <f>VLOOKUP($B3439,產品!$A$1:$E$61,4,FALSE)*(1-$G3439)*$F3439</f>
        <v>114660</v>
      </c>
      <c r="I3439" s="58">
        <f>$H3439-VLOOKUP($B3439,產品!$A$2:$E$61,5,FALSE)*F3439-$R3439</f>
        <v>62540.1</v>
      </c>
      <c r="J3439">
        <f t="shared" si="159"/>
        <v>2021</v>
      </c>
      <c r="P3439" t="str">
        <f>MID(VLOOKUP($D3439,業務!$A$1:$E$11,2,FALSE),FIND("/",VLOOKUP($D3439,業務!$A$1:$E$11,2,FALSE))+1,2)</f>
        <v>經理</v>
      </c>
      <c r="Q3439">
        <f t="shared" si="160"/>
        <v>1.4999999999999999E-2</v>
      </c>
      <c r="R3439">
        <f t="shared" si="161"/>
        <v>1719.8999999999999</v>
      </c>
    </row>
    <row r="3440" spans="1:18" ht="15.75" customHeight="1">
      <c r="A3440" s="19">
        <v>3439</v>
      </c>
      <c r="B3440" s="4">
        <v>32</v>
      </c>
      <c r="C3440" s="15">
        <v>6</v>
      </c>
      <c r="D3440" s="21">
        <v>1</v>
      </c>
      <c r="E3440" s="22">
        <v>44550</v>
      </c>
      <c r="F3440" s="26">
        <v>10</v>
      </c>
      <c r="G3440" s="24">
        <v>0.1</v>
      </c>
      <c r="H3440">
        <f>VLOOKUP($B3440,產品!$A$1:$E$61,4,FALSE)*(1-$G3440)*$F3440</f>
        <v>67500</v>
      </c>
      <c r="I3440" s="58">
        <f>$H3440-VLOOKUP($B3440,產品!$A$2:$E$61,5,FALSE)*F3440-$R3440</f>
        <v>21825</v>
      </c>
      <c r="J3440">
        <f t="shared" si="159"/>
        <v>2021</v>
      </c>
      <c r="P3440" t="str">
        <f>MID(VLOOKUP($D3440,業務!$A$1:$E$11,2,FALSE),FIND("/",VLOOKUP($D3440,業務!$A$1:$E$11,2,FALSE))+1,2)</f>
        <v>專員</v>
      </c>
      <c r="Q3440">
        <f t="shared" si="160"/>
        <v>0.01</v>
      </c>
      <c r="R3440">
        <f t="shared" si="161"/>
        <v>675</v>
      </c>
    </row>
    <row r="3441" spans="1:18" ht="15.75" customHeight="1">
      <c r="A3441" s="19">
        <v>3440</v>
      </c>
      <c r="B3441" s="4">
        <v>60</v>
      </c>
      <c r="C3441" s="15">
        <v>113</v>
      </c>
      <c r="D3441" s="21">
        <v>6</v>
      </c>
      <c r="E3441" s="22">
        <v>44550</v>
      </c>
      <c r="F3441" s="23">
        <v>2</v>
      </c>
      <c r="G3441" s="24">
        <v>0.2</v>
      </c>
      <c r="H3441">
        <f>VLOOKUP($B3441,產品!$A$1:$E$61,4,FALSE)*(1-$G3441)*$F3441</f>
        <v>40000</v>
      </c>
      <c r="I3441" s="58">
        <f>$H3441-VLOOKUP($B3441,產品!$A$2:$E$61,5,FALSE)*F3441-$R3441</f>
        <v>4600</v>
      </c>
      <c r="J3441">
        <f t="shared" si="159"/>
        <v>2021</v>
      </c>
      <c r="P3441" t="str">
        <f>MID(VLOOKUP($D3441,業務!$A$1:$E$11,2,FALSE),FIND("/",VLOOKUP($D3441,業務!$A$1:$E$11,2,FALSE))+1,2)</f>
        <v>專員</v>
      </c>
      <c r="Q3441">
        <f t="shared" si="160"/>
        <v>0.01</v>
      </c>
      <c r="R3441">
        <f t="shared" si="161"/>
        <v>400</v>
      </c>
    </row>
    <row r="3442" spans="1:18" ht="15.75" customHeight="1">
      <c r="A3442" s="19">
        <v>3441</v>
      </c>
      <c r="B3442" s="4">
        <v>47</v>
      </c>
      <c r="C3442" s="15">
        <v>5</v>
      </c>
      <c r="D3442" s="21">
        <v>8</v>
      </c>
      <c r="E3442" s="22">
        <v>44550</v>
      </c>
      <c r="F3442" s="26">
        <v>5</v>
      </c>
      <c r="G3442" s="24">
        <v>0.06</v>
      </c>
      <c r="H3442">
        <f>VLOOKUP($B3442,產品!$A$1:$E$61,4,FALSE)*(1-$G3442)*$F3442</f>
        <v>94000</v>
      </c>
      <c r="I3442" s="58">
        <f>$H3442-VLOOKUP($B3442,產品!$A$2:$E$61,5,FALSE)*F3442-$R3442</f>
        <v>28060</v>
      </c>
      <c r="J3442">
        <f t="shared" si="159"/>
        <v>2021</v>
      </c>
      <c r="P3442" t="str">
        <f>MID(VLOOKUP($D3442,業務!$A$1:$E$11,2,FALSE),FIND("/",VLOOKUP($D3442,業務!$A$1:$E$11,2,FALSE))+1,2)</f>
        <v>專員</v>
      </c>
      <c r="Q3442">
        <f t="shared" si="160"/>
        <v>0.01</v>
      </c>
      <c r="R3442">
        <f t="shared" si="161"/>
        <v>940</v>
      </c>
    </row>
    <row r="3443" spans="1:18" ht="15.75" customHeight="1">
      <c r="A3443" s="19">
        <v>3442</v>
      </c>
      <c r="B3443" s="4">
        <v>58</v>
      </c>
      <c r="C3443" s="15">
        <v>262</v>
      </c>
      <c r="D3443" s="21">
        <v>2</v>
      </c>
      <c r="E3443" s="22">
        <v>44550</v>
      </c>
      <c r="F3443" s="26">
        <v>10</v>
      </c>
      <c r="G3443" s="24">
        <v>0.16</v>
      </c>
      <c r="H3443">
        <f>VLOOKUP($B3443,產品!$A$1:$E$61,4,FALSE)*(1-$G3443)*$F3443</f>
        <v>176400</v>
      </c>
      <c r="I3443" s="58">
        <f>$H3443-VLOOKUP($B3443,產品!$A$2:$E$61,5,FALSE)*F3443-$R3443</f>
        <v>26754.000000000029</v>
      </c>
      <c r="J3443">
        <f t="shared" si="159"/>
        <v>2021</v>
      </c>
      <c r="P3443" t="str">
        <f>MID(VLOOKUP($D3443,業務!$A$1:$E$11,2,FALSE),FIND("/",VLOOKUP($D3443,業務!$A$1:$E$11,2,FALSE))+1,2)</f>
        <v>經理</v>
      </c>
      <c r="Q3443">
        <f t="shared" si="160"/>
        <v>1.4999999999999999E-2</v>
      </c>
      <c r="R3443">
        <f t="shared" si="161"/>
        <v>2646</v>
      </c>
    </row>
    <row r="3444" spans="1:18" ht="15.75" customHeight="1">
      <c r="A3444" s="19">
        <v>3443</v>
      </c>
      <c r="B3444" s="4">
        <v>39</v>
      </c>
      <c r="C3444" s="15">
        <v>136</v>
      </c>
      <c r="D3444" s="21">
        <v>6</v>
      </c>
      <c r="E3444" s="22">
        <v>44550</v>
      </c>
      <c r="F3444" s="26">
        <v>15</v>
      </c>
      <c r="G3444" s="24">
        <v>0.2</v>
      </c>
      <c r="H3444">
        <f>VLOOKUP($B3444,產品!$A$1:$E$61,4,FALSE)*(1-$G3444)*$F3444</f>
        <v>216000</v>
      </c>
      <c r="I3444" s="58">
        <f>$H3444-VLOOKUP($B3444,產品!$A$2:$E$61,5,FALSE)*F3444-$R3444</f>
        <v>38340</v>
      </c>
      <c r="J3444">
        <f t="shared" si="159"/>
        <v>2021</v>
      </c>
      <c r="P3444" t="str">
        <f>MID(VLOOKUP($D3444,業務!$A$1:$E$11,2,FALSE),FIND("/",VLOOKUP($D3444,業務!$A$1:$E$11,2,FALSE))+1,2)</f>
        <v>專員</v>
      </c>
      <c r="Q3444">
        <f t="shared" si="160"/>
        <v>0.01</v>
      </c>
      <c r="R3444">
        <f t="shared" si="161"/>
        <v>2160</v>
      </c>
    </row>
    <row r="3445" spans="1:18" ht="15.75" customHeight="1">
      <c r="A3445" s="19">
        <v>3444</v>
      </c>
      <c r="B3445" s="4">
        <v>58</v>
      </c>
      <c r="C3445" s="15">
        <v>259</v>
      </c>
      <c r="D3445" s="21">
        <v>7</v>
      </c>
      <c r="E3445" s="22">
        <v>44550</v>
      </c>
      <c r="F3445" s="26">
        <v>15</v>
      </c>
      <c r="G3445" s="24">
        <v>0.05</v>
      </c>
      <c r="H3445">
        <f>VLOOKUP($B3445,產品!$A$1:$E$61,4,FALSE)*(1-$G3445)*$F3445</f>
        <v>299250</v>
      </c>
      <c r="I3445" s="58">
        <f>$H3445-VLOOKUP($B3445,產品!$A$2:$E$61,5,FALSE)*F3445-$R3445</f>
        <v>75159.000000000029</v>
      </c>
      <c r="J3445">
        <f t="shared" si="159"/>
        <v>2021</v>
      </c>
      <c r="P3445" t="str">
        <f>MID(VLOOKUP($D3445,業務!$A$1:$E$11,2,FALSE),FIND("/",VLOOKUP($D3445,業務!$A$1:$E$11,2,FALSE))+1,2)</f>
        <v>副理</v>
      </c>
      <c r="Q3445">
        <f t="shared" si="160"/>
        <v>1.2E-2</v>
      </c>
      <c r="R3445">
        <f t="shared" si="161"/>
        <v>3591</v>
      </c>
    </row>
    <row r="3446" spans="1:18" ht="15.75" customHeight="1">
      <c r="A3446" s="19">
        <v>3445</v>
      </c>
      <c r="B3446" s="4">
        <v>21</v>
      </c>
      <c r="C3446" s="15">
        <v>261</v>
      </c>
      <c r="D3446" s="21">
        <v>3</v>
      </c>
      <c r="E3446" s="22">
        <v>44550</v>
      </c>
      <c r="F3446" s="26">
        <v>125</v>
      </c>
      <c r="G3446" s="24">
        <v>0.06</v>
      </c>
      <c r="H3446">
        <f>VLOOKUP($B3446,產品!$A$1:$E$61,4,FALSE)*(1-$G3446)*$F3446</f>
        <v>211500</v>
      </c>
      <c r="I3446" s="58">
        <f>$H3446-VLOOKUP($B3446,產品!$A$2:$E$61,5,FALSE)*F3446-$R3446</f>
        <v>118116</v>
      </c>
      <c r="J3446">
        <f t="shared" si="159"/>
        <v>2021</v>
      </c>
      <c r="P3446" t="str">
        <f>MID(VLOOKUP($D3446,業務!$A$1:$E$11,2,FALSE),FIND("/",VLOOKUP($D3446,業務!$A$1:$E$11,2,FALSE))+1,2)</f>
        <v>協理</v>
      </c>
      <c r="Q3446">
        <f t="shared" si="160"/>
        <v>1.6E-2</v>
      </c>
      <c r="R3446">
        <f t="shared" si="161"/>
        <v>3384</v>
      </c>
    </row>
    <row r="3447" spans="1:18" ht="15.75" customHeight="1">
      <c r="A3447" s="19">
        <v>3446</v>
      </c>
      <c r="B3447" s="4">
        <v>53</v>
      </c>
      <c r="C3447" s="15">
        <v>3</v>
      </c>
      <c r="D3447" s="21">
        <v>1</v>
      </c>
      <c r="E3447" s="22">
        <v>44551</v>
      </c>
      <c r="F3447" s="26">
        <v>2</v>
      </c>
      <c r="G3447" s="24">
        <v>0.12</v>
      </c>
      <c r="H3447">
        <f>VLOOKUP($B3447,產品!$A$1:$E$61,4,FALSE)*(1-$G3447)*$F3447</f>
        <v>26400</v>
      </c>
      <c r="I3447" s="58">
        <f>$H3447-VLOOKUP($B3447,產品!$A$2:$E$61,5,FALSE)*F3447-$R3447</f>
        <v>5136</v>
      </c>
      <c r="J3447">
        <f t="shared" si="159"/>
        <v>2021</v>
      </c>
      <c r="P3447" t="str">
        <f>MID(VLOOKUP($D3447,業務!$A$1:$E$11,2,FALSE),FIND("/",VLOOKUP($D3447,業務!$A$1:$E$11,2,FALSE))+1,2)</f>
        <v>專員</v>
      </c>
      <c r="Q3447">
        <f t="shared" si="160"/>
        <v>0.01</v>
      </c>
      <c r="R3447">
        <f t="shared" si="161"/>
        <v>264</v>
      </c>
    </row>
    <row r="3448" spans="1:18" ht="15.75" customHeight="1">
      <c r="A3448" s="19">
        <v>3447</v>
      </c>
      <c r="B3448" s="4">
        <v>42</v>
      </c>
      <c r="C3448" s="15">
        <v>272</v>
      </c>
      <c r="D3448" s="21">
        <v>6</v>
      </c>
      <c r="E3448" s="22">
        <v>44551</v>
      </c>
      <c r="F3448" s="26">
        <v>3</v>
      </c>
      <c r="G3448" s="24">
        <v>0.12</v>
      </c>
      <c r="H3448">
        <f>VLOOKUP($B3448,產品!$A$1:$E$61,4,FALSE)*(1-$G3448)*$F3448</f>
        <v>39600</v>
      </c>
      <c r="I3448" s="58">
        <f>$H3448-VLOOKUP($B3448,產品!$A$2:$E$61,5,FALSE)*F3448-$R3448</f>
        <v>9954</v>
      </c>
      <c r="J3448">
        <f t="shared" si="159"/>
        <v>2021</v>
      </c>
      <c r="P3448" t="str">
        <f>MID(VLOOKUP($D3448,業務!$A$1:$E$11,2,FALSE),FIND("/",VLOOKUP($D3448,業務!$A$1:$E$11,2,FALSE))+1,2)</f>
        <v>專員</v>
      </c>
      <c r="Q3448">
        <f t="shared" si="160"/>
        <v>0.01</v>
      </c>
      <c r="R3448">
        <f t="shared" si="161"/>
        <v>396</v>
      </c>
    </row>
    <row r="3449" spans="1:18" ht="15.75" customHeight="1">
      <c r="A3449" s="19">
        <v>3448</v>
      </c>
      <c r="B3449" s="4">
        <v>2</v>
      </c>
      <c r="C3449" s="15">
        <v>265</v>
      </c>
      <c r="D3449" s="21">
        <v>8</v>
      </c>
      <c r="E3449" s="22">
        <v>44551</v>
      </c>
      <c r="F3449" s="26">
        <v>50</v>
      </c>
      <c r="G3449" s="24">
        <v>0.16</v>
      </c>
      <c r="H3449">
        <f>VLOOKUP($B3449,產品!$A$1:$E$61,4,FALSE)*(1-$G3449)*$F3449</f>
        <v>42000</v>
      </c>
      <c r="I3449" s="58">
        <f>$H3449-VLOOKUP($B3449,產品!$A$2:$E$61,5,FALSE)*F3449-$R3449</f>
        <v>21580</v>
      </c>
      <c r="J3449">
        <f t="shared" si="159"/>
        <v>2021</v>
      </c>
      <c r="P3449" t="str">
        <f>MID(VLOOKUP($D3449,業務!$A$1:$E$11,2,FALSE),FIND("/",VLOOKUP($D3449,業務!$A$1:$E$11,2,FALSE))+1,2)</f>
        <v>專員</v>
      </c>
      <c r="Q3449">
        <f t="shared" si="160"/>
        <v>0.01</v>
      </c>
      <c r="R3449">
        <f t="shared" si="161"/>
        <v>420</v>
      </c>
    </row>
    <row r="3450" spans="1:18" ht="15.75" customHeight="1">
      <c r="A3450" s="19">
        <v>3449</v>
      </c>
      <c r="B3450" s="4">
        <v>39</v>
      </c>
      <c r="C3450" s="15">
        <v>124</v>
      </c>
      <c r="D3450" s="21">
        <v>1</v>
      </c>
      <c r="E3450" s="22">
        <v>44551</v>
      </c>
      <c r="F3450" s="23">
        <v>7</v>
      </c>
      <c r="G3450" s="24">
        <v>0.14000000000000001</v>
      </c>
      <c r="H3450">
        <f>VLOOKUP($B3450,產品!$A$1:$E$61,4,FALSE)*(1-$G3450)*$F3450</f>
        <v>108360</v>
      </c>
      <c r="I3450" s="58">
        <f>$H3450-VLOOKUP($B3450,產品!$A$2:$E$61,5,FALSE)*F3450-$R3450</f>
        <v>25376.400000000001</v>
      </c>
      <c r="J3450">
        <f t="shared" si="159"/>
        <v>2021</v>
      </c>
      <c r="P3450" t="str">
        <f>MID(VLOOKUP($D3450,業務!$A$1:$E$11,2,FALSE),FIND("/",VLOOKUP($D3450,業務!$A$1:$E$11,2,FALSE))+1,2)</f>
        <v>專員</v>
      </c>
      <c r="Q3450">
        <f t="shared" si="160"/>
        <v>0.01</v>
      </c>
      <c r="R3450">
        <f t="shared" si="161"/>
        <v>1083.5999999999999</v>
      </c>
    </row>
    <row r="3451" spans="1:18" ht="15.75" customHeight="1">
      <c r="A3451" s="19">
        <v>3450</v>
      </c>
      <c r="B3451" s="4">
        <v>8</v>
      </c>
      <c r="C3451" s="15">
        <v>292</v>
      </c>
      <c r="D3451" s="21">
        <v>9</v>
      </c>
      <c r="E3451" s="22">
        <v>44551</v>
      </c>
      <c r="F3451" s="26">
        <v>105</v>
      </c>
      <c r="G3451" s="24">
        <v>0.09</v>
      </c>
      <c r="H3451">
        <f>VLOOKUP($B3451,產品!$A$1:$E$61,4,FALSE)*(1-$G3451)*$F3451</f>
        <v>95550</v>
      </c>
      <c r="I3451" s="58">
        <f>$H3451-VLOOKUP($B3451,產品!$A$2:$E$61,5,FALSE)*F3451-$R3451</f>
        <v>52116.75</v>
      </c>
      <c r="J3451">
        <f t="shared" si="159"/>
        <v>2021</v>
      </c>
      <c r="P3451" t="str">
        <f>MID(VLOOKUP($D3451,業務!$A$1:$E$11,2,FALSE),FIND("/",VLOOKUP($D3451,業務!$A$1:$E$11,2,FALSE))+1,2)</f>
        <v>經理</v>
      </c>
      <c r="Q3451">
        <f t="shared" si="160"/>
        <v>1.4999999999999999E-2</v>
      </c>
      <c r="R3451">
        <f t="shared" si="161"/>
        <v>1433.25</v>
      </c>
    </row>
    <row r="3452" spans="1:18" ht="15.75" customHeight="1">
      <c r="A3452" s="19">
        <v>3451</v>
      </c>
      <c r="B3452" s="4">
        <v>53</v>
      </c>
      <c r="C3452" s="15">
        <v>263</v>
      </c>
      <c r="D3452" s="21">
        <v>2</v>
      </c>
      <c r="E3452" s="22">
        <v>44552</v>
      </c>
      <c r="F3452" s="23">
        <v>2</v>
      </c>
      <c r="G3452" s="24">
        <v>0.1</v>
      </c>
      <c r="H3452">
        <f>VLOOKUP($B3452,產品!$A$1:$E$61,4,FALSE)*(1-$G3452)*$F3452</f>
        <v>27000</v>
      </c>
      <c r="I3452" s="58">
        <f>$H3452-VLOOKUP($B3452,產品!$A$2:$E$61,5,FALSE)*F3452-$R3452</f>
        <v>5595</v>
      </c>
      <c r="J3452">
        <f t="shared" si="159"/>
        <v>2021</v>
      </c>
      <c r="P3452" t="str">
        <f>MID(VLOOKUP($D3452,業務!$A$1:$E$11,2,FALSE),FIND("/",VLOOKUP($D3452,業務!$A$1:$E$11,2,FALSE))+1,2)</f>
        <v>經理</v>
      </c>
      <c r="Q3452">
        <f t="shared" si="160"/>
        <v>1.4999999999999999E-2</v>
      </c>
      <c r="R3452">
        <f t="shared" si="161"/>
        <v>405</v>
      </c>
    </row>
    <row r="3453" spans="1:18" ht="15.75" customHeight="1">
      <c r="A3453" s="19">
        <v>3452</v>
      </c>
      <c r="B3453" s="4">
        <v>39</v>
      </c>
      <c r="C3453" s="15">
        <v>284</v>
      </c>
      <c r="D3453" s="21">
        <v>1</v>
      </c>
      <c r="E3453" s="22">
        <v>44552</v>
      </c>
      <c r="F3453" s="26">
        <v>2</v>
      </c>
      <c r="G3453" s="24">
        <v>0.06</v>
      </c>
      <c r="H3453">
        <f>VLOOKUP($B3453,產品!$A$1:$E$61,4,FALSE)*(1-$G3453)*$F3453</f>
        <v>33840</v>
      </c>
      <c r="I3453" s="58">
        <f>$H3453-VLOOKUP($B3453,產品!$A$2:$E$61,5,FALSE)*F3453-$R3453</f>
        <v>10101.6</v>
      </c>
      <c r="J3453">
        <f t="shared" si="159"/>
        <v>2021</v>
      </c>
      <c r="P3453" t="str">
        <f>MID(VLOOKUP($D3453,業務!$A$1:$E$11,2,FALSE),FIND("/",VLOOKUP($D3453,業務!$A$1:$E$11,2,FALSE))+1,2)</f>
        <v>專員</v>
      </c>
      <c r="Q3453">
        <f t="shared" si="160"/>
        <v>0.01</v>
      </c>
      <c r="R3453">
        <f t="shared" si="161"/>
        <v>338.40000000000003</v>
      </c>
    </row>
    <row r="3454" spans="1:18" ht="15.75" customHeight="1">
      <c r="A3454" s="19">
        <v>3453</v>
      </c>
      <c r="B3454" s="4">
        <v>28</v>
      </c>
      <c r="C3454" s="15">
        <v>114</v>
      </c>
      <c r="D3454" s="21">
        <v>7</v>
      </c>
      <c r="E3454" s="22">
        <v>44552</v>
      </c>
      <c r="F3454" s="26">
        <v>5</v>
      </c>
      <c r="G3454" s="24">
        <v>0.09</v>
      </c>
      <c r="H3454">
        <f>VLOOKUP($B3454,產品!$A$1:$E$61,4,FALSE)*(1-$G3454)*$F3454</f>
        <v>34125</v>
      </c>
      <c r="I3454" s="58">
        <f>$H3454-VLOOKUP($B3454,產品!$A$2:$E$61,5,FALSE)*F3454-$R3454</f>
        <v>11215.5</v>
      </c>
      <c r="J3454">
        <f t="shared" si="159"/>
        <v>2021</v>
      </c>
      <c r="P3454" t="str">
        <f>MID(VLOOKUP($D3454,業務!$A$1:$E$11,2,FALSE),FIND("/",VLOOKUP($D3454,業務!$A$1:$E$11,2,FALSE))+1,2)</f>
        <v>副理</v>
      </c>
      <c r="Q3454">
        <f t="shared" si="160"/>
        <v>1.2E-2</v>
      </c>
      <c r="R3454">
        <f t="shared" si="161"/>
        <v>409.5</v>
      </c>
    </row>
    <row r="3455" spans="1:18" ht="15.75" customHeight="1">
      <c r="A3455" s="19">
        <v>3454</v>
      </c>
      <c r="B3455" s="4">
        <v>42</v>
      </c>
      <c r="C3455" s="15">
        <v>288</v>
      </c>
      <c r="D3455" s="21">
        <v>7</v>
      </c>
      <c r="E3455" s="22">
        <v>44552</v>
      </c>
      <c r="F3455" s="26">
        <v>5</v>
      </c>
      <c r="G3455" s="24">
        <v>0.16</v>
      </c>
      <c r="H3455">
        <f>VLOOKUP($B3455,產品!$A$1:$E$61,4,FALSE)*(1-$G3455)*$F3455</f>
        <v>63000</v>
      </c>
      <c r="I3455" s="58">
        <f>$H3455-VLOOKUP($B3455,產品!$A$2:$E$61,5,FALSE)*F3455-$R3455</f>
        <v>13494</v>
      </c>
      <c r="J3455">
        <f t="shared" si="159"/>
        <v>2021</v>
      </c>
      <c r="P3455" t="str">
        <f>MID(VLOOKUP($D3455,業務!$A$1:$E$11,2,FALSE),FIND("/",VLOOKUP($D3455,業務!$A$1:$E$11,2,FALSE))+1,2)</f>
        <v>副理</v>
      </c>
      <c r="Q3455">
        <f t="shared" si="160"/>
        <v>1.2E-2</v>
      </c>
      <c r="R3455">
        <f t="shared" si="161"/>
        <v>756</v>
      </c>
    </row>
    <row r="3456" spans="1:18" ht="15.75" customHeight="1">
      <c r="A3456" s="19">
        <v>3455</v>
      </c>
      <c r="B3456" s="4">
        <v>41</v>
      </c>
      <c r="C3456" s="15">
        <v>285</v>
      </c>
      <c r="D3456" s="21">
        <v>1</v>
      </c>
      <c r="E3456" s="22">
        <v>44552</v>
      </c>
      <c r="F3456" s="23">
        <v>6</v>
      </c>
      <c r="G3456" s="24">
        <v>0.06</v>
      </c>
      <c r="H3456">
        <f>VLOOKUP($B3456,產品!$A$1:$E$61,4,FALSE)*(1-$G3456)*$F3456</f>
        <v>67680</v>
      </c>
      <c r="I3456" s="58">
        <f>$H3456-VLOOKUP($B3456,產品!$A$2:$E$61,5,FALSE)*F3456-$R3456</f>
        <v>20203.2</v>
      </c>
      <c r="J3456">
        <f t="shared" si="159"/>
        <v>2021</v>
      </c>
      <c r="P3456" t="str">
        <f>MID(VLOOKUP($D3456,業務!$A$1:$E$11,2,FALSE),FIND("/",VLOOKUP($D3456,業務!$A$1:$E$11,2,FALSE))+1,2)</f>
        <v>專員</v>
      </c>
      <c r="Q3456">
        <f t="shared" si="160"/>
        <v>0.01</v>
      </c>
      <c r="R3456">
        <f t="shared" si="161"/>
        <v>676.80000000000007</v>
      </c>
    </row>
    <row r="3457" spans="1:18" ht="15.75" customHeight="1">
      <c r="A3457" s="19">
        <v>3456</v>
      </c>
      <c r="B3457" s="4">
        <v>28</v>
      </c>
      <c r="C3457" s="15">
        <v>292</v>
      </c>
      <c r="D3457" s="21">
        <v>3</v>
      </c>
      <c r="E3457" s="22">
        <v>44552</v>
      </c>
      <c r="F3457" s="26">
        <v>10</v>
      </c>
      <c r="G3457" s="24">
        <v>0.12</v>
      </c>
      <c r="H3457">
        <f>VLOOKUP($B3457,產品!$A$1:$E$61,4,FALSE)*(1-$G3457)*$F3457</f>
        <v>66000</v>
      </c>
      <c r="I3457" s="58">
        <f>$H3457-VLOOKUP($B3457,產品!$A$2:$E$61,5,FALSE)*F3457-$R3457</f>
        <v>19944</v>
      </c>
      <c r="J3457">
        <f t="shared" si="159"/>
        <v>2021</v>
      </c>
      <c r="P3457" t="str">
        <f>MID(VLOOKUP($D3457,業務!$A$1:$E$11,2,FALSE),FIND("/",VLOOKUP($D3457,業務!$A$1:$E$11,2,FALSE))+1,2)</f>
        <v>協理</v>
      </c>
      <c r="Q3457">
        <f t="shared" si="160"/>
        <v>1.6E-2</v>
      </c>
      <c r="R3457">
        <f t="shared" si="161"/>
        <v>1056</v>
      </c>
    </row>
    <row r="3458" spans="1:18" ht="15.75" customHeight="1">
      <c r="A3458" s="19">
        <v>3457</v>
      </c>
      <c r="B3458" s="4">
        <v>7</v>
      </c>
      <c r="C3458" s="15">
        <v>285</v>
      </c>
      <c r="D3458" s="21">
        <v>6</v>
      </c>
      <c r="E3458" s="22">
        <v>44552</v>
      </c>
      <c r="F3458" s="26">
        <v>70</v>
      </c>
      <c r="G3458" s="24">
        <v>0.12</v>
      </c>
      <c r="H3458">
        <f>VLOOKUP($B3458,產品!$A$1:$E$61,4,FALSE)*(1-$G3458)*$F3458</f>
        <v>61600</v>
      </c>
      <c r="I3458" s="58">
        <f>$H3458-VLOOKUP($B3458,產品!$A$2:$E$61,5,FALSE)*F3458-$R3458</f>
        <v>32984</v>
      </c>
      <c r="J3458">
        <f t="shared" si="159"/>
        <v>2021</v>
      </c>
      <c r="P3458" t="str">
        <f>MID(VLOOKUP($D3458,業務!$A$1:$E$11,2,FALSE),FIND("/",VLOOKUP($D3458,業務!$A$1:$E$11,2,FALSE))+1,2)</f>
        <v>專員</v>
      </c>
      <c r="Q3458">
        <f t="shared" si="160"/>
        <v>0.01</v>
      </c>
      <c r="R3458">
        <f t="shared" si="161"/>
        <v>616</v>
      </c>
    </row>
    <row r="3459" spans="1:18" ht="15.75" customHeight="1">
      <c r="A3459" s="19">
        <v>3458</v>
      </c>
      <c r="B3459" s="4">
        <v>11</v>
      </c>
      <c r="C3459" s="15">
        <v>2</v>
      </c>
      <c r="D3459" s="21">
        <v>6</v>
      </c>
      <c r="E3459" s="22">
        <v>44552</v>
      </c>
      <c r="F3459" s="26">
        <v>300</v>
      </c>
      <c r="G3459" s="24">
        <v>0.19</v>
      </c>
      <c r="H3459">
        <f>VLOOKUP($B3459,產品!$A$1:$E$61,4,FALSE)*(1-$G3459)*$F3459</f>
        <v>243000</v>
      </c>
      <c r="I3459" s="58">
        <f>$H3459-VLOOKUP($B3459,產品!$A$2:$E$61,5,FALSE)*F3459-$R3459</f>
        <v>120570</v>
      </c>
      <c r="J3459">
        <f t="shared" ref="J3459:J3522" si="162">YEAR(E3459)</f>
        <v>2021</v>
      </c>
      <c r="P3459" t="str">
        <f>MID(VLOOKUP($D3459,業務!$A$1:$E$11,2,FALSE),FIND("/",VLOOKUP($D3459,業務!$A$1:$E$11,2,FALSE))+1,2)</f>
        <v>專員</v>
      </c>
      <c r="Q3459">
        <f t="shared" ref="Q3459:Q3522" si="163">IF($P3459="專員",1%,IF($P3459="副理",1.2%,IF($P3459="經理",1.5%,IF($P3459="協理",1.6%,0))))</f>
        <v>0.01</v>
      </c>
      <c r="R3459">
        <f t="shared" ref="R3459:R3522" si="164">$H3459*$Q3459</f>
        <v>2430</v>
      </c>
    </row>
    <row r="3460" spans="1:18" ht="15.75" customHeight="1">
      <c r="A3460" s="19">
        <v>3459</v>
      </c>
      <c r="B3460" s="4">
        <v>6</v>
      </c>
      <c r="C3460" s="15">
        <v>258</v>
      </c>
      <c r="D3460" s="21">
        <v>3</v>
      </c>
      <c r="E3460" s="22">
        <v>44552</v>
      </c>
      <c r="F3460" s="26">
        <v>300</v>
      </c>
      <c r="G3460" s="24">
        <v>0.06</v>
      </c>
      <c r="H3460">
        <f>VLOOKUP($B3460,產品!$A$1:$E$61,4,FALSE)*(1-$G3460)*$F3460</f>
        <v>282000</v>
      </c>
      <c r="I3460" s="58">
        <f>$H3460-VLOOKUP($B3460,產品!$A$2:$E$61,5,FALSE)*F3460-$R3460</f>
        <v>157488</v>
      </c>
      <c r="J3460">
        <f t="shared" si="162"/>
        <v>2021</v>
      </c>
      <c r="P3460" t="str">
        <f>MID(VLOOKUP($D3460,業務!$A$1:$E$11,2,FALSE),FIND("/",VLOOKUP($D3460,業務!$A$1:$E$11,2,FALSE))+1,2)</f>
        <v>協理</v>
      </c>
      <c r="Q3460">
        <f t="shared" si="163"/>
        <v>1.6E-2</v>
      </c>
      <c r="R3460">
        <f t="shared" si="164"/>
        <v>4512</v>
      </c>
    </row>
    <row r="3461" spans="1:18" ht="15.75" customHeight="1">
      <c r="A3461" s="19">
        <v>3460</v>
      </c>
      <c r="B3461" s="4">
        <v>29</v>
      </c>
      <c r="C3461" s="15">
        <v>5</v>
      </c>
      <c r="D3461" s="21">
        <v>5</v>
      </c>
      <c r="E3461" s="22">
        <v>44553</v>
      </c>
      <c r="F3461" s="26">
        <v>3</v>
      </c>
      <c r="G3461" s="24">
        <v>0.14000000000000001</v>
      </c>
      <c r="H3461">
        <f>VLOOKUP($B3461,產品!$A$1:$E$61,4,FALSE)*(1-$G3461)*$F3461</f>
        <v>15480</v>
      </c>
      <c r="I3461" s="58">
        <f>$H3461-VLOOKUP($B3461,產品!$A$2:$E$61,5,FALSE)*F3461-$R3461</f>
        <v>4525.2</v>
      </c>
      <c r="J3461">
        <f t="shared" si="162"/>
        <v>2021</v>
      </c>
      <c r="P3461" t="str">
        <f>MID(VLOOKUP($D3461,業務!$A$1:$E$11,2,FALSE),FIND("/",VLOOKUP($D3461,業務!$A$1:$E$11,2,FALSE))+1,2)</f>
        <v>專員</v>
      </c>
      <c r="Q3461">
        <f t="shared" si="163"/>
        <v>0.01</v>
      </c>
      <c r="R3461">
        <f t="shared" si="164"/>
        <v>154.80000000000001</v>
      </c>
    </row>
    <row r="3462" spans="1:18" ht="15.75" customHeight="1">
      <c r="A3462" s="19">
        <v>3461</v>
      </c>
      <c r="B3462" s="4">
        <v>46</v>
      </c>
      <c r="C3462" s="15">
        <v>272</v>
      </c>
      <c r="D3462" s="21">
        <v>9</v>
      </c>
      <c r="E3462" s="22">
        <v>44553</v>
      </c>
      <c r="F3462" s="23">
        <v>2</v>
      </c>
      <c r="G3462" s="24">
        <v>0.2</v>
      </c>
      <c r="H3462">
        <f>VLOOKUP($B3462,產品!$A$1:$E$61,4,FALSE)*(1-$G3462)*$F3462</f>
        <v>27200</v>
      </c>
      <c r="I3462" s="58">
        <f>$H3462-VLOOKUP($B3462,產品!$A$2:$E$61,5,FALSE)*F3462-$R3462</f>
        <v>4692</v>
      </c>
      <c r="J3462">
        <f t="shared" si="162"/>
        <v>2021</v>
      </c>
      <c r="P3462" t="str">
        <f>MID(VLOOKUP($D3462,業務!$A$1:$E$11,2,FALSE),FIND("/",VLOOKUP($D3462,業務!$A$1:$E$11,2,FALSE))+1,2)</f>
        <v>經理</v>
      </c>
      <c r="Q3462">
        <f t="shared" si="163"/>
        <v>1.4999999999999999E-2</v>
      </c>
      <c r="R3462">
        <f t="shared" si="164"/>
        <v>408</v>
      </c>
    </row>
    <row r="3463" spans="1:18" ht="15.75" customHeight="1">
      <c r="A3463" s="19">
        <v>3462</v>
      </c>
      <c r="B3463" s="4">
        <v>26</v>
      </c>
      <c r="C3463" s="15">
        <v>288</v>
      </c>
      <c r="D3463" s="21">
        <v>9</v>
      </c>
      <c r="E3463" s="22">
        <v>44553</v>
      </c>
      <c r="F3463" s="26">
        <v>5</v>
      </c>
      <c r="G3463" s="24">
        <v>0.15</v>
      </c>
      <c r="H3463">
        <f>VLOOKUP($B3463,產品!$A$1:$E$61,4,FALSE)*(1-$G3463)*$F3463</f>
        <v>27625</v>
      </c>
      <c r="I3463" s="58">
        <f>$H3463-VLOOKUP($B3463,產品!$A$2:$E$61,5,FALSE)*F3463-$R3463</f>
        <v>7710.625</v>
      </c>
      <c r="J3463">
        <f t="shared" si="162"/>
        <v>2021</v>
      </c>
      <c r="P3463" t="str">
        <f>MID(VLOOKUP($D3463,業務!$A$1:$E$11,2,FALSE),FIND("/",VLOOKUP($D3463,業務!$A$1:$E$11,2,FALSE))+1,2)</f>
        <v>經理</v>
      </c>
      <c r="Q3463">
        <f t="shared" si="163"/>
        <v>1.4999999999999999E-2</v>
      </c>
      <c r="R3463">
        <f t="shared" si="164"/>
        <v>414.375</v>
      </c>
    </row>
    <row r="3464" spans="1:18" ht="15.75" customHeight="1">
      <c r="A3464" s="19">
        <v>3463</v>
      </c>
      <c r="B3464" s="4">
        <v>58</v>
      </c>
      <c r="C3464" s="15">
        <v>121</v>
      </c>
      <c r="D3464" s="21">
        <v>1</v>
      </c>
      <c r="E3464" s="22">
        <v>44553</v>
      </c>
      <c r="F3464" s="26">
        <v>3</v>
      </c>
      <c r="G3464" s="24">
        <v>0.17</v>
      </c>
      <c r="H3464">
        <f>VLOOKUP($B3464,產品!$A$1:$E$61,4,FALSE)*(1-$G3464)*$F3464</f>
        <v>52290</v>
      </c>
      <c r="I3464" s="58">
        <f>$H3464-VLOOKUP($B3464,產品!$A$2:$E$61,5,FALSE)*F3464-$R3464</f>
        <v>7667.1000000000076</v>
      </c>
      <c r="J3464">
        <f t="shared" si="162"/>
        <v>2021</v>
      </c>
      <c r="P3464" t="str">
        <f>MID(VLOOKUP($D3464,業務!$A$1:$E$11,2,FALSE),FIND("/",VLOOKUP($D3464,業務!$A$1:$E$11,2,FALSE))+1,2)</f>
        <v>專員</v>
      </c>
      <c r="Q3464">
        <f t="shared" si="163"/>
        <v>0.01</v>
      </c>
      <c r="R3464">
        <f t="shared" si="164"/>
        <v>522.9</v>
      </c>
    </row>
    <row r="3465" spans="1:18" ht="15.75" customHeight="1">
      <c r="A3465" s="19">
        <v>3464</v>
      </c>
      <c r="B3465" s="4">
        <v>56</v>
      </c>
      <c r="C3465" s="15">
        <v>117</v>
      </c>
      <c r="D3465" s="21">
        <v>3</v>
      </c>
      <c r="E3465" s="22">
        <v>44553</v>
      </c>
      <c r="F3465" s="23">
        <v>4</v>
      </c>
      <c r="G3465" s="24">
        <v>0.2</v>
      </c>
      <c r="H3465">
        <f>VLOOKUP($B3465,產品!$A$1:$E$61,4,FALSE)*(1-$G3465)*$F3465</f>
        <v>70400</v>
      </c>
      <c r="I3465" s="58">
        <f>$H3465-VLOOKUP($B3465,產品!$A$2:$E$61,5,FALSE)*F3465-$R3465</f>
        <v>7673.6000000000076</v>
      </c>
      <c r="J3465">
        <f t="shared" si="162"/>
        <v>2021</v>
      </c>
      <c r="P3465" t="str">
        <f>MID(VLOOKUP($D3465,業務!$A$1:$E$11,2,FALSE),FIND("/",VLOOKUP($D3465,業務!$A$1:$E$11,2,FALSE))+1,2)</f>
        <v>協理</v>
      </c>
      <c r="Q3465">
        <f t="shared" si="163"/>
        <v>1.6E-2</v>
      </c>
      <c r="R3465">
        <f t="shared" si="164"/>
        <v>1126.4000000000001</v>
      </c>
    </row>
    <row r="3466" spans="1:18" ht="15.75" customHeight="1">
      <c r="A3466" s="19">
        <v>3465</v>
      </c>
      <c r="B3466" s="4">
        <v>17</v>
      </c>
      <c r="C3466" s="15">
        <v>4</v>
      </c>
      <c r="D3466" s="21">
        <v>1</v>
      </c>
      <c r="E3466" s="22">
        <v>44553</v>
      </c>
      <c r="F3466" s="26">
        <v>60</v>
      </c>
      <c r="G3466" s="24">
        <v>0.17</v>
      </c>
      <c r="H3466">
        <f>VLOOKUP($B3466,產品!$A$1:$E$61,4,FALSE)*(1-$G3466)*$F3466</f>
        <v>89640</v>
      </c>
      <c r="I3466" s="58">
        <f>$H3466-VLOOKUP($B3466,產品!$A$2:$E$61,5,FALSE)*F3466-$R3466</f>
        <v>45543.6</v>
      </c>
      <c r="J3466">
        <f t="shared" si="162"/>
        <v>2021</v>
      </c>
      <c r="P3466" t="str">
        <f>MID(VLOOKUP($D3466,業務!$A$1:$E$11,2,FALSE),FIND("/",VLOOKUP($D3466,業務!$A$1:$E$11,2,FALSE))+1,2)</f>
        <v>專員</v>
      </c>
      <c r="Q3466">
        <f t="shared" si="163"/>
        <v>0.01</v>
      </c>
      <c r="R3466">
        <f t="shared" si="164"/>
        <v>896.4</v>
      </c>
    </row>
    <row r="3467" spans="1:18" ht="15.75" customHeight="1">
      <c r="A3467" s="19">
        <v>3466</v>
      </c>
      <c r="B3467" s="4">
        <v>41</v>
      </c>
      <c r="C3467" s="15">
        <v>112</v>
      </c>
      <c r="D3467" s="21">
        <v>8</v>
      </c>
      <c r="E3467" s="22">
        <v>44553</v>
      </c>
      <c r="F3467" s="26">
        <v>15</v>
      </c>
      <c r="G3467" s="24">
        <v>0.05</v>
      </c>
      <c r="H3467">
        <f>VLOOKUP($B3467,產品!$A$1:$E$61,4,FALSE)*(1-$G3467)*$F3467</f>
        <v>171000</v>
      </c>
      <c r="I3467" s="58">
        <f>$H3467-VLOOKUP($B3467,產品!$A$2:$E$61,5,FALSE)*F3467-$R3467</f>
        <v>52290</v>
      </c>
      <c r="J3467">
        <f t="shared" si="162"/>
        <v>2021</v>
      </c>
      <c r="P3467" t="str">
        <f>MID(VLOOKUP($D3467,業務!$A$1:$E$11,2,FALSE),FIND("/",VLOOKUP($D3467,業務!$A$1:$E$11,2,FALSE))+1,2)</f>
        <v>專員</v>
      </c>
      <c r="Q3467">
        <f t="shared" si="163"/>
        <v>0.01</v>
      </c>
      <c r="R3467">
        <f t="shared" si="164"/>
        <v>1710</v>
      </c>
    </row>
    <row r="3468" spans="1:18" ht="15.75" customHeight="1">
      <c r="A3468" s="19">
        <v>3467</v>
      </c>
      <c r="B3468" s="4">
        <v>16</v>
      </c>
      <c r="C3468" s="15">
        <v>266</v>
      </c>
      <c r="D3468" s="21">
        <v>8</v>
      </c>
      <c r="E3468" s="22">
        <v>44553</v>
      </c>
      <c r="F3468" s="23">
        <v>90</v>
      </c>
      <c r="G3468" s="24">
        <v>0.17</v>
      </c>
      <c r="H3468">
        <f>VLOOKUP($B3468,產品!$A$1:$E$61,4,FALSE)*(1-$G3468)*$F3468</f>
        <v>134460</v>
      </c>
      <c r="I3468" s="58">
        <f>$H3468-VLOOKUP($B3468,產品!$A$2:$E$61,5,FALSE)*F3468-$R3468</f>
        <v>68315.399999999994</v>
      </c>
      <c r="J3468">
        <f t="shared" si="162"/>
        <v>2021</v>
      </c>
      <c r="P3468" t="str">
        <f>MID(VLOOKUP($D3468,業務!$A$1:$E$11,2,FALSE),FIND("/",VLOOKUP($D3468,業務!$A$1:$E$11,2,FALSE))+1,2)</f>
        <v>專員</v>
      </c>
      <c r="Q3468">
        <f t="shared" si="163"/>
        <v>0.01</v>
      </c>
      <c r="R3468">
        <f t="shared" si="164"/>
        <v>1344.6000000000001</v>
      </c>
    </row>
    <row r="3469" spans="1:18" ht="15.75" customHeight="1">
      <c r="A3469" s="19">
        <v>3468</v>
      </c>
      <c r="B3469" s="4">
        <v>16</v>
      </c>
      <c r="C3469" s="15">
        <v>7</v>
      </c>
      <c r="D3469" s="21">
        <v>2</v>
      </c>
      <c r="E3469" s="22">
        <v>44553</v>
      </c>
      <c r="F3469" s="26">
        <v>100</v>
      </c>
      <c r="G3469" s="24">
        <v>0.11</v>
      </c>
      <c r="H3469">
        <f>VLOOKUP($B3469,產品!$A$1:$E$61,4,FALSE)*(1-$G3469)*$F3469</f>
        <v>160200</v>
      </c>
      <c r="I3469" s="58">
        <f>$H3469-VLOOKUP($B3469,產品!$A$2:$E$61,5,FALSE)*F3469-$R3469</f>
        <v>85797</v>
      </c>
      <c r="J3469">
        <f t="shared" si="162"/>
        <v>2021</v>
      </c>
      <c r="P3469" t="str">
        <f>MID(VLOOKUP($D3469,業務!$A$1:$E$11,2,FALSE),FIND("/",VLOOKUP($D3469,業務!$A$1:$E$11,2,FALSE))+1,2)</f>
        <v>經理</v>
      </c>
      <c r="Q3469">
        <f t="shared" si="163"/>
        <v>1.4999999999999999E-2</v>
      </c>
      <c r="R3469">
        <f t="shared" si="164"/>
        <v>2403</v>
      </c>
    </row>
    <row r="3470" spans="1:18" ht="15.75" customHeight="1">
      <c r="A3470" s="19">
        <v>3469</v>
      </c>
      <c r="B3470" s="4">
        <v>24</v>
      </c>
      <c r="C3470" s="15">
        <v>273</v>
      </c>
      <c r="D3470" s="21">
        <v>4</v>
      </c>
      <c r="E3470" s="22">
        <v>44553</v>
      </c>
      <c r="F3470" s="26">
        <v>158</v>
      </c>
      <c r="G3470" s="24">
        <v>0.14000000000000001</v>
      </c>
      <c r="H3470">
        <f>VLOOKUP($B3470,產品!$A$1:$E$61,4,FALSE)*(1-$G3470)*$F3470</f>
        <v>244584</v>
      </c>
      <c r="I3470" s="58">
        <f>$H3470-VLOOKUP($B3470,產品!$A$2:$E$61,5,FALSE)*F3470-$R3470</f>
        <v>127888.992</v>
      </c>
      <c r="J3470">
        <f t="shared" si="162"/>
        <v>2021</v>
      </c>
      <c r="P3470" t="str">
        <f>MID(VLOOKUP($D3470,業務!$A$1:$E$11,2,FALSE),FIND("/",VLOOKUP($D3470,業務!$A$1:$E$11,2,FALSE))+1,2)</f>
        <v>副理</v>
      </c>
      <c r="Q3470">
        <f t="shared" si="163"/>
        <v>1.2E-2</v>
      </c>
      <c r="R3470">
        <f t="shared" si="164"/>
        <v>2935.0080000000003</v>
      </c>
    </row>
    <row r="3471" spans="1:18" ht="15.75" customHeight="1">
      <c r="A3471" s="19">
        <v>3470</v>
      </c>
      <c r="B3471" s="4">
        <v>3</v>
      </c>
      <c r="C3471" s="15">
        <v>6</v>
      </c>
      <c r="D3471" s="21">
        <v>6</v>
      </c>
      <c r="E3471" s="22">
        <v>44554</v>
      </c>
      <c r="F3471" s="26">
        <v>10</v>
      </c>
      <c r="G3471" s="24">
        <v>0.13</v>
      </c>
      <c r="H3471">
        <f>VLOOKUP($B3471,產品!$A$1:$E$61,4,FALSE)*(1-$G3471)*$F3471</f>
        <v>8700</v>
      </c>
      <c r="I3471" s="58">
        <f>$H3471-VLOOKUP($B3471,產品!$A$2:$E$61,5,FALSE)*F3471-$R3471</f>
        <v>4613</v>
      </c>
      <c r="J3471">
        <f t="shared" si="162"/>
        <v>2021</v>
      </c>
      <c r="P3471" t="str">
        <f>MID(VLOOKUP($D3471,業務!$A$1:$E$11,2,FALSE),FIND("/",VLOOKUP($D3471,業務!$A$1:$E$11,2,FALSE))+1,2)</f>
        <v>專員</v>
      </c>
      <c r="Q3471">
        <f t="shared" si="163"/>
        <v>0.01</v>
      </c>
      <c r="R3471">
        <f t="shared" si="164"/>
        <v>87</v>
      </c>
    </row>
    <row r="3472" spans="1:18" ht="15.75" customHeight="1">
      <c r="A3472" s="19">
        <v>3471</v>
      </c>
      <c r="B3472" s="4">
        <v>28</v>
      </c>
      <c r="C3472" s="15">
        <v>275</v>
      </c>
      <c r="D3472" s="21">
        <v>9</v>
      </c>
      <c r="E3472" s="22">
        <v>44554</v>
      </c>
      <c r="F3472" s="23">
        <v>5</v>
      </c>
      <c r="G3472" s="24">
        <v>0.2</v>
      </c>
      <c r="H3472">
        <f>VLOOKUP($B3472,產品!$A$1:$E$61,4,FALSE)*(1-$G3472)*$F3472</f>
        <v>30000</v>
      </c>
      <c r="I3472" s="58">
        <f>$H3472-VLOOKUP($B3472,產品!$A$2:$E$61,5,FALSE)*F3472-$R3472</f>
        <v>7050</v>
      </c>
      <c r="J3472">
        <f t="shared" si="162"/>
        <v>2021</v>
      </c>
      <c r="P3472" t="str">
        <f>MID(VLOOKUP($D3472,業務!$A$1:$E$11,2,FALSE),FIND("/",VLOOKUP($D3472,業務!$A$1:$E$11,2,FALSE))+1,2)</f>
        <v>經理</v>
      </c>
      <c r="Q3472">
        <f t="shared" si="163"/>
        <v>1.4999999999999999E-2</v>
      </c>
      <c r="R3472">
        <f t="shared" si="164"/>
        <v>450</v>
      </c>
    </row>
    <row r="3473" spans="1:18" ht="15.75" customHeight="1">
      <c r="A3473" s="19">
        <v>3472</v>
      </c>
      <c r="B3473" s="4">
        <v>11</v>
      </c>
      <c r="C3473" s="15">
        <v>271</v>
      </c>
      <c r="D3473" s="21">
        <v>9</v>
      </c>
      <c r="E3473" s="22">
        <v>44554</v>
      </c>
      <c r="F3473" s="23">
        <v>20</v>
      </c>
      <c r="G3473" s="24">
        <v>0.2</v>
      </c>
      <c r="H3473">
        <f>VLOOKUP($B3473,產品!$A$1:$E$61,4,FALSE)*(1-$G3473)*$F3473</f>
        <v>16000</v>
      </c>
      <c r="I3473" s="58">
        <f>$H3473-VLOOKUP($B3473,產品!$A$2:$E$61,5,FALSE)*F3473-$R3473</f>
        <v>7760</v>
      </c>
      <c r="J3473">
        <f t="shared" si="162"/>
        <v>2021</v>
      </c>
      <c r="P3473" t="str">
        <f>MID(VLOOKUP($D3473,業務!$A$1:$E$11,2,FALSE),FIND("/",VLOOKUP($D3473,業務!$A$1:$E$11,2,FALSE))+1,2)</f>
        <v>經理</v>
      </c>
      <c r="Q3473">
        <f t="shared" si="163"/>
        <v>1.4999999999999999E-2</v>
      </c>
      <c r="R3473">
        <f t="shared" si="164"/>
        <v>240</v>
      </c>
    </row>
    <row r="3474" spans="1:18" ht="15.75" customHeight="1">
      <c r="A3474" s="19">
        <v>3473</v>
      </c>
      <c r="B3474" s="4">
        <v>38</v>
      </c>
      <c r="C3474" s="15">
        <v>140</v>
      </c>
      <c r="D3474" s="21">
        <v>9</v>
      </c>
      <c r="E3474" s="22">
        <v>44554</v>
      </c>
      <c r="F3474" s="26">
        <v>2</v>
      </c>
      <c r="G3474" s="24">
        <v>0.08</v>
      </c>
      <c r="H3474">
        <f>VLOOKUP($B3474,產品!$A$1:$E$61,4,FALSE)*(1-$G3474)*$F3474</f>
        <v>27600</v>
      </c>
      <c r="I3474" s="58">
        <f>$H3474-VLOOKUP($B3474,產品!$A$2:$E$61,5,FALSE)*F3474-$R3474</f>
        <v>7686</v>
      </c>
      <c r="J3474">
        <f t="shared" si="162"/>
        <v>2021</v>
      </c>
      <c r="P3474" t="str">
        <f>MID(VLOOKUP($D3474,業務!$A$1:$E$11,2,FALSE),FIND("/",VLOOKUP($D3474,業務!$A$1:$E$11,2,FALSE))+1,2)</f>
        <v>經理</v>
      </c>
      <c r="Q3474">
        <f t="shared" si="163"/>
        <v>1.4999999999999999E-2</v>
      </c>
      <c r="R3474">
        <f t="shared" si="164"/>
        <v>414</v>
      </c>
    </row>
    <row r="3475" spans="1:18" ht="15.75" customHeight="1">
      <c r="A3475" s="19">
        <v>3474</v>
      </c>
      <c r="B3475" s="4">
        <v>32</v>
      </c>
      <c r="C3475" s="15">
        <v>262</v>
      </c>
      <c r="D3475" s="21">
        <v>4</v>
      </c>
      <c r="E3475" s="22">
        <v>44554</v>
      </c>
      <c r="F3475" s="26">
        <v>5</v>
      </c>
      <c r="G3475" s="24">
        <v>7.0000000000000007E-2</v>
      </c>
      <c r="H3475">
        <f>VLOOKUP($B3475,產品!$A$1:$E$61,4,FALSE)*(1-$G3475)*$F3475</f>
        <v>34874.999999999993</v>
      </c>
      <c r="I3475" s="58">
        <f>$H3475-VLOOKUP($B3475,產品!$A$2:$E$61,5,FALSE)*F3475-$R3475</f>
        <v>11956.499999999993</v>
      </c>
      <c r="J3475">
        <f t="shared" si="162"/>
        <v>2021</v>
      </c>
      <c r="P3475" t="str">
        <f>MID(VLOOKUP($D3475,業務!$A$1:$E$11,2,FALSE),FIND("/",VLOOKUP($D3475,業務!$A$1:$E$11,2,FALSE))+1,2)</f>
        <v>副理</v>
      </c>
      <c r="Q3475">
        <f t="shared" si="163"/>
        <v>1.2E-2</v>
      </c>
      <c r="R3475">
        <f t="shared" si="164"/>
        <v>418.49999999999994</v>
      </c>
    </row>
    <row r="3476" spans="1:18" ht="15.75" customHeight="1">
      <c r="A3476" s="19">
        <v>3475</v>
      </c>
      <c r="B3476" s="4">
        <v>46</v>
      </c>
      <c r="C3476" s="15">
        <v>261</v>
      </c>
      <c r="D3476" s="21">
        <v>10</v>
      </c>
      <c r="E3476" s="22">
        <v>44554</v>
      </c>
      <c r="F3476" s="26">
        <v>5</v>
      </c>
      <c r="G3476" s="24">
        <v>0.1</v>
      </c>
      <c r="H3476">
        <f>VLOOKUP($B3476,產品!$A$1:$E$61,4,FALSE)*(1-$G3476)*$F3476</f>
        <v>76500</v>
      </c>
      <c r="I3476" s="58">
        <f>$H3476-VLOOKUP($B3476,產品!$A$2:$E$61,5,FALSE)*F3476-$R3476</f>
        <v>20485</v>
      </c>
      <c r="J3476">
        <f t="shared" si="162"/>
        <v>2021</v>
      </c>
      <c r="P3476" t="str">
        <f>MID(VLOOKUP($D3476,業務!$A$1:$E$11,2,FALSE),FIND("/",VLOOKUP($D3476,業務!$A$1:$E$11,2,FALSE))+1,2)</f>
        <v>專員</v>
      </c>
      <c r="Q3476">
        <f t="shared" si="163"/>
        <v>0.01</v>
      </c>
      <c r="R3476">
        <f t="shared" si="164"/>
        <v>765</v>
      </c>
    </row>
    <row r="3477" spans="1:18" ht="15.75" customHeight="1">
      <c r="A3477" s="19">
        <v>3476</v>
      </c>
      <c r="B3477" s="4">
        <v>46</v>
      </c>
      <c r="C3477" s="15">
        <v>118</v>
      </c>
      <c r="D3477" s="21">
        <v>1</v>
      </c>
      <c r="E3477" s="22">
        <v>44554</v>
      </c>
      <c r="F3477" s="26">
        <v>20</v>
      </c>
      <c r="G3477" s="24">
        <v>0.18</v>
      </c>
      <c r="H3477">
        <f>VLOOKUP($B3477,產品!$A$1:$E$61,4,FALSE)*(1-$G3477)*$F3477</f>
        <v>278800.00000000006</v>
      </c>
      <c r="I3477" s="58">
        <f>$H3477-VLOOKUP($B3477,產品!$A$2:$E$61,5,FALSE)*F3477-$R3477</f>
        <v>55012.000000000058</v>
      </c>
      <c r="J3477">
        <f t="shared" si="162"/>
        <v>2021</v>
      </c>
      <c r="P3477" t="str">
        <f>MID(VLOOKUP($D3477,業務!$A$1:$E$11,2,FALSE),FIND("/",VLOOKUP($D3477,業務!$A$1:$E$11,2,FALSE))+1,2)</f>
        <v>專員</v>
      </c>
      <c r="Q3477">
        <f t="shared" si="163"/>
        <v>0.01</v>
      </c>
      <c r="R3477">
        <f t="shared" si="164"/>
        <v>2788.0000000000005</v>
      </c>
    </row>
    <row r="3478" spans="1:18" ht="15.75" customHeight="1">
      <c r="A3478" s="19">
        <v>3477</v>
      </c>
      <c r="B3478" s="4">
        <v>54</v>
      </c>
      <c r="C3478" s="15">
        <v>5</v>
      </c>
      <c r="D3478" s="21">
        <v>5</v>
      </c>
      <c r="E3478" s="22">
        <v>44555</v>
      </c>
      <c r="F3478" s="26">
        <v>10</v>
      </c>
      <c r="G3478" s="24">
        <v>0.2</v>
      </c>
      <c r="H3478">
        <f>VLOOKUP($B3478,產品!$A$1:$E$61,4,FALSE)*(1-$G3478)*$F3478</f>
        <v>144000</v>
      </c>
      <c r="I3478" s="58">
        <f>$H3478-VLOOKUP($B3478,產品!$A$2:$E$61,5,FALSE)*F3478-$R3478</f>
        <v>16560</v>
      </c>
      <c r="J3478">
        <f t="shared" si="162"/>
        <v>2021</v>
      </c>
      <c r="P3478" t="str">
        <f>MID(VLOOKUP($D3478,業務!$A$1:$E$11,2,FALSE),FIND("/",VLOOKUP($D3478,業務!$A$1:$E$11,2,FALSE))+1,2)</f>
        <v>專員</v>
      </c>
      <c r="Q3478">
        <f t="shared" si="163"/>
        <v>0.01</v>
      </c>
      <c r="R3478">
        <f t="shared" si="164"/>
        <v>1440</v>
      </c>
    </row>
    <row r="3479" spans="1:18" ht="15.75" customHeight="1">
      <c r="A3479" s="19">
        <v>3478</v>
      </c>
      <c r="B3479" s="4">
        <v>27</v>
      </c>
      <c r="C3479" s="15">
        <v>12</v>
      </c>
      <c r="D3479" s="21">
        <v>10</v>
      </c>
      <c r="E3479" s="22">
        <v>44555</v>
      </c>
      <c r="F3479" s="26">
        <v>3</v>
      </c>
      <c r="G3479" s="24">
        <v>0.14000000000000001</v>
      </c>
      <c r="H3479">
        <f>VLOOKUP($B3479,產品!$A$1:$E$61,4,FALSE)*(1-$G3479)*$F3479</f>
        <v>18060</v>
      </c>
      <c r="I3479" s="58">
        <f>$H3479-VLOOKUP($B3479,產品!$A$2:$E$61,5,FALSE)*F3479-$R3479</f>
        <v>5279.4</v>
      </c>
      <c r="J3479">
        <f t="shared" si="162"/>
        <v>2021</v>
      </c>
      <c r="P3479" t="str">
        <f>MID(VLOOKUP($D3479,業務!$A$1:$E$11,2,FALSE),FIND("/",VLOOKUP($D3479,業務!$A$1:$E$11,2,FALSE))+1,2)</f>
        <v>專員</v>
      </c>
      <c r="Q3479">
        <f t="shared" si="163"/>
        <v>0.01</v>
      </c>
      <c r="R3479">
        <f t="shared" si="164"/>
        <v>180.6</v>
      </c>
    </row>
    <row r="3480" spans="1:18" ht="15.75" customHeight="1">
      <c r="A3480" s="19">
        <v>3479</v>
      </c>
      <c r="B3480" s="4">
        <v>37</v>
      </c>
      <c r="C3480" s="15">
        <v>264</v>
      </c>
      <c r="D3480" s="21">
        <v>4</v>
      </c>
      <c r="E3480" s="22">
        <v>44555</v>
      </c>
      <c r="F3480" s="23">
        <v>3</v>
      </c>
      <c r="G3480" s="24">
        <v>0.16</v>
      </c>
      <c r="H3480">
        <f>VLOOKUP($B3480,產品!$A$1:$E$61,4,FALSE)*(1-$G3480)*$F3480</f>
        <v>30240</v>
      </c>
      <c r="I3480" s="58">
        <f>$H3480-VLOOKUP($B3480,產品!$A$2:$E$61,5,FALSE)*F3480-$R3480</f>
        <v>6477.12</v>
      </c>
      <c r="J3480">
        <f t="shared" si="162"/>
        <v>2021</v>
      </c>
      <c r="P3480" t="str">
        <f>MID(VLOOKUP($D3480,業務!$A$1:$E$11,2,FALSE),FIND("/",VLOOKUP($D3480,業務!$A$1:$E$11,2,FALSE))+1,2)</f>
        <v>副理</v>
      </c>
      <c r="Q3480">
        <f t="shared" si="163"/>
        <v>1.2E-2</v>
      </c>
      <c r="R3480">
        <f t="shared" si="164"/>
        <v>362.88</v>
      </c>
    </row>
    <row r="3481" spans="1:18" ht="15.75" customHeight="1">
      <c r="A3481" s="19">
        <v>3480</v>
      </c>
      <c r="B3481" s="4">
        <v>11</v>
      </c>
      <c r="C3481" s="15">
        <v>9</v>
      </c>
      <c r="D3481" s="21">
        <v>9</v>
      </c>
      <c r="E3481" s="22">
        <v>44555</v>
      </c>
      <c r="F3481" s="26">
        <v>30</v>
      </c>
      <c r="G3481" s="24">
        <v>0.11</v>
      </c>
      <c r="H3481">
        <f>VLOOKUP($B3481,產品!$A$1:$E$61,4,FALSE)*(1-$G3481)*$F3481</f>
        <v>26700</v>
      </c>
      <c r="I3481" s="58">
        <f>$H3481-VLOOKUP($B3481,產品!$A$2:$E$61,5,FALSE)*F3481-$R3481</f>
        <v>14299.5</v>
      </c>
      <c r="J3481">
        <f t="shared" si="162"/>
        <v>2021</v>
      </c>
      <c r="P3481" t="str">
        <f>MID(VLOOKUP($D3481,業務!$A$1:$E$11,2,FALSE),FIND("/",VLOOKUP($D3481,業務!$A$1:$E$11,2,FALSE))+1,2)</f>
        <v>經理</v>
      </c>
      <c r="Q3481">
        <f t="shared" si="163"/>
        <v>1.4999999999999999E-2</v>
      </c>
      <c r="R3481">
        <f t="shared" si="164"/>
        <v>400.5</v>
      </c>
    </row>
    <row r="3482" spans="1:18" ht="15.75" customHeight="1">
      <c r="A3482" s="19">
        <v>3481</v>
      </c>
      <c r="B3482" s="4">
        <v>42</v>
      </c>
      <c r="C3482" s="15">
        <v>286</v>
      </c>
      <c r="D3482" s="21">
        <v>6</v>
      </c>
      <c r="E3482" s="22">
        <v>44555</v>
      </c>
      <c r="F3482" s="23">
        <v>9</v>
      </c>
      <c r="G3482" s="24">
        <v>0.16</v>
      </c>
      <c r="H3482">
        <f>VLOOKUP($B3482,產品!$A$1:$E$61,4,FALSE)*(1-$G3482)*$F3482</f>
        <v>113400</v>
      </c>
      <c r="I3482" s="58">
        <f>$H3482-VLOOKUP($B3482,產品!$A$2:$E$61,5,FALSE)*F3482-$R3482</f>
        <v>24516</v>
      </c>
      <c r="J3482">
        <f t="shared" si="162"/>
        <v>2021</v>
      </c>
      <c r="P3482" t="str">
        <f>MID(VLOOKUP($D3482,業務!$A$1:$E$11,2,FALSE),FIND("/",VLOOKUP($D3482,業務!$A$1:$E$11,2,FALSE))+1,2)</f>
        <v>專員</v>
      </c>
      <c r="Q3482">
        <f t="shared" si="163"/>
        <v>0.01</v>
      </c>
      <c r="R3482">
        <f t="shared" si="164"/>
        <v>1134</v>
      </c>
    </row>
    <row r="3483" spans="1:18" ht="15.75" customHeight="1">
      <c r="A3483" s="19">
        <v>3482</v>
      </c>
      <c r="B3483" s="4">
        <v>7</v>
      </c>
      <c r="C3483" s="15">
        <v>1</v>
      </c>
      <c r="D3483" s="21">
        <v>7</v>
      </c>
      <c r="E3483" s="22">
        <v>44555</v>
      </c>
      <c r="F3483" s="26">
        <v>200</v>
      </c>
      <c r="G3483" s="24">
        <v>0.16</v>
      </c>
      <c r="H3483">
        <f>VLOOKUP($B3483,產品!$A$1:$E$61,4,FALSE)*(1-$G3483)*$F3483</f>
        <v>168000</v>
      </c>
      <c r="I3483" s="58">
        <f>$H3483-VLOOKUP($B3483,產品!$A$2:$E$61,5,FALSE)*F3483-$R3483</f>
        <v>85984</v>
      </c>
      <c r="J3483">
        <f t="shared" si="162"/>
        <v>2021</v>
      </c>
      <c r="P3483" t="str">
        <f>MID(VLOOKUP($D3483,業務!$A$1:$E$11,2,FALSE),FIND("/",VLOOKUP($D3483,業務!$A$1:$E$11,2,FALSE))+1,2)</f>
        <v>副理</v>
      </c>
      <c r="Q3483">
        <f t="shared" si="163"/>
        <v>1.2E-2</v>
      </c>
      <c r="R3483">
        <f t="shared" si="164"/>
        <v>2016</v>
      </c>
    </row>
    <row r="3484" spans="1:18" ht="15.75" customHeight="1">
      <c r="A3484" s="19">
        <v>3483</v>
      </c>
      <c r="B3484" s="4">
        <v>19</v>
      </c>
      <c r="C3484" s="15">
        <v>258</v>
      </c>
      <c r="D3484" s="21">
        <v>7</v>
      </c>
      <c r="E3484" s="22">
        <v>44555</v>
      </c>
      <c r="F3484" s="26">
        <v>150</v>
      </c>
      <c r="G3484" s="24">
        <v>0.18</v>
      </c>
      <c r="H3484">
        <f>VLOOKUP($B3484,產品!$A$1:$E$61,4,FALSE)*(1-$G3484)*$F3484</f>
        <v>221400</v>
      </c>
      <c r="I3484" s="58">
        <f>$H3484-VLOOKUP($B3484,產品!$A$2:$E$61,5,FALSE)*F3484-$R3484</f>
        <v>110743.2</v>
      </c>
      <c r="J3484">
        <f t="shared" si="162"/>
        <v>2021</v>
      </c>
      <c r="P3484" t="str">
        <f>MID(VLOOKUP($D3484,業務!$A$1:$E$11,2,FALSE),FIND("/",VLOOKUP($D3484,業務!$A$1:$E$11,2,FALSE))+1,2)</f>
        <v>副理</v>
      </c>
      <c r="Q3484">
        <f t="shared" si="163"/>
        <v>1.2E-2</v>
      </c>
      <c r="R3484">
        <f t="shared" si="164"/>
        <v>2656.8</v>
      </c>
    </row>
    <row r="3485" spans="1:18" ht="15.75" customHeight="1">
      <c r="A3485" s="19">
        <v>3484</v>
      </c>
      <c r="B3485" s="4">
        <v>49</v>
      </c>
      <c r="C3485" s="15">
        <v>7</v>
      </c>
      <c r="D3485" s="21">
        <v>7</v>
      </c>
      <c r="E3485" s="22">
        <v>44556</v>
      </c>
      <c r="F3485" s="26">
        <v>10</v>
      </c>
      <c r="G3485" s="24">
        <v>0.14000000000000001</v>
      </c>
      <c r="H3485">
        <f>VLOOKUP($B3485,產品!$A$1:$E$61,4,FALSE)*(1-$G3485)*$F3485</f>
        <v>129000</v>
      </c>
      <c r="I3485" s="58">
        <f>$H3485-VLOOKUP($B3485,產品!$A$2:$E$61,5,FALSE)*F3485-$R3485</f>
        <v>22452</v>
      </c>
      <c r="J3485">
        <f t="shared" si="162"/>
        <v>2021</v>
      </c>
      <c r="P3485" t="str">
        <f>MID(VLOOKUP($D3485,業務!$A$1:$E$11,2,FALSE),FIND("/",VLOOKUP($D3485,業務!$A$1:$E$11,2,FALSE))+1,2)</f>
        <v>副理</v>
      </c>
      <c r="Q3485">
        <f t="shared" si="163"/>
        <v>1.2E-2</v>
      </c>
      <c r="R3485">
        <f t="shared" si="164"/>
        <v>1548</v>
      </c>
    </row>
    <row r="3486" spans="1:18" ht="15.75" customHeight="1">
      <c r="A3486" s="19">
        <v>3485</v>
      </c>
      <c r="B3486" s="4">
        <v>23</v>
      </c>
      <c r="C3486" s="15">
        <v>275</v>
      </c>
      <c r="D3486" s="21">
        <v>8</v>
      </c>
      <c r="E3486" s="22">
        <v>44556</v>
      </c>
      <c r="F3486" s="26">
        <v>40</v>
      </c>
      <c r="G3486" s="24">
        <v>0.15</v>
      </c>
      <c r="H3486">
        <f>VLOOKUP($B3486,產品!$A$1:$E$61,4,FALSE)*(1-$G3486)*$F3486</f>
        <v>61200</v>
      </c>
      <c r="I3486" s="58">
        <f>$H3486-VLOOKUP($B3486,產品!$A$2:$E$61,5,FALSE)*F3486-$R3486</f>
        <v>31788</v>
      </c>
      <c r="J3486">
        <f t="shared" si="162"/>
        <v>2021</v>
      </c>
      <c r="P3486" t="str">
        <f>MID(VLOOKUP($D3486,業務!$A$1:$E$11,2,FALSE),FIND("/",VLOOKUP($D3486,業務!$A$1:$E$11,2,FALSE))+1,2)</f>
        <v>專員</v>
      </c>
      <c r="Q3486">
        <f t="shared" si="163"/>
        <v>0.01</v>
      </c>
      <c r="R3486">
        <f t="shared" si="164"/>
        <v>612</v>
      </c>
    </row>
    <row r="3487" spans="1:18" ht="15.75" customHeight="1">
      <c r="A3487" s="19">
        <v>3486</v>
      </c>
      <c r="B3487" s="4">
        <v>46</v>
      </c>
      <c r="C3487" s="15">
        <v>118</v>
      </c>
      <c r="D3487" s="21">
        <v>4</v>
      </c>
      <c r="E3487" s="22">
        <v>44556</v>
      </c>
      <c r="F3487" s="26">
        <v>18</v>
      </c>
      <c r="G3487" s="24">
        <v>0.1</v>
      </c>
      <c r="H3487">
        <f>VLOOKUP($B3487,產品!$A$1:$E$61,4,FALSE)*(1-$G3487)*$F3487</f>
        <v>275400</v>
      </c>
      <c r="I3487" s="58">
        <f>$H3487-VLOOKUP($B3487,產品!$A$2:$E$61,5,FALSE)*F3487-$R3487</f>
        <v>73195.199999999997</v>
      </c>
      <c r="J3487">
        <f t="shared" si="162"/>
        <v>2021</v>
      </c>
      <c r="P3487" t="str">
        <f>MID(VLOOKUP($D3487,業務!$A$1:$E$11,2,FALSE),FIND("/",VLOOKUP($D3487,業務!$A$1:$E$11,2,FALSE))+1,2)</f>
        <v>副理</v>
      </c>
      <c r="Q3487">
        <f t="shared" si="163"/>
        <v>1.2E-2</v>
      </c>
      <c r="R3487">
        <f t="shared" si="164"/>
        <v>3304.8</v>
      </c>
    </row>
    <row r="3488" spans="1:18" ht="15.75" customHeight="1">
      <c r="A3488" s="19">
        <v>3487</v>
      </c>
      <c r="B3488" s="4">
        <v>37</v>
      </c>
      <c r="C3488" s="15">
        <v>123</v>
      </c>
      <c r="D3488" s="21">
        <v>6</v>
      </c>
      <c r="E3488" s="22">
        <v>44556</v>
      </c>
      <c r="F3488" s="26">
        <v>28</v>
      </c>
      <c r="G3488" s="24">
        <v>0.11</v>
      </c>
      <c r="H3488">
        <f>VLOOKUP($B3488,產品!$A$1:$E$61,4,FALSE)*(1-$G3488)*$F3488</f>
        <v>299040</v>
      </c>
      <c r="I3488" s="58">
        <f>$H3488-VLOOKUP($B3488,產品!$A$2:$E$61,5,FALSE)*F3488-$R3488</f>
        <v>77649.600000000006</v>
      </c>
      <c r="J3488">
        <f t="shared" si="162"/>
        <v>2021</v>
      </c>
      <c r="P3488" t="str">
        <f>MID(VLOOKUP($D3488,業務!$A$1:$E$11,2,FALSE),FIND("/",VLOOKUP($D3488,業務!$A$1:$E$11,2,FALSE))+1,2)</f>
        <v>專員</v>
      </c>
      <c r="Q3488">
        <f t="shared" si="163"/>
        <v>0.01</v>
      </c>
      <c r="R3488">
        <f t="shared" si="164"/>
        <v>2990.4</v>
      </c>
    </row>
    <row r="3489" spans="1:18" ht="15.75" customHeight="1">
      <c r="A3489" s="19">
        <v>3488</v>
      </c>
      <c r="B3489" s="4">
        <v>34</v>
      </c>
      <c r="C3489" s="15">
        <v>2</v>
      </c>
      <c r="D3489" s="21">
        <v>4</v>
      </c>
      <c r="E3489" s="22">
        <v>44557</v>
      </c>
      <c r="F3489" s="26">
        <v>3</v>
      </c>
      <c r="G3489" s="24">
        <v>0.18</v>
      </c>
      <c r="H3489">
        <f>VLOOKUP($B3489,產品!$A$1:$E$61,4,FALSE)*(1-$G3489)*$F3489</f>
        <v>19680.000000000004</v>
      </c>
      <c r="I3489" s="58">
        <f>$H3489-VLOOKUP($B3489,產品!$A$2:$E$61,5,FALSE)*F3489-$R3489</f>
        <v>5043.8400000000038</v>
      </c>
      <c r="J3489">
        <f t="shared" si="162"/>
        <v>2021</v>
      </c>
      <c r="P3489" t="str">
        <f>MID(VLOOKUP($D3489,業務!$A$1:$E$11,2,FALSE),FIND("/",VLOOKUP($D3489,業務!$A$1:$E$11,2,FALSE))+1,2)</f>
        <v>副理</v>
      </c>
      <c r="Q3489">
        <f t="shared" si="163"/>
        <v>1.2E-2</v>
      </c>
      <c r="R3489">
        <f t="shared" si="164"/>
        <v>236.16000000000005</v>
      </c>
    </row>
    <row r="3490" spans="1:18" ht="15.75" customHeight="1">
      <c r="A3490" s="19">
        <v>3489</v>
      </c>
      <c r="B3490" s="4">
        <v>4</v>
      </c>
      <c r="C3490" s="15">
        <v>9</v>
      </c>
      <c r="D3490" s="21">
        <v>6</v>
      </c>
      <c r="E3490" s="22">
        <v>44557</v>
      </c>
      <c r="F3490" s="26">
        <v>20</v>
      </c>
      <c r="G3490" s="24">
        <v>0.16</v>
      </c>
      <c r="H3490">
        <f>VLOOKUP($B3490,產品!$A$1:$E$61,4,FALSE)*(1-$G3490)*$F3490</f>
        <v>16800</v>
      </c>
      <c r="I3490" s="58">
        <f>$H3490-VLOOKUP($B3490,產品!$A$2:$E$61,5,FALSE)*F3490-$R3490</f>
        <v>8632</v>
      </c>
      <c r="J3490">
        <f t="shared" si="162"/>
        <v>2021</v>
      </c>
      <c r="P3490" t="str">
        <f>MID(VLOOKUP($D3490,業務!$A$1:$E$11,2,FALSE),FIND("/",VLOOKUP($D3490,業務!$A$1:$E$11,2,FALSE))+1,2)</f>
        <v>專員</v>
      </c>
      <c r="Q3490">
        <f t="shared" si="163"/>
        <v>0.01</v>
      </c>
      <c r="R3490">
        <f t="shared" si="164"/>
        <v>168</v>
      </c>
    </row>
    <row r="3491" spans="1:18" ht="15.75" customHeight="1">
      <c r="A3491" s="19">
        <v>3490</v>
      </c>
      <c r="B3491" s="4">
        <v>10</v>
      </c>
      <c r="C3491" s="15">
        <v>125</v>
      </c>
      <c r="D3491" s="21">
        <v>1</v>
      </c>
      <c r="E3491" s="22">
        <v>44557</v>
      </c>
      <c r="F3491" s="26">
        <v>40</v>
      </c>
      <c r="G3491" s="24">
        <v>0.16</v>
      </c>
      <c r="H3491">
        <f>VLOOKUP($B3491,產品!$A$1:$E$61,4,FALSE)*(1-$G3491)*$F3491</f>
        <v>33600</v>
      </c>
      <c r="I3491" s="58">
        <f>$H3491-VLOOKUP($B3491,產品!$A$2:$E$61,5,FALSE)*F3491-$R3491</f>
        <v>17264</v>
      </c>
      <c r="J3491">
        <f t="shared" si="162"/>
        <v>2021</v>
      </c>
      <c r="P3491" t="str">
        <f>MID(VLOOKUP($D3491,業務!$A$1:$E$11,2,FALSE),FIND("/",VLOOKUP($D3491,業務!$A$1:$E$11,2,FALSE))+1,2)</f>
        <v>專員</v>
      </c>
      <c r="Q3491">
        <f t="shared" si="163"/>
        <v>0.01</v>
      </c>
      <c r="R3491">
        <f t="shared" si="164"/>
        <v>336</v>
      </c>
    </row>
    <row r="3492" spans="1:18" ht="15.75" customHeight="1">
      <c r="A3492" s="19">
        <v>3491</v>
      </c>
      <c r="B3492" s="4">
        <v>45</v>
      </c>
      <c r="C3492" s="15">
        <v>6</v>
      </c>
      <c r="D3492" s="21">
        <v>6</v>
      </c>
      <c r="E3492" s="22">
        <v>44557</v>
      </c>
      <c r="F3492" s="26">
        <v>10</v>
      </c>
      <c r="G3492" s="24">
        <v>0.17</v>
      </c>
      <c r="H3492">
        <f>VLOOKUP($B3492,產品!$A$1:$E$61,4,FALSE)*(1-$G3492)*$F3492</f>
        <v>116200</v>
      </c>
      <c r="I3492" s="58">
        <f>$H3492-VLOOKUP($B3492,產品!$A$2:$E$61,5,FALSE)*F3492-$R3492</f>
        <v>24038</v>
      </c>
      <c r="J3492">
        <f t="shared" si="162"/>
        <v>2021</v>
      </c>
      <c r="P3492" t="str">
        <f>MID(VLOOKUP($D3492,業務!$A$1:$E$11,2,FALSE),FIND("/",VLOOKUP($D3492,業務!$A$1:$E$11,2,FALSE))+1,2)</f>
        <v>專員</v>
      </c>
      <c r="Q3492">
        <f t="shared" si="163"/>
        <v>0.01</v>
      </c>
      <c r="R3492">
        <f t="shared" si="164"/>
        <v>1162</v>
      </c>
    </row>
    <row r="3493" spans="1:18" ht="15.75" customHeight="1">
      <c r="A3493" s="19">
        <v>3492</v>
      </c>
      <c r="B3493" s="4">
        <v>14</v>
      </c>
      <c r="C3493" s="15">
        <v>112</v>
      </c>
      <c r="D3493" s="21">
        <v>7</v>
      </c>
      <c r="E3493" s="22">
        <v>44557</v>
      </c>
      <c r="F3493" s="26">
        <v>40</v>
      </c>
      <c r="G3493" s="24">
        <v>0.18</v>
      </c>
      <c r="H3493">
        <f>VLOOKUP($B3493,產品!$A$1:$E$61,4,FALSE)*(1-$G3493)*$F3493</f>
        <v>59040</v>
      </c>
      <c r="I3493" s="58">
        <f>$H3493-VLOOKUP($B3493,產品!$A$2:$E$61,5,FALSE)*F3493-$R3493</f>
        <v>29531.52</v>
      </c>
      <c r="J3493">
        <f t="shared" si="162"/>
        <v>2021</v>
      </c>
      <c r="P3493" t="str">
        <f>MID(VLOOKUP($D3493,業務!$A$1:$E$11,2,FALSE),FIND("/",VLOOKUP($D3493,業務!$A$1:$E$11,2,FALSE))+1,2)</f>
        <v>副理</v>
      </c>
      <c r="Q3493">
        <f t="shared" si="163"/>
        <v>1.2E-2</v>
      </c>
      <c r="R3493">
        <f t="shared" si="164"/>
        <v>708.48</v>
      </c>
    </row>
    <row r="3494" spans="1:18" ht="15.75" customHeight="1">
      <c r="A3494" s="19">
        <v>3493</v>
      </c>
      <c r="B3494" s="4">
        <v>51</v>
      </c>
      <c r="C3494" s="15">
        <v>122</v>
      </c>
      <c r="D3494" s="21">
        <v>4</v>
      </c>
      <c r="E3494" s="22">
        <v>44557</v>
      </c>
      <c r="F3494" s="26">
        <v>18</v>
      </c>
      <c r="G3494" s="24">
        <v>0.18</v>
      </c>
      <c r="H3494">
        <f>VLOOKUP($B3494,產品!$A$1:$E$61,4,FALSE)*(1-$G3494)*$F3494</f>
        <v>295200</v>
      </c>
      <c r="I3494" s="58">
        <f>$H3494-VLOOKUP($B3494,產品!$A$2:$E$61,5,FALSE)*F3494-$R3494</f>
        <v>39657.599999999999</v>
      </c>
      <c r="J3494">
        <f t="shared" si="162"/>
        <v>2021</v>
      </c>
      <c r="P3494" t="str">
        <f>MID(VLOOKUP($D3494,業務!$A$1:$E$11,2,FALSE),FIND("/",VLOOKUP($D3494,業務!$A$1:$E$11,2,FALSE))+1,2)</f>
        <v>副理</v>
      </c>
      <c r="Q3494">
        <f t="shared" si="163"/>
        <v>1.2E-2</v>
      </c>
      <c r="R3494">
        <f t="shared" si="164"/>
        <v>3542.4</v>
      </c>
    </row>
    <row r="3495" spans="1:18" ht="15.75" customHeight="1">
      <c r="A3495" s="19">
        <v>3494</v>
      </c>
      <c r="B3495" s="4">
        <v>44</v>
      </c>
      <c r="C3495" s="15">
        <v>9</v>
      </c>
      <c r="D3495" s="21">
        <v>3</v>
      </c>
      <c r="E3495" s="22">
        <v>44557</v>
      </c>
      <c r="F3495" s="26">
        <v>10</v>
      </c>
      <c r="G3495" s="24">
        <v>0.09</v>
      </c>
      <c r="H3495">
        <f>VLOOKUP($B3495,產品!$A$1:$E$61,4,FALSE)*(1-$G3495)*$F3495</f>
        <v>182000</v>
      </c>
      <c r="I3495" s="58">
        <f>$H3495-VLOOKUP($B3495,產品!$A$2:$E$61,5,FALSE)*F3495-$R3495</f>
        <v>49088</v>
      </c>
      <c r="J3495">
        <f t="shared" si="162"/>
        <v>2021</v>
      </c>
      <c r="P3495" t="str">
        <f>MID(VLOOKUP($D3495,業務!$A$1:$E$11,2,FALSE),FIND("/",VLOOKUP($D3495,業務!$A$1:$E$11,2,FALSE))+1,2)</f>
        <v>協理</v>
      </c>
      <c r="Q3495">
        <f t="shared" si="163"/>
        <v>1.6E-2</v>
      </c>
      <c r="R3495">
        <f t="shared" si="164"/>
        <v>2912</v>
      </c>
    </row>
    <row r="3496" spans="1:18" ht="15.75" customHeight="1">
      <c r="A3496" s="19">
        <v>3495</v>
      </c>
      <c r="B3496" s="4">
        <v>8</v>
      </c>
      <c r="C3496" s="15">
        <v>293</v>
      </c>
      <c r="D3496" s="21">
        <v>7</v>
      </c>
      <c r="E3496" s="22">
        <v>44558</v>
      </c>
      <c r="F3496" s="23">
        <v>40</v>
      </c>
      <c r="G3496" s="24">
        <v>0.19</v>
      </c>
      <c r="H3496">
        <f>VLOOKUP($B3496,產品!$A$1:$E$61,4,FALSE)*(1-$G3496)*$F3496</f>
        <v>32400</v>
      </c>
      <c r="I3496" s="58">
        <f>$H3496-VLOOKUP($B3496,產品!$A$2:$E$61,5,FALSE)*F3496-$R3496</f>
        <v>16011.2</v>
      </c>
      <c r="J3496">
        <f t="shared" si="162"/>
        <v>2021</v>
      </c>
      <c r="P3496" t="str">
        <f>MID(VLOOKUP($D3496,業務!$A$1:$E$11,2,FALSE),FIND("/",VLOOKUP($D3496,業務!$A$1:$E$11,2,FALSE))+1,2)</f>
        <v>副理</v>
      </c>
      <c r="Q3496">
        <f t="shared" si="163"/>
        <v>1.2E-2</v>
      </c>
      <c r="R3496">
        <f t="shared" si="164"/>
        <v>388.8</v>
      </c>
    </row>
    <row r="3497" spans="1:18" ht="15.75" customHeight="1">
      <c r="A3497" s="19">
        <v>3496</v>
      </c>
      <c r="B3497" s="4">
        <v>46</v>
      </c>
      <c r="C3497" s="15">
        <v>292</v>
      </c>
      <c r="D3497" s="21">
        <v>8</v>
      </c>
      <c r="E3497" s="22">
        <v>44558</v>
      </c>
      <c r="F3497" s="26">
        <v>7</v>
      </c>
      <c r="G3497" s="24">
        <v>0.19</v>
      </c>
      <c r="H3497">
        <f>VLOOKUP($B3497,產品!$A$1:$E$61,4,FALSE)*(1-$G3497)*$F3497</f>
        <v>96390</v>
      </c>
      <c r="I3497" s="58">
        <f>$H3497-VLOOKUP($B3497,產品!$A$2:$E$61,5,FALSE)*F3497-$R3497</f>
        <v>18076.099999999999</v>
      </c>
      <c r="J3497">
        <f t="shared" si="162"/>
        <v>2021</v>
      </c>
      <c r="P3497" t="str">
        <f>MID(VLOOKUP($D3497,業務!$A$1:$E$11,2,FALSE),FIND("/",VLOOKUP($D3497,業務!$A$1:$E$11,2,FALSE))+1,2)</f>
        <v>專員</v>
      </c>
      <c r="Q3497">
        <f t="shared" si="163"/>
        <v>0.01</v>
      </c>
      <c r="R3497">
        <f t="shared" si="164"/>
        <v>963.9</v>
      </c>
    </row>
    <row r="3498" spans="1:18" ht="15.75" customHeight="1">
      <c r="A3498" s="19">
        <v>3497</v>
      </c>
      <c r="B3498" s="4">
        <v>16</v>
      </c>
      <c r="C3498" s="15">
        <v>265</v>
      </c>
      <c r="D3498" s="21">
        <v>10</v>
      </c>
      <c r="E3498" s="22">
        <v>44558</v>
      </c>
      <c r="F3498" s="26">
        <v>30</v>
      </c>
      <c r="G3498" s="24">
        <v>0.16</v>
      </c>
      <c r="H3498">
        <f>VLOOKUP($B3498,產品!$A$1:$E$61,4,FALSE)*(1-$G3498)*$F3498</f>
        <v>45360</v>
      </c>
      <c r="I3498" s="58">
        <f>$H3498-VLOOKUP($B3498,產品!$A$2:$E$61,5,FALSE)*F3498-$R3498</f>
        <v>23306.400000000001</v>
      </c>
      <c r="J3498">
        <f t="shared" si="162"/>
        <v>2021</v>
      </c>
      <c r="P3498" t="str">
        <f>MID(VLOOKUP($D3498,業務!$A$1:$E$11,2,FALSE),FIND("/",VLOOKUP($D3498,業務!$A$1:$E$11,2,FALSE))+1,2)</f>
        <v>專員</v>
      </c>
      <c r="Q3498">
        <f t="shared" si="163"/>
        <v>0.01</v>
      </c>
      <c r="R3498">
        <f t="shared" si="164"/>
        <v>453.6</v>
      </c>
    </row>
    <row r="3499" spans="1:18" ht="15.75" customHeight="1">
      <c r="A3499" s="19">
        <v>3498</v>
      </c>
      <c r="B3499" s="4">
        <v>32</v>
      </c>
      <c r="C3499" s="15">
        <v>1</v>
      </c>
      <c r="D3499" s="21">
        <v>8</v>
      </c>
      <c r="E3499" s="22">
        <v>44558</v>
      </c>
      <c r="F3499" s="26">
        <v>10</v>
      </c>
      <c r="G3499" s="24">
        <v>7.0000000000000007E-2</v>
      </c>
      <c r="H3499">
        <f>VLOOKUP($B3499,產品!$A$1:$E$61,4,FALSE)*(1-$G3499)*$F3499</f>
        <v>69749.999999999985</v>
      </c>
      <c r="I3499" s="58">
        <f>$H3499-VLOOKUP($B3499,產品!$A$2:$E$61,5,FALSE)*F3499-$R3499</f>
        <v>24052.499999999985</v>
      </c>
      <c r="J3499">
        <f t="shared" si="162"/>
        <v>2021</v>
      </c>
      <c r="P3499" t="str">
        <f>MID(VLOOKUP($D3499,業務!$A$1:$E$11,2,FALSE),FIND("/",VLOOKUP($D3499,業務!$A$1:$E$11,2,FALSE))+1,2)</f>
        <v>專員</v>
      </c>
      <c r="Q3499">
        <f t="shared" si="163"/>
        <v>0.01</v>
      </c>
      <c r="R3499">
        <f t="shared" si="164"/>
        <v>697.49999999999989</v>
      </c>
    </row>
    <row r="3500" spans="1:18" ht="15.75" customHeight="1">
      <c r="A3500" s="19">
        <v>3499</v>
      </c>
      <c r="B3500" s="4">
        <v>45</v>
      </c>
      <c r="C3500" s="15">
        <v>135</v>
      </c>
      <c r="D3500" s="21">
        <v>9</v>
      </c>
      <c r="E3500" s="22">
        <v>44558</v>
      </c>
      <c r="F3500" s="26">
        <v>9</v>
      </c>
      <c r="G3500" s="24">
        <v>0.15</v>
      </c>
      <c r="H3500">
        <f>VLOOKUP($B3500,產品!$A$1:$E$61,4,FALSE)*(1-$G3500)*$F3500</f>
        <v>107100</v>
      </c>
      <c r="I3500" s="58">
        <f>$H3500-VLOOKUP($B3500,產品!$A$2:$E$61,5,FALSE)*F3500-$R3500</f>
        <v>23593.5</v>
      </c>
      <c r="J3500">
        <f t="shared" si="162"/>
        <v>2021</v>
      </c>
      <c r="P3500" t="str">
        <f>MID(VLOOKUP($D3500,業務!$A$1:$E$11,2,FALSE),FIND("/",VLOOKUP($D3500,業務!$A$1:$E$11,2,FALSE))+1,2)</f>
        <v>經理</v>
      </c>
      <c r="Q3500">
        <f t="shared" si="163"/>
        <v>1.4999999999999999E-2</v>
      </c>
      <c r="R3500">
        <f t="shared" si="164"/>
        <v>1606.5</v>
      </c>
    </row>
    <row r="3501" spans="1:18" ht="15.75" customHeight="1">
      <c r="A3501" s="19">
        <v>3500</v>
      </c>
      <c r="B3501" s="4">
        <v>9</v>
      </c>
      <c r="C3501" s="15">
        <v>113</v>
      </c>
      <c r="D3501" s="21">
        <v>5</v>
      </c>
      <c r="E3501" s="22">
        <v>44558</v>
      </c>
      <c r="F3501" s="23">
        <v>50</v>
      </c>
      <c r="G3501" s="24">
        <v>0.06</v>
      </c>
      <c r="H3501">
        <f>VLOOKUP($B3501,產品!$A$1:$E$61,4,FALSE)*(1-$G3501)*$F3501</f>
        <v>47000</v>
      </c>
      <c r="I3501" s="58">
        <f>$H3501-VLOOKUP($B3501,產品!$A$2:$E$61,5,FALSE)*F3501-$R3501</f>
        <v>26530</v>
      </c>
      <c r="J3501">
        <f t="shared" si="162"/>
        <v>2021</v>
      </c>
      <c r="P3501" t="str">
        <f>MID(VLOOKUP($D3501,業務!$A$1:$E$11,2,FALSE),FIND("/",VLOOKUP($D3501,業務!$A$1:$E$11,2,FALSE))+1,2)</f>
        <v>專員</v>
      </c>
      <c r="Q3501">
        <f t="shared" si="163"/>
        <v>0.01</v>
      </c>
      <c r="R3501">
        <f t="shared" si="164"/>
        <v>470</v>
      </c>
    </row>
    <row r="3502" spans="1:18" ht="15.75" customHeight="1">
      <c r="A3502" s="19">
        <v>3501</v>
      </c>
      <c r="B3502" s="4">
        <v>56</v>
      </c>
      <c r="C3502" s="15">
        <v>285</v>
      </c>
      <c r="D3502" s="21">
        <v>1</v>
      </c>
      <c r="E3502" s="22">
        <v>44558</v>
      </c>
      <c r="F3502" s="23">
        <v>6</v>
      </c>
      <c r="G3502" s="24">
        <v>0.08</v>
      </c>
      <c r="H3502">
        <f>VLOOKUP($B3502,產品!$A$1:$E$61,4,FALSE)*(1-$G3502)*$F3502</f>
        <v>121440</v>
      </c>
      <c r="I3502" s="58">
        <f>$H3502-VLOOKUP($B3502,產品!$A$2:$E$61,5,FALSE)*F3502-$R3502</f>
        <v>27825.600000000013</v>
      </c>
      <c r="J3502">
        <f t="shared" si="162"/>
        <v>2021</v>
      </c>
      <c r="P3502" t="str">
        <f>MID(VLOOKUP($D3502,業務!$A$1:$E$11,2,FALSE),FIND("/",VLOOKUP($D3502,業務!$A$1:$E$11,2,FALSE))+1,2)</f>
        <v>專員</v>
      </c>
      <c r="Q3502">
        <f t="shared" si="163"/>
        <v>0.01</v>
      </c>
      <c r="R3502">
        <f t="shared" si="164"/>
        <v>1214.4000000000001</v>
      </c>
    </row>
    <row r="3503" spans="1:18" ht="15.75" customHeight="1">
      <c r="A3503" s="19">
        <v>3502</v>
      </c>
      <c r="B3503" s="4">
        <v>6</v>
      </c>
      <c r="C3503" s="15">
        <v>273</v>
      </c>
      <c r="D3503" s="21">
        <v>2</v>
      </c>
      <c r="E3503" s="22">
        <v>44558</v>
      </c>
      <c r="F3503" s="23">
        <v>80</v>
      </c>
      <c r="G3503" s="24">
        <v>0.09</v>
      </c>
      <c r="H3503">
        <f>VLOOKUP($B3503,產品!$A$1:$E$61,4,FALSE)*(1-$G3503)*$F3503</f>
        <v>72800</v>
      </c>
      <c r="I3503" s="58">
        <f>$H3503-VLOOKUP($B3503,產品!$A$2:$E$61,5,FALSE)*F3503-$R3503</f>
        <v>39708</v>
      </c>
      <c r="J3503">
        <f t="shared" si="162"/>
        <v>2021</v>
      </c>
      <c r="P3503" t="str">
        <f>MID(VLOOKUP($D3503,業務!$A$1:$E$11,2,FALSE),FIND("/",VLOOKUP($D3503,業務!$A$1:$E$11,2,FALSE))+1,2)</f>
        <v>經理</v>
      </c>
      <c r="Q3503">
        <f t="shared" si="163"/>
        <v>1.4999999999999999E-2</v>
      </c>
      <c r="R3503">
        <f t="shared" si="164"/>
        <v>1092</v>
      </c>
    </row>
    <row r="3504" spans="1:18" ht="15.75" customHeight="1">
      <c r="A3504" s="19">
        <v>3503</v>
      </c>
      <c r="B3504" s="4">
        <v>14</v>
      </c>
      <c r="C3504" s="15">
        <v>267</v>
      </c>
      <c r="D3504" s="21">
        <v>8</v>
      </c>
      <c r="E3504" s="22">
        <v>44558</v>
      </c>
      <c r="F3504" s="26">
        <v>60</v>
      </c>
      <c r="G3504" s="24">
        <v>0.08</v>
      </c>
      <c r="H3504">
        <f>VLOOKUP($B3504,產品!$A$1:$E$61,4,FALSE)*(1-$G3504)*$F3504</f>
        <v>99360</v>
      </c>
      <c r="I3504" s="58">
        <f>$H3504-VLOOKUP($B3504,產品!$A$2:$E$61,5,FALSE)*F3504-$R3504</f>
        <v>55166.400000000001</v>
      </c>
      <c r="J3504">
        <f t="shared" si="162"/>
        <v>2021</v>
      </c>
      <c r="P3504" t="str">
        <f>MID(VLOOKUP($D3504,業務!$A$1:$E$11,2,FALSE),FIND("/",VLOOKUP($D3504,業務!$A$1:$E$11,2,FALSE))+1,2)</f>
        <v>專員</v>
      </c>
      <c r="Q3504">
        <f t="shared" si="163"/>
        <v>0.01</v>
      </c>
      <c r="R3504">
        <f t="shared" si="164"/>
        <v>993.6</v>
      </c>
    </row>
    <row r="3505" spans="1:18" ht="15.75" customHeight="1">
      <c r="A3505" s="19">
        <v>3504</v>
      </c>
      <c r="B3505" s="4">
        <v>11</v>
      </c>
      <c r="C3505" s="15">
        <v>281</v>
      </c>
      <c r="D3505" s="21">
        <v>2</v>
      </c>
      <c r="E3505" s="22">
        <v>44558</v>
      </c>
      <c r="F3505" s="26">
        <v>300</v>
      </c>
      <c r="G3505" s="24">
        <v>0.18</v>
      </c>
      <c r="H3505">
        <f>VLOOKUP($B3505,產品!$A$1:$E$61,4,FALSE)*(1-$G3505)*$F3505</f>
        <v>246000.00000000003</v>
      </c>
      <c r="I3505" s="58">
        <f>$H3505-VLOOKUP($B3505,產品!$A$2:$E$61,5,FALSE)*F3505-$R3505</f>
        <v>122310.00000000003</v>
      </c>
      <c r="J3505">
        <f t="shared" si="162"/>
        <v>2021</v>
      </c>
      <c r="P3505" t="str">
        <f>MID(VLOOKUP($D3505,業務!$A$1:$E$11,2,FALSE),FIND("/",VLOOKUP($D3505,業務!$A$1:$E$11,2,FALSE))+1,2)</f>
        <v>經理</v>
      </c>
      <c r="Q3505">
        <f t="shared" si="163"/>
        <v>1.4999999999999999E-2</v>
      </c>
      <c r="R3505">
        <f t="shared" si="164"/>
        <v>3690.0000000000005</v>
      </c>
    </row>
    <row r="3506" spans="1:18" ht="15.75" customHeight="1">
      <c r="A3506" s="19">
        <v>3505</v>
      </c>
      <c r="B3506" s="4">
        <v>33</v>
      </c>
      <c r="C3506" s="15">
        <v>9</v>
      </c>
      <c r="D3506" s="21">
        <v>4</v>
      </c>
      <c r="E3506" s="22">
        <v>44559</v>
      </c>
      <c r="F3506" s="26">
        <v>5</v>
      </c>
      <c r="G3506" s="24">
        <v>0.19</v>
      </c>
      <c r="H3506">
        <f>VLOOKUP($B3506,產品!$A$1:$E$61,4,FALSE)*(1-$G3506)*$F3506</f>
        <v>30375</v>
      </c>
      <c r="I3506" s="58">
        <f>$H3506-VLOOKUP($B3506,產品!$A$2:$E$61,5,FALSE)*F3506-$R3506</f>
        <v>7510.5</v>
      </c>
      <c r="J3506">
        <f t="shared" si="162"/>
        <v>2021</v>
      </c>
      <c r="P3506" t="str">
        <f>MID(VLOOKUP($D3506,業務!$A$1:$E$11,2,FALSE),FIND("/",VLOOKUP($D3506,業務!$A$1:$E$11,2,FALSE))+1,2)</f>
        <v>副理</v>
      </c>
      <c r="Q3506">
        <f t="shared" si="163"/>
        <v>1.2E-2</v>
      </c>
      <c r="R3506">
        <f t="shared" si="164"/>
        <v>364.5</v>
      </c>
    </row>
    <row r="3507" spans="1:18" ht="15.75" customHeight="1">
      <c r="A3507" s="19">
        <v>3506</v>
      </c>
      <c r="B3507" s="4">
        <v>54</v>
      </c>
      <c r="C3507" s="15">
        <v>259</v>
      </c>
      <c r="D3507" s="21">
        <v>6</v>
      </c>
      <c r="E3507" s="22">
        <v>44559</v>
      </c>
      <c r="F3507" s="26">
        <v>5</v>
      </c>
      <c r="G3507" s="24">
        <v>0.18</v>
      </c>
      <c r="H3507">
        <f>VLOOKUP($B3507,產品!$A$1:$E$61,4,FALSE)*(1-$G3507)*$F3507</f>
        <v>73800.000000000015</v>
      </c>
      <c r="I3507" s="58">
        <f>$H3507-VLOOKUP($B3507,產品!$A$2:$E$61,5,FALSE)*F3507-$R3507</f>
        <v>10062.000000000015</v>
      </c>
      <c r="J3507">
        <f t="shared" si="162"/>
        <v>2021</v>
      </c>
      <c r="P3507" t="str">
        <f>MID(VLOOKUP($D3507,業務!$A$1:$E$11,2,FALSE),FIND("/",VLOOKUP($D3507,業務!$A$1:$E$11,2,FALSE))+1,2)</f>
        <v>專員</v>
      </c>
      <c r="Q3507">
        <f t="shared" si="163"/>
        <v>0.01</v>
      </c>
      <c r="R3507">
        <f t="shared" si="164"/>
        <v>738.00000000000011</v>
      </c>
    </row>
    <row r="3508" spans="1:18" ht="15.75" customHeight="1">
      <c r="A3508" s="19">
        <v>3507</v>
      </c>
      <c r="B3508" s="4">
        <v>42</v>
      </c>
      <c r="C3508" s="15">
        <v>12</v>
      </c>
      <c r="D3508" s="21">
        <v>5</v>
      </c>
      <c r="E3508" s="22">
        <v>44559</v>
      </c>
      <c r="F3508" s="26">
        <v>9</v>
      </c>
      <c r="G3508" s="24">
        <v>0.1</v>
      </c>
      <c r="H3508">
        <f>VLOOKUP($B3508,產品!$A$1:$E$61,4,FALSE)*(1-$G3508)*$F3508</f>
        <v>121500</v>
      </c>
      <c r="I3508" s="58">
        <f>$H3508-VLOOKUP($B3508,產品!$A$2:$E$61,5,FALSE)*F3508-$R3508</f>
        <v>32535</v>
      </c>
      <c r="J3508">
        <f t="shared" si="162"/>
        <v>2021</v>
      </c>
      <c r="P3508" t="str">
        <f>MID(VLOOKUP($D3508,業務!$A$1:$E$11,2,FALSE),FIND("/",VLOOKUP($D3508,業務!$A$1:$E$11,2,FALSE))+1,2)</f>
        <v>專員</v>
      </c>
      <c r="Q3508">
        <f t="shared" si="163"/>
        <v>0.01</v>
      </c>
      <c r="R3508">
        <f t="shared" si="164"/>
        <v>1215</v>
      </c>
    </row>
    <row r="3509" spans="1:18" ht="15.75" customHeight="1">
      <c r="A3509" s="19">
        <v>3508</v>
      </c>
      <c r="B3509" s="4">
        <v>45</v>
      </c>
      <c r="C3509" s="15">
        <v>125</v>
      </c>
      <c r="D3509" s="21">
        <v>6</v>
      </c>
      <c r="E3509" s="22">
        <v>44559</v>
      </c>
      <c r="F3509" s="26">
        <v>9</v>
      </c>
      <c r="G3509" s="24">
        <v>0.08</v>
      </c>
      <c r="H3509">
        <f>VLOOKUP($B3509,產品!$A$1:$E$61,4,FALSE)*(1-$G3509)*$F3509</f>
        <v>115920</v>
      </c>
      <c r="I3509" s="58">
        <f>$H3509-VLOOKUP($B3509,產品!$A$2:$E$61,5,FALSE)*F3509-$R3509</f>
        <v>32860.800000000003</v>
      </c>
      <c r="J3509">
        <f t="shared" si="162"/>
        <v>2021</v>
      </c>
      <c r="P3509" t="str">
        <f>MID(VLOOKUP($D3509,業務!$A$1:$E$11,2,FALSE),FIND("/",VLOOKUP($D3509,業務!$A$1:$E$11,2,FALSE))+1,2)</f>
        <v>專員</v>
      </c>
      <c r="Q3509">
        <f t="shared" si="163"/>
        <v>0.01</v>
      </c>
      <c r="R3509">
        <f t="shared" si="164"/>
        <v>1159.2</v>
      </c>
    </row>
    <row r="3510" spans="1:18" ht="15.75" customHeight="1">
      <c r="A3510" s="19">
        <v>3509</v>
      </c>
      <c r="B3510" s="4">
        <v>40</v>
      </c>
      <c r="C3510" s="15">
        <v>7</v>
      </c>
      <c r="D3510" s="21">
        <v>5</v>
      </c>
      <c r="E3510" s="22">
        <v>44559</v>
      </c>
      <c r="F3510" s="26">
        <v>14</v>
      </c>
      <c r="G3510" s="24">
        <v>0.17</v>
      </c>
      <c r="H3510">
        <f>VLOOKUP($B3510,產品!$A$1:$E$61,4,FALSE)*(1-$G3510)*$F3510</f>
        <v>232400</v>
      </c>
      <c r="I3510" s="58">
        <f>$H3510-VLOOKUP($B3510,產品!$A$2:$E$61,5,FALSE)*F3510-$R3510</f>
        <v>48076</v>
      </c>
      <c r="J3510">
        <f t="shared" si="162"/>
        <v>2021</v>
      </c>
      <c r="P3510" t="str">
        <f>MID(VLOOKUP($D3510,業務!$A$1:$E$11,2,FALSE),FIND("/",VLOOKUP($D3510,業務!$A$1:$E$11,2,FALSE))+1,2)</f>
        <v>專員</v>
      </c>
      <c r="Q3510">
        <f t="shared" si="163"/>
        <v>0.01</v>
      </c>
      <c r="R3510">
        <f t="shared" si="164"/>
        <v>2324</v>
      </c>
    </row>
    <row r="3511" spans="1:18" ht="15.75" customHeight="1">
      <c r="A3511" s="19">
        <v>3510</v>
      </c>
      <c r="B3511" s="4">
        <v>19</v>
      </c>
      <c r="C3511" s="15">
        <v>137</v>
      </c>
      <c r="D3511" s="21">
        <v>1</v>
      </c>
      <c r="E3511" s="22">
        <v>44559</v>
      </c>
      <c r="F3511" s="26">
        <v>125</v>
      </c>
      <c r="G3511" s="24">
        <v>0.1</v>
      </c>
      <c r="H3511">
        <f>VLOOKUP($B3511,產品!$A$1:$E$61,4,FALSE)*(1-$G3511)*$F3511</f>
        <v>202500</v>
      </c>
      <c r="I3511" s="58">
        <f>$H3511-VLOOKUP($B3511,產品!$A$2:$E$61,5,FALSE)*F3511-$R3511</f>
        <v>110475</v>
      </c>
      <c r="J3511">
        <f t="shared" si="162"/>
        <v>2021</v>
      </c>
      <c r="P3511" t="str">
        <f>MID(VLOOKUP($D3511,業務!$A$1:$E$11,2,FALSE),FIND("/",VLOOKUP($D3511,業務!$A$1:$E$11,2,FALSE))+1,2)</f>
        <v>專員</v>
      </c>
      <c r="Q3511">
        <f t="shared" si="163"/>
        <v>0.01</v>
      </c>
      <c r="R3511">
        <f t="shared" si="164"/>
        <v>2025</v>
      </c>
    </row>
    <row r="3512" spans="1:18" ht="15.75" customHeight="1">
      <c r="A3512" s="19">
        <v>3511</v>
      </c>
      <c r="B3512" s="4">
        <v>8</v>
      </c>
      <c r="C3512" s="15">
        <v>4</v>
      </c>
      <c r="D3512" s="21">
        <v>10</v>
      </c>
      <c r="E3512" s="22">
        <v>44560</v>
      </c>
      <c r="F3512" s="26">
        <v>17</v>
      </c>
      <c r="G3512" s="24">
        <v>0.13</v>
      </c>
      <c r="H3512">
        <f>VLOOKUP($B3512,產品!$A$1:$E$61,4,FALSE)*(1-$G3512)*$F3512</f>
        <v>14790</v>
      </c>
      <c r="I3512" s="58">
        <f>$H3512-VLOOKUP($B3512,產品!$A$2:$E$61,5,FALSE)*F3512-$R3512</f>
        <v>7842.1</v>
      </c>
      <c r="J3512">
        <f t="shared" si="162"/>
        <v>2021</v>
      </c>
      <c r="P3512" t="str">
        <f>MID(VLOOKUP($D3512,業務!$A$1:$E$11,2,FALSE),FIND("/",VLOOKUP($D3512,業務!$A$1:$E$11,2,FALSE))+1,2)</f>
        <v>專員</v>
      </c>
      <c r="Q3512">
        <f t="shared" si="163"/>
        <v>0.01</v>
      </c>
      <c r="R3512">
        <f t="shared" si="164"/>
        <v>147.9</v>
      </c>
    </row>
    <row r="3513" spans="1:18" ht="15.75" customHeight="1">
      <c r="A3513" s="19">
        <v>3512</v>
      </c>
      <c r="B3513" s="4">
        <v>56</v>
      </c>
      <c r="C3513" s="15">
        <v>10</v>
      </c>
      <c r="D3513" s="21">
        <v>8</v>
      </c>
      <c r="E3513" s="22">
        <v>44560</v>
      </c>
      <c r="F3513" s="26">
        <v>13</v>
      </c>
      <c r="G3513" s="24">
        <v>0.16</v>
      </c>
      <c r="H3513">
        <f>VLOOKUP($B3513,產品!$A$1:$E$61,4,FALSE)*(1-$G3513)*$F3513</f>
        <v>240240</v>
      </c>
      <c r="I3513" s="58">
        <f>$H3513-VLOOKUP($B3513,產品!$A$2:$E$61,5,FALSE)*F3513-$R3513</f>
        <v>37637.600000000028</v>
      </c>
      <c r="J3513">
        <f t="shared" si="162"/>
        <v>2021</v>
      </c>
      <c r="P3513" t="str">
        <f>MID(VLOOKUP($D3513,業務!$A$1:$E$11,2,FALSE),FIND("/",VLOOKUP($D3513,業務!$A$1:$E$11,2,FALSE))+1,2)</f>
        <v>專員</v>
      </c>
      <c r="Q3513">
        <f t="shared" si="163"/>
        <v>0.01</v>
      </c>
      <c r="R3513">
        <f t="shared" si="164"/>
        <v>2402.4</v>
      </c>
    </row>
    <row r="3514" spans="1:18" ht="15.75" customHeight="1">
      <c r="A3514" s="19">
        <v>3513</v>
      </c>
      <c r="B3514" s="4">
        <v>18</v>
      </c>
      <c r="C3514" s="15">
        <v>12</v>
      </c>
      <c r="D3514" s="21">
        <v>2</v>
      </c>
      <c r="E3514" s="22">
        <v>44560</v>
      </c>
      <c r="F3514" s="26">
        <v>90</v>
      </c>
      <c r="G3514" s="24">
        <v>0.15</v>
      </c>
      <c r="H3514">
        <f>VLOOKUP($B3514,產品!$A$1:$E$61,4,FALSE)*(1-$G3514)*$F3514</f>
        <v>137700</v>
      </c>
      <c r="I3514" s="58">
        <f>$H3514-VLOOKUP($B3514,產品!$A$2:$E$61,5,FALSE)*F3514-$R3514</f>
        <v>70834.5</v>
      </c>
      <c r="J3514">
        <f t="shared" si="162"/>
        <v>2021</v>
      </c>
      <c r="P3514" t="str">
        <f>MID(VLOOKUP($D3514,業務!$A$1:$E$11,2,FALSE),FIND("/",VLOOKUP($D3514,業務!$A$1:$E$11,2,FALSE))+1,2)</f>
        <v>經理</v>
      </c>
      <c r="Q3514">
        <f t="shared" si="163"/>
        <v>1.4999999999999999E-2</v>
      </c>
      <c r="R3514">
        <f t="shared" si="164"/>
        <v>2065.5</v>
      </c>
    </row>
    <row r="3515" spans="1:18" ht="15.75" customHeight="1">
      <c r="A3515" s="19">
        <v>3514</v>
      </c>
      <c r="B3515" s="4">
        <v>36</v>
      </c>
      <c r="C3515" s="15">
        <v>263</v>
      </c>
      <c r="D3515" s="21">
        <v>5</v>
      </c>
      <c r="E3515" s="22">
        <v>44560</v>
      </c>
      <c r="F3515" s="26">
        <v>35</v>
      </c>
      <c r="G3515" s="24">
        <v>0.08</v>
      </c>
      <c r="H3515">
        <f>VLOOKUP($B3515,產品!$A$1:$E$61,4,FALSE)*(1-$G3515)*$F3515</f>
        <v>289800</v>
      </c>
      <c r="I3515" s="58">
        <f>$H3515-VLOOKUP($B3515,產品!$A$2:$E$61,5,FALSE)*F3515-$R3515</f>
        <v>97902</v>
      </c>
      <c r="J3515">
        <f t="shared" si="162"/>
        <v>2021</v>
      </c>
      <c r="P3515" t="str">
        <f>MID(VLOOKUP($D3515,業務!$A$1:$E$11,2,FALSE),FIND("/",VLOOKUP($D3515,業務!$A$1:$E$11,2,FALSE))+1,2)</f>
        <v>專員</v>
      </c>
      <c r="Q3515">
        <f t="shared" si="163"/>
        <v>0.01</v>
      </c>
      <c r="R3515">
        <f t="shared" si="164"/>
        <v>2898</v>
      </c>
    </row>
    <row r="3516" spans="1:18" ht="15.75" customHeight="1">
      <c r="A3516" s="19">
        <v>3515</v>
      </c>
      <c r="B3516" s="4">
        <v>5</v>
      </c>
      <c r="C3516" s="15">
        <v>274</v>
      </c>
      <c r="D3516" s="21">
        <v>1</v>
      </c>
      <c r="E3516" s="22">
        <v>44561</v>
      </c>
      <c r="F3516" s="23">
        <v>10</v>
      </c>
      <c r="G3516" s="24">
        <v>0.1</v>
      </c>
      <c r="H3516">
        <f>VLOOKUP($B3516,產品!$A$1:$E$61,4,FALSE)*(1-$G3516)*$F3516</f>
        <v>9000</v>
      </c>
      <c r="I3516" s="58">
        <f>$H3516-VLOOKUP($B3516,產品!$A$2:$E$61,5,FALSE)*F3516-$R3516</f>
        <v>4910</v>
      </c>
      <c r="J3516">
        <f t="shared" si="162"/>
        <v>2021</v>
      </c>
      <c r="P3516" t="str">
        <f>MID(VLOOKUP($D3516,業務!$A$1:$E$11,2,FALSE),FIND("/",VLOOKUP($D3516,業務!$A$1:$E$11,2,FALSE))+1,2)</f>
        <v>專員</v>
      </c>
      <c r="Q3516">
        <f t="shared" si="163"/>
        <v>0.01</v>
      </c>
      <c r="R3516">
        <f t="shared" si="164"/>
        <v>90</v>
      </c>
    </row>
    <row r="3517" spans="1:18" ht="15.75" customHeight="1">
      <c r="A3517" s="19">
        <v>3516</v>
      </c>
      <c r="B3517" s="4">
        <v>25</v>
      </c>
      <c r="C3517" s="15">
        <v>265</v>
      </c>
      <c r="D3517" s="21">
        <v>3</v>
      </c>
      <c r="E3517" s="22">
        <v>44561</v>
      </c>
      <c r="F3517" s="23">
        <v>3</v>
      </c>
      <c r="G3517" s="24">
        <v>0.06</v>
      </c>
      <c r="H3517">
        <f>VLOOKUP($B3517,產品!$A$1:$E$61,4,FALSE)*(1-$G3517)*$F3517</f>
        <v>16920</v>
      </c>
      <c r="I3517" s="58">
        <f>$H3517-VLOOKUP($B3517,產品!$A$2:$E$61,5,FALSE)*F3517-$R3517</f>
        <v>5849.28</v>
      </c>
      <c r="J3517">
        <f t="shared" si="162"/>
        <v>2021</v>
      </c>
      <c r="P3517" t="str">
        <f>MID(VLOOKUP($D3517,業務!$A$1:$E$11,2,FALSE),FIND("/",VLOOKUP($D3517,業務!$A$1:$E$11,2,FALSE))+1,2)</f>
        <v>協理</v>
      </c>
      <c r="Q3517">
        <f t="shared" si="163"/>
        <v>1.6E-2</v>
      </c>
      <c r="R3517">
        <f t="shared" si="164"/>
        <v>270.72000000000003</v>
      </c>
    </row>
    <row r="3518" spans="1:18" ht="15.75" customHeight="1">
      <c r="A3518" s="19">
        <v>3517</v>
      </c>
      <c r="B3518" s="4">
        <v>55</v>
      </c>
      <c r="C3518" s="15">
        <v>285</v>
      </c>
      <c r="D3518" s="21">
        <v>3</v>
      </c>
      <c r="E3518" s="22">
        <v>44561</v>
      </c>
      <c r="F3518" s="26">
        <v>5</v>
      </c>
      <c r="G3518" s="24">
        <v>0.06</v>
      </c>
      <c r="H3518">
        <f>VLOOKUP($B3518,產品!$A$1:$E$61,4,FALSE)*(1-$G3518)*$F3518</f>
        <v>94000</v>
      </c>
      <c r="I3518" s="58">
        <f>$H3518-VLOOKUP($B3518,產品!$A$2:$E$61,5,FALSE)*F3518-$R3518</f>
        <v>22496</v>
      </c>
      <c r="J3518">
        <f t="shared" si="162"/>
        <v>2021</v>
      </c>
      <c r="P3518" t="str">
        <f>MID(VLOOKUP($D3518,業務!$A$1:$E$11,2,FALSE),FIND("/",VLOOKUP($D3518,業務!$A$1:$E$11,2,FALSE))+1,2)</f>
        <v>協理</v>
      </c>
      <c r="Q3518">
        <f t="shared" si="163"/>
        <v>1.6E-2</v>
      </c>
      <c r="R3518">
        <f t="shared" si="164"/>
        <v>1504</v>
      </c>
    </row>
    <row r="3519" spans="1:18" ht="15.75" customHeight="1">
      <c r="A3519" s="19">
        <v>3518</v>
      </c>
      <c r="B3519" s="4">
        <v>45</v>
      </c>
      <c r="C3519" s="15">
        <v>136</v>
      </c>
      <c r="D3519" s="21">
        <v>4</v>
      </c>
      <c r="E3519" s="22">
        <v>44561</v>
      </c>
      <c r="F3519" s="26">
        <v>11</v>
      </c>
      <c r="G3519" s="24">
        <v>0.19</v>
      </c>
      <c r="H3519">
        <f>VLOOKUP($B3519,產品!$A$1:$E$61,4,FALSE)*(1-$G3519)*$F3519</f>
        <v>124740</v>
      </c>
      <c r="I3519" s="58">
        <f>$H3519-VLOOKUP($B3519,產品!$A$2:$E$61,5,FALSE)*F3519-$R3519</f>
        <v>23143.119999999999</v>
      </c>
      <c r="J3519">
        <f t="shared" si="162"/>
        <v>2021</v>
      </c>
      <c r="P3519" t="str">
        <f>MID(VLOOKUP($D3519,業務!$A$1:$E$11,2,FALSE),FIND("/",VLOOKUP($D3519,業務!$A$1:$E$11,2,FALSE))+1,2)</f>
        <v>副理</v>
      </c>
      <c r="Q3519">
        <f t="shared" si="163"/>
        <v>1.2E-2</v>
      </c>
      <c r="R3519">
        <f t="shared" si="164"/>
        <v>1496.88</v>
      </c>
    </row>
    <row r="3520" spans="1:18" ht="15.75" customHeight="1">
      <c r="A3520" s="19">
        <v>3519</v>
      </c>
      <c r="B3520" s="4">
        <v>43</v>
      </c>
      <c r="C3520" s="15">
        <v>5</v>
      </c>
      <c r="D3520" s="21">
        <v>3</v>
      </c>
      <c r="E3520" s="22">
        <v>44561</v>
      </c>
      <c r="F3520" s="26">
        <v>6</v>
      </c>
      <c r="G3520" s="24">
        <v>0.11</v>
      </c>
      <c r="H3520">
        <f>VLOOKUP($B3520,產品!$A$1:$E$61,4,FALSE)*(1-$G3520)*$F3520</f>
        <v>96120</v>
      </c>
      <c r="I3520" s="58">
        <f>$H3520-VLOOKUP($B3520,產品!$A$2:$E$61,5,FALSE)*F3520-$R3520</f>
        <v>24382.080000000002</v>
      </c>
      <c r="J3520">
        <f t="shared" si="162"/>
        <v>2021</v>
      </c>
      <c r="P3520" t="str">
        <f>MID(VLOOKUP($D3520,業務!$A$1:$E$11,2,FALSE),FIND("/",VLOOKUP($D3520,業務!$A$1:$E$11,2,FALSE))+1,2)</f>
        <v>協理</v>
      </c>
      <c r="Q3520">
        <f t="shared" si="163"/>
        <v>1.6E-2</v>
      </c>
      <c r="R3520">
        <f t="shared" si="164"/>
        <v>1537.92</v>
      </c>
    </row>
    <row r="3521" spans="1:18" ht="15.75" customHeight="1">
      <c r="A3521" s="19">
        <v>3520</v>
      </c>
      <c r="B3521" s="4">
        <v>55</v>
      </c>
      <c r="C3521" s="15">
        <v>124</v>
      </c>
      <c r="D3521" s="21">
        <v>5</v>
      </c>
      <c r="E3521" s="22">
        <v>44561</v>
      </c>
      <c r="F3521" s="26">
        <v>8</v>
      </c>
      <c r="G3521" s="24">
        <v>0.09</v>
      </c>
      <c r="H3521">
        <f>VLOOKUP($B3521,產品!$A$1:$E$61,4,FALSE)*(1-$G3521)*$F3521</f>
        <v>145600</v>
      </c>
      <c r="I3521" s="58">
        <f>$H3521-VLOOKUP($B3521,產品!$A$2:$E$61,5,FALSE)*F3521-$R3521</f>
        <v>32144</v>
      </c>
      <c r="J3521">
        <f t="shared" si="162"/>
        <v>2021</v>
      </c>
      <c r="P3521" t="str">
        <f>MID(VLOOKUP($D3521,業務!$A$1:$E$11,2,FALSE),FIND("/",VLOOKUP($D3521,業務!$A$1:$E$11,2,FALSE))+1,2)</f>
        <v>專員</v>
      </c>
      <c r="Q3521">
        <f t="shared" si="163"/>
        <v>0.01</v>
      </c>
      <c r="R3521">
        <f t="shared" si="164"/>
        <v>1456</v>
      </c>
    </row>
    <row r="3522" spans="1:18" ht="15.75" customHeight="1">
      <c r="A3522" s="19">
        <v>3521</v>
      </c>
      <c r="B3522" s="4">
        <v>16</v>
      </c>
      <c r="C3522" s="15">
        <v>122</v>
      </c>
      <c r="D3522" s="21">
        <v>10</v>
      </c>
      <c r="E3522" s="22">
        <v>44561</v>
      </c>
      <c r="F3522" s="26">
        <v>70</v>
      </c>
      <c r="G3522" s="24">
        <v>0.18</v>
      </c>
      <c r="H3522">
        <f>VLOOKUP($B3522,產品!$A$1:$E$61,4,FALSE)*(1-$G3522)*$F3522</f>
        <v>103320</v>
      </c>
      <c r="I3522" s="58">
        <f>$H3522-VLOOKUP($B3522,產品!$A$2:$E$61,5,FALSE)*F3522-$R3522</f>
        <v>51886.8</v>
      </c>
      <c r="J3522">
        <f t="shared" si="162"/>
        <v>2021</v>
      </c>
      <c r="P3522" t="str">
        <f>MID(VLOOKUP($D3522,業務!$A$1:$E$11,2,FALSE),FIND("/",VLOOKUP($D3522,業務!$A$1:$E$11,2,FALSE))+1,2)</f>
        <v>專員</v>
      </c>
      <c r="Q3522">
        <f t="shared" si="163"/>
        <v>0.01</v>
      </c>
      <c r="R3522">
        <f t="shared" si="164"/>
        <v>1033.2</v>
      </c>
    </row>
    <row r="3523" spans="1:18" ht="15.75" customHeight="1">
      <c r="A3523" s="19">
        <v>3522</v>
      </c>
      <c r="B3523" s="4">
        <v>51</v>
      </c>
      <c r="C3523" s="15">
        <v>11</v>
      </c>
      <c r="D3523" s="21">
        <v>2</v>
      </c>
      <c r="E3523" s="22">
        <v>44562</v>
      </c>
      <c r="F3523" s="23">
        <v>1</v>
      </c>
      <c r="G3523" s="24">
        <v>0.17</v>
      </c>
      <c r="H3523">
        <f>VLOOKUP($B3523,產品!$A$1:$E$61,4,FALSE)*(1-$G3523)*$F3523</f>
        <v>16600</v>
      </c>
      <c r="I3523" s="58">
        <f>$H3523-VLOOKUP($B3523,產品!$A$2:$E$61,5,FALSE)*F3523-$R3523</f>
        <v>2351</v>
      </c>
      <c r="J3523">
        <f t="shared" ref="J3523:J3586" si="165">YEAR(E3523)</f>
        <v>2022</v>
      </c>
      <c r="P3523" t="str">
        <f>MID(VLOOKUP($D3523,業務!$A$1:$E$11,2,FALSE),FIND("/",VLOOKUP($D3523,業務!$A$1:$E$11,2,FALSE))+1,2)</f>
        <v>經理</v>
      </c>
      <c r="Q3523">
        <f t="shared" ref="Q3523:Q3586" si="166">IF($P3523="專員",1%,IF($P3523="副理",1.2%,IF($P3523="經理",1.5%,IF($P3523="協理",1.6%,0))))</f>
        <v>1.4999999999999999E-2</v>
      </c>
      <c r="R3523">
        <f t="shared" ref="R3523:R3586" si="167">$H3523*$Q3523</f>
        <v>249</v>
      </c>
    </row>
    <row r="3524" spans="1:18" ht="15.75" customHeight="1">
      <c r="A3524" s="19">
        <v>3523</v>
      </c>
      <c r="B3524" s="4">
        <v>37</v>
      </c>
      <c r="C3524" s="15">
        <v>265</v>
      </c>
      <c r="D3524" s="21">
        <v>2</v>
      </c>
      <c r="E3524" s="22">
        <v>44562</v>
      </c>
      <c r="F3524" s="23">
        <v>3</v>
      </c>
      <c r="G3524" s="24">
        <v>0.11</v>
      </c>
      <c r="H3524">
        <f>VLOOKUP($B3524,產品!$A$1:$E$61,4,FALSE)*(1-$G3524)*$F3524</f>
        <v>32040</v>
      </c>
      <c r="I3524" s="58">
        <f>$H3524-VLOOKUP($B3524,產品!$A$2:$E$61,5,FALSE)*F3524-$R3524</f>
        <v>8159.4</v>
      </c>
      <c r="J3524">
        <f t="shared" si="165"/>
        <v>2022</v>
      </c>
      <c r="P3524" t="str">
        <f>MID(VLOOKUP($D3524,業務!$A$1:$E$11,2,FALSE),FIND("/",VLOOKUP($D3524,業務!$A$1:$E$11,2,FALSE))+1,2)</f>
        <v>經理</v>
      </c>
      <c r="Q3524">
        <f t="shared" si="166"/>
        <v>1.4999999999999999E-2</v>
      </c>
      <c r="R3524">
        <f t="shared" si="167"/>
        <v>480.59999999999997</v>
      </c>
    </row>
    <row r="3525" spans="1:18" ht="15.75" customHeight="1">
      <c r="A3525" s="19">
        <v>3524</v>
      </c>
      <c r="B3525" s="4">
        <v>54</v>
      </c>
      <c r="C3525" s="15">
        <v>116</v>
      </c>
      <c r="D3525" s="21">
        <v>3</v>
      </c>
      <c r="E3525" s="22">
        <v>44562</v>
      </c>
      <c r="F3525" s="26">
        <v>5</v>
      </c>
      <c r="G3525" s="24">
        <v>0.08</v>
      </c>
      <c r="H3525">
        <f>VLOOKUP($B3525,產品!$A$1:$E$61,4,FALSE)*(1-$G3525)*$F3525</f>
        <v>82800</v>
      </c>
      <c r="I3525" s="58">
        <f>$H3525-VLOOKUP($B3525,產品!$A$2:$E$61,5,FALSE)*F3525-$R3525</f>
        <v>18475.2</v>
      </c>
      <c r="J3525">
        <f t="shared" si="165"/>
        <v>2022</v>
      </c>
      <c r="P3525" t="str">
        <f>MID(VLOOKUP($D3525,業務!$A$1:$E$11,2,FALSE),FIND("/",VLOOKUP($D3525,業務!$A$1:$E$11,2,FALSE))+1,2)</f>
        <v>協理</v>
      </c>
      <c r="Q3525">
        <f t="shared" si="166"/>
        <v>1.6E-2</v>
      </c>
      <c r="R3525">
        <f t="shared" si="167"/>
        <v>1324.8</v>
      </c>
    </row>
    <row r="3526" spans="1:18" ht="15.75" customHeight="1">
      <c r="A3526" s="19">
        <v>3525</v>
      </c>
      <c r="B3526" s="4">
        <v>38</v>
      </c>
      <c r="C3526" s="15">
        <v>258</v>
      </c>
      <c r="D3526" s="21">
        <v>10</v>
      </c>
      <c r="E3526" s="22">
        <v>44562</v>
      </c>
      <c r="F3526" s="26">
        <v>5</v>
      </c>
      <c r="G3526" s="24">
        <v>0.17</v>
      </c>
      <c r="H3526">
        <f>VLOOKUP($B3526,產品!$A$1:$E$61,4,FALSE)*(1-$G3526)*$F3526</f>
        <v>62250</v>
      </c>
      <c r="I3526" s="58">
        <f>$H3526-VLOOKUP($B3526,產品!$A$2:$E$61,5,FALSE)*F3526-$R3526</f>
        <v>12877.5</v>
      </c>
      <c r="J3526">
        <f t="shared" si="165"/>
        <v>2022</v>
      </c>
      <c r="P3526" t="str">
        <f>MID(VLOOKUP($D3526,業務!$A$1:$E$11,2,FALSE),FIND("/",VLOOKUP($D3526,業務!$A$1:$E$11,2,FALSE))+1,2)</f>
        <v>專員</v>
      </c>
      <c r="Q3526">
        <f t="shared" si="166"/>
        <v>0.01</v>
      </c>
      <c r="R3526">
        <f t="shared" si="167"/>
        <v>622.5</v>
      </c>
    </row>
    <row r="3527" spans="1:18" ht="15.75" customHeight="1">
      <c r="A3527" s="19">
        <v>3526</v>
      </c>
      <c r="B3527" s="4">
        <v>52</v>
      </c>
      <c r="C3527" s="15">
        <v>122</v>
      </c>
      <c r="D3527" s="21">
        <v>5</v>
      </c>
      <c r="E3527" s="22">
        <v>44562</v>
      </c>
      <c r="F3527" s="26">
        <v>13</v>
      </c>
      <c r="G3527" s="24">
        <v>0.13</v>
      </c>
      <c r="H3527">
        <f>VLOOKUP($B3527,產品!$A$1:$E$61,4,FALSE)*(1-$G3527)*$F3527</f>
        <v>248820</v>
      </c>
      <c r="I3527" s="58">
        <f>$H3527-VLOOKUP($B3527,產品!$A$2:$E$61,5,FALSE)*F3527-$R3527</f>
        <v>46131.800000000032</v>
      </c>
      <c r="J3527">
        <f t="shared" si="165"/>
        <v>2022</v>
      </c>
      <c r="P3527" t="str">
        <f>MID(VLOOKUP($D3527,業務!$A$1:$E$11,2,FALSE),FIND("/",VLOOKUP($D3527,業務!$A$1:$E$11,2,FALSE))+1,2)</f>
        <v>專員</v>
      </c>
      <c r="Q3527">
        <f t="shared" si="166"/>
        <v>0.01</v>
      </c>
      <c r="R3527">
        <f t="shared" si="167"/>
        <v>2488.2000000000003</v>
      </c>
    </row>
    <row r="3528" spans="1:18" ht="15.75" customHeight="1">
      <c r="A3528" s="19">
        <v>3527</v>
      </c>
      <c r="B3528" s="4">
        <v>37</v>
      </c>
      <c r="C3528" s="15">
        <v>4</v>
      </c>
      <c r="D3528" s="21">
        <v>8</v>
      </c>
      <c r="E3528" s="22">
        <v>44562</v>
      </c>
      <c r="F3528" s="26">
        <v>18</v>
      </c>
      <c r="G3528" s="24">
        <v>0.15</v>
      </c>
      <c r="H3528">
        <f>VLOOKUP($B3528,產品!$A$1:$E$61,4,FALSE)*(1-$G3528)*$F3528</f>
        <v>183600</v>
      </c>
      <c r="I3528" s="58">
        <f>$H3528-VLOOKUP($B3528,產品!$A$2:$E$61,5,FALSE)*F3528-$R3528</f>
        <v>41364</v>
      </c>
      <c r="J3528">
        <f t="shared" si="165"/>
        <v>2022</v>
      </c>
      <c r="P3528" t="str">
        <f>MID(VLOOKUP($D3528,業務!$A$1:$E$11,2,FALSE),FIND("/",VLOOKUP($D3528,業務!$A$1:$E$11,2,FALSE))+1,2)</f>
        <v>專員</v>
      </c>
      <c r="Q3528">
        <f t="shared" si="166"/>
        <v>0.01</v>
      </c>
      <c r="R3528">
        <f t="shared" si="167"/>
        <v>1836</v>
      </c>
    </row>
    <row r="3529" spans="1:18" ht="15.75" customHeight="1">
      <c r="A3529" s="19">
        <v>3528</v>
      </c>
      <c r="B3529" s="4">
        <v>37</v>
      </c>
      <c r="C3529" s="15">
        <v>9</v>
      </c>
      <c r="D3529" s="21">
        <v>3</v>
      </c>
      <c r="E3529" s="22">
        <v>44562</v>
      </c>
      <c r="F3529" s="26">
        <v>25</v>
      </c>
      <c r="G3529" s="24">
        <v>0.14000000000000001</v>
      </c>
      <c r="H3529">
        <f>VLOOKUP($B3529,產品!$A$1:$E$61,4,FALSE)*(1-$G3529)*$F3529</f>
        <v>258000</v>
      </c>
      <c r="I3529" s="58">
        <f>$H3529-VLOOKUP($B3529,產品!$A$2:$E$61,5,FALSE)*F3529-$R3529</f>
        <v>58872</v>
      </c>
      <c r="J3529">
        <f t="shared" si="165"/>
        <v>2022</v>
      </c>
      <c r="P3529" t="str">
        <f>MID(VLOOKUP($D3529,業務!$A$1:$E$11,2,FALSE),FIND("/",VLOOKUP($D3529,業務!$A$1:$E$11,2,FALSE))+1,2)</f>
        <v>協理</v>
      </c>
      <c r="Q3529">
        <f t="shared" si="166"/>
        <v>1.6E-2</v>
      </c>
      <c r="R3529">
        <f t="shared" si="167"/>
        <v>4128</v>
      </c>
    </row>
    <row r="3530" spans="1:18" ht="15.75" customHeight="1">
      <c r="A3530" s="19">
        <v>3529</v>
      </c>
      <c r="B3530" s="4">
        <v>46</v>
      </c>
      <c r="C3530" s="15">
        <v>3</v>
      </c>
      <c r="D3530" s="21">
        <v>5</v>
      </c>
      <c r="E3530" s="22">
        <v>44563</v>
      </c>
      <c r="F3530" s="23">
        <v>3</v>
      </c>
      <c r="G3530" s="24">
        <v>0.12</v>
      </c>
      <c r="H3530">
        <f>VLOOKUP($B3530,產品!$A$1:$E$61,4,FALSE)*(1-$G3530)*$F3530</f>
        <v>44880</v>
      </c>
      <c r="I3530" s="58">
        <f>$H3530-VLOOKUP($B3530,產品!$A$2:$E$61,5,FALSE)*F3530-$R3530</f>
        <v>11281.2</v>
      </c>
      <c r="J3530">
        <f t="shared" si="165"/>
        <v>2022</v>
      </c>
      <c r="P3530" t="str">
        <f>MID(VLOOKUP($D3530,業務!$A$1:$E$11,2,FALSE),FIND("/",VLOOKUP($D3530,業務!$A$1:$E$11,2,FALSE))+1,2)</f>
        <v>專員</v>
      </c>
      <c r="Q3530">
        <f t="shared" si="166"/>
        <v>0.01</v>
      </c>
      <c r="R3530">
        <f t="shared" si="167"/>
        <v>448.8</v>
      </c>
    </row>
    <row r="3531" spans="1:18" ht="15.75" customHeight="1">
      <c r="A3531" s="19">
        <v>3530</v>
      </c>
      <c r="B3531" s="4">
        <v>39</v>
      </c>
      <c r="C3531" s="15">
        <v>112</v>
      </c>
      <c r="D3531" s="21">
        <v>4</v>
      </c>
      <c r="E3531" s="22">
        <v>44563</v>
      </c>
      <c r="F3531" s="23">
        <v>4</v>
      </c>
      <c r="G3531" s="24">
        <v>0.2</v>
      </c>
      <c r="H3531">
        <f>VLOOKUP($B3531,產品!$A$1:$E$61,4,FALSE)*(1-$G3531)*$F3531</f>
        <v>57600</v>
      </c>
      <c r="I3531" s="58">
        <f>$H3531-VLOOKUP($B3531,產品!$A$2:$E$61,5,FALSE)*F3531-$R3531</f>
        <v>10108.799999999999</v>
      </c>
      <c r="J3531">
        <f t="shared" si="165"/>
        <v>2022</v>
      </c>
      <c r="P3531" t="str">
        <f>MID(VLOOKUP($D3531,業務!$A$1:$E$11,2,FALSE),FIND("/",VLOOKUP($D3531,業務!$A$1:$E$11,2,FALSE))+1,2)</f>
        <v>副理</v>
      </c>
      <c r="Q3531">
        <f t="shared" si="166"/>
        <v>1.2E-2</v>
      </c>
      <c r="R3531">
        <f t="shared" si="167"/>
        <v>691.2</v>
      </c>
    </row>
    <row r="3532" spans="1:18" ht="15.75" customHeight="1">
      <c r="A3532" s="19">
        <v>3531</v>
      </c>
      <c r="B3532" s="4">
        <v>59</v>
      </c>
      <c r="C3532" s="15">
        <v>273</v>
      </c>
      <c r="D3532" s="21">
        <v>5</v>
      </c>
      <c r="E3532" s="22">
        <v>44563</v>
      </c>
      <c r="F3532" s="23">
        <v>5</v>
      </c>
      <c r="G3532" s="24">
        <v>0.14000000000000001</v>
      </c>
      <c r="H3532">
        <f>VLOOKUP($B3532,產品!$A$1:$E$61,4,FALSE)*(1-$G3532)*$F3532</f>
        <v>103200</v>
      </c>
      <c r="I3532" s="58">
        <f>$H3532-VLOOKUP($B3532,產品!$A$2:$E$61,5,FALSE)*F3532-$R3532</f>
        <v>18168</v>
      </c>
      <c r="J3532">
        <f t="shared" si="165"/>
        <v>2022</v>
      </c>
      <c r="P3532" t="str">
        <f>MID(VLOOKUP($D3532,業務!$A$1:$E$11,2,FALSE),FIND("/",VLOOKUP($D3532,業務!$A$1:$E$11,2,FALSE))+1,2)</f>
        <v>專員</v>
      </c>
      <c r="Q3532">
        <f t="shared" si="166"/>
        <v>0.01</v>
      </c>
      <c r="R3532">
        <f t="shared" si="167"/>
        <v>1032</v>
      </c>
    </row>
    <row r="3533" spans="1:18" ht="15.75" customHeight="1">
      <c r="A3533" s="19">
        <v>3532</v>
      </c>
      <c r="B3533" s="4">
        <v>13</v>
      </c>
      <c r="C3533" s="15">
        <v>289</v>
      </c>
      <c r="D3533" s="21">
        <v>2</v>
      </c>
      <c r="E3533" s="22">
        <v>44563</v>
      </c>
      <c r="F3533" s="26">
        <v>10</v>
      </c>
      <c r="G3533" s="24">
        <v>0.11</v>
      </c>
      <c r="H3533">
        <f>VLOOKUP($B3533,產品!$A$1:$E$61,4,FALSE)*(1-$G3533)*$F3533</f>
        <v>16020</v>
      </c>
      <c r="I3533" s="58">
        <f>$H3533-VLOOKUP($B3533,產品!$A$2:$E$61,5,FALSE)*F3533-$R3533</f>
        <v>8579.7000000000007</v>
      </c>
      <c r="J3533">
        <f t="shared" si="165"/>
        <v>2022</v>
      </c>
      <c r="P3533" t="str">
        <f>MID(VLOOKUP($D3533,業務!$A$1:$E$11,2,FALSE),FIND("/",VLOOKUP($D3533,業務!$A$1:$E$11,2,FALSE))+1,2)</f>
        <v>經理</v>
      </c>
      <c r="Q3533">
        <f t="shared" si="166"/>
        <v>1.4999999999999999E-2</v>
      </c>
      <c r="R3533">
        <f t="shared" si="167"/>
        <v>240.29999999999998</v>
      </c>
    </row>
    <row r="3534" spans="1:18" ht="15.75" customHeight="1">
      <c r="A3534" s="19">
        <v>3533</v>
      </c>
      <c r="B3534" s="4">
        <v>31</v>
      </c>
      <c r="C3534" s="15">
        <v>271</v>
      </c>
      <c r="D3534" s="21">
        <v>4</v>
      </c>
      <c r="E3534" s="22">
        <v>44563</v>
      </c>
      <c r="F3534" s="26">
        <v>12</v>
      </c>
      <c r="G3534" s="24">
        <v>0.16</v>
      </c>
      <c r="H3534">
        <f>VLOOKUP($B3534,產品!$A$1:$E$61,4,FALSE)*(1-$G3534)*$F3534</f>
        <v>70560</v>
      </c>
      <c r="I3534" s="58">
        <f>$H3534-VLOOKUP($B3534,產品!$A$2:$E$61,5,FALSE)*F3534-$R3534</f>
        <v>19313.28</v>
      </c>
      <c r="J3534">
        <f t="shared" si="165"/>
        <v>2022</v>
      </c>
      <c r="P3534" t="str">
        <f>MID(VLOOKUP($D3534,業務!$A$1:$E$11,2,FALSE),FIND("/",VLOOKUP($D3534,業務!$A$1:$E$11,2,FALSE))+1,2)</f>
        <v>副理</v>
      </c>
      <c r="Q3534">
        <f t="shared" si="166"/>
        <v>1.2E-2</v>
      </c>
      <c r="R3534">
        <f t="shared" si="167"/>
        <v>846.72</v>
      </c>
    </row>
    <row r="3535" spans="1:18" ht="15.75" customHeight="1">
      <c r="A3535" s="19">
        <v>3534</v>
      </c>
      <c r="B3535" s="4">
        <v>57</v>
      </c>
      <c r="C3535" s="15">
        <v>258</v>
      </c>
      <c r="D3535" s="21">
        <v>5</v>
      </c>
      <c r="E3535" s="22">
        <v>44564</v>
      </c>
      <c r="F3535" s="26">
        <v>4</v>
      </c>
      <c r="G3535" s="24">
        <v>0.13</v>
      </c>
      <c r="H3535">
        <f>VLOOKUP($B3535,產品!$A$1:$E$61,4,FALSE)*(1-$G3535)*$F3535</f>
        <v>62640</v>
      </c>
      <c r="I3535" s="58">
        <f>$H3535-VLOOKUP($B3535,產品!$A$2:$E$61,5,FALSE)*F3535-$R3535</f>
        <v>11613.6</v>
      </c>
      <c r="J3535">
        <f t="shared" si="165"/>
        <v>2022</v>
      </c>
      <c r="P3535" t="str">
        <f>MID(VLOOKUP($D3535,業務!$A$1:$E$11,2,FALSE),FIND("/",VLOOKUP($D3535,業務!$A$1:$E$11,2,FALSE))+1,2)</f>
        <v>專員</v>
      </c>
      <c r="Q3535">
        <f t="shared" si="166"/>
        <v>0.01</v>
      </c>
      <c r="R3535">
        <f t="shared" si="167"/>
        <v>626.4</v>
      </c>
    </row>
    <row r="3536" spans="1:18" ht="15.75" customHeight="1">
      <c r="A3536" s="19">
        <v>3535</v>
      </c>
      <c r="B3536" s="4">
        <v>35</v>
      </c>
      <c r="C3536" s="15">
        <v>6</v>
      </c>
      <c r="D3536" s="21">
        <v>1</v>
      </c>
      <c r="E3536" s="22">
        <v>44564</v>
      </c>
      <c r="F3536" s="23">
        <v>5</v>
      </c>
      <c r="G3536" s="24">
        <v>0.1</v>
      </c>
      <c r="H3536">
        <f>VLOOKUP($B3536,產品!$A$1:$E$61,4,FALSE)*(1-$G3536)*$F3536</f>
        <v>38250</v>
      </c>
      <c r="I3536" s="58">
        <f>$H3536-VLOOKUP($B3536,產品!$A$2:$E$61,5,FALSE)*F3536-$R3536</f>
        <v>12367.5</v>
      </c>
      <c r="J3536">
        <f t="shared" si="165"/>
        <v>2022</v>
      </c>
      <c r="P3536" t="str">
        <f>MID(VLOOKUP($D3536,業務!$A$1:$E$11,2,FALSE),FIND("/",VLOOKUP($D3536,業務!$A$1:$E$11,2,FALSE))+1,2)</f>
        <v>專員</v>
      </c>
      <c r="Q3536">
        <f t="shared" si="166"/>
        <v>0.01</v>
      </c>
      <c r="R3536">
        <f t="shared" si="167"/>
        <v>382.5</v>
      </c>
    </row>
    <row r="3537" spans="1:18" ht="15.75" customHeight="1">
      <c r="A3537" s="19">
        <v>3536</v>
      </c>
      <c r="B3537" s="4">
        <v>35</v>
      </c>
      <c r="C3537" s="15">
        <v>274</v>
      </c>
      <c r="D3537" s="21">
        <v>5</v>
      </c>
      <c r="E3537" s="22">
        <v>44564</v>
      </c>
      <c r="F3537" s="26">
        <v>5</v>
      </c>
      <c r="G3537" s="24">
        <v>0.12</v>
      </c>
      <c r="H3537">
        <f>VLOOKUP($B3537,產品!$A$1:$E$61,4,FALSE)*(1-$G3537)*$F3537</f>
        <v>37400</v>
      </c>
      <c r="I3537" s="58">
        <f>$H3537-VLOOKUP($B3537,產品!$A$2:$E$61,5,FALSE)*F3537-$R3537</f>
        <v>11526</v>
      </c>
      <c r="J3537">
        <f t="shared" si="165"/>
        <v>2022</v>
      </c>
      <c r="P3537" t="str">
        <f>MID(VLOOKUP($D3537,業務!$A$1:$E$11,2,FALSE),FIND("/",VLOOKUP($D3537,業務!$A$1:$E$11,2,FALSE))+1,2)</f>
        <v>專員</v>
      </c>
      <c r="Q3537">
        <f t="shared" si="166"/>
        <v>0.01</v>
      </c>
      <c r="R3537">
        <f t="shared" si="167"/>
        <v>374</v>
      </c>
    </row>
    <row r="3538" spans="1:18" ht="15.75" customHeight="1">
      <c r="A3538" s="19">
        <v>3537</v>
      </c>
      <c r="B3538" s="4">
        <v>52</v>
      </c>
      <c r="C3538" s="15">
        <v>291</v>
      </c>
      <c r="D3538" s="21">
        <v>4</v>
      </c>
      <c r="E3538" s="22">
        <v>44564</v>
      </c>
      <c r="F3538" s="23">
        <v>16</v>
      </c>
      <c r="G3538" s="24">
        <v>0.17</v>
      </c>
      <c r="H3538">
        <f>VLOOKUP($B3538,產品!$A$1:$E$61,4,FALSE)*(1-$G3538)*$F3538</f>
        <v>292160</v>
      </c>
      <c r="I3538" s="58">
        <f>$H3538-VLOOKUP($B3538,產品!$A$2:$E$61,5,FALSE)*F3538-$R3538</f>
        <v>42254.080000000031</v>
      </c>
      <c r="J3538">
        <f t="shared" si="165"/>
        <v>2022</v>
      </c>
      <c r="P3538" t="str">
        <f>MID(VLOOKUP($D3538,業務!$A$1:$E$11,2,FALSE),FIND("/",VLOOKUP($D3538,業務!$A$1:$E$11,2,FALSE))+1,2)</f>
        <v>副理</v>
      </c>
      <c r="Q3538">
        <f t="shared" si="166"/>
        <v>1.2E-2</v>
      </c>
      <c r="R3538">
        <f t="shared" si="167"/>
        <v>3505.92</v>
      </c>
    </row>
    <row r="3539" spans="1:18" ht="15.75" customHeight="1">
      <c r="A3539" s="19">
        <v>3538</v>
      </c>
      <c r="B3539" s="4">
        <v>5</v>
      </c>
      <c r="C3539" s="15">
        <v>263</v>
      </c>
      <c r="D3539" s="21">
        <v>9</v>
      </c>
      <c r="E3539" s="22">
        <v>44564</v>
      </c>
      <c r="F3539" s="23">
        <v>40</v>
      </c>
      <c r="G3539" s="24">
        <v>0.19</v>
      </c>
      <c r="H3539">
        <f>VLOOKUP($B3539,產品!$A$1:$E$61,4,FALSE)*(1-$G3539)*$F3539</f>
        <v>32400</v>
      </c>
      <c r="I3539" s="58">
        <f>$H3539-VLOOKUP($B3539,產品!$A$2:$E$61,5,FALSE)*F3539-$R3539</f>
        <v>15914</v>
      </c>
      <c r="J3539">
        <f t="shared" si="165"/>
        <v>2022</v>
      </c>
      <c r="P3539" t="str">
        <f>MID(VLOOKUP($D3539,業務!$A$1:$E$11,2,FALSE),FIND("/",VLOOKUP($D3539,業務!$A$1:$E$11,2,FALSE))+1,2)</f>
        <v>經理</v>
      </c>
      <c r="Q3539">
        <f t="shared" si="166"/>
        <v>1.4999999999999999E-2</v>
      </c>
      <c r="R3539">
        <f t="shared" si="167"/>
        <v>486</v>
      </c>
    </row>
    <row r="3540" spans="1:18" ht="15.75" customHeight="1">
      <c r="A3540" s="19">
        <v>3539</v>
      </c>
      <c r="B3540" s="4">
        <v>13</v>
      </c>
      <c r="C3540" s="15">
        <v>2</v>
      </c>
      <c r="D3540" s="21">
        <v>9</v>
      </c>
      <c r="E3540" s="22">
        <v>44564</v>
      </c>
      <c r="F3540" s="26">
        <v>60</v>
      </c>
      <c r="G3540" s="24">
        <v>0.14000000000000001</v>
      </c>
      <c r="H3540">
        <f>VLOOKUP($B3540,產品!$A$1:$E$61,4,FALSE)*(1-$G3540)*$F3540</f>
        <v>92880</v>
      </c>
      <c r="I3540" s="58">
        <f>$H3540-VLOOKUP($B3540,產品!$A$2:$E$61,5,FALSE)*F3540-$R3540</f>
        <v>48286.8</v>
      </c>
      <c r="J3540">
        <f t="shared" si="165"/>
        <v>2022</v>
      </c>
      <c r="P3540" t="str">
        <f>MID(VLOOKUP($D3540,業務!$A$1:$E$11,2,FALSE),FIND("/",VLOOKUP($D3540,業務!$A$1:$E$11,2,FALSE))+1,2)</f>
        <v>經理</v>
      </c>
      <c r="Q3540">
        <f t="shared" si="166"/>
        <v>1.4999999999999999E-2</v>
      </c>
      <c r="R3540">
        <f t="shared" si="167"/>
        <v>1393.2</v>
      </c>
    </row>
    <row r="3541" spans="1:18" ht="15.75" customHeight="1">
      <c r="A3541" s="19">
        <v>3540</v>
      </c>
      <c r="B3541" s="4">
        <v>50</v>
      </c>
      <c r="C3541" s="15">
        <v>274</v>
      </c>
      <c r="D3541" s="21">
        <v>3</v>
      </c>
      <c r="E3541" s="22">
        <v>44565</v>
      </c>
      <c r="F3541" s="26">
        <v>2</v>
      </c>
      <c r="G3541" s="24">
        <v>0.06</v>
      </c>
      <c r="H3541">
        <f>VLOOKUP($B3541,產品!$A$1:$E$61,4,FALSE)*(1-$G3541)*$F3541</f>
        <v>33840</v>
      </c>
      <c r="I3541" s="58">
        <f>$H3541-VLOOKUP($B3541,產品!$A$2:$E$61,5,FALSE)*F3541-$R3541</f>
        <v>8098.5599999999995</v>
      </c>
      <c r="J3541">
        <f t="shared" si="165"/>
        <v>2022</v>
      </c>
      <c r="P3541" t="str">
        <f>MID(VLOOKUP($D3541,業務!$A$1:$E$11,2,FALSE),FIND("/",VLOOKUP($D3541,業務!$A$1:$E$11,2,FALSE))+1,2)</f>
        <v>協理</v>
      </c>
      <c r="Q3541">
        <f t="shared" si="166"/>
        <v>1.6E-2</v>
      </c>
      <c r="R3541">
        <f t="shared" si="167"/>
        <v>541.44000000000005</v>
      </c>
    </row>
    <row r="3542" spans="1:18" ht="15.75" customHeight="1">
      <c r="A3542" s="19">
        <v>3541</v>
      </c>
      <c r="B3542" s="4">
        <v>31</v>
      </c>
      <c r="C3542" s="15">
        <v>271</v>
      </c>
      <c r="D3542" s="21">
        <v>2</v>
      </c>
      <c r="E3542" s="22">
        <v>44565</v>
      </c>
      <c r="F3542" s="26">
        <v>7</v>
      </c>
      <c r="G3542" s="24">
        <v>0.15</v>
      </c>
      <c r="H3542">
        <f>VLOOKUP($B3542,產品!$A$1:$E$61,4,FALSE)*(1-$G3542)*$F3542</f>
        <v>41650</v>
      </c>
      <c r="I3542" s="58">
        <f>$H3542-VLOOKUP($B3542,產品!$A$2:$E$61,5,FALSE)*F3542-$R3542</f>
        <v>11625.25</v>
      </c>
      <c r="J3542">
        <f t="shared" si="165"/>
        <v>2022</v>
      </c>
      <c r="P3542" t="str">
        <f>MID(VLOOKUP($D3542,業務!$A$1:$E$11,2,FALSE),FIND("/",VLOOKUP($D3542,業務!$A$1:$E$11,2,FALSE))+1,2)</f>
        <v>經理</v>
      </c>
      <c r="Q3542">
        <f t="shared" si="166"/>
        <v>1.4999999999999999E-2</v>
      </c>
      <c r="R3542">
        <f t="shared" si="167"/>
        <v>624.75</v>
      </c>
    </row>
    <row r="3543" spans="1:18" ht="15.75" customHeight="1">
      <c r="A3543" s="19">
        <v>3542</v>
      </c>
      <c r="B3543" s="4">
        <v>48</v>
      </c>
      <c r="C3543" s="15">
        <v>287</v>
      </c>
      <c r="D3543" s="21">
        <v>1</v>
      </c>
      <c r="E3543" s="22">
        <v>44565</v>
      </c>
      <c r="F3543" s="26">
        <v>9</v>
      </c>
      <c r="G3543" s="24">
        <v>0.12</v>
      </c>
      <c r="H3543">
        <f>VLOOKUP($B3543,產品!$A$1:$E$61,4,FALSE)*(1-$G3543)*$F3543</f>
        <v>174240</v>
      </c>
      <c r="I3543" s="58">
        <f>$H3543-VLOOKUP($B3543,產品!$A$2:$E$61,5,FALSE)*F3543-$R3543</f>
        <v>43797.599999999999</v>
      </c>
      <c r="J3543">
        <f t="shared" si="165"/>
        <v>2022</v>
      </c>
      <c r="P3543" t="str">
        <f>MID(VLOOKUP($D3543,業務!$A$1:$E$11,2,FALSE),FIND("/",VLOOKUP($D3543,業務!$A$1:$E$11,2,FALSE))+1,2)</f>
        <v>專員</v>
      </c>
      <c r="Q3543">
        <f t="shared" si="166"/>
        <v>0.01</v>
      </c>
      <c r="R3543">
        <f t="shared" si="167"/>
        <v>1742.4</v>
      </c>
    </row>
    <row r="3544" spans="1:18" ht="15.75" customHeight="1">
      <c r="A3544" s="19">
        <v>3543</v>
      </c>
      <c r="B3544" s="4">
        <v>2</v>
      </c>
      <c r="C3544" s="15">
        <v>290</v>
      </c>
      <c r="D3544" s="21">
        <v>1</v>
      </c>
      <c r="E3544" s="22">
        <v>44565</v>
      </c>
      <c r="F3544" s="26">
        <v>50</v>
      </c>
      <c r="G3544" s="24">
        <v>0.12</v>
      </c>
      <c r="H3544">
        <f>VLOOKUP($B3544,產品!$A$1:$E$61,4,FALSE)*(1-$G3544)*$F3544</f>
        <v>44000</v>
      </c>
      <c r="I3544" s="58">
        <f>$H3544-VLOOKUP($B3544,產品!$A$2:$E$61,5,FALSE)*F3544-$R3544</f>
        <v>23560</v>
      </c>
      <c r="J3544">
        <f t="shared" si="165"/>
        <v>2022</v>
      </c>
      <c r="P3544" t="str">
        <f>MID(VLOOKUP($D3544,業務!$A$1:$E$11,2,FALSE),FIND("/",VLOOKUP($D3544,業務!$A$1:$E$11,2,FALSE))+1,2)</f>
        <v>專員</v>
      </c>
      <c r="Q3544">
        <f t="shared" si="166"/>
        <v>0.01</v>
      </c>
      <c r="R3544">
        <f t="shared" si="167"/>
        <v>440</v>
      </c>
    </row>
    <row r="3545" spans="1:18" ht="15.75" customHeight="1">
      <c r="A3545" s="19">
        <v>3544</v>
      </c>
      <c r="B3545" s="4">
        <v>7</v>
      </c>
      <c r="C3545" s="15">
        <v>7</v>
      </c>
      <c r="D3545" s="21">
        <v>6</v>
      </c>
      <c r="E3545" s="22">
        <v>44565</v>
      </c>
      <c r="F3545" s="26">
        <v>70</v>
      </c>
      <c r="G3545" s="24">
        <v>0.1</v>
      </c>
      <c r="H3545">
        <f>VLOOKUP($B3545,產品!$A$1:$E$61,4,FALSE)*(1-$G3545)*$F3545</f>
        <v>63000</v>
      </c>
      <c r="I3545" s="58">
        <f>$H3545-VLOOKUP($B3545,產品!$A$2:$E$61,5,FALSE)*F3545-$R3545</f>
        <v>34370</v>
      </c>
      <c r="J3545">
        <f t="shared" si="165"/>
        <v>2022</v>
      </c>
      <c r="P3545" t="str">
        <f>MID(VLOOKUP($D3545,業務!$A$1:$E$11,2,FALSE),FIND("/",VLOOKUP($D3545,業務!$A$1:$E$11,2,FALSE))+1,2)</f>
        <v>專員</v>
      </c>
      <c r="Q3545">
        <f t="shared" si="166"/>
        <v>0.01</v>
      </c>
      <c r="R3545">
        <f t="shared" si="167"/>
        <v>630</v>
      </c>
    </row>
    <row r="3546" spans="1:18" ht="15.75" customHeight="1">
      <c r="A3546" s="19">
        <v>3545</v>
      </c>
      <c r="B3546" s="4">
        <v>17</v>
      </c>
      <c r="C3546" s="15">
        <v>267</v>
      </c>
      <c r="D3546" s="21">
        <v>4</v>
      </c>
      <c r="E3546" s="22">
        <v>44565</v>
      </c>
      <c r="F3546" s="26">
        <v>80</v>
      </c>
      <c r="G3546" s="24">
        <v>0.15</v>
      </c>
      <c r="H3546">
        <f>VLOOKUP($B3546,產品!$A$1:$E$61,4,FALSE)*(1-$G3546)*$F3546</f>
        <v>122400</v>
      </c>
      <c r="I3546" s="58">
        <f>$H3546-VLOOKUP($B3546,產品!$A$2:$E$61,5,FALSE)*F3546-$R3546</f>
        <v>63331.199999999997</v>
      </c>
      <c r="J3546">
        <f t="shared" si="165"/>
        <v>2022</v>
      </c>
      <c r="P3546" t="str">
        <f>MID(VLOOKUP($D3546,業務!$A$1:$E$11,2,FALSE),FIND("/",VLOOKUP($D3546,業務!$A$1:$E$11,2,FALSE))+1,2)</f>
        <v>副理</v>
      </c>
      <c r="Q3546">
        <f t="shared" si="166"/>
        <v>1.2E-2</v>
      </c>
      <c r="R3546">
        <f t="shared" si="167"/>
        <v>1468.8</v>
      </c>
    </row>
    <row r="3547" spans="1:18" ht="15.75" customHeight="1">
      <c r="A3547" s="19">
        <v>3546</v>
      </c>
      <c r="B3547" s="4">
        <v>15</v>
      </c>
      <c r="C3547" s="15">
        <v>257</v>
      </c>
      <c r="D3547" s="21">
        <v>4</v>
      </c>
      <c r="E3547" s="22">
        <v>44565</v>
      </c>
      <c r="F3547" s="26">
        <v>80</v>
      </c>
      <c r="G3547" s="24">
        <v>0.17</v>
      </c>
      <c r="H3547">
        <f>VLOOKUP($B3547,產品!$A$1:$E$61,4,FALSE)*(1-$G3547)*$F3547</f>
        <v>119520</v>
      </c>
      <c r="I3547" s="58">
        <f>$H3547-VLOOKUP($B3547,產品!$A$2:$E$61,5,FALSE)*F3547-$R3547</f>
        <v>60485.760000000002</v>
      </c>
      <c r="J3547">
        <f t="shared" si="165"/>
        <v>2022</v>
      </c>
      <c r="P3547" t="str">
        <f>MID(VLOOKUP($D3547,業務!$A$1:$E$11,2,FALSE),FIND("/",VLOOKUP($D3547,業務!$A$1:$E$11,2,FALSE))+1,2)</f>
        <v>副理</v>
      </c>
      <c r="Q3547">
        <f t="shared" si="166"/>
        <v>1.2E-2</v>
      </c>
      <c r="R3547">
        <f t="shared" si="167"/>
        <v>1434.24</v>
      </c>
    </row>
    <row r="3548" spans="1:18" ht="15.75" customHeight="1">
      <c r="A3548" s="19">
        <v>3547</v>
      </c>
      <c r="B3548" s="4">
        <v>26</v>
      </c>
      <c r="C3548" s="15">
        <v>121</v>
      </c>
      <c r="D3548" s="21">
        <v>9</v>
      </c>
      <c r="E3548" s="22">
        <v>44566</v>
      </c>
      <c r="F3548" s="26">
        <v>2</v>
      </c>
      <c r="G3548" s="24">
        <v>0.17</v>
      </c>
      <c r="H3548">
        <f>VLOOKUP($B3548,產品!$A$1:$E$61,4,FALSE)*(1-$G3548)*$F3548</f>
        <v>10790</v>
      </c>
      <c r="I3548" s="58">
        <f>$H3548-VLOOKUP($B3548,產品!$A$2:$E$61,5,FALSE)*F3548-$R3548</f>
        <v>2828.15</v>
      </c>
      <c r="J3548">
        <f t="shared" si="165"/>
        <v>2022</v>
      </c>
      <c r="P3548" t="str">
        <f>MID(VLOOKUP($D3548,業務!$A$1:$E$11,2,FALSE),FIND("/",VLOOKUP($D3548,業務!$A$1:$E$11,2,FALSE))+1,2)</f>
        <v>經理</v>
      </c>
      <c r="Q3548">
        <f t="shared" si="166"/>
        <v>1.4999999999999999E-2</v>
      </c>
      <c r="R3548">
        <f t="shared" si="167"/>
        <v>161.85</v>
      </c>
    </row>
    <row r="3549" spans="1:18" ht="15.75" customHeight="1">
      <c r="A3549" s="19">
        <v>3548</v>
      </c>
      <c r="B3549" s="4">
        <v>53</v>
      </c>
      <c r="C3549" s="15">
        <v>270</v>
      </c>
      <c r="D3549" s="21">
        <v>10</v>
      </c>
      <c r="E3549" s="22">
        <v>44566</v>
      </c>
      <c r="F3549" s="23">
        <v>3</v>
      </c>
      <c r="G3549" s="24">
        <v>0.11</v>
      </c>
      <c r="H3549">
        <f>VLOOKUP($B3549,產品!$A$1:$E$61,4,FALSE)*(1-$G3549)*$F3549</f>
        <v>40050</v>
      </c>
      <c r="I3549" s="58">
        <f>$H3549-VLOOKUP($B3549,產品!$A$2:$E$61,5,FALSE)*F3549-$R3549</f>
        <v>8149.5</v>
      </c>
      <c r="J3549">
        <f t="shared" si="165"/>
        <v>2022</v>
      </c>
      <c r="P3549" t="str">
        <f>MID(VLOOKUP($D3549,業務!$A$1:$E$11,2,FALSE),FIND("/",VLOOKUP($D3549,業務!$A$1:$E$11,2,FALSE))+1,2)</f>
        <v>專員</v>
      </c>
      <c r="Q3549">
        <f t="shared" si="166"/>
        <v>0.01</v>
      </c>
      <c r="R3549">
        <f t="shared" si="167"/>
        <v>400.5</v>
      </c>
    </row>
    <row r="3550" spans="1:18" ht="15.75" customHeight="1">
      <c r="A3550" s="19">
        <v>3549</v>
      </c>
      <c r="B3550" s="4">
        <v>10</v>
      </c>
      <c r="C3550" s="15">
        <v>121</v>
      </c>
      <c r="D3550" s="21">
        <v>5</v>
      </c>
      <c r="E3550" s="22">
        <v>44566</v>
      </c>
      <c r="F3550" s="26">
        <v>11</v>
      </c>
      <c r="G3550" s="24">
        <v>0.06</v>
      </c>
      <c r="H3550">
        <f>VLOOKUP($B3550,產品!$A$1:$E$61,4,FALSE)*(1-$G3550)*$F3550</f>
        <v>10340</v>
      </c>
      <c r="I3550" s="58">
        <f>$H3550-VLOOKUP($B3550,產品!$A$2:$E$61,5,FALSE)*F3550-$R3550</f>
        <v>5836.6</v>
      </c>
      <c r="J3550">
        <f t="shared" si="165"/>
        <v>2022</v>
      </c>
      <c r="P3550" t="str">
        <f>MID(VLOOKUP($D3550,業務!$A$1:$E$11,2,FALSE),FIND("/",VLOOKUP($D3550,業務!$A$1:$E$11,2,FALSE))+1,2)</f>
        <v>專員</v>
      </c>
      <c r="Q3550">
        <f t="shared" si="166"/>
        <v>0.01</v>
      </c>
      <c r="R3550">
        <f t="shared" si="167"/>
        <v>103.4</v>
      </c>
    </row>
    <row r="3551" spans="1:18" ht="15.75" customHeight="1">
      <c r="A3551" s="19">
        <v>3550</v>
      </c>
      <c r="B3551" s="4">
        <v>25</v>
      </c>
      <c r="C3551" s="15">
        <v>113</v>
      </c>
      <c r="D3551" s="21">
        <v>5</v>
      </c>
      <c r="E3551" s="22">
        <v>44566</v>
      </c>
      <c r="F3551" s="26">
        <v>20</v>
      </c>
      <c r="G3551" s="24">
        <v>0.13</v>
      </c>
      <c r="H3551">
        <f>VLOOKUP($B3551,產品!$A$1:$E$61,4,FALSE)*(1-$G3551)*$F3551</f>
        <v>104400</v>
      </c>
      <c r="I3551" s="58">
        <f>$H3551-VLOOKUP($B3551,產品!$A$2:$E$61,5,FALSE)*F3551-$R3551</f>
        <v>31356</v>
      </c>
      <c r="J3551">
        <f t="shared" si="165"/>
        <v>2022</v>
      </c>
      <c r="P3551" t="str">
        <f>MID(VLOOKUP($D3551,業務!$A$1:$E$11,2,FALSE),FIND("/",VLOOKUP($D3551,業務!$A$1:$E$11,2,FALSE))+1,2)</f>
        <v>專員</v>
      </c>
      <c r="Q3551">
        <f t="shared" si="166"/>
        <v>0.01</v>
      </c>
      <c r="R3551">
        <f t="shared" si="167"/>
        <v>1044</v>
      </c>
    </row>
    <row r="3552" spans="1:18" ht="15.75" customHeight="1">
      <c r="A3552" s="19">
        <v>3551</v>
      </c>
      <c r="B3552" s="4">
        <v>22</v>
      </c>
      <c r="C3552" s="15">
        <v>134</v>
      </c>
      <c r="D3552" s="21">
        <v>4</v>
      </c>
      <c r="E3552" s="22">
        <v>44566</v>
      </c>
      <c r="F3552" s="26">
        <v>30</v>
      </c>
      <c r="G3552" s="24">
        <v>0.1</v>
      </c>
      <c r="H3552">
        <f>VLOOKUP($B3552,產品!$A$1:$E$61,4,FALSE)*(1-$G3552)*$F3552</f>
        <v>48600</v>
      </c>
      <c r="I3552" s="58">
        <f>$H3552-VLOOKUP($B3552,產品!$A$2:$E$61,5,FALSE)*F3552-$R3552</f>
        <v>26416.799999999999</v>
      </c>
      <c r="J3552">
        <f t="shared" si="165"/>
        <v>2022</v>
      </c>
      <c r="P3552" t="str">
        <f>MID(VLOOKUP($D3552,業務!$A$1:$E$11,2,FALSE),FIND("/",VLOOKUP($D3552,業務!$A$1:$E$11,2,FALSE))+1,2)</f>
        <v>副理</v>
      </c>
      <c r="Q3552">
        <f t="shared" si="166"/>
        <v>1.2E-2</v>
      </c>
      <c r="R3552">
        <f t="shared" si="167"/>
        <v>583.20000000000005</v>
      </c>
    </row>
    <row r="3553" spans="1:18" ht="15.75" customHeight="1">
      <c r="A3553" s="19">
        <v>3552</v>
      </c>
      <c r="B3553" s="4">
        <v>51</v>
      </c>
      <c r="C3553" s="15">
        <v>269</v>
      </c>
      <c r="D3553" s="21">
        <v>10</v>
      </c>
      <c r="E3553" s="22">
        <v>44567</v>
      </c>
      <c r="F3553" s="26">
        <v>2</v>
      </c>
      <c r="G3553" s="24">
        <v>0.18</v>
      </c>
      <c r="H3553">
        <f>VLOOKUP($B3553,產品!$A$1:$E$61,4,FALSE)*(1-$G3553)*$F3553</f>
        <v>32800</v>
      </c>
      <c r="I3553" s="58">
        <f>$H3553-VLOOKUP($B3553,產品!$A$2:$E$61,5,FALSE)*F3553-$R3553</f>
        <v>4472</v>
      </c>
      <c r="J3553">
        <f t="shared" si="165"/>
        <v>2022</v>
      </c>
      <c r="P3553" t="str">
        <f>MID(VLOOKUP($D3553,業務!$A$1:$E$11,2,FALSE),FIND("/",VLOOKUP($D3553,業務!$A$1:$E$11,2,FALSE))+1,2)</f>
        <v>專員</v>
      </c>
      <c r="Q3553">
        <f t="shared" si="166"/>
        <v>0.01</v>
      </c>
      <c r="R3553">
        <f t="shared" si="167"/>
        <v>328</v>
      </c>
    </row>
    <row r="3554" spans="1:18" ht="15.75" customHeight="1">
      <c r="A3554" s="19">
        <v>3553</v>
      </c>
      <c r="B3554" s="4">
        <v>35</v>
      </c>
      <c r="C3554" s="15">
        <v>257</v>
      </c>
      <c r="D3554" s="21">
        <v>3</v>
      </c>
      <c r="E3554" s="22">
        <v>44567</v>
      </c>
      <c r="F3554" s="26">
        <v>3</v>
      </c>
      <c r="G3554" s="24">
        <v>0.06</v>
      </c>
      <c r="H3554">
        <f>VLOOKUP($B3554,產品!$A$1:$E$61,4,FALSE)*(1-$G3554)*$F3554</f>
        <v>23970</v>
      </c>
      <c r="I3554" s="58">
        <f>$H3554-VLOOKUP($B3554,產品!$A$2:$E$61,5,FALSE)*F3554-$R3554</f>
        <v>8286.48</v>
      </c>
      <c r="J3554">
        <f t="shared" si="165"/>
        <v>2022</v>
      </c>
      <c r="P3554" t="str">
        <f>MID(VLOOKUP($D3554,業務!$A$1:$E$11,2,FALSE),FIND("/",VLOOKUP($D3554,業務!$A$1:$E$11,2,FALSE))+1,2)</f>
        <v>協理</v>
      </c>
      <c r="Q3554">
        <f t="shared" si="166"/>
        <v>1.6E-2</v>
      </c>
      <c r="R3554">
        <f t="shared" si="167"/>
        <v>383.52</v>
      </c>
    </row>
    <row r="3555" spans="1:18" ht="15.75" customHeight="1">
      <c r="A3555" s="19">
        <v>3554</v>
      </c>
      <c r="B3555" s="4">
        <v>47</v>
      </c>
      <c r="C3555" s="15">
        <v>11</v>
      </c>
      <c r="D3555" s="21">
        <v>10</v>
      </c>
      <c r="E3555" s="22">
        <v>44567</v>
      </c>
      <c r="F3555" s="23">
        <v>4</v>
      </c>
      <c r="G3555" s="24">
        <v>0.09</v>
      </c>
      <c r="H3555">
        <f>VLOOKUP($B3555,產品!$A$1:$E$61,4,FALSE)*(1-$G3555)*$F3555</f>
        <v>72800</v>
      </c>
      <c r="I3555" s="58">
        <f>$H3555-VLOOKUP($B3555,產品!$A$2:$E$61,5,FALSE)*F3555-$R3555</f>
        <v>20072</v>
      </c>
      <c r="J3555">
        <f t="shared" si="165"/>
        <v>2022</v>
      </c>
      <c r="P3555" t="str">
        <f>MID(VLOOKUP($D3555,業務!$A$1:$E$11,2,FALSE),FIND("/",VLOOKUP($D3555,業務!$A$1:$E$11,2,FALSE))+1,2)</f>
        <v>專員</v>
      </c>
      <c r="Q3555">
        <f t="shared" si="166"/>
        <v>0.01</v>
      </c>
      <c r="R3555">
        <f t="shared" si="167"/>
        <v>728</v>
      </c>
    </row>
    <row r="3556" spans="1:18" ht="15.75" customHeight="1">
      <c r="A3556" s="19">
        <v>3555</v>
      </c>
      <c r="B3556" s="4">
        <v>55</v>
      </c>
      <c r="C3556" s="15">
        <v>285</v>
      </c>
      <c r="D3556" s="21">
        <v>10</v>
      </c>
      <c r="E3556" s="22">
        <v>44567</v>
      </c>
      <c r="F3556" s="26">
        <v>5</v>
      </c>
      <c r="G3556" s="24">
        <v>0.14000000000000001</v>
      </c>
      <c r="H3556">
        <f>VLOOKUP($B3556,產品!$A$1:$E$61,4,FALSE)*(1-$G3556)*$F3556</f>
        <v>86000</v>
      </c>
      <c r="I3556" s="58">
        <f>$H3556-VLOOKUP($B3556,產品!$A$2:$E$61,5,FALSE)*F3556-$R3556</f>
        <v>15140</v>
      </c>
      <c r="J3556">
        <f t="shared" si="165"/>
        <v>2022</v>
      </c>
      <c r="P3556" t="str">
        <f>MID(VLOOKUP($D3556,業務!$A$1:$E$11,2,FALSE),FIND("/",VLOOKUP($D3556,業務!$A$1:$E$11,2,FALSE))+1,2)</f>
        <v>專員</v>
      </c>
      <c r="Q3556">
        <f t="shared" si="166"/>
        <v>0.01</v>
      </c>
      <c r="R3556">
        <f t="shared" si="167"/>
        <v>860</v>
      </c>
    </row>
    <row r="3557" spans="1:18" ht="15.75" customHeight="1">
      <c r="A3557" s="19">
        <v>3556</v>
      </c>
      <c r="B3557" s="4">
        <v>56</v>
      </c>
      <c r="C3557" s="15">
        <v>12</v>
      </c>
      <c r="D3557" s="21">
        <v>5</v>
      </c>
      <c r="E3557" s="22">
        <v>44567</v>
      </c>
      <c r="F3557" s="26">
        <v>7</v>
      </c>
      <c r="G3557" s="24">
        <v>0.16</v>
      </c>
      <c r="H3557">
        <f>VLOOKUP($B3557,產品!$A$1:$E$61,4,FALSE)*(1-$G3557)*$F3557</f>
        <v>129360</v>
      </c>
      <c r="I3557" s="58">
        <f>$H3557-VLOOKUP($B3557,產品!$A$2:$E$61,5,FALSE)*F3557-$R3557</f>
        <v>20266.400000000016</v>
      </c>
      <c r="J3557">
        <f t="shared" si="165"/>
        <v>2022</v>
      </c>
      <c r="P3557" t="str">
        <f>MID(VLOOKUP($D3557,業務!$A$1:$E$11,2,FALSE),FIND("/",VLOOKUP($D3557,業務!$A$1:$E$11,2,FALSE))+1,2)</f>
        <v>專員</v>
      </c>
      <c r="Q3557">
        <f t="shared" si="166"/>
        <v>0.01</v>
      </c>
      <c r="R3557">
        <f t="shared" si="167"/>
        <v>1293.6000000000001</v>
      </c>
    </row>
    <row r="3558" spans="1:18" ht="15.75" customHeight="1">
      <c r="A3558" s="19">
        <v>3557</v>
      </c>
      <c r="B3558" s="4">
        <v>6</v>
      </c>
      <c r="C3558" s="15">
        <v>266</v>
      </c>
      <c r="D3558" s="21">
        <v>4</v>
      </c>
      <c r="E3558" s="22">
        <v>44567</v>
      </c>
      <c r="F3558" s="23">
        <v>10</v>
      </c>
      <c r="G3558" s="24">
        <v>7.0000000000000007E-2</v>
      </c>
      <c r="H3558">
        <f>VLOOKUP($B3558,產品!$A$1:$E$61,4,FALSE)*(1-$G3558)*$F3558</f>
        <v>9299.9999999999982</v>
      </c>
      <c r="I3558" s="58">
        <f>$H3558-VLOOKUP($B3558,產品!$A$2:$E$61,5,FALSE)*F3558-$R3558</f>
        <v>5188.3999999999978</v>
      </c>
      <c r="J3558">
        <f t="shared" si="165"/>
        <v>2022</v>
      </c>
      <c r="P3558" t="str">
        <f>MID(VLOOKUP($D3558,業務!$A$1:$E$11,2,FALSE),FIND("/",VLOOKUP($D3558,業務!$A$1:$E$11,2,FALSE))+1,2)</f>
        <v>副理</v>
      </c>
      <c r="Q3558">
        <f t="shared" si="166"/>
        <v>1.2E-2</v>
      </c>
      <c r="R3558">
        <f t="shared" si="167"/>
        <v>111.59999999999998</v>
      </c>
    </row>
    <row r="3559" spans="1:18" ht="15.75" customHeight="1">
      <c r="A3559" s="19">
        <v>3558</v>
      </c>
      <c r="B3559" s="4">
        <v>3</v>
      </c>
      <c r="C3559" s="15">
        <v>268</v>
      </c>
      <c r="D3559" s="21">
        <v>10</v>
      </c>
      <c r="E3559" s="22">
        <v>44567</v>
      </c>
      <c r="F3559" s="23">
        <v>20</v>
      </c>
      <c r="G3559" s="24">
        <v>0.14000000000000001</v>
      </c>
      <c r="H3559">
        <f>VLOOKUP($B3559,產品!$A$1:$E$61,4,FALSE)*(1-$G3559)*$F3559</f>
        <v>17200</v>
      </c>
      <c r="I3559" s="58">
        <f>$H3559-VLOOKUP($B3559,產品!$A$2:$E$61,5,FALSE)*F3559-$R3559</f>
        <v>9028</v>
      </c>
      <c r="J3559">
        <f t="shared" si="165"/>
        <v>2022</v>
      </c>
      <c r="P3559" t="str">
        <f>MID(VLOOKUP($D3559,業務!$A$1:$E$11,2,FALSE),FIND("/",VLOOKUP($D3559,業務!$A$1:$E$11,2,FALSE))+1,2)</f>
        <v>專員</v>
      </c>
      <c r="Q3559">
        <f t="shared" si="166"/>
        <v>0.01</v>
      </c>
      <c r="R3559">
        <f t="shared" si="167"/>
        <v>172</v>
      </c>
    </row>
    <row r="3560" spans="1:18" ht="15.75" customHeight="1">
      <c r="A3560" s="19">
        <v>3559</v>
      </c>
      <c r="B3560" s="4">
        <v>16</v>
      </c>
      <c r="C3560" s="15">
        <v>12</v>
      </c>
      <c r="D3560" s="21">
        <v>6</v>
      </c>
      <c r="E3560" s="22">
        <v>44567</v>
      </c>
      <c r="F3560" s="26">
        <v>30</v>
      </c>
      <c r="G3560" s="24">
        <v>0.05</v>
      </c>
      <c r="H3560">
        <f>VLOOKUP($B3560,產品!$A$1:$E$61,4,FALSE)*(1-$G3560)*$F3560</f>
        <v>51300</v>
      </c>
      <c r="I3560" s="58">
        <f>$H3560-VLOOKUP($B3560,產品!$A$2:$E$61,5,FALSE)*F3560-$R3560</f>
        <v>29187</v>
      </c>
      <c r="J3560">
        <f t="shared" si="165"/>
        <v>2022</v>
      </c>
      <c r="P3560" t="str">
        <f>MID(VLOOKUP($D3560,業務!$A$1:$E$11,2,FALSE),FIND("/",VLOOKUP($D3560,業務!$A$1:$E$11,2,FALSE))+1,2)</f>
        <v>專員</v>
      </c>
      <c r="Q3560">
        <f t="shared" si="166"/>
        <v>0.01</v>
      </c>
      <c r="R3560">
        <f t="shared" si="167"/>
        <v>513</v>
      </c>
    </row>
    <row r="3561" spans="1:18" ht="15.75" customHeight="1">
      <c r="A3561" s="19">
        <v>3560</v>
      </c>
      <c r="B3561" s="4">
        <v>22</v>
      </c>
      <c r="C3561" s="15">
        <v>8</v>
      </c>
      <c r="D3561" s="21">
        <v>10</v>
      </c>
      <c r="E3561" s="22">
        <v>44567</v>
      </c>
      <c r="F3561" s="26">
        <v>30</v>
      </c>
      <c r="G3561" s="24">
        <v>0.08</v>
      </c>
      <c r="H3561">
        <f>VLOOKUP($B3561,產品!$A$1:$E$61,4,FALSE)*(1-$G3561)*$F3561</f>
        <v>49680</v>
      </c>
      <c r="I3561" s="58">
        <f>$H3561-VLOOKUP($B3561,產品!$A$2:$E$61,5,FALSE)*F3561-$R3561</f>
        <v>27583.200000000001</v>
      </c>
      <c r="J3561">
        <f t="shared" si="165"/>
        <v>2022</v>
      </c>
      <c r="P3561" t="str">
        <f>MID(VLOOKUP($D3561,業務!$A$1:$E$11,2,FALSE),FIND("/",VLOOKUP($D3561,業務!$A$1:$E$11,2,FALSE))+1,2)</f>
        <v>專員</v>
      </c>
      <c r="Q3561">
        <f t="shared" si="166"/>
        <v>0.01</v>
      </c>
      <c r="R3561">
        <f t="shared" si="167"/>
        <v>496.8</v>
      </c>
    </row>
    <row r="3562" spans="1:18" ht="15.75" customHeight="1">
      <c r="A3562" s="19">
        <v>3561</v>
      </c>
      <c r="B3562" s="4">
        <v>17</v>
      </c>
      <c r="C3562" s="15">
        <v>119</v>
      </c>
      <c r="D3562" s="21">
        <v>3</v>
      </c>
      <c r="E3562" s="22">
        <v>44567</v>
      </c>
      <c r="F3562" s="26">
        <v>30</v>
      </c>
      <c r="G3562" s="24">
        <v>0.16</v>
      </c>
      <c r="H3562">
        <f>VLOOKUP($B3562,產品!$A$1:$E$61,4,FALSE)*(1-$G3562)*$F3562</f>
        <v>45360</v>
      </c>
      <c r="I3562" s="58">
        <f>$H3562-VLOOKUP($B3562,產品!$A$2:$E$61,5,FALSE)*F3562-$R3562</f>
        <v>23034.240000000002</v>
      </c>
      <c r="J3562">
        <f t="shared" si="165"/>
        <v>2022</v>
      </c>
      <c r="P3562" t="str">
        <f>MID(VLOOKUP($D3562,業務!$A$1:$E$11,2,FALSE),FIND("/",VLOOKUP($D3562,業務!$A$1:$E$11,2,FALSE))+1,2)</f>
        <v>協理</v>
      </c>
      <c r="Q3562">
        <f t="shared" si="166"/>
        <v>1.6E-2</v>
      </c>
      <c r="R3562">
        <f t="shared" si="167"/>
        <v>725.76</v>
      </c>
    </row>
    <row r="3563" spans="1:18" ht="15.75" customHeight="1">
      <c r="A3563" s="19">
        <v>3562</v>
      </c>
      <c r="B3563" s="4">
        <v>24</v>
      </c>
      <c r="C3563" s="15">
        <v>281</v>
      </c>
      <c r="D3563" s="21">
        <v>1</v>
      </c>
      <c r="E3563" s="22">
        <v>44567</v>
      </c>
      <c r="F3563" s="26">
        <v>60</v>
      </c>
      <c r="G3563" s="24">
        <v>0.19</v>
      </c>
      <c r="H3563">
        <f>VLOOKUP($B3563,產品!$A$1:$E$61,4,FALSE)*(1-$G3563)*$F3563</f>
        <v>87480</v>
      </c>
      <c r="I3563" s="58">
        <f>$H3563-VLOOKUP($B3563,產品!$A$2:$E$61,5,FALSE)*F3563-$R3563</f>
        <v>43405.2</v>
      </c>
      <c r="J3563">
        <f t="shared" si="165"/>
        <v>2022</v>
      </c>
      <c r="P3563" t="str">
        <f>MID(VLOOKUP($D3563,業務!$A$1:$E$11,2,FALSE),FIND("/",VLOOKUP($D3563,業務!$A$1:$E$11,2,FALSE))+1,2)</f>
        <v>專員</v>
      </c>
      <c r="Q3563">
        <f t="shared" si="166"/>
        <v>0.01</v>
      </c>
      <c r="R3563">
        <f t="shared" si="167"/>
        <v>874.80000000000007</v>
      </c>
    </row>
    <row r="3564" spans="1:18" ht="15.75" customHeight="1">
      <c r="A3564" s="19">
        <v>3563</v>
      </c>
      <c r="B3564" s="4">
        <v>25</v>
      </c>
      <c r="C3564" s="15">
        <v>289</v>
      </c>
      <c r="D3564" s="21">
        <v>7</v>
      </c>
      <c r="E3564" s="22">
        <v>44568</v>
      </c>
      <c r="F3564" s="26">
        <v>30</v>
      </c>
      <c r="G3564" s="24">
        <v>0.18</v>
      </c>
      <c r="H3564">
        <f>VLOOKUP($B3564,產品!$A$1:$E$61,4,FALSE)*(1-$G3564)*$F3564</f>
        <v>147600</v>
      </c>
      <c r="I3564" s="58">
        <f>$H3564-VLOOKUP($B3564,產品!$A$2:$E$61,5,FALSE)*F3564-$R3564</f>
        <v>37828.800000000003</v>
      </c>
      <c r="J3564">
        <f t="shared" si="165"/>
        <v>2022</v>
      </c>
      <c r="P3564" t="str">
        <f>MID(VLOOKUP($D3564,業務!$A$1:$E$11,2,FALSE),FIND("/",VLOOKUP($D3564,業務!$A$1:$E$11,2,FALSE))+1,2)</f>
        <v>副理</v>
      </c>
      <c r="Q3564">
        <f t="shared" si="166"/>
        <v>1.2E-2</v>
      </c>
      <c r="R3564">
        <f t="shared" si="167"/>
        <v>1771.2</v>
      </c>
    </row>
    <row r="3565" spans="1:18" ht="15.75" customHeight="1">
      <c r="A3565" s="19">
        <v>3564</v>
      </c>
      <c r="B3565" s="4">
        <v>20</v>
      </c>
      <c r="C3565" s="15">
        <v>138</v>
      </c>
      <c r="D3565" s="21">
        <v>6</v>
      </c>
      <c r="E3565" s="22">
        <v>44568</v>
      </c>
      <c r="F3565" s="26">
        <v>30</v>
      </c>
      <c r="G3565" s="24">
        <v>0.19</v>
      </c>
      <c r="H3565">
        <f>VLOOKUP($B3565,產品!$A$1:$E$61,4,FALSE)*(1-$G3565)*$F3565</f>
        <v>43740</v>
      </c>
      <c r="I3565" s="58">
        <f>$H3565-VLOOKUP($B3565,產品!$A$2:$E$61,5,FALSE)*F3565-$R3565</f>
        <v>21702.6</v>
      </c>
      <c r="J3565">
        <f t="shared" si="165"/>
        <v>2022</v>
      </c>
      <c r="P3565" t="str">
        <f>MID(VLOOKUP($D3565,業務!$A$1:$E$11,2,FALSE),FIND("/",VLOOKUP($D3565,業務!$A$1:$E$11,2,FALSE))+1,2)</f>
        <v>專員</v>
      </c>
      <c r="Q3565">
        <f t="shared" si="166"/>
        <v>0.01</v>
      </c>
      <c r="R3565">
        <f t="shared" si="167"/>
        <v>437.40000000000003</v>
      </c>
    </row>
    <row r="3566" spans="1:18" ht="15.75" customHeight="1">
      <c r="A3566" s="19">
        <v>3565</v>
      </c>
      <c r="B3566" s="4">
        <v>23</v>
      </c>
      <c r="C3566" s="15">
        <v>1</v>
      </c>
      <c r="D3566" s="21">
        <v>7</v>
      </c>
      <c r="E3566" s="22">
        <v>44568</v>
      </c>
      <c r="F3566" s="26">
        <v>90</v>
      </c>
      <c r="G3566" s="24">
        <v>0.17</v>
      </c>
      <c r="H3566">
        <f>VLOOKUP($B3566,產品!$A$1:$E$61,4,FALSE)*(1-$G3566)*$F3566</f>
        <v>134460</v>
      </c>
      <c r="I3566" s="58">
        <f>$H3566-VLOOKUP($B3566,產品!$A$2:$E$61,5,FALSE)*F3566-$R3566</f>
        <v>68046.48</v>
      </c>
      <c r="J3566">
        <f t="shared" si="165"/>
        <v>2022</v>
      </c>
      <c r="P3566" t="str">
        <f>MID(VLOOKUP($D3566,業務!$A$1:$E$11,2,FALSE),FIND("/",VLOOKUP($D3566,業務!$A$1:$E$11,2,FALSE))+1,2)</f>
        <v>副理</v>
      </c>
      <c r="Q3566">
        <f t="shared" si="166"/>
        <v>1.2E-2</v>
      </c>
      <c r="R3566">
        <f t="shared" si="167"/>
        <v>1613.52</v>
      </c>
    </row>
    <row r="3567" spans="1:18" ht="15.75" customHeight="1">
      <c r="A3567" s="19">
        <v>3566</v>
      </c>
      <c r="B3567" s="4">
        <v>16</v>
      </c>
      <c r="C3567" s="15">
        <v>276</v>
      </c>
      <c r="D3567" s="21">
        <v>9</v>
      </c>
      <c r="E3567" s="22">
        <v>44568</v>
      </c>
      <c r="F3567" s="26">
        <v>100</v>
      </c>
      <c r="G3567" s="24">
        <v>0.06</v>
      </c>
      <c r="H3567">
        <f>VLOOKUP($B3567,產品!$A$1:$E$61,4,FALSE)*(1-$G3567)*$F3567</f>
        <v>169200</v>
      </c>
      <c r="I3567" s="58">
        <f>$H3567-VLOOKUP($B3567,產品!$A$2:$E$61,5,FALSE)*F3567-$R3567</f>
        <v>94662</v>
      </c>
      <c r="J3567">
        <f t="shared" si="165"/>
        <v>2022</v>
      </c>
      <c r="P3567" t="str">
        <f>MID(VLOOKUP($D3567,業務!$A$1:$E$11,2,FALSE),FIND("/",VLOOKUP($D3567,業務!$A$1:$E$11,2,FALSE))+1,2)</f>
        <v>經理</v>
      </c>
      <c r="Q3567">
        <f t="shared" si="166"/>
        <v>1.4999999999999999E-2</v>
      </c>
      <c r="R3567">
        <f t="shared" si="167"/>
        <v>2538</v>
      </c>
    </row>
    <row r="3568" spans="1:18" ht="15.75" customHeight="1">
      <c r="A3568" s="19">
        <v>3567</v>
      </c>
      <c r="B3568" s="4">
        <v>52</v>
      </c>
      <c r="C3568" s="15">
        <v>277</v>
      </c>
      <c r="D3568" s="21">
        <v>1</v>
      </c>
      <c r="E3568" s="22">
        <v>44569</v>
      </c>
      <c r="F3568" s="26">
        <v>5</v>
      </c>
      <c r="G3568" s="24">
        <v>0.2</v>
      </c>
      <c r="H3568">
        <f>VLOOKUP($B3568,產品!$A$1:$E$61,4,FALSE)*(1-$G3568)*$F3568</f>
        <v>88000</v>
      </c>
      <c r="I3568" s="58">
        <f>$H3568-VLOOKUP($B3568,產品!$A$2:$E$61,5,FALSE)*F3568-$R3568</f>
        <v>10120.000000000015</v>
      </c>
      <c r="J3568">
        <f t="shared" si="165"/>
        <v>2022</v>
      </c>
      <c r="P3568" t="str">
        <f>MID(VLOOKUP($D3568,業務!$A$1:$E$11,2,FALSE),FIND("/",VLOOKUP($D3568,業務!$A$1:$E$11,2,FALSE))+1,2)</f>
        <v>專員</v>
      </c>
      <c r="Q3568">
        <f t="shared" si="166"/>
        <v>0.01</v>
      </c>
      <c r="R3568">
        <f t="shared" si="167"/>
        <v>880</v>
      </c>
    </row>
    <row r="3569" spans="1:18" ht="15.75" customHeight="1">
      <c r="A3569" s="19">
        <v>3568</v>
      </c>
      <c r="B3569" s="4">
        <v>30</v>
      </c>
      <c r="C3569" s="15">
        <v>271</v>
      </c>
      <c r="D3569" s="21">
        <v>7</v>
      </c>
      <c r="E3569" s="22">
        <v>44569</v>
      </c>
      <c r="F3569" s="26">
        <v>9</v>
      </c>
      <c r="G3569" s="24">
        <v>0.09</v>
      </c>
      <c r="H3569">
        <f>VLOOKUP($B3569,產品!$A$1:$E$61,4,FALSE)*(1-$G3569)*$F3569</f>
        <v>53235</v>
      </c>
      <c r="I3569" s="58">
        <f>$H3569-VLOOKUP($B3569,產品!$A$2:$E$61,5,FALSE)*F3569-$R3569</f>
        <v>17496.18</v>
      </c>
      <c r="J3569">
        <f t="shared" si="165"/>
        <v>2022</v>
      </c>
      <c r="P3569" t="str">
        <f>MID(VLOOKUP($D3569,業務!$A$1:$E$11,2,FALSE),FIND("/",VLOOKUP($D3569,業務!$A$1:$E$11,2,FALSE))+1,2)</f>
        <v>副理</v>
      </c>
      <c r="Q3569">
        <f t="shared" si="166"/>
        <v>1.2E-2</v>
      </c>
      <c r="R3569">
        <f t="shared" si="167"/>
        <v>638.82000000000005</v>
      </c>
    </row>
    <row r="3570" spans="1:18" ht="15.75" customHeight="1">
      <c r="A3570" s="19">
        <v>3569</v>
      </c>
      <c r="B3570" s="4">
        <v>22</v>
      </c>
      <c r="C3570" s="15">
        <v>284</v>
      </c>
      <c r="D3570" s="21">
        <v>8</v>
      </c>
      <c r="E3570" s="22">
        <v>44569</v>
      </c>
      <c r="F3570" s="26">
        <v>17</v>
      </c>
      <c r="G3570" s="24">
        <v>0.2</v>
      </c>
      <c r="H3570">
        <f>VLOOKUP($B3570,產品!$A$1:$E$61,4,FALSE)*(1-$G3570)*$F3570</f>
        <v>24480</v>
      </c>
      <c r="I3570" s="58">
        <f>$H3570-VLOOKUP($B3570,產品!$A$2:$E$61,5,FALSE)*F3570-$R3570</f>
        <v>11995.2</v>
      </c>
      <c r="J3570">
        <f t="shared" si="165"/>
        <v>2022</v>
      </c>
      <c r="P3570" t="str">
        <f>MID(VLOOKUP($D3570,業務!$A$1:$E$11,2,FALSE),FIND("/",VLOOKUP($D3570,業務!$A$1:$E$11,2,FALSE))+1,2)</f>
        <v>專員</v>
      </c>
      <c r="Q3570">
        <f t="shared" si="166"/>
        <v>0.01</v>
      </c>
      <c r="R3570">
        <f t="shared" si="167"/>
        <v>244.8</v>
      </c>
    </row>
    <row r="3571" spans="1:18" ht="15.75" customHeight="1">
      <c r="A3571" s="19">
        <v>3570</v>
      </c>
      <c r="B3571" s="4">
        <v>38</v>
      </c>
      <c r="C3571" s="15">
        <v>10</v>
      </c>
      <c r="D3571" s="21">
        <v>6</v>
      </c>
      <c r="E3571" s="22">
        <v>44569</v>
      </c>
      <c r="F3571" s="26">
        <v>20</v>
      </c>
      <c r="G3571" s="24">
        <v>0.05</v>
      </c>
      <c r="H3571">
        <f>VLOOKUP($B3571,產品!$A$1:$E$61,4,FALSE)*(1-$G3571)*$F3571</f>
        <v>285000</v>
      </c>
      <c r="I3571" s="58">
        <f>$H3571-VLOOKUP($B3571,產品!$A$2:$E$61,5,FALSE)*F3571-$R3571</f>
        <v>87150</v>
      </c>
      <c r="J3571">
        <f t="shared" si="165"/>
        <v>2022</v>
      </c>
      <c r="P3571" t="str">
        <f>MID(VLOOKUP($D3571,業務!$A$1:$E$11,2,FALSE),FIND("/",VLOOKUP($D3571,業務!$A$1:$E$11,2,FALSE))+1,2)</f>
        <v>專員</v>
      </c>
      <c r="Q3571">
        <f t="shared" si="166"/>
        <v>0.01</v>
      </c>
      <c r="R3571">
        <f t="shared" si="167"/>
        <v>2850</v>
      </c>
    </row>
    <row r="3572" spans="1:18" ht="15.75" customHeight="1">
      <c r="A3572" s="19">
        <v>3571</v>
      </c>
      <c r="B3572" s="4">
        <v>17</v>
      </c>
      <c r="C3572" s="15">
        <v>277</v>
      </c>
      <c r="D3572" s="21">
        <v>4</v>
      </c>
      <c r="E3572" s="22">
        <v>44569</v>
      </c>
      <c r="F3572" s="26">
        <v>30</v>
      </c>
      <c r="G3572" s="24">
        <v>0.1</v>
      </c>
      <c r="H3572">
        <f>VLOOKUP($B3572,產品!$A$1:$E$61,4,FALSE)*(1-$G3572)*$F3572</f>
        <v>48600</v>
      </c>
      <c r="I3572" s="58">
        <f>$H3572-VLOOKUP($B3572,產品!$A$2:$E$61,5,FALSE)*F3572-$R3572</f>
        <v>26416.799999999999</v>
      </c>
      <c r="J3572">
        <f t="shared" si="165"/>
        <v>2022</v>
      </c>
      <c r="P3572" t="str">
        <f>MID(VLOOKUP($D3572,業務!$A$1:$E$11,2,FALSE),FIND("/",VLOOKUP($D3572,業務!$A$1:$E$11,2,FALSE))+1,2)</f>
        <v>副理</v>
      </c>
      <c r="Q3572">
        <f t="shared" si="166"/>
        <v>1.2E-2</v>
      </c>
      <c r="R3572">
        <f t="shared" si="167"/>
        <v>583.20000000000005</v>
      </c>
    </row>
    <row r="3573" spans="1:18" ht="15.75" customHeight="1">
      <c r="A3573" s="19">
        <v>3572</v>
      </c>
      <c r="B3573" s="4">
        <v>22</v>
      </c>
      <c r="C3573" s="15">
        <v>116</v>
      </c>
      <c r="D3573" s="21">
        <v>4</v>
      </c>
      <c r="E3573" s="22">
        <v>44569</v>
      </c>
      <c r="F3573" s="26">
        <v>60</v>
      </c>
      <c r="G3573" s="24">
        <v>0.06</v>
      </c>
      <c r="H3573">
        <f>VLOOKUP($B3573,產品!$A$1:$E$61,4,FALSE)*(1-$G3573)*$F3573</f>
        <v>101520</v>
      </c>
      <c r="I3573" s="58">
        <f>$H3573-VLOOKUP($B3573,產品!$A$2:$E$61,5,FALSE)*F3573-$R3573</f>
        <v>57101.760000000002</v>
      </c>
      <c r="J3573">
        <f t="shared" si="165"/>
        <v>2022</v>
      </c>
      <c r="P3573" t="str">
        <f>MID(VLOOKUP($D3573,業務!$A$1:$E$11,2,FALSE),FIND("/",VLOOKUP($D3573,業務!$A$1:$E$11,2,FALSE))+1,2)</f>
        <v>副理</v>
      </c>
      <c r="Q3573">
        <f t="shared" si="166"/>
        <v>1.2E-2</v>
      </c>
      <c r="R3573">
        <f t="shared" si="167"/>
        <v>1218.24</v>
      </c>
    </row>
    <row r="3574" spans="1:18" ht="15.75" customHeight="1">
      <c r="A3574" s="19">
        <v>3573</v>
      </c>
      <c r="B3574" s="4">
        <v>22</v>
      </c>
      <c r="C3574" s="15">
        <v>11</v>
      </c>
      <c r="D3574" s="21">
        <v>8</v>
      </c>
      <c r="E3574" s="22">
        <v>44569</v>
      </c>
      <c r="F3574" s="26">
        <v>105</v>
      </c>
      <c r="G3574" s="24">
        <v>0.18</v>
      </c>
      <c r="H3574">
        <f>VLOOKUP($B3574,產品!$A$1:$E$61,4,FALSE)*(1-$G3574)*$F3574</f>
        <v>154980</v>
      </c>
      <c r="I3574" s="58">
        <f>$H3574-VLOOKUP($B3574,產品!$A$2:$E$61,5,FALSE)*F3574-$R3574</f>
        <v>77830.2</v>
      </c>
      <c r="J3574">
        <f t="shared" si="165"/>
        <v>2022</v>
      </c>
      <c r="P3574" t="str">
        <f>MID(VLOOKUP($D3574,業務!$A$1:$E$11,2,FALSE),FIND("/",VLOOKUP($D3574,業務!$A$1:$E$11,2,FALSE))+1,2)</f>
        <v>專員</v>
      </c>
      <c r="Q3574">
        <f t="shared" si="166"/>
        <v>0.01</v>
      </c>
      <c r="R3574">
        <f t="shared" si="167"/>
        <v>1549.8</v>
      </c>
    </row>
    <row r="3575" spans="1:18" ht="15.75" customHeight="1">
      <c r="A3575" s="19">
        <v>3574</v>
      </c>
      <c r="B3575" s="4">
        <v>47</v>
      </c>
      <c r="C3575" s="15">
        <v>125</v>
      </c>
      <c r="D3575" s="21">
        <v>1</v>
      </c>
      <c r="E3575" s="22">
        <v>44570</v>
      </c>
      <c r="F3575" s="26">
        <v>2</v>
      </c>
      <c r="G3575" s="24">
        <v>0.08</v>
      </c>
      <c r="H3575">
        <f>VLOOKUP($B3575,產品!$A$1:$E$61,4,FALSE)*(1-$G3575)*$F3575</f>
        <v>36800</v>
      </c>
      <c r="I3575" s="58">
        <f>$H3575-VLOOKUP($B3575,產品!$A$2:$E$61,5,FALSE)*F3575-$R3575</f>
        <v>10432</v>
      </c>
      <c r="J3575">
        <f t="shared" si="165"/>
        <v>2022</v>
      </c>
      <c r="P3575" t="str">
        <f>MID(VLOOKUP($D3575,業務!$A$1:$E$11,2,FALSE),FIND("/",VLOOKUP($D3575,業務!$A$1:$E$11,2,FALSE))+1,2)</f>
        <v>專員</v>
      </c>
      <c r="Q3575">
        <f t="shared" si="166"/>
        <v>0.01</v>
      </c>
      <c r="R3575">
        <f t="shared" si="167"/>
        <v>368</v>
      </c>
    </row>
    <row r="3576" spans="1:18" ht="15.75" customHeight="1">
      <c r="A3576" s="19">
        <v>3575</v>
      </c>
      <c r="B3576" s="4">
        <v>49</v>
      </c>
      <c r="C3576" s="15">
        <v>282</v>
      </c>
      <c r="D3576" s="21">
        <v>9</v>
      </c>
      <c r="E3576" s="22">
        <v>44570</v>
      </c>
      <c r="F3576" s="26">
        <v>5</v>
      </c>
      <c r="G3576" s="24">
        <v>0.1</v>
      </c>
      <c r="H3576">
        <f>VLOOKUP($B3576,產品!$A$1:$E$61,4,FALSE)*(1-$G3576)*$F3576</f>
        <v>67500</v>
      </c>
      <c r="I3576" s="58">
        <f>$H3576-VLOOKUP($B3576,產品!$A$2:$E$61,5,FALSE)*F3576-$R3576</f>
        <v>13987.5</v>
      </c>
      <c r="J3576">
        <f t="shared" si="165"/>
        <v>2022</v>
      </c>
      <c r="P3576" t="str">
        <f>MID(VLOOKUP($D3576,業務!$A$1:$E$11,2,FALSE),FIND("/",VLOOKUP($D3576,業務!$A$1:$E$11,2,FALSE))+1,2)</f>
        <v>經理</v>
      </c>
      <c r="Q3576">
        <f t="shared" si="166"/>
        <v>1.4999999999999999E-2</v>
      </c>
      <c r="R3576">
        <f t="shared" si="167"/>
        <v>1012.5</v>
      </c>
    </row>
    <row r="3577" spans="1:18" ht="15.75" customHeight="1">
      <c r="A3577" s="19">
        <v>3576</v>
      </c>
      <c r="B3577" s="4">
        <v>37</v>
      </c>
      <c r="C3577" s="15">
        <v>1</v>
      </c>
      <c r="D3577" s="21">
        <v>2</v>
      </c>
      <c r="E3577" s="22">
        <v>44570</v>
      </c>
      <c r="F3577" s="26">
        <v>6</v>
      </c>
      <c r="G3577" s="24">
        <v>0.12</v>
      </c>
      <c r="H3577">
        <f>VLOOKUP($B3577,產品!$A$1:$E$61,4,FALSE)*(1-$G3577)*$F3577</f>
        <v>63360</v>
      </c>
      <c r="I3577" s="58">
        <f>$H3577-VLOOKUP($B3577,產品!$A$2:$E$61,5,FALSE)*F3577-$R3577</f>
        <v>15609.6</v>
      </c>
      <c r="J3577">
        <f t="shared" si="165"/>
        <v>2022</v>
      </c>
      <c r="P3577" t="str">
        <f>MID(VLOOKUP($D3577,業務!$A$1:$E$11,2,FALSE),FIND("/",VLOOKUP($D3577,業務!$A$1:$E$11,2,FALSE))+1,2)</f>
        <v>經理</v>
      </c>
      <c r="Q3577">
        <f t="shared" si="166"/>
        <v>1.4999999999999999E-2</v>
      </c>
      <c r="R3577">
        <f t="shared" si="167"/>
        <v>950.4</v>
      </c>
    </row>
    <row r="3578" spans="1:18" ht="15.75" customHeight="1">
      <c r="A3578" s="19">
        <v>3577</v>
      </c>
      <c r="B3578" s="4">
        <v>54</v>
      </c>
      <c r="C3578" s="15">
        <v>259</v>
      </c>
      <c r="D3578" s="21">
        <v>8</v>
      </c>
      <c r="E3578" s="22">
        <v>44570</v>
      </c>
      <c r="F3578" s="26">
        <v>10</v>
      </c>
      <c r="G3578" s="24">
        <v>0.12</v>
      </c>
      <c r="H3578">
        <f>VLOOKUP($B3578,產品!$A$1:$E$61,4,FALSE)*(1-$G3578)*$F3578</f>
        <v>158400</v>
      </c>
      <c r="I3578" s="58">
        <f>$H3578-VLOOKUP($B3578,產品!$A$2:$E$61,5,FALSE)*F3578-$R3578</f>
        <v>30816</v>
      </c>
      <c r="J3578">
        <f t="shared" si="165"/>
        <v>2022</v>
      </c>
      <c r="P3578" t="str">
        <f>MID(VLOOKUP($D3578,業務!$A$1:$E$11,2,FALSE),FIND("/",VLOOKUP($D3578,業務!$A$1:$E$11,2,FALSE))+1,2)</f>
        <v>專員</v>
      </c>
      <c r="Q3578">
        <f t="shared" si="166"/>
        <v>0.01</v>
      </c>
      <c r="R3578">
        <f t="shared" si="167"/>
        <v>1584</v>
      </c>
    </row>
    <row r="3579" spans="1:18" ht="15.75" customHeight="1">
      <c r="A3579" s="19">
        <v>3578</v>
      </c>
      <c r="B3579" s="4">
        <v>44</v>
      </c>
      <c r="C3579" s="15">
        <v>259</v>
      </c>
      <c r="D3579" s="21">
        <v>8</v>
      </c>
      <c r="E3579" s="22">
        <v>44571</v>
      </c>
      <c r="F3579" s="26">
        <v>6</v>
      </c>
      <c r="G3579" s="24">
        <v>0.11</v>
      </c>
      <c r="H3579">
        <f>VLOOKUP($B3579,產品!$A$1:$E$61,4,FALSE)*(1-$G3579)*$F3579</f>
        <v>106800</v>
      </c>
      <c r="I3579" s="58">
        <f>$H3579-VLOOKUP($B3579,產品!$A$2:$E$61,5,FALSE)*F3579-$R3579</f>
        <v>27732</v>
      </c>
      <c r="J3579">
        <f t="shared" si="165"/>
        <v>2022</v>
      </c>
      <c r="P3579" t="str">
        <f>MID(VLOOKUP($D3579,業務!$A$1:$E$11,2,FALSE),FIND("/",VLOOKUP($D3579,業務!$A$1:$E$11,2,FALSE))+1,2)</f>
        <v>專員</v>
      </c>
      <c r="Q3579">
        <f t="shared" si="166"/>
        <v>0.01</v>
      </c>
      <c r="R3579">
        <f t="shared" si="167"/>
        <v>1068</v>
      </c>
    </row>
    <row r="3580" spans="1:18" ht="15.75" customHeight="1">
      <c r="A3580" s="19">
        <v>3579</v>
      </c>
      <c r="B3580" s="4">
        <v>51</v>
      </c>
      <c r="C3580" s="15">
        <v>4</v>
      </c>
      <c r="D3580" s="21">
        <v>3</v>
      </c>
      <c r="E3580" s="22">
        <v>44571</v>
      </c>
      <c r="F3580" s="26">
        <v>10</v>
      </c>
      <c r="G3580" s="24">
        <v>0.11</v>
      </c>
      <c r="H3580">
        <f>VLOOKUP($B3580,產品!$A$1:$E$61,4,FALSE)*(1-$G3580)*$F3580</f>
        <v>178000</v>
      </c>
      <c r="I3580" s="58">
        <f>$H3580-VLOOKUP($B3580,產品!$A$2:$E$61,5,FALSE)*F3580-$R3580</f>
        <v>35152</v>
      </c>
      <c r="J3580">
        <f t="shared" si="165"/>
        <v>2022</v>
      </c>
      <c r="P3580" t="str">
        <f>MID(VLOOKUP($D3580,業務!$A$1:$E$11,2,FALSE),FIND("/",VLOOKUP($D3580,業務!$A$1:$E$11,2,FALSE))+1,2)</f>
        <v>協理</v>
      </c>
      <c r="Q3580">
        <f t="shared" si="166"/>
        <v>1.6E-2</v>
      </c>
      <c r="R3580">
        <f t="shared" si="167"/>
        <v>2848</v>
      </c>
    </row>
    <row r="3581" spans="1:18" ht="15.75" customHeight="1">
      <c r="A3581" s="19">
        <v>3580</v>
      </c>
      <c r="B3581" s="4">
        <v>26</v>
      </c>
      <c r="C3581" s="15">
        <v>122</v>
      </c>
      <c r="D3581" s="21">
        <v>6</v>
      </c>
      <c r="E3581" s="22">
        <v>44571</v>
      </c>
      <c r="F3581" s="26">
        <v>10</v>
      </c>
      <c r="G3581" s="24">
        <v>0.1</v>
      </c>
      <c r="H3581">
        <f>VLOOKUP($B3581,產品!$A$1:$E$61,4,FALSE)*(1-$G3581)*$F3581</f>
        <v>58500</v>
      </c>
      <c r="I3581" s="58">
        <f>$H3581-VLOOKUP($B3581,產品!$A$2:$E$61,5,FALSE)*F3581-$R3581</f>
        <v>18915</v>
      </c>
      <c r="J3581">
        <f t="shared" si="165"/>
        <v>2022</v>
      </c>
      <c r="P3581" t="str">
        <f>MID(VLOOKUP($D3581,業務!$A$1:$E$11,2,FALSE),FIND("/",VLOOKUP($D3581,業務!$A$1:$E$11,2,FALSE))+1,2)</f>
        <v>專員</v>
      </c>
      <c r="Q3581">
        <f t="shared" si="166"/>
        <v>0.01</v>
      </c>
      <c r="R3581">
        <f t="shared" si="167"/>
        <v>585</v>
      </c>
    </row>
    <row r="3582" spans="1:18" ht="15.75" customHeight="1">
      <c r="A3582" s="19">
        <v>3581</v>
      </c>
      <c r="B3582" s="4">
        <v>21</v>
      </c>
      <c r="C3582" s="15">
        <v>285</v>
      </c>
      <c r="D3582" s="21">
        <v>9</v>
      </c>
      <c r="E3582" s="22">
        <v>44571</v>
      </c>
      <c r="F3582" s="26">
        <v>70</v>
      </c>
      <c r="G3582" s="24">
        <v>0.13</v>
      </c>
      <c r="H3582">
        <f>VLOOKUP($B3582,產品!$A$1:$E$61,4,FALSE)*(1-$G3582)*$F3582</f>
        <v>109620</v>
      </c>
      <c r="I3582" s="58">
        <f>$H3582-VLOOKUP($B3582,產品!$A$2:$E$61,5,FALSE)*F3582-$R3582</f>
        <v>57575.7</v>
      </c>
      <c r="J3582">
        <f t="shared" si="165"/>
        <v>2022</v>
      </c>
      <c r="P3582" t="str">
        <f>MID(VLOOKUP($D3582,業務!$A$1:$E$11,2,FALSE),FIND("/",VLOOKUP($D3582,業務!$A$1:$E$11,2,FALSE))+1,2)</f>
        <v>經理</v>
      </c>
      <c r="Q3582">
        <f t="shared" si="166"/>
        <v>1.4999999999999999E-2</v>
      </c>
      <c r="R3582">
        <f t="shared" si="167"/>
        <v>1644.3</v>
      </c>
    </row>
    <row r="3583" spans="1:18" ht="15.75" customHeight="1">
      <c r="A3583" s="19">
        <v>3582</v>
      </c>
      <c r="B3583" s="4">
        <v>7</v>
      </c>
      <c r="C3583" s="15">
        <v>7</v>
      </c>
      <c r="D3583" s="21">
        <v>3</v>
      </c>
      <c r="E3583" s="22">
        <v>44571</v>
      </c>
      <c r="F3583" s="26">
        <v>150</v>
      </c>
      <c r="G3583" s="24">
        <v>0.19</v>
      </c>
      <c r="H3583">
        <f>VLOOKUP($B3583,產品!$A$1:$E$61,4,FALSE)*(1-$G3583)*$F3583</f>
        <v>121500</v>
      </c>
      <c r="I3583" s="58">
        <f>$H3583-VLOOKUP($B3583,產品!$A$2:$E$61,5,FALSE)*F3583-$R3583</f>
        <v>59556</v>
      </c>
      <c r="J3583">
        <f t="shared" si="165"/>
        <v>2022</v>
      </c>
      <c r="P3583" t="str">
        <f>MID(VLOOKUP($D3583,業務!$A$1:$E$11,2,FALSE),FIND("/",VLOOKUP($D3583,業務!$A$1:$E$11,2,FALSE))+1,2)</f>
        <v>協理</v>
      </c>
      <c r="Q3583">
        <f t="shared" si="166"/>
        <v>1.6E-2</v>
      </c>
      <c r="R3583">
        <f t="shared" si="167"/>
        <v>1944</v>
      </c>
    </row>
    <row r="3584" spans="1:18" ht="15.75" customHeight="1">
      <c r="A3584" s="19">
        <v>3583</v>
      </c>
      <c r="B3584" s="4">
        <v>57</v>
      </c>
      <c r="C3584" s="15">
        <v>282</v>
      </c>
      <c r="D3584" s="21">
        <v>6</v>
      </c>
      <c r="E3584" s="22">
        <v>44572</v>
      </c>
      <c r="F3584" s="26">
        <v>4</v>
      </c>
      <c r="G3584" s="24">
        <v>0.11</v>
      </c>
      <c r="H3584">
        <f>VLOOKUP($B3584,產品!$A$1:$E$61,4,FALSE)*(1-$G3584)*$F3584</f>
        <v>64080</v>
      </c>
      <c r="I3584" s="58">
        <f>$H3584-VLOOKUP($B3584,產品!$A$2:$E$61,5,FALSE)*F3584-$R3584</f>
        <v>13039.2</v>
      </c>
      <c r="J3584">
        <f t="shared" si="165"/>
        <v>2022</v>
      </c>
      <c r="P3584" t="str">
        <f>MID(VLOOKUP($D3584,業務!$A$1:$E$11,2,FALSE),FIND("/",VLOOKUP($D3584,業務!$A$1:$E$11,2,FALSE))+1,2)</f>
        <v>專員</v>
      </c>
      <c r="Q3584">
        <f t="shared" si="166"/>
        <v>0.01</v>
      </c>
      <c r="R3584">
        <f t="shared" si="167"/>
        <v>640.80000000000007</v>
      </c>
    </row>
    <row r="3585" spans="1:18" ht="15.75" customHeight="1">
      <c r="A3585" s="19">
        <v>3584</v>
      </c>
      <c r="B3585" s="4">
        <v>46</v>
      </c>
      <c r="C3585" s="15">
        <v>11</v>
      </c>
      <c r="D3585" s="21">
        <v>8</v>
      </c>
      <c r="E3585" s="22">
        <v>44572</v>
      </c>
      <c r="F3585" s="26">
        <v>4</v>
      </c>
      <c r="G3585" s="24">
        <v>0.17</v>
      </c>
      <c r="H3585">
        <f>VLOOKUP($B3585,產品!$A$1:$E$61,4,FALSE)*(1-$G3585)*$F3585</f>
        <v>56440</v>
      </c>
      <c r="I3585" s="58">
        <f>$H3585-VLOOKUP($B3585,產品!$A$2:$E$61,5,FALSE)*F3585-$R3585</f>
        <v>11675.6</v>
      </c>
      <c r="J3585">
        <f t="shared" si="165"/>
        <v>2022</v>
      </c>
      <c r="P3585" t="str">
        <f>MID(VLOOKUP($D3585,業務!$A$1:$E$11,2,FALSE),FIND("/",VLOOKUP($D3585,業務!$A$1:$E$11,2,FALSE))+1,2)</f>
        <v>專員</v>
      </c>
      <c r="Q3585">
        <f t="shared" si="166"/>
        <v>0.01</v>
      </c>
      <c r="R3585">
        <f t="shared" si="167"/>
        <v>564.4</v>
      </c>
    </row>
    <row r="3586" spans="1:18" ht="15.75" customHeight="1">
      <c r="A3586" s="19">
        <v>3585</v>
      </c>
      <c r="B3586" s="4">
        <v>32</v>
      </c>
      <c r="C3586" s="15">
        <v>264</v>
      </c>
      <c r="D3586" s="21">
        <v>5</v>
      </c>
      <c r="E3586" s="22">
        <v>44572</v>
      </c>
      <c r="F3586" s="26">
        <v>5</v>
      </c>
      <c r="G3586" s="24">
        <v>0.17</v>
      </c>
      <c r="H3586">
        <f>VLOOKUP($B3586,產品!$A$1:$E$61,4,FALSE)*(1-$G3586)*$F3586</f>
        <v>31125</v>
      </c>
      <c r="I3586" s="58">
        <f>$H3586-VLOOKUP($B3586,產品!$A$2:$E$61,5,FALSE)*F3586-$R3586</f>
        <v>8313.75</v>
      </c>
      <c r="J3586">
        <f t="shared" si="165"/>
        <v>2022</v>
      </c>
      <c r="P3586" t="str">
        <f>MID(VLOOKUP($D3586,業務!$A$1:$E$11,2,FALSE),FIND("/",VLOOKUP($D3586,業務!$A$1:$E$11,2,FALSE))+1,2)</f>
        <v>專員</v>
      </c>
      <c r="Q3586">
        <f t="shared" si="166"/>
        <v>0.01</v>
      </c>
      <c r="R3586">
        <f t="shared" si="167"/>
        <v>311.25</v>
      </c>
    </row>
    <row r="3587" spans="1:18" ht="15.75" customHeight="1">
      <c r="A3587" s="19">
        <v>3586</v>
      </c>
      <c r="B3587" s="4">
        <v>37</v>
      </c>
      <c r="C3587" s="15">
        <v>7</v>
      </c>
      <c r="D3587" s="21">
        <v>3</v>
      </c>
      <c r="E3587" s="22">
        <v>44572</v>
      </c>
      <c r="F3587" s="26">
        <v>10</v>
      </c>
      <c r="G3587" s="24">
        <v>0.2</v>
      </c>
      <c r="H3587">
        <f>VLOOKUP($B3587,產品!$A$1:$E$61,4,FALSE)*(1-$G3587)*$F3587</f>
        <v>96000</v>
      </c>
      <c r="I3587" s="58">
        <f>$H3587-VLOOKUP($B3587,產品!$A$2:$E$61,5,FALSE)*F3587-$R3587</f>
        <v>16464</v>
      </c>
      <c r="J3587">
        <f t="shared" ref="J3587:J3650" si="168">YEAR(E3587)</f>
        <v>2022</v>
      </c>
      <c r="P3587" t="str">
        <f>MID(VLOOKUP($D3587,業務!$A$1:$E$11,2,FALSE),FIND("/",VLOOKUP($D3587,業務!$A$1:$E$11,2,FALSE))+1,2)</f>
        <v>協理</v>
      </c>
      <c r="Q3587">
        <f t="shared" ref="Q3587:Q3650" si="169">IF($P3587="專員",1%,IF($P3587="副理",1.2%,IF($P3587="經理",1.5%,IF($P3587="協理",1.6%,0))))</f>
        <v>1.6E-2</v>
      </c>
      <c r="R3587">
        <f t="shared" ref="R3587:R3650" si="170">$H3587*$Q3587</f>
        <v>1536</v>
      </c>
    </row>
    <row r="3588" spans="1:18" ht="15.75" customHeight="1">
      <c r="A3588" s="19">
        <v>3587</v>
      </c>
      <c r="B3588" s="4">
        <v>13</v>
      </c>
      <c r="C3588" s="15">
        <v>136</v>
      </c>
      <c r="D3588" s="21">
        <v>1</v>
      </c>
      <c r="E3588" s="22">
        <v>44572</v>
      </c>
      <c r="F3588" s="26">
        <v>13</v>
      </c>
      <c r="G3588" s="24">
        <v>0.16</v>
      </c>
      <c r="H3588">
        <f>VLOOKUP($B3588,產品!$A$1:$E$61,4,FALSE)*(1-$G3588)*$F3588</f>
        <v>19656</v>
      </c>
      <c r="I3588" s="58">
        <f>$H3588-VLOOKUP($B3588,產品!$A$2:$E$61,5,FALSE)*F3588-$R3588</f>
        <v>10099.44</v>
      </c>
      <c r="J3588">
        <f t="shared" si="168"/>
        <v>2022</v>
      </c>
      <c r="P3588" t="str">
        <f>MID(VLOOKUP($D3588,業務!$A$1:$E$11,2,FALSE),FIND("/",VLOOKUP($D3588,業務!$A$1:$E$11,2,FALSE))+1,2)</f>
        <v>專員</v>
      </c>
      <c r="Q3588">
        <f t="shared" si="169"/>
        <v>0.01</v>
      </c>
      <c r="R3588">
        <f t="shared" si="170"/>
        <v>196.56</v>
      </c>
    </row>
    <row r="3589" spans="1:18" ht="15.75" customHeight="1">
      <c r="A3589" s="19">
        <v>3588</v>
      </c>
      <c r="B3589" s="4">
        <v>20</v>
      </c>
      <c r="C3589" s="15">
        <v>8</v>
      </c>
      <c r="D3589" s="21">
        <v>6</v>
      </c>
      <c r="E3589" s="22">
        <v>44572</v>
      </c>
      <c r="F3589" s="26">
        <v>22</v>
      </c>
      <c r="G3589" s="24">
        <v>0.14000000000000001</v>
      </c>
      <c r="H3589">
        <f>VLOOKUP($B3589,產品!$A$1:$E$61,4,FALSE)*(1-$G3589)*$F3589</f>
        <v>34056</v>
      </c>
      <c r="I3589" s="58">
        <f>$H3589-VLOOKUP($B3589,產品!$A$2:$E$61,5,FALSE)*F3589-$R3589</f>
        <v>17875.439999999999</v>
      </c>
      <c r="J3589">
        <f t="shared" si="168"/>
        <v>2022</v>
      </c>
      <c r="P3589" t="str">
        <f>MID(VLOOKUP($D3589,業務!$A$1:$E$11,2,FALSE),FIND("/",VLOOKUP($D3589,業務!$A$1:$E$11,2,FALSE))+1,2)</f>
        <v>專員</v>
      </c>
      <c r="Q3589">
        <f t="shared" si="169"/>
        <v>0.01</v>
      </c>
      <c r="R3589">
        <f t="shared" si="170"/>
        <v>340.56</v>
      </c>
    </row>
    <row r="3590" spans="1:18" ht="15.75" customHeight="1">
      <c r="A3590" s="19">
        <v>3589</v>
      </c>
      <c r="B3590" s="4">
        <v>14</v>
      </c>
      <c r="C3590" s="15">
        <v>273</v>
      </c>
      <c r="D3590" s="21">
        <v>1</v>
      </c>
      <c r="E3590" s="22">
        <v>44572</v>
      </c>
      <c r="F3590" s="26">
        <v>36</v>
      </c>
      <c r="G3590" s="24">
        <v>0.11</v>
      </c>
      <c r="H3590">
        <f>VLOOKUP($B3590,產品!$A$1:$E$61,4,FALSE)*(1-$G3590)*$F3590</f>
        <v>57672</v>
      </c>
      <c r="I3590" s="58">
        <f>$H3590-VLOOKUP($B3590,產品!$A$2:$E$61,5,FALSE)*F3590-$R3590</f>
        <v>31175.279999999999</v>
      </c>
      <c r="J3590">
        <f t="shared" si="168"/>
        <v>2022</v>
      </c>
      <c r="P3590" t="str">
        <f>MID(VLOOKUP($D3590,業務!$A$1:$E$11,2,FALSE),FIND("/",VLOOKUP($D3590,業務!$A$1:$E$11,2,FALSE))+1,2)</f>
        <v>專員</v>
      </c>
      <c r="Q3590">
        <f t="shared" si="169"/>
        <v>0.01</v>
      </c>
      <c r="R3590">
        <f t="shared" si="170"/>
        <v>576.72</v>
      </c>
    </row>
    <row r="3591" spans="1:18" ht="15.75" customHeight="1">
      <c r="A3591" s="19">
        <v>3590</v>
      </c>
      <c r="B3591" s="4">
        <v>55</v>
      </c>
      <c r="C3591" s="15">
        <v>7</v>
      </c>
      <c r="D3591" s="21">
        <v>8</v>
      </c>
      <c r="E3591" s="22">
        <v>44573</v>
      </c>
      <c r="F3591" s="26">
        <v>5</v>
      </c>
      <c r="G3591" s="24">
        <v>0.2</v>
      </c>
      <c r="H3591">
        <f>VLOOKUP($B3591,產品!$A$1:$E$61,4,FALSE)*(1-$G3591)*$F3591</f>
        <v>80000</v>
      </c>
      <c r="I3591" s="58">
        <f>$H3591-VLOOKUP($B3591,產品!$A$2:$E$61,5,FALSE)*F3591-$R3591</f>
        <v>9200</v>
      </c>
      <c r="J3591">
        <f t="shared" si="168"/>
        <v>2022</v>
      </c>
      <c r="P3591" t="str">
        <f>MID(VLOOKUP($D3591,業務!$A$1:$E$11,2,FALSE),FIND("/",VLOOKUP($D3591,業務!$A$1:$E$11,2,FALSE))+1,2)</f>
        <v>專員</v>
      </c>
      <c r="Q3591">
        <f t="shared" si="169"/>
        <v>0.01</v>
      </c>
      <c r="R3591">
        <f t="shared" si="170"/>
        <v>800</v>
      </c>
    </row>
    <row r="3592" spans="1:18" ht="15.75" customHeight="1">
      <c r="A3592" s="19">
        <v>3591</v>
      </c>
      <c r="B3592" s="4">
        <v>43</v>
      </c>
      <c r="C3592" s="15">
        <v>126</v>
      </c>
      <c r="D3592" s="21">
        <v>10</v>
      </c>
      <c r="E3592" s="22">
        <v>44573</v>
      </c>
      <c r="F3592" s="26">
        <v>6</v>
      </c>
      <c r="G3592" s="24">
        <v>0.18</v>
      </c>
      <c r="H3592">
        <f>VLOOKUP($B3592,產品!$A$1:$E$61,4,FALSE)*(1-$G3592)*$F3592</f>
        <v>88560.000000000015</v>
      </c>
      <c r="I3592" s="58">
        <f>$H3592-VLOOKUP($B3592,產品!$A$2:$E$61,5,FALSE)*F3592-$R3592</f>
        <v>17474.400000000016</v>
      </c>
      <c r="J3592">
        <f t="shared" si="168"/>
        <v>2022</v>
      </c>
      <c r="P3592" t="str">
        <f>MID(VLOOKUP($D3592,業務!$A$1:$E$11,2,FALSE),FIND("/",VLOOKUP($D3592,業務!$A$1:$E$11,2,FALSE))+1,2)</f>
        <v>專員</v>
      </c>
      <c r="Q3592">
        <f t="shared" si="169"/>
        <v>0.01</v>
      </c>
      <c r="R3592">
        <f t="shared" si="170"/>
        <v>885.60000000000014</v>
      </c>
    </row>
    <row r="3593" spans="1:18" ht="15.75" customHeight="1">
      <c r="A3593" s="19">
        <v>3592</v>
      </c>
      <c r="B3593" s="4">
        <v>48</v>
      </c>
      <c r="C3593" s="15">
        <v>289</v>
      </c>
      <c r="D3593" s="21">
        <v>7</v>
      </c>
      <c r="E3593" s="22">
        <v>44573</v>
      </c>
      <c r="F3593" s="26">
        <v>9</v>
      </c>
      <c r="G3593" s="24">
        <v>0.05</v>
      </c>
      <c r="H3593">
        <f>VLOOKUP($B3593,產品!$A$1:$E$61,4,FALSE)*(1-$G3593)*$F3593</f>
        <v>188100</v>
      </c>
      <c r="I3593" s="58">
        <f>$H3593-VLOOKUP($B3593,產品!$A$2:$E$61,5,FALSE)*F3593-$R3593</f>
        <v>57142.8</v>
      </c>
      <c r="J3593">
        <f t="shared" si="168"/>
        <v>2022</v>
      </c>
      <c r="P3593" t="str">
        <f>MID(VLOOKUP($D3593,業務!$A$1:$E$11,2,FALSE),FIND("/",VLOOKUP($D3593,業務!$A$1:$E$11,2,FALSE))+1,2)</f>
        <v>副理</v>
      </c>
      <c r="Q3593">
        <f t="shared" si="169"/>
        <v>1.2E-2</v>
      </c>
      <c r="R3593">
        <f t="shared" si="170"/>
        <v>2257.2000000000003</v>
      </c>
    </row>
    <row r="3594" spans="1:18" ht="15.75" customHeight="1">
      <c r="A3594" s="19">
        <v>3593</v>
      </c>
      <c r="B3594" s="4">
        <v>24</v>
      </c>
      <c r="C3594" s="15">
        <v>116</v>
      </c>
      <c r="D3594" s="21">
        <v>2</v>
      </c>
      <c r="E3594" s="22">
        <v>44573</v>
      </c>
      <c r="F3594" s="23">
        <v>50</v>
      </c>
      <c r="G3594" s="24">
        <v>0.14000000000000001</v>
      </c>
      <c r="H3594">
        <f>VLOOKUP($B3594,產品!$A$1:$E$61,4,FALSE)*(1-$G3594)*$F3594</f>
        <v>77400</v>
      </c>
      <c r="I3594" s="58">
        <f>$H3594-VLOOKUP($B3594,產品!$A$2:$E$61,5,FALSE)*F3594-$R3594</f>
        <v>40239</v>
      </c>
      <c r="J3594">
        <f t="shared" si="168"/>
        <v>2022</v>
      </c>
      <c r="P3594" t="str">
        <f>MID(VLOOKUP($D3594,業務!$A$1:$E$11,2,FALSE),FIND("/",VLOOKUP($D3594,業務!$A$1:$E$11,2,FALSE))+1,2)</f>
        <v>經理</v>
      </c>
      <c r="Q3594">
        <f t="shared" si="169"/>
        <v>1.4999999999999999E-2</v>
      </c>
      <c r="R3594">
        <f t="shared" si="170"/>
        <v>1161</v>
      </c>
    </row>
    <row r="3595" spans="1:18" ht="15.75" customHeight="1">
      <c r="A3595" s="19">
        <v>3594</v>
      </c>
      <c r="B3595" s="4">
        <v>5</v>
      </c>
      <c r="C3595" s="15">
        <v>277</v>
      </c>
      <c r="D3595" s="21">
        <v>1</v>
      </c>
      <c r="E3595" s="22">
        <v>44573</v>
      </c>
      <c r="F3595" s="26">
        <v>50</v>
      </c>
      <c r="G3595" s="24">
        <v>7.0000000000000007E-2</v>
      </c>
      <c r="H3595">
        <f>VLOOKUP($B3595,產品!$A$1:$E$61,4,FALSE)*(1-$G3595)*$F3595</f>
        <v>46499.999999999993</v>
      </c>
      <c r="I3595" s="58">
        <f>$H3595-VLOOKUP($B3595,產品!$A$2:$E$61,5,FALSE)*F3595-$R3595</f>
        <v>26034.999999999993</v>
      </c>
      <c r="J3595">
        <f t="shared" si="168"/>
        <v>2022</v>
      </c>
      <c r="P3595" t="str">
        <f>MID(VLOOKUP($D3595,業務!$A$1:$E$11,2,FALSE),FIND("/",VLOOKUP($D3595,業務!$A$1:$E$11,2,FALSE))+1,2)</f>
        <v>專員</v>
      </c>
      <c r="Q3595">
        <f t="shared" si="169"/>
        <v>0.01</v>
      </c>
      <c r="R3595">
        <f t="shared" si="170"/>
        <v>464.99999999999994</v>
      </c>
    </row>
    <row r="3596" spans="1:18" ht="15.75" customHeight="1">
      <c r="A3596" s="19">
        <v>3595</v>
      </c>
      <c r="B3596" s="4">
        <v>6</v>
      </c>
      <c r="C3596" s="15">
        <v>4</v>
      </c>
      <c r="D3596" s="21">
        <v>3</v>
      </c>
      <c r="E3596" s="22">
        <v>44573</v>
      </c>
      <c r="F3596" s="26">
        <v>60</v>
      </c>
      <c r="G3596" s="24">
        <v>0.11</v>
      </c>
      <c r="H3596">
        <f>VLOOKUP($B3596,產品!$A$1:$E$61,4,FALSE)*(1-$G3596)*$F3596</f>
        <v>53400</v>
      </c>
      <c r="I3596" s="58">
        <f>$H3596-VLOOKUP($B3596,產品!$A$2:$E$61,5,FALSE)*F3596-$R3596</f>
        <v>28545.599999999999</v>
      </c>
      <c r="J3596">
        <f t="shared" si="168"/>
        <v>2022</v>
      </c>
      <c r="P3596" t="str">
        <f>MID(VLOOKUP($D3596,業務!$A$1:$E$11,2,FALSE),FIND("/",VLOOKUP($D3596,業務!$A$1:$E$11,2,FALSE))+1,2)</f>
        <v>協理</v>
      </c>
      <c r="Q3596">
        <f t="shared" si="169"/>
        <v>1.6E-2</v>
      </c>
      <c r="R3596">
        <f t="shared" si="170"/>
        <v>854.4</v>
      </c>
    </row>
    <row r="3597" spans="1:18" ht="15.75" customHeight="1">
      <c r="A3597" s="19">
        <v>3596</v>
      </c>
      <c r="B3597" s="4">
        <v>46</v>
      </c>
      <c r="C3597" s="15">
        <v>266</v>
      </c>
      <c r="D3597" s="21">
        <v>7</v>
      </c>
      <c r="E3597" s="22">
        <v>44574</v>
      </c>
      <c r="F3597" s="26">
        <v>3</v>
      </c>
      <c r="G3597" s="24">
        <v>0.06</v>
      </c>
      <c r="H3597">
        <f>VLOOKUP($B3597,產品!$A$1:$E$61,4,FALSE)*(1-$G3597)*$F3597</f>
        <v>47940</v>
      </c>
      <c r="I3597" s="58">
        <f>$H3597-VLOOKUP($B3597,產品!$A$2:$E$61,5,FALSE)*F3597-$R3597</f>
        <v>14214.72</v>
      </c>
      <c r="J3597">
        <f t="shared" si="168"/>
        <v>2022</v>
      </c>
      <c r="P3597" t="str">
        <f>MID(VLOOKUP($D3597,業務!$A$1:$E$11,2,FALSE),FIND("/",VLOOKUP($D3597,業務!$A$1:$E$11,2,FALSE))+1,2)</f>
        <v>副理</v>
      </c>
      <c r="Q3597">
        <f t="shared" si="169"/>
        <v>1.2E-2</v>
      </c>
      <c r="R3597">
        <f t="shared" si="170"/>
        <v>575.28</v>
      </c>
    </row>
    <row r="3598" spans="1:18" ht="15.75" customHeight="1">
      <c r="A3598" s="19">
        <v>3597</v>
      </c>
      <c r="B3598" s="4">
        <v>57</v>
      </c>
      <c r="C3598" s="15">
        <v>271</v>
      </c>
      <c r="D3598" s="21">
        <v>6</v>
      </c>
      <c r="E3598" s="22">
        <v>44574</v>
      </c>
      <c r="F3598" s="26">
        <v>3</v>
      </c>
      <c r="G3598" s="24">
        <v>0.09</v>
      </c>
      <c r="H3598">
        <f>VLOOKUP($B3598,產品!$A$1:$E$61,4,FALSE)*(1-$G3598)*$F3598</f>
        <v>49140</v>
      </c>
      <c r="I3598" s="58">
        <f>$H3598-VLOOKUP($B3598,產品!$A$2:$E$61,5,FALSE)*F3598-$R3598</f>
        <v>10848.6</v>
      </c>
      <c r="J3598">
        <f t="shared" si="168"/>
        <v>2022</v>
      </c>
      <c r="P3598" t="str">
        <f>MID(VLOOKUP($D3598,業務!$A$1:$E$11,2,FALSE),FIND("/",VLOOKUP($D3598,業務!$A$1:$E$11,2,FALSE))+1,2)</f>
        <v>專員</v>
      </c>
      <c r="Q3598">
        <f t="shared" si="169"/>
        <v>0.01</v>
      </c>
      <c r="R3598">
        <f t="shared" si="170"/>
        <v>491.40000000000003</v>
      </c>
    </row>
    <row r="3599" spans="1:18" ht="15.75" customHeight="1">
      <c r="A3599" s="19">
        <v>3598</v>
      </c>
      <c r="B3599" s="4">
        <v>39</v>
      </c>
      <c r="C3599" s="15">
        <v>137</v>
      </c>
      <c r="D3599" s="21">
        <v>6</v>
      </c>
      <c r="E3599" s="22">
        <v>44574</v>
      </c>
      <c r="F3599" s="26">
        <v>3</v>
      </c>
      <c r="G3599" s="24">
        <v>0.19</v>
      </c>
      <c r="H3599">
        <f>VLOOKUP($B3599,產品!$A$1:$E$61,4,FALSE)*(1-$G3599)*$F3599</f>
        <v>43740.000000000007</v>
      </c>
      <c r="I3599" s="58">
        <f>$H3599-VLOOKUP($B3599,產品!$A$2:$E$61,5,FALSE)*F3599-$R3599</f>
        <v>8202.6000000000076</v>
      </c>
      <c r="J3599">
        <f t="shared" si="168"/>
        <v>2022</v>
      </c>
      <c r="P3599" t="str">
        <f>MID(VLOOKUP($D3599,業務!$A$1:$E$11,2,FALSE),FIND("/",VLOOKUP($D3599,業務!$A$1:$E$11,2,FALSE))+1,2)</f>
        <v>專員</v>
      </c>
      <c r="Q3599">
        <f t="shared" si="169"/>
        <v>0.01</v>
      </c>
      <c r="R3599">
        <f t="shared" si="170"/>
        <v>437.40000000000009</v>
      </c>
    </row>
    <row r="3600" spans="1:18" ht="15.75" customHeight="1">
      <c r="A3600" s="19">
        <v>3599</v>
      </c>
      <c r="B3600" s="4">
        <v>50</v>
      </c>
      <c r="C3600" s="15">
        <v>258</v>
      </c>
      <c r="D3600" s="21">
        <v>3</v>
      </c>
      <c r="E3600" s="22">
        <v>44574</v>
      </c>
      <c r="F3600" s="26">
        <v>3</v>
      </c>
      <c r="G3600" s="24">
        <v>0.18</v>
      </c>
      <c r="H3600">
        <f>VLOOKUP($B3600,產品!$A$1:$E$61,4,FALSE)*(1-$G3600)*$F3600</f>
        <v>44280.000000000007</v>
      </c>
      <c r="I3600" s="58">
        <f>$H3600-VLOOKUP($B3600,產品!$A$2:$E$61,5,FALSE)*F3600-$R3600</f>
        <v>5771.5200000000068</v>
      </c>
      <c r="J3600">
        <f t="shared" si="168"/>
        <v>2022</v>
      </c>
      <c r="P3600" t="str">
        <f>MID(VLOOKUP($D3600,業務!$A$1:$E$11,2,FALSE),FIND("/",VLOOKUP($D3600,業務!$A$1:$E$11,2,FALSE))+1,2)</f>
        <v>協理</v>
      </c>
      <c r="Q3600">
        <f t="shared" si="169"/>
        <v>1.6E-2</v>
      </c>
      <c r="R3600">
        <f t="shared" si="170"/>
        <v>708.48000000000013</v>
      </c>
    </row>
    <row r="3601" spans="1:18" ht="15.75" customHeight="1">
      <c r="A3601" s="19">
        <v>3600</v>
      </c>
      <c r="B3601" s="4">
        <v>54</v>
      </c>
      <c r="C3601" s="15">
        <v>294</v>
      </c>
      <c r="D3601" s="21">
        <v>9</v>
      </c>
      <c r="E3601" s="22">
        <v>44574</v>
      </c>
      <c r="F3601" s="26">
        <v>4</v>
      </c>
      <c r="G3601" s="24">
        <v>0.1</v>
      </c>
      <c r="H3601">
        <f>VLOOKUP($B3601,產品!$A$1:$E$61,4,FALSE)*(1-$G3601)*$F3601</f>
        <v>64800</v>
      </c>
      <c r="I3601" s="58">
        <f>$H3601-VLOOKUP($B3601,產品!$A$2:$E$61,5,FALSE)*F3601-$R3601</f>
        <v>13428</v>
      </c>
      <c r="J3601">
        <f t="shared" si="168"/>
        <v>2022</v>
      </c>
      <c r="P3601" t="str">
        <f>MID(VLOOKUP($D3601,業務!$A$1:$E$11,2,FALSE),FIND("/",VLOOKUP($D3601,業務!$A$1:$E$11,2,FALSE))+1,2)</f>
        <v>經理</v>
      </c>
      <c r="Q3601">
        <f t="shared" si="169"/>
        <v>1.4999999999999999E-2</v>
      </c>
      <c r="R3601">
        <f t="shared" si="170"/>
        <v>972</v>
      </c>
    </row>
    <row r="3602" spans="1:18" ht="15.75" customHeight="1">
      <c r="A3602" s="19">
        <v>3601</v>
      </c>
      <c r="B3602" s="4">
        <v>45</v>
      </c>
      <c r="C3602" s="15">
        <v>135</v>
      </c>
      <c r="D3602" s="21">
        <v>4</v>
      </c>
      <c r="E3602" s="22">
        <v>44574</v>
      </c>
      <c r="F3602" s="26">
        <v>4</v>
      </c>
      <c r="G3602" s="24">
        <v>0.1</v>
      </c>
      <c r="H3602">
        <f>VLOOKUP($B3602,產品!$A$1:$E$61,4,FALSE)*(1-$G3602)*$F3602</f>
        <v>50400</v>
      </c>
      <c r="I3602" s="58">
        <f>$H3602-VLOOKUP($B3602,產品!$A$2:$E$61,5,FALSE)*F3602-$R3602</f>
        <v>13395.2</v>
      </c>
      <c r="J3602">
        <f t="shared" si="168"/>
        <v>2022</v>
      </c>
      <c r="P3602" t="str">
        <f>MID(VLOOKUP($D3602,業務!$A$1:$E$11,2,FALSE),FIND("/",VLOOKUP($D3602,業務!$A$1:$E$11,2,FALSE))+1,2)</f>
        <v>副理</v>
      </c>
      <c r="Q3602">
        <f t="shared" si="169"/>
        <v>1.2E-2</v>
      </c>
      <c r="R3602">
        <f t="shared" si="170"/>
        <v>604.80000000000007</v>
      </c>
    </row>
    <row r="3603" spans="1:18" ht="15.75" customHeight="1">
      <c r="A3603" s="19">
        <v>3602</v>
      </c>
      <c r="B3603" s="4">
        <v>35</v>
      </c>
      <c r="C3603" s="15">
        <v>8</v>
      </c>
      <c r="D3603" s="21">
        <v>4</v>
      </c>
      <c r="E3603" s="22">
        <v>44574</v>
      </c>
      <c r="F3603" s="23">
        <v>5</v>
      </c>
      <c r="G3603" s="24">
        <v>0.05</v>
      </c>
      <c r="H3603">
        <f>VLOOKUP($B3603,產品!$A$1:$E$61,4,FALSE)*(1-$G3603)*$F3603</f>
        <v>40375</v>
      </c>
      <c r="I3603" s="58">
        <f>$H3603-VLOOKUP($B3603,產品!$A$2:$E$61,5,FALSE)*F3603-$R3603</f>
        <v>14390.5</v>
      </c>
      <c r="J3603">
        <f t="shared" si="168"/>
        <v>2022</v>
      </c>
      <c r="P3603" t="str">
        <f>MID(VLOOKUP($D3603,業務!$A$1:$E$11,2,FALSE),FIND("/",VLOOKUP($D3603,業務!$A$1:$E$11,2,FALSE))+1,2)</f>
        <v>副理</v>
      </c>
      <c r="Q3603">
        <f t="shared" si="169"/>
        <v>1.2E-2</v>
      </c>
      <c r="R3603">
        <f t="shared" si="170"/>
        <v>484.5</v>
      </c>
    </row>
    <row r="3604" spans="1:18" ht="15.75" customHeight="1">
      <c r="A3604" s="19">
        <v>3603</v>
      </c>
      <c r="B3604" s="4">
        <v>59</v>
      </c>
      <c r="C3604" s="15">
        <v>122</v>
      </c>
      <c r="D3604" s="21">
        <v>1</v>
      </c>
      <c r="E3604" s="22">
        <v>44574</v>
      </c>
      <c r="F3604" s="26">
        <v>6</v>
      </c>
      <c r="G3604" s="24">
        <v>0.1</v>
      </c>
      <c r="H3604">
        <f>VLOOKUP($B3604,產品!$A$1:$E$61,4,FALSE)*(1-$G3604)*$F3604</f>
        <v>129600</v>
      </c>
      <c r="I3604" s="58">
        <f>$H3604-VLOOKUP($B3604,產品!$A$2:$E$61,5,FALSE)*F3604-$R3604</f>
        <v>27504</v>
      </c>
      <c r="J3604">
        <f t="shared" si="168"/>
        <v>2022</v>
      </c>
      <c r="P3604" t="str">
        <f>MID(VLOOKUP($D3604,業務!$A$1:$E$11,2,FALSE),FIND("/",VLOOKUP($D3604,業務!$A$1:$E$11,2,FALSE))+1,2)</f>
        <v>專員</v>
      </c>
      <c r="Q3604">
        <f t="shared" si="169"/>
        <v>0.01</v>
      </c>
      <c r="R3604">
        <f t="shared" si="170"/>
        <v>1296</v>
      </c>
    </row>
    <row r="3605" spans="1:18" ht="15.75" customHeight="1">
      <c r="A3605" s="19">
        <v>3604</v>
      </c>
      <c r="B3605" s="4">
        <v>27</v>
      </c>
      <c r="C3605" s="15">
        <v>294</v>
      </c>
      <c r="D3605" s="21">
        <v>9</v>
      </c>
      <c r="E3605" s="22">
        <v>44574</v>
      </c>
      <c r="F3605" s="26">
        <v>7</v>
      </c>
      <c r="G3605" s="24">
        <v>0.11</v>
      </c>
      <c r="H3605">
        <f>VLOOKUP($B3605,產品!$A$1:$E$61,4,FALSE)*(1-$G3605)*$F3605</f>
        <v>43610</v>
      </c>
      <c r="I3605" s="58">
        <f>$H3605-VLOOKUP($B3605,產品!$A$2:$E$61,5,FALSE)*F3605-$R3605</f>
        <v>13555.85</v>
      </c>
      <c r="J3605">
        <f t="shared" si="168"/>
        <v>2022</v>
      </c>
      <c r="P3605" t="str">
        <f>MID(VLOOKUP($D3605,業務!$A$1:$E$11,2,FALSE),FIND("/",VLOOKUP($D3605,業務!$A$1:$E$11,2,FALSE))+1,2)</f>
        <v>經理</v>
      </c>
      <c r="Q3605">
        <f t="shared" si="169"/>
        <v>1.4999999999999999E-2</v>
      </c>
      <c r="R3605">
        <f t="shared" si="170"/>
        <v>654.15</v>
      </c>
    </row>
    <row r="3606" spans="1:18" ht="15.75" customHeight="1">
      <c r="A3606" s="19">
        <v>3605</v>
      </c>
      <c r="B3606" s="4">
        <v>30</v>
      </c>
      <c r="C3606" s="15">
        <v>257</v>
      </c>
      <c r="D3606" s="21">
        <v>10</v>
      </c>
      <c r="E3606" s="22">
        <v>44574</v>
      </c>
      <c r="F3606" s="23">
        <v>8</v>
      </c>
      <c r="G3606" s="24">
        <v>0.13</v>
      </c>
      <c r="H3606">
        <f>VLOOKUP($B3606,產品!$A$1:$E$61,4,FALSE)*(1-$G3606)*$F3606</f>
        <v>45240</v>
      </c>
      <c r="I3606" s="58">
        <f>$H3606-VLOOKUP($B3606,產品!$A$2:$E$61,5,FALSE)*F3606-$R3606</f>
        <v>13587.6</v>
      </c>
      <c r="J3606">
        <f t="shared" si="168"/>
        <v>2022</v>
      </c>
      <c r="P3606" t="str">
        <f>MID(VLOOKUP($D3606,業務!$A$1:$E$11,2,FALSE),FIND("/",VLOOKUP($D3606,業務!$A$1:$E$11,2,FALSE))+1,2)</f>
        <v>專員</v>
      </c>
      <c r="Q3606">
        <f t="shared" si="169"/>
        <v>0.01</v>
      </c>
      <c r="R3606">
        <f t="shared" si="170"/>
        <v>452.40000000000003</v>
      </c>
    </row>
    <row r="3607" spans="1:18" ht="15.75" customHeight="1">
      <c r="A3607" s="19">
        <v>3606</v>
      </c>
      <c r="B3607" s="4">
        <v>25</v>
      </c>
      <c r="C3607" s="15">
        <v>286</v>
      </c>
      <c r="D3607" s="21">
        <v>4</v>
      </c>
      <c r="E3607" s="22">
        <v>44574</v>
      </c>
      <c r="F3607" s="26">
        <v>10</v>
      </c>
      <c r="G3607" s="24">
        <v>0.11</v>
      </c>
      <c r="H3607">
        <f>VLOOKUP($B3607,產品!$A$1:$E$61,4,FALSE)*(1-$G3607)*$F3607</f>
        <v>53400</v>
      </c>
      <c r="I3607" s="58">
        <f>$H3607-VLOOKUP($B3607,產品!$A$2:$E$61,5,FALSE)*F3607-$R3607</f>
        <v>16759.2</v>
      </c>
      <c r="J3607">
        <f t="shared" si="168"/>
        <v>2022</v>
      </c>
      <c r="P3607" t="str">
        <f>MID(VLOOKUP($D3607,業務!$A$1:$E$11,2,FALSE),FIND("/",VLOOKUP($D3607,業務!$A$1:$E$11,2,FALSE))+1,2)</f>
        <v>副理</v>
      </c>
      <c r="Q3607">
        <f t="shared" si="169"/>
        <v>1.2E-2</v>
      </c>
      <c r="R3607">
        <f t="shared" si="170"/>
        <v>640.80000000000007</v>
      </c>
    </row>
    <row r="3608" spans="1:18" ht="15.75" customHeight="1">
      <c r="A3608" s="19">
        <v>3607</v>
      </c>
      <c r="B3608" s="4">
        <v>29</v>
      </c>
      <c r="C3608" s="15">
        <v>264</v>
      </c>
      <c r="D3608" s="21">
        <v>8</v>
      </c>
      <c r="E3608" s="22">
        <v>44574</v>
      </c>
      <c r="F3608" s="26">
        <v>10</v>
      </c>
      <c r="G3608" s="24">
        <v>0.15</v>
      </c>
      <c r="H3608">
        <f>VLOOKUP($B3608,產品!$A$1:$E$61,4,FALSE)*(1-$G3608)*$F3608</f>
        <v>51000</v>
      </c>
      <c r="I3608" s="58">
        <f>$H3608-VLOOKUP($B3608,產品!$A$2:$E$61,5,FALSE)*F3608-$R3608</f>
        <v>14490</v>
      </c>
      <c r="J3608">
        <f t="shared" si="168"/>
        <v>2022</v>
      </c>
      <c r="P3608" t="str">
        <f>MID(VLOOKUP($D3608,業務!$A$1:$E$11,2,FALSE),FIND("/",VLOOKUP($D3608,業務!$A$1:$E$11,2,FALSE))+1,2)</f>
        <v>專員</v>
      </c>
      <c r="Q3608">
        <f t="shared" si="169"/>
        <v>0.01</v>
      </c>
      <c r="R3608">
        <f t="shared" si="170"/>
        <v>510</v>
      </c>
    </row>
    <row r="3609" spans="1:18" ht="15.75" customHeight="1">
      <c r="A3609" s="19">
        <v>3608</v>
      </c>
      <c r="B3609" s="4">
        <v>38</v>
      </c>
      <c r="C3609" s="15">
        <v>6</v>
      </c>
      <c r="D3609" s="21">
        <v>8</v>
      </c>
      <c r="E3609" s="22">
        <v>44574</v>
      </c>
      <c r="F3609" s="23">
        <v>20</v>
      </c>
      <c r="G3609" s="24">
        <v>0.16</v>
      </c>
      <c r="H3609">
        <f>VLOOKUP($B3609,產品!$A$1:$E$61,4,FALSE)*(1-$G3609)*$F3609</f>
        <v>252000</v>
      </c>
      <c r="I3609" s="58">
        <f>$H3609-VLOOKUP($B3609,產品!$A$2:$E$61,5,FALSE)*F3609-$R3609</f>
        <v>54480</v>
      </c>
      <c r="J3609">
        <f t="shared" si="168"/>
        <v>2022</v>
      </c>
      <c r="P3609" t="str">
        <f>MID(VLOOKUP($D3609,業務!$A$1:$E$11,2,FALSE),FIND("/",VLOOKUP($D3609,業務!$A$1:$E$11,2,FALSE))+1,2)</f>
        <v>專員</v>
      </c>
      <c r="Q3609">
        <f t="shared" si="169"/>
        <v>0.01</v>
      </c>
      <c r="R3609">
        <f t="shared" si="170"/>
        <v>2520</v>
      </c>
    </row>
    <row r="3610" spans="1:18" ht="15.75" customHeight="1">
      <c r="A3610" s="19">
        <v>3609</v>
      </c>
      <c r="B3610" s="4">
        <v>21</v>
      </c>
      <c r="C3610" s="15">
        <v>264</v>
      </c>
      <c r="D3610" s="21">
        <v>9</v>
      </c>
      <c r="E3610" s="22">
        <v>44574</v>
      </c>
      <c r="F3610" s="26">
        <v>30</v>
      </c>
      <c r="G3610" s="24">
        <v>0.06</v>
      </c>
      <c r="H3610">
        <f>VLOOKUP($B3610,產品!$A$1:$E$61,4,FALSE)*(1-$G3610)*$F3610</f>
        <v>50760</v>
      </c>
      <c r="I3610" s="58">
        <f>$H3610-VLOOKUP($B3610,產品!$A$2:$E$61,5,FALSE)*F3610-$R3610</f>
        <v>28398.6</v>
      </c>
      <c r="J3610">
        <f t="shared" si="168"/>
        <v>2022</v>
      </c>
      <c r="P3610" t="str">
        <f>MID(VLOOKUP($D3610,業務!$A$1:$E$11,2,FALSE),FIND("/",VLOOKUP($D3610,業務!$A$1:$E$11,2,FALSE))+1,2)</f>
        <v>經理</v>
      </c>
      <c r="Q3610">
        <f t="shared" si="169"/>
        <v>1.4999999999999999E-2</v>
      </c>
      <c r="R3610">
        <f t="shared" si="170"/>
        <v>761.4</v>
      </c>
    </row>
    <row r="3611" spans="1:18" ht="15.75" customHeight="1">
      <c r="A3611" s="19">
        <v>3610</v>
      </c>
      <c r="B3611" s="4">
        <v>27</v>
      </c>
      <c r="C3611" s="15">
        <v>134</v>
      </c>
      <c r="D3611" s="21">
        <v>7</v>
      </c>
      <c r="E3611" s="22">
        <v>44575</v>
      </c>
      <c r="F3611" s="26">
        <v>3</v>
      </c>
      <c r="G3611" s="24">
        <v>0.16</v>
      </c>
      <c r="H3611">
        <f>VLOOKUP($B3611,產品!$A$1:$E$61,4,FALSE)*(1-$G3611)*$F3611</f>
        <v>17640</v>
      </c>
      <c r="I3611" s="58">
        <f>$H3611-VLOOKUP($B3611,產品!$A$2:$E$61,5,FALSE)*F3611-$R3611</f>
        <v>4828.32</v>
      </c>
      <c r="J3611">
        <f t="shared" si="168"/>
        <v>2022</v>
      </c>
      <c r="P3611" t="str">
        <f>MID(VLOOKUP($D3611,業務!$A$1:$E$11,2,FALSE),FIND("/",VLOOKUP($D3611,業務!$A$1:$E$11,2,FALSE))+1,2)</f>
        <v>副理</v>
      </c>
      <c r="Q3611">
        <f t="shared" si="169"/>
        <v>1.2E-2</v>
      </c>
      <c r="R3611">
        <f t="shared" si="170"/>
        <v>211.68</v>
      </c>
    </row>
    <row r="3612" spans="1:18" ht="15.75" customHeight="1">
      <c r="A3612" s="19">
        <v>3611</v>
      </c>
      <c r="B3612" s="4">
        <v>60</v>
      </c>
      <c r="C3612" s="15">
        <v>5</v>
      </c>
      <c r="D3612" s="21">
        <v>5</v>
      </c>
      <c r="E3612" s="22">
        <v>44575</v>
      </c>
      <c r="F3612" s="26">
        <v>4</v>
      </c>
      <c r="G3612" s="24">
        <v>0.14000000000000001</v>
      </c>
      <c r="H3612">
        <f>VLOOKUP($B3612,產品!$A$1:$E$61,4,FALSE)*(1-$G3612)*$F3612</f>
        <v>86000</v>
      </c>
      <c r="I3612" s="58">
        <f>$H3612-VLOOKUP($B3612,產品!$A$2:$E$61,5,FALSE)*F3612-$R3612</f>
        <v>15140</v>
      </c>
      <c r="J3612">
        <f t="shared" si="168"/>
        <v>2022</v>
      </c>
      <c r="P3612" t="str">
        <f>MID(VLOOKUP($D3612,業務!$A$1:$E$11,2,FALSE),FIND("/",VLOOKUP($D3612,業務!$A$1:$E$11,2,FALSE))+1,2)</f>
        <v>專員</v>
      </c>
      <c r="Q3612">
        <f t="shared" si="169"/>
        <v>0.01</v>
      </c>
      <c r="R3612">
        <f t="shared" si="170"/>
        <v>860</v>
      </c>
    </row>
    <row r="3613" spans="1:18" ht="15.75" customHeight="1">
      <c r="A3613" s="19">
        <v>3612</v>
      </c>
      <c r="B3613" s="4">
        <v>54</v>
      </c>
      <c r="C3613" s="15">
        <v>284</v>
      </c>
      <c r="D3613" s="21">
        <v>8</v>
      </c>
      <c r="E3613" s="22">
        <v>44575</v>
      </c>
      <c r="F3613" s="26">
        <v>5</v>
      </c>
      <c r="G3613" s="24">
        <v>0.14000000000000001</v>
      </c>
      <c r="H3613">
        <f>VLOOKUP($B3613,產品!$A$1:$E$61,4,FALSE)*(1-$G3613)*$F3613</f>
        <v>77400</v>
      </c>
      <c r="I3613" s="58">
        <f>$H3613-VLOOKUP($B3613,產品!$A$2:$E$61,5,FALSE)*F3613-$R3613</f>
        <v>13626</v>
      </c>
      <c r="J3613">
        <f t="shared" si="168"/>
        <v>2022</v>
      </c>
      <c r="P3613" t="str">
        <f>MID(VLOOKUP($D3613,業務!$A$1:$E$11,2,FALSE),FIND("/",VLOOKUP($D3613,業務!$A$1:$E$11,2,FALSE))+1,2)</f>
        <v>專員</v>
      </c>
      <c r="Q3613">
        <f t="shared" si="169"/>
        <v>0.01</v>
      </c>
      <c r="R3613">
        <f t="shared" si="170"/>
        <v>774</v>
      </c>
    </row>
    <row r="3614" spans="1:18" ht="15.75" customHeight="1">
      <c r="A3614" s="19">
        <v>3613</v>
      </c>
      <c r="B3614" s="4">
        <v>59</v>
      </c>
      <c r="C3614" s="15">
        <v>117</v>
      </c>
      <c r="D3614" s="21">
        <v>7</v>
      </c>
      <c r="E3614" s="22">
        <v>44575</v>
      </c>
      <c r="F3614" s="23">
        <v>10</v>
      </c>
      <c r="G3614" s="24">
        <v>0.12</v>
      </c>
      <c r="H3614">
        <f>VLOOKUP($B3614,產品!$A$1:$E$61,4,FALSE)*(1-$G3614)*$F3614</f>
        <v>211200</v>
      </c>
      <c r="I3614" s="58">
        <f>$H3614-VLOOKUP($B3614,產品!$A$2:$E$61,5,FALSE)*F3614-$R3614</f>
        <v>40665.599999999999</v>
      </c>
      <c r="J3614">
        <f t="shared" si="168"/>
        <v>2022</v>
      </c>
      <c r="P3614" t="str">
        <f>MID(VLOOKUP($D3614,業務!$A$1:$E$11,2,FALSE),FIND("/",VLOOKUP($D3614,業務!$A$1:$E$11,2,FALSE))+1,2)</f>
        <v>副理</v>
      </c>
      <c r="Q3614">
        <f t="shared" si="169"/>
        <v>1.2E-2</v>
      </c>
      <c r="R3614">
        <f t="shared" si="170"/>
        <v>2534.4</v>
      </c>
    </row>
    <row r="3615" spans="1:18" ht="15.75" customHeight="1">
      <c r="A3615" s="19">
        <v>3614</v>
      </c>
      <c r="B3615" s="4">
        <v>38</v>
      </c>
      <c r="C3615" s="15">
        <v>113</v>
      </c>
      <c r="D3615" s="21">
        <v>5</v>
      </c>
      <c r="E3615" s="22">
        <v>44575</v>
      </c>
      <c r="F3615" s="23">
        <v>14</v>
      </c>
      <c r="G3615" s="24">
        <v>0.17</v>
      </c>
      <c r="H3615">
        <f>VLOOKUP($B3615,產品!$A$1:$E$61,4,FALSE)*(1-$G3615)*$F3615</f>
        <v>174300</v>
      </c>
      <c r="I3615" s="58">
        <f>$H3615-VLOOKUP($B3615,產品!$A$2:$E$61,5,FALSE)*F3615-$R3615</f>
        <v>36057</v>
      </c>
      <c r="J3615">
        <f t="shared" si="168"/>
        <v>2022</v>
      </c>
      <c r="P3615" t="str">
        <f>MID(VLOOKUP($D3615,業務!$A$1:$E$11,2,FALSE),FIND("/",VLOOKUP($D3615,業務!$A$1:$E$11,2,FALSE))+1,2)</f>
        <v>專員</v>
      </c>
      <c r="Q3615">
        <f t="shared" si="169"/>
        <v>0.01</v>
      </c>
      <c r="R3615">
        <f t="shared" si="170"/>
        <v>1743</v>
      </c>
    </row>
    <row r="3616" spans="1:18" ht="15.75" customHeight="1">
      <c r="A3616" s="19">
        <v>3615</v>
      </c>
      <c r="B3616" s="4">
        <v>55</v>
      </c>
      <c r="C3616" s="15">
        <v>3</v>
      </c>
      <c r="D3616" s="21">
        <v>6</v>
      </c>
      <c r="E3616" s="22">
        <v>44576</v>
      </c>
      <c r="F3616" s="26">
        <v>3</v>
      </c>
      <c r="G3616" s="24">
        <v>0.16</v>
      </c>
      <c r="H3616">
        <f>VLOOKUP($B3616,產品!$A$1:$E$61,4,FALSE)*(1-$G3616)*$F3616</f>
        <v>50400</v>
      </c>
      <c r="I3616" s="58">
        <f>$H3616-VLOOKUP($B3616,產品!$A$2:$E$61,5,FALSE)*F3616-$R3616</f>
        <v>7896</v>
      </c>
      <c r="J3616">
        <f t="shared" si="168"/>
        <v>2022</v>
      </c>
      <c r="P3616" t="str">
        <f>MID(VLOOKUP($D3616,業務!$A$1:$E$11,2,FALSE),FIND("/",VLOOKUP($D3616,業務!$A$1:$E$11,2,FALSE))+1,2)</f>
        <v>專員</v>
      </c>
      <c r="Q3616">
        <f t="shared" si="169"/>
        <v>0.01</v>
      </c>
      <c r="R3616">
        <f t="shared" si="170"/>
        <v>504</v>
      </c>
    </row>
    <row r="3617" spans="1:18" ht="15.75" customHeight="1">
      <c r="A3617" s="19">
        <v>3616</v>
      </c>
      <c r="B3617" s="4">
        <v>29</v>
      </c>
      <c r="C3617" s="15">
        <v>11</v>
      </c>
      <c r="D3617" s="21">
        <v>8</v>
      </c>
      <c r="E3617" s="22">
        <v>44576</v>
      </c>
      <c r="F3617" s="26">
        <v>4</v>
      </c>
      <c r="G3617" s="24">
        <v>0.05</v>
      </c>
      <c r="H3617">
        <f>VLOOKUP($B3617,產品!$A$1:$E$61,4,FALSE)*(1-$G3617)*$F3617</f>
        <v>22800</v>
      </c>
      <c r="I3617" s="58">
        <f>$H3617-VLOOKUP($B3617,產品!$A$2:$E$61,5,FALSE)*F3617-$R3617</f>
        <v>8172</v>
      </c>
      <c r="J3617">
        <f t="shared" si="168"/>
        <v>2022</v>
      </c>
      <c r="P3617" t="str">
        <f>MID(VLOOKUP($D3617,業務!$A$1:$E$11,2,FALSE),FIND("/",VLOOKUP($D3617,業務!$A$1:$E$11,2,FALSE))+1,2)</f>
        <v>專員</v>
      </c>
      <c r="Q3617">
        <f t="shared" si="169"/>
        <v>0.01</v>
      </c>
      <c r="R3617">
        <f t="shared" si="170"/>
        <v>228</v>
      </c>
    </row>
    <row r="3618" spans="1:18" ht="15.75" customHeight="1">
      <c r="A3618" s="19">
        <v>3617</v>
      </c>
      <c r="B3618" s="4">
        <v>38</v>
      </c>
      <c r="C3618" s="15">
        <v>263</v>
      </c>
      <c r="D3618" s="21">
        <v>2</v>
      </c>
      <c r="E3618" s="22">
        <v>44576</v>
      </c>
      <c r="F3618" s="26">
        <v>5</v>
      </c>
      <c r="G3618" s="24">
        <v>0.12</v>
      </c>
      <c r="H3618">
        <f>VLOOKUP($B3618,產品!$A$1:$E$61,4,FALSE)*(1-$G3618)*$F3618</f>
        <v>66000</v>
      </c>
      <c r="I3618" s="58">
        <f>$H3618-VLOOKUP($B3618,產品!$A$2:$E$61,5,FALSE)*F3618-$R3618</f>
        <v>16260</v>
      </c>
      <c r="J3618">
        <f t="shared" si="168"/>
        <v>2022</v>
      </c>
      <c r="P3618" t="str">
        <f>MID(VLOOKUP($D3618,業務!$A$1:$E$11,2,FALSE),FIND("/",VLOOKUP($D3618,業務!$A$1:$E$11,2,FALSE))+1,2)</f>
        <v>經理</v>
      </c>
      <c r="Q3618">
        <f t="shared" si="169"/>
        <v>1.4999999999999999E-2</v>
      </c>
      <c r="R3618">
        <f t="shared" si="170"/>
        <v>990</v>
      </c>
    </row>
    <row r="3619" spans="1:18" ht="15.75" customHeight="1">
      <c r="A3619" s="19">
        <v>3618</v>
      </c>
      <c r="B3619" s="4">
        <v>52</v>
      </c>
      <c r="C3619" s="15">
        <v>11</v>
      </c>
      <c r="D3619" s="21">
        <v>4</v>
      </c>
      <c r="E3619" s="22">
        <v>44576</v>
      </c>
      <c r="F3619" s="23">
        <v>15</v>
      </c>
      <c r="G3619" s="24">
        <v>0.12</v>
      </c>
      <c r="H3619">
        <f>VLOOKUP($B3619,產品!$A$1:$E$61,4,FALSE)*(1-$G3619)*$F3619</f>
        <v>290400</v>
      </c>
      <c r="I3619" s="58">
        <f>$H3619-VLOOKUP($B3619,產品!$A$2:$E$61,5,FALSE)*F3619-$R3619</f>
        <v>55915.200000000026</v>
      </c>
      <c r="J3619">
        <f t="shared" si="168"/>
        <v>2022</v>
      </c>
      <c r="P3619" t="str">
        <f>MID(VLOOKUP($D3619,業務!$A$1:$E$11,2,FALSE),FIND("/",VLOOKUP($D3619,業務!$A$1:$E$11,2,FALSE))+1,2)</f>
        <v>副理</v>
      </c>
      <c r="Q3619">
        <f t="shared" si="169"/>
        <v>1.2E-2</v>
      </c>
      <c r="R3619">
        <f t="shared" si="170"/>
        <v>3484.8</v>
      </c>
    </row>
    <row r="3620" spans="1:18" ht="15.75" customHeight="1">
      <c r="A3620" s="19">
        <v>3619</v>
      </c>
      <c r="B3620" s="4">
        <v>24</v>
      </c>
      <c r="C3620" s="15">
        <v>4</v>
      </c>
      <c r="D3620" s="21">
        <v>8</v>
      </c>
      <c r="E3620" s="22">
        <v>44576</v>
      </c>
      <c r="F3620" s="26">
        <v>15</v>
      </c>
      <c r="G3620" s="24">
        <v>0.12</v>
      </c>
      <c r="H3620">
        <f>VLOOKUP($B3620,產品!$A$1:$E$61,4,FALSE)*(1-$G3620)*$F3620</f>
        <v>23760</v>
      </c>
      <c r="I3620" s="58">
        <f>$H3620-VLOOKUP($B3620,產品!$A$2:$E$61,5,FALSE)*F3620-$R3620</f>
        <v>12722.4</v>
      </c>
      <c r="J3620">
        <f t="shared" si="168"/>
        <v>2022</v>
      </c>
      <c r="P3620" t="str">
        <f>MID(VLOOKUP($D3620,業務!$A$1:$E$11,2,FALSE),FIND("/",VLOOKUP($D3620,業務!$A$1:$E$11,2,FALSE))+1,2)</f>
        <v>專員</v>
      </c>
      <c r="Q3620">
        <f t="shared" si="169"/>
        <v>0.01</v>
      </c>
      <c r="R3620">
        <f t="shared" si="170"/>
        <v>237.6</v>
      </c>
    </row>
    <row r="3621" spans="1:18" ht="15.75" customHeight="1">
      <c r="A3621" s="19">
        <v>3620</v>
      </c>
      <c r="B3621" s="4">
        <v>13</v>
      </c>
      <c r="C3621" s="15">
        <v>260</v>
      </c>
      <c r="D3621" s="21">
        <v>5</v>
      </c>
      <c r="E3621" s="22">
        <v>44576</v>
      </c>
      <c r="F3621" s="26">
        <v>60</v>
      </c>
      <c r="G3621" s="24">
        <v>0.17</v>
      </c>
      <c r="H3621">
        <f>VLOOKUP($B3621,產品!$A$1:$E$61,4,FALSE)*(1-$G3621)*$F3621</f>
        <v>89640</v>
      </c>
      <c r="I3621" s="58">
        <f>$H3621-VLOOKUP($B3621,產品!$A$2:$E$61,5,FALSE)*F3621-$R3621</f>
        <v>45543.6</v>
      </c>
      <c r="J3621">
        <f t="shared" si="168"/>
        <v>2022</v>
      </c>
      <c r="P3621" t="str">
        <f>MID(VLOOKUP($D3621,業務!$A$1:$E$11,2,FALSE),FIND("/",VLOOKUP($D3621,業務!$A$1:$E$11,2,FALSE))+1,2)</f>
        <v>專員</v>
      </c>
      <c r="Q3621">
        <f t="shared" si="169"/>
        <v>0.01</v>
      </c>
      <c r="R3621">
        <f t="shared" si="170"/>
        <v>896.4</v>
      </c>
    </row>
    <row r="3622" spans="1:18" ht="15.75" customHeight="1">
      <c r="A3622" s="19">
        <v>3621</v>
      </c>
      <c r="B3622" s="4">
        <v>6</v>
      </c>
      <c r="C3622" s="15">
        <v>291</v>
      </c>
      <c r="D3622" s="21">
        <v>8</v>
      </c>
      <c r="E3622" s="22">
        <v>44576</v>
      </c>
      <c r="F3622" s="23">
        <v>60</v>
      </c>
      <c r="G3622" s="24">
        <v>0.15</v>
      </c>
      <c r="H3622">
        <f>VLOOKUP($B3622,產品!$A$1:$E$61,4,FALSE)*(1-$G3622)*$F3622</f>
        <v>51000</v>
      </c>
      <c r="I3622" s="58">
        <f>$H3622-VLOOKUP($B3622,產品!$A$2:$E$61,5,FALSE)*F3622-$R3622</f>
        <v>26490</v>
      </c>
      <c r="J3622">
        <f t="shared" si="168"/>
        <v>2022</v>
      </c>
      <c r="P3622" t="str">
        <f>MID(VLOOKUP($D3622,業務!$A$1:$E$11,2,FALSE),FIND("/",VLOOKUP($D3622,業務!$A$1:$E$11,2,FALSE))+1,2)</f>
        <v>專員</v>
      </c>
      <c r="Q3622">
        <f t="shared" si="169"/>
        <v>0.01</v>
      </c>
      <c r="R3622">
        <f t="shared" si="170"/>
        <v>510</v>
      </c>
    </row>
    <row r="3623" spans="1:18" ht="15.75" customHeight="1">
      <c r="A3623" s="19">
        <v>3622</v>
      </c>
      <c r="B3623" s="4">
        <v>14</v>
      </c>
      <c r="C3623" s="15">
        <v>112</v>
      </c>
      <c r="D3623" s="21">
        <v>10</v>
      </c>
      <c r="E3623" s="22">
        <v>44576</v>
      </c>
      <c r="F3623" s="23">
        <v>80</v>
      </c>
      <c r="G3623" s="24">
        <v>0.12</v>
      </c>
      <c r="H3623">
        <f>VLOOKUP($B3623,產品!$A$1:$E$61,4,FALSE)*(1-$G3623)*$F3623</f>
        <v>126720</v>
      </c>
      <c r="I3623" s="58">
        <f>$H3623-VLOOKUP($B3623,產品!$A$2:$E$61,5,FALSE)*F3623-$R3623</f>
        <v>67852.800000000003</v>
      </c>
      <c r="J3623">
        <f t="shared" si="168"/>
        <v>2022</v>
      </c>
      <c r="P3623" t="str">
        <f>MID(VLOOKUP($D3623,業務!$A$1:$E$11,2,FALSE),FIND("/",VLOOKUP($D3623,業務!$A$1:$E$11,2,FALSE))+1,2)</f>
        <v>專員</v>
      </c>
      <c r="Q3623">
        <f t="shared" si="169"/>
        <v>0.01</v>
      </c>
      <c r="R3623">
        <f t="shared" si="170"/>
        <v>1267.2</v>
      </c>
    </row>
    <row r="3624" spans="1:18" ht="15.75" customHeight="1">
      <c r="A3624" s="19">
        <v>3623</v>
      </c>
      <c r="B3624" s="4">
        <v>10</v>
      </c>
      <c r="C3624" s="15">
        <v>7</v>
      </c>
      <c r="D3624" s="21">
        <v>7</v>
      </c>
      <c r="E3624" s="22">
        <v>44576</v>
      </c>
      <c r="F3624" s="23">
        <v>80</v>
      </c>
      <c r="G3624" s="24">
        <v>0.13</v>
      </c>
      <c r="H3624">
        <f>VLOOKUP($B3624,產品!$A$1:$E$61,4,FALSE)*(1-$G3624)*$F3624</f>
        <v>69600</v>
      </c>
      <c r="I3624" s="58">
        <f>$H3624-VLOOKUP($B3624,產品!$A$2:$E$61,5,FALSE)*F3624-$R3624</f>
        <v>36764.800000000003</v>
      </c>
      <c r="J3624">
        <f t="shared" si="168"/>
        <v>2022</v>
      </c>
      <c r="P3624" t="str">
        <f>MID(VLOOKUP($D3624,業務!$A$1:$E$11,2,FALSE),FIND("/",VLOOKUP($D3624,業務!$A$1:$E$11,2,FALSE))+1,2)</f>
        <v>副理</v>
      </c>
      <c r="Q3624">
        <f t="shared" si="169"/>
        <v>1.2E-2</v>
      </c>
      <c r="R3624">
        <f t="shared" si="170"/>
        <v>835.2</v>
      </c>
    </row>
    <row r="3625" spans="1:18" ht="15.75" customHeight="1">
      <c r="A3625" s="19">
        <v>3624</v>
      </c>
      <c r="B3625" s="4">
        <v>3</v>
      </c>
      <c r="C3625" s="15">
        <v>290</v>
      </c>
      <c r="D3625" s="21">
        <v>9</v>
      </c>
      <c r="E3625" s="22">
        <v>44576</v>
      </c>
      <c r="F3625" s="26">
        <v>200</v>
      </c>
      <c r="G3625" s="24">
        <v>0.09</v>
      </c>
      <c r="H3625">
        <f>VLOOKUP($B3625,產品!$A$1:$E$61,4,FALSE)*(1-$G3625)*$F3625</f>
        <v>182000</v>
      </c>
      <c r="I3625" s="58">
        <f>$H3625-VLOOKUP($B3625,產品!$A$2:$E$61,5,FALSE)*F3625-$R3625</f>
        <v>99270</v>
      </c>
      <c r="J3625">
        <f t="shared" si="168"/>
        <v>2022</v>
      </c>
      <c r="P3625" t="str">
        <f>MID(VLOOKUP($D3625,業務!$A$1:$E$11,2,FALSE),FIND("/",VLOOKUP($D3625,業務!$A$1:$E$11,2,FALSE))+1,2)</f>
        <v>經理</v>
      </c>
      <c r="Q3625">
        <f t="shared" si="169"/>
        <v>1.4999999999999999E-2</v>
      </c>
      <c r="R3625">
        <f t="shared" si="170"/>
        <v>2730</v>
      </c>
    </row>
    <row r="3626" spans="1:18" ht="15.75" customHeight="1">
      <c r="A3626" s="19">
        <v>3625</v>
      </c>
      <c r="B3626" s="4">
        <v>44</v>
      </c>
      <c r="C3626" s="15">
        <v>266</v>
      </c>
      <c r="D3626" s="21">
        <v>5</v>
      </c>
      <c r="E3626" s="22">
        <v>44577</v>
      </c>
      <c r="F3626" s="26">
        <v>3</v>
      </c>
      <c r="G3626" s="24">
        <v>0.13</v>
      </c>
      <c r="H3626">
        <f>VLOOKUP($B3626,產品!$A$1:$E$61,4,FALSE)*(1-$G3626)*$F3626</f>
        <v>52200</v>
      </c>
      <c r="I3626" s="58">
        <f>$H3626-VLOOKUP($B3626,產品!$A$2:$E$61,5,FALSE)*F3626-$R3626</f>
        <v>12678</v>
      </c>
      <c r="J3626">
        <f t="shared" si="168"/>
        <v>2022</v>
      </c>
      <c r="P3626" t="str">
        <f>MID(VLOOKUP($D3626,業務!$A$1:$E$11,2,FALSE),FIND("/",VLOOKUP($D3626,業務!$A$1:$E$11,2,FALSE))+1,2)</f>
        <v>專員</v>
      </c>
      <c r="Q3626">
        <f t="shared" si="169"/>
        <v>0.01</v>
      </c>
      <c r="R3626">
        <f t="shared" si="170"/>
        <v>522</v>
      </c>
    </row>
    <row r="3627" spans="1:18" ht="15.75" customHeight="1">
      <c r="A3627" s="19">
        <v>3626</v>
      </c>
      <c r="B3627" s="4">
        <v>45</v>
      </c>
      <c r="C3627" s="15">
        <v>6</v>
      </c>
      <c r="D3627" s="21">
        <v>1</v>
      </c>
      <c r="E3627" s="22">
        <v>44577</v>
      </c>
      <c r="F3627" s="26">
        <v>5</v>
      </c>
      <c r="G3627" s="24">
        <v>0.19</v>
      </c>
      <c r="H3627">
        <f>VLOOKUP($B3627,產品!$A$1:$E$61,4,FALSE)*(1-$G3627)*$F3627</f>
        <v>56700</v>
      </c>
      <c r="I3627" s="58">
        <f>$H3627-VLOOKUP($B3627,產品!$A$2:$E$61,5,FALSE)*F3627-$R3627</f>
        <v>10633</v>
      </c>
      <c r="J3627">
        <f t="shared" si="168"/>
        <v>2022</v>
      </c>
      <c r="P3627" t="str">
        <f>MID(VLOOKUP($D3627,業務!$A$1:$E$11,2,FALSE),FIND("/",VLOOKUP($D3627,業務!$A$1:$E$11,2,FALSE))+1,2)</f>
        <v>專員</v>
      </c>
      <c r="Q3627">
        <f t="shared" si="169"/>
        <v>0.01</v>
      </c>
      <c r="R3627">
        <f t="shared" si="170"/>
        <v>567</v>
      </c>
    </row>
    <row r="3628" spans="1:18" ht="15.75" customHeight="1">
      <c r="A3628" s="19">
        <v>3627</v>
      </c>
      <c r="B3628" s="4">
        <v>25</v>
      </c>
      <c r="C3628" s="15">
        <v>264</v>
      </c>
      <c r="D3628" s="21">
        <v>3</v>
      </c>
      <c r="E3628" s="22">
        <v>44577</v>
      </c>
      <c r="F3628" s="23">
        <v>7</v>
      </c>
      <c r="G3628" s="24">
        <v>0.17</v>
      </c>
      <c r="H3628">
        <f>VLOOKUP($B3628,產品!$A$1:$E$61,4,FALSE)*(1-$G3628)*$F3628</f>
        <v>34860</v>
      </c>
      <c r="I3628" s="58">
        <f>$H3628-VLOOKUP($B3628,產品!$A$2:$E$61,5,FALSE)*F3628-$R3628</f>
        <v>9102.24</v>
      </c>
      <c r="J3628">
        <f t="shared" si="168"/>
        <v>2022</v>
      </c>
      <c r="P3628" t="str">
        <f>MID(VLOOKUP($D3628,業務!$A$1:$E$11,2,FALSE),FIND("/",VLOOKUP($D3628,業務!$A$1:$E$11,2,FALSE))+1,2)</f>
        <v>協理</v>
      </c>
      <c r="Q3628">
        <f t="shared" si="169"/>
        <v>1.6E-2</v>
      </c>
      <c r="R3628">
        <f t="shared" si="170"/>
        <v>557.76</v>
      </c>
    </row>
    <row r="3629" spans="1:18" ht="15.75" customHeight="1">
      <c r="A3629" s="19">
        <v>3628</v>
      </c>
      <c r="B3629" s="4">
        <v>53</v>
      </c>
      <c r="C3629" s="15">
        <v>275</v>
      </c>
      <c r="D3629" s="21">
        <v>9</v>
      </c>
      <c r="E3629" s="22">
        <v>44577</v>
      </c>
      <c r="F3629" s="26">
        <v>13</v>
      </c>
      <c r="G3629" s="24">
        <v>0.17</v>
      </c>
      <c r="H3629">
        <f>VLOOKUP($B3629,產品!$A$1:$E$61,4,FALSE)*(1-$G3629)*$F3629</f>
        <v>161850</v>
      </c>
      <c r="I3629" s="58">
        <f>$H3629-VLOOKUP($B3629,產品!$A$2:$E$61,5,FALSE)*F3629-$R3629</f>
        <v>22922.25</v>
      </c>
      <c r="J3629">
        <f t="shared" si="168"/>
        <v>2022</v>
      </c>
      <c r="P3629" t="str">
        <f>MID(VLOOKUP($D3629,業務!$A$1:$E$11,2,FALSE),FIND("/",VLOOKUP($D3629,業務!$A$1:$E$11,2,FALSE))+1,2)</f>
        <v>經理</v>
      </c>
      <c r="Q3629">
        <f t="shared" si="169"/>
        <v>1.4999999999999999E-2</v>
      </c>
      <c r="R3629">
        <f t="shared" si="170"/>
        <v>2427.75</v>
      </c>
    </row>
    <row r="3630" spans="1:18" ht="15.75" customHeight="1">
      <c r="A3630" s="19">
        <v>3629</v>
      </c>
      <c r="B3630" s="4">
        <v>17</v>
      </c>
      <c r="C3630" s="15">
        <v>4</v>
      </c>
      <c r="D3630" s="21">
        <v>3</v>
      </c>
      <c r="E3630" s="22">
        <v>44577</v>
      </c>
      <c r="F3630" s="23">
        <v>54</v>
      </c>
      <c r="G3630" s="24">
        <v>0.08</v>
      </c>
      <c r="H3630">
        <f>VLOOKUP($B3630,產品!$A$1:$E$61,4,FALSE)*(1-$G3630)*$F3630</f>
        <v>89424</v>
      </c>
      <c r="I3630" s="58">
        <f>$H3630-VLOOKUP($B3630,產品!$A$2:$E$61,5,FALSE)*F3630-$R3630</f>
        <v>49113.216</v>
      </c>
      <c r="J3630">
        <f t="shared" si="168"/>
        <v>2022</v>
      </c>
      <c r="P3630" t="str">
        <f>MID(VLOOKUP($D3630,業務!$A$1:$E$11,2,FALSE),FIND("/",VLOOKUP($D3630,業務!$A$1:$E$11,2,FALSE))+1,2)</f>
        <v>協理</v>
      </c>
      <c r="Q3630">
        <f t="shared" si="169"/>
        <v>1.6E-2</v>
      </c>
      <c r="R3630">
        <f t="shared" si="170"/>
        <v>1430.7840000000001</v>
      </c>
    </row>
    <row r="3631" spans="1:18" ht="15.75" customHeight="1">
      <c r="A3631" s="19">
        <v>3630</v>
      </c>
      <c r="B3631" s="4">
        <v>42</v>
      </c>
      <c r="C3631" s="15">
        <v>2</v>
      </c>
      <c r="D3631" s="21">
        <v>4</v>
      </c>
      <c r="E3631" s="22">
        <v>44578</v>
      </c>
      <c r="F3631" s="26">
        <v>5</v>
      </c>
      <c r="G3631" s="24">
        <v>0.05</v>
      </c>
      <c r="H3631">
        <f>VLOOKUP($B3631,產品!$A$1:$E$61,4,FALSE)*(1-$G3631)*$F3631</f>
        <v>71250</v>
      </c>
      <c r="I3631" s="58">
        <f>$H3631-VLOOKUP($B3631,產品!$A$2:$E$61,5,FALSE)*F3631-$R3631</f>
        <v>21645</v>
      </c>
      <c r="J3631">
        <f t="shared" si="168"/>
        <v>2022</v>
      </c>
      <c r="P3631" t="str">
        <f>MID(VLOOKUP($D3631,業務!$A$1:$E$11,2,FALSE),FIND("/",VLOOKUP($D3631,業務!$A$1:$E$11,2,FALSE))+1,2)</f>
        <v>副理</v>
      </c>
      <c r="Q3631">
        <f t="shared" si="169"/>
        <v>1.2E-2</v>
      </c>
      <c r="R3631">
        <f t="shared" si="170"/>
        <v>855</v>
      </c>
    </row>
    <row r="3632" spans="1:18" ht="15.75" customHeight="1">
      <c r="A3632" s="19">
        <v>3631</v>
      </c>
      <c r="B3632" s="4">
        <v>53</v>
      </c>
      <c r="C3632" s="15">
        <v>114</v>
      </c>
      <c r="D3632" s="21">
        <v>5</v>
      </c>
      <c r="E3632" s="22">
        <v>44578</v>
      </c>
      <c r="F3632" s="26">
        <v>5</v>
      </c>
      <c r="G3632" s="24">
        <v>0.18</v>
      </c>
      <c r="H3632">
        <f>VLOOKUP($B3632,產品!$A$1:$E$61,4,FALSE)*(1-$G3632)*$F3632</f>
        <v>61500.000000000007</v>
      </c>
      <c r="I3632" s="58">
        <f>$H3632-VLOOKUP($B3632,產品!$A$2:$E$61,5,FALSE)*F3632-$R3632</f>
        <v>8385.0000000000073</v>
      </c>
      <c r="J3632">
        <f t="shared" si="168"/>
        <v>2022</v>
      </c>
      <c r="P3632" t="str">
        <f>MID(VLOOKUP($D3632,業務!$A$1:$E$11,2,FALSE),FIND("/",VLOOKUP($D3632,業務!$A$1:$E$11,2,FALSE))+1,2)</f>
        <v>專員</v>
      </c>
      <c r="Q3632">
        <f t="shared" si="169"/>
        <v>0.01</v>
      </c>
      <c r="R3632">
        <f t="shared" si="170"/>
        <v>615.00000000000011</v>
      </c>
    </row>
    <row r="3633" spans="1:18" ht="15.75" customHeight="1">
      <c r="A3633" s="19">
        <v>3632</v>
      </c>
      <c r="B3633" s="4">
        <v>31</v>
      </c>
      <c r="C3633" s="15">
        <v>293</v>
      </c>
      <c r="D3633" s="21">
        <v>1</v>
      </c>
      <c r="E3633" s="22">
        <v>44578</v>
      </c>
      <c r="F3633" s="23">
        <v>6</v>
      </c>
      <c r="G3633" s="24">
        <v>0.08</v>
      </c>
      <c r="H3633">
        <f>VLOOKUP($B3633,產品!$A$1:$E$61,4,FALSE)*(1-$G3633)*$F3633</f>
        <v>38640</v>
      </c>
      <c r="I3633" s="58">
        <f>$H3633-VLOOKUP($B3633,產品!$A$2:$E$61,5,FALSE)*F3633-$R3633</f>
        <v>13053.6</v>
      </c>
      <c r="J3633">
        <f t="shared" si="168"/>
        <v>2022</v>
      </c>
      <c r="P3633" t="str">
        <f>MID(VLOOKUP($D3633,業務!$A$1:$E$11,2,FALSE),FIND("/",VLOOKUP($D3633,業務!$A$1:$E$11,2,FALSE))+1,2)</f>
        <v>專員</v>
      </c>
      <c r="Q3633">
        <f t="shared" si="169"/>
        <v>0.01</v>
      </c>
      <c r="R3633">
        <f t="shared" si="170"/>
        <v>386.40000000000003</v>
      </c>
    </row>
    <row r="3634" spans="1:18" ht="15.75" customHeight="1">
      <c r="A3634" s="19">
        <v>3633</v>
      </c>
      <c r="B3634" s="4">
        <v>47</v>
      </c>
      <c r="C3634" s="15">
        <v>3</v>
      </c>
      <c r="D3634" s="21">
        <v>2</v>
      </c>
      <c r="E3634" s="22">
        <v>44578</v>
      </c>
      <c r="F3634" s="26">
        <v>8</v>
      </c>
      <c r="G3634" s="24">
        <v>0.15</v>
      </c>
      <c r="H3634">
        <f>VLOOKUP($B3634,產品!$A$1:$E$61,4,FALSE)*(1-$G3634)*$F3634</f>
        <v>136000</v>
      </c>
      <c r="I3634" s="58">
        <f>$H3634-VLOOKUP($B3634,產品!$A$2:$E$61,5,FALSE)*F3634-$R3634</f>
        <v>29960</v>
      </c>
      <c r="J3634">
        <f t="shared" si="168"/>
        <v>2022</v>
      </c>
      <c r="P3634" t="str">
        <f>MID(VLOOKUP($D3634,業務!$A$1:$E$11,2,FALSE),FIND("/",VLOOKUP($D3634,業務!$A$1:$E$11,2,FALSE))+1,2)</f>
        <v>經理</v>
      </c>
      <c r="Q3634">
        <f t="shared" si="169"/>
        <v>1.4999999999999999E-2</v>
      </c>
      <c r="R3634">
        <f t="shared" si="170"/>
        <v>2040</v>
      </c>
    </row>
    <row r="3635" spans="1:18" ht="15.75" customHeight="1">
      <c r="A3635" s="19">
        <v>3634</v>
      </c>
      <c r="B3635" s="4">
        <v>30</v>
      </c>
      <c r="C3635" s="15">
        <v>139</v>
      </c>
      <c r="D3635" s="21">
        <v>9</v>
      </c>
      <c r="E3635" s="22">
        <v>44578</v>
      </c>
      <c r="F3635" s="26">
        <v>8</v>
      </c>
      <c r="G3635" s="24">
        <v>0.06</v>
      </c>
      <c r="H3635">
        <f>VLOOKUP($B3635,產品!$A$1:$E$61,4,FALSE)*(1-$G3635)*$F3635</f>
        <v>48880</v>
      </c>
      <c r="I3635" s="58">
        <f>$H3635-VLOOKUP($B3635,產品!$A$2:$E$61,5,FALSE)*F3635-$R3635</f>
        <v>16946.8</v>
      </c>
      <c r="J3635">
        <f t="shared" si="168"/>
        <v>2022</v>
      </c>
      <c r="P3635" t="str">
        <f>MID(VLOOKUP($D3635,業務!$A$1:$E$11,2,FALSE),FIND("/",VLOOKUP($D3635,業務!$A$1:$E$11,2,FALSE))+1,2)</f>
        <v>經理</v>
      </c>
      <c r="Q3635">
        <f t="shared" si="169"/>
        <v>1.4999999999999999E-2</v>
      </c>
      <c r="R3635">
        <f t="shared" si="170"/>
        <v>733.19999999999993</v>
      </c>
    </row>
    <row r="3636" spans="1:18" ht="15.75" customHeight="1">
      <c r="A3636" s="19">
        <v>3635</v>
      </c>
      <c r="B3636" s="4">
        <v>9</v>
      </c>
      <c r="C3636" s="15">
        <v>1</v>
      </c>
      <c r="D3636" s="21">
        <v>9</v>
      </c>
      <c r="E3636" s="22">
        <v>44578</v>
      </c>
      <c r="F3636" s="26">
        <v>10</v>
      </c>
      <c r="G3636" s="24">
        <v>0.19</v>
      </c>
      <c r="H3636">
        <f>VLOOKUP($B3636,產品!$A$1:$E$61,4,FALSE)*(1-$G3636)*$F3636</f>
        <v>8100</v>
      </c>
      <c r="I3636" s="58">
        <f>$H3636-VLOOKUP($B3636,產品!$A$2:$E$61,5,FALSE)*F3636-$R3636</f>
        <v>3978.5</v>
      </c>
      <c r="J3636">
        <f t="shared" si="168"/>
        <v>2022</v>
      </c>
      <c r="P3636" t="str">
        <f>MID(VLOOKUP($D3636,業務!$A$1:$E$11,2,FALSE),FIND("/",VLOOKUP($D3636,業務!$A$1:$E$11,2,FALSE))+1,2)</f>
        <v>經理</v>
      </c>
      <c r="Q3636">
        <f t="shared" si="169"/>
        <v>1.4999999999999999E-2</v>
      </c>
      <c r="R3636">
        <f t="shared" si="170"/>
        <v>121.5</v>
      </c>
    </row>
    <row r="3637" spans="1:18" ht="15.75" customHeight="1">
      <c r="A3637" s="19">
        <v>3636</v>
      </c>
      <c r="B3637" s="4">
        <v>47</v>
      </c>
      <c r="C3637" s="15">
        <v>258</v>
      </c>
      <c r="D3637" s="21">
        <v>2</v>
      </c>
      <c r="E3637" s="22">
        <v>44578</v>
      </c>
      <c r="F3637" s="23">
        <v>10</v>
      </c>
      <c r="G3637" s="24">
        <v>0.13</v>
      </c>
      <c r="H3637">
        <f>VLOOKUP($B3637,產品!$A$1:$E$61,4,FALSE)*(1-$G3637)*$F3637</f>
        <v>174000</v>
      </c>
      <c r="I3637" s="58">
        <f>$H3637-VLOOKUP($B3637,產品!$A$2:$E$61,5,FALSE)*F3637-$R3637</f>
        <v>41390</v>
      </c>
      <c r="J3637">
        <f t="shared" si="168"/>
        <v>2022</v>
      </c>
      <c r="P3637" t="str">
        <f>MID(VLOOKUP($D3637,業務!$A$1:$E$11,2,FALSE),FIND("/",VLOOKUP($D3637,業務!$A$1:$E$11,2,FALSE))+1,2)</f>
        <v>經理</v>
      </c>
      <c r="Q3637">
        <f t="shared" si="169"/>
        <v>1.4999999999999999E-2</v>
      </c>
      <c r="R3637">
        <f t="shared" si="170"/>
        <v>2610</v>
      </c>
    </row>
    <row r="3638" spans="1:18" ht="15.75" customHeight="1">
      <c r="A3638" s="19">
        <v>3637</v>
      </c>
      <c r="B3638" s="4">
        <v>55</v>
      </c>
      <c r="C3638" s="15">
        <v>122</v>
      </c>
      <c r="D3638" s="21">
        <v>4</v>
      </c>
      <c r="E3638" s="22">
        <v>44578</v>
      </c>
      <c r="F3638" s="26">
        <v>12</v>
      </c>
      <c r="G3638" s="24">
        <v>0.08</v>
      </c>
      <c r="H3638">
        <f>VLOOKUP($B3638,產品!$A$1:$E$61,4,FALSE)*(1-$G3638)*$F3638</f>
        <v>220800</v>
      </c>
      <c r="I3638" s="58">
        <f>$H3638-VLOOKUP($B3638,產品!$A$2:$E$61,5,FALSE)*F3638-$R3638</f>
        <v>50150.400000000001</v>
      </c>
      <c r="J3638">
        <f t="shared" si="168"/>
        <v>2022</v>
      </c>
      <c r="P3638" t="str">
        <f>MID(VLOOKUP($D3638,業務!$A$1:$E$11,2,FALSE),FIND("/",VLOOKUP($D3638,業務!$A$1:$E$11,2,FALSE))+1,2)</f>
        <v>副理</v>
      </c>
      <c r="Q3638">
        <f t="shared" si="169"/>
        <v>1.2E-2</v>
      </c>
      <c r="R3638">
        <f t="shared" si="170"/>
        <v>2649.6</v>
      </c>
    </row>
    <row r="3639" spans="1:18" ht="15.75" customHeight="1">
      <c r="A3639" s="19">
        <v>3638</v>
      </c>
      <c r="B3639" s="4">
        <v>45</v>
      </c>
      <c r="C3639" s="15">
        <v>7</v>
      </c>
      <c r="D3639" s="21">
        <v>7</v>
      </c>
      <c r="E3639" s="22">
        <v>44578</v>
      </c>
      <c r="F3639" s="26">
        <v>13</v>
      </c>
      <c r="G3639" s="24">
        <v>0.17</v>
      </c>
      <c r="H3639">
        <f>VLOOKUP($B3639,產品!$A$1:$E$61,4,FALSE)*(1-$G3639)*$F3639</f>
        <v>151060</v>
      </c>
      <c r="I3639" s="58">
        <f>$H3639-VLOOKUP($B3639,產品!$A$2:$E$61,5,FALSE)*F3639-$R3639</f>
        <v>30947.279999999999</v>
      </c>
      <c r="J3639">
        <f t="shared" si="168"/>
        <v>2022</v>
      </c>
      <c r="P3639" t="str">
        <f>MID(VLOOKUP($D3639,業務!$A$1:$E$11,2,FALSE),FIND("/",VLOOKUP($D3639,業務!$A$1:$E$11,2,FALSE))+1,2)</f>
        <v>副理</v>
      </c>
      <c r="Q3639">
        <f t="shared" si="169"/>
        <v>1.2E-2</v>
      </c>
      <c r="R3639">
        <f t="shared" si="170"/>
        <v>1812.72</v>
      </c>
    </row>
    <row r="3640" spans="1:18" ht="15.75" customHeight="1">
      <c r="A3640" s="19">
        <v>3639</v>
      </c>
      <c r="B3640" s="4">
        <v>57</v>
      </c>
      <c r="C3640" s="15">
        <v>113</v>
      </c>
      <c r="D3640" s="21">
        <v>8</v>
      </c>
      <c r="E3640" s="22">
        <v>44578</v>
      </c>
      <c r="F3640" s="26">
        <v>15</v>
      </c>
      <c r="G3640" s="24">
        <v>0.14000000000000001</v>
      </c>
      <c r="H3640">
        <f>VLOOKUP($B3640,產品!$A$1:$E$61,4,FALSE)*(1-$G3640)*$F3640</f>
        <v>232200</v>
      </c>
      <c r="I3640" s="58">
        <f>$H3640-VLOOKUP($B3640,產品!$A$2:$E$61,5,FALSE)*F3640-$R3640</f>
        <v>40878</v>
      </c>
      <c r="J3640">
        <f t="shared" si="168"/>
        <v>2022</v>
      </c>
      <c r="P3640" t="str">
        <f>MID(VLOOKUP($D3640,業務!$A$1:$E$11,2,FALSE),FIND("/",VLOOKUP($D3640,業務!$A$1:$E$11,2,FALSE))+1,2)</f>
        <v>專員</v>
      </c>
      <c r="Q3640">
        <f t="shared" si="169"/>
        <v>0.01</v>
      </c>
      <c r="R3640">
        <f t="shared" si="170"/>
        <v>2322</v>
      </c>
    </row>
    <row r="3641" spans="1:18" ht="15.75" customHeight="1">
      <c r="A3641" s="19">
        <v>3640</v>
      </c>
      <c r="B3641" s="4">
        <v>14</v>
      </c>
      <c r="C3641" s="15">
        <v>116</v>
      </c>
      <c r="D3641" s="21">
        <v>9</v>
      </c>
      <c r="E3641" s="22">
        <v>44578</v>
      </c>
      <c r="F3641" s="26">
        <v>21</v>
      </c>
      <c r="G3641" s="24">
        <v>0.05</v>
      </c>
      <c r="H3641">
        <f>VLOOKUP($B3641,產品!$A$1:$E$61,4,FALSE)*(1-$G3641)*$F3641</f>
        <v>35910</v>
      </c>
      <c r="I3641" s="58">
        <f>$H3641-VLOOKUP($B3641,產品!$A$2:$E$61,5,FALSE)*F3641-$R3641</f>
        <v>20251.349999999999</v>
      </c>
      <c r="J3641">
        <f t="shared" si="168"/>
        <v>2022</v>
      </c>
      <c r="P3641" t="str">
        <f>MID(VLOOKUP($D3641,業務!$A$1:$E$11,2,FALSE),FIND("/",VLOOKUP($D3641,業務!$A$1:$E$11,2,FALSE))+1,2)</f>
        <v>經理</v>
      </c>
      <c r="Q3641">
        <f t="shared" si="169"/>
        <v>1.4999999999999999E-2</v>
      </c>
      <c r="R3641">
        <f t="shared" si="170"/>
        <v>538.65</v>
      </c>
    </row>
    <row r="3642" spans="1:18" ht="15.75" customHeight="1">
      <c r="A3642" s="19">
        <v>3641</v>
      </c>
      <c r="B3642" s="4">
        <v>7</v>
      </c>
      <c r="C3642" s="15">
        <v>138</v>
      </c>
      <c r="D3642" s="21">
        <v>5</v>
      </c>
      <c r="E3642" s="22">
        <v>44578</v>
      </c>
      <c r="F3642" s="26">
        <v>50</v>
      </c>
      <c r="G3642" s="24">
        <v>0.18</v>
      </c>
      <c r="H3642">
        <f>VLOOKUP($B3642,產品!$A$1:$E$61,4,FALSE)*(1-$G3642)*$F3642</f>
        <v>41000.000000000007</v>
      </c>
      <c r="I3642" s="58">
        <f>$H3642-VLOOKUP($B3642,產品!$A$2:$E$61,5,FALSE)*F3642-$R3642</f>
        <v>20590.000000000007</v>
      </c>
      <c r="J3642">
        <f t="shared" si="168"/>
        <v>2022</v>
      </c>
      <c r="P3642" t="str">
        <f>MID(VLOOKUP($D3642,業務!$A$1:$E$11,2,FALSE),FIND("/",VLOOKUP($D3642,業務!$A$1:$E$11,2,FALSE))+1,2)</f>
        <v>專員</v>
      </c>
      <c r="Q3642">
        <f t="shared" si="169"/>
        <v>0.01</v>
      </c>
      <c r="R3642">
        <f t="shared" si="170"/>
        <v>410.00000000000006</v>
      </c>
    </row>
    <row r="3643" spans="1:18" ht="15.75" customHeight="1">
      <c r="A3643" s="19">
        <v>3642</v>
      </c>
      <c r="B3643" s="4">
        <v>5</v>
      </c>
      <c r="C3643" s="15">
        <v>117</v>
      </c>
      <c r="D3643" s="21">
        <v>3</v>
      </c>
      <c r="E3643" s="22">
        <v>44578</v>
      </c>
      <c r="F3643" s="26">
        <v>70</v>
      </c>
      <c r="G3643" s="24">
        <v>0.11</v>
      </c>
      <c r="H3643">
        <f>VLOOKUP($B3643,產品!$A$1:$E$61,4,FALSE)*(1-$G3643)*$F3643</f>
        <v>62300</v>
      </c>
      <c r="I3643" s="58">
        <f>$H3643-VLOOKUP($B3643,產品!$A$2:$E$61,5,FALSE)*F3643-$R3643</f>
        <v>33303.199999999997</v>
      </c>
      <c r="J3643">
        <f t="shared" si="168"/>
        <v>2022</v>
      </c>
      <c r="P3643" t="str">
        <f>MID(VLOOKUP($D3643,業務!$A$1:$E$11,2,FALSE),FIND("/",VLOOKUP($D3643,業務!$A$1:$E$11,2,FALSE))+1,2)</f>
        <v>協理</v>
      </c>
      <c r="Q3643">
        <f t="shared" si="169"/>
        <v>1.6E-2</v>
      </c>
      <c r="R3643">
        <f t="shared" si="170"/>
        <v>996.80000000000007</v>
      </c>
    </row>
    <row r="3644" spans="1:18" ht="15.75" customHeight="1">
      <c r="A3644" s="19">
        <v>3643</v>
      </c>
      <c r="B3644" s="4">
        <v>23</v>
      </c>
      <c r="C3644" s="15">
        <v>8</v>
      </c>
      <c r="D3644" s="21">
        <v>9</v>
      </c>
      <c r="E3644" s="22">
        <v>44578</v>
      </c>
      <c r="F3644" s="26">
        <v>100</v>
      </c>
      <c r="G3644" s="24">
        <v>0.16</v>
      </c>
      <c r="H3644">
        <f>VLOOKUP($B3644,產品!$A$1:$E$61,4,FALSE)*(1-$G3644)*$F3644</f>
        <v>151200</v>
      </c>
      <c r="I3644" s="58">
        <f>$H3644-VLOOKUP($B3644,產品!$A$2:$E$61,5,FALSE)*F3644-$R3644</f>
        <v>76932</v>
      </c>
      <c r="J3644">
        <f t="shared" si="168"/>
        <v>2022</v>
      </c>
      <c r="P3644" t="str">
        <f>MID(VLOOKUP($D3644,業務!$A$1:$E$11,2,FALSE),FIND("/",VLOOKUP($D3644,業務!$A$1:$E$11,2,FALSE))+1,2)</f>
        <v>經理</v>
      </c>
      <c r="Q3644">
        <f t="shared" si="169"/>
        <v>1.4999999999999999E-2</v>
      </c>
      <c r="R3644">
        <f t="shared" si="170"/>
        <v>2268</v>
      </c>
    </row>
    <row r="3645" spans="1:18" ht="15.75" customHeight="1">
      <c r="A3645" s="19">
        <v>3644</v>
      </c>
      <c r="B3645" s="4">
        <v>1</v>
      </c>
      <c r="C3645" s="15">
        <v>273</v>
      </c>
      <c r="D3645" s="21">
        <v>9</v>
      </c>
      <c r="E3645" s="22">
        <v>44578</v>
      </c>
      <c r="F3645" s="23">
        <v>200</v>
      </c>
      <c r="G3645" s="24">
        <v>0.11</v>
      </c>
      <c r="H3645">
        <f>VLOOKUP($B3645,產品!$A$1:$E$61,4,FALSE)*(1-$G3645)*$F3645</f>
        <v>178000</v>
      </c>
      <c r="I3645" s="58">
        <f>$H3645-VLOOKUP($B3645,產品!$A$2:$E$61,5,FALSE)*F3645-$R3645</f>
        <v>95330</v>
      </c>
      <c r="J3645">
        <f t="shared" si="168"/>
        <v>2022</v>
      </c>
      <c r="P3645" t="str">
        <f>MID(VLOOKUP($D3645,業務!$A$1:$E$11,2,FALSE),FIND("/",VLOOKUP($D3645,業務!$A$1:$E$11,2,FALSE))+1,2)</f>
        <v>經理</v>
      </c>
      <c r="Q3645">
        <f t="shared" si="169"/>
        <v>1.4999999999999999E-2</v>
      </c>
      <c r="R3645">
        <f t="shared" si="170"/>
        <v>2670</v>
      </c>
    </row>
    <row r="3646" spans="1:18" ht="15.75" customHeight="1">
      <c r="A3646" s="19">
        <v>3645</v>
      </c>
      <c r="B3646" s="4">
        <v>50</v>
      </c>
      <c r="C3646" s="15">
        <v>284</v>
      </c>
      <c r="D3646" s="21">
        <v>3</v>
      </c>
      <c r="E3646" s="22">
        <v>44579</v>
      </c>
      <c r="F3646" s="26">
        <v>4</v>
      </c>
      <c r="G3646" s="24">
        <v>0.2</v>
      </c>
      <c r="H3646">
        <f>VLOOKUP($B3646,產品!$A$1:$E$61,4,FALSE)*(1-$G3646)*$F3646</f>
        <v>57600</v>
      </c>
      <c r="I3646" s="58">
        <f>$H3646-VLOOKUP($B3646,產品!$A$2:$E$61,5,FALSE)*F3646-$R3646</f>
        <v>6278.4</v>
      </c>
      <c r="J3646">
        <f t="shared" si="168"/>
        <v>2022</v>
      </c>
      <c r="P3646" t="str">
        <f>MID(VLOOKUP($D3646,業務!$A$1:$E$11,2,FALSE),FIND("/",VLOOKUP($D3646,業務!$A$1:$E$11,2,FALSE))+1,2)</f>
        <v>協理</v>
      </c>
      <c r="Q3646">
        <f t="shared" si="169"/>
        <v>1.6E-2</v>
      </c>
      <c r="R3646">
        <f t="shared" si="170"/>
        <v>921.6</v>
      </c>
    </row>
    <row r="3647" spans="1:18" ht="15.75" customHeight="1">
      <c r="A3647" s="19">
        <v>3646</v>
      </c>
      <c r="B3647" s="4">
        <v>25</v>
      </c>
      <c r="C3647" s="15">
        <v>11</v>
      </c>
      <c r="D3647" s="21">
        <v>3</v>
      </c>
      <c r="E3647" s="22">
        <v>44579</v>
      </c>
      <c r="F3647" s="26">
        <v>6</v>
      </c>
      <c r="G3647" s="24">
        <v>0.2</v>
      </c>
      <c r="H3647">
        <f>VLOOKUP($B3647,產品!$A$1:$E$61,4,FALSE)*(1-$G3647)*$F3647</f>
        <v>28800</v>
      </c>
      <c r="I3647" s="58">
        <f>$H3647-VLOOKUP($B3647,產品!$A$2:$E$61,5,FALSE)*F3647-$R3647</f>
        <v>6739.2</v>
      </c>
      <c r="J3647">
        <f t="shared" si="168"/>
        <v>2022</v>
      </c>
      <c r="P3647" t="str">
        <f>MID(VLOOKUP($D3647,業務!$A$1:$E$11,2,FALSE),FIND("/",VLOOKUP($D3647,業務!$A$1:$E$11,2,FALSE))+1,2)</f>
        <v>協理</v>
      </c>
      <c r="Q3647">
        <f t="shared" si="169"/>
        <v>1.6E-2</v>
      </c>
      <c r="R3647">
        <f t="shared" si="170"/>
        <v>460.8</v>
      </c>
    </row>
    <row r="3648" spans="1:18" ht="15.75" customHeight="1">
      <c r="A3648" s="19">
        <v>3647</v>
      </c>
      <c r="B3648" s="4">
        <v>21</v>
      </c>
      <c r="C3648" s="15">
        <v>8</v>
      </c>
      <c r="D3648" s="21">
        <v>7</v>
      </c>
      <c r="E3648" s="22">
        <v>44579</v>
      </c>
      <c r="F3648" s="26">
        <v>10</v>
      </c>
      <c r="G3648" s="24">
        <v>0.1</v>
      </c>
      <c r="H3648">
        <f>VLOOKUP($B3648,產品!$A$1:$E$61,4,FALSE)*(1-$G3648)*$F3648</f>
        <v>16200</v>
      </c>
      <c r="I3648" s="58">
        <f>$H3648-VLOOKUP($B3648,產品!$A$2:$E$61,5,FALSE)*F3648-$R3648</f>
        <v>8805.6</v>
      </c>
      <c r="J3648">
        <f t="shared" si="168"/>
        <v>2022</v>
      </c>
      <c r="P3648" t="str">
        <f>MID(VLOOKUP($D3648,業務!$A$1:$E$11,2,FALSE),FIND("/",VLOOKUP($D3648,業務!$A$1:$E$11,2,FALSE))+1,2)</f>
        <v>副理</v>
      </c>
      <c r="Q3648">
        <f t="shared" si="169"/>
        <v>1.2E-2</v>
      </c>
      <c r="R3648">
        <f t="shared" si="170"/>
        <v>194.4</v>
      </c>
    </row>
    <row r="3649" spans="1:18" ht="15.75" customHeight="1">
      <c r="A3649" s="19">
        <v>3648</v>
      </c>
      <c r="B3649" s="4">
        <v>49</v>
      </c>
      <c r="C3649" s="15">
        <v>3</v>
      </c>
      <c r="D3649" s="21">
        <v>1</v>
      </c>
      <c r="E3649" s="22">
        <v>44579</v>
      </c>
      <c r="F3649" s="26">
        <v>13</v>
      </c>
      <c r="G3649" s="24">
        <v>0.13</v>
      </c>
      <c r="H3649">
        <f>VLOOKUP($B3649,產品!$A$1:$E$61,4,FALSE)*(1-$G3649)*$F3649</f>
        <v>169650</v>
      </c>
      <c r="I3649" s="58">
        <f>$H3649-VLOOKUP($B3649,產品!$A$2:$E$61,5,FALSE)*F3649-$R3649</f>
        <v>31453.5</v>
      </c>
      <c r="J3649">
        <f t="shared" si="168"/>
        <v>2022</v>
      </c>
      <c r="P3649" t="str">
        <f>MID(VLOOKUP($D3649,業務!$A$1:$E$11,2,FALSE),FIND("/",VLOOKUP($D3649,業務!$A$1:$E$11,2,FALSE))+1,2)</f>
        <v>專員</v>
      </c>
      <c r="Q3649">
        <f t="shared" si="169"/>
        <v>0.01</v>
      </c>
      <c r="R3649">
        <f t="shared" si="170"/>
        <v>1696.5</v>
      </c>
    </row>
    <row r="3650" spans="1:18" ht="15.75" customHeight="1">
      <c r="A3650" s="19">
        <v>3649</v>
      </c>
      <c r="B3650" s="4">
        <v>5</v>
      </c>
      <c r="C3650" s="15">
        <v>272</v>
      </c>
      <c r="D3650" s="21">
        <v>10</v>
      </c>
      <c r="E3650" s="22">
        <v>44579</v>
      </c>
      <c r="F3650" s="26">
        <v>200</v>
      </c>
      <c r="G3650" s="24">
        <v>0.15</v>
      </c>
      <c r="H3650">
        <f>VLOOKUP($B3650,產品!$A$1:$E$61,4,FALSE)*(1-$G3650)*$F3650</f>
        <v>170000</v>
      </c>
      <c r="I3650" s="58">
        <f>$H3650-VLOOKUP($B3650,產品!$A$2:$E$61,5,FALSE)*F3650-$R3650</f>
        <v>88300</v>
      </c>
      <c r="J3650">
        <f t="shared" si="168"/>
        <v>2022</v>
      </c>
      <c r="P3650" t="str">
        <f>MID(VLOOKUP($D3650,業務!$A$1:$E$11,2,FALSE),FIND("/",VLOOKUP($D3650,業務!$A$1:$E$11,2,FALSE))+1,2)</f>
        <v>專員</v>
      </c>
      <c r="Q3650">
        <f t="shared" si="169"/>
        <v>0.01</v>
      </c>
      <c r="R3650">
        <f t="shared" si="170"/>
        <v>1700</v>
      </c>
    </row>
    <row r="3651" spans="1:18" ht="15.75" customHeight="1">
      <c r="A3651" s="19">
        <v>3650</v>
      </c>
      <c r="B3651" s="4">
        <v>33</v>
      </c>
      <c r="C3651" s="15">
        <v>291</v>
      </c>
      <c r="D3651" s="21">
        <v>4</v>
      </c>
      <c r="E3651" s="22">
        <v>44580</v>
      </c>
      <c r="F3651" s="23">
        <v>4</v>
      </c>
      <c r="G3651" s="24">
        <v>0.14000000000000001</v>
      </c>
      <c r="H3651">
        <f>VLOOKUP($B3651,產品!$A$1:$E$61,4,FALSE)*(1-$G3651)*$F3651</f>
        <v>25800</v>
      </c>
      <c r="I3651" s="58">
        <f>$H3651-VLOOKUP($B3651,產品!$A$2:$E$61,5,FALSE)*F3651-$R3651</f>
        <v>7490.4</v>
      </c>
      <c r="J3651">
        <f t="shared" ref="J3651:J3714" si="171">YEAR(E3651)</f>
        <v>2022</v>
      </c>
      <c r="P3651" t="str">
        <f>MID(VLOOKUP($D3651,業務!$A$1:$E$11,2,FALSE),FIND("/",VLOOKUP($D3651,業務!$A$1:$E$11,2,FALSE))+1,2)</f>
        <v>副理</v>
      </c>
      <c r="Q3651">
        <f t="shared" ref="Q3651:Q3714" si="172">IF($P3651="專員",1%,IF($P3651="副理",1.2%,IF($P3651="經理",1.5%,IF($P3651="協理",1.6%,0))))</f>
        <v>1.2E-2</v>
      </c>
      <c r="R3651">
        <f t="shared" ref="R3651:R3714" si="173">$H3651*$Q3651</f>
        <v>309.60000000000002</v>
      </c>
    </row>
    <row r="3652" spans="1:18" ht="15.75" customHeight="1">
      <c r="A3652" s="19">
        <v>3651</v>
      </c>
      <c r="B3652" s="4">
        <v>29</v>
      </c>
      <c r="C3652" s="15">
        <v>3</v>
      </c>
      <c r="D3652" s="21">
        <v>7</v>
      </c>
      <c r="E3652" s="22">
        <v>44580</v>
      </c>
      <c r="F3652" s="26">
        <v>5</v>
      </c>
      <c r="G3652" s="24">
        <v>0.14000000000000001</v>
      </c>
      <c r="H3652">
        <f>VLOOKUP($B3652,產品!$A$1:$E$61,4,FALSE)*(1-$G3652)*$F3652</f>
        <v>25800</v>
      </c>
      <c r="I3652" s="58">
        <f>$H3652-VLOOKUP($B3652,產品!$A$2:$E$61,5,FALSE)*F3652-$R3652</f>
        <v>7490.4</v>
      </c>
      <c r="J3652">
        <f t="shared" si="171"/>
        <v>2022</v>
      </c>
      <c r="P3652" t="str">
        <f>MID(VLOOKUP($D3652,業務!$A$1:$E$11,2,FALSE),FIND("/",VLOOKUP($D3652,業務!$A$1:$E$11,2,FALSE))+1,2)</f>
        <v>副理</v>
      </c>
      <c r="Q3652">
        <f t="shared" si="172"/>
        <v>1.2E-2</v>
      </c>
      <c r="R3652">
        <f t="shared" si="173"/>
        <v>309.60000000000002</v>
      </c>
    </row>
    <row r="3653" spans="1:18" ht="15.75" customHeight="1">
      <c r="A3653" s="19">
        <v>3652</v>
      </c>
      <c r="B3653" s="4">
        <v>60</v>
      </c>
      <c r="C3653" s="15">
        <v>5</v>
      </c>
      <c r="D3653" s="21">
        <v>7</v>
      </c>
      <c r="E3653" s="22">
        <v>44580</v>
      </c>
      <c r="F3653" s="26">
        <v>9</v>
      </c>
      <c r="G3653" s="24">
        <v>0.12</v>
      </c>
      <c r="H3653">
        <f>VLOOKUP($B3653,產品!$A$1:$E$61,4,FALSE)*(1-$G3653)*$F3653</f>
        <v>198000</v>
      </c>
      <c r="I3653" s="58">
        <f>$H3653-VLOOKUP($B3653,產品!$A$2:$E$61,5,FALSE)*F3653-$R3653</f>
        <v>38124</v>
      </c>
      <c r="J3653">
        <f t="shared" si="171"/>
        <v>2022</v>
      </c>
      <c r="P3653" t="str">
        <f>MID(VLOOKUP($D3653,業務!$A$1:$E$11,2,FALSE),FIND("/",VLOOKUP($D3653,業務!$A$1:$E$11,2,FALSE))+1,2)</f>
        <v>副理</v>
      </c>
      <c r="Q3653">
        <f t="shared" si="172"/>
        <v>1.2E-2</v>
      </c>
      <c r="R3653">
        <f t="shared" si="173"/>
        <v>2376</v>
      </c>
    </row>
    <row r="3654" spans="1:18" ht="15.75" customHeight="1">
      <c r="A3654" s="19">
        <v>3653</v>
      </c>
      <c r="B3654" s="4">
        <v>25</v>
      </c>
      <c r="C3654" s="15">
        <v>289</v>
      </c>
      <c r="D3654" s="21">
        <v>9</v>
      </c>
      <c r="E3654" s="22">
        <v>44580</v>
      </c>
      <c r="F3654" s="26">
        <v>9</v>
      </c>
      <c r="G3654" s="24">
        <v>0.09</v>
      </c>
      <c r="H3654">
        <f>VLOOKUP($B3654,產品!$A$1:$E$61,4,FALSE)*(1-$G3654)*$F3654</f>
        <v>49140</v>
      </c>
      <c r="I3654" s="58">
        <f>$H3654-VLOOKUP($B3654,產品!$A$2:$E$61,5,FALSE)*F3654-$R3654</f>
        <v>16002.9</v>
      </c>
      <c r="J3654">
        <f t="shared" si="171"/>
        <v>2022</v>
      </c>
      <c r="P3654" t="str">
        <f>MID(VLOOKUP($D3654,業務!$A$1:$E$11,2,FALSE),FIND("/",VLOOKUP($D3654,業務!$A$1:$E$11,2,FALSE))+1,2)</f>
        <v>經理</v>
      </c>
      <c r="Q3654">
        <f t="shared" si="172"/>
        <v>1.4999999999999999E-2</v>
      </c>
      <c r="R3654">
        <f t="shared" si="173"/>
        <v>737.1</v>
      </c>
    </row>
    <row r="3655" spans="1:18" ht="15.75" customHeight="1">
      <c r="A3655" s="19">
        <v>3654</v>
      </c>
      <c r="B3655" s="4">
        <v>19</v>
      </c>
      <c r="C3655" s="15">
        <v>9</v>
      </c>
      <c r="D3655" s="21">
        <v>4</v>
      </c>
      <c r="E3655" s="22">
        <v>44580</v>
      </c>
      <c r="F3655" s="26">
        <v>10</v>
      </c>
      <c r="G3655" s="24">
        <v>0.06</v>
      </c>
      <c r="H3655">
        <f>VLOOKUP($B3655,產品!$A$1:$E$61,4,FALSE)*(1-$G3655)*$F3655</f>
        <v>16920</v>
      </c>
      <c r="I3655" s="58">
        <f>$H3655-VLOOKUP($B3655,產品!$A$2:$E$61,5,FALSE)*F3655-$R3655</f>
        <v>9516.9599999999991</v>
      </c>
      <c r="J3655">
        <f t="shared" si="171"/>
        <v>2022</v>
      </c>
      <c r="P3655" t="str">
        <f>MID(VLOOKUP($D3655,業務!$A$1:$E$11,2,FALSE),FIND("/",VLOOKUP($D3655,業務!$A$1:$E$11,2,FALSE))+1,2)</f>
        <v>副理</v>
      </c>
      <c r="Q3655">
        <f t="shared" si="172"/>
        <v>1.2E-2</v>
      </c>
      <c r="R3655">
        <f t="shared" si="173"/>
        <v>203.04</v>
      </c>
    </row>
    <row r="3656" spans="1:18" ht="15.75" customHeight="1">
      <c r="A3656" s="19">
        <v>3655</v>
      </c>
      <c r="B3656" s="4">
        <v>19</v>
      </c>
      <c r="C3656" s="15">
        <v>5</v>
      </c>
      <c r="D3656" s="21">
        <v>2</v>
      </c>
      <c r="E3656" s="22">
        <v>44580</v>
      </c>
      <c r="F3656" s="26">
        <v>10</v>
      </c>
      <c r="G3656" s="24">
        <v>0.05</v>
      </c>
      <c r="H3656">
        <f>VLOOKUP($B3656,產品!$A$1:$E$61,4,FALSE)*(1-$G3656)*$F3656</f>
        <v>17100</v>
      </c>
      <c r="I3656" s="58">
        <f>$H3656-VLOOKUP($B3656,產品!$A$2:$E$61,5,FALSE)*F3656-$R3656</f>
        <v>9643.5</v>
      </c>
      <c r="J3656">
        <f t="shared" si="171"/>
        <v>2022</v>
      </c>
      <c r="P3656" t="str">
        <f>MID(VLOOKUP($D3656,業務!$A$1:$E$11,2,FALSE),FIND("/",VLOOKUP($D3656,業務!$A$1:$E$11,2,FALSE))+1,2)</f>
        <v>經理</v>
      </c>
      <c r="Q3656">
        <f t="shared" si="172"/>
        <v>1.4999999999999999E-2</v>
      </c>
      <c r="R3656">
        <f t="shared" si="173"/>
        <v>256.5</v>
      </c>
    </row>
    <row r="3657" spans="1:18" ht="15.75" customHeight="1">
      <c r="A3657" s="19">
        <v>3656</v>
      </c>
      <c r="B3657" s="4">
        <v>37</v>
      </c>
      <c r="C3657" s="15">
        <v>293</v>
      </c>
      <c r="D3657" s="21">
        <v>2</v>
      </c>
      <c r="E3657" s="22">
        <v>44580</v>
      </c>
      <c r="F3657" s="26">
        <v>15</v>
      </c>
      <c r="G3657" s="24">
        <v>0.12</v>
      </c>
      <c r="H3657">
        <f>VLOOKUP($B3657,產品!$A$1:$E$61,4,FALSE)*(1-$G3657)*$F3657</f>
        <v>158400</v>
      </c>
      <c r="I3657" s="58">
        <f>$H3657-VLOOKUP($B3657,產品!$A$2:$E$61,5,FALSE)*F3657-$R3657</f>
        <v>39024</v>
      </c>
      <c r="J3657">
        <f t="shared" si="171"/>
        <v>2022</v>
      </c>
      <c r="P3657" t="str">
        <f>MID(VLOOKUP($D3657,業務!$A$1:$E$11,2,FALSE),FIND("/",VLOOKUP($D3657,業務!$A$1:$E$11,2,FALSE))+1,2)</f>
        <v>經理</v>
      </c>
      <c r="Q3657">
        <f t="shared" si="172"/>
        <v>1.4999999999999999E-2</v>
      </c>
      <c r="R3657">
        <f t="shared" si="173"/>
        <v>2376</v>
      </c>
    </row>
    <row r="3658" spans="1:18" ht="15.75" customHeight="1">
      <c r="A3658" s="19">
        <v>3657</v>
      </c>
      <c r="B3658" s="4">
        <v>31</v>
      </c>
      <c r="C3658" s="15">
        <v>124</v>
      </c>
      <c r="D3658" s="21">
        <v>5</v>
      </c>
      <c r="E3658" s="22">
        <v>44580</v>
      </c>
      <c r="F3658" s="26">
        <v>15</v>
      </c>
      <c r="G3658" s="24">
        <v>0.08</v>
      </c>
      <c r="H3658">
        <f>VLOOKUP($B3658,產品!$A$1:$E$61,4,FALSE)*(1-$G3658)*$F3658</f>
        <v>96600</v>
      </c>
      <c r="I3658" s="58">
        <f>$H3658-VLOOKUP($B3658,產品!$A$2:$E$61,5,FALSE)*F3658-$R3658</f>
        <v>32634</v>
      </c>
      <c r="J3658">
        <f t="shared" si="171"/>
        <v>2022</v>
      </c>
      <c r="P3658" t="str">
        <f>MID(VLOOKUP($D3658,業務!$A$1:$E$11,2,FALSE),FIND("/",VLOOKUP($D3658,業務!$A$1:$E$11,2,FALSE))+1,2)</f>
        <v>專員</v>
      </c>
      <c r="Q3658">
        <f t="shared" si="172"/>
        <v>0.01</v>
      </c>
      <c r="R3658">
        <f t="shared" si="173"/>
        <v>966</v>
      </c>
    </row>
    <row r="3659" spans="1:18" ht="15.75" customHeight="1">
      <c r="A3659" s="19">
        <v>3658</v>
      </c>
      <c r="B3659" s="4">
        <v>3</v>
      </c>
      <c r="C3659" s="15">
        <v>264</v>
      </c>
      <c r="D3659" s="21">
        <v>6</v>
      </c>
      <c r="E3659" s="22">
        <v>44580</v>
      </c>
      <c r="F3659" s="26">
        <v>30</v>
      </c>
      <c r="G3659" s="24">
        <v>0.16</v>
      </c>
      <c r="H3659">
        <f>VLOOKUP($B3659,產品!$A$1:$E$61,4,FALSE)*(1-$G3659)*$F3659</f>
        <v>25200</v>
      </c>
      <c r="I3659" s="58">
        <f>$H3659-VLOOKUP($B3659,產品!$A$2:$E$61,5,FALSE)*F3659-$R3659</f>
        <v>12948</v>
      </c>
      <c r="J3659">
        <f t="shared" si="171"/>
        <v>2022</v>
      </c>
      <c r="P3659" t="str">
        <f>MID(VLOOKUP($D3659,業務!$A$1:$E$11,2,FALSE),FIND("/",VLOOKUP($D3659,業務!$A$1:$E$11,2,FALSE))+1,2)</f>
        <v>專員</v>
      </c>
      <c r="Q3659">
        <f t="shared" si="172"/>
        <v>0.01</v>
      </c>
      <c r="R3659">
        <f t="shared" si="173"/>
        <v>252</v>
      </c>
    </row>
    <row r="3660" spans="1:18" ht="15.75" customHeight="1">
      <c r="A3660" s="19">
        <v>3659</v>
      </c>
      <c r="B3660" s="4">
        <v>3</v>
      </c>
      <c r="C3660" s="15">
        <v>258</v>
      </c>
      <c r="D3660" s="21">
        <v>7</v>
      </c>
      <c r="E3660" s="22">
        <v>44580</v>
      </c>
      <c r="F3660" s="26">
        <v>100</v>
      </c>
      <c r="G3660" s="24">
        <v>0.18</v>
      </c>
      <c r="H3660">
        <f>VLOOKUP($B3660,產品!$A$1:$E$61,4,FALSE)*(1-$G3660)*$F3660</f>
        <v>82000.000000000015</v>
      </c>
      <c r="I3660" s="58">
        <f>$H3660-VLOOKUP($B3660,產品!$A$2:$E$61,5,FALSE)*F3660-$R3660</f>
        <v>41016.000000000015</v>
      </c>
      <c r="J3660">
        <f t="shared" si="171"/>
        <v>2022</v>
      </c>
      <c r="P3660" t="str">
        <f>MID(VLOOKUP($D3660,業務!$A$1:$E$11,2,FALSE),FIND("/",VLOOKUP($D3660,業務!$A$1:$E$11,2,FALSE))+1,2)</f>
        <v>副理</v>
      </c>
      <c r="Q3660">
        <f t="shared" si="172"/>
        <v>1.2E-2</v>
      </c>
      <c r="R3660">
        <f t="shared" si="173"/>
        <v>984.00000000000023</v>
      </c>
    </row>
    <row r="3661" spans="1:18" ht="15.75" customHeight="1">
      <c r="A3661" s="19">
        <v>3660</v>
      </c>
      <c r="B3661" s="4">
        <v>42</v>
      </c>
      <c r="C3661" s="15">
        <v>282</v>
      </c>
      <c r="D3661" s="21">
        <v>1</v>
      </c>
      <c r="E3661" s="22">
        <v>44581</v>
      </c>
      <c r="F3661" s="26">
        <v>5</v>
      </c>
      <c r="G3661" s="24">
        <v>0.18</v>
      </c>
      <c r="H3661">
        <f>VLOOKUP($B3661,產品!$A$1:$E$61,4,FALSE)*(1-$G3661)*$F3661</f>
        <v>61500.000000000007</v>
      </c>
      <c r="I3661" s="58">
        <f>$H3661-VLOOKUP($B3661,產品!$A$2:$E$61,5,FALSE)*F3661-$R3661</f>
        <v>12135.000000000007</v>
      </c>
      <c r="J3661">
        <f t="shared" si="171"/>
        <v>2022</v>
      </c>
      <c r="P3661" t="str">
        <f>MID(VLOOKUP($D3661,業務!$A$1:$E$11,2,FALSE),FIND("/",VLOOKUP($D3661,業務!$A$1:$E$11,2,FALSE))+1,2)</f>
        <v>專員</v>
      </c>
      <c r="Q3661">
        <f t="shared" si="172"/>
        <v>0.01</v>
      </c>
      <c r="R3661">
        <f t="shared" si="173"/>
        <v>615.00000000000011</v>
      </c>
    </row>
    <row r="3662" spans="1:18" ht="15.75" customHeight="1">
      <c r="A3662" s="19">
        <v>3661</v>
      </c>
      <c r="B3662" s="4">
        <v>55</v>
      </c>
      <c r="C3662" s="15">
        <v>136</v>
      </c>
      <c r="D3662" s="21">
        <v>4</v>
      </c>
      <c r="E3662" s="22">
        <v>44581</v>
      </c>
      <c r="F3662" s="26">
        <v>10</v>
      </c>
      <c r="G3662" s="24">
        <v>0.15</v>
      </c>
      <c r="H3662">
        <f>VLOOKUP($B3662,產品!$A$1:$E$61,4,FALSE)*(1-$G3662)*$F3662</f>
        <v>170000</v>
      </c>
      <c r="I3662" s="58">
        <f>$H3662-VLOOKUP($B3662,產品!$A$2:$E$61,5,FALSE)*F3662-$R3662</f>
        <v>27960</v>
      </c>
      <c r="J3662">
        <f t="shared" si="171"/>
        <v>2022</v>
      </c>
      <c r="P3662" t="str">
        <f>MID(VLOOKUP($D3662,業務!$A$1:$E$11,2,FALSE),FIND("/",VLOOKUP($D3662,業務!$A$1:$E$11,2,FALSE))+1,2)</f>
        <v>副理</v>
      </c>
      <c r="Q3662">
        <f t="shared" si="172"/>
        <v>1.2E-2</v>
      </c>
      <c r="R3662">
        <f t="shared" si="173"/>
        <v>2040</v>
      </c>
    </row>
    <row r="3663" spans="1:18" ht="15.75" customHeight="1">
      <c r="A3663" s="19">
        <v>3662</v>
      </c>
      <c r="B3663" s="4">
        <v>55</v>
      </c>
      <c r="C3663" s="15">
        <v>283</v>
      </c>
      <c r="D3663" s="21">
        <v>10</v>
      </c>
      <c r="E3663" s="22">
        <v>44581</v>
      </c>
      <c r="F3663" s="26">
        <v>10</v>
      </c>
      <c r="G3663" s="24">
        <v>0.2</v>
      </c>
      <c r="H3663">
        <f>VLOOKUP($B3663,產品!$A$1:$E$61,4,FALSE)*(1-$G3663)*$F3663</f>
        <v>160000</v>
      </c>
      <c r="I3663" s="58">
        <f>$H3663-VLOOKUP($B3663,產品!$A$2:$E$61,5,FALSE)*F3663-$R3663</f>
        <v>18400</v>
      </c>
      <c r="J3663">
        <f t="shared" si="171"/>
        <v>2022</v>
      </c>
      <c r="P3663" t="str">
        <f>MID(VLOOKUP($D3663,業務!$A$1:$E$11,2,FALSE),FIND("/",VLOOKUP($D3663,業務!$A$1:$E$11,2,FALSE))+1,2)</f>
        <v>專員</v>
      </c>
      <c r="Q3663">
        <f t="shared" si="172"/>
        <v>0.01</v>
      </c>
      <c r="R3663">
        <f t="shared" si="173"/>
        <v>1600</v>
      </c>
    </row>
    <row r="3664" spans="1:18" ht="15.75" customHeight="1">
      <c r="A3664" s="19">
        <v>3663</v>
      </c>
      <c r="B3664" s="4">
        <v>25</v>
      </c>
      <c r="C3664" s="15">
        <v>123</v>
      </c>
      <c r="D3664" s="21">
        <v>2</v>
      </c>
      <c r="E3664" s="22">
        <v>44581</v>
      </c>
      <c r="F3664" s="26">
        <v>33</v>
      </c>
      <c r="G3664" s="24">
        <v>0.12</v>
      </c>
      <c r="H3664">
        <f>VLOOKUP($B3664,產品!$A$1:$E$61,4,FALSE)*(1-$G3664)*$F3664</f>
        <v>174240</v>
      </c>
      <c r="I3664" s="58">
        <f>$H3664-VLOOKUP($B3664,產品!$A$2:$E$61,5,FALSE)*F3664-$R3664</f>
        <v>52826.400000000001</v>
      </c>
      <c r="J3664">
        <f t="shared" si="171"/>
        <v>2022</v>
      </c>
      <c r="P3664" t="str">
        <f>MID(VLOOKUP($D3664,業務!$A$1:$E$11,2,FALSE),FIND("/",VLOOKUP($D3664,業務!$A$1:$E$11,2,FALSE))+1,2)</f>
        <v>經理</v>
      </c>
      <c r="Q3664">
        <f t="shared" si="172"/>
        <v>1.4999999999999999E-2</v>
      </c>
      <c r="R3664">
        <f t="shared" si="173"/>
        <v>2613.6</v>
      </c>
    </row>
    <row r="3665" spans="1:18" ht="15.75" customHeight="1">
      <c r="A3665" s="19">
        <v>3664</v>
      </c>
      <c r="B3665" s="4">
        <v>13</v>
      </c>
      <c r="C3665" s="15">
        <v>291</v>
      </c>
      <c r="D3665" s="21">
        <v>10</v>
      </c>
      <c r="E3665" s="22">
        <v>44581</v>
      </c>
      <c r="F3665" s="26">
        <v>70</v>
      </c>
      <c r="G3665" s="24">
        <v>0.08</v>
      </c>
      <c r="H3665">
        <f>VLOOKUP($B3665,產品!$A$1:$E$61,4,FALSE)*(1-$G3665)*$F3665</f>
        <v>115920</v>
      </c>
      <c r="I3665" s="58">
        <f>$H3665-VLOOKUP($B3665,產品!$A$2:$E$61,5,FALSE)*F3665-$R3665</f>
        <v>64360.800000000003</v>
      </c>
      <c r="J3665">
        <f t="shared" si="171"/>
        <v>2022</v>
      </c>
      <c r="P3665" t="str">
        <f>MID(VLOOKUP($D3665,業務!$A$1:$E$11,2,FALSE),FIND("/",VLOOKUP($D3665,業務!$A$1:$E$11,2,FALSE))+1,2)</f>
        <v>專員</v>
      </c>
      <c r="Q3665">
        <f t="shared" si="172"/>
        <v>0.01</v>
      </c>
      <c r="R3665">
        <f t="shared" si="173"/>
        <v>1159.2</v>
      </c>
    </row>
    <row r="3666" spans="1:18" ht="15.75" customHeight="1">
      <c r="A3666" s="19">
        <v>3665</v>
      </c>
      <c r="B3666" s="4">
        <v>22</v>
      </c>
      <c r="C3666" s="15">
        <v>139</v>
      </c>
      <c r="D3666" s="21">
        <v>10</v>
      </c>
      <c r="E3666" s="22">
        <v>44581</v>
      </c>
      <c r="F3666" s="26">
        <v>70</v>
      </c>
      <c r="G3666" s="24">
        <v>0.2</v>
      </c>
      <c r="H3666">
        <f>VLOOKUP($B3666,產品!$A$1:$E$61,4,FALSE)*(1-$G3666)*$F3666</f>
        <v>100800</v>
      </c>
      <c r="I3666" s="58">
        <f>$H3666-VLOOKUP($B3666,產品!$A$2:$E$61,5,FALSE)*F3666-$R3666</f>
        <v>49392</v>
      </c>
      <c r="J3666">
        <f t="shared" si="171"/>
        <v>2022</v>
      </c>
      <c r="P3666" t="str">
        <f>MID(VLOOKUP($D3666,業務!$A$1:$E$11,2,FALSE),FIND("/",VLOOKUP($D3666,業務!$A$1:$E$11,2,FALSE))+1,2)</f>
        <v>專員</v>
      </c>
      <c r="Q3666">
        <f t="shared" si="172"/>
        <v>0.01</v>
      </c>
      <c r="R3666">
        <f t="shared" si="173"/>
        <v>1008</v>
      </c>
    </row>
    <row r="3667" spans="1:18" ht="15.75" customHeight="1">
      <c r="A3667" s="19">
        <v>3666</v>
      </c>
      <c r="B3667" s="4">
        <v>2</v>
      </c>
      <c r="C3667" s="15">
        <v>122</v>
      </c>
      <c r="D3667" s="21">
        <v>5</v>
      </c>
      <c r="E3667" s="22">
        <v>44581</v>
      </c>
      <c r="F3667" s="26">
        <v>75</v>
      </c>
      <c r="G3667" s="24">
        <v>0.05</v>
      </c>
      <c r="H3667">
        <f>VLOOKUP($B3667,產品!$A$1:$E$61,4,FALSE)*(1-$G3667)*$F3667</f>
        <v>71250</v>
      </c>
      <c r="I3667" s="58">
        <f>$H3667-VLOOKUP($B3667,產品!$A$2:$E$61,5,FALSE)*F3667-$R3667</f>
        <v>40537.5</v>
      </c>
      <c r="J3667">
        <f t="shared" si="171"/>
        <v>2022</v>
      </c>
      <c r="P3667" t="str">
        <f>MID(VLOOKUP($D3667,業務!$A$1:$E$11,2,FALSE),FIND("/",VLOOKUP($D3667,業務!$A$1:$E$11,2,FALSE))+1,2)</f>
        <v>專員</v>
      </c>
      <c r="Q3667">
        <f t="shared" si="172"/>
        <v>0.01</v>
      </c>
      <c r="R3667">
        <f t="shared" si="173"/>
        <v>712.5</v>
      </c>
    </row>
    <row r="3668" spans="1:18" ht="15.75" customHeight="1">
      <c r="A3668" s="19">
        <v>3667</v>
      </c>
      <c r="B3668" s="4">
        <v>51</v>
      </c>
      <c r="C3668" s="15">
        <v>136</v>
      </c>
      <c r="D3668" s="21">
        <v>10</v>
      </c>
      <c r="E3668" s="22">
        <v>44582</v>
      </c>
      <c r="F3668" s="23">
        <v>1</v>
      </c>
      <c r="G3668" s="24">
        <v>0.15</v>
      </c>
      <c r="H3668">
        <f>VLOOKUP($B3668,產品!$A$1:$E$61,4,FALSE)*(1-$G3668)*$F3668</f>
        <v>17000</v>
      </c>
      <c r="I3668" s="58">
        <f>$H3668-VLOOKUP($B3668,產品!$A$2:$E$61,5,FALSE)*F3668-$R3668</f>
        <v>2830</v>
      </c>
      <c r="J3668">
        <f t="shared" si="171"/>
        <v>2022</v>
      </c>
      <c r="P3668" t="str">
        <f>MID(VLOOKUP($D3668,業務!$A$1:$E$11,2,FALSE),FIND("/",VLOOKUP($D3668,業務!$A$1:$E$11,2,FALSE))+1,2)</f>
        <v>專員</v>
      </c>
      <c r="Q3668">
        <f t="shared" si="172"/>
        <v>0.01</v>
      </c>
      <c r="R3668">
        <f t="shared" si="173"/>
        <v>170</v>
      </c>
    </row>
    <row r="3669" spans="1:18" ht="15.75" customHeight="1">
      <c r="A3669" s="19">
        <v>3668</v>
      </c>
      <c r="B3669" s="4">
        <v>52</v>
      </c>
      <c r="C3669" s="15">
        <v>138</v>
      </c>
      <c r="D3669" s="21">
        <v>7</v>
      </c>
      <c r="E3669" s="22">
        <v>44582</v>
      </c>
      <c r="F3669" s="23">
        <v>3</v>
      </c>
      <c r="G3669" s="24">
        <v>0.05</v>
      </c>
      <c r="H3669">
        <f>VLOOKUP($B3669,產品!$A$1:$E$61,4,FALSE)*(1-$G3669)*$F3669</f>
        <v>62700</v>
      </c>
      <c r="I3669" s="58">
        <f>$H3669-VLOOKUP($B3669,產品!$A$2:$E$61,5,FALSE)*F3669-$R3669</f>
        <v>15747.600000000008</v>
      </c>
      <c r="J3669">
        <f t="shared" si="171"/>
        <v>2022</v>
      </c>
      <c r="P3669" t="str">
        <f>MID(VLOOKUP($D3669,業務!$A$1:$E$11,2,FALSE),FIND("/",VLOOKUP($D3669,業務!$A$1:$E$11,2,FALSE))+1,2)</f>
        <v>副理</v>
      </c>
      <c r="Q3669">
        <f t="shared" si="172"/>
        <v>1.2E-2</v>
      </c>
      <c r="R3669">
        <f t="shared" si="173"/>
        <v>752.4</v>
      </c>
    </row>
    <row r="3670" spans="1:18" ht="15.75" customHeight="1">
      <c r="A3670" s="19">
        <v>3669</v>
      </c>
      <c r="B3670" s="4">
        <v>59</v>
      </c>
      <c r="C3670" s="15">
        <v>140</v>
      </c>
      <c r="D3670" s="21">
        <v>9</v>
      </c>
      <c r="E3670" s="22">
        <v>44582</v>
      </c>
      <c r="F3670" s="26">
        <v>6</v>
      </c>
      <c r="G3670" s="24">
        <v>7.0000000000000007E-2</v>
      </c>
      <c r="H3670">
        <f>VLOOKUP($B3670,產品!$A$1:$E$61,4,FALSE)*(1-$G3670)*$F3670</f>
        <v>133920</v>
      </c>
      <c r="I3670" s="58">
        <f>$H3670-VLOOKUP($B3670,產品!$A$2:$E$61,5,FALSE)*F3670-$R3670</f>
        <v>31111.200000000001</v>
      </c>
      <c r="J3670">
        <f t="shared" si="171"/>
        <v>2022</v>
      </c>
      <c r="P3670" t="str">
        <f>MID(VLOOKUP($D3670,業務!$A$1:$E$11,2,FALSE),FIND("/",VLOOKUP($D3670,業務!$A$1:$E$11,2,FALSE))+1,2)</f>
        <v>經理</v>
      </c>
      <c r="Q3670">
        <f t="shared" si="172"/>
        <v>1.4999999999999999E-2</v>
      </c>
      <c r="R3670">
        <f t="shared" si="173"/>
        <v>2008.8</v>
      </c>
    </row>
    <row r="3671" spans="1:18" ht="15.75" customHeight="1">
      <c r="A3671" s="19">
        <v>3670</v>
      </c>
      <c r="B3671" s="4">
        <v>4</v>
      </c>
      <c r="C3671" s="15">
        <v>139</v>
      </c>
      <c r="D3671" s="21">
        <v>6</v>
      </c>
      <c r="E3671" s="22">
        <v>44582</v>
      </c>
      <c r="F3671" s="26">
        <v>20</v>
      </c>
      <c r="G3671" s="24">
        <v>0.15</v>
      </c>
      <c r="H3671">
        <f>VLOOKUP($B3671,產品!$A$1:$E$61,4,FALSE)*(1-$G3671)*$F3671</f>
        <v>17000</v>
      </c>
      <c r="I3671" s="58">
        <f>$H3671-VLOOKUP($B3671,產品!$A$2:$E$61,5,FALSE)*F3671-$R3671</f>
        <v>8830</v>
      </c>
      <c r="J3671">
        <f t="shared" si="171"/>
        <v>2022</v>
      </c>
      <c r="P3671" t="str">
        <f>MID(VLOOKUP($D3671,業務!$A$1:$E$11,2,FALSE),FIND("/",VLOOKUP($D3671,業務!$A$1:$E$11,2,FALSE))+1,2)</f>
        <v>專員</v>
      </c>
      <c r="Q3671">
        <f t="shared" si="172"/>
        <v>0.01</v>
      </c>
      <c r="R3671">
        <f t="shared" si="173"/>
        <v>170</v>
      </c>
    </row>
    <row r="3672" spans="1:18" ht="15.75" customHeight="1">
      <c r="A3672" s="19">
        <v>3671</v>
      </c>
      <c r="B3672" s="4">
        <v>8</v>
      </c>
      <c r="C3672" s="15">
        <v>272</v>
      </c>
      <c r="D3672" s="21">
        <v>9</v>
      </c>
      <c r="E3672" s="22">
        <v>44582</v>
      </c>
      <c r="F3672" s="26">
        <v>60</v>
      </c>
      <c r="G3672" s="24">
        <v>0.09</v>
      </c>
      <c r="H3672">
        <f>VLOOKUP($B3672,產品!$A$1:$E$61,4,FALSE)*(1-$G3672)*$F3672</f>
        <v>54600</v>
      </c>
      <c r="I3672" s="58">
        <f>$H3672-VLOOKUP($B3672,產品!$A$2:$E$61,5,FALSE)*F3672-$R3672</f>
        <v>29781</v>
      </c>
      <c r="J3672">
        <f t="shared" si="171"/>
        <v>2022</v>
      </c>
      <c r="P3672" t="str">
        <f>MID(VLOOKUP($D3672,業務!$A$1:$E$11,2,FALSE),FIND("/",VLOOKUP($D3672,業務!$A$1:$E$11,2,FALSE))+1,2)</f>
        <v>經理</v>
      </c>
      <c r="Q3672">
        <f t="shared" si="172"/>
        <v>1.4999999999999999E-2</v>
      </c>
      <c r="R3672">
        <f t="shared" si="173"/>
        <v>819</v>
      </c>
    </row>
    <row r="3673" spans="1:18" ht="15.75" customHeight="1">
      <c r="A3673" s="19">
        <v>3672</v>
      </c>
      <c r="B3673" s="4">
        <v>53</v>
      </c>
      <c r="C3673" s="15">
        <v>259</v>
      </c>
      <c r="D3673" s="21">
        <v>10</v>
      </c>
      <c r="E3673" s="22">
        <v>44583</v>
      </c>
      <c r="F3673" s="26">
        <v>5</v>
      </c>
      <c r="G3673" s="24">
        <v>0.15</v>
      </c>
      <c r="H3673">
        <f>VLOOKUP($B3673,產品!$A$1:$E$61,4,FALSE)*(1-$G3673)*$F3673</f>
        <v>63750</v>
      </c>
      <c r="I3673" s="58">
        <f>$H3673-VLOOKUP($B3673,產品!$A$2:$E$61,5,FALSE)*F3673-$R3673</f>
        <v>10612.5</v>
      </c>
      <c r="J3673">
        <f t="shared" si="171"/>
        <v>2022</v>
      </c>
      <c r="P3673" t="str">
        <f>MID(VLOOKUP($D3673,業務!$A$1:$E$11,2,FALSE),FIND("/",VLOOKUP($D3673,業務!$A$1:$E$11,2,FALSE))+1,2)</f>
        <v>專員</v>
      </c>
      <c r="Q3673">
        <f t="shared" si="172"/>
        <v>0.01</v>
      </c>
      <c r="R3673">
        <f t="shared" si="173"/>
        <v>637.5</v>
      </c>
    </row>
    <row r="3674" spans="1:18" ht="15.75" customHeight="1">
      <c r="A3674" s="19">
        <v>3673</v>
      </c>
      <c r="B3674" s="4">
        <v>22</v>
      </c>
      <c r="C3674" s="15">
        <v>258</v>
      </c>
      <c r="D3674" s="21">
        <v>3</v>
      </c>
      <c r="E3674" s="22">
        <v>44583</v>
      </c>
      <c r="F3674" s="26">
        <v>30</v>
      </c>
      <c r="G3674" s="24">
        <v>0.2</v>
      </c>
      <c r="H3674">
        <f>VLOOKUP($B3674,產品!$A$1:$E$61,4,FALSE)*(1-$G3674)*$F3674</f>
        <v>43200</v>
      </c>
      <c r="I3674" s="58">
        <f>$H3674-VLOOKUP($B3674,產品!$A$2:$E$61,5,FALSE)*F3674-$R3674</f>
        <v>20908.8</v>
      </c>
      <c r="J3674">
        <f t="shared" si="171"/>
        <v>2022</v>
      </c>
      <c r="P3674" t="str">
        <f>MID(VLOOKUP($D3674,業務!$A$1:$E$11,2,FALSE),FIND("/",VLOOKUP($D3674,業務!$A$1:$E$11,2,FALSE))+1,2)</f>
        <v>協理</v>
      </c>
      <c r="Q3674">
        <f t="shared" si="172"/>
        <v>1.6E-2</v>
      </c>
      <c r="R3674">
        <f t="shared" si="173"/>
        <v>691.2</v>
      </c>
    </row>
    <row r="3675" spans="1:18" ht="15.75" customHeight="1">
      <c r="A3675" s="19">
        <v>3674</v>
      </c>
      <c r="B3675" s="4">
        <v>10</v>
      </c>
      <c r="C3675" s="15">
        <v>134</v>
      </c>
      <c r="D3675" s="21">
        <v>6</v>
      </c>
      <c r="E3675" s="22">
        <v>44583</v>
      </c>
      <c r="F3675" s="26">
        <v>40</v>
      </c>
      <c r="G3675" s="24">
        <v>7.0000000000000007E-2</v>
      </c>
      <c r="H3675">
        <f>VLOOKUP($B3675,產品!$A$1:$E$61,4,FALSE)*(1-$G3675)*$F3675</f>
        <v>37199.999999999993</v>
      </c>
      <c r="I3675" s="58">
        <f>$H3675-VLOOKUP($B3675,產品!$A$2:$E$61,5,FALSE)*F3675-$R3675</f>
        <v>20827.999999999993</v>
      </c>
      <c r="J3675">
        <f t="shared" si="171"/>
        <v>2022</v>
      </c>
      <c r="P3675" t="str">
        <f>MID(VLOOKUP($D3675,業務!$A$1:$E$11,2,FALSE),FIND("/",VLOOKUP($D3675,業務!$A$1:$E$11,2,FALSE))+1,2)</f>
        <v>專員</v>
      </c>
      <c r="Q3675">
        <f t="shared" si="172"/>
        <v>0.01</v>
      </c>
      <c r="R3675">
        <f t="shared" si="173"/>
        <v>371.99999999999994</v>
      </c>
    </row>
    <row r="3676" spans="1:18" ht="15.75" customHeight="1">
      <c r="A3676" s="19">
        <v>3675</v>
      </c>
      <c r="B3676" s="4">
        <v>9</v>
      </c>
      <c r="C3676" s="15">
        <v>5</v>
      </c>
      <c r="D3676" s="21">
        <v>2</v>
      </c>
      <c r="E3676" s="22">
        <v>44583</v>
      </c>
      <c r="F3676" s="26">
        <v>40</v>
      </c>
      <c r="G3676" s="24">
        <v>0.15</v>
      </c>
      <c r="H3676">
        <f>VLOOKUP($B3676,產品!$A$1:$E$61,4,FALSE)*(1-$G3676)*$F3676</f>
        <v>34000</v>
      </c>
      <c r="I3676" s="58">
        <f>$H3676-VLOOKUP($B3676,產品!$A$2:$E$61,5,FALSE)*F3676-$R3676</f>
        <v>17490</v>
      </c>
      <c r="J3676">
        <f t="shared" si="171"/>
        <v>2022</v>
      </c>
      <c r="P3676" t="str">
        <f>MID(VLOOKUP($D3676,業務!$A$1:$E$11,2,FALSE),FIND("/",VLOOKUP($D3676,業務!$A$1:$E$11,2,FALSE))+1,2)</f>
        <v>經理</v>
      </c>
      <c r="Q3676">
        <f t="shared" si="172"/>
        <v>1.4999999999999999E-2</v>
      </c>
      <c r="R3676">
        <f t="shared" si="173"/>
        <v>510</v>
      </c>
    </row>
    <row r="3677" spans="1:18" ht="15.75" customHeight="1">
      <c r="A3677" s="19">
        <v>3676</v>
      </c>
      <c r="B3677" s="4">
        <v>10</v>
      </c>
      <c r="C3677" s="15">
        <v>257</v>
      </c>
      <c r="D3677" s="21">
        <v>6</v>
      </c>
      <c r="E3677" s="22">
        <v>44583</v>
      </c>
      <c r="F3677" s="26">
        <v>50</v>
      </c>
      <c r="G3677" s="24">
        <v>0.08</v>
      </c>
      <c r="H3677">
        <f>VLOOKUP($B3677,產品!$A$1:$E$61,4,FALSE)*(1-$G3677)*$F3677</f>
        <v>46000</v>
      </c>
      <c r="I3677" s="58">
        <f>$H3677-VLOOKUP($B3677,產品!$A$2:$E$61,5,FALSE)*F3677-$R3677</f>
        <v>25540</v>
      </c>
      <c r="J3677">
        <f t="shared" si="171"/>
        <v>2022</v>
      </c>
      <c r="P3677" t="str">
        <f>MID(VLOOKUP($D3677,業務!$A$1:$E$11,2,FALSE),FIND("/",VLOOKUP($D3677,業務!$A$1:$E$11,2,FALSE))+1,2)</f>
        <v>專員</v>
      </c>
      <c r="Q3677">
        <f t="shared" si="172"/>
        <v>0.01</v>
      </c>
      <c r="R3677">
        <f t="shared" si="173"/>
        <v>460</v>
      </c>
    </row>
    <row r="3678" spans="1:18" ht="15.75" customHeight="1">
      <c r="A3678" s="19">
        <v>3677</v>
      </c>
      <c r="B3678" s="4">
        <v>47</v>
      </c>
      <c r="C3678" s="15">
        <v>266</v>
      </c>
      <c r="D3678" s="21">
        <v>4</v>
      </c>
      <c r="E3678" s="22">
        <v>44584</v>
      </c>
      <c r="F3678" s="26">
        <v>2</v>
      </c>
      <c r="G3678" s="24">
        <v>0.16</v>
      </c>
      <c r="H3678">
        <f>VLOOKUP($B3678,產品!$A$1:$E$61,4,FALSE)*(1-$G3678)*$F3678</f>
        <v>33600</v>
      </c>
      <c r="I3678" s="58">
        <f>$H3678-VLOOKUP($B3678,產品!$A$2:$E$61,5,FALSE)*F3678-$R3678</f>
        <v>7196.8</v>
      </c>
      <c r="J3678">
        <f t="shared" si="171"/>
        <v>2022</v>
      </c>
      <c r="P3678" t="str">
        <f>MID(VLOOKUP($D3678,業務!$A$1:$E$11,2,FALSE),FIND("/",VLOOKUP($D3678,業務!$A$1:$E$11,2,FALSE))+1,2)</f>
        <v>副理</v>
      </c>
      <c r="Q3678">
        <f t="shared" si="172"/>
        <v>1.2E-2</v>
      </c>
      <c r="R3678">
        <f t="shared" si="173"/>
        <v>403.2</v>
      </c>
    </row>
    <row r="3679" spans="1:18" ht="15.75" customHeight="1">
      <c r="A3679" s="19">
        <v>3678</v>
      </c>
      <c r="B3679" s="4">
        <v>54</v>
      </c>
      <c r="C3679" s="15">
        <v>3</v>
      </c>
      <c r="D3679" s="21">
        <v>9</v>
      </c>
      <c r="E3679" s="22">
        <v>44584</v>
      </c>
      <c r="F3679" s="26">
        <v>6</v>
      </c>
      <c r="G3679" s="24">
        <v>0.2</v>
      </c>
      <c r="H3679">
        <f>VLOOKUP($B3679,產品!$A$1:$E$61,4,FALSE)*(1-$G3679)*$F3679</f>
        <v>86400</v>
      </c>
      <c r="I3679" s="58">
        <f>$H3679-VLOOKUP($B3679,產品!$A$2:$E$61,5,FALSE)*F3679-$R3679</f>
        <v>9504</v>
      </c>
      <c r="J3679">
        <f t="shared" si="171"/>
        <v>2022</v>
      </c>
      <c r="P3679" t="str">
        <f>MID(VLOOKUP($D3679,業務!$A$1:$E$11,2,FALSE),FIND("/",VLOOKUP($D3679,業務!$A$1:$E$11,2,FALSE))+1,2)</f>
        <v>經理</v>
      </c>
      <c r="Q3679">
        <f t="shared" si="172"/>
        <v>1.4999999999999999E-2</v>
      </c>
      <c r="R3679">
        <f t="shared" si="173"/>
        <v>1296</v>
      </c>
    </row>
    <row r="3680" spans="1:18" ht="15.75" customHeight="1">
      <c r="A3680" s="19">
        <v>3679</v>
      </c>
      <c r="B3680" s="4">
        <v>12</v>
      </c>
      <c r="C3680" s="15">
        <v>278</v>
      </c>
      <c r="D3680" s="21">
        <v>10</v>
      </c>
      <c r="E3680" s="22">
        <v>44584</v>
      </c>
      <c r="F3680" s="23">
        <v>10</v>
      </c>
      <c r="G3680" s="24">
        <v>0.16</v>
      </c>
      <c r="H3680">
        <f>VLOOKUP($B3680,產品!$A$1:$E$61,4,FALSE)*(1-$G3680)*$F3680</f>
        <v>8400</v>
      </c>
      <c r="I3680" s="58">
        <f>$H3680-VLOOKUP($B3680,產品!$A$2:$E$61,5,FALSE)*F3680-$R3680</f>
        <v>4316</v>
      </c>
      <c r="J3680">
        <f t="shared" si="171"/>
        <v>2022</v>
      </c>
      <c r="P3680" t="str">
        <f>MID(VLOOKUP($D3680,業務!$A$1:$E$11,2,FALSE),FIND("/",VLOOKUP($D3680,業務!$A$1:$E$11,2,FALSE))+1,2)</f>
        <v>專員</v>
      </c>
      <c r="Q3680">
        <f t="shared" si="172"/>
        <v>0.01</v>
      </c>
      <c r="R3680">
        <f t="shared" si="173"/>
        <v>84</v>
      </c>
    </row>
    <row r="3681" spans="1:18" ht="15.75" customHeight="1">
      <c r="A3681" s="19">
        <v>3680</v>
      </c>
      <c r="B3681" s="4">
        <v>17</v>
      </c>
      <c r="C3681" s="15">
        <v>272</v>
      </c>
      <c r="D3681" s="21">
        <v>9</v>
      </c>
      <c r="E3681" s="22">
        <v>44584</v>
      </c>
      <c r="F3681" s="26">
        <v>30</v>
      </c>
      <c r="G3681" s="24">
        <v>0.11</v>
      </c>
      <c r="H3681">
        <f>VLOOKUP($B3681,產品!$A$1:$E$61,4,FALSE)*(1-$G3681)*$F3681</f>
        <v>48060</v>
      </c>
      <c r="I3681" s="58">
        <f>$H3681-VLOOKUP($B3681,產品!$A$2:$E$61,5,FALSE)*F3681-$R3681</f>
        <v>25739.1</v>
      </c>
      <c r="J3681">
        <f t="shared" si="171"/>
        <v>2022</v>
      </c>
      <c r="P3681" t="str">
        <f>MID(VLOOKUP($D3681,業務!$A$1:$E$11,2,FALSE),FIND("/",VLOOKUP($D3681,業務!$A$1:$E$11,2,FALSE))+1,2)</f>
        <v>經理</v>
      </c>
      <c r="Q3681">
        <f t="shared" si="172"/>
        <v>1.4999999999999999E-2</v>
      </c>
      <c r="R3681">
        <f t="shared" si="173"/>
        <v>720.9</v>
      </c>
    </row>
    <row r="3682" spans="1:18" ht="15.75" customHeight="1">
      <c r="A3682" s="19">
        <v>3681</v>
      </c>
      <c r="B3682" s="4">
        <v>7</v>
      </c>
      <c r="C3682" s="15">
        <v>134</v>
      </c>
      <c r="D3682" s="21">
        <v>1</v>
      </c>
      <c r="E3682" s="22">
        <v>44584</v>
      </c>
      <c r="F3682" s="23">
        <v>30</v>
      </c>
      <c r="G3682" s="24">
        <v>7.0000000000000007E-2</v>
      </c>
      <c r="H3682">
        <f>VLOOKUP($B3682,產品!$A$1:$E$61,4,FALSE)*(1-$G3682)*$F3682</f>
        <v>27899.999999999996</v>
      </c>
      <c r="I3682" s="58">
        <f>$H3682-VLOOKUP($B3682,產品!$A$2:$E$61,5,FALSE)*F3682-$R3682</f>
        <v>15620.999999999996</v>
      </c>
      <c r="J3682">
        <f t="shared" si="171"/>
        <v>2022</v>
      </c>
      <c r="P3682" t="str">
        <f>MID(VLOOKUP($D3682,業務!$A$1:$E$11,2,FALSE),FIND("/",VLOOKUP($D3682,業務!$A$1:$E$11,2,FALSE))+1,2)</f>
        <v>專員</v>
      </c>
      <c r="Q3682">
        <f t="shared" si="172"/>
        <v>0.01</v>
      </c>
      <c r="R3682">
        <f t="shared" si="173"/>
        <v>278.99999999999994</v>
      </c>
    </row>
    <row r="3683" spans="1:18" ht="15.75" customHeight="1">
      <c r="A3683" s="19">
        <v>3682</v>
      </c>
      <c r="B3683" s="4">
        <v>5</v>
      </c>
      <c r="C3683" s="15">
        <v>271</v>
      </c>
      <c r="D3683" s="21">
        <v>2</v>
      </c>
      <c r="E3683" s="22">
        <v>44584</v>
      </c>
      <c r="F3683" s="26">
        <v>90</v>
      </c>
      <c r="G3683" s="24">
        <v>0.18</v>
      </c>
      <c r="H3683">
        <f>VLOOKUP($B3683,產品!$A$1:$E$61,4,FALSE)*(1-$G3683)*$F3683</f>
        <v>73800.000000000015</v>
      </c>
      <c r="I3683" s="58">
        <f>$H3683-VLOOKUP($B3683,產品!$A$2:$E$61,5,FALSE)*F3683-$R3683</f>
        <v>36693.000000000015</v>
      </c>
      <c r="J3683">
        <f t="shared" si="171"/>
        <v>2022</v>
      </c>
      <c r="P3683" t="str">
        <f>MID(VLOOKUP($D3683,業務!$A$1:$E$11,2,FALSE),FIND("/",VLOOKUP($D3683,業務!$A$1:$E$11,2,FALSE))+1,2)</f>
        <v>經理</v>
      </c>
      <c r="Q3683">
        <f t="shared" si="172"/>
        <v>1.4999999999999999E-2</v>
      </c>
      <c r="R3683">
        <f t="shared" si="173"/>
        <v>1107.0000000000002</v>
      </c>
    </row>
    <row r="3684" spans="1:18" ht="15.75" customHeight="1">
      <c r="A3684" s="19">
        <v>3683</v>
      </c>
      <c r="B3684" s="4">
        <v>14</v>
      </c>
      <c r="C3684" s="15">
        <v>286</v>
      </c>
      <c r="D3684" s="21">
        <v>5</v>
      </c>
      <c r="E3684" s="22">
        <v>44584</v>
      </c>
      <c r="F3684" s="23">
        <v>100</v>
      </c>
      <c r="G3684" s="24">
        <v>0.05</v>
      </c>
      <c r="H3684">
        <f>VLOOKUP($B3684,產品!$A$1:$E$61,4,FALSE)*(1-$G3684)*$F3684</f>
        <v>171000</v>
      </c>
      <c r="I3684" s="58">
        <f>$H3684-VLOOKUP($B3684,產品!$A$2:$E$61,5,FALSE)*F3684-$R3684</f>
        <v>97290</v>
      </c>
      <c r="J3684">
        <f t="shared" si="171"/>
        <v>2022</v>
      </c>
      <c r="P3684" t="str">
        <f>MID(VLOOKUP($D3684,業務!$A$1:$E$11,2,FALSE),FIND("/",VLOOKUP($D3684,業務!$A$1:$E$11,2,FALSE))+1,2)</f>
        <v>專員</v>
      </c>
      <c r="Q3684">
        <f t="shared" si="172"/>
        <v>0.01</v>
      </c>
      <c r="R3684">
        <f t="shared" si="173"/>
        <v>1710</v>
      </c>
    </row>
    <row r="3685" spans="1:18" ht="15.75" customHeight="1">
      <c r="A3685" s="19">
        <v>3684</v>
      </c>
      <c r="B3685" s="4">
        <v>37</v>
      </c>
      <c r="C3685" s="15">
        <v>289</v>
      </c>
      <c r="D3685" s="21">
        <v>8</v>
      </c>
      <c r="E3685" s="22">
        <v>44585</v>
      </c>
      <c r="F3685" s="26">
        <v>2</v>
      </c>
      <c r="G3685" s="24">
        <v>0.17</v>
      </c>
      <c r="H3685">
        <f>VLOOKUP($B3685,產品!$A$1:$E$61,4,FALSE)*(1-$G3685)*$F3685</f>
        <v>19920</v>
      </c>
      <c r="I3685" s="58">
        <f>$H3685-VLOOKUP($B3685,產品!$A$2:$E$61,5,FALSE)*F3685-$R3685</f>
        <v>4120.8</v>
      </c>
      <c r="J3685">
        <f t="shared" si="171"/>
        <v>2022</v>
      </c>
      <c r="P3685" t="str">
        <f>MID(VLOOKUP($D3685,業務!$A$1:$E$11,2,FALSE),FIND("/",VLOOKUP($D3685,業務!$A$1:$E$11,2,FALSE))+1,2)</f>
        <v>專員</v>
      </c>
      <c r="Q3685">
        <f t="shared" si="172"/>
        <v>0.01</v>
      </c>
      <c r="R3685">
        <f t="shared" si="173"/>
        <v>199.20000000000002</v>
      </c>
    </row>
    <row r="3686" spans="1:18" ht="15.75" customHeight="1">
      <c r="A3686" s="19">
        <v>3685</v>
      </c>
      <c r="B3686" s="4">
        <v>39</v>
      </c>
      <c r="C3686" s="15">
        <v>282</v>
      </c>
      <c r="D3686" s="21">
        <v>10</v>
      </c>
      <c r="E3686" s="22">
        <v>44585</v>
      </c>
      <c r="F3686" s="26">
        <v>5</v>
      </c>
      <c r="G3686" s="24">
        <v>0.19</v>
      </c>
      <c r="H3686">
        <f>VLOOKUP($B3686,產品!$A$1:$E$61,4,FALSE)*(1-$G3686)*$F3686</f>
        <v>72900.000000000015</v>
      </c>
      <c r="I3686" s="58">
        <f>$H3686-VLOOKUP($B3686,產品!$A$2:$E$61,5,FALSE)*F3686-$R3686</f>
        <v>13671.000000000015</v>
      </c>
      <c r="J3686">
        <f t="shared" si="171"/>
        <v>2022</v>
      </c>
      <c r="P3686" t="str">
        <f>MID(VLOOKUP($D3686,業務!$A$1:$E$11,2,FALSE),FIND("/",VLOOKUP($D3686,業務!$A$1:$E$11,2,FALSE))+1,2)</f>
        <v>專員</v>
      </c>
      <c r="Q3686">
        <f t="shared" si="172"/>
        <v>0.01</v>
      </c>
      <c r="R3686">
        <f t="shared" si="173"/>
        <v>729.00000000000011</v>
      </c>
    </row>
    <row r="3687" spans="1:18" ht="15.75" customHeight="1">
      <c r="A3687" s="19">
        <v>3686</v>
      </c>
      <c r="B3687" s="4">
        <v>42</v>
      </c>
      <c r="C3687" s="15">
        <v>289</v>
      </c>
      <c r="D3687" s="21">
        <v>4</v>
      </c>
      <c r="E3687" s="22">
        <v>44585</v>
      </c>
      <c r="F3687" s="26">
        <v>6</v>
      </c>
      <c r="G3687" s="24">
        <v>0.11</v>
      </c>
      <c r="H3687">
        <f>VLOOKUP($B3687,產品!$A$1:$E$61,4,FALSE)*(1-$G3687)*$F3687</f>
        <v>80100</v>
      </c>
      <c r="I3687" s="58">
        <f>$H3687-VLOOKUP($B3687,產品!$A$2:$E$61,5,FALSE)*F3687-$R3687</f>
        <v>20638.8</v>
      </c>
      <c r="J3687">
        <f t="shared" si="171"/>
        <v>2022</v>
      </c>
      <c r="P3687" t="str">
        <f>MID(VLOOKUP($D3687,業務!$A$1:$E$11,2,FALSE),FIND("/",VLOOKUP($D3687,業務!$A$1:$E$11,2,FALSE))+1,2)</f>
        <v>副理</v>
      </c>
      <c r="Q3687">
        <f t="shared" si="172"/>
        <v>1.2E-2</v>
      </c>
      <c r="R3687">
        <f t="shared" si="173"/>
        <v>961.2</v>
      </c>
    </row>
    <row r="3688" spans="1:18" ht="15.75" customHeight="1">
      <c r="A3688" s="19">
        <v>3687</v>
      </c>
      <c r="B3688" s="4">
        <v>2</v>
      </c>
      <c r="C3688" s="15">
        <v>7</v>
      </c>
      <c r="D3688" s="21">
        <v>1</v>
      </c>
      <c r="E3688" s="22">
        <v>44585</v>
      </c>
      <c r="F3688" s="26">
        <v>10</v>
      </c>
      <c r="G3688" s="24">
        <v>0.16</v>
      </c>
      <c r="H3688">
        <f>VLOOKUP($B3688,產品!$A$1:$E$61,4,FALSE)*(1-$G3688)*$F3688</f>
        <v>8400</v>
      </c>
      <c r="I3688" s="58">
        <f>$H3688-VLOOKUP($B3688,產品!$A$2:$E$61,5,FALSE)*F3688-$R3688</f>
        <v>4316</v>
      </c>
      <c r="J3688">
        <f t="shared" si="171"/>
        <v>2022</v>
      </c>
      <c r="P3688" t="str">
        <f>MID(VLOOKUP($D3688,業務!$A$1:$E$11,2,FALSE),FIND("/",VLOOKUP($D3688,業務!$A$1:$E$11,2,FALSE))+1,2)</f>
        <v>專員</v>
      </c>
      <c r="Q3688">
        <f t="shared" si="172"/>
        <v>0.01</v>
      </c>
      <c r="R3688">
        <f t="shared" si="173"/>
        <v>84</v>
      </c>
    </row>
    <row r="3689" spans="1:18" ht="15.75" customHeight="1">
      <c r="A3689" s="19">
        <v>3688</v>
      </c>
      <c r="B3689" s="4">
        <v>47</v>
      </c>
      <c r="C3689" s="15">
        <v>262</v>
      </c>
      <c r="D3689" s="21">
        <v>6</v>
      </c>
      <c r="E3689" s="22">
        <v>44585</v>
      </c>
      <c r="F3689" s="26">
        <v>15</v>
      </c>
      <c r="G3689" s="24">
        <v>7.0000000000000007E-2</v>
      </c>
      <c r="H3689">
        <f>VLOOKUP($B3689,產品!$A$1:$E$61,4,FALSE)*(1-$G3689)*$F3689</f>
        <v>279000</v>
      </c>
      <c r="I3689" s="58">
        <f>$H3689-VLOOKUP($B3689,產品!$A$2:$E$61,5,FALSE)*F3689-$R3689</f>
        <v>81210</v>
      </c>
      <c r="J3689">
        <f t="shared" si="171"/>
        <v>2022</v>
      </c>
      <c r="P3689" t="str">
        <f>MID(VLOOKUP($D3689,業務!$A$1:$E$11,2,FALSE),FIND("/",VLOOKUP($D3689,業務!$A$1:$E$11,2,FALSE))+1,2)</f>
        <v>專員</v>
      </c>
      <c r="Q3689">
        <f t="shared" si="172"/>
        <v>0.01</v>
      </c>
      <c r="R3689">
        <f t="shared" si="173"/>
        <v>2790</v>
      </c>
    </row>
    <row r="3690" spans="1:18" ht="15.75" customHeight="1">
      <c r="A3690" s="19">
        <v>3689</v>
      </c>
      <c r="B3690" s="4">
        <v>21</v>
      </c>
      <c r="C3690" s="15">
        <v>284</v>
      </c>
      <c r="D3690" s="21">
        <v>9</v>
      </c>
      <c r="E3690" s="22">
        <v>44585</v>
      </c>
      <c r="F3690" s="26">
        <v>30</v>
      </c>
      <c r="G3690" s="24">
        <v>0.19</v>
      </c>
      <c r="H3690">
        <f>VLOOKUP($B3690,產品!$A$1:$E$61,4,FALSE)*(1-$G3690)*$F3690</f>
        <v>43740</v>
      </c>
      <c r="I3690" s="58">
        <f>$H3690-VLOOKUP($B3690,產品!$A$2:$E$61,5,FALSE)*F3690-$R3690</f>
        <v>21483.9</v>
      </c>
      <c r="J3690">
        <f t="shared" si="171"/>
        <v>2022</v>
      </c>
      <c r="P3690" t="str">
        <f>MID(VLOOKUP($D3690,業務!$A$1:$E$11,2,FALSE),FIND("/",VLOOKUP($D3690,業務!$A$1:$E$11,2,FALSE))+1,2)</f>
        <v>經理</v>
      </c>
      <c r="Q3690">
        <f t="shared" si="172"/>
        <v>1.4999999999999999E-2</v>
      </c>
      <c r="R3690">
        <f t="shared" si="173"/>
        <v>656.1</v>
      </c>
    </row>
    <row r="3691" spans="1:18" ht="15.75" customHeight="1">
      <c r="A3691" s="19">
        <v>3690</v>
      </c>
      <c r="B3691" s="4">
        <v>40</v>
      </c>
      <c r="C3691" s="15">
        <v>262</v>
      </c>
      <c r="D3691" s="21">
        <v>4</v>
      </c>
      <c r="E3691" s="22">
        <v>44586</v>
      </c>
      <c r="F3691" s="26">
        <v>5</v>
      </c>
      <c r="G3691" s="24">
        <v>0.09</v>
      </c>
      <c r="H3691">
        <f>VLOOKUP($B3691,產品!$A$1:$E$61,4,FALSE)*(1-$G3691)*$F3691</f>
        <v>91000</v>
      </c>
      <c r="I3691" s="58">
        <f>$H3691-VLOOKUP($B3691,產品!$A$2:$E$61,5,FALSE)*F3691-$R3691</f>
        <v>24908</v>
      </c>
      <c r="J3691">
        <f t="shared" si="171"/>
        <v>2022</v>
      </c>
      <c r="P3691" t="str">
        <f>MID(VLOOKUP($D3691,業務!$A$1:$E$11,2,FALSE),FIND("/",VLOOKUP($D3691,業務!$A$1:$E$11,2,FALSE))+1,2)</f>
        <v>副理</v>
      </c>
      <c r="Q3691">
        <f t="shared" si="172"/>
        <v>1.2E-2</v>
      </c>
      <c r="R3691">
        <f t="shared" si="173"/>
        <v>1092</v>
      </c>
    </row>
    <row r="3692" spans="1:18" ht="15.75" customHeight="1">
      <c r="A3692" s="19">
        <v>3691</v>
      </c>
      <c r="B3692" s="4">
        <v>17</v>
      </c>
      <c r="C3692" s="15">
        <v>269</v>
      </c>
      <c r="D3692" s="21">
        <v>5</v>
      </c>
      <c r="E3692" s="22">
        <v>44586</v>
      </c>
      <c r="F3692" s="26">
        <v>30</v>
      </c>
      <c r="G3692" s="24">
        <v>0.19</v>
      </c>
      <c r="H3692">
        <f>VLOOKUP($B3692,產品!$A$1:$E$61,4,FALSE)*(1-$G3692)*$F3692</f>
        <v>43740</v>
      </c>
      <c r="I3692" s="58">
        <f>$H3692-VLOOKUP($B3692,產品!$A$2:$E$61,5,FALSE)*F3692-$R3692</f>
        <v>21702.6</v>
      </c>
      <c r="J3692">
        <f t="shared" si="171"/>
        <v>2022</v>
      </c>
      <c r="P3692" t="str">
        <f>MID(VLOOKUP($D3692,業務!$A$1:$E$11,2,FALSE),FIND("/",VLOOKUP($D3692,業務!$A$1:$E$11,2,FALSE))+1,2)</f>
        <v>專員</v>
      </c>
      <c r="Q3692">
        <f t="shared" si="172"/>
        <v>0.01</v>
      </c>
      <c r="R3692">
        <f t="shared" si="173"/>
        <v>437.40000000000003</v>
      </c>
    </row>
    <row r="3693" spans="1:18" ht="15.75" customHeight="1">
      <c r="A3693" s="19">
        <v>3692</v>
      </c>
      <c r="B3693" s="4">
        <v>5</v>
      </c>
      <c r="C3693" s="15">
        <v>257</v>
      </c>
      <c r="D3693" s="21">
        <v>4</v>
      </c>
      <c r="E3693" s="22">
        <v>44586</v>
      </c>
      <c r="F3693" s="26">
        <v>60</v>
      </c>
      <c r="G3693" s="24">
        <v>0.16</v>
      </c>
      <c r="H3693">
        <f>VLOOKUP($B3693,產品!$A$1:$E$61,4,FALSE)*(1-$G3693)*$F3693</f>
        <v>50400</v>
      </c>
      <c r="I3693" s="58">
        <f>$H3693-VLOOKUP($B3693,產品!$A$2:$E$61,5,FALSE)*F3693-$R3693</f>
        <v>25795.200000000001</v>
      </c>
      <c r="J3693">
        <f t="shared" si="171"/>
        <v>2022</v>
      </c>
      <c r="P3693" t="str">
        <f>MID(VLOOKUP($D3693,業務!$A$1:$E$11,2,FALSE),FIND("/",VLOOKUP($D3693,業務!$A$1:$E$11,2,FALSE))+1,2)</f>
        <v>副理</v>
      </c>
      <c r="Q3693">
        <f t="shared" si="172"/>
        <v>1.2E-2</v>
      </c>
      <c r="R3693">
        <f t="shared" si="173"/>
        <v>604.80000000000007</v>
      </c>
    </row>
    <row r="3694" spans="1:18" ht="15.75" customHeight="1">
      <c r="A3694" s="19">
        <v>3693</v>
      </c>
      <c r="B3694" s="4">
        <v>14</v>
      </c>
      <c r="C3694" s="15">
        <v>274</v>
      </c>
      <c r="D3694" s="21">
        <v>6</v>
      </c>
      <c r="E3694" s="22">
        <v>44586</v>
      </c>
      <c r="F3694" s="26">
        <v>125</v>
      </c>
      <c r="G3694" s="24">
        <v>0.17</v>
      </c>
      <c r="H3694">
        <f>VLOOKUP($B3694,產品!$A$1:$E$61,4,FALSE)*(1-$G3694)*$F3694</f>
        <v>186750</v>
      </c>
      <c r="I3694" s="58">
        <f>$H3694-VLOOKUP($B3694,產品!$A$2:$E$61,5,FALSE)*F3694-$R3694</f>
        <v>94882.5</v>
      </c>
      <c r="J3694">
        <f t="shared" si="171"/>
        <v>2022</v>
      </c>
      <c r="P3694" t="str">
        <f>MID(VLOOKUP($D3694,業務!$A$1:$E$11,2,FALSE),FIND("/",VLOOKUP($D3694,業務!$A$1:$E$11,2,FALSE))+1,2)</f>
        <v>專員</v>
      </c>
      <c r="Q3694">
        <f t="shared" si="172"/>
        <v>0.01</v>
      </c>
      <c r="R3694">
        <f t="shared" si="173"/>
        <v>1867.5</v>
      </c>
    </row>
    <row r="3695" spans="1:18" ht="15.75" customHeight="1">
      <c r="A3695" s="19">
        <v>3694</v>
      </c>
      <c r="B3695" s="4">
        <v>56</v>
      </c>
      <c r="C3695" s="15">
        <v>284</v>
      </c>
      <c r="D3695" s="21">
        <v>4</v>
      </c>
      <c r="E3695" s="22">
        <v>44587</v>
      </c>
      <c r="F3695" s="26">
        <v>2</v>
      </c>
      <c r="G3695" s="24">
        <v>0.17</v>
      </c>
      <c r="H3695">
        <f>VLOOKUP($B3695,產品!$A$1:$E$61,4,FALSE)*(1-$G3695)*$F3695</f>
        <v>36520</v>
      </c>
      <c r="I3695" s="58">
        <f>$H3695-VLOOKUP($B3695,產品!$A$2:$E$61,5,FALSE)*F3695-$R3695</f>
        <v>5281.7600000000039</v>
      </c>
      <c r="J3695">
        <f t="shared" si="171"/>
        <v>2022</v>
      </c>
      <c r="P3695" t="str">
        <f>MID(VLOOKUP($D3695,業務!$A$1:$E$11,2,FALSE),FIND("/",VLOOKUP($D3695,業務!$A$1:$E$11,2,FALSE))+1,2)</f>
        <v>副理</v>
      </c>
      <c r="Q3695">
        <f t="shared" si="172"/>
        <v>1.2E-2</v>
      </c>
      <c r="R3695">
        <f t="shared" si="173"/>
        <v>438.24</v>
      </c>
    </row>
    <row r="3696" spans="1:18" ht="15.75" customHeight="1">
      <c r="A3696" s="19">
        <v>3695</v>
      </c>
      <c r="B3696" s="4">
        <v>25</v>
      </c>
      <c r="C3696" s="15">
        <v>6</v>
      </c>
      <c r="D3696" s="21">
        <v>8</v>
      </c>
      <c r="E3696" s="22">
        <v>44587</v>
      </c>
      <c r="F3696" s="23">
        <v>3</v>
      </c>
      <c r="G3696" s="24">
        <v>0.11</v>
      </c>
      <c r="H3696">
        <f>VLOOKUP($B3696,產品!$A$1:$E$61,4,FALSE)*(1-$G3696)*$F3696</f>
        <v>16020</v>
      </c>
      <c r="I3696" s="58">
        <f>$H3696-VLOOKUP($B3696,產品!$A$2:$E$61,5,FALSE)*F3696-$R3696</f>
        <v>5059.8</v>
      </c>
      <c r="J3696">
        <f t="shared" si="171"/>
        <v>2022</v>
      </c>
      <c r="P3696" t="str">
        <f>MID(VLOOKUP($D3696,業務!$A$1:$E$11,2,FALSE),FIND("/",VLOOKUP($D3696,業務!$A$1:$E$11,2,FALSE))+1,2)</f>
        <v>專員</v>
      </c>
      <c r="Q3696">
        <f t="shared" si="172"/>
        <v>0.01</v>
      </c>
      <c r="R3696">
        <f t="shared" si="173"/>
        <v>160.20000000000002</v>
      </c>
    </row>
    <row r="3697" spans="1:18" ht="15.75" customHeight="1">
      <c r="A3697" s="19">
        <v>3696</v>
      </c>
      <c r="B3697" s="4">
        <v>30</v>
      </c>
      <c r="C3697" s="15">
        <v>140</v>
      </c>
      <c r="D3697" s="21">
        <v>10</v>
      </c>
      <c r="E3697" s="22">
        <v>44587</v>
      </c>
      <c r="F3697" s="23">
        <v>5</v>
      </c>
      <c r="G3697" s="24">
        <v>0.15</v>
      </c>
      <c r="H3697">
        <f>VLOOKUP($B3697,產品!$A$1:$E$61,4,FALSE)*(1-$G3697)*$F3697</f>
        <v>27625</v>
      </c>
      <c r="I3697" s="58">
        <f>$H3697-VLOOKUP($B3697,產品!$A$2:$E$61,5,FALSE)*F3697-$R3697</f>
        <v>7848.75</v>
      </c>
      <c r="J3697">
        <f t="shared" si="171"/>
        <v>2022</v>
      </c>
      <c r="P3697" t="str">
        <f>MID(VLOOKUP($D3697,業務!$A$1:$E$11,2,FALSE),FIND("/",VLOOKUP($D3697,業務!$A$1:$E$11,2,FALSE))+1,2)</f>
        <v>專員</v>
      </c>
      <c r="Q3697">
        <f t="shared" si="172"/>
        <v>0.01</v>
      </c>
      <c r="R3697">
        <f t="shared" si="173"/>
        <v>276.25</v>
      </c>
    </row>
    <row r="3698" spans="1:18" ht="15.75" customHeight="1">
      <c r="A3698" s="19">
        <v>3697</v>
      </c>
      <c r="B3698" s="4">
        <v>42</v>
      </c>
      <c r="C3698" s="15">
        <v>125</v>
      </c>
      <c r="D3698" s="21">
        <v>9</v>
      </c>
      <c r="E3698" s="22">
        <v>44587</v>
      </c>
      <c r="F3698" s="26">
        <v>6</v>
      </c>
      <c r="G3698" s="24">
        <v>0.15</v>
      </c>
      <c r="H3698">
        <f>VLOOKUP($B3698,產品!$A$1:$E$61,4,FALSE)*(1-$G3698)*$F3698</f>
        <v>76500</v>
      </c>
      <c r="I3698" s="58">
        <f>$H3698-VLOOKUP($B3698,產品!$A$2:$E$61,5,FALSE)*F3698-$R3698</f>
        <v>16852.5</v>
      </c>
      <c r="J3698">
        <f t="shared" si="171"/>
        <v>2022</v>
      </c>
      <c r="P3698" t="str">
        <f>MID(VLOOKUP($D3698,業務!$A$1:$E$11,2,FALSE),FIND("/",VLOOKUP($D3698,業務!$A$1:$E$11,2,FALSE))+1,2)</f>
        <v>經理</v>
      </c>
      <c r="Q3698">
        <f t="shared" si="172"/>
        <v>1.4999999999999999E-2</v>
      </c>
      <c r="R3698">
        <f t="shared" si="173"/>
        <v>1147.5</v>
      </c>
    </row>
    <row r="3699" spans="1:18" ht="15.75" customHeight="1">
      <c r="A3699" s="19">
        <v>3698</v>
      </c>
      <c r="B3699" s="4">
        <v>54</v>
      </c>
      <c r="C3699" s="15">
        <v>257</v>
      </c>
      <c r="D3699" s="21">
        <v>2</v>
      </c>
      <c r="E3699" s="22">
        <v>44587</v>
      </c>
      <c r="F3699" s="26">
        <v>7</v>
      </c>
      <c r="G3699" s="24">
        <v>0.15</v>
      </c>
      <c r="H3699">
        <f>VLOOKUP($B3699,產品!$A$1:$E$61,4,FALSE)*(1-$G3699)*$F3699</f>
        <v>107100</v>
      </c>
      <c r="I3699" s="58">
        <f>$H3699-VLOOKUP($B3699,產品!$A$2:$E$61,5,FALSE)*F3699-$R3699</f>
        <v>17293.5</v>
      </c>
      <c r="J3699">
        <f t="shared" si="171"/>
        <v>2022</v>
      </c>
      <c r="P3699" t="str">
        <f>MID(VLOOKUP($D3699,業務!$A$1:$E$11,2,FALSE),FIND("/",VLOOKUP($D3699,業務!$A$1:$E$11,2,FALSE))+1,2)</f>
        <v>經理</v>
      </c>
      <c r="Q3699">
        <f t="shared" si="172"/>
        <v>1.4999999999999999E-2</v>
      </c>
      <c r="R3699">
        <f t="shared" si="173"/>
        <v>1606.5</v>
      </c>
    </row>
    <row r="3700" spans="1:18" ht="15.75" customHeight="1">
      <c r="A3700" s="19">
        <v>3699</v>
      </c>
      <c r="B3700" s="4">
        <v>1</v>
      </c>
      <c r="C3700" s="15">
        <v>288</v>
      </c>
      <c r="D3700" s="21">
        <v>6</v>
      </c>
      <c r="E3700" s="22">
        <v>44587</v>
      </c>
      <c r="F3700" s="26">
        <v>16</v>
      </c>
      <c r="G3700" s="24">
        <v>0.2</v>
      </c>
      <c r="H3700">
        <f>VLOOKUP($B3700,產品!$A$1:$E$61,4,FALSE)*(1-$G3700)*$F3700</f>
        <v>12800</v>
      </c>
      <c r="I3700" s="58">
        <f>$H3700-VLOOKUP($B3700,產品!$A$2:$E$61,5,FALSE)*F3700-$R3700</f>
        <v>6272</v>
      </c>
      <c r="J3700">
        <f t="shared" si="171"/>
        <v>2022</v>
      </c>
      <c r="P3700" t="str">
        <f>MID(VLOOKUP($D3700,業務!$A$1:$E$11,2,FALSE),FIND("/",VLOOKUP($D3700,業務!$A$1:$E$11,2,FALSE))+1,2)</f>
        <v>專員</v>
      </c>
      <c r="Q3700">
        <f t="shared" si="172"/>
        <v>0.01</v>
      </c>
      <c r="R3700">
        <f t="shared" si="173"/>
        <v>128</v>
      </c>
    </row>
    <row r="3701" spans="1:18" ht="15.75" customHeight="1">
      <c r="A3701" s="19">
        <v>3700</v>
      </c>
      <c r="B3701" s="4">
        <v>18</v>
      </c>
      <c r="C3701" s="15">
        <v>258</v>
      </c>
      <c r="D3701" s="21">
        <v>9</v>
      </c>
      <c r="E3701" s="22">
        <v>44587</v>
      </c>
      <c r="F3701" s="26">
        <v>50</v>
      </c>
      <c r="G3701" s="24">
        <v>0.15</v>
      </c>
      <c r="H3701">
        <f>VLOOKUP($B3701,產品!$A$1:$E$61,4,FALSE)*(1-$G3701)*$F3701</f>
        <v>76500</v>
      </c>
      <c r="I3701" s="58">
        <f>$H3701-VLOOKUP($B3701,產品!$A$2:$E$61,5,FALSE)*F3701-$R3701</f>
        <v>39352.5</v>
      </c>
      <c r="J3701">
        <f t="shared" si="171"/>
        <v>2022</v>
      </c>
      <c r="P3701" t="str">
        <f>MID(VLOOKUP($D3701,業務!$A$1:$E$11,2,FALSE),FIND("/",VLOOKUP($D3701,業務!$A$1:$E$11,2,FALSE))+1,2)</f>
        <v>經理</v>
      </c>
      <c r="Q3701">
        <f t="shared" si="172"/>
        <v>1.4999999999999999E-2</v>
      </c>
      <c r="R3701">
        <f t="shared" si="173"/>
        <v>1147.5</v>
      </c>
    </row>
    <row r="3702" spans="1:18" ht="15.75" customHeight="1">
      <c r="A3702" s="19">
        <v>3701</v>
      </c>
      <c r="B3702" s="4">
        <v>6</v>
      </c>
      <c r="C3702" s="15">
        <v>270</v>
      </c>
      <c r="D3702" s="21">
        <v>2</v>
      </c>
      <c r="E3702" s="22">
        <v>44587</v>
      </c>
      <c r="F3702" s="26">
        <v>80</v>
      </c>
      <c r="G3702" s="24">
        <v>0.19</v>
      </c>
      <c r="H3702">
        <f>VLOOKUP($B3702,產品!$A$1:$E$61,4,FALSE)*(1-$G3702)*$F3702</f>
        <v>64800</v>
      </c>
      <c r="I3702" s="58">
        <f>$H3702-VLOOKUP($B3702,產品!$A$2:$E$61,5,FALSE)*F3702-$R3702</f>
        <v>31828</v>
      </c>
      <c r="J3702">
        <f t="shared" si="171"/>
        <v>2022</v>
      </c>
      <c r="P3702" t="str">
        <f>MID(VLOOKUP($D3702,業務!$A$1:$E$11,2,FALSE),FIND("/",VLOOKUP($D3702,業務!$A$1:$E$11,2,FALSE))+1,2)</f>
        <v>經理</v>
      </c>
      <c r="Q3702">
        <f t="shared" si="172"/>
        <v>1.4999999999999999E-2</v>
      </c>
      <c r="R3702">
        <f t="shared" si="173"/>
        <v>972</v>
      </c>
    </row>
    <row r="3703" spans="1:18" ht="15.75" customHeight="1">
      <c r="A3703" s="19">
        <v>3702</v>
      </c>
      <c r="B3703" s="4">
        <v>51</v>
      </c>
      <c r="C3703" s="15">
        <v>140</v>
      </c>
      <c r="D3703" s="21">
        <v>7</v>
      </c>
      <c r="E3703" s="22">
        <v>44588</v>
      </c>
      <c r="F3703" s="23">
        <v>6</v>
      </c>
      <c r="G3703" s="24">
        <v>0.18</v>
      </c>
      <c r="H3703">
        <f>VLOOKUP($B3703,產品!$A$1:$E$61,4,FALSE)*(1-$G3703)*$F3703</f>
        <v>98400</v>
      </c>
      <c r="I3703" s="58">
        <f>$H3703-VLOOKUP($B3703,產品!$A$2:$E$61,5,FALSE)*F3703-$R3703</f>
        <v>13219.2</v>
      </c>
      <c r="J3703">
        <f t="shared" si="171"/>
        <v>2022</v>
      </c>
      <c r="P3703" t="str">
        <f>MID(VLOOKUP($D3703,業務!$A$1:$E$11,2,FALSE),FIND("/",VLOOKUP($D3703,業務!$A$1:$E$11,2,FALSE))+1,2)</f>
        <v>副理</v>
      </c>
      <c r="Q3703">
        <f t="shared" si="172"/>
        <v>1.2E-2</v>
      </c>
      <c r="R3703">
        <f t="shared" si="173"/>
        <v>1180.8</v>
      </c>
    </row>
    <row r="3704" spans="1:18" ht="15.75" customHeight="1">
      <c r="A3704" s="19">
        <v>3703</v>
      </c>
      <c r="B3704" s="4">
        <v>52</v>
      </c>
      <c r="C3704" s="15">
        <v>125</v>
      </c>
      <c r="D3704" s="21">
        <v>7</v>
      </c>
      <c r="E3704" s="22">
        <v>44588</v>
      </c>
      <c r="F3704" s="26">
        <v>9</v>
      </c>
      <c r="G3704" s="24">
        <v>0.16</v>
      </c>
      <c r="H3704">
        <f>VLOOKUP($B3704,產品!$A$1:$E$61,4,FALSE)*(1-$G3704)*$F3704</f>
        <v>166320</v>
      </c>
      <c r="I3704" s="58">
        <f>$H3704-VLOOKUP($B3704,產品!$A$2:$E$61,5,FALSE)*F3704-$R3704</f>
        <v>25724.160000000029</v>
      </c>
      <c r="J3704">
        <f t="shared" si="171"/>
        <v>2022</v>
      </c>
      <c r="P3704" t="str">
        <f>MID(VLOOKUP($D3704,業務!$A$1:$E$11,2,FALSE),FIND("/",VLOOKUP($D3704,業務!$A$1:$E$11,2,FALSE))+1,2)</f>
        <v>副理</v>
      </c>
      <c r="Q3704">
        <f t="shared" si="172"/>
        <v>1.2E-2</v>
      </c>
      <c r="R3704">
        <f t="shared" si="173"/>
        <v>1995.8400000000001</v>
      </c>
    </row>
    <row r="3705" spans="1:18" ht="15.75" customHeight="1">
      <c r="A3705" s="19">
        <v>3704</v>
      </c>
      <c r="B3705" s="4">
        <v>46</v>
      </c>
      <c r="C3705" s="15">
        <v>258</v>
      </c>
      <c r="D3705" s="21">
        <v>9</v>
      </c>
      <c r="E3705" s="22">
        <v>44588</v>
      </c>
      <c r="F3705" s="26">
        <v>9</v>
      </c>
      <c r="G3705" s="24">
        <v>0.17</v>
      </c>
      <c r="H3705">
        <f>VLOOKUP($B3705,產品!$A$1:$E$61,4,FALSE)*(1-$G3705)*$F3705</f>
        <v>126990</v>
      </c>
      <c r="I3705" s="58">
        <f>$H3705-VLOOKUP($B3705,產品!$A$2:$E$61,5,FALSE)*F3705-$R3705</f>
        <v>25635.15</v>
      </c>
      <c r="J3705">
        <f t="shared" si="171"/>
        <v>2022</v>
      </c>
      <c r="P3705" t="str">
        <f>MID(VLOOKUP($D3705,業務!$A$1:$E$11,2,FALSE),FIND("/",VLOOKUP($D3705,業務!$A$1:$E$11,2,FALSE))+1,2)</f>
        <v>經理</v>
      </c>
      <c r="Q3705">
        <f t="shared" si="172"/>
        <v>1.4999999999999999E-2</v>
      </c>
      <c r="R3705">
        <f t="shared" si="173"/>
        <v>1904.85</v>
      </c>
    </row>
    <row r="3706" spans="1:18" ht="15.75" customHeight="1">
      <c r="A3706" s="19">
        <v>3705</v>
      </c>
      <c r="B3706" s="4">
        <v>58</v>
      </c>
      <c r="C3706" s="15">
        <v>276</v>
      </c>
      <c r="D3706" s="21">
        <v>10</v>
      </c>
      <c r="E3706" s="22">
        <v>44588</v>
      </c>
      <c r="F3706" s="23">
        <v>10</v>
      </c>
      <c r="G3706" s="24">
        <v>0.16</v>
      </c>
      <c r="H3706">
        <f>VLOOKUP($B3706,產品!$A$1:$E$61,4,FALSE)*(1-$G3706)*$F3706</f>
        <v>176400</v>
      </c>
      <c r="I3706" s="58">
        <f>$H3706-VLOOKUP($B3706,產品!$A$2:$E$61,5,FALSE)*F3706-$R3706</f>
        <v>27636.000000000029</v>
      </c>
      <c r="J3706">
        <f t="shared" si="171"/>
        <v>2022</v>
      </c>
      <c r="P3706" t="str">
        <f>MID(VLOOKUP($D3706,業務!$A$1:$E$11,2,FALSE),FIND("/",VLOOKUP($D3706,業務!$A$1:$E$11,2,FALSE))+1,2)</f>
        <v>專員</v>
      </c>
      <c r="Q3706">
        <f t="shared" si="172"/>
        <v>0.01</v>
      </c>
      <c r="R3706">
        <f t="shared" si="173"/>
        <v>1764</v>
      </c>
    </row>
    <row r="3707" spans="1:18" ht="15.75" customHeight="1">
      <c r="A3707" s="19">
        <v>3706</v>
      </c>
      <c r="B3707" s="4">
        <v>25</v>
      </c>
      <c r="C3707" s="15">
        <v>10</v>
      </c>
      <c r="D3707" s="21">
        <v>8</v>
      </c>
      <c r="E3707" s="22">
        <v>44588</v>
      </c>
      <c r="F3707" s="26">
        <v>20</v>
      </c>
      <c r="G3707" s="24">
        <v>0.15</v>
      </c>
      <c r="H3707">
        <f>VLOOKUP($B3707,產品!$A$1:$E$61,4,FALSE)*(1-$G3707)*$F3707</f>
        <v>102000</v>
      </c>
      <c r="I3707" s="58">
        <f>$H3707-VLOOKUP($B3707,產品!$A$2:$E$61,5,FALSE)*F3707-$R3707</f>
        <v>28980</v>
      </c>
      <c r="J3707">
        <f t="shared" si="171"/>
        <v>2022</v>
      </c>
      <c r="P3707" t="str">
        <f>MID(VLOOKUP($D3707,業務!$A$1:$E$11,2,FALSE),FIND("/",VLOOKUP($D3707,業務!$A$1:$E$11,2,FALSE))+1,2)</f>
        <v>專員</v>
      </c>
      <c r="Q3707">
        <f t="shared" si="172"/>
        <v>0.01</v>
      </c>
      <c r="R3707">
        <f t="shared" si="173"/>
        <v>1020</v>
      </c>
    </row>
    <row r="3708" spans="1:18" ht="15.75" customHeight="1">
      <c r="A3708" s="19">
        <v>3707</v>
      </c>
      <c r="B3708" s="4">
        <v>21</v>
      </c>
      <c r="C3708" s="15">
        <v>5</v>
      </c>
      <c r="D3708" s="21">
        <v>7</v>
      </c>
      <c r="E3708" s="22">
        <v>44588</v>
      </c>
      <c r="F3708" s="26">
        <v>20</v>
      </c>
      <c r="G3708" s="24">
        <v>7.0000000000000007E-2</v>
      </c>
      <c r="H3708">
        <f>VLOOKUP($B3708,產品!$A$1:$E$61,4,FALSE)*(1-$G3708)*$F3708</f>
        <v>33480</v>
      </c>
      <c r="I3708" s="58">
        <f>$H3708-VLOOKUP($B3708,產品!$A$2:$E$61,5,FALSE)*F3708-$R3708</f>
        <v>18678.240000000002</v>
      </c>
      <c r="J3708">
        <f t="shared" si="171"/>
        <v>2022</v>
      </c>
      <c r="P3708" t="str">
        <f>MID(VLOOKUP($D3708,業務!$A$1:$E$11,2,FALSE),FIND("/",VLOOKUP($D3708,業務!$A$1:$E$11,2,FALSE))+1,2)</f>
        <v>副理</v>
      </c>
      <c r="Q3708">
        <f t="shared" si="172"/>
        <v>1.2E-2</v>
      </c>
      <c r="R3708">
        <f t="shared" si="173"/>
        <v>401.76</v>
      </c>
    </row>
    <row r="3709" spans="1:18" ht="15.75" customHeight="1">
      <c r="A3709" s="19">
        <v>3708</v>
      </c>
      <c r="B3709" s="4">
        <v>26</v>
      </c>
      <c r="C3709" s="15">
        <v>125</v>
      </c>
      <c r="D3709" s="21">
        <v>5</v>
      </c>
      <c r="E3709" s="22">
        <v>44588</v>
      </c>
      <c r="F3709" s="26">
        <v>30</v>
      </c>
      <c r="G3709" s="24">
        <v>0.19</v>
      </c>
      <c r="H3709">
        <f>VLOOKUP($B3709,產品!$A$1:$E$61,4,FALSE)*(1-$G3709)*$F3709</f>
        <v>157950</v>
      </c>
      <c r="I3709" s="58">
        <f>$H3709-VLOOKUP($B3709,產品!$A$2:$E$61,5,FALSE)*F3709-$R3709</f>
        <v>39370.5</v>
      </c>
      <c r="J3709">
        <f t="shared" si="171"/>
        <v>2022</v>
      </c>
      <c r="P3709" t="str">
        <f>MID(VLOOKUP($D3709,業務!$A$1:$E$11,2,FALSE),FIND("/",VLOOKUP($D3709,業務!$A$1:$E$11,2,FALSE))+1,2)</f>
        <v>專員</v>
      </c>
      <c r="Q3709">
        <f t="shared" si="172"/>
        <v>0.01</v>
      </c>
      <c r="R3709">
        <f t="shared" si="173"/>
        <v>1579.5</v>
      </c>
    </row>
    <row r="3710" spans="1:18" ht="15.75" customHeight="1">
      <c r="A3710" s="19">
        <v>3709</v>
      </c>
      <c r="B3710" s="4">
        <v>9</v>
      </c>
      <c r="C3710" s="15">
        <v>139</v>
      </c>
      <c r="D3710" s="21">
        <v>9</v>
      </c>
      <c r="E3710" s="22">
        <v>44588</v>
      </c>
      <c r="F3710" s="26">
        <v>50</v>
      </c>
      <c r="G3710" s="24">
        <v>7.0000000000000007E-2</v>
      </c>
      <c r="H3710">
        <f>VLOOKUP($B3710,產品!$A$1:$E$61,4,FALSE)*(1-$G3710)*$F3710</f>
        <v>46499.999999999993</v>
      </c>
      <c r="I3710" s="58">
        <f>$H3710-VLOOKUP($B3710,產品!$A$2:$E$61,5,FALSE)*F3710-$R3710</f>
        <v>25802.499999999993</v>
      </c>
      <c r="J3710">
        <f t="shared" si="171"/>
        <v>2022</v>
      </c>
      <c r="P3710" t="str">
        <f>MID(VLOOKUP($D3710,業務!$A$1:$E$11,2,FALSE),FIND("/",VLOOKUP($D3710,業務!$A$1:$E$11,2,FALSE))+1,2)</f>
        <v>經理</v>
      </c>
      <c r="Q3710">
        <f t="shared" si="172"/>
        <v>1.4999999999999999E-2</v>
      </c>
      <c r="R3710">
        <f t="shared" si="173"/>
        <v>697.49999999999989</v>
      </c>
    </row>
    <row r="3711" spans="1:18" ht="15.75" customHeight="1">
      <c r="A3711" s="19">
        <v>3710</v>
      </c>
      <c r="B3711" s="4">
        <v>12</v>
      </c>
      <c r="C3711" s="15">
        <v>264</v>
      </c>
      <c r="D3711" s="21">
        <v>3</v>
      </c>
      <c r="E3711" s="22">
        <v>44588</v>
      </c>
      <c r="F3711" s="26">
        <v>70</v>
      </c>
      <c r="G3711" s="24">
        <v>0.14000000000000001</v>
      </c>
      <c r="H3711">
        <f>VLOOKUP($B3711,產品!$A$1:$E$61,4,FALSE)*(1-$G3711)*$F3711</f>
        <v>60200</v>
      </c>
      <c r="I3711" s="58">
        <f>$H3711-VLOOKUP($B3711,產品!$A$2:$E$61,5,FALSE)*F3711-$R3711</f>
        <v>31236.799999999999</v>
      </c>
      <c r="J3711">
        <f t="shared" si="171"/>
        <v>2022</v>
      </c>
      <c r="P3711" t="str">
        <f>MID(VLOOKUP($D3711,業務!$A$1:$E$11,2,FALSE),FIND("/",VLOOKUP($D3711,業務!$A$1:$E$11,2,FALSE))+1,2)</f>
        <v>協理</v>
      </c>
      <c r="Q3711">
        <f t="shared" si="172"/>
        <v>1.6E-2</v>
      </c>
      <c r="R3711">
        <f t="shared" si="173"/>
        <v>963.2</v>
      </c>
    </row>
    <row r="3712" spans="1:18" ht="15.75" customHeight="1">
      <c r="A3712" s="19">
        <v>3711</v>
      </c>
      <c r="B3712" s="4">
        <v>23</v>
      </c>
      <c r="C3712" s="15">
        <v>124</v>
      </c>
      <c r="D3712" s="21">
        <v>3</v>
      </c>
      <c r="E3712" s="22">
        <v>44588</v>
      </c>
      <c r="F3712" s="26">
        <v>100</v>
      </c>
      <c r="G3712" s="24">
        <v>0.18</v>
      </c>
      <c r="H3712">
        <f>VLOOKUP($B3712,產品!$A$1:$E$61,4,FALSE)*(1-$G3712)*$F3712</f>
        <v>147600</v>
      </c>
      <c r="I3712" s="58">
        <f>$H3712-VLOOKUP($B3712,產品!$A$2:$E$61,5,FALSE)*F3712-$R3712</f>
        <v>73238.399999999994</v>
      </c>
      <c r="J3712">
        <f t="shared" si="171"/>
        <v>2022</v>
      </c>
      <c r="P3712" t="str">
        <f>MID(VLOOKUP($D3712,業務!$A$1:$E$11,2,FALSE),FIND("/",VLOOKUP($D3712,業務!$A$1:$E$11,2,FALSE))+1,2)</f>
        <v>協理</v>
      </c>
      <c r="Q3712">
        <f t="shared" si="172"/>
        <v>1.6E-2</v>
      </c>
      <c r="R3712">
        <f t="shared" si="173"/>
        <v>2361.6</v>
      </c>
    </row>
    <row r="3713" spans="1:18" ht="15.75" customHeight="1">
      <c r="A3713" s="19">
        <v>3712</v>
      </c>
      <c r="B3713" s="4">
        <v>48</v>
      </c>
      <c r="C3713" s="15">
        <v>8</v>
      </c>
      <c r="D3713" s="21">
        <v>1</v>
      </c>
      <c r="E3713" s="22">
        <v>44589</v>
      </c>
      <c r="F3713" s="23">
        <v>5</v>
      </c>
      <c r="G3713" s="24">
        <v>0.05</v>
      </c>
      <c r="H3713">
        <f>VLOOKUP($B3713,產品!$A$1:$E$61,4,FALSE)*(1-$G3713)*$F3713</f>
        <v>104500</v>
      </c>
      <c r="I3713" s="58">
        <f>$H3713-VLOOKUP($B3713,產品!$A$2:$E$61,5,FALSE)*F3713-$R3713</f>
        <v>31955</v>
      </c>
      <c r="J3713">
        <f t="shared" si="171"/>
        <v>2022</v>
      </c>
      <c r="P3713" t="str">
        <f>MID(VLOOKUP($D3713,業務!$A$1:$E$11,2,FALSE),FIND("/",VLOOKUP($D3713,業務!$A$1:$E$11,2,FALSE))+1,2)</f>
        <v>專員</v>
      </c>
      <c r="Q3713">
        <f t="shared" si="172"/>
        <v>0.01</v>
      </c>
      <c r="R3713">
        <f t="shared" si="173"/>
        <v>1045</v>
      </c>
    </row>
    <row r="3714" spans="1:18" ht="15.75" customHeight="1">
      <c r="A3714" s="19">
        <v>3713</v>
      </c>
      <c r="B3714" s="4">
        <v>41</v>
      </c>
      <c r="C3714" s="15">
        <v>7</v>
      </c>
      <c r="D3714" s="21">
        <v>4</v>
      </c>
      <c r="E3714" s="22">
        <v>44589</v>
      </c>
      <c r="F3714" s="23">
        <v>5</v>
      </c>
      <c r="G3714" s="24">
        <v>0.06</v>
      </c>
      <c r="H3714">
        <f>VLOOKUP($B3714,產品!$A$1:$E$61,4,FALSE)*(1-$G3714)*$F3714</f>
        <v>56400</v>
      </c>
      <c r="I3714" s="58">
        <f>$H3714-VLOOKUP($B3714,產品!$A$2:$E$61,5,FALSE)*F3714-$R3714</f>
        <v>16723.2</v>
      </c>
      <c r="J3714">
        <f t="shared" si="171"/>
        <v>2022</v>
      </c>
      <c r="P3714" t="str">
        <f>MID(VLOOKUP($D3714,業務!$A$1:$E$11,2,FALSE),FIND("/",VLOOKUP($D3714,業務!$A$1:$E$11,2,FALSE))+1,2)</f>
        <v>副理</v>
      </c>
      <c r="Q3714">
        <f t="shared" si="172"/>
        <v>1.2E-2</v>
      </c>
      <c r="R3714">
        <f t="shared" si="173"/>
        <v>676.80000000000007</v>
      </c>
    </row>
    <row r="3715" spans="1:18" ht="15.75" customHeight="1">
      <c r="A3715" s="19">
        <v>3714</v>
      </c>
      <c r="B3715" s="4">
        <v>51</v>
      </c>
      <c r="C3715" s="15">
        <v>272</v>
      </c>
      <c r="D3715" s="21">
        <v>8</v>
      </c>
      <c r="E3715" s="22">
        <v>44589</v>
      </c>
      <c r="F3715" s="26">
        <v>8</v>
      </c>
      <c r="G3715" s="24">
        <v>0.06</v>
      </c>
      <c r="H3715">
        <f>VLOOKUP($B3715,產品!$A$1:$E$61,4,FALSE)*(1-$G3715)*$F3715</f>
        <v>150400</v>
      </c>
      <c r="I3715" s="58">
        <f>$H3715-VLOOKUP($B3715,產品!$A$2:$E$61,5,FALSE)*F3715-$R3715</f>
        <v>36896</v>
      </c>
      <c r="J3715">
        <f t="shared" ref="J3715:J3778" si="174">YEAR(E3715)</f>
        <v>2022</v>
      </c>
      <c r="P3715" t="str">
        <f>MID(VLOOKUP($D3715,業務!$A$1:$E$11,2,FALSE),FIND("/",VLOOKUP($D3715,業務!$A$1:$E$11,2,FALSE))+1,2)</f>
        <v>專員</v>
      </c>
      <c r="Q3715">
        <f t="shared" ref="Q3715:Q3778" si="175">IF($P3715="專員",1%,IF($P3715="副理",1.2%,IF($P3715="經理",1.5%,IF($P3715="協理",1.6%,0))))</f>
        <v>0.01</v>
      </c>
      <c r="R3715">
        <f t="shared" ref="R3715:R3778" si="176">$H3715*$Q3715</f>
        <v>1504</v>
      </c>
    </row>
    <row r="3716" spans="1:18" ht="15.75" customHeight="1">
      <c r="A3716" s="19">
        <v>3715</v>
      </c>
      <c r="B3716" s="4">
        <v>9</v>
      </c>
      <c r="C3716" s="15">
        <v>272</v>
      </c>
      <c r="D3716" s="21">
        <v>1</v>
      </c>
      <c r="E3716" s="22">
        <v>44589</v>
      </c>
      <c r="F3716" s="26">
        <v>10</v>
      </c>
      <c r="G3716" s="24">
        <v>0.08</v>
      </c>
      <c r="H3716">
        <f>VLOOKUP($B3716,產品!$A$1:$E$61,4,FALSE)*(1-$G3716)*$F3716</f>
        <v>9200</v>
      </c>
      <c r="I3716" s="58">
        <f>$H3716-VLOOKUP($B3716,產品!$A$2:$E$61,5,FALSE)*F3716-$R3716</f>
        <v>5108</v>
      </c>
      <c r="J3716">
        <f t="shared" si="174"/>
        <v>2022</v>
      </c>
      <c r="P3716" t="str">
        <f>MID(VLOOKUP($D3716,業務!$A$1:$E$11,2,FALSE),FIND("/",VLOOKUP($D3716,業務!$A$1:$E$11,2,FALSE))+1,2)</f>
        <v>專員</v>
      </c>
      <c r="Q3716">
        <f t="shared" si="175"/>
        <v>0.01</v>
      </c>
      <c r="R3716">
        <f t="shared" si="176"/>
        <v>92</v>
      </c>
    </row>
    <row r="3717" spans="1:18" ht="15.75" customHeight="1">
      <c r="A3717" s="19">
        <v>3716</v>
      </c>
      <c r="B3717" s="4">
        <v>20</v>
      </c>
      <c r="C3717" s="15">
        <v>7</v>
      </c>
      <c r="D3717" s="21">
        <v>10</v>
      </c>
      <c r="E3717" s="22">
        <v>44589</v>
      </c>
      <c r="F3717" s="26">
        <v>10</v>
      </c>
      <c r="G3717" s="24">
        <v>0.11</v>
      </c>
      <c r="H3717">
        <f>VLOOKUP($B3717,產品!$A$1:$E$61,4,FALSE)*(1-$G3717)*$F3717</f>
        <v>16020</v>
      </c>
      <c r="I3717" s="58">
        <f>$H3717-VLOOKUP($B3717,產品!$A$2:$E$61,5,FALSE)*F3717-$R3717</f>
        <v>8659.7999999999993</v>
      </c>
      <c r="J3717">
        <f t="shared" si="174"/>
        <v>2022</v>
      </c>
      <c r="P3717" t="str">
        <f>MID(VLOOKUP($D3717,業務!$A$1:$E$11,2,FALSE),FIND("/",VLOOKUP($D3717,業務!$A$1:$E$11,2,FALSE))+1,2)</f>
        <v>專員</v>
      </c>
      <c r="Q3717">
        <f t="shared" si="175"/>
        <v>0.01</v>
      </c>
      <c r="R3717">
        <f t="shared" si="176"/>
        <v>160.20000000000002</v>
      </c>
    </row>
    <row r="3718" spans="1:18" ht="15.75" customHeight="1">
      <c r="A3718" s="19">
        <v>3717</v>
      </c>
      <c r="B3718" s="4">
        <v>30</v>
      </c>
      <c r="C3718" s="15">
        <v>280</v>
      </c>
      <c r="D3718" s="21">
        <v>6</v>
      </c>
      <c r="E3718" s="22">
        <v>44589</v>
      </c>
      <c r="F3718" s="26">
        <v>14</v>
      </c>
      <c r="G3718" s="24">
        <v>0.19</v>
      </c>
      <c r="H3718">
        <f>VLOOKUP($B3718,產品!$A$1:$E$61,4,FALSE)*(1-$G3718)*$F3718</f>
        <v>73710</v>
      </c>
      <c r="I3718" s="58">
        <f>$H3718-VLOOKUP($B3718,產品!$A$2:$E$61,5,FALSE)*F3718-$R3718</f>
        <v>18372.900000000001</v>
      </c>
      <c r="J3718">
        <f t="shared" si="174"/>
        <v>2022</v>
      </c>
      <c r="P3718" t="str">
        <f>MID(VLOOKUP($D3718,業務!$A$1:$E$11,2,FALSE),FIND("/",VLOOKUP($D3718,業務!$A$1:$E$11,2,FALSE))+1,2)</f>
        <v>專員</v>
      </c>
      <c r="Q3718">
        <f t="shared" si="175"/>
        <v>0.01</v>
      </c>
      <c r="R3718">
        <f t="shared" si="176"/>
        <v>737.1</v>
      </c>
    </row>
    <row r="3719" spans="1:18" ht="15.75" customHeight="1">
      <c r="A3719" s="19">
        <v>3718</v>
      </c>
      <c r="B3719" s="4">
        <v>23</v>
      </c>
      <c r="C3719" s="15">
        <v>260</v>
      </c>
      <c r="D3719" s="21">
        <v>9</v>
      </c>
      <c r="E3719" s="22">
        <v>44589</v>
      </c>
      <c r="F3719" s="26">
        <v>20</v>
      </c>
      <c r="G3719" s="24">
        <v>0.09</v>
      </c>
      <c r="H3719">
        <f>VLOOKUP($B3719,產品!$A$1:$E$61,4,FALSE)*(1-$G3719)*$F3719</f>
        <v>32760</v>
      </c>
      <c r="I3719" s="58">
        <f>$H3719-VLOOKUP($B3719,產品!$A$2:$E$61,5,FALSE)*F3719-$R3719</f>
        <v>17868.599999999999</v>
      </c>
      <c r="J3719">
        <f t="shared" si="174"/>
        <v>2022</v>
      </c>
      <c r="P3719" t="str">
        <f>MID(VLOOKUP($D3719,業務!$A$1:$E$11,2,FALSE),FIND("/",VLOOKUP($D3719,業務!$A$1:$E$11,2,FALSE))+1,2)</f>
        <v>經理</v>
      </c>
      <c r="Q3719">
        <f t="shared" si="175"/>
        <v>1.4999999999999999E-2</v>
      </c>
      <c r="R3719">
        <f t="shared" si="176"/>
        <v>491.4</v>
      </c>
    </row>
    <row r="3720" spans="1:18" ht="15.75" customHeight="1">
      <c r="A3720" s="19">
        <v>3719</v>
      </c>
      <c r="B3720" s="4">
        <v>4</v>
      </c>
      <c r="C3720" s="15">
        <v>115</v>
      </c>
      <c r="D3720" s="21">
        <v>6</v>
      </c>
      <c r="E3720" s="22">
        <v>44589</v>
      </c>
      <c r="F3720" s="23">
        <v>40</v>
      </c>
      <c r="G3720" s="24">
        <v>0.17</v>
      </c>
      <c r="H3720">
        <f>VLOOKUP($B3720,產品!$A$1:$E$61,4,FALSE)*(1-$G3720)*$F3720</f>
        <v>33200</v>
      </c>
      <c r="I3720" s="58">
        <f>$H3720-VLOOKUP($B3720,產品!$A$2:$E$61,5,FALSE)*F3720-$R3720</f>
        <v>16868</v>
      </c>
      <c r="J3720">
        <f t="shared" si="174"/>
        <v>2022</v>
      </c>
      <c r="P3720" t="str">
        <f>MID(VLOOKUP($D3720,業務!$A$1:$E$11,2,FALSE),FIND("/",VLOOKUP($D3720,業務!$A$1:$E$11,2,FALSE))+1,2)</f>
        <v>專員</v>
      </c>
      <c r="Q3720">
        <f t="shared" si="175"/>
        <v>0.01</v>
      </c>
      <c r="R3720">
        <f t="shared" si="176"/>
        <v>332</v>
      </c>
    </row>
    <row r="3721" spans="1:18" ht="15.75" customHeight="1">
      <c r="A3721" s="19">
        <v>3720</v>
      </c>
      <c r="B3721" s="4">
        <v>38</v>
      </c>
      <c r="C3721" s="15">
        <v>1</v>
      </c>
      <c r="D3721" s="21">
        <v>1</v>
      </c>
      <c r="E3721" s="22">
        <v>44590</v>
      </c>
      <c r="F3721" s="23">
        <v>4</v>
      </c>
      <c r="G3721" s="24">
        <v>0.1</v>
      </c>
      <c r="H3721">
        <f>VLOOKUP($B3721,產品!$A$1:$E$61,4,FALSE)*(1-$G3721)*$F3721</f>
        <v>54000</v>
      </c>
      <c r="I3721" s="58">
        <f>$H3721-VLOOKUP($B3721,產品!$A$2:$E$61,5,FALSE)*F3721-$R3721</f>
        <v>14460</v>
      </c>
      <c r="J3721">
        <f t="shared" si="174"/>
        <v>2022</v>
      </c>
      <c r="P3721" t="str">
        <f>MID(VLOOKUP($D3721,業務!$A$1:$E$11,2,FALSE),FIND("/",VLOOKUP($D3721,業務!$A$1:$E$11,2,FALSE))+1,2)</f>
        <v>專員</v>
      </c>
      <c r="Q3721">
        <f t="shared" si="175"/>
        <v>0.01</v>
      </c>
      <c r="R3721">
        <f t="shared" si="176"/>
        <v>540</v>
      </c>
    </row>
    <row r="3722" spans="1:18" ht="15.75" customHeight="1">
      <c r="A3722" s="19">
        <v>3721</v>
      </c>
      <c r="B3722" s="4">
        <v>31</v>
      </c>
      <c r="C3722" s="15">
        <v>5</v>
      </c>
      <c r="D3722" s="21">
        <v>6</v>
      </c>
      <c r="E3722" s="22">
        <v>44590</v>
      </c>
      <c r="F3722" s="23">
        <v>5</v>
      </c>
      <c r="G3722" s="24">
        <v>0.2</v>
      </c>
      <c r="H3722">
        <f>VLOOKUP($B3722,產品!$A$1:$E$61,4,FALSE)*(1-$G3722)*$F3722</f>
        <v>28000</v>
      </c>
      <c r="I3722" s="58">
        <f>$H3722-VLOOKUP($B3722,產品!$A$2:$E$61,5,FALSE)*F3722-$R3722</f>
        <v>6720</v>
      </c>
      <c r="J3722">
        <f t="shared" si="174"/>
        <v>2022</v>
      </c>
      <c r="P3722" t="str">
        <f>MID(VLOOKUP($D3722,業務!$A$1:$E$11,2,FALSE),FIND("/",VLOOKUP($D3722,業務!$A$1:$E$11,2,FALSE))+1,2)</f>
        <v>專員</v>
      </c>
      <c r="Q3722">
        <f t="shared" si="175"/>
        <v>0.01</v>
      </c>
      <c r="R3722">
        <f t="shared" si="176"/>
        <v>280</v>
      </c>
    </row>
    <row r="3723" spans="1:18" ht="15.75" customHeight="1">
      <c r="A3723" s="19">
        <v>3722</v>
      </c>
      <c r="B3723" s="4">
        <v>39</v>
      </c>
      <c r="C3723" s="15">
        <v>268</v>
      </c>
      <c r="D3723" s="21">
        <v>3</v>
      </c>
      <c r="E3723" s="22">
        <v>44590</v>
      </c>
      <c r="F3723" s="26">
        <v>6</v>
      </c>
      <c r="G3723" s="24">
        <v>0.11</v>
      </c>
      <c r="H3723">
        <f>VLOOKUP($B3723,產品!$A$1:$E$61,4,FALSE)*(1-$G3723)*$F3723</f>
        <v>96120</v>
      </c>
      <c r="I3723" s="58">
        <f>$H3723-VLOOKUP($B3723,產品!$A$2:$E$61,5,FALSE)*F3723-$R3723</f>
        <v>24382.080000000002</v>
      </c>
      <c r="J3723">
        <f t="shared" si="174"/>
        <v>2022</v>
      </c>
      <c r="P3723" t="str">
        <f>MID(VLOOKUP($D3723,業務!$A$1:$E$11,2,FALSE),FIND("/",VLOOKUP($D3723,業務!$A$1:$E$11,2,FALSE))+1,2)</f>
        <v>協理</v>
      </c>
      <c r="Q3723">
        <f t="shared" si="175"/>
        <v>1.6E-2</v>
      </c>
      <c r="R3723">
        <f t="shared" si="176"/>
        <v>1537.92</v>
      </c>
    </row>
    <row r="3724" spans="1:18" ht="15.75" customHeight="1">
      <c r="A3724" s="19">
        <v>3723</v>
      </c>
      <c r="B3724" s="4">
        <v>26</v>
      </c>
      <c r="C3724" s="15">
        <v>134</v>
      </c>
      <c r="D3724" s="21">
        <v>1</v>
      </c>
      <c r="E3724" s="22">
        <v>44590</v>
      </c>
      <c r="F3724" s="26">
        <v>6</v>
      </c>
      <c r="G3724" s="24">
        <v>0.16</v>
      </c>
      <c r="H3724">
        <f>VLOOKUP($B3724,產品!$A$1:$E$61,4,FALSE)*(1-$G3724)*$F3724</f>
        <v>32760</v>
      </c>
      <c r="I3724" s="58">
        <f>$H3724-VLOOKUP($B3724,產品!$A$2:$E$61,5,FALSE)*F3724-$R3724</f>
        <v>9032.4</v>
      </c>
      <c r="J3724">
        <f t="shared" si="174"/>
        <v>2022</v>
      </c>
      <c r="P3724" t="str">
        <f>MID(VLOOKUP($D3724,業務!$A$1:$E$11,2,FALSE),FIND("/",VLOOKUP($D3724,業務!$A$1:$E$11,2,FALSE))+1,2)</f>
        <v>專員</v>
      </c>
      <c r="Q3724">
        <f t="shared" si="175"/>
        <v>0.01</v>
      </c>
      <c r="R3724">
        <f t="shared" si="176"/>
        <v>327.60000000000002</v>
      </c>
    </row>
    <row r="3725" spans="1:18" ht="15.75" customHeight="1">
      <c r="A3725" s="19">
        <v>3724</v>
      </c>
      <c r="B3725" s="4">
        <v>3</v>
      </c>
      <c r="C3725" s="15">
        <v>272</v>
      </c>
      <c r="D3725" s="21">
        <v>10</v>
      </c>
      <c r="E3725" s="22">
        <v>44590</v>
      </c>
      <c r="F3725" s="26">
        <v>60</v>
      </c>
      <c r="G3725" s="24">
        <v>0.06</v>
      </c>
      <c r="H3725">
        <f>VLOOKUP($B3725,產品!$A$1:$E$61,4,FALSE)*(1-$G3725)*$F3725</f>
        <v>56400</v>
      </c>
      <c r="I3725" s="58">
        <f>$H3725-VLOOKUP($B3725,產品!$A$2:$E$61,5,FALSE)*F3725-$R3725</f>
        <v>31836</v>
      </c>
      <c r="J3725">
        <f t="shared" si="174"/>
        <v>2022</v>
      </c>
      <c r="P3725" t="str">
        <f>MID(VLOOKUP($D3725,業務!$A$1:$E$11,2,FALSE),FIND("/",VLOOKUP($D3725,業務!$A$1:$E$11,2,FALSE))+1,2)</f>
        <v>專員</v>
      </c>
      <c r="Q3725">
        <f t="shared" si="175"/>
        <v>0.01</v>
      </c>
      <c r="R3725">
        <f t="shared" si="176"/>
        <v>564</v>
      </c>
    </row>
    <row r="3726" spans="1:18" ht="15.75" customHeight="1">
      <c r="A3726" s="19">
        <v>3725</v>
      </c>
      <c r="B3726" s="4">
        <v>6</v>
      </c>
      <c r="C3726" s="15">
        <v>116</v>
      </c>
      <c r="D3726" s="21">
        <v>5</v>
      </c>
      <c r="E3726" s="22">
        <v>44590</v>
      </c>
      <c r="F3726" s="26">
        <v>200</v>
      </c>
      <c r="G3726" s="24">
        <v>7.0000000000000007E-2</v>
      </c>
      <c r="H3726">
        <f>VLOOKUP($B3726,產品!$A$1:$E$61,4,FALSE)*(1-$G3726)*$F3726</f>
        <v>185999.99999999997</v>
      </c>
      <c r="I3726" s="58">
        <f>$H3726-VLOOKUP($B3726,產品!$A$2:$E$61,5,FALSE)*F3726-$R3726</f>
        <v>104139.99999999997</v>
      </c>
      <c r="J3726">
        <f t="shared" si="174"/>
        <v>2022</v>
      </c>
      <c r="P3726" t="str">
        <f>MID(VLOOKUP($D3726,業務!$A$1:$E$11,2,FALSE),FIND("/",VLOOKUP($D3726,業務!$A$1:$E$11,2,FALSE))+1,2)</f>
        <v>專員</v>
      </c>
      <c r="Q3726">
        <f t="shared" si="175"/>
        <v>0.01</v>
      </c>
      <c r="R3726">
        <f t="shared" si="176"/>
        <v>1859.9999999999998</v>
      </c>
    </row>
    <row r="3727" spans="1:18" ht="15.75" customHeight="1">
      <c r="A3727" s="19">
        <v>3726</v>
      </c>
      <c r="B3727" s="4">
        <v>49</v>
      </c>
      <c r="C3727" s="15">
        <v>276</v>
      </c>
      <c r="D3727" s="21">
        <v>9</v>
      </c>
      <c r="E3727" s="22">
        <v>44591</v>
      </c>
      <c r="F3727" s="26">
        <v>9</v>
      </c>
      <c r="G3727" s="24">
        <v>0.11</v>
      </c>
      <c r="H3727">
        <f>VLOOKUP($B3727,產品!$A$1:$E$61,4,FALSE)*(1-$G3727)*$F3727</f>
        <v>120150</v>
      </c>
      <c r="I3727" s="58">
        <f>$H3727-VLOOKUP($B3727,產品!$A$2:$E$61,5,FALSE)*F3727-$R3727</f>
        <v>23847.75</v>
      </c>
      <c r="J3727">
        <f t="shared" si="174"/>
        <v>2022</v>
      </c>
      <c r="P3727" t="str">
        <f>MID(VLOOKUP($D3727,業務!$A$1:$E$11,2,FALSE),FIND("/",VLOOKUP($D3727,業務!$A$1:$E$11,2,FALSE))+1,2)</f>
        <v>經理</v>
      </c>
      <c r="Q3727">
        <f t="shared" si="175"/>
        <v>1.4999999999999999E-2</v>
      </c>
      <c r="R3727">
        <f t="shared" si="176"/>
        <v>1802.25</v>
      </c>
    </row>
    <row r="3728" spans="1:18" ht="15.75" customHeight="1">
      <c r="A3728" s="19">
        <v>3727</v>
      </c>
      <c r="B3728" s="4">
        <v>3</v>
      </c>
      <c r="C3728" s="15">
        <v>134</v>
      </c>
      <c r="D3728" s="21">
        <v>6</v>
      </c>
      <c r="E3728" s="22">
        <v>44591</v>
      </c>
      <c r="F3728" s="26">
        <v>10</v>
      </c>
      <c r="G3728" s="24">
        <v>0.09</v>
      </c>
      <c r="H3728">
        <f>VLOOKUP($B3728,產品!$A$1:$E$61,4,FALSE)*(1-$G3728)*$F3728</f>
        <v>9100</v>
      </c>
      <c r="I3728" s="58">
        <f>$H3728-VLOOKUP($B3728,產品!$A$2:$E$61,5,FALSE)*F3728-$R3728</f>
        <v>5009</v>
      </c>
      <c r="J3728">
        <f t="shared" si="174"/>
        <v>2022</v>
      </c>
      <c r="P3728" t="str">
        <f>MID(VLOOKUP($D3728,業務!$A$1:$E$11,2,FALSE),FIND("/",VLOOKUP($D3728,業務!$A$1:$E$11,2,FALSE))+1,2)</f>
        <v>專員</v>
      </c>
      <c r="Q3728">
        <f t="shared" si="175"/>
        <v>0.01</v>
      </c>
      <c r="R3728">
        <f t="shared" si="176"/>
        <v>91</v>
      </c>
    </row>
    <row r="3729" spans="1:18" ht="15.75" customHeight="1">
      <c r="A3729" s="19">
        <v>3728</v>
      </c>
      <c r="B3729" s="4">
        <v>48</v>
      </c>
      <c r="C3729" s="15">
        <v>138</v>
      </c>
      <c r="D3729" s="21">
        <v>8</v>
      </c>
      <c r="E3729" s="22">
        <v>44591</v>
      </c>
      <c r="F3729" s="26">
        <v>10</v>
      </c>
      <c r="G3729" s="24">
        <v>0.06</v>
      </c>
      <c r="H3729">
        <f>VLOOKUP($B3729,產品!$A$1:$E$61,4,FALSE)*(1-$G3729)*$F3729</f>
        <v>206800</v>
      </c>
      <c r="I3729" s="58">
        <f>$H3729-VLOOKUP($B3729,產品!$A$2:$E$61,5,FALSE)*F3729-$R3729</f>
        <v>61732</v>
      </c>
      <c r="J3729">
        <f t="shared" si="174"/>
        <v>2022</v>
      </c>
      <c r="P3729" t="str">
        <f>MID(VLOOKUP($D3729,業務!$A$1:$E$11,2,FALSE),FIND("/",VLOOKUP($D3729,業務!$A$1:$E$11,2,FALSE))+1,2)</f>
        <v>專員</v>
      </c>
      <c r="Q3729">
        <f t="shared" si="175"/>
        <v>0.01</v>
      </c>
      <c r="R3729">
        <f t="shared" si="176"/>
        <v>2068</v>
      </c>
    </row>
    <row r="3730" spans="1:18" ht="15.75" customHeight="1">
      <c r="A3730" s="19">
        <v>3729</v>
      </c>
      <c r="B3730" s="4">
        <v>46</v>
      </c>
      <c r="C3730" s="15">
        <v>281</v>
      </c>
      <c r="D3730" s="21">
        <v>5</v>
      </c>
      <c r="E3730" s="22">
        <v>44591</v>
      </c>
      <c r="F3730" s="26">
        <v>13</v>
      </c>
      <c r="G3730" s="24">
        <v>0.13</v>
      </c>
      <c r="H3730">
        <f>VLOOKUP($B3730,產品!$A$1:$E$61,4,FALSE)*(1-$G3730)*$F3730</f>
        <v>192270</v>
      </c>
      <c r="I3730" s="58">
        <f>$H3730-VLOOKUP($B3730,產品!$A$2:$E$61,5,FALSE)*F3730-$R3730</f>
        <v>46697.3</v>
      </c>
      <c r="J3730">
        <f t="shared" si="174"/>
        <v>2022</v>
      </c>
      <c r="P3730" t="str">
        <f>MID(VLOOKUP($D3730,業務!$A$1:$E$11,2,FALSE),FIND("/",VLOOKUP($D3730,業務!$A$1:$E$11,2,FALSE))+1,2)</f>
        <v>專員</v>
      </c>
      <c r="Q3730">
        <f t="shared" si="175"/>
        <v>0.01</v>
      </c>
      <c r="R3730">
        <f t="shared" si="176"/>
        <v>1922.7</v>
      </c>
    </row>
    <row r="3731" spans="1:18" ht="15.75" customHeight="1">
      <c r="A3731" s="19">
        <v>3730</v>
      </c>
      <c r="B3731" s="4">
        <v>3</v>
      </c>
      <c r="C3731" s="15">
        <v>115</v>
      </c>
      <c r="D3731" s="21">
        <v>9</v>
      </c>
      <c r="E3731" s="22">
        <v>44591</v>
      </c>
      <c r="F3731" s="23">
        <v>13</v>
      </c>
      <c r="G3731" s="24">
        <v>0.18</v>
      </c>
      <c r="H3731">
        <f>VLOOKUP($B3731,產品!$A$1:$E$61,4,FALSE)*(1-$G3731)*$F3731</f>
        <v>10660.000000000002</v>
      </c>
      <c r="I3731" s="58">
        <f>$H3731-VLOOKUP($B3731,產品!$A$2:$E$61,5,FALSE)*F3731-$R3731</f>
        <v>5300.1000000000022</v>
      </c>
      <c r="J3731">
        <f t="shared" si="174"/>
        <v>2022</v>
      </c>
      <c r="P3731" t="str">
        <f>MID(VLOOKUP($D3731,業務!$A$1:$E$11,2,FALSE),FIND("/",VLOOKUP($D3731,業務!$A$1:$E$11,2,FALSE))+1,2)</f>
        <v>經理</v>
      </c>
      <c r="Q3731">
        <f t="shared" si="175"/>
        <v>1.4999999999999999E-2</v>
      </c>
      <c r="R3731">
        <f t="shared" si="176"/>
        <v>159.90000000000003</v>
      </c>
    </row>
    <row r="3732" spans="1:18" ht="15.75" customHeight="1">
      <c r="A3732" s="19">
        <v>3731</v>
      </c>
      <c r="B3732" s="4">
        <v>14</v>
      </c>
      <c r="C3732" s="15">
        <v>269</v>
      </c>
      <c r="D3732" s="21">
        <v>3</v>
      </c>
      <c r="E3732" s="22">
        <v>44591</v>
      </c>
      <c r="F3732" s="23">
        <v>40</v>
      </c>
      <c r="G3732" s="24">
        <v>0.15</v>
      </c>
      <c r="H3732">
        <f>VLOOKUP($B3732,產品!$A$1:$E$61,4,FALSE)*(1-$G3732)*$F3732</f>
        <v>61200</v>
      </c>
      <c r="I3732" s="58">
        <f>$H3732-VLOOKUP($B3732,產品!$A$2:$E$61,5,FALSE)*F3732-$R3732</f>
        <v>31420.799999999999</v>
      </c>
      <c r="J3732">
        <f t="shared" si="174"/>
        <v>2022</v>
      </c>
      <c r="P3732" t="str">
        <f>MID(VLOOKUP($D3732,業務!$A$1:$E$11,2,FALSE),FIND("/",VLOOKUP($D3732,業務!$A$1:$E$11,2,FALSE))+1,2)</f>
        <v>協理</v>
      </c>
      <c r="Q3732">
        <f t="shared" si="175"/>
        <v>1.6E-2</v>
      </c>
      <c r="R3732">
        <f t="shared" si="176"/>
        <v>979.2</v>
      </c>
    </row>
    <row r="3733" spans="1:18" ht="15.75" customHeight="1">
      <c r="A3733" s="19">
        <v>3732</v>
      </c>
      <c r="B3733" s="4">
        <v>24</v>
      </c>
      <c r="C3733" s="15">
        <v>117</v>
      </c>
      <c r="D3733" s="21">
        <v>8</v>
      </c>
      <c r="E3733" s="22">
        <v>44591</v>
      </c>
      <c r="F3733" s="26">
        <v>40</v>
      </c>
      <c r="G3733" s="24">
        <v>0.16</v>
      </c>
      <c r="H3733">
        <f>VLOOKUP($B3733,產品!$A$1:$E$61,4,FALSE)*(1-$G3733)*$F3733</f>
        <v>60480</v>
      </c>
      <c r="I3733" s="58">
        <f>$H3733-VLOOKUP($B3733,產品!$A$2:$E$61,5,FALSE)*F3733-$R3733</f>
        <v>31075.200000000001</v>
      </c>
      <c r="J3733">
        <f t="shared" si="174"/>
        <v>2022</v>
      </c>
      <c r="P3733" t="str">
        <f>MID(VLOOKUP($D3733,業務!$A$1:$E$11,2,FALSE),FIND("/",VLOOKUP($D3733,業務!$A$1:$E$11,2,FALSE))+1,2)</f>
        <v>專員</v>
      </c>
      <c r="Q3733">
        <f t="shared" si="175"/>
        <v>0.01</v>
      </c>
      <c r="R3733">
        <f t="shared" si="176"/>
        <v>604.80000000000007</v>
      </c>
    </row>
    <row r="3734" spans="1:18" ht="15.75" customHeight="1">
      <c r="A3734" s="19">
        <v>3733</v>
      </c>
      <c r="B3734" s="4">
        <v>54</v>
      </c>
      <c r="C3734" s="15">
        <v>271</v>
      </c>
      <c r="D3734" s="21">
        <v>10</v>
      </c>
      <c r="E3734" s="22">
        <v>44592</v>
      </c>
      <c r="F3734" s="26">
        <v>1</v>
      </c>
      <c r="G3734" s="24">
        <v>0.14000000000000001</v>
      </c>
      <c r="H3734">
        <f>VLOOKUP($B3734,產品!$A$1:$E$61,4,FALSE)*(1-$G3734)*$F3734</f>
        <v>15480</v>
      </c>
      <c r="I3734" s="58">
        <f>$H3734-VLOOKUP($B3734,產品!$A$2:$E$61,5,FALSE)*F3734-$R3734</f>
        <v>2725.2</v>
      </c>
      <c r="J3734">
        <f t="shared" si="174"/>
        <v>2022</v>
      </c>
      <c r="P3734" t="str">
        <f>MID(VLOOKUP($D3734,業務!$A$1:$E$11,2,FALSE),FIND("/",VLOOKUP($D3734,業務!$A$1:$E$11,2,FALSE))+1,2)</f>
        <v>專員</v>
      </c>
      <c r="Q3734">
        <f t="shared" si="175"/>
        <v>0.01</v>
      </c>
      <c r="R3734">
        <f t="shared" si="176"/>
        <v>154.80000000000001</v>
      </c>
    </row>
    <row r="3735" spans="1:18" ht="15.75" customHeight="1">
      <c r="A3735" s="19">
        <v>3734</v>
      </c>
      <c r="B3735" s="4">
        <v>25</v>
      </c>
      <c r="C3735" s="15">
        <v>6</v>
      </c>
      <c r="D3735" s="21">
        <v>2</v>
      </c>
      <c r="E3735" s="22">
        <v>44592</v>
      </c>
      <c r="F3735" s="26">
        <v>3</v>
      </c>
      <c r="G3735" s="24">
        <v>7.0000000000000007E-2</v>
      </c>
      <c r="H3735">
        <f>VLOOKUP($B3735,產品!$A$1:$E$61,4,FALSE)*(1-$G3735)*$F3735</f>
        <v>16740</v>
      </c>
      <c r="I3735" s="58">
        <f>$H3735-VLOOKUP($B3735,產品!$A$2:$E$61,5,FALSE)*F3735-$R3735</f>
        <v>5688.9</v>
      </c>
      <c r="J3735">
        <f t="shared" si="174"/>
        <v>2022</v>
      </c>
      <c r="P3735" t="str">
        <f>MID(VLOOKUP($D3735,業務!$A$1:$E$11,2,FALSE),FIND("/",VLOOKUP($D3735,業務!$A$1:$E$11,2,FALSE))+1,2)</f>
        <v>經理</v>
      </c>
      <c r="Q3735">
        <f t="shared" si="175"/>
        <v>1.4999999999999999E-2</v>
      </c>
      <c r="R3735">
        <f t="shared" si="176"/>
        <v>251.1</v>
      </c>
    </row>
    <row r="3736" spans="1:18" ht="15.75" customHeight="1">
      <c r="A3736" s="19">
        <v>3735</v>
      </c>
      <c r="B3736" s="4">
        <v>26</v>
      </c>
      <c r="C3736" s="15">
        <v>292</v>
      </c>
      <c r="D3736" s="21">
        <v>2</v>
      </c>
      <c r="E3736" s="22">
        <v>44592</v>
      </c>
      <c r="F3736" s="26">
        <v>5</v>
      </c>
      <c r="G3736" s="24">
        <v>0.06</v>
      </c>
      <c r="H3736">
        <f>VLOOKUP($B3736,產品!$A$1:$E$61,4,FALSE)*(1-$G3736)*$F3736</f>
        <v>30550</v>
      </c>
      <c r="I3736" s="58">
        <f>$H3736-VLOOKUP($B3736,產品!$A$2:$E$61,5,FALSE)*F3736-$R3736</f>
        <v>10591.75</v>
      </c>
      <c r="J3736">
        <f t="shared" si="174"/>
        <v>2022</v>
      </c>
      <c r="P3736" t="str">
        <f>MID(VLOOKUP($D3736,業務!$A$1:$E$11,2,FALSE),FIND("/",VLOOKUP($D3736,業務!$A$1:$E$11,2,FALSE))+1,2)</f>
        <v>經理</v>
      </c>
      <c r="Q3736">
        <f t="shared" si="175"/>
        <v>1.4999999999999999E-2</v>
      </c>
      <c r="R3736">
        <f t="shared" si="176"/>
        <v>458.25</v>
      </c>
    </row>
    <row r="3737" spans="1:18" ht="15.75" customHeight="1">
      <c r="A3737" s="19">
        <v>3736</v>
      </c>
      <c r="B3737" s="4">
        <v>37</v>
      </c>
      <c r="C3737" s="15">
        <v>276</v>
      </c>
      <c r="D3737" s="21">
        <v>7</v>
      </c>
      <c r="E3737" s="22">
        <v>44592</v>
      </c>
      <c r="F3737" s="26">
        <v>15</v>
      </c>
      <c r="G3737" s="24">
        <v>0.1</v>
      </c>
      <c r="H3737">
        <f>VLOOKUP($B3737,產品!$A$1:$E$61,4,FALSE)*(1-$G3737)*$F3737</f>
        <v>162000</v>
      </c>
      <c r="I3737" s="58">
        <f>$H3737-VLOOKUP($B3737,產品!$A$2:$E$61,5,FALSE)*F3737-$R3737</f>
        <v>43056</v>
      </c>
      <c r="J3737">
        <f t="shared" si="174"/>
        <v>2022</v>
      </c>
      <c r="P3737" t="str">
        <f>MID(VLOOKUP($D3737,業務!$A$1:$E$11,2,FALSE),FIND("/",VLOOKUP($D3737,業務!$A$1:$E$11,2,FALSE))+1,2)</f>
        <v>副理</v>
      </c>
      <c r="Q3737">
        <f t="shared" si="175"/>
        <v>1.2E-2</v>
      </c>
      <c r="R3737">
        <f t="shared" si="176"/>
        <v>1944</v>
      </c>
    </row>
    <row r="3738" spans="1:18" ht="15.75" customHeight="1">
      <c r="A3738" s="19">
        <v>3737</v>
      </c>
      <c r="B3738" s="4">
        <v>30</v>
      </c>
      <c r="C3738" s="15">
        <v>285</v>
      </c>
      <c r="D3738" s="21">
        <v>2</v>
      </c>
      <c r="E3738" s="22">
        <v>44592</v>
      </c>
      <c r="F3738" s="26">
        <v>15</v>
      </c>
      <c r="G3738" s="24">
        <v>0.16</v>
      </c>
      <c r="H3738">
        <f>VLOOKUP($B3738,產品!$A$1:$E$61,4,FALSE)*(1-$G3738)*$F3738</f>
        <v>81900</v>
      </c>
      <c r="I3738" s="58">
        <f>$H3738-VLOOKUP($B3738,產品!$A$2:$E$61,5,FALSE)*F3738-$R3738</f>
        <v>22171.5</v>
      </c>
      <c r="J3738">
        <f t="shared" si="174"/>
        <v>2022</v>
      </c>
      <c r="P3738" t="str">
        <f>MID(VLOOKUP($D3738,業務!$A$1:$E$11,2,FALSE),FIND("/",VLOOKUP($D3738,業務!$A$1:$E$11,2,FALSE))+1,2)</f>
        <v>經理</v>
      </c>
      <c r="Q3738">
        <f t="shared" si="175"/>
        <v>1.4999999999999999E-2</v>
      </c>
      <c r="R3738">
        <f t="shared" si="176"/>
        <v>1228.5</v>
      </c>
    </row>
    <row r="3739" spans="1:18" ht="15.75" customHeight="1">
      <c r="A3739" s="19">
        <v>3738</v>
      </c>
      <c r="B3739" s="4">
        <v>15</v>
      </c>
      <c r="C3739" s="15">
        <v>292</v>
      </c>
      <c r="D3739" s="21">
        <v>6</v>
      </c>
      <c r="E3739" s="22">
        <v>44592</v>
      </c>
      <c r="F3739" s="26">
        <v>60</v>
      </c>
      <c r="G3739" s="24">
        <v>0.08</v>
      </c>
      <c r="H3739">
        <f>VLOOKUP($B3739,產品!$A$1:$E$61,4,FALSE)*(1-$G3739)*$F3739</f>
        <v>99360</v>
      </c>
      <c r="I3739" s="58">
        <f>$H3739-VLOOKUP($B3739,產品!$A$2:$E$61,5,FALSE)*F3739-$R3739</f>
        <v>55166.400000000001</v>
      </c>
      <c r="J3739">
        <f t="shared" si="174"/>
        <v>2022</v>
      </c>
      <c r="P3739" t="str">
        <f>MID(VLOOKUP($D3739,業務!$A$1:$E$11,2,FALSE),FIND("/",VLOOKUP($D3739,業務!$A$1:$E$11,2,FALSE))+1,2)</f>
        <v>專員</v>
      </c>
      <c r="Q3739">
        <f t="shared" si="175"/>
        <v>0.01</v>
      </c>
      <c r="R3739">
        <f t="shared" si="176"/>
        <v>993.6</v>
      </c>
    </row>
    <row r="3740" spans="1:18" ht="15.75" customHeight="1">
      <c r="A3740" s="19">
        <v>3739</v>
      </c>
      <c r="B3740" s="4">
        <v>7</v>
      </c>
      <c r="C3740" s="15">
        <v>138</v>
      </c>
      <c r="D3740" s="21">
        <v>6</v>
      </c>
      <c r="E3740" s="22">
        <v>44592</v>
      </c>
      <c r="F3740" s="26">
        <v>100</v>
      </c>
      <c r="G3740" s="24">
        <v>7.0000000000000007E-2</v>
      </c>
      <c r="H3740">
        <f>VLOOKUP($B3740,產品!$A$1:$E$61,4,FALSE)*(1-$G3740)*$F3740</f>
        <v>92999.999999999985</v>
      </c>
      <c r="I3740" s="58">
        <f>$H3740-VLOOKUP($B3740,產品!$A$2:$E$61,5,FALSE)*F3740-$R3740</f>
        <v>52069.999999999985</v>
      </c>
      <c r="J3740">
        <f t="shared" si="174"/>
        <v>2022</v>
      </c>
      <c r="P3740" t="str">
        <f>MID(VLOOKUP($D3740,業務!$A$1:$E$11,2,FALSE),FIND("/",VLOOKUP($D3740,業務!$A$1:$E$11,2,FALSE))+1,2)</f>
        <v>專員</v>
      </c>
      <c r="Q3740">
        <f t="shared" si="175"/>
        <v>0.01</v>
      </c>
      <c r="R3740">
        <f t="shared" si="176"/>
        <v>929.99999999999989</v>
      </c>
    </row>
    <row r="3741" spans="1:18" ht="15.75" customHeight="1">
      <c r="A3741" s="19">
        <v>3740</v>
      </c>
      <c r="B3741" s="4">
        <v>37</v>
      </c>
      <c r="C3741" s="15">
        <v>257</v>
      </c>
      <c r="D3741" s="21">
        <v>4</v>
      </c>
      <c r="E3741" s="22">
        <v>44593</v>
      </c>
      <c r="F3741" s="26">
        <v>9</v>
      </c>
      <c r="G3741" s="24">
        <v>0.08</v>
      </c>
      <c r="H3741">
        <f>VLOOKUP($B3741,產品!$A$1:$E$61,4,FALSE)*(1-$G3741)*$F3741</f>
        <v>99360</v>
      </c>
      <c r="I3741" s="58">
        <f>$H3741-VLOOKUP($B3741,產品!$A$2:$E$61,5,FALSE)*F3741-$R3741</f>
        <v>27967.68</v>
      </c>
      <c r="J3741">
        <f t="shared" si="174"/>
        <v>2022</v>
      </c>
      <c r="P3741" t="str">
        <f>MID(VLOOKUP($D3741,業務!$A$1:$E$11,2,FALSE),FIND("/",VLOOKUP($D3741,業務!$A$1:$E$11,2,FALSE))+1,2)</f>
        <v>副理</v>
      </c>
      <c r="Q3741">
        <f t="shared" si="175"/>
        <v>1.2E-2</v>
      </c>
      <c r="R3741">
        <f t="shared" si="176"/>
        <v>1192.32</v>
      </c>
    </row>
    <row r="3742" spans="1:18" ht="15.75" customHeight="1">
      <c r="A3742" s="19">
        <v>3741</v>
      </c>
      <c r="B3742" s="4">
        <v>59</v>
      </c>
      <c r="C3742" s="15">
        <v>12</v>
      </c>
      <c r="D3742" s="21">
        <v>3</v>
      </c>
      <c r="E3742" s="22">
        <v>44593</v>
      </c>
      <c r="F3742" s="26">
        <v>12</v>
      </c>
      <c r="G3742" s="24">
        <v>0.2</v>
      </c>
      <c r="H3742">
        <f>VLOOKUP($B3742,產品!$A$1:$E$61,4,FALSE)*(1-$G3742)*$F3742</f>
        <v>230400</v>
      </c>
      <c r="I3742" s="58">
        <f>$H3742-VLOOKUP($B3742,產品!$A$2:$E$61,5,FALSE)*F3742-$R3742</f>
        <v>25113.599999999999</v>
      </c>
      <c r="J3742">
        <f t="shared" si="174"/>
        <v>2022</v>
      </c>
      <c r="P3742" t="str">
        <f>MID(VLOOKUP($D3742,業務!$A$1:$E$11,2,FALSE),FIND("/",VLOOKUP($D3742,業務!$A$1:$E$11,2,FALSE))+1,2)</f>
        <v>協理</v>
      </c>
      <c r="Q3742">
        <f t="shared" si="175"/>
        <v>1.6E-2</v>
      </c>
      <c r="R3742">
        <f t="shared" si="176"/>
        <v>3686.4</v>
      </c>
    </row>
    <row r="3743" spans="1:18" ht="15.75" customHeight="1">
      <c r="A3743" s="19">
        <v>3742</v>
      </c>
      <c r="B3743" s="4">
        <v>41</v>
      </c>
      <c r="C3743" s="15">
        <v>135</v>
      </c>
      <c r="D3743" s="21">
        <v>7</v>
      </c>
      <c r="E3743" s="22">
        <v>44593</v>
      </c>
      <c r="F3743" s="23">
        <v>15</v>
      </c>
      <c r="G3743" s="24">
        <v>0.16</v>
      </c>
      <c r="H3743">
        <f>VLOOKUP($B3743,產品!$A$1:$E$61,4,FALSE)*(1-$G3743)*$F3743</f>
        <v>151200</v>
      </c>
      <c r="I3743" s="58">
        <f>$H3743-VLOOKUP($B3743,產品!$A$2:$E$61,5,FALSE)*F3743-$R3743</f>
        <v>32385.599999999999</v>
      </c>
      <c r="J3743">
        <f t="shared" si="174"/>
        <v>2022</v>
      </c>
      <c r="P3743" t="str">
        <f>MID(VLOOKUP($D3743,業務!$A$1:$E$11,2,FALSE),FIND("/",VLOOKUP($D3743,業務!$A$1:$E$11,2,FALSE))+1,2)</f>
        <v>副理</v>
      </c>
      <c r="Q3743">
        <f t="shared" si="175"/>
        <v>1.2E-2</v>
      </c>
      <c r="R3743">
        <f t="shared" si="176"/>
        <v>1814.4</v>
      </c>
    </row>
    <row r="3744" spans="1:18" ht="15.75" customHeight="1">
      <c r="A3744" s="19">
        <v>3743</v>
      </c>
      <c r="B3744" s="4">
        <v>3</v>
      </c>
      <c r="C3744" s="15">
        <v>3</v>
      </c>
      <c r="D3744" s="21">
        <v>7</v>
      </c>
      <c r="E3744" s="22">
        <v>44593</v>
      </c>
      <c r="F3744" s="26">
        <v>16</v>
      </c>
      <c r="G3744" s="24">
        <v>0.17</v>
      </c>
      <c r="H3744">
        <f>VLOOKUP($B3744,產品!$A$1:$E$61,4,FALSE)*(1-$G3744)*$F3744</f>
        <v>13280</v>
      </c>
      <c r="I3744" s="58">
        <f>$H3744-VLOOKUP($B3744,產品!$A$2:$E$61,5,FALSE)*F3744-$R3744</f>
        <v>6720.64</v>
      </c>
      <c r="J3744">
        <f t="shared" si="174"/>
        <v>2022</v>
      </c>
      <c r="P3744" t="str">
        <f>MID(VLOOKUP($D3744,業務!$A$1:$E$11,2,FALSE),FIND("/",VLOOKUP($D3744,業務!$A$1:$E$11,2,FALSE))+1,2)</f>
        <v>副理</v>
      </c>
      <c r="Q3744">
        <f t="shared" si="175"/>
        <v>1.2E-2</v>
      </c>
      <c r="R3744">
        <f t="shared" si="176"/>
        <v>159.36000000000001</v>
      </c>
    </row>
    <row r="3745" spans="1:18" ht="15.75" customHeight="1">
      <c r="A3745" s="19">
        <v>3744</v>
      </c>
      <c r="B3745" s="4">
        <v>12</v>
      </c>
      <c r="C3745" s="15">
        <v>282</v>
      </c>
      <c r="D3745" s="21">
        <v>1</v>
      </c>
      <c r="E3745" s="22">
        <v>44593</v>
      </c>
      <c r="F3745" s="26">
        <v>20</v>
      </c>
      <c r="G3745" s="24">
        <v>0.16</v>
      </c>
      <c r="H3745">
        <f>VLOOKUP($B3745,產品!$A$1:$E$61,4,FALSE)*(1-$G3745)*$F3745</f>
        <v>16800</v>
      </c>
      <c r="I3745" s="58">
        <f>$H3745-VLOOKUP($B3745,產品!$A$2:$E$61,5,FALSE)*F3745-$R3745</f>
        <v>8632</v>
      </c>
      <c r="J3745">
        <f t="shared" si="174"/>
        <v>2022</v>
      </c>
      <c r="P3745" t="str">
        <f>MID(VLOOKUP($D3745,業務!$A$1:$E$11,2,FALSE),FIND("/",VLOOKUP($D3745,業務!$A$1:$E$11,2,FALSE))+1,2)</f>
        <v>專員</v>
      </c>
      <c r="Q3745">
        <f t="shared" si="175"/>
        <v>0.01</v>
      </c>
      <c r="R3745">
        <f t="shared" si="176"/>
        <v>168</v>
      </c>
    </row>
    <row r="3746" spans="1:18" ht="15.75" customHeight="1">
      <c r="A3746" s="19">
        <v>3745</v>
      </c>
      <c r="B3746" s="4">
        <v>24</v>
      </c>
      <c r="C3746" s="15">
        <v>10</v>
      </c>
      <c r="D3746" s="21">
        <v>5</v>
      </c>
      <c r="E3746" s="22">
        <v>44593</v>
      </c>
      <c r="F3746" s="26">
        <v>30</v>
      </c>
      <c r="G3746" s="24">
        <v>0.15</v>
      </c>
      <c r="H3746">
        <f>VLOOKUP($B3746,產品!$A$1:$E$61,4,FALSE)*(1-$G3746)*$F3746</f>
        <v>45900</v>
      </c>
      <c r="I3746" s="58">
        <f>$H3746-VLOOKUP($B3746,產品!$A$2:$E$61,5,FALSE)*F3746-$R3746</f>
        <v>23841</v>
      </c>
      <c r="J3746">
        <f t="shared" si="174"/>
        <v>2022</v>
      </c>
      <c r="P3746" t="str">
        <f>MID(VLOOKUP($D3746,業務!$A$1:$E$11,2,FALSE),FIND("/",VLOOKUP($D3746,業務!$A$1:$E$11,2,FALSE))+1,2)</f>
        <v>專員</v>
      </c>
      <c r="Q3746">
        <f t="shared" si="175"/>
        <v>0.01</v>
      </c>
      <c r="R3746">
        <f t="shared" si="176"/>
        <v>459</v>
      </c>
    </row>
    <row r="3747" spans="1:18" ht="15.75" customHeight="1">
      <c r="A3747" s="19">
        <v>3746</v>
      </c>
      <c r="B3747" s="4">
        <v>5</v>
      </c>
      <c r="C3747" s="15">
        <v>259</v>
      </c>
      <c r="D3747" s="21">
        <v>6</v>
      </c>
      <c r="E3747" s="22">
        <v>44593</v>
      </c>
      <c r="F3747" s="26">
        <v>30</v>
      </c>
      <c r="G3747" s="24">
        <v>0.12</v>
      </c>
      <c r="H3747">
        <f>VLOOKUP($B3747,產品!$A$1:$E$61,4,FALSE)*(1-$G3747)*$F3747</f>
        <v>26400</v>
      </c>
      <c r="I3747" s="58">
        <f>$H3747-VLOOKUP($B3747,產品!$A$2:$E$61,5,FALSE)*F3747-$R3747</f>
        <v>14136</v>
      </c>
      <c r="J3747">
        <f t="shared" si="174"/>
        <v>2022</v>
      </c>
      <c r="P3747" t="str">
        <f>MID(VLOOKUP($D3747,業務!$A$1:$E$11,2,FALSE),FIND("/",VLOOKUP($D3747,業務!$A$1:$E$11,2,FALSE))+1,2)</f>
        <v>專員</v>
      </c>
      <c r="Q3747">
        <f t="shared" si="175"/>
        <v>0.01</v>
      </c>
      <c r="R3747">
        <f t="shared" si="176"/>
        <v>264</v>
      </c>
    </row>
    <row r="3748" spans="1:18" ht="15.75" customHeight="1">
      <c r="A3748" s="19">
        <v>3747</v>
      </c>
      <c r="B3748" s="4">
        <v>17</v>
      </c>
      <c r="C3748" s="15">
        <v>280</v>
      </c>
      <c r="D3748" s="21">
        <v>6</v>
      </c>
      <c r="E3748" s="22">
        <v>44593</v>
      </c>
      <c r="F3748" s="26">
        <v>75</v>
      </c>
      <c r="G3748" s="24">
        <v>0.08</v>
      </c>
      <c r="H3748">
        <f>VLOOKUP($B3748,產品!$A$1:$E$61,4,FALSE)*(1-$G3748)*$F3748</f>
        <v>124200</v>
      </c>
      <c r="I3748" s="58">
        <f>$H3748-VLOOKUP($B3748,產品!$A$2:$E$61,5,FALSE)*F3748-$R3748</f>
        <v>68958</v>
      </c>
      <c r="J3748">
        <f t="shared" si="174"/>
        <v>2022</v>
      </c>
      <c r="P3748" t="str">
        <f>MID(VLOOKUP($D3748,業務!$A$1:$E$11,2,FALSE),FIND("/",VLOOKUP($D3748,業務!$A$1:$E$11,2,FALSE))+1,2)</f>
        <v>專員</v>
      </c>
      <c r="Q3748">
        <f t="shared" si="175"/>
        <v>0.01</v>
      </c>
      <c r="R3748">
        <f t="shared" si="176"/>
        <v>1242</v>
      </c>
    </row>
    <row r="3749" spans="1:18" ht="15.75" customHeight="1">
      <c r="A3749" s="19">
        <v>3748</v>
      </c>
      <c r="B3749" s="4">
        <v>59</v>
      </c>
      <c r="C3749" s="15">
        <v>257</v>
      </c>
      <c r="D3749" s="21">
        <v>1</v>
      </c>
      <c r="E3749" s="22">
        <v>44594</v>
      </c>
      <c r="F3749" s="26">
        <v>3</v>
      </c>
      <c r="G3749" s="24">
        <v>0.11</v>
      </c>
      <c r="H3749">
        <f>VLOOKUP($B3749,產品!$A$1:$E$61,4,FALSE)*(1-$G3749)*$F3749</f>
        <v>64080</v>
      </c>
      <c r="I3749" s="58">
        <f>$H3749-VLOOKUP($B3749,產品!$A$2:$E$61,5,FALSE)*F3749-$R3749</f>
        <v>13039.2</v>
      </c>
      <c r="J3749">
        <f t="shared" si="174"/>
        <v>2022</v>
      </c>
      <c r="P3749" t="str">
        <f>MID(VLOOKUP($D3749,業務!$A$1:$E$11,2,FALSE),FIND("/",VLOOKUP($D3749,業務!$A$1:$E$11,2,FALSE))+1,2)</f>
        <v>專員</v>
      </c>
      <c r="Q3749">
        <f t="shared" si="175"/>
        <v>0.01</v>
      </c>
      <c r="R3749">
        <f t="shared" si="176"/>
        <v>640.80000000000007</v>
      </c>
    </row>
    <row r="3750" spans="1:18" ht="15.75" customHeight="1">
      <c r="A3750" s="19">
        <v>3749</v>
      </c>
      <c r="B3750" s="4">
        <v>25</v>
      </c>
      <c r="C3750" s="15">
        <v>292</v>
      </c>
      <c r="D3750" s="21">
        <v>8</v>
      </c>
      <c r="E3750" s="22">
        <v>44594</v>
      </c>
      <c r="F3750" s="26">
        <v>5</v>
      </c>
      <c r="G3750" s="24">
        <v>0.06</v>
      </c>
      <c r="H3750">
        <f>VLOOKUP($B3750,產品!$A$1:$E$61,4,FALSE)*(1-$G3750)*$F3750</f>
        <v>28200</v>
      </c>
      <c r="I3750" s="58">
        <f>$H3750-VLOOKUP($B3750,產品!$A$2:$E$61,5,FALSE)*F3750-$R3750</f>
        <v>9918</v>
      </c>
      <c r="J3750">
        <f t="shared" si="174"/>
        <v>2022</v>
      </c>
      <c r="P3750" t="str">
        <f>MID(VLOOKUP($D3750,業務!$A$1:$E$11,2,FALSE),FIND("/",VLOOKUP($D3750,業務!$A$1:$E$11,2,FALSE))+1,2)</f>
        <v>專員</v>
      </c>
      <c r="Q3750">
        <f t="shared" si="175"/>
        <v>0.01</v>
      </c>
      <c r="R3750">
        <f t="shared" si="176"/>
        <v>282</v>
      </c>
    </row>
    <row r="3751" spans="1:18" ht="15.75" customHeight="1">
      <c r="A3751" s="19">
        <v>3750</v>
      </c>
      <c r="B3751" s="4">
        <v>40</v>
      </c>
      <c r="C3751" s="15">
        <v>257</v>
      </c>
      <c r="D3751" s="21">
        <v>6</v>
      </c>
      <c r="E3751" s="22">
        <v>44594</v>
      </c>
      <c r="F3751" s="26">
        <v>6</v>
      </c>
      <c r="G3751" s="24">
        <v>0.05</v>
      </c>
      <c r="H3751">
        <f>VLOOKUP($B3751,產品!$A$1:$E$61,4,FALSE)*(1-$G3751)*$F3751</f>
        <v>114000</v>
      </c>
      <c r="I3751" s="58">
        <f>$H3751-VLOOKUP($B3751,產品!$A$2:$E$61,5,FALSE)*F3751-$R3751</f>
        <v>34860</v>
      </c>
      <c r="J3751">
        <f t="shared" si="174"/>
        <v>2022</v>
      </c>
      <c r="P3751" t="str">
        <f>MID(VLOOKUP($D3751,業務!$A$1:$E$11,2,FALSE),FIND("/",VLOOKUP($D3751,業務!$A$1:$E$11,2,FALSE))+1,2)</f>
        <v>專員</v>
      </c>
      <c r="Q3751">
        <f t="shared" si="175"/>
        <v>0.01</v>
      </c>
      <c r="R3751">
        <f t="shared" si="176"/>
        <v>1140</v>
      </c>
    </row>
    <row r="3752" spans="1:18" ht="15.75" customHeight="1">
      <c r="A3752" s="19">
        <v>3751</v>
      </c>
      <c r="B3752" s="4">
        <v>36</v>
      </c>
      <c r="C3752" s="15">
        <v>291</v>
      </c>
      <c r="D3752" s="21">
        <v>1</v>
      </c>
      <c r="E3752" s="22">
        <v>44594</v>
      </c>
      <c r="F3752" s="23">
        <v>8</v>
      </c>
      <c r="G3752" s="24">
        <v>0.09</v>
      </c>
      <c r="H3752">
        <f>VLOOKUP($B3752,產品!$A$1:$E$61,4,FALSE)*(1-$G3752)*$F3752</f>
        <v>65520</v>
      </c>
      <c r="I3752" s="58">
        <f>$H3752-VLOOKUP($B3752,產品!$A$2:$E$61,5,FALSE)*F3752-$R3752</f>
        <v>21664.799999999999</v>
      </c>
      <c r="J3752">
        <f t="shared" si="174"/>
        <v>2022</v>
      </c>
      <c r="P3752" t="str">
        <f>MID(VLOOKUP($D3752,業務!$A$1:$E$11,2,FALSE),FIND("/",VLOOKUP($D3752,業務!$A$1:$E$11,2,FALSE))+1,2)</f>
        <v>專員</v>
      </c>
      <c r="Q3752">
        <f t="shared" si="175"/>
        <v>0.01</v>
      </c>
      <c r="R3752">
        <f t="shared" si="176"/>
        <v>655.20000000000005</v>
      </c>
    </row>
    <row r="3753" spans="1:18" ht="15.75" customHeight="1">
      <c r="A3753" s="19">
        <v>3752</v>
      </c>
      <c r="B3753" s="4">
        <v>2</v>
      </c>
      <c r="C3753" s="15">
        <v>1</v>
      </c>
      <c r="D3753" s="21">
        <v>8</v>
      </c>
      <c r="E3753" s="22">
        <v>44594</v>
      </c>
      <c r="F3753" s="26">
        <v>20</v>
      </c>
      <c r="G3753" s="24">
        <v>0.19</v>
      </c>
      <c r="H3753">
        <f>VLOOKUP($B3753,產品!$A$1:$E$61,4,FALSE)*(1-$G3753)*$F3753</f>
        <v>16200</v>
      </c>
      <c r="I3753" s="58">
        <f>$H3753-VLOOKUP($B3753,產品!$A$2:$E$61,5,FALSE)*F3753-$R3753</f>
        <v>8038</v>
      </c>
      <c r="J3753">
        <f t="shared" si="174"/>
        <v>2022</v>
      </c>
      <c r="P3753" t="str">
        <f>MID(VLOOKUP($D3753,業務!$A$1:$E$11,2,FALSE),FIND("/",VLOOKUP($D3753,業務!$A$1:$E$11,2,FALSE))+1,2)</f>
        <v>專員</v>
      </c>
      <c r="Q3753">
        <f t="shared" si="175"/>
        <v>0.01</v>
      </c>
      <c r="R3753">
        <f t="shared" si="176"/>
        <v>162</v>
      </c>
    </row>
    <row r="3754" spans="1:18" ht="15.75" customHeight="1">
      <c r="A3754" s="19">
        <v>3753</v>
      </c>
      <c r="B3754" s="4">
        <v>14</v>
      </c>
      <c r="C3754" s="15">
        <v>257</v>
      </c>
      <c r="D3754" s="21">
        <v>2</v>
      </c>
      <c r="E3754" s="22">
        <v>44594</v>
      </c>
      <c r="F3754" s="26">
        <v>40</v>
      </c>
      <c r="G3754" s="24">
        <v>0.08</v>
      </c>
      <c r="H3754">
        <f>VLOOKUP($B3754,產品!$A$1:$E$61,4,FALSE)*(1-$G3754)*$F3754</f>
        <v>66240</v>
      </c>
      <c r="I3754" s="58">
        <f>$H3754-VLOOKUP($B3754,產品!$A$2:$E$61,5,FALSE)*F3754-$R3754</f>
        <v>36446.400000000001</v>
      </c>
      <c r="J3754">
        <f t="shared" si="174"/>
        <v>2022</v>
      </c>
      <c r="P3754" t="str">
        <f>MID(VLOOKUP($D3754,業務!$A$1:$E$11,2,FALSE),FIND("/",VLOOKUP($D3754,業務!$A$1:$E$11,2,FALSE))+1,2)</f>
        <v>經理</v>
      </c>
      <c r="Q3754">
        <f t="shared" si="175"/>
        <v>1.4999999999999999E-2</v>
      </c>
      <c r="R3754">
        <f t="shared" si="176"/>
        <v>993.59999999999991</v>
      </c>
    </row>
    <row r="3755" spans="1:18" ht="15.75" customHeight="1">
      <c r="A3755" s="19">
        <v>3754</v>
      </c>
      <c r="B3755" s="4">
        <v>24</v>
      </c>
      <c r="C3755" s="15">
        <v>258</v>
      </c>
      <c r="D3755" s="21">
        <v>6</v>
      </c>
      <c r="E3755" s="22">
        <v>44594</v>
      </c>
      <c r="F3755" s="26">
        <v>50</v>
      </c>
      <c r="G3755" s="24">
        <v>0.12</v>
      </c>
      <c r="H3755">
        <f>VLOOKUP($B3755,產品!$A$1:$E$61,4,FALSE)*(1-$G3755)*$F3755</f>
        <v>79200</v>
      </c>
      <c r="I3755" s="58">
        <f>$H3755-VLOOKUP($B3755,產品!$A$2:$E$61,5,FALSE)*F3755-$R3755</f>
        <v>42408</v>
      </c>
      <c r="J3755">
        <f t="shared" si="174"/>
        <v>2022</v>
      </c>
      <c r="P3755" t="str">
        <f>MID(VLOOKUP($D3755,業務!$A$1:$E$11,2,FALSE),FIND("/",VLOOKUP($D3755,業務!$A$1:$E$11,2,FALSE))+1,2)</f>
        <v>專員</v>
      </c>
      <c r="Q3755">
        <f t="shared" si="175"/>
        <v>0.01</v>
      </c>
      <c r="R3755">
        <f t="shared" si="176"/>
        <v>792</v>
      </c>
    </row>
    <row r="3756" spans="1:18" ht="15.75" customHeight="1">
      <c r="A3756" s="19">
        <v>3755</v>
      </c>
      <c r="B3756" s="4">
        <v>2</v>
      </c>
      <c r="C3756" s="15">
        <v>263</v>
      </c>
      <c r="D3756" s="21">
        <v>6</v>
      </c>
      <c r="E3756" s="22">
        <v>44594</v>
      </c>
      <c r="F3756" s="26">
        <v>75</v>
      </c>
      <c r="G3756" s="24">
        <v>0.2</v>
      </c>
      <c r="H3756">
        <f>VLOOKUP($B3756,產品!$A$1:$E$61,4,FALSE)*(1-$G3756)*$F3756</f>
        <v>60000</v>
      </c>
      <c r="I3756" s="58">
        <f>$H3756-VLOOKUP($B3756,產品!$A$2:$E$61,5,FALSE)*F3756-$R3756</f>
        <v>29400</v>
      </c>
      <c r="J3756">
        <f t="shared" si="174"/>
        <v>2022</v>
      </c>
      <c r="P3756" t="str">
        <f>MID(VLOOKUP($D3756,業務!$A$1:$E$11,2,FALSE),FIND("/",VLOOKUP($D3756,業務!$A$1:$E$11,2,FALSE))+1,2)</f>
        <v>專員</v>
      </c>
      <c r="Q3756">
        <f t="shared" si="175"/>
        <v>0.01</v>
      </c>
      <c r="R3756">
        <f t="shared" si="176"/>
        <v>600</v>
      </c>
    </row>
    <row r="3757" spans="1:18" ht="15.75" customHeight="1">
      <c r="A3757" s="19">
        <v>3756</v>
      </c>
      <c r="B3757" s="4">
        <v>51</v>
      </c>
      <c r="C3757" s="15">
        <v>121</v>
      </c>
      <c r="D3757" s="21">
        <v>9</v>
      </c>
      <c r="E3757" s="22">
        <v>44595</v>
      </c>
      <c r="F3757" s="26">
        <v>3</v>
      </c>
      <c r="G3757" s="24">
        <v>0.06</v>
      </c>
      <c r="H3757">
        <f>VLOOKUP($B3757,產品!$A$1:$E$61,4,FALSE)*(1-$G3757)*$F3757</f>
        <v>56400</v>
      </c>
      <c r="I3757" s="58">
        <f>$H3757-VLOOKUP($B3757,產品!$A$2:$E$61,5,FALSE)*F3757-$R3757</f>
        <v>13554</v>
      </c>
      <c r="J3757">
        <f t="shared" si="174"/>
        <v>2022</v>
      </c>
      <c r="P3757" t="str">
        <f>MID(VLOOKUP($D3757,業務!$A$1:$E$11,2,FALSE),FIND("/",VLOOKUP($D3757,業務!$A$1:$E$11,2,FALSE))+1,2)</f>
        <v>經理</v>
      </c>
      <c r="Q3757">
        <f t="shared" si="175"/>
        <v>1.4999999999999999E-2</v>
      </c>
      <c r="R3757">
        <f t="shared" si="176"/>
        <v>846</v>
      </c>
    </row>
    <row r="3758" spans="1:18" ht="15.75" customHeight="1">
      <c r="A3758" s="19">
        <v>3757</v>
      </c>
      <c r="B3758" s="4">
        <v>46</v>
      </c>
      <c r="C3758" s="15">
        <v>114</v>
      </c>
      <c r="D3758" s="21">
        <v>8</v>
      </c>
      <c r="E3758" s="22">
        <v>44595</v>
      </c>
      <c r="F3758" s="26">
        <v>5</v>
      </c>
      <c r="G3758" s="24">
        <v>0.15</v>
      </c>
      <c r="H3758">
        <f>VLOOKUP($B3758,產品!$A$1:$E$61,4,FALSE)*(1-$G3758)*$F3758</f>
        <v>72250</v>
      </c>
      <c r="I3758" s="58">
        <f>$H3758-VLOOKUP($B3758,產品!$A$2:$E$61,5,FALSE)*F3758-$R3758</f>
        <v>16277.5</v>
      </c>
      <c r="J3758">
        <f t="shared" si="174"/>
        <v>2022</v>
      </c>
      <c r="P3758" t="str">
        <f>MID(VLOOKUP($D3758,業務!$A$1:$E$11,2,FALSE),FIND("/",VLOOKUP($D3758,業務!$A$1:$E$11,2,FALSE))+1,2)</f>
        <v>專員</v>
      </c>
      <c r="Q3758">
        <f t="shared" si="175"/>
        <v>0.01</v>
      </c>
      <c r="R3758">
        <f t="shared" si="176"/>
        <v>722.5</v>
      </c>
    </row>
    <row r="3759" spans="1:18" ht="15.75" customHeight="1">
      <c r="A3759" s="19">
        <v>3758</v>
      </c>
      <c r="B3759" s="4">
        <v>60</v>
      </c>
      <c r="C3759" s="15">
        <v>293</v>
      </c>
      <c r="D3759" s="21">
        <v>3</v>
      </c>
      <c r="E3759" s="22">
        <v>44595</v>
      </c>
      <c r="F3759" s="23">
        <v>7</v>
      </c>
      <c r="G3759" s="24">
        <v>0.14000000000000001</v>
      </c>
      <c r="H3759">
        <f>VLOOKUP($B3759,產品!$A$1:$E$61,4,FALSE)*(1-$G3759)*$F3759</f>
        <v>150500</v>
      </c>
      <c r="I3759" s="58">
        <f>$H3759-VLOOKUP($B3759,產品!$A$2:$E$61,5,FALSE)*F3759-$R3759</f>
        <v>25592</v>
      </c>
      <c r="J3759">
        <f t="shared" si="174"/>
        <v>2022</v>
      </c>
      <c r="P3759" t="str">
        <f>MID(VLOOKUP($D3759,業務!$A$1:$E$11,2,FALSE),FIND("/",VLOOKUP($D3759,業務!$A$1:$E$11,2,FALSE))+1,2)</f>
        <v>協理</v>
      </c>
      <c r="Q3759">
        <f t="shared" si="175"/>
        <v>1.6E-2</v>
      </c>
      <c r="R3759">
        <f t="shared" si="176"/>
        <v>2408</v>
      </c>
    </row>
    <row r="3760" spans="1:18" ht="15.75" customHeight="1">
      <c r="A3760" s="19">
        <v>3759</v>
      </c>
      <c r="B3760" s="4">
        <v>57</v>
      </c>
      <c r="C3760" s="15">
        <v>268</v>
      </c>
      <c r="D3760" s="21">
        <v>7</v>
      </c>
      <c r="E3760" s="22">
        <v>44595</v>
      </c>
      <c r="F3760" s="26">
        <v>9</v>
      </c>
      <c r="G3760" s="24">
        <v>0.09</v>
      </c>
      <c r="H3760">
        <f>VLOOKUP($B3760,產品!$A$1:$E$61,4,FALSE)*(1-$G3760)*$F3760</f>
        <v>147420</v>
      </c>
      <c r="I3760" s="58">
        <f>$H3760-VLOOKUP($B3760,產品!$A$2:$E$61,5,FALSE)*F3760-$R3760</f>
        <v>32250.959999999999</v>
      </c>
      <c r="J3760">
        <f t="shared" si="174"/>
        <v>2022</v>
      </c>
      <c r="P3760" t="str">
        <f>MID(VLOOKUP($D3760,業務!$A$1:$E$11,2,FALSE),FIND("/",VLOOKUP($D3760,業務!$A$1:$E$11,2,FALSE))+1,2)</f>
        <v>副理</v>
      </c>
      <c r="Q3760">
        <f t="shared" si="175"/>
        <v>1.2E-2</v>
      </c>
      <c r="R3760">
        <f t="shared" si="176"/>
        <v>1769.04</v>
      </c>
    </row>
    <row r="3761" spans="1:18" ht="15.75" customHeight="1">
      <c r="A3761" s="19">
        <v>3760</v>
      </c>
      <c r="B3761" s="4">
        <v>48</v>
      </c>
      <c r="C3761" s="15">
        <v>266</v>
      </c>
      <c r="D3761" s="21">
        <v>4</v>
      </c>
      <c r="E3761" s="22">
        <v>44595</v>
      </c>
      <c r="F3761" s="26">
        <v>15</v>
      </c>
      <c r="G3761" s="24">
        <v>0.1</v>
      </c>
      <c r="H3761">
        <f>VLOOKUP($B3761,產品!$A$1:$E$61,4,FALSE)*(1-$G3761)*$F3761</f>
        <v>297000</v>
      </c>
      <c r="I3761" s="58">
        <f>$H3761-VLOOKUP($B3761,產品!$A$2:$E$61,5,FALSE)*F3761-$R3761</f>
        <v>78936</v>
      </c>
      <c r="J3761">
        <f t="shared" si="174"/>
        <v>2022</v>
      </c>
      <c r="P3761" t="str">
        <f>MID(VLOOKUP($D3761,業務!$A$1:$E$11,2,FALSE),FIND("/",VLOOKUP($D3761,業務!$A$1:$E$11,2,FALSE))+1,2)</f>
        <v>副理</v>
      </c>
      <c r="Q3761">
        <f t="shared" si="175"/>
        <v>1.2E-2</v>
      </c>
      <c r="R3761">
        <f t="shared" si="176"/>
        <v>3564</v>
      </c>
    </row>
    <row r="3762" spans="1:18" ht="15.75" customHeight="1">
      <c r="A3762" s="19">
        <v>3761</v>
      </c>
      <c r="B3762" s="4">
        <v>1</v>
      </c>
      <c r="C3762" s="15">
        <v>136</v>
      </c>
      <c r="D3762" s="21">
        <v>1</v>
      </c>
      <c r="E3762" s="22">
        <v>44595</v>
      </c>
      <c r="F3762" s="26">
        <v>70</v>
      </c>
      <c r="G3762" s="24">
        <v>0.11</v>
      </c>
      <c r="H3762">
        <f>VLOOKUP($B3762,產品!$A$1:$E$61,4,FALSE)*(1-$G3762)*$F3762</f>
        <v>62300</v>
      </c>
      <c r="I3762" s="58">
        <f>$H3762-VLOOKUP($B3762,產品!$A$2:$E$61,5,FALSE)*F3762-$R3762</f>
        <v>33677</v>
      </c>
      <c r="J3762">
        <f t="shared" si="174"/>
        <v>2022</v>
      </c>
      <c r="P3762" t="str">
        <f>MID(VLOOKUP($D3762,業務!$A$1:$E$11,2,FALSE),FIND("/",VLOOKUP($D3762,業務!$A$1:$E$11,2,FALSE))+1,2)</f>
        <v>專員</v>
      </c>
      <c r="Q3762">
        <f t="shared" si="175"/>
        <v>0.01</v>
      </c>
      <c r="R3762">
        <f t="shared" si="176"/>
        <v>623</v>
      </c>
    </row>
    <row r="3763" spans="1:18" ht="15.75" customHeight="1">
      <c r="A3763" s="19">
        <v>3762</v>
      </c>
      <c r="B3763" s="4">
        <v>38</v>
      </c>
      <c r="C3763" s="15">
        <v>8</v>
      </c>
      <c r="D3763" s="21">
        <v>8</v>
      </c>
      <c r="E3763" s="22">
        <v>44596</v>
      </c>
      <c r="F3763" s="26">
        <v>2</v>
      </c>
      <c r="G3763" s="24">
        <v>0.15</v>
      </c>
      <c r="H3763">
        <f>VLOOKUP($B3763,產品!$A$1:$E$61,4,FALSE)*(1-$G3763)*$F3763</f>
        <v>25500</v>
      </c>
      <c r="I3763" s="58">
        <f>$H3763-VLOOKUP($B3763,產品!$A$2:$E$61,5,FALSE)*F3763-$R3763</f>
        <v>5745</v>
      </c>
      <c r="J3763">
        <f t="shared" si="174"/>
        <v>2022</v>
      </c>
      <c r="P3763" t="str">
        <f>MID(VLOOKUP($D3763,業務!$A$1:$E$11,2,FALSE),FIND("/",VLOOKUP($D3763,業務!$A$1:$E$11,2,FALSE))+1,2)</f>
        <v>專員</v>
      </c>
      <c r="Q3763">
        <f t="shared" si="175"/>
        <v>0.01</v>
      </c>
      <c r="R3763">
        <f t="shared" si="176"/>
        <v>255</v>
      </c>
    </row>
    <row r="3764" spans="1:18" ht="15.75" customHeight="1">
      <c r="A3764" s="19">
        <v>3763</v>
      </c>
      <c r="B3764" s="4">
        <v>52</v>
      </c>
      <c r="C3764" s="15">
        <v>277</v>
      </c>
      <c r="D3764" s="21">
        <v>6</v>
      </c>
      <c r="E3764" s="22">
        <v>44596</v>
      </c>
      <c r="F3764" s="26">
        <v>8</v>
      </c>
      <c r="G3764" s="24">
        <v>0.16</v>
      </c>
      <c r="H3764">
        <f>VLOOKUP($B3764,產品!$A$1:$E$61,4,FALSE)*(1-$G3764)*$F3764</f>
        <v>147840</v>
      </c>
      <c r="I3764" s="58">
        <f>$H3764-VLOOKUP($B3764,產品!$A$2:$E$61,5,FALSE)*F3764-$R3764</f>
        <v>23161.600000000013</v>
      </c>
      <c r="J3764">
        <f t="shared" si="174"/>
        <v>2022</v>
      </c>
      <c r="P3764" t="str">
        <f>MID(VLOOKUP($D3764,業務!$A$1:$E$11,2,FALSE),FIND("/",VLOOKUP($D3764,業務!$A$1:$E$11,2,FALSE))+1,2)</f>
        <v>專員</v>
      </c>
      <c r="Q3764">
        <f t="shared" si="175"/>
        <v>0.01</v>
      </c>
      <c r="R3764">
        <f t="shared" si="176"/>
        <v>1478.4</v>
      </c>
    </row>
    <row r="3765" spans="1:18" ht="15.75" customHeight="1">
      <c r="A3765" s="19">
        <v>3764</v>
      </c>
      <c r="B3765" s="4">
        <v>37</v>
      </c>
      <c r="C3765" s="15">
        <v>114</v>
      </c>
      <c r="D3765" s="21">
        <v>3</v>
      </c>
      <c r="E3765" s="22">
        <v>44596</v>
      </c>
      <c r="F3765" s="26">
        <v>9</v>
      </c>
      <c r="G3765" s="24">
        <v>0.13</v>
      </c>
      <c r="H3765">
        <f>VLOOKUP($B3765,產品!$A$1:$E$61,4,FALSE)*(1-$G3765)*$F3765</f>
        <v>93960</v>
      </c>
      <c r="I3765" s="58">
        <f>$H3765-VLOOKUP($B3765,產品!$A$2:$E$61,5,FALSE)*F3765-$R3765</f>
        <v>22256.639999999999</v>
      </c>
      <c r="J3765">
        <f t="shared" si="174"/>
        <v>2022</v>
      </c>
      <c r="P3765" t="str">
        <f>MID(VLOOKUP($D3765,業務!$A$1:$E$11,2,FALSE),FIND("/",VLOOKUP($D3765,業務!$A$1:$E$11,2,FALSE))+1,2)</f>
        <v>協理</v>
      </c>
      <c r="Q3765">
        <f t="shared" si="175"/>
        <v>1.6E-2</v>
      </c>
      <c r="R3765">
        <f t="shared" si="176"/>
        <v>1503.3600000000001</v>
      </c>
    </row>
    <row r="3766" spans="1:18" ht="15.75" customHeight="1">
      <c r="A3766" s="19">
        <v>3765</v>
      </c>
      <c r="B3766" s="4">
        <v>30</v>
      </c>
      <c r="C3766" s="15">
        <v>117</v>
      </c>
      <c r="D3766" s="21">
        <v>6</v>
      </c>
      <c r="E3766" s="22">
        <v>44596</v>
      </c>
      <c r="F3766" s="26">
        <v>30</v>
      </c>
      <c r="G3766" s="24">
        <v>0.16</v>
      </c>
      <c r="H3766">
        <f>VLOOKUP($B3766,產品!$A$1:$E$61,4,FALSE)*(1-$G3766)*$F3766</f>
        <v>163800</v>
      </c>
      <c r="I3766" s="58">
        <f>$H3766-VLOOKUP($B3766,產品!$A$2:$E$61,5,FALSE)*F3766-$R3766</f>
        <v>45162</v>
      </c>
      <c r="J3766">
        <f t="shared" si="174"/>
        <v>2022</v>
      </c>
      <c r="P3766" t="str">
        <f>MID(VLOOKUP($D3766,業務!$A$1:$E$11,2,FALSE),FIND("/",VLOOKUP($D3766,業務!$A$1:$E$11,2,FALSE))+1,2)</f>
        <v>專員</v>
      </c>
      <c r="Q3766">
        <f t="shared" si="175"/>
        <v>0.01</v>
      </c>
      <c r="R3766">
        <f t="shared" si="176"/>
        <v>1638</v>
      </c>
    </row>
    <row r="3767" spans="1:18" ht="15.75" customHeight="1">
      <c r="A3767" s="19">
        <v>3766</v>
      </c>
      <c r="B3767" s="4">
        <v>15</v>
      </c>
      <c r="C3767" s="15">
        <v>8</v>
      </c>
      <c r="D3767" s="21">
        <v>5</v>
      </c>
      <c r="E3767" s="22">
        <v>44596</v>
      </c>
      <c r="F3767" s="26">
        <v>30</v>
      </c>
      <c r="G3767" s="24">
        <v>0.11</v>
      </c>
      <c r="H3767">
        <f>VLOOKUP($B3767,產品!$A$1:$E$61,4,FALSE)*(1-$G3767)*$F3767</f>
        <v>48060</v>
      </c>
      <c r="I3767" s="58">
        <f>$H3767-VLOOKUP($B3767,產品!$A$2:$E$61,5,FALSE)*F3767-$R3767</f>
        <v>25979.4</v>
      </c>
      <c r="J3767">
        <f t="shared" si="174"/>
        <v>2022</v>
      </c>
      <c r="P3767" t="str">
        <f>MID(VLOOKUP($D3767,業務!$A$1:$E$11,2,FALSE),FIND("/",VLOOKUP($D3767,業務!$A$1:$E$11,2,FALSE))+1,2)</f>
        <v>專員</v>
      </c>
      <c r="Q3767">
        <f t="shared" si="175"/>
        <v>0.01</v>
      </c>
      <c r="R3767">
        <f t="shared" si="176"/>
        <v>480.6</v>
      </c>
    </row>
    <row r="3768" spans="1:18" ht="15.75" customHeight="1">
      <c r="A3768" s="19">
        <v>3767</v>
      </c>
      <c r="B3768" s="4">
        <v>28</v>
      </c>
      <c r="C3768" s="15">
        <v>10</v>
      </c>
      <c r="D3768" s="21">
        <v>4</v>
      </c>
      <c r="E3768" s="22">
        <v>44597</v>
      </c>
      <c r="F3768" s="26">
        <v>5</v>
      </c>
      <c r="G3768" s="24">
        <v>0.19</v>
      </c>
      <c r="H3768">
        <f>VLOOKUP($B3768,產品!$A$1:$E$61,4,FALSE)*(1-$G3768)*$F3768</f>
        <v>30375</v>
      </c>
      <c r="I3768" s="58">
        <f>$H3768-VLOOKUP($B3768,產品!$A$2:$E$61,5,FALSE)*F3768-$R3768</f>
        <v>7510.5</v>
      </c>
      <c r="J3768">
        <f t="shared" si="174"/>
        <v>2022</v>
      </c>
      <c r="P3768" t="str">
        <f>MID(VLOOKUP($D3768,業務!$A$1:$E$11,2,FALSE),FIND("/",VLOOKUP($D3768,業務!$A$1:$E$11,2,FALSE))+1,2)</f>
        <v>副理</v>
      </c>
      <c r="Q3768">
        <f t="shared" si="175"/>
        <v>1.2E-2</v>
      </c>
      <c r="R3768">
        <f t="shared" si="176"/>
        <v>364.5</v>
      </c>
    </row>
    <row r="3769" spans="1:18" ht="15.75" customHeight="1">
      <c r="A3769" s="19">
        <v>3768</v>
      </c>
      <c r="B3769" s="4">
        <v>49</v>
      </c>
      <c r="C3769" s="15">
        <v>262</v>
      </c>
      <c r="D3769" s="21">
        <v>8</v>
      </c>
      <c r="E3769" s="22">
        <v>44597</v>
      </c>
      <c r="F3769" s="26">
        <v>7</v>
      </c>
      <c r="G3769" s="24">
        <v>7.0000000000000007E-2</v>
      </c>
      <c r="H3769">
        <f>VLOOKUP($B3769,產品!$A$1:$E$61,4,FALSE)*(1-$G3769)*$F3769</f>
        <v>97649.999999999985</v>
      </c>
      <c r="I3769" s="58">
        <f>$H3769-VLOOKUP($B3769,產品!$A$2:$E$61,5,FALSE)*F3769-$R3769</f>
        <v>23173.499999999985</v>
      </c>
      <c r="J3769">
        <f t="shared" si="174"/>
        <v>2022</v>
      </c>
      <c r="P3769" t="str">
        <f>MID(VLOOKUP($D3769,業務!$A$1:$E$11,2,FALSE),FIND("/",VLOOKUP($D3769,業務!$A$1:$E$11,2,FALSE))+1,2)</f>
        <v>專員</v>
      </c>
      <c r="Q3769">
        <f t="shared" si="175"/>
        <v>0.01</v>
      </c>
      <c r="R3769">
        <f t="shared" si="176"/>
        <v>976.49999999999989</v>
      </c>
    </row>
    <row r="3770" spans="1:18" ht="15.75" customHeight="1">
      <c r="A3770" s="19">
        <v>3769</v>
      </c>
      <c r="B3770" s="4">
        <v>42</v>
      </c>
      <c r="C3770" s="15">
        <v>267</v>
      </c>
      <c r="D3770" s="21">
        <v>2</v>
      </c>
      <c r="E3770" s="22">
        <v>44597</v>
      </c>
      <c r="F3770" s="26">
        <v>9</v>
      </c>
      <c r="G3770" s="24">
        <v>7.0000000000000007E-2</v>
      </c>
      <c r="H3770">
        <f>VLOOKUP($B3770,產品!$A$1:$E$61,4,FALSE)*(1-$G3770)*$F3770</f>
        <v>125549.99999999999</v>
      </c>
      <c r="I3770" s="58">
        <f>$H3770-VLOOKUP($B3770,產品!$A$2:$E$61,5,FALSE)*F3770-$R3770</f>
        <v>35916.749999999985</v>
      </c>
      <c r="J3770">
        <f t="shared" si="174"/>
        <v>2022</v>
      </c>
      <c r="P3770" t="str">
        <f>MID(VLOOKUP($D3770,業務!$A$1:$E$11,2,FALSE),FIND("/",VLOOKUP($D3770,業務!$A$1:$E$11,2,FALSE))+1,2)</f>
        <v>經理</v>
      </c>
      <c r="Q3770">
        <f t="shared" si="175"/>
        <v>1.4999999999999999E-2</v>
      </c>
      <c r="R3770">
        <f t="shared" si="176"/>
        <v>1883.2499999999998</v>
      </c>
    </row>
    <row r="3771" spans="1:18" ht="15.75" customHeight="1">
      <c r="A3771" s="19">
        <v>3770</v>
      </c>
      <c r="B3771" s="4">
        <v>52</v>
      </c>
      <c r="C3771" s="15">
        <v>112</v>
      </c>
      <c r="D3771" s="21">
        <v>1</v>
      </c>
      <c r="E3771" s="22">
        <v>44597</v>
      </c>
      <c r="F3771" s="26">
        <v>15</v>
      </c>
      <c r="G3771" s="24">
        <v>0.12</v>
      </c>
      <c r="H3771">
        <f>VLOOKUP($B3771,產品!$A$1:$E$61,4,FALSE)*(1-$G3771)*$F3771</f>
        <v>290400</v>
      </c>
      <c r="I3771" s="58">
        <f>$H3771-VLOOKUP($B3771,產品!$A$2:$E$61,5,FALSE)*F3771-$R3771</f>
        <v>56496.000000000029</v>
      </c>
      <c r="J3771">
        <f t="shared" si="174"/>
        <v>2022</v>
      </c>
      <c r="P3771" t="str">
        <f>MID(VLOOKUP($D3771,業務!$A$1:$E$11,2,FALSE),FIND("/",VLOOKUP($D3771,業務!$A$1:$E$11,2,FALSE))+1,2)</f>
        <v>專員</v>
      </c>
      <c r="Q3771">
        <f t="shared" si="175"/>
        <v>0.01</v>
      </c>
      <c r="R3771">
        <f t="shared" si="176"/>
        <v>2904</v>
      </c>
    </row>
    <row r="3772" spans="1:18" ht="15.75" customHeight="1">
      <c r="A3772" s="19">
        <v>3771</v>
      </c>
      <c r="B3772" s="4">
        <v>18</v>
      </c>
      <c r="C3772" s="15">
        <v>273</v>
      </c>
      <c r="D3772" s="21">
        <v>4</v>
      </c>
      <c r="E3772" s="22">
        <v>44597</v>
      </c>
      <c r="F3772" s="23">
        <v>30</v>
      </c>
      <c r="G3772" s="24">
        <v>0.1</v>
      </c>
      <c r="H3772">
        <f>VLOOKUP($B3772,產品!$A$1:$E$61,4,FALSE)*(1-$G3772)*$F3772</f>
        <v>48600</v>
      </c>
      <c r="I3772" s="58">
        <f>$H3772-VLOOKUP($B3772,產品!$A$2:$E$61,5,FALSE)*F3772-$R3772</f>
        <v>26416.799999999999</v>
      </c>
      <c r="J3772">
        <f t="shared" si="174"/>
        <v>2022</v>
      </c>
      <c r="P3772" t="str">
        <f>MID(VLOOKUP($D3772,業務!$A$1:$E$11,2,FALSE),FIND("/",VLOOKUP($D3772,業務!$A$1:$E$11,2,FALSE))+1,2)</f>
        <v>副理</v>
      </c>
      <c r="Q3772">
        <f t="shared" si="175"/>
        <v>1.2E-2</v>
      </c>
      <c r="R3772">
        <f t="shared" si="176"/>
        <v>583.20000000000005</v>
      </c>
    </row>
    <row r="3773" spans="1:18" ht="15.75" customHeight="1">
      <c r="A3773" s="19">
        <v>3772</v>
      </c>
      <c r="B3773" s="4">
        <v>16</v>
      </c>
      <c r="C3773" s="15">
        <v>3</v>
      </c>
      <c r="D3773" s="21">
        <v>7</v>
      </c>
      <c r="E3773" s="22">
        <v>44597</v>
      </c>
      <c r="F3773" s="26">
        <v>60</v>
      </c>
      <c r="G3773" s="24">
        <v>0.14000000000000001</v>
      </c>
      <c r="H3773">
        <f>VLOOKUP($B3773,產品!$A$1:$E$61,4,FALSE)*(1-$G3773)*$F3773</f>
        <v>92880</v>
      </c>
      <c r="I3773" s="58">
        <f>$H3773-VLOOKUP($B3773,產品!$A$2:$E$61,5,FALSE)*F3773-$R3773</f>
        <v>48565.440000000002</v>
      </c>
      <c r="J3773">
        <f t="shared" si="174"/>
        <v>2022</v>
      </c>
      <c r="P3773" t="str">
        <f>MID(VLOOKUP($D3773,業務!$A$1:$E$11,2,FALSE),FIND("/",VLOOKUP($D3773,業務!$A$1:$E$11,2,FALSE))+1,2)</f>
        <v>副理</v>
      </c>
      <c r="Q3773">
        <f t="shared" si="175"/>
        <v>1.2E-2</v>
      </c>
      <c r="R3773">
        <f t="shared" si="176"/>
        <v>1114.56</v>
      </c>
    </row>
    <row r="3774" spans="1:18" ht="15.75" customHeight="1">
      <c r="A3774" s="19">
        <v>3773</v>
      </c>
      <c r="B3774" s="4">
        <v>14</v>
      </c>
      <c r="C3774" s="15">
        <v>262</v>
      </c>
      <c r="D3774" s="21">
        <v>8</v>
      </c>
      <c r="E3774" s="22">
        <v>44597</v>
      </c>
      <c r="F3774" s="26">
        <v>75</v>
      </c>
      <c r="G3774" s="24">
        <v>0.19</v>
      </c>
      <c r="H3774">
        <f>VLOOKUP($B3774,產品!$A$1:$E$61,4,FALSE)*(1-$G3774)*$F3774</f>
        <v>109350</v>
      </c>
      <c r="I3774" s="58">
        <f>$H3774-VLOOKUP($B3774,產品!$A$2:$E$61,5,FALSE)*F3774-$R3774</f>
        <v>54256.5</v>
      </c>
      <c r="J3774">
        <f t="shared" si="174"/>
        <v>2022</v>
      </c>
      <c r="P3774" t="str">
        <f>MID(VLOOKUP($D3774,業務!$A$1:$E$11,2,FALSE),FIND("/",VLOOKUP($D3774,業務!$A$1:$E$11,2,FALSE))+1,2)</f>
        <v>專員</v>
      </c>
      <c r="Q3774">
        <f t="shared" si="175"/>
        <v>0.01</v>
      </c>
      <c r="R3774">
        <f t="shared" si="176"/>
        <v>1093.5</v>
      </c>
    </row>
    <row r="3775" spans="1:18" ht="15.75" customHeight="1">
      <c r="A3775" s="19">
        <v>3774</v>
      </c>
      <c r="B3775" s="4">
        <v>56</v>
      </c>
      <c r="C3775" s="15">
        <v>112</v>
      </c>
      <c r="D3775" s="21">
        <v>9</v>
      </c>
      <c r="E3775" s="22">
        <v>44598</v>
      </c>
      <c r="F3775" s="26">
        <v>4</v>
      </c>
      <c r="G3775" s="24">
        <v>0.19</v>
      </c>
      <c r="H3775">
        <f>VLOOKUP($B3775,產品!$A$1:$E$61,4,FALSE)*(1-$G3775)*$F3775</f>
        <v>71280</v>
      </c>
      <c r="I3775" s="58">
        <f>$H3775-VLOOKUP($B3775,產品!$A$2:$E$61,5,FALSE)*F3775-$R3775</f>
        <v>8610.8000000000065</v>
      </c>
      <c r="J3775">
        <f t="shared" si="174"/>
        <v>2022</v>
      </c>
      <c r="P3775" t="str">
        <f>MID(VLOOKUP($D3775,業務!$A$1:$E$11,2,FALSE),FIND("/",VLOOKUP($D3775,業務!$A$1:$E$11,2,FALSE))+1,2)</f>
        <v>經理</v>
      </c>
      <c r="Q3775">
        <f t="shared" si="175"/>
        <v>1.4999999999999999E-2</v>
      </c>
      <c r="R3775">
        <f t="shared" si="176"/>
        <v>1069.2</v>
      </c>
    </row>
    <row r="3776" spans="1:18" ht="15.75" customHeight="1">
      <c r="A3776" s="19">
        <v>3775</v>
      </c>
      <c r="B3776" s="4">
        <v>43</v>
      </c>
      <c r="C3776" s="15">
        <v>118</v>
      </c>
      <c r="D3776" s="21">
        <v>6</v>
      </c>
      <c r="E3776" s="22">
        <v>44598</v>
      </c>
      <c r="F3776" s="26">
        <v>5</v>
      </c>
      <c r="G3776" s="24">
        <v>7.0000000000000007E-2</v>
      </c>
      <c r="H3776">
        <f>VLOOKUP($B3776,產品!$A$1:$E$61,4,FALSE)*(1-$G3776)*$F3776</f>
        <v>83700</v>
      </c>
      <c r="I3776" s="58">
        <f>$H3776-VLOOKUP($B3776,產品!$A$2:$E$61,5,FALSE)*F3776-$R3776</f>
        <v>24363</v>
      </c>
      <c r="J3776">
        <f t="shared" si="174"/>
        <v>2022</v>
      </c>
      <c r="P3776" t="str">
        <f>MID(VLOOKUP($D3776,業務!$A$1:$E$11,2,FALSE),FIND("/",VLOOKUP($D3776,業務!$A$1:$E$11,2,FALSE))+1,2)</f>
        <v>專員</v>
      </c>
      <c r="Q3776">
        <f t="shared" si="175"/>
        <v>0.01</v>
      </c>
      <c r="R3776">
        <f t="shared" si="176"/>
        <v>837</v>
      </c>
    </row>
    <row r="3777" spans="1:18" ht="15.75" customHeight="1">
      <c r="A3777" s="19">
        <v>3776</v>
      </c>
      <c r="B3777" s="4">
        <v>57</v>
      </c>
      <c r="C3777" s="15">
        <v>7</v>
      </c>
      <c r="D3777" s="21">
        <v>8</v>
      </c>
      <c r="E3777" s="22">
        <v>44598</v>
      </c>
      <c r="F3777" s="26">
        <v>6</v>
      </c>
      <c r="G3777" s="24">
        <v>0.2</v>
      </c>
      <c r="H3777">
        <f>VLOOKUP($B3777,產品!$A$1:$E$61,4,FALSE)*(1-$G3777)*$F3777</f>
        <v>86400</v>
      </c>
      <c r="I3777" s="58">
        <f>$H3777-VLOOKUP($B3777,產品!$A$2:$E$61,5,FALSE)*F3777-$R3777</f>
        <v>9936</v>
      </c>
      <c r="J3777">
        <f t="shared" si="174"/>
        <v>2022</v>
      </c>
      <c r="P3777" t="str">
        <f>MID(VLOOKUP($D3777,業務!$A$1:$E$11,2,FALSE),FIND("/",VLOOKUP($D3777,業務!$A$1:$E$11,2,FALSE))+1,2)</f>
        <v>專員</v>
      </c>
      <c r="Q3777">
        <f t="shared" si="175"/>
        <v>0.01</v>
      </c>
      <c r="R3777">
        <f t="shared" si="176"/>
        <v>864</v>
      </c>
    </row>
    <row r="3778" spans="1:18" ht="15.75" customHeight="1">
      <c r="A3778" s="19">
        <v>3777</v>
      </c>
      <c r="B3778" s="4">
        <v>18</v>
      </c>
      <c r="C3778" s="15">
        <v>134</v>
      </c>
      <c r="D3778" s="21">
        <v>1</v>
      </c>
      <c r="E3778" s="22">
        <v>44598</v>
      </c>
      <c r="F3778" s="26">
        <v>100</v>
      </c>
      <c r="G3778" s="24">
        <v>0.12</v>
      </c>
      <c r="H3778">
        <f>VLOOKUP($B3778,產品!$A$1:$E$61,4,FALSE)*(1-$G3778)*$F3778</f>
        <v>158400</v>
      </c>
      <c r="I3778" s="58">
        <f>$H3778-VLOOKUP($B3778,產品!$A$2:$E$61,5,FALSE)*F3778-$R3778</f>
        <v>84816</v>
      </c>
      <c r="J3778">
        <f t="shared" si="174"/>
        <v>2022</v>
      </c>
      <c r="P3778" t="str">
        <f>MID(VLOOKUP($D3778,業務!$A$1:$E$11,2,FALSE),FIND("/",VLOOKUP($D3778,業務!$A$1:$E$11,2,FALSE))+1,2)</f>
        <v>專員</v>
      </c>
      <c r="Q3778">
        <f t="shared" si="175"/>
        <v>0.01</v>
      </c>
      <c r="R3778">
        <f t="shared" si="176"/>
        <v>1584</v>
      </c>
    </row>
    <row r="3779" spans="1:18" ht="15.75" customHeight="1">
      <c r="A3779" s="19">
        <v>3778</v>
      </c>
      <c r="B3779" s="4">
        <v>16</v>
      </c>
      <c r="C3779" s="15">
        <v>1</v>
      </c>
      <c r="D3779" s="21">
        <v>1</v>
      </c>
      <c r="E3779" s="22">
        <v>44598</v>
      </c>
      <c r="F3779" s="26">
        <v>100</v>
      </c>
      <c r="G3779" s="24">
        <v>0.15</v>
      </c>
      <c r="H3779">
        <f>VLOOKUP($B3779,產品!$A$1:$E$61,4,FALSE)*(1-$G3779)*$F3779</f>
        <v>153000</v>
      </c>
      <c r="I3779" s="58">
        <f>$H3779-VLOOKUP($B3779,產品!$A$2:$E$61,5,FALSE)*F3779-$R3779</f>
        <v>79470</v>
      </c>
      <c r="J3779">
        <f t="shared" ref="J3779:J3842" si="177">YEAR(E3779)</f>
        <v>2022</v>
      </c>
      <c r="P3779" t="str">
        <f>MID(VLOOKUP($D3779,業務!$A$1:$E$11,2,FALSE),FIND("/",VLOOKUP($D3779,業務!$A$1:$E$11,2,FALSE))+1,2)</f>
        <v>專員</v>
      </c>
      <c r="Q3779">
        <f t="shared" ref="Q3779:Q3842" si="178">IF($P3779="專員",1%,IF($P3779="副理",1.2%,IF($P3779="經理",1.5%,IF($P3779="協理",1.6%,0))))</f>
        <v>0.01</v>
      </c>
      <c r="R3779">
        <f t="shared" ref="R3779:R3842" si="179">$H3779*$Q3779</f>
        <v>1530</v>
      </c>
    </row>
    <row r="3780" spans="1:18" ht="15.75" customHeight="1">
      <c r="A3780" s="19">
        <v>3779</v>
      </c>
      <c r="B3780" s="4">
        <v>4</v>
      </c>
      <c r="C3780" s="15">
        <v>287</v>
      </c>
      <c r="D3780" s="21">
        <v>10</v>
      </c>
      <c r="E3780" s="22">
        <v>44598</v>
      </c>
      <c r="F3780" s="26">
        <v>120</v>
      </c>
      <c r="G3780" s="24">
        <v>0.06</v>
      </c>
      <c r="H3780">
        <f>VLOOKUP($B3780,產品!$A$1:$E$61,4,FALSE)*(1-$G3780)*$F3780</f>
        <v>112800</v>
      </c>
      <c r="I3780" s="58">
        <f>$H3780-VLOOKUP($B3780,產品!$A$2:$E$61,5,FALSE)*F3780-$R3780</f>
        <v>63672</v>
      </c>
      <c r="J3780">
        <f t="shared" si="177"/>
        <v>2022</v>
      </c>
      <c r="P3780" t="str">
        <f>MID(VLOOKUP($D3780,業務!$A$1:$E$11,2,FALSE),FIND("/",VLOOKUP($D3780,業務!$A$1:$E$11,2,FALSE))+1,2)</f>
        <v>專員</v>
      </c>
      <c r="Q3780">
        <f t="shared" si="178"/>
        <v>0.01</v>
      </c>
      <c r="R3780">
        <f t="shared" si="179"/>
        <v>1128</v>
      </c>
    </row>
    <row r="3781" spans="1:18" ht="15.75" customHeight="1">
      <c r="A3781" s="19">
        <v>3780</v>
      </c>
      <c r="B3781" s="4">
        <v>45</v>
      </c>
      <c r="C3781" s="15">
        <v>4</v>
      </c>
      <c r="D3781" s="21">
        <v>5</v>
      </c>
      <c r="E3781" s="22">
        <v>44599</v>
      </c>
      <c r="F3781" s="26">
        <v>2</v>
      </c>
      <c r="G3781" s="24">
        <v>0.12</v>
      </c>
      <c r="H3781">
        <f>VLOOKUP($B3781,產品!$A$1:$E$61,4,FALSE)*(1-$G3781)*$F3781</f>
        <v>24640</v>
      </c>
      <c r="I3781" s="58">
        <f>$H3781-VLOOKUP($B3781,產品!$A$2:$E$61,5,FALSE)*F3781-$R3781</f>
        <v>6193.6</v>
      </c>
      <c r="J3781">
        <f t="shared" si="177"/>
        <v>2022</v>
      </c>
      <c r="P3781" t="str">
        <f>MID(VLOOKUP($D3781,業務!$A$1:$E$11,2,FALSE),FIND("/",VLOOKUP($D3781,業務!$A$1:$E$11,2,FALSE))+1,2)</f>
        <v>專員</v>
      </c>
      <c r="Q3781">
        <f t="shared" si="178"/>
        <v>0.01</v>
      </c>
      <c r="R3781">
        <f t="shared" si="179"/>
        <v>246.4</v>
      </c>
    </row>
    <row r="3782" spans="1:18" ht="15.75" customHeight="1">
      <c r="A3782" s="19">
        <v>3781</v>
      </c>
      <c r="B3782" s="4">
        <v>22</v>
      </c>
      <c r="C3782" s="15">
        <v>289</v>
      </c>
      <c r="D3782" s="21">
        <v>2</v>
      </c>
      <c r="E3782" s="22">
        <v>44599</v>
      </c>
      <c r="F3782" s="23">
        <v>10</v>
      </c>
      <c r="G3782" s="24">
        <v>0.15</v>
      </c>
      <c r="H3782">
        <f>VLOOKUP($B3782,產品!$A$1:$E$61,4,FALSE)*(1-$G3782)*$F3782</f>
        <v>15300</v>
      </c>
      <c r="I3782" s="58">
        <f>$H3782-VLOOKUP($B3782,產品!$A$2:$E$61,5,FALSE)*F3782-$R3782</f>
        <v>7870.5</v>
      </c>
      <c r="J3782">
        <f t="shared" si="177"/>
        <v>2022</v>
      </c>
      <c r="P3782" t="str">
        <f>MID(VLOOKUP($D3782,業務!$A$1:$E$11,2,FALSE),FIND("/",VLOOKUP($D3782,業務!$A$1:$E$11,2,FALSE))+1,2)</f>
        <v>經理</v>
      </c>
      <c r="Q3782">
        <f t="shared" si="178"/>
        <v>1.4999999999999999E-2</v>
      </c>
      <c r="R3782">
        <f t="shared" si="179"/>
        <v>229.5</v>
      </c>
    </row>
    <row r="3783" spans="1:18" ht="15.75" customHeight="1">
      <c r="A3783" s="19">
        <v>3782</v>
      </c>
      <c r="B3783" s="4">
        <v>40</v>
      </c>
      <c r="C3783" s="15">
        <v>6</v>
      </c>
      <c r="D3783" s="21">
        <v>4</v>
      </c>
      <c r="E3783" s="22">
        <v>44599</v>
      </c>
      <c r="F3783" s="26">
        <v>11</v>
      </c>
      <c r="G3783" s="24">
        <v>0.1</v>
      </c>
      <c r="H3783">
        <f>VLOOKUP($B3783,產品!$A$1:$E$61,4,FALSE)*(1-$G3783)*$F3783</f>
        <v>198000</v>
      </c>
      <c r="I3783" s="58">
        <f>$H3783-VLOOKUP($B3783,產品!$A$2:$E$61,5,FALSE)*F3783-$R3783</f>
        <v>52624</v>
      </c>
      <c r="J3783">
        <f t="shared" si="177"/>
        <v>2022</v>
      </c>
      <c r="P3783" t="str">
        <f>MID(VLOOKUP($D3783,業務!$A$1:$E$11,2,FALSE),FIND("/",VLOOKUP($D3783,業務!$A$1:$E$11,2,FALSE))+1,2)</f>
        <v>副理</v>
      </c>
      <c r="Q3783">
        <f t="shared" si="178"/>
        <v>1.2E-2</v>
      </c>
      <c r="R3783">
        <f t="shared" si="179"/>
        <v>2376</v>
      </c>
    </row>
    <row r="3784" spans="1:18" ht="15.75" customHeight="1">
      <c r="A3784" s="19">
        <v>3783</v>
      </c>
      <c r="B3784" s="4">
        <v>42</v>
      </c>
      <c r="C3784" s="15">
        <v>112</v>
      </c>
      <c r="D3784" s="21">
        <v>3</v>
      </c>
      <c r="E3784" s="22">
        <v>44600</v>
      </c>
      <c r="F3784" s="26">
        <v>4</v>
      </c>
      <c r="G3784" s="24">
        <v>0.14000000000000001</v>
      </c>
      <c r="H3784">
        <f>VLOOKUP($B3784,產品!$A$1:$E$61,4,FALSE)*(1-$G3784)*$F3784</f>
        <v>51600</v>
      </c>
      <c r="I3784" s="58">
        <f>$H3784-VLOOKUP($B3784,產品!$A$2:$E$61,5,FALSE)*F3784-$R3784</f>
        <v>11774.4</v>
      </c>
      <c r="J3784">
        <f t="shared" si="177"/>
        <v>2022</v>
      </c>
      <c r="P3784" t="str">
        <f>MID(VLOOKUP($D3784,業務!$A$1:$E$11,2,FALSE),FIND("/",VLOOKUP($D3784,業務!$A$1:$E$11,2,FALSE))+1,2)</f>
        <v>協理</v>
      </c>
      <c r="Q3784">
        <f t="shared" si="178"/>
        <v>1.6E-2</v>
      </c>
      <c r="R3784">
        <f t="shared" si="179"/>
        <v>825.6</v>
      </c>
    </row>
    <row r="3785" spans="1:18" ht="15.75" customHeight="1">
      <c r="A3785" s="19">
        <v>3784</v>
      </c>
      <c r="B3785" s="4">
        <v>46</v>
      </c>
      <c r="C3785" s="15">
        <v>6</v>
      </c>
      <c r="D3785" s="21">
        <v>7</v>
      </c>
      <c r="E3785" s="22">
        <v>44600</v>
      </c>
      <c r="F3785" s="26">
        <v>6</v>
      </c>
      <c r="G3785" s="24">
        <v>0.12</v>
      </c>
      <c r="H3785">
        <f>VLOOKUP($B3785,產品!$A$1:$E$61,4,FALSE)*(1-$G3785)*$F3785</f>
        <v>89760</v>
      </c>
      <c r="I3785" s="58">
        <f>$H3785-VLOOKUP($B3785,產品!$A$2:$E$61,5,FALSE)*F3785-$R3785</f>
        <v>22382.880000000001</v>
      </c>
      <c r="J3785">
        <f t="shared" si="177"/>
        <v>2022</v>
      </c>
      <c r="P3785" t="str">
        <f>MID(VLOOKUP($D3785,業務!$A$1:$E$11,2,FALSE),FIND("/",VLOOKUP($D3785,業務!$A$1:$E$11,2,FALSE))+1,2)</f>
        <v>副理</v>
      </c>
      <c r="Q3785">
        <f t="shared" si="178"/>
        <v>1.2E-2</v>
      </c>
      <c r="R3785">
        <f t="shared" si="179"/>
        <v>1077.1200000000001</v>
      </c>
    </row>
    <row r="3786" spans="1:18" ht="15.75" customHeight="1">
      <c r="A3786" s="19">
        <v>3785</v>
      </c>
      <c r="B3786" s="4">
        <v>31</v>
      </c>
      <c r="C3786" s="15">
        <v>257</v>
      </c>
      <c r="D3786" s="21">
        <v>1</v>
      </c>
      <c r="E3786" s="22">
        <v>44600</v>
      </c>
      <c r="F3786" s="26">
        <v>6</v>
      </c>
      <c r="G3786" s="24">
        <v>0.05</v>
      </c>
      <c r="H3786">
        <f>VLOOKUP($B3786,產品!$A$1:$E$61,4,FALSE)*(1-$G3786)*$F3786</f>
        <v>39900</v>
      </c>
      <c r="I3786" s="58">
        <f>$H3786-VLOOKUP($B3786,產品!$A$2:$E$61,5,FALSE)*F3786-$R3786</f>
        <v>14301</v>
      </c>
      <c r="J3786">
        <f t="shared" si="177"/>
        <v>2022</v>
      </c>
      <c r="P3786" t="str">
        <f>MID(VLOOKUP($D3786,業務!$A$1:$E$11,2,FALSE),FIND("/",VLOOKUP($D3786,業務!$A$1:$E$11,2,FALSE))+1,2)</f>
        <v>專員</v>
      </c>
      <c r="Q3786">
        <f t="shared" si="178"/>
        <v>0.01</v>
      </c>
      <c r="R3786">
        <f t="shared" si="179"/>
        <v>399</v>
      </c>
    </row>
    <row r="3787" spans="1:18" ht="15.75" customHeight="1">
      <c r="A3787" s="19">
        <v>3786</v>
      </c>
      <c r="B3787" s="4">
        <v>37</v>
      </c>
      <c r="C3787" s="15">
        <v>257</v>
      </c>
      <c r="D3787" s="21">
        <v>3</v>
      </c>
      <c r="E3787" s="22">
        <v>44600</v>
      </c>
      <c r="F3787" s="26">
        <v>6</v>
      </c>
      <c r="G3787" s="24">
        <v>0.17</v>
      </c>
      <c r="H3787">
        <f>VLOOKUP($B3787,產品!$A$1:$E$61,4,FALSE)*(1-$G3787)*$F3787</f>
        <v>59760</v>
      </c>
      <c r="I3787" s="58">
        <f>$H3787-VLOOKUP($B3787,產品!$A$2:$E$61,5,FALSE)*F3787-$R3787</f>
        <v>12003.84</v>
      </c>
      <c r="J3787">
        <f t="shared" si="177"/>
        <v>2022</v>
      </c>
      <c r="P3787" t="str">
        <f>MID(VLOOKUP($D3787,業務!$A$1:$E$11,2,FALSE),FIND("/",VLOOKUP($D3787,業務!$A$1:$E$11,2,FALSE))+1,2)</f>
        <v>協理</v>
      </c>
      <c r="Q3787">
        <f t="shared" si="178"/>
        <v>1.6E-2</v>
      </c>
      <c r="R3787">
        <f t="shared" si="179"/>
        <v>956.16</v>
      </c>
    </row>
    <row r="3788" spans="1:18" ht="15.75" customHeight="1">
      <c r="A3788" s="19">
        <v>3787</v>
      </c>
      <c r="B3788" s="4">
        <v>30</v>
      </c>
      <c r="C3788" s="15">
        <v>4</v>
      </c>
      <c r="D3788" s="21">
        <v>2</v>
      </c>
      <c r="E3788" s="22">
        <v>44600</v>
      </c>
      <c r="F3788" s="23">
        <v>7</v>
      </c>
      <c r="G3788" s="24">
        <v>0.06</v>
      </c>
      <c r="H3788">
        <f>VLOOKUP($B3788,產品!$A$1:$E$61,4,FALSE)*(1-$G3788)*$F3788</f>
        <v>42770</v>
      </c>
      <c r="I3788" s="58">
        <f>$H3788-VLOOKUP($B3788,產品!$A$2:$E$61,5,FALSE)*F3788-$R3788</f>
        <v>14828.45</v>
      </c>
      <c r="J3788">
        <f t="shared" si="177"/>
        <v>2022</v>
      </c>
      <c r="P3788" t="str">
        <f>MID(VLOOKUP($D3788,業務!$A$1:$E$11,2,FALSE),FIND("/",VLOOKUP($D3788,業務!$A$1:$E$11,2,FALSE))+1,2)</f>
        <v>經理</v>
      </c>
      <c r="Q3788">
        <f t="shared" si="178"/>
        <v>1.4999999999999999E-2</v>
      </c>
      <c r="R3788">
        <f t="shared" si="179"/>
        <v>641.54999999999995</v>
      </c>
    </row>
    <row r="3789" spans="1:18" ht="15.75" customHeight="1">
      <c r="A3789" s="19">
        <v>3788</v>
      </c>
      <c r="B3789" s="4">
        <v>48</v>
      </c>
      <c r="C3789" s="15">
        <v>7</v>
      </c>
      <c r="D3789" s="21">
        <v>7</v>
      </c>
      <c r="E3789" s="22">
        <v>44600</v>
      </c>
      <c r="F3789" s="26">
        <v>8</v>
      </c>
      <c r="G3789" s="24">
        <v>0.08</v>
      </c>
      <c r="H3789">
        <f>VLOOKUP($B3789,產品!$A$1:$E$61,4,FALSE)*(1-$G3789)*$F3789</f>
        <v>161920</v>
      </c>
      <c r="I3789" s="58">
        <f>$H3789-VLOOKUP($B3789,產品!$A$2:$E$61,5,FALSE)*F3789-$R3789</f>
        <v>45576.959999999999</v>
      </c>
      <c r="J3789">
        <f t="shared" si="177"/>
        <v>2022</v>
      </c>
      <c r="P3789" t="str">
        <f>MID(VLOOKUP($D3789,業務!$A$1:$E$11,2,FALSE),FIND("/",VLOOKUP($D3789,業務!$A$1:$E$11,2,FALSE))+1,2)</f>
        <v>副理</v>
      </c>
      <c r="Q3789">
        <f t="shared" si="178"/>
        <v>1.2E-2</v>
      </c>
      <c r="R3789">
        <f t="shared" si="179"/>
        <v>1943.04</v>
      </c>
    </row>
    <row r="3790" spans="1:18" ht="15.75" customHeight="1">
      <c r="A3790" s="19">
        <v>3789</v>
      </c>
      <c r="B3790" s="4">
        <v>42</v>
      </c>
      <c r="C3790" s="15">
        <v>292</v>
      </c>
      <c r="D3790" s="21">
        <v>9</v>
      </c>
      <c r="E3790" s="22">
        <v>44600</v>
      </c>
      <c r="F3790" s="26">
        <v>8</v>
      </c>
      <c r="G3790" s="24">
        <v>0.18</v>
      </c>
      <c r="H3790">
        <f>VLOOKUP($B3790,產品!$A$1:$E$61,4,FALSE)*(1-$G3790)*$F3790</f>
        <v>98400.000000000015</v>
      </c>
      <c r="I3790" s="58">
        <f>$H3790-VLOOKUP($B3790,產品!$A$2:$E$61,5,FALSE)*F3790-$R3790</f>
        <v>18924.000000000015</v>
      </c>
      <c r="J3790">
        <f t="shared" si="177"/>
        <v>2022</v>
      </c>
      <c r="P3790" t="str">
        <f>MID(VLOOKUP($D3790,業務!$A$1:$E$11,2,FALSE),FIND("/",VLOOKUP($D3790,業務!$A$1:$E$11,2,FALSE))+1,2)</f>
        <v>經理</v>
      </c>
      <c r="Q3790">
        <f t="shared" si="178"/>
        <v>1.4999999999999999E-2</v>
      </c>
      <c r="R3790">
        <f t="shared" si="179"/>
        <v>1476.0000000000002</v>
      </c>
    </row>
    <row r="3791" spans="1:18" ht="15.75" customHeight="1">
      <c r="A3791" s="19">
        <v>3790</v>
      </c>
      <c r="B3791" s="4">
        <v>29</v>
      </c>
      <c r="C3791" s="15">
        <v>122</v>
      </c>
      <c r="D3791" s="21">
        <v>2</v>
      </c>
      <c r="E3791" s="22">
        <v>44600</v>
      </c>
      <c r="F3791" s="26">
        <v>14</v>
      </c>
      <c r="G3791" s="24">
        <v>0.13</v>
      </c>
      <c r="H3791">
        <f>VLOOKUP($B3791,產品!$A$1:$E$61,4,FALSE)*(1-$G3791)*$F3791</f>
        <v>73080</v>
      </c>
      <c r="I3791" s="58">
        <f>$H3791-VLOOKUP($B3791,產品!$A$2:$E$61,5,FALSE)*F3791-$R3791</f>
        <v>21583.8</v>
      </c>
      <c r="J3791">
        <f t="shared" si="177"/>
        <v>2022</v>
      </c>
      <c r="P3791" t="str">
        <f>MID(VLOOKUP($D3791,業務!$A$1:$E$11,2,FALSE),FIND("/",VLOOKUP($D3791,業務!$A$1:$E$11,2,FALSE))+1,2)</f>
        <v>經理</v>
      </c>
      <c r="Q3791">
        <f t="shared" si="178"/>
        <v>1.4999999999999999E-2</v>
      </c>
      <c r="R3791">
        <f t="shared" si="179"/>
        <v>1096.2</v>
      </c>
    </row>
    <row r="3792" spans="1:18" ht="15.75" customHeight="1">
      <c r="A3792" s="19">
        <v>3791</v>
      </c>
      <c r="B3792" s="4">
        <v>6</v>
      </c>
      <c r="C3792" s="15">
        <v>258</v>
      </c>
      <c r="D3792" s="21">
        <v>1</v>
      </c>
      <c r="E3792" s="22">
        <v>44600</v>
      </c>
      <c r="F3792" s="26">
        <v>16</v>
      </c>
      <c r="G3792" s="24">
        <v>7.0000000000000007E-2</v>
      </c>
      <c r="H3792">
        <f>VLOOKUP($B3792,產品!$A$1:$E$61,4,FALSE)*(1-$G3792)*$F3792</f>
        <v>14879.999999999998</v>
      </c>
      <c r="I3792" s="58">
        <f>$H3792-VLOOKUP($B3792,產品!$A$2:$E$61,5,FALSE)*F3792-$R3792</f>
        <v>8331.1999999999989</v>
      </c>
      <c r="J3792">
        <f t="shared" si="177"/>
        <v>2022</v>
      </c>
      <c r="P3792" t="str">
        <f>MID(VLOOKUP($D3792,業務!$A$1:$E$11,2,FALSE),FIND("/",VLOOKUP($D3792,業務!$A$1:$E$11,2,FALSE))+1,2)</f>
        <v>專員</v>
      </c>
      <c r="Q3792">
        <f t="shared" si="178"/>
        <v>0.01</v>
      </c>
      <c r="R3792">
        <f t="shared" si="179"/>
        <v>148.79999999999998</v>
      </c>
    </row>
    <row r="3793" spans="1:18" ht="15.75" customHeight="1">
      <c r="A3793" s="19">
        <v>3792</v>
      </c>
      <c r="B3793" s="4">
        <v>19</v>
      </c>
      <c r="C3793" s="15">
        <v>1</v>
      </c>
      <c r="D3793" s="21">
        <v>3</v>
      </c>
      <c r="E3793" s="22">
        <v>44600</v>
      </c>
      <c r="F3793" s="26">
        <v>80</v>
      </c>
      <c r="G3793" s="24">
        <v>0.2</v>
      </c>
      <c r="H3793">
        <f>VLOOKUP($B3793,產品!$A$1:$E$61,4,FALSE)*(1-$G3793)*$F3793</f>
        <v>115200</v>
      </c>
      <c r="I3793" s="58">
        <f>$H3793-VLOOKUP($B3793,產品!$A$2:$E$61,5,FALSE)*F3793-$R3793</f>
        <v>55756.800000000003</v>
      </c>
      <c r="J3793">
        <f t="shared" si="177"/>
        <v>2022</v>
      </c>
      <c r="P3793" t="str">
        <f>MID(VLOOKUP($D3793,業務!$A$1:$E$11,2,FALSE),FIND("/",VLOOKUP($D3793,業務!$A$1:$E$11,2,FALSE))+1,2)</f>
        <v>協理</v>
      </c>
      <c r="Q3793">
        <f t="shared" si="178"/>
        <v>1.6E-2</v>
      </c>
      <c r="R3793">
        <f t="shared" si="179"/>
        <v>1843.2</v>
      </c>
    </row>
    <row r="3794" spans="1:18" ht="15.75" customHeight="1">
      <c r="A3794" s="19">
        <v>3793</v>
      </c>
      <c r="B3794" s="4">
        <v>45</v>
      </c>
      <c r="C3794" s="15">
        <v>8</v>
      </c>
      <c r="D3794" s="21">
        <v>8</v>
      </c>
      <c r="E3794" s="22">
        <v>44601</v>
      </c>
      <c r="F3794" s="26">
        <v>1</v>
      </c>
      <c r="G3794" s="24">
        <v>0.2</v>
      </c>
      <c r="H3794">
        <f>VLOOKUP($B3794,產品!$A$1:$E$61,4,FALSE)*(1-$G3794)*$F3794</f>
        <v>11200</v>
      </c>
      <c r="I3794" s="58">
        <f>$H3794-VLOOKUP($B3794,產品!$A$2:$E$61,5,FALSE)*F3794-$R3794</f>
        <v>1988</v>
      </c>
      <c r="J3794">
        <f t="shared" si="177"/>
        <v>2022</v>
      </c>
      <c r="P3794" t="str">
        <f>MID(VLOOKUP($D3794,業務!$A$1:$E$11,2,FALSE),FIND("/",VLOOKUP($D3794,業務!$A$1:$E$11,2,FALSE))+1,2)</f>
        <v>專員</v>
      </c>
      <c r="Q3794">
        <f t="shared" si="178"/>
        <v>0.01</v>
      </c>
      <c r="R3794">
        <f t="shared" si="179"/>
        <v>112</v>
      </c>
    </row>
    <row r="3795" spans="1:18" ht="15.75" customHeight="1">
      <c r="A3795" s="19">
        <v>3794</v>
      </c>
      <c r="B3795" s="4">
        <v>48</v>
      </c>
      <c r="C3795" s="15">
        <v>118</v>
      </c>
      <c r="D3795" s="21">
        <v>2</v>
      </c>
      <c r="E3795" s="22">
        <v>44601</v>
      </c>
      <c r="F3795" s="23">
        <v>2</v>
      </c>
      <c r="G3795" s="24">
        <v>0.13</v>
      </c>
      <c r="H3795">
        <f>VLOOKUP($B3795,產品!$A$1:$E$61,4,FALSE)*(1-$G3795)*$F3795</f>
        <v>38280</v>
      </c>
      <c r="I3795" s="58">
        <f>$H3795-VLOOKUP($B3795,產品!$A$2:$E$61,5,FALSE)*F3795-$R3795</f>
        <v>9105.7999999999993</v>
      </c>
      <c r="J3795">
        <f t="shared" si="177"/>
        <v>2022</v>
      </c>
      <c r="P3795" t="str">
        <f>MID(VLOOKUP($D3795,業務!$A$1:$E$11,2,FALSE),FIND("/",VLOOKUP($D3795,業務!$A$1:$E$11,2,FALSE))+1,2)</f>
        <v>經理</v>
      </c>
      <c r="Q3795">
        <f t="shared" si="178"/>
        <v>1.4999999999999999E-2</v>
      </c>
      <c r="R3795">
        <f t="shared" si="179"/>
        <v>574.19999999999993</v>
      </c>
    </row>
    <row r="3796" spans="1:18" ht="15.75" customHeight="1">
      <c r="A3796" s="19">
        <v>3795</v>
      </c>
      <c r="B3796" s="4">
        <v>51</v>
      </c>
      <c r="C3796" s="15">
        <v>287</v>
      </c>
      <c r="D3796" s="21">
        <v>3</v>
      </c>
      <c r="E3796" s="22">
        <v>44601</v>
      </c>
      <c r="F3796" s="26">
        <v>3</v>
      </c>
      <c r="G3796" s="24">
        <v>0.2</v>
      </c>
      <c r="H3796">
        <f>VLOOKUP($B3796,產品!$A$1:$E$61,4,FALSE)*(1-$G3796)*$F3796</f>
        <v>48000</v>
      </c>
      <c r="I3796" s="58">
        <f>$H3796-VLOOKUP($B3796,產品!$A$2:$E$61,5,FALSE)*F3796-$R3796</f>
        <v>5232</v>
      </c>
      <c r="J3796">
        <f t="shared" si="177"/>
        <v>2022</v>
      </c>
      <c r="P3796" t="str">
        <f>MID(VLOOKUP($D3796,業務!$A$1:$E$11,2,FALSE),FIND("/",VLOOKUP($D3796,業務!$A$1:$E$11,2,FALSE))+1,2)</f>
        <v>協理</v>
      </c>
      <c r="Q3796">
        <f t="shared" si="178"/>
        <v>1.6E-2</v>
      </c>
      <c r="R3796">
        <f t="shared" si="179"/>
        <v>768</v>
      </c>
    </row>
    <row r="3797" spans="1:18" ht="15.75" customHeight="1">
      <c r="A3797" s="19">
        <v>3796</v>
      </c>
      <c r="B3797" s="4">
        <v>21</v>
      </c>
      <c r="C3797" s="15">
        <v>12</v>
      </c>
      <c r="D3797" s="21">
        <v>1</v>
      </c>
      <c r="E3797" s="22">
        <v>44601</v>
      </c>
      <c r="F3797" s="26">
        <v>8</v>
      </c>
      <c r="G3797" s="24">
        <v>0.08</v>
      </c>
      <c r="H3797">
        <f>VLOOKUP($B3797,產品!$A$1:$E$61,4,FALSE)*(1-$G3797)*$F3797</f>
        <v>13248</v>
      </c>
      <c r="I3797" s="58">
        <f>$H3797-VLOOKUP($B3797,產品!$A$2:$E$61,5,FALSE)*F3797-$R3797</f>
        <v>7355.52</v>
      </c>
      <c r="J3797">
        <f t="shared" si="177"/>
        <v>2022</v>
      </c>
      <c r="P3797" t="str">
        <f>MID(VLOOKUP($D3797,業務!$A$1:$E$11,2,FALSE),FIND("/",VLOOKUP($D3797,業務!$A$1:$E$11,2,FALSE))+1,2)</f>
        <v>專員</v>
      </c>
      <c r="Q3797">
        <f t="shared" si="178"/>
        <v>0.01</v>
      </c>
      <c r="R3797">
        <f t="shared" si="179"/>
        <v>132.47999999999999</v>
      </c>
    </row>
    <row r="3798" spans="1:18" ht="15.75" customHeight="1">
      <c r="A3798" s="19">
        <v>3797</v>
      </c>
      <c r="B3798" s="4">
        <v>1</v>
      </c>
      <c r="C3798" s="15">
        <v>6</v>
      </c>
      <c r="D3798" s="21">
        <v>2</v>
      </c>
      <c r="E3798" s="22">
        <v>44601</v>
      </c>
      <c r="F3798" s="26">
        <v>10</v>
      </c>
      <c r="G3798" s="24">
        <v>0.08</v>
      </c>
      <c r="H3798">
        <f>VLOOKUP($B3798,產品!$A$1:$E$61,4,FALSE)*(1-$G3798)*$F3798</f>
        <v>9200</v>
      </c>
      <c r="I3798" s="58">
        <f>$H3798-VLOOKUP($B3798,產品!$A$2:$E$61,5,FALSE)*F3798-$R3798</f>
        <v>5062</v>
      </c>
      <c r="J3798">
        <f t="shared" si="177"/>
        <v>2022</v>
      </c>
      <c r="P3798" t="str">
        <f>MID(VLOOKUP($D3798,業務!$A$1:$E$11,2,FALSE),FIND("/",VLOOKUP($D3798,業務!$A$1:$E$11,2,FALSE))+1,2)</f>
        <v>經理</v>
      </c>
      <c r="Q3798">
        <f t="shared" si="178"/>
        <v>1.4999999999999999E-2</v>
      </c>
      <c r="R3798">
        <f t="shared" si="179"/>
        <v>138</v>
      </c>
    </row>
    <row r="3799" spans="1:18" ht="15.75" customHeight="1">
      <c r="A3799" s="19">
        <v>3798</v>
      </c>
      <c r="B3799" s="4">
        <v>51</v>
      </c>
      <c r="C3799" s="15">
        <v>10</v>
      </c>
      <c r="D3799" s="21">
        <v>6</v>
      </c>
      <c r="E3799" s="22">
        <v>44601</v>
      </c>
      <c r="F3799" s="26">
        <v>18</v>
      </c>
      <c r="G3799" s="24">
        <v>0.18</v>
      </c>
      <c r="H3799">
        <f>VLOOKUP($B3799,產品!$A$1:$E$61,4,FALSE)*(1-$G3799)*$F3799</f>
        <v>295200</v>
      </c>
      <c r="I3799" s="58">
        <f>$H3799-VLOOKUP($B3799,產品!$A$2:$E$61,5,FALSE)*F3799-$R3799</f>
        <v>40248</v>
      </c>
      <c r="J3799">
        <f t="shared" si="177"/>
        <v>2022</v>
      </c>
      <c r="P3799" t="str">
        <f>MID(VLOOKUP($D3799,業務!$A$1:$E$11,2,FALSE),FIND("/",VLOOKUP($D3799,業務!$A$1:$E$11,2,FALSE))+1,2)</f>
        <v>專員</v>
      </c>
      <c r="Q3799">
        <f t="shared" si="178"/>
        <v>0.01</v>
      </c>
      <c r="R3799">
        <f t="shared" si="179"/>
        <v>2952</v>
      </c>
    </row>
    <row r="3800" spans="1:18" ht="15.75" customHeight="1">
      <c r="A3800" s="19">
        <v>3799</v>
      </c>
      <c r="B3800" s="4">
        <v>26</v>
      </c>
      <c r="C3800" s="15">
        <v>262</v>
      </c>
      <c r="D3800" s="21">
        <v>8</v>
      </c>
      <c r="E3800" s="22">
        <v>44601</v>
      </c>
      <c r="F3800" s="23">
        <v>18</v>
      </c>
      <c r="G3800" s="24">
        <v>0.15</v>
      </c>
      <c r="H3800">
        <f>VLOOKUP($B3800,產品!$A$1:$E$61,4,FALSE)*(1-$G3800)*$F3800</f>
        <v>99450</v>
      </c>
      <c r="I3800" s="58">
        <f>$H3800-VLOOKUP($B3800,產品!$A$2:$E$61,5,FALSE)*F3800-$R3800</f>
        <v>28255.5</v>
      </c>
      <c r="J3800">
        <f t="shared" si="177"/>
        <v>2022</v>
      </c>
      <c r="P3800" t="str">
        <f>MID(VLOOKUP($D3800,業務!$A$1:$E$11,2,FALSE),FIND("/",VLOOKUP($D3800,業務!$A$1:$E$11,2,FALSE))+1,2)</f>
        <v>專員</v>
      </c>
      <c r="Q3800">
        <f t="shared" si="178"/>
        <v>0.01</v>
      </c>
      <c r="R3800">
        <f t="shared" si="179"/>
        <v>994.5</v>
      </c>
    </row>
    <row r="3801" spans="1:18" ht="15.75" customHeight="1">
      <c r="A3801" s="19">
        <v>3800</v>
      </c>
      <c r="B3801" s="4">
        <v>31</v>
      </c>
      <c r="C3801" s="15">
        <v>112</v>
      </c>
      <c r="D3801" s="21">
        <v>4</v>
      </c>
      <c r="E3801" s="22">
        <v>44601</v>
      </c>
      <c r="F3801" s="23">
        <v>20</v>
      </c>
      <c r="G3801" s="24">
        <v>0.16</v>
      </c>
      <c r="H3801">
        <f>VLOOKUP($B3801,產品!$A$1:$E$61,4,FALSE)*(1-$G3801)*$F3801</f>
        <v>117600</v>
      </c>
      <c r="I3801" s="58">
        <f>$H3801-VLOOKUP($B3801,產品!$A$2:$E$61,5,FALSE)*F3801-$R3801</f>
        <v>32188.799999999999</v>
      </c>
      <c r="J3801">
        <f t="shared" si="177"/>
        <v>2022</v>
      </c>
      <c r="P3801" t="str">
        <f>MID(VLOOKUP($D3801,業務!$A$1:$E$11,2,FALSE),FIND("/",VLOOKUP($D3801,業務!$A$1:$E$11,2,FALSE))+1,2)</f>
        <v>副理</v>
      </c>
      <c r="Q3801">
        <f t="shared" si="178"/>
        <v>1.2E-2</v>
      </c>
      <c r="R3801">
        <f t="shared" si="179"/>
        <v>1411.2</v>
      </c>
    </row>
    <row r="3802" spans="1:18" ht="15.75" customHeight="1">
      <c r="A3802" s="19">
        <v>3801</v>
      </c>
      <c r="B3802" s="4">
        <v>42</v>
      </c>
      <c r="C3802" s="15">
        <v>283</v>
      </c>
      <c r="D3802" s="21">
        <v>6</v>
      </c>
      <c r="E3802" s="22">
        <v>44602</v>
      </c>
      <c r="F3802" s="26">
        <v>1</v>
      </c>
      <c r="G3802" s="24">
        <v>0.05</v>
      </c>
      <c r="H3802">
        <f>VLOOKUP($B3802,產品!$A$1:$E$61,4,FALSE)*(1-$G3802)*$F3802</f>
        <v>14250</v>
      </c>
      <c r="I3802" s="58">
        <f>$H3802-VLOOKUP($B3802,產品!$A$2:$E$61,5,FALSE)*F3802-$R3802</f>
        <v>4357.5</v>
      </c>
      <c r="J3802">
        <f t="shared" si="177"/>
        <v>2022</v>
      </c>
      <c r="P3802" t="str">
        <f>MID(VLOOKUP($D3802,業務!$A$1:$E$11,2,FALSE),FIND("/",VLOOKUP($D3802,業務!$A$1:$E$11,2,FALSE))+1,2)</f>
        <v>專員</v>
      </c>
      <c r="Q3802">
        <f t="shared" si="178"/>
        <v>0.01</v>
      </c>
      <c r="R3802">
        <f t="shared" si="179"/>
        <v>142.5</v>
      </c>
    </row>
    <row r="3803" spans="1:18" ht="15.75" customHeight="1">
      <c r="A3803" s="19">
        <v>3802</v>
      </c>
      <c r="B3803" s="4">
        <v>57</v>
      </c>
      <c r="C3803" s="15">
        <v>4</v>
      </c>
      <c r="D3803" s="21">
        <v>10</v>
      </c>
      <c r="E3803" s="22">
        <v>44602</v>
      </c>
      <c r="F3803" s="26">
        <v>2</v>
      </c>
      <c r="G3803" s="24">
        <v>0.16</v>
      </c>
      <c r="H3803">
        <f>VLOOKUP($B3803,產品!$A$1:$E$61,4,FALSE)*(1-$G3803)*$F3803</f>
        <v>30240</v>
      </c>
      <c r="I3803" s="58">
        <f>$H3803-VLOOKUP($B3803,產品!$A$2:$E$61,5,FALSE)*F3803-$R3803</f>
        <v>4737.6000000000004</v>
      </c>
      <c r="J3803">
        <f t="shared" si="177"/>
        <v>2022</v>
      </c>
      <c r="P3803" t="str">
        <f>MID(VLOOKUP($D3803,業務!$A$1:$E$11,2,FALSE),FIND("/",VLOOKUP($D3803,業務!$A$1:$E$11,2,FALSE))+1,2)</f>
        <v>專員</v>
      </c>
      <c r="Q3803">
        <f t="shared" si="178"/>
        <v>0.01</v>
      </c>
      <c r="R3803">
        <f t="shared" si="179"/>
        <v>302.40000000000003</v>
      </c>
    </row>
    <row r="3804" spans="1:18" ht="15.75" customHeight="1">
      <c r="A3804" s="19">
        <v>3803</v>
      </c>
      <c r="B3804" s="4">
        <v>40</v>
      </c>
      <c r="C3804" s="15">
        <v>270</v>
      </c>
      <c r="D3804" s="21">
        <v>9</v>
      </c>
      <c r="E3804" s="22">
        <v>44602</v>
      </c>
      <c r="F3804" s="26">
        <v>5</v>
      </c>
      <c r="G3804" s="24">
        <v>0.19</v>
      </c>
      <c r="H3804">
        <f>VLOOKUP($B3804,產品!$A$1:$E$61,4,FALSE)*(1-$G3804)*$F3804</f>
        <v>81000.000000000015</v>
      </c>
      <c r="I3804" s="58">
        <f>$H3804-VLOOKUP($B3804,產品!$A$2:$E$61,5,FALSE)*F3804-$R3804</f>
        <v>14785.000000000015</v>
      </c>
      <c r="J3804">
        <f t="shared" si="177"/>
        <v>2022</v>
      </c>
      <c r="P3804" t="str">
        <f>MID(VLOOKUP($D3804,業務!$A$1:$E$11,2,FALSE),FIND("/",VLOOKUP($D3804,業務!$A$1:$E$11,2,FALSE))+1,2)</f>
        <v>經理</v>
      </c>
      <c r="Q3804">
        <f t="shared" si="178"/>
        <v>1.4999999999999999E-2</v>
      </c>
      <c r="R3804">
        <f t="shared" si="179"/>
        <v>1215.0000000000002</v>
      </c>
    </row>
    <row r="3805" spans="1:18" ht="15.75" customHeight="1">
      <c r="A3805" s="19">
        <v>3804</v>
      </c>
      <c r="B3805" s="4">
        <v>60</v>
      </c>
      <c r="C3805" s="15">
        <v>294</v>
      </c>
      <c r="D3805" s="21">
        <v>8</v>
      </c>
      <c r="E3805" s="22">
        <v>44602</v>
      </c>
      <c r="F3805" s="26">
        <v>5</v>
      </c>
      <c r="G3805" s="24">
        <v>0.18</v>
      </c>
      <c r="H3805">
        <f>VLOOKUP($B3805,產品!$A$1:$E$61,4,FALSE)*(1-$G3805)*$F3805</f>
        <v>102500</v>
      </c>
      <c r="I3805" s="58">
        <f>$H3805-VLOOKUP($B3805,產品!$A$2:$E$61,5,FALSE)*F3805-$R3805</f>
        <v>13975</v>
      </c>
      <c r="J3805">
        <f t="shared" si="177"/>
        <v>2022</v>
      </c>
      <c r="P3805" t="str">
        <f>MID(VLOOKUP($D3805,業務!$A$1:$E$11,2,FALSE),FIND("/",VLOOKUP($D3805,業務!$A$1:$E$11,2,FALSE))+1,2)</f>
        <v>專員</v>
      </c>
      <c r="Q3805">
        <f t="shared" si="178"/>
        <v>0.01</v>
      </c>
      <c r="R3805">
        <f t="shared" si="179"/>
        <v>1025</v>
      </c>
    </row>
    <row r="3806" spans="1:18" ht="15.75" customHeight="1">
      <c r="A3806" s="19">
        <v>3805</v>
      </c>
      <c r="B3806" s="4">
        <v>48</v>
      </c>
      <c r="C3806" s="15">
        <v>7</v>
      </c>
      <c r="D3806" s="21">
        <v>4</v>
      </c>
      <c r="E3806" s="22">
        <v>44602</v>
      </c>
      <c r="F3806" s="26">
        <v>8</v>
      </c>
      <c r="G3806" s="24">
        <v>0.05</v>
      </c>
      <c r="H3806">
        <f>VLOOKUP($B3806,產品!$A$1:$E$61,4,FALSE)*(1-$G3806)*$F3806</f>
        <v>167200</v>
      </c>
      <c r="I3806" s="58">
        <f>$H3806-VLOOKUP($B3806,產品!$A$2:$E$61,5,FALSE)*F3806-$R3806</f>
        <v>50793.599999999999</v>
      </c>
      <c r="J3806">
        <f t="shared" si="177"/>
        <v>2022</v>
      </c>
      <c r="P3806" t="str">
        <f>MID(VLOOKUP($D3806,業務!$A$1:$E$11,2,FALSE),FIND("/",VLOOKUP($D3806,業務!$A$1:$E$11,2,FALSE))+1,2)</f>
        <v>副理</v>
      </c>
      <c r="Q3806">
        <f t="shared" si="178"/>
        <v>1.2E-2</v>
      </c>
      <c r="R3806">
        <f t="shared" si="179"/>
        <v>2006.4</v>
      </c>
    </row>
    <row r="3807" spans="1:18" ht="15.75" customHeight="1">
      <c r="A3807" s="19">
        <v>3806</v>
      </c>
      <c r="B3807" s="4">
        <v>14</v>
      </c>
      <c r="C3807" s="15">
        <v>4</v>
      </c>
      <c r="D3807" s="21">
        <v>10</v>
      </c>
      <c r="E3807" s="22">
        <v>44602</v>
      </c>
      <c r="F3807" s="26">
        <v>70</v>
      </c>
      <c r="G3807" s="24">
        <v>0.12</v>
      </c>
      <c r="H3807">
        <f>VLOOKUP($B3807,產品!$A$1:$E$61,4,FALSE)*(1-$G3807)*$F3807</f>
        <v>110880</v>
      </c>
      <c r="I3807" s="58">
        <f>$H3807-VLOOKUP($B3807,產品!$A$2:$E$61,5,FALSE)*F3807-$R3807</f>
        <v>59371.199999999997</v>
      </c>
      <c r="J3807">
        <f t="shared" si="177"/>
        <v>2022</v>
      </c>
      <c r="P3807" t="str">
        <f>MID(VLOOKUP($D3807,業務!$A$1:$E$11,2,FALSE),FIND("/",VLOOKUP($D3807,業務!$A$1:$E$11,2,FALSE))+1,2)</f>
        <v>專員</v>
      </c>
      <c r="Q3807">
        <f t="shared" si="178"/>
        <v>0.01</v>
      </c>
      <c r="R3807">
        <f t="shared" si="179"/>
        <v>1108.8</v>
      </c>
    </row>
    <row r="3808" spans="1:18" ht="15.75" customHeight="1">
      <c r="A3808" s="19">
        <v>3807</v>
      </c>
      <c r="B3808" s="4">
        <v>2</v>
      </c>
      <c r="C3808" s="15">
        <v>3</v>
      </c>
      <c r="D3808" s="21">
        <v>6</v>
      </c>
      <c r="E3808" s="22">
        <v>44602</v>
      </c>
      <c r="F3808" s="26">
        <v>150</v>
      </c>
      <c r="G3808" s="24">
        <v>0.18</v>
      </c>
      <c r="H3808">
        <f>VLOOKUP($B3808,產品!$A$1:$E$61,4,FALSE)*(1-$G3808)*$F3808</f>
        <v>123000.00000000001</v>
      </c>
      <c r="I3808" s="58">
        <f>$H3808-VLOOKUP($B3808,產品!$A$2:$E$61,5,FALSE)*F3808-$R3808</f>
        <v>61770.000000000015</v>
      </c>
      <c r="J3808">
        <f t="shared" si="177"/>
        <v>2022</v>
      </c>
      <c r="P3808" t="str">
        <f>MID(VLOOKUP($D3808,業務!$A$1:$E$11,2,FALSE),FIND("/",VLOOKUP($D3808,業務!$A$1:$E$11,2,FALSE))+1,2)</f>
        <v>專員</v>
      </c>
      <c r="Q3808">
        <f t="shared" si="178"/>
        <v>0.01</v>
      </c>
      <c r="R3808">
        <f t="shared" si="179"/>
        <v>1230.0000000000002</v>
      </c>
    </row>
    <row r="3809" spans="1:18" ht="15.75" customHeight="1">
      <c r="A3809" s="19">
        <v>3808</v>
      </c>
      <c r="B3809" s="4">
        <v>36</v>
      </c>
      <c r="C3809" s="15">
        <v>11</v>
      </c>
      <c r="D3809" s="21">
        <v>10</v>
      </c>
      <c r="E3809" s="22">
        <v>44603</v>
      </c>
      <c r="F3809" s="26">
        <v>3</v>
      </c>
      <c r="G3809" s="24">
        <v>0.11</v>
      </c>
      <c r="H3809">
        <f>VLOOKUP($B3809,產品!$A$1:$E$61,4,FALSE)*(1-$G3809)*$F3809</f>
        <v>24030</v>
      </c>
      <c r="I3809" s="58">
        <f>$H3809-VLOOKUP($B3809,產品!$A$2:$E$61,5,FALSE)*F3809-$R3809</f>
        <v>7589.7</v>
      </c>
      <c r="J3809">
        <f t="shared" si="177"/>
        <v>2022</v>
      </c>
      <c r="P3809" t="str">
        <f>MID(VLOOKUP($D3809,業務!$A$1:$E$11,2,FALSE),FIND("/",VLOOKUP($D3809,業務!$A$1:$E$11,2,FALSE))+1,2)</f>
        <v>專員</v>
      </c>
      <c r="Q3809">
        <f t="shared" si="178"/>
        <v>0.01</v>
      </c>
      <c r="R3809">
        <f t="shared" si="179"/>
        <v>240.3</v>
      </c>
    </row>
    <row r="3810" spans="1:18" ht="15.75" customHeight="1">
      <c r="A3810" s="19">
        <v>3809</v>
      </c>
      <c r="B3810" s="4">
        <v>32</v>
      </c>
      <c r="C3810" s="15">
        <v>282</v>
      </c>
      <c r="D3810" s="21">
        <v>1</v>
      </c>
      <c r="E3810" s="22">
        <v>44603</v>
      </c>
      <c r="F3810" s="23">
        <v>4</v>
      </c>
      <c r="G3810" s="24">
        <v>0.05</v>
      </c>
      <c r="H3810">
        <f>VLOOKUP($B3810,產品!$A$1:$E$61,4,FALSE)*(1-$G3810)*$F3810</f>
        <v>28500</v>
      </c>
      <c r="I3810" s="58">
        <f>$H3810-VLOOKUP($B3810,產品!$A$2:$E$61,5,FALSE)*F3810-$R3810</f>
        <v>10215</v>
      </c>
      <c r="J3810">
        <f t="shared" si="177"/>
        <v>2022</v>
      </c>
      <c r="P3810" t="str">
        <f>MID(VLOOKUP($D3810,業務!$A$1:$E$11,2,FALSE),FIND("/",VLOOKUP($D3810,業務!$A$1:$E$11,2,FALSE))+1,2)</f>
        <v>專員</v>
      </c>
      <c r="Q3810">
        <f t="shared" si="178"/>
        <v>0.01</v>
      </c>
      <c r="R3810">
        <f t="shared" si="179"/>
        <v>285</v>
      </c>
    </row>
    <row r="3811" spans="1:18" ht="15.75" customHeight="1">
      <c r="A3811" s="19">
        <v>3810</v>
      </c>
      <c r="B3811" s="4">
        <v>51</v>
      </c>
      <c r="C3811" s="15">
        <v>5</v>
      </c>
      <c r="D3811" s="21">
        <v>7</v>
      </c>
      <c r="E3811" s="22">
        <v>44603</v>
      </c>
      <c r="F3811" s="26">
        <v>8</v>
      </c>
      <c r="G3811" s="24">
        <v>0.05</v>
      </c>
      <c r="H3811">
        <f>VLOOKUP($B3811,產品!$A$1:$E$61,4,FALSE)*(1-$G3811)*$F3811</f>
        <v>152000</v>
      </c>
      <c r="I3811" s="58">
        <f>$H3811-VLOOKUP($B3811,產品!$A$2:$E$61,5,FALSE)*F3811-$R3811</f>
        <v>38176</v>
      </c>
      <c r="J3811">
        <f t="shared" si="177"/>
        <v>2022</v>
      </c>
      <c r="P3811" t="str">
        <f>MID(VLOOKUP($D3811,業務!$A$1:$E$11,2,FALSE),FIND("/",VLOOKUP($D3811,業務!$A$1:$E$11,2,FALSE))+1,2)</f>
        <v>副理</v>
      </c>
      <c r="Q3811">
        <f t="shared" si="178"/>
        <v>1.2E-2</v>
      </c>
      <c r="R3811">
        <f t="shared" si="179"/>
        <v>1824</v>
      </c>
    </row>
    <row r="3812" spans="1:18" ht="15.75" customHeight="1">
      <c r="A3812" s="19">
        <v>3811</v>
      </c>
      <c r="B3812" s="4">
        <v>11</v>
      </c>
      <c r="C3812" s="15">
        <v>261</v>
      </c>
      <c r="D3812" s="21">
        <v>7</v>
      </c>
      <c r="E3812" s="22">
        <v>44603</v>
      </c>
      <c r="F3812" s="26">
        <v>50</v>
      </c>
      <c r="G3812" s="24">
        <v>0.18</v>
      </c>
      <c r="H3812">
        <f>VLOOKUP($B3812,產品!$A$1:$E$61,4,FALSE)*(1-$G3812)*$F3812</f>
        <v>41000.000000000007</v>
      </c>
      <c r="I3812" s="58">
        <f>$H3812-VLOOKUP($B3812,產品!$A$2:$E$61,5,FALSE)*F3812-$R3812</f>
        <v>20508.000000000007</v>
      </c>
      <c r="J3812">
        <f t="shared" si="177"/>
        <v>2022</v>
      </c>
      <c r="P3812" t="str">
        <f>MID(VLOOKUP($D3812,業務!$A$1:$E$11,2,FALSE),FIND("/",VLOOKUP($D3812,業務!$A$1:$E$11,2,FALSE))+1,2)</f>
        <v>副理</v>
      </c>
      <c r="Q3812">
        <f t="shared" si="178"/>
        <v>1.2E-2</v>
      </c>
      <c r="R3812">
        <f t="shared" si="179"/>
        <v>492.00000000000011</v>
      </c>
    </row>
    <row r="3813" spans="1:18" ht="15.75" customHeight="1">
      <c r="A3813" s="19">
        <v>3812</v>
      </c>
      <c r="B3813" s="4">
        <v>7</v>
      </c>
      <c r="C3813" s="15">
        <v>135</v>
      </c>
      <c r="D3813" s="21">
        <v>7</v>
      </c>
      <c r="E3813" s="22">
        <v>44603</v>
      </c>
      <c r="F3813" s="26">
        <v>175</v>
      </c>
      <c r="G3813" s="24">
        <v>0.14000000000000001</v>
      </c>
      <c r="H3813">
        <f>VLOOKUP($B3813,產品!$A$1:$E$61,4,FALSE)*(1-$G3813)*$F3813</f>
        <v>150500</v>
      </c>
      <c r="I3813" s="58">
        <f>$H3813-VLOOKUP($B3813,產品!$A$2:$E$61,5,FALSE)*F3813-$R3813</f>
        <v>78694</v>
      </c>
      <c r="J3813">
        <f t="shared" si="177"/>
        <v>2022</v>
      </c>
      <c r="P3813" t="str">
        <f>MID(VLOOKUP($D3813,業務!$A$1:$E$11,2,FALSE),FIND("/",VLOOKUP($D3813,業務!$A$1:$E$11,2,FALSE))+1,2)</f>
        <v>副理</v>
      </c>
      <c r="Q3813">
        <f t="shared" si="178"/>
        <v>1.2E-2</v>
      </c>
      <c r="R3813">
        <f t="shared" si="179"/>
        <v>1806</v>
      </c>
    </row>
    <row r="3814" spans="1:18" ht="15.75" customHeight="1">
      <c r="A3814" s="19">
        <v>3813</v>
      </c>
      <c r="B3814" s="4">
        <v>48</v>
      </c>
      <c r="C3814" s="15">
        <v>1</v>
      </c>
      <c r="D3814" s="21">
        <v>3</v>
      </c>
      <c r="E3814" s="22">
        <v>44604</v>
      </c>
      <c r="F3814" s="23">
        <v>8</v>
      </c>
      <c r="G3814" s="24">
        <v>0.08</v>
      </c>
      <c r="H3814">
        <f>VLOOKUP($B3814,產品!$A$1:$E$61,4,FALSE)*(1-$G3814)*$F3814</f>
        <v>161920</v>
      </c>
      <c r="I3814" s="58">
        <f>$H3814-VLOOKUP($B3814,產品!$A$2:$E$61,5,FALSE)*F3814-$R3814</f>
        <v>44929.279999999999</v>
      </c>
      <c r="J3814">
        <f t="shared" si="177"/>
        <v>2022</v>
      </c>
      <c r="P3814" t="str">
        <f>MID(VLOOKUP($D3814,業務!$A$1:$E$11,2,FALSE),FIND("/",VLOOKUP($D3814,業務!$A$1:$E$11,2,FALSE))+1,2)</f>
        <v>協理</v>
      </c>
      <c r="Q3814">
        <f t="shared" si="178"/>
        <v>1.6E-2</v>
      </c>
      <c r="R3814">
        <f t="shared" si="179"/>
        <v>2590.7200000000003</v>
      </c>
    </row>
    <row r="3815" spans="1:18" ht="15.75" customHeight="1">
      <c r="A3815" s="19">
        <v>3814</v>
      </c>
      <c r="B3815" s="4">
        <v>29</v>
      </c>
      <c r="C3815" s="15">
        <v>274</v>
      </c>
      <c r="D3815" s="21">
        <v>7</v>
      </c>
      <c r="E3815" s="22">
        <v>44604</v>
      </c>
      <c r="F3815" s="26">
        <v>10</v>
      </c>
      <c r="G3815" s="24">
        <v>0.1</v>
      </c>
      <c r="H3815">
        <f>VLOOKUP($B3815,產品!$A$1:$E$61,4,FALSE)*(1-$G3815)*$F3815</f>
        <v>54000</v>
      </c>
      <c r="I3815" s="58">
        <f>$H3815-VLOOKUP($B3815,產品!$A$2:$E$61,5,FALSE)*F3815-$R3815</f>
        <v>17352</v>
      </c>
      <c r="J3815">
        <f t="shared" si="177"/>
        <v>2022</v>
      </c>
      <c r="P3815" t="str">
        <f>MID(VLOOKUP($D3815,業務!$A$1:$E$11,2,FALSE),FIND("/",VLOOKUP($D3815,業務!$A$1:$E$11,2,FALSE))+1,2)</f>
        <v>副理</v>
      </c>
      <c r="Q3815">
        <f t="shared" si="178"/>
        <v>1.2E-2</v>
      </c>
      <c r="R3815">
        <f t="shared" si="179"/>
        <v>648</v>
      </c>
    </row>
    <row r="3816" spans="1:18" ht="15.75" customHeight="1">
      <c r="A3816" s="19">
        <v>3815</v>
      </c>
      <c r="B3816" s="4">
        <v>5</v>
      </c>
      <c r="C3816" s="15">
        <v>116</v>
      </c>
      <c r="D3816" s="21">
        <v>10</v>
      </c>
      <c r="E3816" s="22">
        <v>44604</v>
      </c>
      <c r="F3816" s="23">
        <v>16</v>
      </c>
      <c r="G3816" s="24">
        <v>0.06</v>
      </c>
      <c r="H3816">
        <f>VLOOKUP($B3816,產品!$A$1:$E$61,4,FALSE)*(1-$G3816)*$F3816</f>
        <v>15040</v>
      </c>
      <c r="I3816" s="58">
        <f>$H3816-VLOOKUP($B3816,產品!$A$2:$E$61,5,FALSE)*F3816-$R3816</f>
        <v>8489.6</v>
      </c>
      <c r="J3816">
        <f t="shared" si="177"/>
        <v>2022</v>
      </c>
      <c r="P3816" t="str">
        <f>MID(VLOOKUP($D3816,業務!$A$1:$E$11,2,FALSE),FIND("/",VLOOKUP($D3816,業務!$A$1:$E$11,2,FALSE))+1,2)</f>
        <v>專員</v>
      </c>
      <c r="Q3816">
        <f t="shared" si="178"/>
        <v>0.01</v>
      </c>
      <c r="R3816">
        <f t="shared" si="179"/>
        <v>150.4</v>
      </c>
    </row>
    <row r="3817" spans="1:18" ht="15.75" customHeight="1">
      <c r="A3817" s="19">
        <v>3816</v>
      </c>
      <c r="B3817" s="4">
        <v>37</v>
      </c>
      <c r="C3817" s="15">
        <v>7</v>
      </c>
      <c r="D3817" s="21">
        <v>2</v>
      </c>
      <c r="E3817" s="22">
        <v>44604</v>
      </c>
      <c r="F3817" s="23">
        <v>20</v>
      </c>
      <c r="G3817" s="24">
        <v>0.15</v>
      </c>
      <c r="H3817">
        <f>VLOOKUP($B3817,產品!$A$1:$E$61,4,FALSE)*(1-$G3817)*$F3817</f>
        <v>204000</v>
      </c>
      <c r="I3817" s="58">
        <f>$H3817-VLOOKUP($B3817,產品!$A$2:$E$61,5,FALSE)*F3817-$R3817</f>
        <v>44940</v>
      </c>
      <c r="J3817">
        <f t="shared" si="177"/>
        <v>2022</v>
      </c>
      <c r="P3817" t="str">
        <f>MID(VLOOKUP($D3817,業務!$A$1:$E$11,2,FALSE),FIND("/",VLOOKUP($D3817,業務!$A$1:$E$11,2,FALSE))+1,2)</f>
        <v>經理</v>
      </c>
      <c r="Q3817">
        <f t="shared" si="178"/>
        <v>1.4999999999999999E-2</v>
      </c>
      <c r="R3817">
        <f t="shared" si="179"/>
        <v>3060</v>
      </c>
    </row>
    <row r="3818" spans="1:18" ht="15.75" customHeight="1">
      <c r="A3818" s="19">
        <v>3817</v>
      </c>
      <c r="B3818" s="4">
        <v>5</v>
      </c>
      <c r="C3818" s="15">
        <v>257</v>
      </c>
      <c r="D3818" s="21">
        <v>9</v>
      </c>
      <c r="E3818" s="22">
        <v>44604</v>
      </c>
      <c r="F3818" s="23">
        <v>30</v>
      </c>
      <c r="G3818" s="24">
        <v>0.08</v>
      </c>
      <c r="H3818">
        <f>VLOOKUP($B3818,產品!$A$1:$E$61,4,FALSE)*(1-$G3818)*$F3818</f>
        <v>27600</v>
      </c>
      <c r="I3818" s="58">
        <f>$H3818-VLOOKUP($B3818,產品!$A$2:$E$61,5,FALSE)*F3818-$R3818</f>
        <v>15186</v>
      </c>
      <c r="J3818">
        <f t="shared" si="177"/>
        <v>2022</v>
      </c>
      <c r="P3818" t="str">
        <f>MID(VLOOKUP($D3818,業務!$A$1:$E$11,2,FALSE),FIND("/",VLOOKUP($D3818,業務!$A$1:$E$11,2,FALSE))+1,2)</f>
        <v>經理</v>
      </c>
      <c r="Q3818">
        <f t="shared" si="178"/>
        <v>1.4999999999999999E-2</v>
      </c>
      <c r="R3818">
        <f t="shared" si="179"/>
        <v>414</v>
      </c>
    </row>
    <row r="3819" spans="1:18" ht="15.75" customHeight="1">
      <c r="A3819" s="19">
        <v>3818</v>
      </c>
      <c r="B3819" s="4">
        <v>24</v>
      </c>
      <c r="C3819" s="15">
        <v>283</v>
      </c>
      <c r="D3819" s="21">
        <v>10</v>
      </c>
      <c r="E3819" s="22">
        <v>44604</v>
      </c>
      <c r="F3819" s="26">
        <v>60</v>
      </c>
      <c r="G3819" s="24">
        <v>0.12</v>
      </c>
      <c r="H3819">
        <f>VLOOKUP($B3819,產品!$A$1:$E$61,4,FALSE)*(1-$G3819)*$F3819</f>
        <v>95040</v>
      </c>
      <c r="I3819" s="58">
        <f>$H3819-VLOOKUP($B3819,產品!$A$2:$E$61,5,FALSE)*F3819-$R3819</f>
        <v>50889.599999999999</v>
      </c>
      <c r="J3819">
        <f t="shared" si="177"/>
        <v>2022</v>
      </c>
      <c r="P3819" t="str">
        <f>MID(VLOOKUP($D3819,業務!$A$1:$E$11,2,FALSE),FIND("/",VLOOKUP($D3819,業務!$A$1:$E$11,2,FALSE))+1,2)</f>
        <v>專員</v>
      </c>
      <c r="Q3819">
        <f t="shared" si="178"/>
        <v>0.01</v>
      </c>
      <c r="R3819">
        <f t="shared" si="179"/>
        <v>950.4</v>
      </c>
    </row>
    <row r="3820" spans="1:18" ht="15.75" customHeight="1">
      <c r="A3820" s="19">
        <v>3819</v>
      </c>
      <c r="B3820" s="4">
        <v>24</v>
      </c>
      <c r="C3820" s="15">
        <v>121</v>
      </c>
      <c r="D3820" s="21">
        <v>1</v>
      </c>
      <c r="E3820" s="22">
        <v>44604</v>
      </c>
      <c r="F3820" s="26">
        <v>90</v>
      </c>
      <c r="G3820" s="24">
        <v>0.15</v>
      </c>
      <c r="H3820">
        <f>VLOOKUP($B3820,產品!$A$1:$E$61,4,FALSE)*(1-$G3820)*$F3820</f>
        <v>137700</v>
      </c>
      <c r="I3820" s="58">
        <f>$H3820-VLOOKUP($B3820,產品!$A$2:$E$61,5,FALSE)*F3820-$R3820</f>
        <v>71523</v>
      </c>
      <c r="J3820">
        <f t="shared" si="177"/>
        <v>2022</v>
      </c>
      <c r="P3820" t="str">
        <f>MID(VLOOKUP($D3820,業務!$A$1:$E$11,2,FALSE),FIND("/",VLOOKUP($D3820,業務!$A$1:$E$11,2,FALSE))+1,2)</f>
        <v>專員</v>
      </c>
      <c r="Q3820">
        <f t="shared" si="178"/>
        <v>0.01</v>
      </c>
      <c r="R3820">
        <f t="shared" si="179"/>
        <v>1377</v>
      </c>
    </row>
    <row r="3821" spans="1:18" ht="15.75" customHeight="1">
      <c r="A3821" s="19">
        <v>3820</v>
      </c>
      <c r="B3821" s="4">
        <v>48</v>
      </c>
      <c r="C3821" s="15">
        <v>112</v>
      </c>
      <c r="D3821" s="21">
        <v>1</v>
      </c>
      <c r="E3821" s="22">
        <v>44605</v>
      </c>
      <c r="F3821" s="26">
        <v>3</v>
      </c>
      <c r="G3821" s="24">
        <v>0.09</v>
      </c>
      <c r="H3821">
        <f>VLOOKUP($B3821,產品!$A$1:$E$61,4,FALSE)*(1-$G3821)*$F3821</f>
        <v>60060</v>
      </c>
      <c r="I3821" s="58">
        <f>$H3821-VLOOKUP($B3821,產品!$A$2:$E$61,5,FALSE)*F3821-$R3821</f>
        <v>16559.400000000001</v>
      </c>
      <c r="J3821">
        <f t="shared" si="177"/>
        <v>2022</v>
      </c>
      <c r="P3821" t="str">
        <f>MID(VLOOKUP($D3821,業務!$A$1:$E$11,2,FALSE),FIND("/",VLOOKUP($D3821,業務!$A$1:$E$11,2,FALSE))+1,2)</f>
        <v>專員</v>
      </c>
      <c r="Q3821">
        <f t="shared" si="178"/>
        <v>0.01</v>
      </c>
      <c r="R3821">
        <f t="shared" si="179"/>
        <v>600.6</v>
      </c>
    </row>
    <row r="3822" spans="1:18" ht="15.75" customHeight="1">
      <c r="A3822" s="19">
        <v>3821</v>
      </c>
      <c r="B3822" s="4">
        <v>48</v>
      </c>
      <c r="C3822" s="15">
        <v>123</v>
      </c>
      <c r="D3822" s="21">
        <v>10</v>
      </c>
      <c r="E3822" s="22">
        <v>44605</v>
      </c>
      <c r="F3822" s="26">
        <v>4</v>
      </c>
      <c r="G3822" s="24">
        <v>0.2</v>
      </c>
      <c r="H3822">
        <f>VLOOKUP($B3822,產品!$A$1:$E$61,4,FALSE)*(1-$G3822)*$F3822</f>
        <v>70400</v>
      </c>
      <c r="I3822" s="58">
        <f>$H3822-VLOOKUP($B3822,產品!$A$2:$E$61,5,FALSE)*F3822-$R3822</f>
        <v>12496</v>
      </c>
      <c r="J3822">
        <f t="shared" si="177"/>
        <v>2022</v>
      </c>
      <c r="P3822" t="str">
        <f>MID(VLOOKUP($D3822,業務!$A$1:$E$11,2,FALSE),FIND("/",VLOOKUP($D3822,業務!$A$1:$E$11,2,FALSE))+1,2)</f>
        <v>專員</v>
      </c>
      <c r="Q3822">
        <f t="shared" si="178"/>
        <v>0.01</v>
      </c>
      <c r="R3822">
        <f t="shared" si="179"/>
        <v>704</v>
      </c>
    </row>
    <row r="3823" spans="1:18" ht="15.75" customHeight="1">
      <c r="A3823" s="19">
        <v>3822</v>
      </c>
      <c r="B3823" s="4">
        <v>39</v>
      </c>
      <c r="C3823" s="15">
        <v>134</v>
      </c>
      <c r="D3823" s="21">
        <v>6</v>
      </c>
      <c r="E3823" s="22">
        <v>44605</v>
      </c>
      <c r="F3823" s="26">
        <v>6</v>
      </c>
      <c r="G3823" s="24">
        <v>0.14000000000000001</v>
      </c>
      <c r="H3823">
        <f>VLOOKUP($B3823,產品!$A$1:$E$61,4,FALSE)*(1-$G3823)*$F3823</f>
        <v>92880</v>
      </c>
      <c r="I3823" s="58">
        <f>$H3823-VLOOKUP($B3823,產品!$A$2:$E$61,5,FALSE)*F3823-$R3823</f>
        <v>21751.200000000001</v>
      </c>
      <c r="J3823">
        <f t="shared" si="177"/>
        <v>2022</v>
      </c>
      <c r="P3823" t="str">
        <f>MID(VLOOKUP($D3823,業務!$A$1:$E$11,2,FALSE),FIND("/",VLOOKUP($D3823,業務!$A$1:$E$11,2,FALSE))+1,2)</f>
        <v>專員</v>
      </c>
      <c r="Q3823">
        <f t="shared" si="178"/>
        <v>0.01</v>
      </c>
      <c r="R3823">
        <f t="shared" si="179"/>
        <v>928.80000000000007</v>
      </c>
    </row>
    <row r="3824" spans="1:18" ht="15.75" customHeight="1">
      <c r="A3824" s="19">
        <v>3823</v>
      </c>
      <c r="B3824" s="4">
        <v>60</v>
      </c>
      <c r="C3824" s="15">
        <v>262</v>
      </c>
      <c r="D3824" s="21">
        <v>3</v>
      </c>
      <c r="E3824" s="22">
        <v>44605</v>
      </c>
      <c r="F3824" s="26">
        <v>10</v>
      </c>
      <c r="G3824" s="24">
        <v>0.06</v>
      </c>
      <c r="H3824">
        <f>VLOOKUP($B3824,產品!$A$1:$E$61,4,FALSE)*(1-$G3824)*$F3824</f>
        <v>235000</v>
      </c>
      <c r="I3824" s="58">
        <f>$H3824-VLOOKUP($B3824,產品!$A$2:$E$61,5,FALSE)*F3824-$R3824</f>
        <v>56240</v>
      </c>
      <c r="J3824">
        <f t="shared" si="177"/>
        <v>2022</v>
      </c>
      <c r="P3824" t="str">
        <f>MID(VLOOKUP($D3824,業務!$A$1:$E$11,2,FALSE),FIND("/",VLOOKUP($D3824,業務!$A$1:$E$11,2,FALSE))+1,2)</f>
        <v>協理</v>
      </c>
      <c r="Q3824">
        <f t="shared" si="178"/>
        <v>1.6E-2</v>
      </c>
      <c r="R3824">
        <f t="shared" si="179"/>
        <v>3760</v>
      </c>
    </row>
    <row r="3825" spans="1:18" ht="15.75" customHeight="1">
      <c r="A3825" s="19">
        <v>3824</v>
      </c>
      <c r="B3825" s="4">
        <v>57</v>
      </c>
      <c r="C3825" s="15">
        <v>7</v>
      </c>
      <c r="D3825" s="21">
        <v>9</v>
      </c>
      <c r="E3825" s="22">
        <v>44605</v>
      </c>
      <c r="F3825" s="26">
        <v>10</v>
      </c>
      <c r="G3825" s="24">
        <v>0.18</v>
      </c>
      <c r="H3825">
        <f>VLOOKUP($B3825,產品!$A$1:$E$61,4,FALSE)*(1-$G3825)*$F3825</f>
        <v>147600.00000000003</v>
      </c>
      <c r="I3825" s="58">
        <f>$H3825-VLOOKUP($B3825,產品!$A$2:$E$61,5,FALSE)*F3825-$R3825</f>
        <v>19386.000000000029</v>
      </c>
      <c r="J3825">
        <f t="shared" si="177"/>
        <v>2022</v>
      </c>
      <c r="P3825" t="str">
        <f>MID(VLOOKUP($D3825,業務!$A$1:$E$11,2,FALSE),FIND("/",VLOOKUP($D3825,業務!$A$1:$E$11,2,FALSE))+1,2)</f>
        <v>經理</v>
      </c>
      <c r="Q3825">
        <f t="shared" si="178"/>
        <v>1.4999999999999999E-2</v>
      </c>
      <c r="R3825">
        <f t="shared" si="179"/>
        <v>2214.0000000000005</v>
      </c>
    </row>
    <row r="3826" spans="1:18" ht="15.75" customHeight="1">
      <c r="A3826" s="19">
        <v>3825</v>
      </c>
      <c r="B3826" s="4">
        <v>32</v>
      </c>
      <c r="C3826" s="15">
        <v>135</v>
      </c>
      <c r="D3826" s="21">
        <v>7</v>
      </c>
      <c r="E3826" s="22">
        <v>44605</v>
      </c>
      <c r="F3826" s="26">
        <v>30</v>
      </c>
      <c r="G3826" s="24">
        <v>0.13</v>
      </c>
      <c r="H3826">
        <f>VLOOKUP($B3826,產品!$A$1:$E$61,4,FALSE)*(1-$G3826)*$F3826</f>
        <v>195750</v>
      </c>
      <c r="I3826" s="58">
        <f>$H3826-VLOOKUP($B3826,產品!$A$2:$E$61,5,FALSE)*F3826-$R3826</f>
        <v>58401</v>
      </c>
      <c r="J3826">
        <f t="shared" si="177"/>
        <v>2022</v>
      </c>
      <c r="P3826" t="str">
        <f>MID(VLOOKUP($D3826,業務!$A$1:$E$11,2,FALSE),FIND("/",VLOOKUP($D3826,業務!$A$1:$E$11,2,FALSE))+1,2)</f>
        <v>副理</v>
      </c>
      <c r="Q3826">
        <f t="shared" si="178"/>
        <v>1.2E-2</v>
      </c>
      <c r="R3826">
        <f t="shared" si="179"/>
        <v>2349</v>
      </c>
    </row>
    <row r="3827" spans="1:18" ht="15.75" customHeight="1">
      <c r="A3827" s="19">
        <v>3826</v>
      </c>
      <c r="B3827" s="4">
        <v>53</v>
      </c>
      <c r="C3827" s="15">
        <v>265</v>
      </c>
      <c r="D3827" s="21">
        <v>9</v>
      </c>
      <c r="E3827" s="22">
        <v>44606</v>
      </c>
      <c r="F3827" s="26">
        <v>3</v>
      </c>
      <c r="G3827" s="24">
        <v>0.06</v>
      </c>
      <c r="H3827">
        <f>VLOOKUP($B3827,產品!$A$1:$E$61,4,FALSE)*(1-$G3827)*$F3827</f>
        <v>42300</v>
      </c>
      <c r="I3827" s="58">
        <f>$H3827-VLOOKUP($B3827,產品!$A$2:$E$61,5,FALSE)*F3827-$R3827</f>
        <v>10165.5</v>
      </c>
      <c r="J3827">
        <f t="shared" si="177"/>
        <v>2022</v>
      </c>
      <c r="P3827" t="str">
        <f>MID(VLOOKUP($D3827,業務!$A$1:$E$11,2,FALSE),FIND("/",VLOOKUP($D3827,業務!$A$1:$E$11,2,FALSE))+1,2)</f>
        <v>經理</v>
      </c>
      <c r="Q3827">
        <f t="shared" si="178"/>
        <v>1.4999999999999999E-2</v>
      </c>
      <c r="R3827">
        <f t="shared" si="179"/>
        <v>634.5</v>
      </c>
    </row>
    <row r="3828" spans="1:18" ht="15.75" customHeight="1">
      <c r="A3828" s="19">
        <v>3827</v>
      </c>
      <c r="B3828" s="4">
        <v>40</v>
      </c>
      <c r="C3828" s="15">
        <v>4</v>
      </c>
      <c r="D3828" s="21">
        <v>2</v>
      </c>
      <c r="E3828" s="22">
        <v>44606</v>
      </c>
      <c r="F3828" s="26">
        <v>5</v>
      </c>
      <c r="G3828" s="24">
        <v>0.14000000000000001</v>
      </c>
      <c r="H3828">
        <f>VLOOKUP($B3828,產品!$A$1:$E$61,4,FALSE)*(1-$G3828)*$F3828</f>
        <v>86000</v>
      </c>
      <c r="I3828" s="58">
        <f>$H3828-VLOOKUP($B3828,產品!$A$2:$E$61,5,FALSE)*F3828-$R3828</f>
        <v>19710</v>
      </c>
      <c r="J3828">
        <f t="shared" si="177"/>
        <v>2022</v>
      </c>
      <c r="P3828" t="str">
        <f>MID(VLOOKUP($D3828,業務!$A$1:$E$11,2,FALSE),FIND("/",VLOOKUP($D3828,業務!$A$1:$E$11,2,FALSE))+1,2)</f>
        <v>經理</v>
      </c>
      <c r="Q3828">
        <f t="shared" si="178"/>
        <v>1.4999999999999999E-2</v>
      </c>
      <c r="R3828">
        <f t="shared" si="179"/>
        <v>1290</v>
      </c>
    </row>
    <row r="3829" spans="1:18" ht="15.75" customHeight="1">
      <c r="A3829" s="19">
        <v>3828</v>
      </c>
      <c r="B3829" s="4">
        <v>32</v>
      </c>
      <c r="C3829" s="15">
        <v>257</v>
      </c>
      <c r="D3829" s="21">
        <v>4</v>
      </c>
      <c r="E3829" s="22">
        <v>44606</v>
      </c>
      <c r="F3829" s="26">
        <v>6</v>
      </c>
      <c r="G3829" s="24">
        <v>0.1</v>
      </c>
      <c r="H3829">
        <f>VLOOKUP($B3829,產品!$A$1:$E$61,4,FALSE)*(1-$G3829)*$F3829</f>
        <v>40500</v>
      </c>
      <c r="I3829" s="58">
        <f>$H3829-VLOOKUP($B3829,產品!$A$2:$E$61,5,FALSE)*F3829-$R3829</f>
        <v>13014</v>
      </c>
      <c r="J3829">
        <f t="shared" si="177"/>
        <v>2022</v>
      </c>
      <c r="P3829" t="str">
        <f>MID(VLOOKUP($D3829,業務!$A$1:$E$11,2,FALSE),FIND("/",VLOOKUP($D3829,業務!$A$1:$E$11,2,FALSE))+1,2)</f>
        <v>副理</v>
      </c>
      <c r="Q3829">
        <f t="shared" si="178"/>
        <v>1.2E-2</v>
      </c>
      <c r="R3829">
        <f t="shared" si="179"/>
        <v>486</v>
      </c>
    </row>
    <row r="3830" spans="1:18" ht="15.75" customHeight="1">
      <c r="A3830" s="19">
        <v>3829</v>
      </c>
      <c r="B3830" s="4">
        <v>22</v>
      </c>
      <c r="C3830" s="15">
        <v>8</v>
      </c>
      <c r="D3830" s="21">
        <v>2</v>
      </c>
      <c r="E3830" s="22">
        <v>44606</v>
      </c>
      <c r="F3830" s="26">
        <v>10</v>
      </c>
      <c r="G3830" s="24">
        <v>0.16</v>
      </c>
      <c r="H3830">
        <f>VLOOKUP($B3830,產品!$A$1:$E$61,4,FALSE)*(1-$G3830)*$F3830</f>
        <v>15120</v>
      </c>
      <c r="I3830" s="58">
        <f>$H3830-VLOOKUP($B3830,產品!$A$2:$E$61,5,FALSE)*F3830-$R3830</f>
        <v>7693.2</v>
      </c>
      <c r="J3830">
        <f t="shared" si="177"/>
        <v>2022</v>
      </c>
      <c r="P3830" t="str">
        <f>MID(VLOOKUP($D3830,業務!$A$1:$E$11,2,FALSE),FIND("/",VLOOKUP($D3830,業務!$A$1:$E$11,2,FALSE))+1,2)</f>
        <v>經理</v>
      </c>
      <c r="Q3830">
        <f t="shared" si="178"/>
        <v>1.4999999999999999E-2</v>
      </c>
      <c r="R3830">
        <f t="shared" si="179"/>
        <v>226.79999999999998</v>
      </c>
    </row>
    <row r="3831" spans="1:18" ht="15.75" customHeight="1">
      <c r="A3831" s="19">
        <v>3830</v>
      </c>
      <c r="B3831" s="4">
        <v>57</v>
      </c>
      <c r="C3831" s="15">
        <v>264</v>
      </c>
      <c r="D3831" s="21">
        <v>8</v>
      </c>
      <c r="E3831" s="22">
        <v>44606</v>
      </c>
      <c r="F3831" s="26">
        <v>12</v>
      </c>
      <c r="G3831" s="24">
        <v>0.13</v>
      </c>
      <c r="H3831">
        <f>VLOOKUP($B3831,產品!$A$1:$E$61,4,FALSE)*(1-$G3831)*$F3831</f>
        <v>187920</v>
      </c>
      <c r="I3831" s="58">
        <f>$H3831-VLOOKUP($B3831,產品!$A$2:$E$61,5,FALSE)*F3831-$R3831</f>
        <v>34840.800000000003</v>
      </c>
      <c r="J3831">
        <f t="shared" si="177"/>
        <v>2022</v>
      </c>
      <c r="P3831" t="str">
        <f>MID(VLOOKUP($D3831,業務!$A$1:$E$11,2,FALSE),FIND("/",VLOOKUP($D3831,業務!$A$1:$E$11,2,FALSE))+1,2)</f>
        <v>專員</v>
      </c>
      <c r="Q3831">
        <f t="shared" si="178"/>
        <v>0.01</v>
      </c>
      <c r="R3831">
        <f t="shared" si="179"/>
        <v>1879.2</v>
      </c>
    </row>
    <row r="3832" spans="1:18" ht="15.75" customHeight="1">
      <c r="A3832" s="19">
        <v>3831</v>
      </c>
      <c r="B3832" s="4">
        <v>24</v>
      </c>
      <c r="C3832" s="15">
        <v>257</v>
      </c>
      <c r="D3832" s="21">
        <v>6</v>
      </c>
      <c r="E3832" s="22">
        <v>44606</v>
      </c>
      <c r="F3832" s="26">
        <v>20</v>
      </c>
      <c r="G3832" s="24">
        <v>0.11</v>
      </c>
      <c r="H3832">
        <f>VLOOKUP($B3832,產品!$A$1:$E$61,4,FALSE)*(1-$G3832)*$F3832</f>
        <v>32040</v>
      </c>
      <c r="I3832" s="58">
        <f>$H3832-VLOOKUP($B3832,產品!$A$2:$E$61,5,FALSE)*F3832-$R3832</f>
        <v>17319.599999999999</v>
      </c>
      <c r="J3832">
        <f t="shared" si="177"/>
        <v>2022</v>
      </c>
      <c r="P3832" t="str">
        <f>MID(VLOOKUP($D3832,業務!$A$1:$E$11,2,FALSE),FIND("/",VLOOKUP($D3832,業務!$A$1:$E$11,2,FALSE))+1,2)</f>
        <v>專員</v>
      </c>
      <c r="Q3832">
        <f t="shared" si="178"/>
        <v>0.01</v>
      </c>
      <c r="R3832">
        <f t="shared" si="179"/>
        <v>320.40000000000003</v>
      </c>
    </row>
    <row r="3833" spans="1:18" ht="15.75" customHeight="1">
      <c r="A3833" s="19">
        <v>3832</v>
      </c>
      <c r="B3833" s="4">
        <v>3</v>
      </c>
      <c r="C3833" s="15">
        <v>6</v>
      </c>
      <c r="D3833" s="21">
        <v>7</v>
      </c>
      <c r="E3833" s="22">
        <v>44606</v>
      </c>
      <c r="F3833" s="26">
        <v>40</v>
      </c>
      <c r="G3833" s="24">
        <v>0.14000000000000001</v>
      </c>
      <c r="H3833">
        <f>VLOOKUP($B3833,產品!$A$1:$E$61,4,FALSE)*(1-$G3833)*$F3833</f>
        <v>34400</v>
      </c>
      <c r="I3833" s="58">
        <f>$H3833-VLOOKUP($B3833,產品!$A$2:$E$61,5,FALSE)*F3833-$R3833</f>
        <v>17987.2</v>
      </c>
      <c r="J3833">
        <f t="shared" si="177"/>
        <v>2022</v>
      </c>
      <c r="P3833" t="str">
        <f>MID(VLOOKUP($D3833,業務!$A$1:$E$11,2,FALSE),FIND("/",VLOOKUP($D3833,業務!$A$1:$E$11,2,FALSE))+1,2)</f>
        <v>副理</v>
      </c>
      <c r="Q3833">
        <f t="shared" si="178"/>
        <v>1.2E-2</v>
      </c>
      <c r="R3833">
        <f t="shared" si="179"/>
        <v>412.8</v>
      </c>
    </row>
    <row r="3834" spans="1:18" ht="15.75" customHeight="1">
      <c r="A3834" s="19">
        <v>3833</v>
      </c>
      <c r="B3834" s="4">
        <v>11</v>
      </c>
      <c r="C3834" s="15">
        <v>11</v>
      </c>
      <c r="D3834" s="21">
        <v>6</v>
      </c>
      <c r="E3834" s="22">
        <v>44606</v>
      </c>
      <c r="F3834" s="26">
        <v>225</v>
      </c>
      <c r="G3834" s="24">
        <v>0.18</v>
      </c>
      <c r="H3834">
        <f>VLOOKUP($B3834,產品!$A$1:$E$61,4,FALSE)*(1-$G3834)*$F3834</f>
        <v>184500.00000000003</v>
      </c>
      <c r="I3834" s="58">
        <f>$H3834-VLOOKUP($B3834,產品!$A$2:$E$61,5,FALSE)*F3834-$R3834</f>
        <v>92655.000000000029</v>
      </c>
      <c r="J3834">
        <f t="shared" si="177"/>
        <v>2022</v>
      </c>
      <c r="P3834" t="str">
        <f>MID(VLOOKUP($D3834,業務!$A$1:$E$11,2,FALSE),FIND("/",VLOOKUP($D3834,業務!$A$1:$E$11,2,FALSE))+1,2)</f>
        <v>專員</v>
      </c>
      <c r="Q3834">
        <f t="shared" si="178"/>
        <v>0.01</v>
      </c>
      <c r="R3834">
        <f t="shared" si="179"/>
        <v>1845.0000000000002</v>
      </c>
    </row>
    <row r="3835" spans="1:18" ht="15.75" customHeight="1">
      <c r="A3835" s="19">
        <v>3834</v>
      </c>
      <c r="B3835" s="4">
        <v>49</v>
      </c>
      <c r="C3835" s="15">
        <v>275</v>
      </c>
      <c r="D3835" s="21">
        <v>1</v>
      </c>
      <c r="E3835" s="22">
        <v>44607</v>
      </c>
      <c r="F3835" s="26">
        <v>2</v>
      </c>
      <c r="G3835" s="24">
        <v>0.13</v>
      </c>
      <c r="H3835">
        <f>VLOOKUP($B3835,產品!$A$1:$E$61,4,FALSE)*(1-$G3835)*$F3835</f>
        <v>26100</v>
      </c>
      <c r="I3835" s="58">
        <f>$H3835-VLOOKUP($B3835,產品!$A$2:$E$61,5,FALSE)*F3835-$R3835</f>
        <v>4839</v>
      </c>
      <c r="J3835">
        <f t="shared" si="177"/>
        <v>2022</v>
      </c>
      <c r="P3835" t="str">
        <f>MID(VLOOKUP($D3835,業務!$A$1:$E$11,2,FALSE),FIND("/",VLOOKUP($D3835,業務!$A$1:$E$11,2,FALSE))+1,2)</f>
        <v>專員</v>
      </c>
      <c r="Q3835">
        <f t="shared" si="178"/>
        <v>0.01</v>
      </c>
      <c r="R3835">
        <f t="shared" si="179"/>
        <v>261</v>
      </c>
    </row>
    <row r="3836" spans="1:18" ht="15.75" customHeight="1">
      <c r="A3836" s="19">
        <v>3835</v>
      </c>
      <c r="B3836" s="4">
        <v>39</v>
      </c>
      <c r="C3836" s="15">
        <v>6</v>
      </c>
      <c r="D3836" s="21">
        <v>9</v>
      </c>
      <c r="E3836" s="22">
        <v>44607</v>
      </c>
      <c r="F3836" s="26">
        <v>5</v>
      </c>
      <c r="G3836" s="24">
        <v>0.19</v>
      </c>
      <c r="H3836">
        <f>VLOOKUP($B3836,產品!$A$1:$E$61,4,FALSE)*(1-$G3836)*$F3836</f>
        <v>72900.000000000015</v>
      </c>
      <c r="I3836" s="58">
        <f>$H3836-VLOOKUP($B3836,產品!$A$2:$E$61,5,FALSE)*F3836-$R3836</f>
        <v>13306.500000000015</v>
      </c>
      <c r="J3836">
        <f t="shared" si="177"/>
        <v>2022</v>
      </c>
      <c r="P3836" t="str">
        <f>MID(VLOOKUP($D3836,業務!$A$1:$E$11,2,FALSE),FIND("/",VLOOKUP($D3836,業務!$A$1:$E$11,2,FALSE))+1,2)</f>
        <v>經理</v>
      </c>
      <c r="Q3836">
        <f t="shared" si="178"/>
        <v>1.4999999999999999E-2</v>
      </c>
      <c r="R3836">
        <f t="shared" si="179"/>
        <v>1093.5000000000002</v>
      </c>
    </row>
    <row r="3837" spans="1:18" ht="15.75" customHeight="1">
      <c r="A3837" s="19">
        <v>3836</v>
      </c>
      <c r="B3837" s="4">
        <v>58</v>
      </c>
      <c r="C3837" s="15">
        <v>268</v>
      </c>
      <c r="D3837" s="21">
        <v>4</v>
      </c>
      <c r="E3837" s="22">
        <v>44607</v>
      </c>
      <c r="F3837" s="26">
        <v>13</v>
      </c>
      <c r="G3837" s="24">
        <v>0.16</v>
      </c>
      <c r="H3837">
        <f>VLOOKUP($B3837,產品!$A$1:$E$61,4,FALSE)*(1-$G3837)*$F3837</f>
        <v>229320</v>
      </c>
      <c r="I3837" s="58">
        <f>$H3837-VLOOKUP($B3837,產品!$A$2:$E$61,5,FALSE)*F3837-$R3837</f>
        <v>35468.160000000033</v>
      </c>
      <c r="J3837">
        <f t="shared" si="177"/>
        <v>2022</v>
      </c>
      <c r="P3837" t="str">
        <f>MID(VLOOKUP($D3837,業務!$A$1:$E$11,2,FALSE),FIND("/",VLOOKUP($D3837,業務!$A$1:$E$11,2,FALSE))+1,2)</f>
        <v>副理</v>
      </c>
      <c r="Q3837">
        <f t="shared" si="178"/>
        <v>1.2E-2</v>
      </c>
      <c r="R3837">
        <f t="shared" si="179"/>
        <v>2751.84</v>
      </c>
    </row>
    <row r="3838" spans="1:18" ht="15.75" customHeight="1">
      <c r="A3838" s="19">
        <v>3837</v>
      </c>
      <c r="B3838" s="4">
        <v>6</v>
      </c>
      <c r="C3838" s="15">
        <v>5</v>
      </c>
      <c r="D3838" s="21">
        <v>3</v>
      </c>
      <c r="E3838" s="22">
        <v>44607</v>
      </c>
      <c r="F3838" s="26">
        <v>14</v>
      </c>
      <c r="G3838" s="24">
        <v>0.2</v>
      </c>
      <c r="H3838">
        <f>VLOOKUP($B3838,產品!$A$1:$E$61,4,FALSE)*(1-$G3838)*$F3838</f>
        <v>11200</v>
      </c>
      <c r="I3838" s="58">
        <f>$H3838-VLOOKUP($B3838,產品!$A$2:$E$61,5,FALSE)*F3838-$R3838</f>
        <v>5420.8</v>
      </c>
      <c r="J3838">
        <f t="shared" si="177"/>
        <v>2022</v>
      </c>
      <c r="P3838" t="str">
        <f>MID(VLOOKUP($D3838,業務!$A$1:$E$11,2,FALSE),FIND("/",VLOOKUP($D3838,業務!$A$1:$E$11,2,FALSE))+1,2)</f>
        <v>協理</v>
      </c>
      <c r="Q3838">
        <f t="shared" si="178"/>
        <v>1.6E-2</v>
      </c>
      <c r="R3838">
        <f t="shared" si="179"/>
        <v>179.20000000000002</v>
      </c>
    </row>
    <row r="3839" spans="1:18" ht="15.75" customHeight="1">
      <c r="A3839" s="19">
        <v>3838</v>
      </c>
      <c r="B3839" s="4">
        <v>30</v>
      </c>
      <c r="C3839" s="15">
        <v>6</v>
      </c>
      <c r="D3839" s="21">
        <v>5</v>
      </c>
      <c r="E3839" s="22">
        <v>44607</v>
      </c>
      <c r="F3839" s="26">
        <v>38</v>
      </c>
      <c r="G3839" s="24">
        <v>0.06</v>
      </c>
      <c r="H3839">
        <f>VLOOKUP($B3839,產品!$A$1:$E$61,4,FALSE)*(1-$G3839)*$F3839</f>
        <v>232180</v>
      </c>
      <c r="I3839" s="58">
        <f>$H3839-VLOOKUP($B3839,產品!$A$2:$E$61,5,FALSE)*F3839-$R3839</f>
        <v>81658.2</v>
      </c>
      <c r="J3839">
        <f t="shared" si="177"/>
        <v>2022</v>
      </c>
      <c r="P3839" t="str">
        <f>MID(VLOOKUP($D3839,業務!$A$1:$E$11,2,FALSE),FIND("/",VLOOKUP($D3839,業務!$A$1:$E$11,2,FALSE))+1,2)</f>
        <v>專員</v>
      </c>
      <c r="Q3839">
        <f t="shared" si="178"/>
        <v>0.01</v>
      </c>
      <c r="R3839">
        <f t="shared" si="179"/>
        <v>2321.8000000000002</v>
      </c>
    </row>
    <row r="3840" spans="1:18" ht="15.75" customHeight="1">
      <c r="A3840" s="19">
        <v>3839</v>
      </c>
      <c r="B3840" s="4">
        <v>11</v>
      </c>
      <c r="C3840" s="15">
        <v>273</v>
      </c>
      <c r="D3840" s="21">
        <v>1</v>
      </c>
      <c r="E3840" s="22">
        <v>44607</v>
      </c>
      <c r="F3840" s="26">
        <v>60</v>
      </c>
      <c r="G3840" s="24">
        <v>0.18</v>
      </c>
      <c r="H3840">
        <f>VLOOKUP($B3840,產品!$A$1:$E$61,4,FALSE)*(1-$G3840)*$F3840</f>
        <v>49200.000000000007</v>
      </c>
      <c r="I3840" s="58">
        <f>$H3840-VLOOKUP($B3840,產品!$A$2:$E$61,5,FALSE)*F3840-$R3840</f>
        <v>24708.000000000007</v>
      </c>
      <c r="J3840">
        <f t="shared" si="177"/>
        <v>2022</v>
      </c>
      <c r="P3840" t="str">
        <f>MID(VLOOKUP($D3840,業務!$A$1:$E$11,2,FALSE),FIND("/",VLOOKUP($D3840,業務!$A$1:$E$11,2,FALSE))+1,2)</f>
        <v>專員</v>
      </c>
      <c r="Q3840">
        <f t="shared" si="178"/>
        <v>0.01</v>
      </c>
      <c r="R3840">
        <f t="shared" si="179"/>
        <v>492.00000000000006</v>
      </c>
    </row>
    <row r="3841" spans="1:18" ht="15.75" customHeight="1">
      <c r="A3841" s="19">
        <v>3840</v>
      </c>
      <c r="B3841" s="4">
        <v>13</v>
      </c>
      <c r="C3841" s="15">
        <v>112</v>
      </c>
      <c r="D3841" s="21">
        <v>7</v>
      </c>
      <c r="E3841" s="22">
        <v>44607</v>
      </c>
      <c r="F3841" s="26">
        <v>100</v>
      </c>
      <c r="G3841" s="24">
        <v>0.19</v>
      </c>
      <c r="H3841">
        <f>VLOOKUP($B3841,產品!$A$1:$E$61,4,FALSE)*(1-$G3841)*$F3841</f>
        <v>145800</v>
      </c>
      <c r="I3841" s="58">
        <f>$H3841-VLOOKUP($B3841,產品!$A$2:$E$61,5,FALSE)*F3841-$R3841</f>
        <v>72050.399999999994</v>
      </c>
      <c r="J3841">
        <f t="shared" si="177"/>
        <v>2022</v>
      </c>
      <c r="P3841" t="str">
        <f>MID(VLOOKUP($D3841,業務!$A$1:$E$11,2,FALSE),FIND("/",VLOOKUP($D3841,業務!$A$1:$E$11,2,FALSE))+1,2)</f>
        <v>副理</v>
      </c>
      <c r="Q3841">
        <f t="shared" si="178"/>
        <v>1.2E-2</v>
      </c>
      <c r="R3841">
        <f t="shared" si="179"/>
        <v>1749.6000000000001</v>
      </c>
    </row>
    <row r="3842" spans="1:18" ht="15.75" customHeight="1">
      <c r="A3842" s="19">
        <v>3841</v>
      </c>
      <c r="B3842" s="4">
        <v>28</v>
      </c>
      <c r="C3842" s="15">
        <v>270</v>
      </c>
      <c r="D3842" s="21">
        <v>5</v>
      </c>
      <c r="E3842" s="22">
        <v>44608</v>
      </c>
      <c r="F3842" s="23">
        <v>1</v>
      </c>
      <c r="G3842" s="24">
        <v>0.08</v>
      </c>
      <c r="H3842">
        <f>VLOOKUP($B3842,產品!$A$1:$E$61,4,FALSE)*(1-$G3842)*$F3842</f>
        <v>6900</v>
      </c>
      <c r="I3842" s="58">
        <f>$H3842-VLOOKUP($B3842,產品!$A$2:$E$61,5,FALSE)*F3842-$R3842</f>
        <v>2331</v>
      </c>
      <c r="J3842">
        <f t="shared" si="177"/>
        <v>2022</v>
      </c>
      <c r="P3842" t="str">
        <f>MID(VLOOKUP($D3842,業務!$A$1:$E$11,2,FALSE),FIND("/",VLOOKUP($D3842,業務!$A$1:$E$11,2,FALSE))+1,2)</f>
        <v>專員</v>
      </c>
      <c r="Q3842">
        <f t="shared" si="178"/>
        <v>0.01</v>
      </c>
      <c r="R3842">
        <f t="shared" si="179"/>
        <v>69</v>
      </c>
    </row>
    <row r="3843" spans="1:18" ht="15.75" customHeight="1">
      <c r="A3843" s="19">
        <v>3842</v>
      </c>
      <c r="B3843" s="4">
        <v>15</v>
      </c>
      <c r="C3843" s="15">
        <v>10</v>
      </c>
      <c r="D3843" s="21">
        <v>6</v>
      </c>
      <c r="E3843" s="22">
        <v>44608</v>
      </c>
      <c r="F3843" s="26">
        <v>50</v>
      </c>
      <c r="G3843" s="24">
        <v>0.06</v>
      </c>
      <c r="H3843">
        <f>VLOOKUP($B3843,產品!$A$1:$E$61,4,FALSE)*(1-$G3843)*$F3843</f>
        <v>84600</v>
      </c>
      <c r="I3843" s="58">
        <f>$H3843-VLOOKUP($B3843,產品!$A$2:$E$61,5,FALSE)*F3843-$R3843</f>
        <v>47754</v>
      </c>
      <c r="J3843">
        <f t="shared" ref="J3843:J3906" si="180">YEAR(E3843)</f>
        <v>2022</v>
      </c>
      <c r="P3843" t="str">
        <f>MID(VLOOKUP($D3843,業務!$A$1:$E$11,2,FALSE),FIND("/",VLOOKUP($D3843,業務!$A$1:$E$11,2,FALSE))+1,2)</f>
        <v>專員</v>
      </c>
      <c r="Q3843">
        <f t="shared" ref="Q3843:Q3906" si="181">IF($P3843="專員",1%,IF($P3843="副理",1.2%,IF($P3843="經理",1.5%,IF($P3843="協理",1.6%,0))))</f>
        <v>0.01</v>
      </c>
      <c r="R3843">
        <f t="shared" ref="R3843:R3906" si="182">$H3843*$Q3843</f>
        <v>846</v>
      </c>
    </row>
    <row r="3844" spans="1:18" ht="15.75" customHeight="1">
      <c r="A3844" s="19">
        <v>3843</v>
      </c>
      <c r="B3844" s="4">
        <v>7</v>
      </c>
      <c r="C3844" s="15">
        <v>265</v>
      </c>
      <c r="D3844" s="21">
        <v>5</v>
      </c>
      <c r="E3844" s="22">
        <v>44608</v>
      </c>
      <c r="F3844" s="26">
        <v>70</v>
      </c>
      <c r="G3844" s="24">
        <v>0.18</v>
      </c>
      <c r="H3844">
        <f>VLOOKUP($B3844,產品!$A$1:$E$61,4,FALSE)*(1-$G3844)*$F3844</f>
        <v>57400.000000000007</v>
      </c>
      <c r="I3844" s="58">
        <f>$H3844-VLOOKUP($B3844,產品!$A$2:$E$61,5,FALSE)*F3844-$R3844</f>
        <v>28826.000000000007</v>
      </c>
      <c r="J3844">
        <f t="shared" si="180"/>
        <v>2022</v>
      </c>
      <c r="P3844" t="str">
        <f>MID(VLOOKUP($D3844,業務!$A$1:$E$11,2,FALSE),FIND("/",VLOOKUP($D3844,業務!$A$1:$E$11,2,FALSE))+1,2)</f>
        <v>專員</v>
      </c>
      <c r="Q3844">
        <f t="shared" si="181"/>
        <v>0.01</v>
      </c>
      <c r="R3844">
        <f t="shared" si="182"/>
        <v>574.00000000000011</v>
      </c>
    </row>
    <row r="3845" spans="1:18" ht="15.75" customHeight="1">
      <c r="A3845" s="19">
        <v>3844</v>
      </c>
      <c r="B3845" s="4">
        <v>4</v>
      </c>
      <c r="C3845" s="15">
        <v>9</v>
      </c>
      <c r="D3845" s="21">
        <v>1</v>
      </c>
      <c r="E3845" s="22">
        <v>44608</v>
      </c>
      <c r="F3845" s="26">
        <v>120</v>
      </c>
      <c r="G3845" s="24">
        <v>0.11</v>
      </c>
      <c r="H3845">
        <f>VLOOKUP($B3845,產品!$A$1:$E$61,4,FALSE)*(1-$G3845)*$F3845</f>
        <v>106800</v>
      </c>
      <c r="I3845" s="58">
        <f>$H3845-VLOOKUP($B3845,產品!$A$2:$E$61,5,FALSE)*F3845-$R3845</f>
        <v>57732</v>
      </c>
      <c r="J3845">
        <f t="shared" si="180"/>
        <v>2022</v>
      </c>
      <c r="P3845" t="str">
        <f>MID(VLOOKUP($D3845,業務!$A$1:$E$11,2,FALSE),FIND("/",VLOOKUP($D3845,業務!$A$1:$E$11,2,FALSE))+1,2)</f>
        <v>專員</v>
      </c>
      <c r="Q3845">
        <f t="shared" si="181"/>
        <v>0.01</v>
      </c>
      <c r="R3845">
        <f t="shared" si="182"/>
        <v>1068</v>
      </c>
    </row>
    <row r="3846" spans="1:18" ht="15.75" customHeight="1">
      <c r="A3846" s="19">
        <v>3845</v>
      </c>
      <c r="B3846" s="4">
        <v>37</v>
      </c>
      <c r="C3846" s="15">
        <v>5</v>
      </c>
      <c r="D3846" s="21">
        <v>9</v>
      </c>
      <c r="E3846" s="22">
        <v>44609</v>
      </c>
      <c r="F3846" s="26">
        <v>3</v>
      </c>
      <c r="G3846" s="24">
        <v>0.2</v>
      </c>
      <c r="H3846">
        <f>VLOOKUP($B3846,產品!$A$1:$E$61,4,FALSE)*(1-$G3846)*$F3846</f>
        <v>28800</v>
      </c>
      <c r="I3846" s="58">
        <f>$H3846-VLOOKUP($B3846,產品!$A$2:$E$61,5,FALSE)*F3846-$R3846</f>
        <v>4968</v>
      </c>
      <c r="J3846">
        <f t="shared" si="180"/>
        <v>2022</v>
      </c>
      <c r="P3846" t="str">
        <f>MID(VLOOKUP($D3846,業務!$A$1:$E$11,2,FALSE),FIND("/",VLOOKUP($D3846,業務!$A$1:$E$11,2,FALSE))+1,2)</f>
        <v>經理</v>
      </c>
      <c r="Q3846">
        <f t="shared" si="181"/>
        <v>1.4999999999999999E-2</v>
      </c>
      <c r="R3846">
        <f t="shared" si="182"/>
        <v>432</v>
      </c>
    </row>
    <row r="3847" spans="1:18" ht="15.75" customHeight="1">
      <c r="A3847" s="19">
        <v>3846</v>
      </c>
      <c r="B3847" s="4">
        <v>56</v>
      </c>
      <c r="C3847" s="15">
        <v>126</v>
      </c>
      <c r="D3847" s="21">
        <v>6</v>
      </c>
      <c r="E3847" s="22">
        <v>44609</v>
      </c>
      <c r="F3847" s="26">
        <v>7</v>
      </c>
      <c r="G3847" s="24">
        <v>0.11</v>
      </c>
      <c r="H3847">
        <f>VLOOKUP($B3847,產品!$A$1:$E$61,4,FALSE)*(1-$G3847)*$F3847</f>
        <v>137060</v>
      </c>
      <c r="I3847" s="58">
        <f>$H3847-VLOOKUP($B3847,產品!$A$2:$E$61,5,FALSE)*F3847-$R3847</f>
        <v>27889.400000000016</v>
      </c>
      <c r="J3847">
        <f t="shared" si="180"/>
        <v>2022</v>
      </c>
      <c r="P3847" t="str">
        <f>MID(VLOOKUP($D3847,業務!$A$1:$E$11,2,FALSE),FIND("/",VLOOKUP($D3847,業務!$A$1:$E$11,2,FALSE))+1,2)</f>
        <v>專員</v>
      </c>
      <c r="Q3847">
        <f t="shared" si="181"/>
        <v>0.01</v>
      </c>
      <c r="R3847">
        <f t="shared" si="182"/>
        <v>1370.6000000000001</v>
      </c>
    </row>
    <row r="3848" spans="1:18" ht="15.75" customHeight="1">
      <c r="A3848" s="19">
        <v>3847</v>
      </c>
      <c r="B3848" s="4">
        <v>49</v>
      </c>
      <c r="C3848" s="15">
        <v>261</v>
      </c>
      <c r="D3848" s="21">
        <v>10</v>
      </c>
      <c r="E3848" s="22">
        <v>44609</v>
      </c>
      <c r="F3848" s="26">
        <v>13</v>
      </c>
      <c r="G3848" s="24">
        <v>0.09</v>
      </c>
      <c r="H3848">
        <f>VLOOKUP($B3848,產品!$A$1:$E$61,4,FALSE)*(1-$G3848)*$F3848</f>
        <v>177450</v>
      </c>
      <c r="I3848" s="58">
        <f>$H3848-VLOOKUP($B3848,產品!$A$2:$E$61,5,FALSE)*F3848-$R3848</f>
        <v>39175.5</v>
      </c>
      <c r="J3848">
        <f t="shared" si="180"/>
        <v>2022</v>
      </c>
      <c r="P3848" t="str">
        <f>MID(VLOOKUP($D3848,業務!$A$1:$E$11,2,FALSE),FIND("/",VLOOKUP($D3848,業務!$A$1:$E$11,2,FALSE))+1,2)</f>
        <v>專員</v>
      </c>
      <c r="Q3848">
        <f t="shared" si="181"/>
        <v>0.01</v>
      </c>
      <c r="R3848">
        <f t="shared" si="182"/>
        <v>1774.5</v>
      </c>
    </row>
    <row r="3849" spans="1:18" ht="15.75" customHeight="1">
      <c r="A3849" s="19">
        <v>3848</v>
      </c>
      <c r="B3849" s="4">
        <v>17</v>
      </c>
      <c r="C3849" s="15">
        <v>258</v>
      </c>
      <c r="D3849" s="21">
        <v>9</v>
      </c>
      <c r="E3849" s="22">
        <v>44609</v>
      </c>
      <c r="F3849" s="26">
        <v>50</v>
      </c>
      <c r="G3849" s="24">
        <v>0.05</v>
      </c>
      <c r="H3849">
        <f>VLOOKUP($B3849,產品!$A$1:$E$61,4,FALSE)*(1-$G3849)*$F3849</f>
        <v>85500</v>
      </c>
      <c r="I3849" s="58">
        <f>$H3849-VLOOKUP($B3849,產品!$A$2:$E$61,5,FALSE)*F3849-$R3849</f>
        <v>48217.5</v>
      </c>
      <c r="J3849">
        <f t="shared" si="180"/>
        <v>2022</v>
      </c>
      <c r="P3849" t="str">
        <f>MID(VLOOKUP($D3849,業務!$A$1:$E$11,2,FALSE),FIND("/",VLOOKUP($D3849,業務!$A$1:$E$11,2,FALSE))+1,2)</f>
        <v>經理</v>
      </c>
      <c r="Q3849">
        <f t="shared" si="181"/>
        <v>1.4999999999999999E-2</v>
      </c>
      <c r="R3849">
        <f t="shared" si="182"/>
        <v>1282.5</v>
      </c>
    </row>
    <row r="3850" spans="1:18" ht="15.75" customHeight="1">
      <c r="A3850" s="19">
        <v>3849</v>
      </c>
      <c r="B3850" s="4">
        <v>11</v>
      </c>
      <c r="C3850" s="15">
        <v>284</v>
      </c>
      <c r="D3850" s="21">
        <v>2</v>
      </c>
      <c r="E3850" s="22">
        <v>44609</v>
      </c>
      <c r="F3850" s="26">
        <v>60</v>
      </c>
      <c r="G3850" s="24">
        <v>0.09</v>
      </c>
      <c r="H3850">
        <f>VLOOKUP($B3850,產品!$A$1:$E$61,4,FALSE)*(1-$G3850)*$F3850</f>
        <v>54600</v>
      </c>
      <c r="I3850" s="58">
        <f>$H3850-VLOOKUP($B3850,產品!$A$2:$E$61,5,FALSE)*F3850-$R3850</f>
        <v>29781</v>
      </c>
      <c r="J3850">
        <f t="shared" si="180"/>
        <v>2022</v>
      </c>
      <c r="P3850" t="str">
        <f>MID(VLOOKUP($D3850,業務!$A$1:$E$11,2,FALSE),FIND("/",VLOOKUP($D3850,業務!$A$1:$E$11,2,FALSE))+1,2)</f>
        <v>經理</v>
      </c>
      <c r="Q3850">
        <f t="shared" si="181"/>
        <v>1.4999999999999999E-2</v>
      </c>
      <c r="R3850">
        <f t="shared" si="182"/>
        <v>819</v>
      </c>
    </row>
    <row r="3851" spans="1:18" ht="15.75" customHeight="1">
      <c r="A3851" s="19">
        <v>3850</v>
      </c>
      <c r="B3851" s="4">
        <v>11</v>
      </c>
      <c r="C3851" s="15">
        <v>125</v>
      </c>
      <c r="D3851" s="21">
        <v>4</v>
      </c>
      <c r="E3851" s="22">
        <v>44609</v>
      </c>
      <c r="F3851" s="26">
        <v>75</v>
      </c>
      <c r="G3851" s="24">
        <v>0.06</v>
      </c>
      <c r="H3851">
        <f>VLOOKUP($B3851,產品!$A$1:$E$61,4,FALSE)*(1-$G3851)*$F3851</f>
        <v>70500</v>
      </c>
      <c r="I3851" s="58">
        <f>$H3851-VLOOKUP($B3851,產品!$A$2:$E$61,5,FALSE)*F3851-$R3851</f>
        <v>39654</v>
      </c>
      <c r="J3851">
        <f t="shared" si="180"/>
        <v>2022</v>
      </c>
      <c r="P3851" t="str">
        <f>MID(VLOOKUP($D3851,業務!$A$1:$E$11,2,FALSE),FIND("/",VLOOKUP($D3851,業務!$A$1:$E$11,2,FALSE))+1,2)</f>
        <v>副理</v>
      </c>
      <c r="Q3851">
        <f t="shared" si="181"/>
        <v>1.2E-2</v>
      </c>
      <c r="R3851">
        <f t="shared" si="182"/>
        <v>846</v>
      </c>
    </row>
    <row r="3852" spans="1:18" ht="15.75" customHeight="1">
      <c r="A3852" s="19">
        <v>3851</v>
      </c>
      <c r="B3852" s="4">
        <v>33</v>
      </c>
      <c r="C3852" s="15">
        <v>273</v>
      </c>
      <c r="D3852" s="21">
        <v>4</v>
      </c>
      <c r="E3852" s="22">
        <v>44610</v>
      </c>
      <c r="F3852" s="26">
        <v>4</v>
      </c>
      <c r="G3852" s="24">
        <v>0.09</v>
      </c>
      <c r="H3852">
        <f>VLOOKUP($B3852,產品!$A$1:$E$61,4,FALSE)*(1-$G3852)*$F3852</f>
        <v>27300</v>
      </c>
      <c r="I3852" s="58">
        <f>$H3852-VLOOKUP($B3852,產品!$A$2:$E$61,5,FALSE)*F3852-$R3852</f>
        <v>8972.4</v>
      </c>
      <c r="J3852">
        <f t="shared" si="180"/>
        <v>2022</v>
      </c>
      <c r="P3852" t="str">
        <f>MID(VLOOKUP($D3852,業務!$A$1:$E$11,2,FALSE),FIND("/",VLOOKUP($D3852,業務!$A$1:$E$11,2,FALSE))+1,2)</f>
        <v>副理</v>
      </c>
      <c r="Q3852">
        <f t="shared" si="181"/>
        <v>1.2E-2</v>
      </c>
      <c r="R3852">
        <f t="shared" si="182"/>
        <v>327.60000000000002</v>
      </c>
    </row>
    <row r="3853" spans="1:18" ht="15.75" customHeight="1">
      <c r="A3853" s="19">
        <v>3852</v>
      </c>
      <c r="B3853" s="4">
        <v>57</v>
      </c>
      <c r="C3853" s="15">
        <v>114</v>
      </c>
      <c r="D3853" s="21">
        <v>1</v>
      </c>
      <c r="E3853" s="22">
        <v>44610</v>
      </c>
      <c r="F3853" s="26">
        <v>6</v>
      </c>
      <c r="G3853" s="24">
        <v>0.11</v>
      </c>
      <c r="H3853">
        <f>VLOOKUP($B3853,產品!$A$1:$E$61,4,FALSE)*(1-$G3853)*$F3853</f>
        <v>96120</v>
      </c>
      <c r="I3853" s="58">
        <f>$H3853-VLOOKUP($B3853,產品!$A$2:$E$61,5,FALSE)*F3853-$R3853</f>
        <v>19558.8</v>
      </c>
      <c r="J3853">
        <f t="shared" si="180"/>
        <v>2022</v>
      </c>
      <c r="P3853" t="str">
        <f>MID(VLOOKUP($D3853,業務!$A$1:$E$11,2,FALSE),FIND("/",VLOOKUP($D3853,業務!$A$1:$E$11,2,FALSE))+1,2)</f>
        <v>專員</v>
      </c>
      <c r="Q3853">
        <f t="shared" si="181"/>
        <v>0.01</v>
      </c>
      <c r="R3853">
        <f t="shared" si="182"/>
        <v>961.2</v>
      </c>
    </row>
    <row r="3854" spans="1:18" ht="15.75" customHeight="1">
      <c r="A3854" s="19">
        <v>3853</v>
      </c>
      <c r="B3854" s="4">
        <v>36</v>
      </c>
      <c r="C3854" s="15">
        <v>266</v>
      </c>
      <c r="D3854" s="21">
        <v>6</v>
      </c>
      <c r="E3854" s="22">
        <v>44610</v>
      </c>
      <c r="F3854" s="26">
        <v>6</v>
      </c>
      <c r="G3854" s="24">
        <v>0.1</v>
      </c>
      <c r="H3854">
        <f>VLOOKUP($B3854,產品!$A$1:$E$61,4,FALSE)*(1-$G3854)*$F3854</f>
        <v>48600</v>
      </c>
      <c r="I3854" s="58">
        <f>$H3854-VLOOKUP($B3854,產品!$A$2:$E$61,5,FALSE)*F3854-$R3854</f>
        <v>15714</v>
      </c>
      <c r="J3854">
        <f t="shared" si="180"/>
        <v>2022</v>
      </c>
      <c r="P3854" t="str">
        <f>MID(VLOOKUP($D3854,業務!$A$1:$E$11,2,FALSE),FIND("/",VLOOKUP($D3854,業務!$A$1:$E$11,2,FALSE))+1,2)</f>
        <v>專員</v>
      </c>
      <c r="Q3854">
        <f t="shared" si="181"/>
        <v>0.01</v>
      </c>
      <c r="R3854">
        <f t="shared" si="182"/>
        <v>486</v>
      </c>
    </row>
    <row r="3855" spans="1:18" ht="15.75" customHeight="1">
      <c r="A3855" s="19">
        <v>3854</v>
      </c>
      <c r="B3855" s="4">
        <v>39</v>
      </c>
      <c r="C3855" s="15">
        <v>4</v>
      </c>
      <c r="D3855" s="21">
        <v>4</v>
      </c>
      <c r="E3855" s="22">
        <v>44610</v>
      </c>
      <c r="F3855" s="26">
        <v>8</v>
      </c>
      <c r="G3855" s="24">
        <v>7.0000000000000007E-2</v>
      </c>
      <c r="H3855">
        <f>VLOOKUP($B3855,產品!$A$1:$E$61,4,FALSE)*(1-$G3855)*$F3855</f>
        <v>133920</v>
      </c>
      <c r="I3855" s="58">
        <f>$H3855-VLOOKUP($B3855,產品!$A$2:$E$61,5,FALSE)*F3855-$R3855</f>
        <v>38712.959999999999</v>
      </c>
      <c r="J3855">
        <f t="shared" si="180"/>
        <v>2022</v>
      </c>
      <c r="P3855" t="str">
        <f>MID(VLOOKUP($D3855,業務!$A$1:$E$11,2,FALSE),FIND("/",VLOOKUP($D3855,業務!$A$1:$E$11,2,FALSE))+1,2)</f>
        <v>副理</v>
      </c>
      <c r="Q3855">
        <f t="shared" si="181"/>
        <v>1.2E-2</v>
      </c>
      <c r="R3855">
        <f t="shared" si="182"/>
        <v>1607.04</v>
      </c>
    </row>
    <row r="3856" spans="1:18" ht="15.75" customHeight="1">
      <c r="A3856" s="19">
        <v>3855</v>
      </c>
      <c r="B3856" s="4">
        <v>6</v>
      </c>
      <c r="C3856" s="15">
        <v>275</v>
      </c>
      <c r="D3856" s="21">
        <v>5</v>
      </c>
      <c r="E3856" s="22">
        <v>44610</v>
      </c>
      <c r="F3856" s="26">
        <v>20</v>
      </c>
      <c r="G3856" s="24">
        <v>0.2</v>
      </c>
      <c r="H3856">
        <f>VLOOKUP($B3856,產品!$A$1:$E$61,4,FALSE)*(1-$G3856)*$F3856</f>
        <v>16000</v>
      </c>
      <c r="I3856" s="58">
        <f>$H3856-VLOOKUP($B3856,產品!$A$2:$E$61,5,FALSE)*F3856-$R3856</f>
        <v>7840</v>
      </c>
      <c r="J3856">
        <f t="shared" si="180"/>
        <v>2022</v>
      </c>
      <c r="P3856" t="str">
        <f>MID(VLOOKUP($D3856,業務!$A$1:$E$11,2,FALSE),FIND("/",VLOOKUP($D3856,業務!$A$1:$E$11,2,FALSE))+1,2)</f>
        <v>專員</v>
      </c>
      <c r="Q3856">
        <f t="shared" si="181"/>
        <v>0.01</v>
      </c>
      <c r="R3856">
        <f t="shared" si="182"/>
        <v>160</v>
      </c>
    </row>
    <row r="3857" spans="1:18" ht="15.75" customHeight="1">
      <c r="A3857" s="19">
        <v>3856</v>
      </c>
      <c r="B3857" s="4">
        <v>13</v>
      </c>
      <c r="C3857" s="15">
        <v>285</v>
      </c>
      <c r="D3857" s="21">
        <v>2</v>
      </c>
      <c r="E3857" s="22">
        <v>44610</v>
      </c>
      <c r="F3857" s="26">
        <v>50</v>
      </c>
      <c r="G3857" s="24">
        <v>0.13</v>
      </c>
      <c r="H3857">
        <f>VLOOKUP($B3857,產品!$A$1:$E$61,4,FALSE)*(1-$G3857)*$F3857</f>
        <v>78300</v>
      </c>
      <c r="I3857" s="58">
        <f>$H3857-VLOOKUP($B3857,產品!$A$2:$E$61,5,FALSE)*F3857-$R3857</f>
        <v>41125.5</v>
      </c>
      <c r="J3857">
        <f t="shared" si="180"/>
        <v>2022</v>
      </c>
      <c r="P3857" t="str">
        <f>MID(VLOOKUP($D3857,業務!$A$1:$E$11,2,FALSE),FIND("/",VLOOKUP($D3857,業務!$A$1:$E$11,2,FALSE))+1,2)</f>
        <v>經理</v>
      </c>
      <c r="Q3857">
        <f t="shared" si="181"/>
        <v>1.4999999999999999E-2</v>
      </c>
      <c r="R3857">
        <f t="shared" si="182"/>
        <v>1174.5</v>
      </c>
    </row>
    <row r="3858" spans="1:18" ht="15.75" customHeight="1">
      <c r="A3858" s="19">
        <v>3857</v>
      </c>
      <c r="B3858" s="4">
        <v>7</v>
      </c>
      <c r="C3858" s="15">
        <v>121</v>
      </c>
      <c r="D3858" s="21">
        <v>1</v>
      </c>
      <c r="E3858" s="22">
        <v>44610</v>
      </c>
      <c r="F3858" s="26">
        <v>50</v>
      </c>
      <c r="G3858" s="24">
        <v>0.12</v>
      </c>
      <c r="H3858">
        <f>VLOOKUP($B3858,產品!$A$1:$E$61,4,FALSE)*(1-$G3858)*$F3858</f>
        <v>44000</v>
      </c>
      <c r="I3858" s="58">
        <f>$H3858-VLOOKUP($B3858,產品!$A$2:$E$61,5,FALSE)*F3858-$R3858</f>
        <v>23560</v>
      </c>
      <c r="J3858">
        <f t="shared" si="180"/>
        <v>2022</v>
      </c>
      <c r="P3858" t="str">
        <f>MID(VLOOKUP($D3858,業務!$A$1:$E$11,2,FALSE),FIND("/",VLOOKUP($D3858,業務!$A$1:$E$11,2,FALSE))+1,2)</f>
        <v>專員</v>
      </c>
      <c r="Q3858">
        <f t="shared" si="181"/>
        <v>0.01</v>
      </c>
      <c r="R3858">
        <f t="shared" si="182"/>
        <v>440</v>
      </c>
    </row>
    <row r="3859" spans="1:18" ht="15.75" customHeight="1">
      <c r="A3859" s="19">
        <v>3858</v>
      </c>
      <c r="B3859" s="4">
        <v>24</v>
      </c>
      <c r="C3859" s="15">
        <v>11</v>
      </c>
      <c r="D3859" s="21">
        <v>8</v>
      </c>
      <c r="E3859" s="22">
        <v>44610</v>
      </c>
      <c r="F3859" s="26">
        <v>150</v>
      </c>
      <c r="G3859" s="24">
        <v>0.19</v>
      </c>
      <c r="H3859">
        <f>VLOOKUP($B3859,產品!$A$1:$E$61,4,FALSE)*(1-$G3859)*$F3859</f>
        <v>218700</v>
      </c>
      <c r="I3859" s="58">
        <f>$H3859-VLOOKUP($B3859,產品!$A$2:$E$61,5,FALSE)*F3859-$R3859</f>
        <v>108513</v>
      </c>
      <c r="J3859">
        <f t="shared" si="180"/>
        <v>2022</v>
      </c>
      <c r="P3859" t="str">
        <f>MID(VLOOKUP($D3859,業務!$A$1:$E$11,2,FALSE),FIND("/",VLOOKUP($D3859,業務!$A$1:$E$11,2,FALSE))+1,2)</f>
        <v>專員</v>
      </c>
      <c r="Q3859">
        <f t="shared" si="181"/>
        <v>0.01</v>
      </c>
      <c r="R3859">
        <f t="shared" si="182"/>
        <v>2187</v>
      </c>
    </row>
    <row r="3860" spans="1:18" ht="15.75" customHeight="1">
      <c r="A3860" s="19">
        <v>3859</v>
      </c>
      <c r="B3860" s="4">
        <v>40</v>
      </c>
      <c r="C3860" s="15">
        <v>137</v>
      </c>
      <c r="D3860" s="21">
        <v>2</v>
      </c>
      <c r="E3860" s="22">
        <v>44611</v>
      </c>
      <c r="F3860" s="23">
        <v>5</v>
      </c>
      <c r="G3860" s="24">
        <v>0.11</v>
      </c>
      <c r="H3860">
        <f>VLOOKUP($B3860,產品!$A$1:$E$61,4,FALSE)*(1-$G3860)*$F3860</f>
        <v>89000</v>
      </c>
      <c r="I3860" s="58">
        <f>$H3860-VLOOKUP($B3860,產品!$A$2:$E$61,5,FALSE)*F3860-$R3860</f>
        <v>22665</v>
      </c>
      <c r="J3860">
        <f t="shared" si="180"/>
        <v>2022</v>
      </c>
      <c r="P3860" t="str">
        <f>MID(VLOOKUP($D3860,業務!$A$1:$E$11,2,FALSE),FIND("/",VLOOKUP($D3860,業務!$A$1:$E$11,2,FALSE))+1,2)</f>
        <v>經理</v>
      </c>
      <c r="Q3860">
        <f t="shared" si="181"/>
        <v>1.4999999999999999E-2</v>
      </c>
      <c r="R3860">
        <f t="shared" si="182"/>
        <v>1335</v>
      </c>
    </row>
    <row r="3861" spans="1:18" ht="15.75" customHeight="1">
      <c r="A3861" s="19">
        <v>3860</v>
      </c>
      <c r="B3861" s="4">
        <v>33</v>
      </c>
      <c r="C3861" s="15">
        <v>269</v>
      </c>
      <c r="D3861" s="21">
        <v>10</v>
      </c>
      <c r="E3861" s="22">
        <v>44611</v>
      </c>
      <c r="F3861" s="26">
        <v>5</v>
      </c>
      <c r="G3861" s="24">
        <v>0.1</v>
      </c>
      <c r="H3861">
        <f>VLOOKUP($B3861,產品!$A$1:$E$61,4,FALSE)*(1-$G3861)*$F3861</f>
        <v>33750</v>
      </c>
      <c r="I3861" s="58">
        <f>$H3861-VLOOKUP($B3861,產品!$A$2:$E$61,5,FALSE)*F3861-$R3861</f>
        <v>10912.5</v>
      </c>
      <c r="J3861">
        <f t="shared" si="180"/>
        <v>2022</v>
      </c>
      <c r="P3861" t="str">
        <f>MID(VLOOKUP($D3861,業務!$A$1:$E$11,2,FALSE),FIND("/",VLOOKUP($D3861,業務!$A$1:$E$11,2,FALSE))+1,2)</f>
        <v>專員</v>
      </c>
      <c r="Q3861">
        <f t="shared" si="181"/>
        <v>0.01</v>
      </c>
      <c r="R3861">
        <f t="shared" si="182"/>
        <v>337.5</v>
      </c>
    </row>
    <row r="3862" spans="1:18" ht="15.75" customHeight="1">
      <c r="A3862" s="19">
        <v>3861</v>
      </c>
      <c r="B3862" s="4">
        <v>47</v>
      </c>
      <c r="C3862" s="15">
        <v>12</v>
      </c>
      <c r="D3862" s="21">
        <v>4</v>
      </c>
      <c r="E3862" s="22">
        <v>44611</v>
      </c>
      <c r="F3862" s="23">
        <v>10</v>
      </c>
      <c r="G3862" s="24">
        <v>0.09</v>
      </c>
      <c r="H3862">
        <f>VLOOKUP($B3862,產品!$A$1:$E$61,4,FALSE)*(1-$G3862)*$F3862</f>
        <v>182000</v>
      </c>
      <c r="I3862" s="58">
        <f>$H3862-VLOOKUP($B3862,產品!$A$2:$E$61,5,FALSE)*F3862-$R3862</f>
        <v>49816</v>
      </c>
      <c r="J3862">
        <f t="shared" si="180"/>
        <v>2022</v>
      </c>
      <c r="P3862" t="str">
        <f>MID(VLOOKUP($D3862,業務!$A$1:$E$11,2,FALSE),FIND("/",VLOOKUP($D3862,業務!$A$1:$E$11,2,FALSE))+1,2)</f>
        <v>副理</v>
      </c>
      <c r="Q3862">
        <f t="shared" si="181"/>
        <v>1.2E-2</v>
      </c>
      <c r="R3862">
        <f t="shared" si="182"/>
        <v>2184</v>
      </c>
    </row>
    <row r="3863" spans="1:18" ht="15.75" customHeight="1">
      <c r="A3863" s="19">
        <v>3862</v>
      </c>
      <c r="B3863" s="4">
        <v>46</v>
      </c>
      <c r="C3863" s="15">
        <v>12</v>
      </c>
      <c r="D3863" s="21">
        <v>5</v>
      </c>
      <c r="E3863" s="22">
        <v>44611</v>
      </c>
      <c r="F3863" s="26">
        <v>10</v>
      </c>
      <c r="G3863" s="24">
        <v>0.06</v>
      </c>
      <c r="H3863">
        <f>VLOOKUP($B3863,產品!$A$1:$E$61,4,FALSE)*(1-$G3863)*$F3863</f>
        <v>159800</v>
      </c>
      <c r="I3863" s="58">
        <f>$H3863-VLOOKUP($B3863,產品!$A$2:$E$61,5,FALSE)*F3863-$R3863</f>
        <v>47702</v>
      </c>
      <c r="J3863">
        <f t="shared" si="180"/>
        <v>2022</v>
      </c>
      <c r="P3863" t="str">
        <f>MID(VLOOKUP($D3863,業務!$A$1:$E$11,2,FALSE),FIND("/",VLOOKUP($D3863,業務!$A$1:$E$11,2,FALSE))+1,2)</f>
        <v>專員</v>
      </c>
      <c r="Q3863">
        <f t="shared" si="181"/>
        <v>0.01</v>
      </c>
      <c r="R3863">
        <f t="shared" si="182"/>
        <v>1598</v>
      </c>
    </row>
    <row r="3864" spans="1:18" ht="15.75" customHeight="1">
      <c r="A3864" s="19">
        <v>3863</v>
      </c>
      <c r="B3864" s="4">
        <v>46</v>
      </c>
      <c r="C3864" s="15">
        <v>10</v>
      </c>
      <c r="D3864" s="21">
        <v>2</v>
      </c>
      <c r="E3864" s="22">
        <v>44611</v>
      </c>
      <c r="F3864" s="26">
        <v>10</v>
      </c>
      <c r="G3864" s="24">
        <v>7.0000000000000007E-2</v>
      </c>
      <c r="H3864">
        <f>VLOOKUP($B3864,產品!$A$1:$E$61,4,FALSE)*(1-$G3864)*$F3864</f>
        <v>158099.99999999997</v>
      </c>
      <c r="I3864" s="58">
        <f>$H3864-VLOOKUP($B3864,產品!$A$2:$E$61,5,FALSE)*F3864-$R3864</f>
        <v>45228.499999999971</v>
      </c>
      <c r="J3864">
        <f t="shared" si="180"/>
        <v>2022</v>
      </c>
      <c r="P3864" t="str">
        <f>MID(VLOOKUP($D3864,業務!$A$1:$E$11,2,FALSE),FIND("/",VLOOKUP($D3864,業務!$A$1:$E$11,2,FALSE))+1,2)</f>
        <v>經理</v>
      </c>
      <c r="Q3864">
        <f t="shared" si="181"/>
        <v>1.4999999999999999E-2</v>
      </c>
      <c r="R3864">
        <f t="shared" si="182"/>
        <v>2371.4999999999995</v>
      </c>
    </row>
    <row r="3865" spans="1:18" ht="15.75" customHeight="1">
      <c r="A3865" s="19">
        <v>3864</v>
      </c>
      <c r="B3865" s="4">
        <v>14</v>
      </c>
      <c r="C3865" s="15">
        <v>280</v>
      </c>
      <c r="D3865" s="21">
        <v>5</v>
      </c>
      <c r="E3865" s="22">
        <v>44611</v>
      </c>
      <c r="F3865" s="26">
        <v>20</v>
      </c>
      <c r="G3865" s="24">
        <v>0.06</v>
      </c>
      <c r="H3865">
        <f>VLOOKUP($B3865,產品!$A$1:$E$61,4,FALSE)*(1-$G3865)*$F3865</f>
        <v>33840</v>
      </c>
      <c r="I3865" s="58">
        <f>$H3865-VLOOKUP($B3865,產品!$A$2:$E$61,5,FALSE)*F3865-$R3865</f>
        <v>19101.599999999999</v>
      </c>
      <c r="J3865">
        <f t="shared" si="180"/>
        <v>2022</v>
      </c>
      <c r="P3865" t="str">
        <f>MID(VLOOKUP($D3865,業務!$A$1:$E$11,2,FALSE),FIND("/",VLOOKUP($D3865,業務!$A$1:$E$11,2,FALSE))+1,2)</f>
        <v>專員</v>
      </c>
      <c r="Q3865">
        <f t="shared" si="181"/>
        <v>0.01</v>
      </c>
      <c r="R3865">
        <f t="shared" si="182"/>
        <v>338.40000000000003</v>
      </c>
    </row>
    <row r="3866" spans="1:18" ht="15.75" customHeight="1">
      <c r="A3866" s="19">
        <v>3865</v>
      </c>
      <c r="B3866" s="4">
        <v>23</v>
      </c>
      <c r="C3866" s="15">
        <v>281</v>
      </c>
      <c r="D3866" s="21">
        <v>8</v>
      </c>
      <c r="E3866" s="22">
        <v>44611</v>
      </c>
      <c r="F3866" s="26">
        <v>20</v>
      </c>
      <c r="G3866" s="24">
        <v>0.09</v>
      </c>
      <c r="H3866">
        <f>VLOOKUP($B3866,產品!$A$1:$E$61,4,FALSE)*(1-$G3866)*$F3866</f>
        <v>32760</v>
      </c>
      <c r="I3866" s="58">
        <f>$H3866-VLOOKUP($B3866,產品!$A$2:$E$61,5,FALSE)*F3866-$R3866</f>
        <v>18032.400000000001</v>
      </c>
      <c r="J3866">
        <f t="shared" si="180"/>
        <v>2022</v>
      </c>
      <c r="P3866" t="str">
        <f>MID(VLOOKUP($D3866,業務!$A$1:$E$11,2,FALSE),FIND("/",VLOOKUP($D3866,業務!$A$1:$E$11,2,FALSE))+1,2)</f>
        <v>專員</v>
      </c>
      <c r="Q3866">
        <f t="shared" si="181"/>
        <v>0.01</v>
      </c>
      <c r="R3866">
        <f t="shared" si="182"/>
        <v>327.60000000000002</v>
      </c>
    </row>
    <row r="3867" spans="1:18" ht="15.75" customHeight="1">
      <c r="A3867" s="19">
        <v>3866</v>
      </c>
      <c r="B3867" s="4">
        <v>15</v>
      </c>
      <c r="C3867" s="15">
        <v>258</v>
      </c>
      <c r="D3867" s="21">
        <v>9</v>
      </c>
      <c r="E3867" s="22">
        <v>44611</v>
      </c>
      <c r="F3867" s="26">
        <v>40</v>
      </c>
      <c r="G3867" s="24">
        <v>0.08</v>
      </c>
      <c r="H3867">
        <f>VLOOKUP($B3867,產品!$A$1:$E$61,4,FALSE)*(1-$G3867)*$F3867</f>
        <v>66240</v>
      </c>
      <c r="I3867" s="58">
        <f>$H3867-VLOOKUP($B3867,產品!$A$2:$E$61,5,FALSE)*F3867-$R3867</f>
        <v>36446.400000000001</v>
      </c>
      <c r="J3867">
        <f t="shared" si="180"/>
        <v>2022</v>
      </c>
      <c r="P3867" t="str">
        <f>MID(VLOOKUP($D3867,業務!$A$1:$E$11,2,FALSE),FIND("/",VLOOKUP($D3867,業務!$A$1:$E$11,2,FALSE))+1,2)</f>
        <v>經理</v>
      </c>
      <c r="Q3867">
        <f t="shared" si="181"/>
        <v>1.4999999999999999E-2</v>
      </c>
      <c r="R3867">
        <f t="shared" si="182"/>
        <v>993.59999999999991</v>
      </c>
    </row>
    <row r="3868" spans="1:18" ht="15.75" customHeight="1">
      <c r="A3868" s="19">
        <v>3867</v>
      </c>
      <c r="B3868" s="4">
        <v>4</v>
      </c>
      <c r="C3868" s="15">
        <v>284</v>
      </c>
      <c r="D3868" s="21">
        <v>9</v>
      </c>
      <c r="E3868" s="22">
        <v>44611</v>
      </c>
      <c r="F3868" s="26">
        <v>40</v>
      </c>
      <c r="G3868" s="24">
        <v>0.14000000000000001</v>
      </c>
      <c r="H3868">
        <f>VLOOKUP($B3868,產品!$A$1:$E$61,4,FALSE)*(1-$G3868)*$F3868</f>
        <v>34400</v>
      </c>
      <c r="I3868" s="58">
        <f>$H3868-VLOOKUP($B3868,產品!$A$2:$E$61,5,FALSE)*F3868-$R3868</f>
        <v>17884</v>
      </c>
      <c r="J3868">
        <f t="shared" si="180"/>
        <v>2022</v>
      </c>
      <c r="P3868" t="str">
        <f>MID(VLOOKUP($D3868,業務!$A$1:$E$11,2,FALSE),FIND("/",VLOOKUP($D3868,業務!$A$1:$E$11,2,FALSE))+1,2)</f>
        <v>經理</v>
      </c>
      <c r="Q3868">
        <f t="shared" si="181"/>
        <v>1.4999999999999999E-2</v>
      </c>
      <c r="R3868">
        <f t="shared" si="182"/>
        <v>516</v>
      </c>
    </row>
    <row r="3869" spans="1:18" ht="15.75" customHeight="1">
      <c r="A3869" s="19">
        <v>3868</v>
      </c>
      <c r="B3869" s="4">
        <v>6</v>
      </c>
      <c r="C3869" s="15">
        <v>124</v>
      </c>
      <c r="D3869" s="21">
        <v>9</v>
      </c>
      <c r="E3869" s="22">
        <v>44611</v>
      </c>
      <c r="F3869" s="23">
        <v>60</v>
      </c>
      <c r="G3869" s="24">
        <v>0.05</v>
      </c>
      <c r="H3869">
        <f>VLOOKUP($B3869,產品!$A$1:$E$61,4,FALSE)*(1-$G3869)*$F3869</f>
        <v>57000</v>
      </c>
      <c r="I3869" s="58">
        <f>$H3869-VLOOKUP($B3869,產品!$A$2:$E$61,5,FALSE)*F3869-$R3869</f>
        <v>32145</v>
      </c>
      <c r="J3869">
        <f t="shared" si="180"/>
        <v>2022</v>
      </c>
      <c r="P3869" t="str">
        <f>MID(VLOOKUP($D3869,業務!$A$1:$E$11,2,FALSE),FIND("/",VLOOKUP($D3869,業務!$A$1:$E$11,2,FALSE))+1,2)</f>
        <v>經理</v>
      </c>
      <c r="Q3869">
        <f t="shared" si="181"/>
        <v>1.4999999999999999E-2</v>
      </c>
      <c r="R3869">
        <f t="shared" si="182"/>
        <v>855</v>
      </c>
    </row>
    <row r="3870" spans="1:18" ht="15.75" customHeight="1">
      <c r="A3870" s="19">
        <v>3869</v>
      </c>
      <c r="B3870" s="4">
        <v>58</v>
      </c>
      <c r="C3870" s="15">
        <v>5</v>
      </c>
      <c r="D3870" s="21">
        <v>9</v>
      </c>
      <c r="E3870" s="22">
        <v>44612</v>
      </c>
      <c r="F3870" s="26">
        <v>4</v>
      </c>
      <c r="G3870" s="24">
        <v>0.15</v>
      </c>
      <c r="H3870">
        <f>VLOOKUP($B3870,產品!$A$1:$E$61,4,FALSE)*(1-$G3870)*$F3870</f>
        <v>71400</v>
      </c>
      <c r="I3870" s="58">
        <f>$H3870-VLOOKUP($B3870,產品!$A$2:$E$61,5,FALSE)*F3870-$R3870</f>
        <v>11529.000000000007</v>
      </c>
      <c r="J3870">
        <f t="shared" si="180"/>
        <v>2022</v>
      </c>
      <c r="P3870" t="str">
        <f>MID(VLOOKUP($D3870,業務!$A$1:$E$11,2,FALSE),FIND("/",VLOOKUP($D3870,業務!$A$1:$E$11,2,FALSE))+1,2)</f>
        <v>經理</v>
      </c>
      <c r="Q3870">
        <f t="shared" si="181"/>
        <v>1.4999999999999999E-2</v>
      </c>
      <c r="R3870">
        <f t="shared" si="182"/>
        <v>1071</v>
      </c>
    </row>
    <row r="3871" spans="1:18" ht="15.75" customHeight="1">
      <c r="A3871" s="19">
        <v>3870</v>
      </c>
      <c r="B3871" s="4">
        <v>27</v>
      </c>
      <c r="C3871" s="15">
        <v>289</v>
      </c>
      <c r="D3871" s="21">
        <v>5</v>
      </c>
      <c r="E3871" s="22">
        <v>44612</v>
      </c>
      <c r="F3871" s="26">
        <v>4</v>
      </c>
      <c r="G3871" s="24">
        <v>0.13</v>
      </c>
      <c r="H3871">
        <f>VLOOKUP($B3871,產品!$A$1:$E$61,4,FALSE)*(1-$G3871)*$F3871</f>
        <v>24360</v>
      </c>
      <c r="I3871" s="58">
        <f>$H3871-VLOOKUP($B3871,產品!$A$2:$E$61,5,FALSE)*F3871-$R3871</f>
        <v>7316.4</v>
      </c>
      <c r="J3871">
        <f t="shared" si="180"/>
        <v>2022</v>
      </c>
      <c r="P3871" t="str">
        <f>MID(VLOOKUP($D3871,業務!$A$1:$E$11,2,FALSE),FIND("/",VLOOKUP($D3871,業務!$A$1:$E$11,2,FALSE))+1,2)</f>
        <v>專員</v>
      </c>
      <c r="Q3871">
        <f t="shared" si="181"/>
        <v>0.01</v>
      </c>
      <c r="R3871">
        <f t="shared" si="182"/>
        <v>243.6</v>
      </c>
    </row>
    <row r="3872" spans="1:18" ht="15.75" customHeight="1">
      <c r="A3872" s="19">
        <v>3871</v>
      </c>
      <c r="B3872" s="4">
        <v>49</v>
      </c>
      <c r="C3872" s="15">
        <v>8</v>
      </c>
      <c r="D3872" s="21">
        <v>10</v>
      </c>
      <c r="E3872" s="22">
        <v>44612</v>
      </c>
      <c r="F3872" s="26">
        <v>5</v>
      </c>
      <c r="G3872" s="24">
        <v>0.2</v>
      </c>
      <c r="H3872">
        <f>VLOOKUP($B3872,產品!$A$1:$E$61,4,FALSE)*(1-$G3872)*$F3872</f>
        <v>60000</v>
      </c>
      <c r="I3872" s="58">
        <f>$H3872-VLOOKUP($B3872,產品!$A$2:$E$61,5,FALSE)*F3872-$R3872</f>
        <v>6900</v>
      </c>
      <c r="J3872">
        <f t="shared" si="180"/>
        <v>2022</v>
      </c>
      <c r="P3872" t="str">
        <f>MID(VLOOKUP($D3872,業務!$A$1:$E$11,2,FALSE),FIND("/",VLOOKUP($D3872,業務!$A$1:$E$11,2,FALSE))+1,2)</f>
        <v>專員</v>
      </c>
      <c r="Q3872">
        <f t="shared" si="181"/>
        <v>0.01</v>
      </c>
      <c r="R3872">
        <f t="shared" si="182"/>
        <v>600</v>
      </c>
    </row>
    <row r="3873" spans="1:18" ht="15.75" customHeight="1">
      <c r="A3873" s="19">
        <v>3872</v>
      </c>
      <c r="B3873" s="4">
        <v>52</v>
      </c>
      <c r="C3873" s="15">
        <v>124</v>
      </c>
      <c r="D3873" s="21">
        <v>10</v>
      </c>
      <c r="E3873" s="22">
        <v>44612</v>
      </c>
      <c r="F3873" s="26">
        <v>12</v>
      </c>
      <c r="G3873" s="24">
        <v>0.15</v>
      </c>
      <c r="H3873">
        <f>VLOOKUP($B3873,產品!$A$1:$E$61,4,FALSE)*(1-$G3873)*$F3873</f>
        <v>224400</v>
      </c>
      <c r="I3873" s="58">
        <f>$H3873-VLOOKUP($B3873,產品!$A$2:$E$61,5,FALSE)*F3873-$R3873</f>
        <v>37356.000000000029</v>
      </c>
      <c r="J3873">
        <f t="shared" si="180"/>
        <v>2022</v>
      </c>
      <c r="P3873" t="str">
        <f>MID(VLOOKUP($D3873,業務!$A$1:$E$11,2,FALSE),FIND("/",VLOOKUP($D3873,業務!$A$1:$E$11,2,FALSE))+1,2)</f>
        <v>專員</v>
      </c>
      <c r="Q3873">
        <f t="shared" si="181"/>
        <v>0.01</v>
      </c>
      <c r="R3873">
        <f t="shared" si="182"/>
        <v>2244</v>
      </c>
    </row>
    <row r="3874" spans="1:18" ht="15.75" customHeight="1">
      <c r="A3874" s="19">
        <v>3873</v>
      </c>
      <c r="B3874" s="4">
        <v>1</v>
      </c>
      <c r="C3874" s="15">
        <v>275</v>
      </c>
      <c r="D3874" s="21">
        <v>4</v>
      </c>
      <c r="E3874" s="22">
        <v>44612</v>
      </c>
      <c r="F3874" s="26">
        <v>17</v>
      </c>
      <c r="G3874" s="24">
        <v>0.18</v>
      </c>
      <c r="H3874">
        <f>VLOOKUP($B3874,產品!$A$1:$E$61,4,FALSE)*(1-$G3874)*$F3874</f>
        <v>13940.000000000002</v>
      </c>
      <c r="I3874" s="58">
        <f>$H3874-VLOOKUP($B3874,產品!$A$2:$E$61,5,FALSE)*F3874-$R3874</f>
        <v>6972.7200000000021</v>
      </c>
      <c r="J3874">
        <f t="shared" si="180"/>
        <v>2022</v>
      </c>
      <c r="P3874" t="str">
        <f>MID(VLOOKUP($D3874,業務!$A$1:$E$11,2,FALSE),FIND("/",VLOOKUP($D3874,業務!$A$1:$E$11,2,FALSE))+1,2)</f>
        <v>副理</v>
      </c>
      <c r="Q3874">
        <f t="shared" si="181"/>
        <v>1.2E-2</v>
      </c>
      <c r="R3874">
        <f t="shared" si="182"/>
        <v>167.28000000000003</v>
      </c>
    </row>
    <row r="3875" spans="1:18" ht="15.75" customHeight="1">
      <c r="A3875" s="19">
        <v>3874</v>
      </c>
      <c r="B3875" s="4">
        <v>33</v>
      </c>
      <c r="C3875" s="15">
        <v>287</v>
      </c>
      <c r="D3875" s="21">
        <v>4</v>
      </c>
      <c r="E3875" s="22">
        <v>44612</v>
      </c>
      <c r="F3875" s="26">
        <v>25</v>
      </c>
      <c r="G3875" s="24">
        <v>0.05</v>
      </c>
      <c r="H3875">
        <f>VLOOKUP($B3875,產品!$A$1:$E$61,4,FALSE)*(1-$G3875)*$F3875</f>
        <v>178125</v>
      </c>
      <c r="I3875" s="58">
        <f>$H3875-VLOOKUP($B3875,產品!$A$2:$E$61,5,FALSE)*F3875-$R3875</f>
        <v>63487.5</v>
      </c>
      <c r="J3875">
        <f t="shared" si="180"/>
        <v>2022</v>
      </c>
      <c r="P3875" t="str">
        <f>MID(VLOOKUP($D3875,業務!$A$1:$E$11,2,FALSE),FIND("/",VLOOKUP($D3875,業務!$A$1:$E$11,2,FALSE))+1,2)</f>
        <v>副理</v>
      </c>
      <c r="Q3875">
        <f t="shared" si="181"/>
        <v>1.2E-2</v>
      </c>
      <c r="R3875">
        <f t="shared" si="182"/>
        <v>2137.5</v>
      </c>
    </row>
    <row r="3876" spans="1:18" ht="15.75" customHeight="1">
      <c r="A3876" s="19">
        <v>3875</v>
      </c>
      <c r="B3876" s="4">
        <v>7</v>
      </c>
      <c r="C3876" s="15">
        <v>11</v>
      </c>
      <c r="D3876" s="21">
        <v>4</v>
      </c>
      <c r="E3876" s="22">
        <v>44612</v>
      </c>
      <c r="F3876" s="26">
        <v>45</v>
      </c>
      <c r="G3876" s="24">
        <v>0.13</v>
      </c>
      <c r="H3876">
        <f>VLOOKUP($B3876,產品!$A$1:$E$61,4,FALSE)*(1-$G3876)*$F3876</f>
        <v>39150</v>
      </c>
      <c r="I3876" s="58">
        <f>$H3876-VLOOKUP($B3876,產品!$A$2:$E$61,5,FALSE)*F3876-$R3876</f>
        <v>20680.2</v>
      </c>
      <c r="J3876">
        <f t="shared" si="180"/>
        <v>2022</v>
      </c>
      <c r="P3876" t="str">
        <f>MID(VLOOKUP($D3876,業務!$A$1:$E$11,2,FALSE),FIND("/",VLOOKUP($D3876,業務!$A$1:$E$11,2,FALSE))+1,2)</f>
        <v>副理</v>
      </c>
      <c r="Q3876">
        <f t="shared" si="181"/>
        <v>1.2E-2</v>
      </c>
      <c r="R3876">
        <f t="shared" si="182"/>
        <v>469.8</v>
      </c>
    </row>
    <row r="3877" spans="1:18" ht="15.75" customHeight="1">
      <c r="A3877" s="19">
        <v>3876</v>
      </c>
      <c r="B3877" s="4">
        <v>32</v>
      </c>
      <c r="C3877" s="15">
        <v>275</v>
      </c>
      <c r="D3877" s="21">
        <v>1</v>
      </c>
      <c r="E3877" s="22">
        <v>44613</v>
      </c>
      <c r="F3877" s="23">
        <v>3</v>
      </c>
      <c r="G3877" s="24">
        <v>7.0000000000000007E-2</v>
      </c>
      <c r="H3877">
        <f>VLOOKUP($B3877,產品!$A$1:$E$61,4,FALSE)*(1-$G3877)*$F3877</f>
        <v>20924.999999999996</v>
      </c>
      <c r="I3877" s="58">
        <f>$H3877-VLOOKUP($B3877,產品!$A$2:$E$61,5,FALSE)*F3877-$R3877</f>
        <v>7215.7499999999964</v>
      </c>
      <c r="J3877">
        <f t="shared" si="180"/>
        <v>2022</v>
      </c>
      <c r="P3877" t="str">
        <f>MID(VLOOKUP($D3877,業務!$A$1:$E$11,2,FALSE),FIND("/",VLOOKUP($D3877,業務!$A$1:$E$11,2,FALSE))+1,2)</f>
        <v>專員</v>
      </c>
      <c r="Q3877">
        <f t="shared" si="181"/>
        <v>0.01</v>
      </c>
      <c r="R3877">
        <f t="shared" si="182"/>
        <v>209.24999999999997</v>
      </c>
    </row>
    <row r="3878" spans="1:18" ht="15.75" customHeight="1">
      <c r="A3878" s="19">
        <v>3877</v>
      </c>
      <c r="B3878" s="4">
        <v>35</v>
      </c>
      <c r="C3878" s="15">
        <v>289</v>
      </c>
      <c r="D3878" s="21">
        <v>6</v>
      </c>
      <c r="E3878" s="22">
        <v>44613</v>
      </c>
      <c r="F3878" s="26">
        <v>5</v>
      </c>
      <c r="G3878" s="24">
        <v>0.17</v>
      </c>
      <c r="H3878">
        <f>VLOOKUP($B3878,產品!$A$1:$E$61,4,FALSE)*(1-$G3878)*$F3878</f>
        <v>35275</v>
      </c>
      <c r="I3878" s="58">
        <f>$H3878-VLOOKUP($B3878,產品!$A$2:$E$61,5,FALSE)*F3878-$R3878</f>
        <v>9422.25</v>
      </c>
      <c r="J3878">
        <f t="shared" si="180"/>
        <v>2022</v>
      </c>
      <c r="P3878" t="str">
        <f>MID(VLOOKUP($D3878,業務!$A$1:$E$11,2,FALSE),FIND("/",VLOOKUP($D3878,業務!$A$1:$E$11,2,FALSE))+1,2)</f>
        <v>專員</v>
      </c>
      <c r="Q3878">
        <f t="shared" si="181"/>
        <v>0.01</v>
      </c>
      <c r="R3878">
        <f t="shared" si="182"/>
        <v>352.75</v>
      </c>
    </row>
    <row r="3879" spans="1:18" ht="15.75" customHeight="1">
      <c r="A3879" s="19">
        <v>3878</v>
      </c>
      <c r="B3879" s="4">
        <v>30</v>
      </c>
      <c r="C3879" s="15">
        <v>9</v>
      </c>
      <c r="D3879" s="21">
        <v>1</v>
      </c>
      <c r="E3879" s="22">
        <v>44613</v>
      </c>
      <c r="F3879" s="23">
        <v>6</v>
      </c>
      <c r="G3879" s="24">
        <v>0.18</v>
      </c>
      <c r="H3879">
        <f>VLOOKUP($B3879,產品!$A$1:$E$61,4,FALSE)*(1-$G3879)*$F3879</f>
        <v>31980</v>
      </c>
      <c r="I3879" s="58">
        <f>$H3879-VLOOKUP($B3879,產品!$A$2:$E$61,5,FALSE)*F3879-$R3879</f>
        <v>8260.2000000000007</v>
      </c>
      <c r="J3879">
        <f t="shared" si="180"/>
        <v>2022</v>
      </c>
      <c r="P3879" t="str">
        <f>MID(VLOOKUP($D3879,業務!$A$1:$E$11,2,FALSE),FIND("/",VLOOKUP($D3879,業務!$A$1:$E$11,2,FALSE))+1,2)</f>
        <v>專員</v>
      </c>
      <c r="Q3879">
        <f t="shared" si="181"/>
        <v>0.01</v>
      </c>
      <c r="R3879">
        <f t="shared" si="182"/>
        <v>319.8</v>
      </c>
    </row>
    <row r="3880" spans="1:18" ht="15.75" customHeight="1">
      <c r="A3880" s="19">
        <v>3879</v>
      </c>
      <c r="B3880" s="4">
        <v>23</v>
      </c>
      <c r="C3880" s="15">
        <v>12</v>
      </c>
      <c r="D3880" s="21">
        <v>5</v>
      </c>
      <c r="E3880" s="22">
        <v>44613</v>
      </c>
      <c r="F3880" s="26">
        <v>6</v>
      </c>
      <c r="G3880" s="24">
        <v>0.16</v>
      </c>
      <c r="H3880">
        <f>VLOOKUP($B3880,產品!$A$1:$E$61,4,FALSE)*(1-$G3880)*$F3880</f>
        <v>9072</v>
      </c>
      <c r="I3880" s="58">
        <f>$H3880-VLOOKUP($B3880,產品!$A$2:$E$61,5,FALSE)*F3880-$R3880</f>
        <v>4661.28</v>
      </c>
      <c r="J3880">
        <f t="shared" si="180"/>
        <v>2022</v>
      </c>
      <c r="P3880" t="str">
        <f>MID(VLOOKUP($D3880,業務!$A$1:$E$11,2,FALSE),FIND("/",VLOOKUP($D3880,業務!$A$1:$E$11,2,FALSE))+1,2)</f>
        <v>專員</v>
      </c>
      <c r="Q3880">
        <f t="shared" si="181"/>
        <v>0.01</v>
      </c>
      <c r="R3880">
        <f t="shared" si="182"/>
        <v>90.72</v>
      </c>
    </row>
    <row r="3881" spans="1:18" ht="15.75" customHeight="1">
      <c r="A3881" s="19">
        <v>3880</v>
      </c>
      <c r="B3881" s="4">
        <v>45</v>
      </c>
      <c r="C3881" s="15">
        <v>4</v>
      </c>
      <c r="D3881" s="21">
        <v>3</v>
      </c>
      <c r="E3881" s="22">
        <v>44613</v>
      </c>
      <c r="F3881" s="26">
        <v>7</v>
      </c>
      <c r="G3881" s="24">
        <v>0.11</v>
      </c>
      <c r="H3881">
        <f>VLOOKUP($B3881,產品!$A$1:$E$61,4,FALSE)*(1-$G3881)*$F3881</f>
        <v>87220</v>
      </c>
      <c r="I3881" s="58">
        <f>$H3881-VLOOKUP($B3881,產品!$A$2:$E$61,5,FALSE)*F3881-$R3881</f>
        <v>22124.48</v>
      </c>
      <c r="J3881">
        <f t="shared" si="180"/>
        <v>2022</v>
      </c>
      <c r="P3881" t="str">
        <f>MID(VLOOKUP($D3881,業務!$A$1:$E$11,2,FALSE),FIND("/",VLOOKUP($D3881,業務!$A$1:$E$11,2,FALSE))+1,2)</f>
        <v>協理</v>
      </c>
      <c r="Q3881">
        <f t="shared" si="181"/>
        <v>1.6E-2</v>
      </c>
      <c r="R3881">
        <f t="shared" si="182"/>
        <v>1395.52</v>
      </c>
    </row>
    <row r="3882" spans="1:18" ht="15.75" customHeight="1">
      <c r="A3882" s="19">
        <v>3881</v>
      </c>
      <c r="B3882" s="4">
        <v>14</v>
      </c>
      <c r="C3882" s="15">
        <v>4</v>
      </c>
      <c r="D3882" s="21">
        <v>8</v>
      </c>
      <c r="E3882" s="22">
        <v>44613</v>
      </c>
      <c r="F3882" s="26">
        <v>11</v>
      </c>
      <c r="G3882" s="24">
        <v>0.2</v>
      </c>
      <c r="H3882">
        <f>VLOOKUP($B3882,產品!$A$1:$E$61,4,FALSE)*(1-$G3882)*$F3882</f>
        <v>15840</v>
      </c>
      <c r="I3882" s="58">
        <f>$H3882-VLOOKUP($B3882,產品!$A$2:$E$61,5,FALSE)*F3882-$R3882</f>
        <v>7761.6</v>
      </c>
      <c r="J3882">
        <f t="shared" si="180"/>
        <v>2022</v>
      </c>
      <c r="P3882" t="str">
        <f>MID(VLOOKUP($D3882,業務!$A$1:$E$11,2,FALSE),FIND("/",VLOOKUP($D3882,業務!$A$1:$E$11,2,FALSE))+1,2)</f>
        <v>專員</v>
      </c>
      <c r="Q3882">
        <f t="shared" si="181"/>
        <v>0.01</v>
      </c>
      <c r="R3882">
        <f t="shared" si="182"/>
        <v>158.4</v>
      </c>
    </row>
    <row r="3883" spans="1:18" ht="15.75" customHeight="1">
      <c r="A3883" s="19">
        <v>3882</v>
      </c>
      <c r="B3883" s="4">
        <v>6</v>
      </c>
      <c r="C3883" s="15">
        <v>4</v>
      </c>
      <c r="D3883" s="21">
        <v>7</v>
      </c>
      <c r="E3883" s="22">
        <v>44613</v>
      </c>
      <c r="F3883" s="26">
        <v>250</v>
      </c>
      <c r="G3883" s="24">
        <v>0.14000000000000001</v>
      </c>
      <c r="H3883">
        <f>VLOOKUP($B3883,產品!$A$1:$E$61,4,FALSE)*(1-$G3883)*$F3883</f>
        <v>215000</v>
      </c>
      <c r="I3883" s="58">
        <f>$H3883-VLOOKUP($B3883,產品!$A$2:$E$61,5,FALSE)*F3883-$R3883</f>
        <v>112420</v>
      </c>
      <c r="J3883">
        <f t="shared" si="180"/>
        <v>2022</v>
      </c>
      <c r="P3883" t="str">
        <f>MID(VLOOKUP($D3883,業務!$A$1:$E$11,2,FALSE),FIND("/",VLOOKUP($D3883,業務!$A$1:$E$11,2,FALSE))+1,2)</f>
        <v>副理</v>
      </c>
      <c r="Q3883">
        <f t="shared" si="181"/>
        <v>1.2E-2</v>
      </c>
      <c r="R3883">
        <f t="shared" si="182"/>
        <v>2580</v>
      </c>
    </row>
    <row r="3884" spans="1:18" ht="15.75" customHeight="1">
      <c r="A3884" s="19">
        <v>3883</v>
      </c>
      <c r="B3884" s="4">
        <v>28</v>
      </c>
      <c r="C3884" s="15">
        <v>12</v>
      </c>
      <c r="D3884" s="21">
        <v>5</v>
      </c>
      <c r="E3884" s="22">
        <v>44614</v>
      </c>
      <c r="F3884" s="26">
        <v>6</v>
      </c>
      <c r="G3884" s="24">
        <v>0.08</v>
      </c>
      <c r="H3884">
        <f>VLOOKUP($B3884,產品!$A$1:$E$61,4,FALSE)*(1-$G3884)*$F3884</f>
        <v>41400</v>
      </c>
      <c r="I3884" s="58">
        <f>$H3884-VLOOKUP($B3884,產品!$A$2:$E$61,5,FALSE)*F3884-$R3884</f>
        <v>13986</v>
      </c>
      <c r="J3884">
        <f t="shared" si="180"/>
        <v>2022</v>
      </c>
      <c r="P3884" t="str">
        <f>MID(VLOOKUP($D3884,業務!$A$1:$E$11,2,FALSE),FIND("/",VLOOKUP($D3884,業務!$A$1:$E$11,2,FALSE))+1,2)</f>
        <v>專員</v>
      </c>
      <c r="Q3884">
        <f t="shared" si="181"/>
        <v>0.01</v>
      </c>
      <c r="R3884">
        <f t="shared" si="182"/>
        <v>414</v>
      </c>
    </row>
    <row r="3885" spans="1:18" ht="15.75" customHeight="1">
      <c r="A3885" s="19">
        <v>3884</v>
      </c>
      <c r="B3885" s="4">
        <v>33</v>
      </c>
      <c r="C3885" s="15">
        <v>286</v>
      </c>
      <c r="D3885" s="21">
        <v>6</v>
      </c>
      <c r="E3885" s="22">
        <v>44614</v>
      </c>
      <c r="F3885" s="26">
        <v>8</v>
      </c>
      <c r="G3885" s="24">
        <v>0.11</v>
      </c>
      <c r="H3885">
        <f>VLOOKUP($B3885,產品!$A$1:$E$61,4,FALSE)*(1-$G3885)*$F3885</f>
        <v>53400</v>
      </c>
      <c r="I3885" s="58">
        <f>$H3885-VLOOKUP($B3885,產品!$A$2:$E$61,5,FALSE)*F3885-$R3885</f>
        <v>16866</v>
      </c>
      <c r="J3885">
        <f t="shared" si="180"/>
        <v>2022</v>
      </c>
      <c r="P3885" t="str">
        <f>MID(VLOOKUP($D3885,業務!$A$1:$E$11,2,FALSE),FIND("/",VLOOKUP($D3885,業務!$A$1:$E$11,2,FALSE))+1,2)</f>
        <v>專員</v>
      </c>
      <c r="Q3885">
        <f t="shared" si="181"/>
        <v>0.01</v>
      </c>
      <c r="R3885">
        <f t="shared" si="182"/>
        <v>534</v>
      </c>
    </row>
    <row r="3886" spans="1:18" ht="15.75" customHeight="1">
      <c r="A3886" s="19">
        <v>3885</v>
      </c>
      <c r="B3886" s="4">
        <v>22</v>
      </c>
      <c r="C3886" s="15">
        <v>258</v>
      </c>
      <c r="D3886" s="21">
        <v>3</v>
      </c>
      <c r="E3886" s="22">
        <v>44614</v>
      </c>
      <c r="F3886" s="23">
        <v>10</v>
      </c>
      <c r="G3886" s="24">
        <v>7.0000000000000007E-2</v>
      </c>
      <c r="H3886">
        <f>VLOOKUP($B3886,產品!$A$1:$E$61,4,FALSE)*(1-$G3886)*$F3886</f>
        <v>16740</v>
      </c>
      <c r="I3886" s="58">
        <f>$H3886-VLOOKUP($B3886,產品!$A$2:$E$61,5,FALSE)*F3886-$R3886</f>
        <v>9272.16</v>
      </c>
      <c r="J3886">
        <f t="shared" si="180"/>
        <v>2022</v>
      </c>
      <c r="P3886" t="str">
        <f>MID(VLOOKUP($D3886,業務!$A$1:$E$11,2,FALSE),FIND("/",VLOOKUP($D3886,業務!$A$1:$E$11,2,FALSE))+1,2)</f>
        <v>協理</v>
      </c>
      <c r="Q3886">
        <f t="shared" si="181"/>
        <v>1.6E-2</v>
      </c>
      <c r="R3886">
        <f t="shared" si="182"/>
        <v>267.84000000000003</v>
      </c>
    </row>
    <row r="3887" spans="1:18" ht="15.75" customHeight="1">
      <c r="A3887" s="19">
        <v>3886</v>
      </c>
      <c r="B3887" s="4">
        <v>18</v>
      </c>
      <c r="C3887" s="15">
        <v>285</v>
      </c>
      <c r="D3887" s="21">
        <v>1</v>
      </c>
      <c r="E3887" s="22">
        <v>44614</v>
      </c>
      <c r="F3887" s="26">
        <v>11</v>
      </c>
      <c r="G3887" s="24">
        <v>0.17</v>
      </c>
      <c r="H3887">
        <f>VLOOKUP($B3887,產品!$A$1:$E$61,4,FALSE)*(1-$G3887)*$F3887</f>
        <v>16434</v>
      </c>
      <c r="I3887" s="58">
        <f>$H3887-VLOOKUP($B3887,產品!$A$2:$E$61,5,FALSE)*F3887-$R3887</f>
        <v>8349.66</v>
      </c>
      <c r="J3887">
        <f t="shared" si="180"/>
        <v>2022</v>
      </c>
      <c r="P3887" t="str">
        <f>MID(VLOOKUP($D3887,業務!$A$1:$E$11,2,FALSE),FIND("/",VLOOKUP($D3887,業務!$A$1:$E$11,2,FALSE))+1,2)</f>
        <v>專員</v>
      </c>
      <c r="Q3887">
        <f t="shared" si="181"/>
        <v>0.01</v>
      </c>
      <c r="R3887">
        <f t="shared" si="182"/>
        <v>164.34</v>
      </c>
    </row>
    <row r="3888" spans="1:18" ht="15.75" customHeight="1">
      <c r="A3888" s="19">
        <v>3887</v>
      </c>
      <c r="B3888" s="4">
        <v>33</v>
      </c>
      <c r="C3888" s="15">
        <v>114</v>
      </c>
      <c r="D3888" s="21">
        <v>10</v>
      </c>
      <c r="E3888" s="22">
        <v>44614</v>
      </c>
      <c r="F3888" s="26">
        <v>16</v>
      </c>
      <c r="G3888" s="24">
        <v>0.05</v>
      </c>
      <c r="H3888">
        <f>VLOOKUP($B3888,產品!$A$1:$E$61,4,FALSE)*(1-$G3888)*$F3888</f>
        <v>114000</v>
      </c>
      <c r="I3888" s="58">
        <f>$H3888-VLOOKUP($B3888,產品!$A$2:$E$61,5,FALSE)*F3888-$R3888</f>
        <v>40860</v>
      </c>
      <c r="J3888">
        <f t="shared" si="180"/>
        <v>2022</v>
      </c>
      <c r="P3888" t="str">
        <f>MID(VLOOKUP($D3888,業務!$A$1:$E$11,2,FALSE),FIND("/",VLOOKUP($D3888,業務!$A$1:$E$11,2,FALSE))+1,2)</f>
        <v>專員</v>
      </c>
      <c r="Q3888">
        <f t="shared" si="181"/>
        <v>0.01</v>
      </c>
      <c r="R3888">
        <f t="shared" si="182"/>
        <v>1140</v>
      </c>
    </row>
    <row r="3889" spans="1:18" ht="15.75" customHeight="1">
      <c r="A3889" s="19">
        <v>3888</v>
      </c>
      <c r="B3889" s="4">
        <v>40</v>
      </c>
      <c r="C3889" s="15">
        <v>5</v>
      </c>
      <c r="D3889" s="21">
        <v>1</v>
      </c>
      <c r="E3889" s="22">
        <v>44615</v>
      </c>
      <c r="F3889" s="26">
        <v>2</v>
      </c>
      <c r="G3889" s="24">
        <v>0.2</v>
      </c>
      <c r="H3889">
        <f>VLOOKUP($B3889,產品!$A$1:$E$61,4,FALSE)*(1-$G3889)*$F3889</f>
        <v>32000</v>
      </c>
      <c r="I3889" s="58">
        <f>$H3889-VLOOKUP($B3889,產品!$A$2:$E$61,5,FALSE)*F3889-$R3889</f>
        <v>5680</v>
      </c>
      <c r="J3889">
        <f t="shared" si="180"/>
        <v>2022</v>
      </c>
      <c r="P3889" t="str">
        <f>MID(VLOOKUP($D3889,業務!$A$1:$E$11,2,FALSE),FIND("/",VLOOKUP($D3889,業務!$A$1:$E$11,2,FALSE))+1,2)</f>
        <v>專員</v>
      </c>
      <c r="Q3889">
        <f t="shared" si="181"/>
        <v>0.01</v>
      </c>
      <c r="R3889">
        <f t="shared" si="182"/>
        <v>320</v>
      </c>
    </row>
    <row r="3890" spans="1:18" ht="15.75" customHeight="1">
      <c r="A3890" s="19">
        <v>3889</v>
      </c>
      <c r="B3890" s="4">
        <v>21</v>
      </c>
      <c r="C3890" s="15">
        <v>138</v>
      </c>
      <c r="D3890" s="21">
        <v>1</v>
      </c>
      <c r="E3890" s="22">
        <v>44615</v>
      </c>
      <c r="F3890" s="26">
        <v>15</v>
      </c>
      <c r="G3890" s="24">
        <v>0.16</v>
      </c>
      <c r="H3890">
        <f>VLOOKUP($B3890,產品!$A$1:$E$61,4,FALSE)*(1-$G3890)*$F3890</f>
        <v>22680</v>
      </c>
      <c r="I3890" s="58">
        <f>$H3890-VLOOKUP($B3890,產品!$A$2:$E$61,5,FALSE)*F3890-$R3890</f>
        <v>11653.2</v>
      </c>
      <c r="J3890">
        <f t="shared" si="180"/>
        <v>2022</v>
      </c>
      <c r="P3890" t="str">
        <f>MID(VLOOKUP($D3890,業務!$A$1:$E$11,2,FALSE),FIND("/",VLOOKUP($D3890,業務!$A$1:$E$11,2,FALSE))+1,2)</f>
        <v>專員</v>
      </c>
      <c r="Q3890">
        <f t="shared" si="181"/>
        <v>0.01</v>
      </c>
      <c r="R3890">
        <f t="shared" si="182"/>
        <v>226.8</v>
      </c>
    </row>
    <row r="3891" spans="1:18" ht="15.75" customHeight="1">
      <c r="A3891" s="19">
        <v>3890</v>
      </c>
      <c r="B3891" s="4">
        <v>42</v>
      </c>
      <c r="C3891" s="15">
        <v>9</v>
      </c>
      <c r="D3891" s="21">
        <v>3</v>
      </c>
      <c r="E3891" s="22">
        <v>44615</v>
      </c>
      <c r="F3891" s="26">
        <v>20</v>
      </c>
      <c r="G3891" s="24">
        <v>0.16</v>
      </c>
      <c r="H3891">
        <f>VLOOKUP($B3891,產品!$A$1:$E$61,4,FALSE)*(1-$G3891)*$F3891</f>
        <v>252000</v>
      </c>
      <c r="I3891" s="58">
        <f>$H3891-VLOOKUP($B3891,產品!$A$2:$E$61,5,FALSE)*F3891-$R3891</f>
        <v>52968</v>
      </c>
      <c r="J3891">
        <f t="shared" si="180"/>
        <v>2022</v>
      </c>
      <c r="P3891" t="str">
        <f>MID(VLOOKUP($D3891,業務!$A$1:$E$11,2,FALSE),FIND("/",VLOOKUP($D3891,業務!$A$1:$E$11,2,FALSE))+1,2)</f>
        <v>協理</v>
      </c>
      <c r="Q3891">
        <f t="shared" si="181"/>
        <v>1.6E-2</v>
      </c>
      <c r="R3891">
        <f t="shared" si="182"/>
        <v>4032</v>
      </c>
    </row>
    <row r="3892" spans="1:18" ht="15.75" customHeight="1">
      <c r="A3892" s="19">
        <v>3891</v>
      </c>
      <c r="B3892" s="4">
        <v>3</v>
      </c>
      <c r="C3892" s="15">
        <v>266</v>
      </c>
      <c r="D3892" s="21">
        <v>2</v>
      </c>
      <c r="E3892" s="22">
        <v>44615</v>
      </c>
      <c r="F3892" s="26">
        <v>50</v>
      </c>
      <c r="G3892" s="24">
        <v>0.11</v>
      </c>
      <c r="H3892">
        <f>VLOOKUP($B3892,產品!$A$1:$E$61,4,FALSE)*(1-$G3892)*$F3892</f>
        <v>44500</v>
      </c>
      <c r="I3892" s="58">
        <f>$H3892-VLOOKUP($B3892,產品!$A$2:$E$61,5,FALSE)*F3892-$R3892</f>
        <v>23832.5</v>
      </c>
      <c r="J3892">
        <f t="shared" si="180"/>
        <v>2022</v>
      </c>
      <c r="P3892" t="str">
        <f>MID(VLOOKUP($D3892,業務!$A$1:$E$11,2,FALSE),FIND("/",VLOOKUP($D3892,業務!$A$1:$E$11,2,FALSE))+1,2)</f>
        <v>經理</v>
      </c>
      <c r="Q3892">
        <f t="shared" si="181"/>
        <v>1.4999999999999999E-2</v>
      </c>
      <c r="R3892">
        <f t="shared" si="182"/>
        <v>667.5</v>
      </c>
    </row>
    <row r="3893" spans="1:18" ht="15.75" customHeight="1">
      <c r="A3893" s="19">
        <v>3892</v>
      </c>
      <c r="B3893" s="4">
        <v>3</v>
      </c>
      <c r="C3893" s="15">
        <v>277</v>
      </c>
      <c r="D3893" s="21">
        <v>6</v>
      </c>
      <c r="E3893" s="22">
        <v>44615</v>
      </c>
      <c r="F3893" s="26">
        <v>50</v>
      </c>
      <c r="G3893" s="24">
        <v>0.17</v>
      </c>
      <c r="H3893">
        <f>VLOOKUP($B3893,產品!$A$1:$E$61,4,FALSE)*(1-$G3893)*$F3893</f>
        <v>41500</v>
      </c>
      <c r="I3893" s="58">
        <f>$H3893-VLOOKUP($B3893,產品!$A$2:$E$61,5,FALSE)*F3893-$R3893</f>
        <v>21085</v>
      </c>
      <c r="J3893">
        <f t="shared" si="180"/>
        <v>2022</v>
      </c>
      <c r="P3893" t="str">
        <f>MID(VLOOKUP($D3893,業務!$A$1:$E$11,2,FALSE),FIND("/",VLOOKUP($D3893,業務!$A$1:$E$11,2,FALSE))+1,2)</f>
        <v>專員</v>
      </c>
      <c r="Q3893">
        <f t="shared" si="181"/>
        <v>0.01</v>
      </c>
      <c r="R3893">
        <f t="shared" si="182"/>
        <v>415</v>
      </c>
    </row>
    <row r="3894" spans="1:18" ht="15.75" customHeight="1">
      <c r="A3894" s="19">
        <v>3893</v>
      </c>
      <c r="B3894" s="4">
        <v>12</v>
      </c>
      <c r="C3894" s="15">
        <v>4</v>
      </c>
      <c r="D3894" s="21">
        <v>4</v>
      </c>
      <c r="E3894" s="22">
        <v>44615</v>
      </c>
      <c r="F3894" s="26">
        <v>100</v>
      </c>
      <c r="G3894" s="24">
        <v>0.11</v>
      </c>
      <c r="H3894">
        <f>VLOOKUP($B3894,產品!$A$1:$E$61,4,FALSE)*(1-$G3894)*$F3894</f>
        <v>89000</v>
      </c>
      <c r="I3894" s="58">
        <f>$H3894-VLOOKUP($B3894,產品!$A$2:$E$61,5,FALSE)*F3894-$R3894</f>
        <v>47932</v>
      </c>
      <c r="J3894">
        <f t="shared" si="180"/>
        <v>2022</v>
      </c>
      <c r="P3894" t="str">
        <f>MID(VLOOKUP($D3894,業務!$A$1:$E$11,2,FALSE),FIND("/",VLOOKUP($D3894,業務!$A$1:$E$11,2,FALSE))+1,2)</f>
        <v>副理</v>
      </c>
      <c r="Q3894">
        <f t="shared" si="181"/>
        <v>1.2E-2</v>
      </c>
      <c r="R3894">
        <f t="shared" si="182"/>
        <v>1068</v>
      </c>
    </row>
    <row r="3895" spans="1:18" ht="15.75" customHeight="1">
      <c r="A3895" s="19">
        <v>3894</v>
      </c>
      <c r="B3895" s="4">
        <v>43</v>
      </c>
      <c r="C3895" s="15">
        <v>5</v>
      </c>
      <c r="D3895" s="21">
        <v>1</v>
      </c>
      <c r="E3895" s="22">
        <v>44616</v>
      </c>
      <c r="F3895" s="26">
        <v>6</v>
      </c>
      <c r="G3895" s="24">
        <v>0.08</v>
      </c>
      <c r="H3895">
        <f>VLOOKUP($B3895,產品!$A$1:$E$61,4,FALSE)*(1-$G3895)*$F3895</f>
        <v>99360</v>
      </c>
      <c r="I3895" s="58">
        <f>$H3895-VLOOKUP($B3895,產品!$A$2:$E$61,5,FALSE)*F3895-$R3895</f>
        <v>28166.400000000001</v>
      </c>
      <c r="J3895">
        <f t="shared" si="180"/>
        <v>2022</v>
      </c>
      <c r="P3895" t="str">
        <f>MID(VLOOKUP($D3895,業務!$A$1:$E$11,2,FALSE),FIND("/",VLOOKUP($D3895,業務!$A$1:$E$11,2,FALSE))+1,2)</f>
        <v>專員</v>
      </c>
      <c r="Q3895">
        <f t="shared" si="181"/>
        <v>0.01</v>
      </c>
      <c r="R3895">
        <f t="shared" si="182"/>
        <v>993.6</v>
      </c>
    </row>
    <row r="3896" spans="1:18" ht="15.75" customHeight="1">
      <c r="A3896" s="19">
        <v>3895</v>
      </c>
      <c r="B3896" s="4">
        <v>29</v>
      </c>
      <c r="C3896" s="15">
        <v>138</v>
      </c>
      <c r="D3896" s="21">
        <v>10</v>
      </c>
      <c r="E3896" s="22">
        <v>44616</v>
      </c>
      <c r="F3896" s="26">
        <v>20</v>
      </c>
      <c r="G3896" s="24">
        <v>0.2</v>
      </c>
      <c r="H3896">
        <f>VLOOKUP($B3896,產品!$A$1:$E$61,4,FALSE)*(1-$G3896)*$F3896</f>
        <v>96000</v>
      </c>
      <c r="I3896" s="58">
        <f>$H3896-VLOOKUP($B3896,產品!$A$2:$E$61,5,FALSE)*F3896-$R3896</f>
        <v>23040</v>
      </c>
      <c r="J3896">
        <f t="shared" si="180"/>
        <v>2022</v>
      </c>
      <c r="P3896" t="str">
        <f>MID(VLOOKUP($D3896,業務!$A$1:$E$11,2,FALSE),FIND("/",VLOOKUP($D3896,業務!$A$1:$E$11,2,FALSE))+1,2)</f>
        <v>專員</v>
      </c>
      <c r="Q3896">
        <f t="shared" si="181"/>
        <v>0.01</v>
      </c>
      <c r="R3896">
        <f t="shared" si="182"/>
        <v>960</v>
      </c>
    </row>
    <row r="3897" spans="1:18" ht="15.75" customHeight="1">
      <c r="A3897" s="19">
        <v>3896</v>
      </c>
      <c r="B3897" s="4">
        <v>15</v>
      </c>
      <c r="C3897" s="15">
        <v>261</v>
      </c>
      <c r="D3897" s="21">
        <v>9</v>
      </c>
      <c r="E3897" s="22">
        <v>44616</v>
      </c>
      <c r="F3897" s="26">
        <v>40</v>
      </c>
      <c r="G3897" s="24">
        <v>0.08</v>
      </c>
      <c r="H3897">
        <f>VLOOKUP($B3897,產品!$A$1:$E$61,4,FALSE)*(1-$G3897)*$F3897</f>
        <v>66240</v>
      </c>
      <c r="I3897" s="58">
        <f>$H3897-VLOOKUP($B3897,產品!$A$2:$E$61,5,FALSE)*F3897-$R3897</f>
        <v>36446.400000000001</v>
      </c>
      <c r="J3897">
        <f t="shared" si="180"/>
        <v>2022</v>
      </c>
      <c r="P3897" t="str">
        <f>MID(VLOOKUP($D3897,業務!$A$1:$E$11,2,FALSE),FIND("/",VLOOKUP($D3897,業務!$A$1:$E$11,2,FALSE))+1,2)</f>
        <v>經理</v>
      </c>
      <c r="Q3897">
        <f t="shared" si="181"/>
        <v>1.4999999999999999E-2</v>
      </c>
      <c r="R3897">
        <f t="shared" si="182"/>
        <v>993.59999999999991</v>
      </c>
    </row>
    <row r="3898" spans="1:18" ht="15.75" customHeight="1">
      <c r="A3898" s="19">
        <v>3897</v>
      </c>
      <c r="B3898" s="4">
        <v>10</v>
      </c>
      <c r="C3898" s="15">
        <v>11</v>
      </c>
      <c r="D3898" s="21">
        <v>4</v>
      </c>
      <c r="E3898" s="22">
        <v>44616</v>
      </c>
      <c r="F3898" s="26">
        <v>40</v>
      </c>
      <c r="G3898" s="24">
        <v>0.05</v>
      </c>
      <c r="H3898">
        <f>VLOOKUP($B3898,產品!$A$1:$E$61,4,FALSE)*(1-$G3898)*$F3898</f>
        <v>38000</v>
      </c>
      <c r="I3898" s="58">
        <f>$H3898-VLOOKUP($B3898,產品!$A$2:$E$61,5,FALSE)*F3898-$R3898</f>
        <v>21544</v>
      </c>
      <c r="J3898">
        <f t="shared" si="180"/>
        <v>2022</v>
      </c>
      <c r="P3898" t="str">
        <f>MID(VLOOKUP($D3898,業務!$A$1:$E$11,2,FALSE),FIND("/",VLOOKUP($D3898,業務!$A$1:$E$11,2,FALSE))+1,2)</f>
        <v>副理</v>
      </c>
      <c r="Q3898">
        <f t="shared" si="181"/>
        <v>1.2E-2</v>
      </c>
      <c r="R3898">
        <f t="shared" si="182"/>
        <v>456</v>
      </c>
    </row>
    <row r="3899" spans="1:18" ht="15.75" customHeight="1">
      <c r="A3899" s="19">
        <v>3898</v>
      </c>
      <c r="B3899" s="4">
        <v>23</v>
      </c>
      <c r="C3899" s="15">
        <v>262</v>
      </c>
      <c r="D3899" s="21">
        <v>9</v>
      </c>
      <c r="E3899" s="22">
        <v>44616</v>
      </c>
      <c r="F3899" s="26">
        <v>60</v>
      </c>
      <c r="G3899" s="24">
        <v>0.19</v>
      </c>
      <c r="H3899">
        <f>VLOOKUP($B3899,產品!$A$1:$E$61,4,FALSE)*(1-$G3899)*$F3899</f>
        <v>87480</v>
      </c>
      <c r="I3899" s="58">
        <f>$H3899-VLOOKUP($B3899,產品!$A$2:$E$61,5,FALSE)*F3899-$R3899</f>
        <v>42967.8</v>
      </c>
      <c r="J3899">
        <f t="shared" si="180"/>
        <v>2022</v>
      </c>
      <c r="P3899" t="str">
        <f>MID(VLOOKUP($D3899,業務!$A$1:$E$11,2,FALSE),FIND("/",VLOOKUP($D3899,業務!$A$1:$E$11,2,FALSE))+1,2)</f>
        <v>經理</v>
      </c>
      <c r="Q3899">
        <f t="shared" si="181"/>
        <v>1.4999999999999999E-2</v>
      </c>
      <c r="R3899">
        <f t="shared" si="182"/>
        <v>1312.2</v>
      </c>
    </row>
    <row r="3900" spans="1:18" ht="15.75" customHeight="1">
      <c r="A3900" s="19">
        <v>3899</v>
      </c>
      <c r="B3900" s="4">
        <v>33</v>
      </c>
      <c r="C3900" s="15">
        <v>134</v>
      </c>
      <c r="D3900" s="21">
        <v>5</v>
      </c>
      <c r="E3900" s="22">
        <v>44617</v>
      </c>
      <c r="F3900" s="26">
        <v>4</v>
      </c>
      <c r="G3900" s="24">
        <v>0.06</v>
      </c>
      <c r="H3900">
        <f>VLOOKUP($B3900,產品!$A$1:$E$61,4,FALSE)*(1-$G3900)*$F3900</f>
        <v>28200</v>
      </c>
      <c r="I3900" s="58">
        <f>$H3900-VLOOKUP($B3900,產品!$A$2:$E$61,5,FALSE)*F3900-$R3900</f>
        <v>9918</v>
      </c>
      <c r="J3900">
        <f t="shared" si="180"/>
        <v>2022</v>
      </c>
      <c r="P3900" t="str">
        <f>MID(VLOOKUP($D3900,業務!$A$1:$E$11,2,FALSE),FIND("/",VLOOKUP($D3900,業務!$A$1:$E$11,2,FALSE))+1,2)</f>
        <v>專員</v>
      </c>
      <c r="Q3900">
        <f t="shared" si="181"/>
        <v>0.01</v>
      </c>
      <c r="R3900">
        <f t="shared" si="182"/>
        <v>282</v>
      </c>
    </row>
    <row r="3901" spans="1:18" ht="15.75" customHeight="1">
      <c r="A3901" s="19">
        <v>3900</v>
      </c>
      <c r="B3901" s="4">
        <v>45</v>
      </c>
      <c r="C3901" s="15">
        <v>122</v>
      </c>
      <c r="D3901" s="21">
        <v>1</v>
      </c>
      <c r="E3901" s="22">
        <v>44617</v>
      </c>
      <c r="F3901" s="26">
        <v>5</v>
      </c>
      <c r="G3901" s="24">
        <v>0.15</v>
      </c>
      <c r="H3901">
        <f>VLOOKUP($B3901,產品!$A$1:$E$61,4,FALSE)*(1-$G3901)*$F3901</f>
        <v>59500</v>
      </c>
      <c r="I3901" s="58">
        <f>$H3901-VLOOKUP($B3901,產品!$A$2:$E$61,5,FALSE)*F3901-$R3901</f>
        <v>13405</v>
      </c>
      <c r="J3901">
        <f t="shared" si="180"/>
        <v>2022</v>
      </c>
      <c r="P3901" t="str">
        <f>MID(VLOOKUP($D3901,業務!$A$1:$E$11,2,FALSE),FIND("/",VLOOKUP($D3901,業務!$A$1:$E$11,2,FALSE))+1,2)</f>
        <v>專員</v>
      </c>
      <c r="Q3901">
        <f t="shared" si="181"/>
        <v>0.01</v>
      </c>
      <c r="R3901">
        <f t="shared" si="182"/>
        <v>595</v>
      </c>
    </row>
    <row r="3902" spans="1:18" ht="15.75" customHeight="1">
      <c r="A3902" s="19">
        <v>3901</v>
      </c>
      <c r="B3902" s="4">
        <v>33</v>
      </c>
      <c r="C3902" s="15">
        <v>273</v>
      </c>
      <c r="D3902" s="21">
        <v>8</v>
      </c>
      <c r="E3902" s="22">
        <v>44617</v>
      </c>
      <c r="F3902" s="26">
        <v>5</v>
      </c>
      <c r="G3902" s="24">
        <v>0.16</v>
      </c>
      <c r="H3902">
        <f>VLOOKUP($B3902,產品!$A$1:$E$61,4,FALSE)*(1-$G3902)*$F3902</f>
        <v>31500</v>
      </c>
      <c r="I3902" s="58">
        <f>$H3902-VLOOKUP($B3902,產品!$A$2:$E$61,5,FALSE)*F3902-$R3902</f>
        <v>8685</v>
      </c>
      <c r="J3902">
        <f t="shared" si="180"/>
        <v>2022</v>
      </c>
      <c r="P3902" t="str">
        <f>MID(VLOOKUP($D3902,業務!$A$1:$E$11,2,FALSE),FIND("/",VLOOKUP($D3902,業務!$A$1:$E$11,2,FALSE))+1,2)</f>
        <v>專員</v>
      </c>
      <c r="Q3902">
        <f t="shared" si="181"/>
        <v>0.01</v>
      </c>
      <c r="R3902">
        <f t="shared" si="182"/>
        <v>315</v>
      </c>
    </row>
    <row r="3903" spans="1:18" ht="15.75" customHeight="1">
      <c r="A3903" s="19">
        <v>3902</v>
      </c>
      <c r="B3903" s="4">
        <v>58</v>
      </c>
      <c r="C3903" s="15">
        <v>8</v>
      </c>
      <c r="D3903" s="21">
        <v>5</v>
      </c>
      <c r="E3903" s="22">
        <v>44617</v>
      </c>
      <c r="F3903" s="26">
        <v>13</v>
      </c>
      <c r="G3903" s="24">
        <v>0.14000000000000001</v>
      </c>
      <c r="H3903">
        <f>VLOOKUP($B3903,產品!$A$1:$E$61,4,FALSE)*(1-$G3903)*$F3903</f>
        <v>234780</v>
      </c>
      <c r="I3903" s="58">
        <f>$H3903-VLOOKUP($B3903,產品!$A$2:$E$61,5,FALSE)*F3903-$R3903</f>
        <v>41332.200000000026</v>
      </c>
      <c r="J3903">
        <f t="shared" si="180"/>
        <v>2022</v>
      </c>
      <c r="P3903" t="str">
        <f>MID(VLOOKUP($D3903,業務!$A$1:$E$11,2,FALSE),FIND("/",VLOOKUP($D3903,業務!$A$1:$E$11,2,FALSE))+1,2)</f>
        <v>專員</v>
      </c>
      <c r="Q3903">
        <f t="shared" si="181"/>
        <v>0.01</v>
      </c>
      <c r="R3903">
        <f t="shared" si="182"/>
        <v>2347.8000000000002</v>
      </c>
    </row>
    <row r="3904" spans="1:18" ht="15.75" customHeight="1">
      <c r="A3904" s="19">
        <v>3903</v>
      </c>
      <c r="B3904" s="4">
        <v>57</v>
      </c>
      <c r="C3904" s="15">
        <v>291</v>
      </c>
      <c r="D3904" s="21">
        <v>6</v>
      </c>
      <c r="E3904" s="22">
        <v>44617</v>
      </c>
      <c r="F3904" s="26">
        <v>15</v>
      </c>
      <c r="G3904" s="24">
        <v>0.19</v>
      </c>
      <c r="H3904">
        <f>VLOOKUP($B3904,產品!$A$1:$E$61,4,FALSE)*(1-$G3904)*$F3904</f>
        <v>218700.00000000003</v>
      </c>
      <c r="I3904" s="58">
        <f>$H3904-VLOOKUP($B3904,產品!$A$2:$E$61,5,FALSE)*F3904-$R3904</f>
        <v>27513.000000000029</v>
      </c>
      <c r="J3904">
        <f t="shared" si="180"/>
        <v>2022</v>
      </c>
      <c r="P3904" t="str">
        <f>MID(VLOOKUP($D3904,業務!$A$1:$E$11,2,FALSE),FIND("/",VLOOKUP($D3904,業務!$A$1:$E$11,2,FALSE))+1,2)</f>
        <v>專員</v>
      </c>
      <c r="Q3904">
        <f t="shared" si="181"/>
        <v>0.01</v>
      </c>
      <c r="R3904">
        <f t="shared" si="182"/>
        <v>2187.0000000000005</v>
      </c>
    </row>
    <row r="3905" spans="1:18" ht="15.75" customHeight="1">
      <c r="A3905" s="19">
        <v>3904</v>
      </c>
      <c r="B3905" s="4">
        <v>1</v>
      </c>
      <c r="C3905" s="15">
        <v>115</v>
      </c>
      <c r="D3905" s="21">
        <v>3</v>
      </c>
      <c r="E3905" s="22">
        <v>44617</v>
      </c>
      <c r="F3905" s="26">
        <v>40</v>
      </c>
      <c r="G3905" s="24">
        <v>0.15</v>
      </c>
      <c r="H3905">
        <f>VLOOKUP($B3905,產品!$A$1:$E$61,4,FALSE)*(1-$G3905)*$F3905</f>
        <v>34000</v>
      </c>
      <c r="I3905" s="58">
        <f>$H3905-VLOOKUP($B3905,產品!$A$2:$E$61,5,FALSE)*F3905-$R3905</f>
        <v>17456</v>
      </c>
      <c r="J3905">
        <f t="shared" si="180"/>
        <v>2022</v>
      </c>
      <c r="P3905" t="str">
        <f>MID(VLOOKUP($D3905,業務!$A$1:$E$11,2,FALSE),FIND("/",VLOOKUP($D3905,業務!$A$1:$E$11,2,FALSE))+1,2)</f>
        <v>協理</v>
      </c>
      <c r="Q3905">
        <f t="shared" si="181"/>
        <v>1.6E-2</v>
      </c>
      <c r="R3905">
        <f t="shared" si="182"/>
        <v>544</v>
      </c>
    </row>
    <row r="3906" spans="1:18" ht="15.75" customHeight="1">
      <c r="A3906" s="19">
        <v>3905</v>
      </c>
      <c r="B3906" s="4">
        <v>15</v>
      </c>
      <c r="C3906" s="15">
        <v>113</v>
      </c>
      <c r="D3906" s="21">
        <v>9</v>
      </c>
      <c r="E3906" s="22">
        <v>44617</v>
      </c>
      <c r="F3906" s="26">
        <v>50</v>
      </c>
      <c r="G3906" s="24">
        <v>0.11</v>
      </c>
      <c r="H3906">
        <f>VLOOKUP($B3906,產品!$A$1:$E$61,4,FALSE)*(1-$G3906)*$F3906</f>
        <v>80100</v>
      </c>
      <c r="I3906" s="58">
        <f>$H3906-VLOOKUP($B3906,產品!$A$2:$E$61,5,FALSE)*F3906-$R3906</f>
        <v>42898.5</v>
      </c>
      <c r="J3906">
        <f t="shared" si="180"/>
        <v>2022</v>
      </c>
      <c r="P3906" t="str">
        <f>MID(VLOOKUP($D3906,業務!$A$1:$E$11,2,FALSE),FIND("/",VLOOKUP($D3906,業務!$A$1:$E$11,2,FALSE))+1,2)</f>
        <v>經理</v>
      </c>
      <c r="Q3906">
        <f t="shared" si="181"/>
        <v>1.4999999999999999E-2</v>
      </c>
      <c r="R3906">
        <f t="shared" si="182"/>
        <v>1201.5</v>
      </c>
    </row>
    <row r="3907" spans="1:18" ht="15.75" customHeight="1">
      <c r="A3907" s="19">
        <v>3906</v>
      </c>
      <c r="B3907" s="4">
        <v>14</v>
      </c>
      <c r="C3907" s="15">
        <v>6</v>
      </c>
      <c r="D3907" s="21">
        <v>7</v>
      </c>
      <c r="E3907" s="22">
        <v>44617</v>
      </c>
      <c r="F3907" s="26">
        <v>75</v>
      </c>
      <c r="G3907" s="24">
        <v>0.09</v>
      </c>
      <c r="H3907">
        <f>VLOOKUP($B3907,產品!$A$1:$E$61,4,FALSE)*(1-$G3907)*$F3907</f>
        <v>122850</v>
      </c>
      <c r="I3907" s="58">
        <f>$H3907-VLOOKUP($B3907,產品!$A$2:$E$61,5,FALSE)*F3907-$R3907</f>
        <v>67375.8</v>
      </c>
      <c r="J3907">
        <f t="shared" ref="J3907:J3970" si="183">YEAR(E3907)</f>
        <v>2022</v>
      </c>
      <c r="P3907" t="str">
        <f>MID(VLOOKUP($D3907,業務!$A$1:$E$11,2,FALSE),FIND("/",VLOOKUP($D3907,業務!$A$1:$E$11,2,FALSE))+1,2)</f>
        <v>副理</v>
      </c>
      <c r="Q3907">
        <f t="shared" ref="Q3907:Q3970" si="184">IF($P3907="專員",1%,IF($P3907="副理",1.2%,IF($P3907="經理",1.5%,IF($P3907="協理",1.6%,0))))</f>
        <v>1.2E-2</v>
      </c>
      <c r="R3907">
        <f t="shared" ref="R3907:R3970" si="185">$H3907*$Q3907</f>
        <v>1474.2</v>
      </c>
    </row>
    <row r="3908" spans="1:18" ht="15.75" customHeight="1">
      <c r="A3908" s="19">
        <v>3907</v>
      </c>
      <c r="B3908" s="4">
        <v>1</v>
      </c>
      <c r="C3908" s="15">
        <v>136</v>
      </c>
      <c r="D3908" s="21">
        <v>4</v>
      </c>
      <c r="E3908" s="22">
        <v>44617</v>
      </c>
      <c r="F3908" s="26">
        <v>80</v>
      </c>
      <c r="G3908" s="24">
        <v>0.12</v>
      </c>
      <c r="H3908">
        <f>VLOOKUP($B3908,產品!$A$1:$E$61,4,FALSE)*(1-$G3908)*$F3908</f>
        <v>70400</v>
      </c>
      <c r="I3908" s="58">
        <f>$H3908-VLOOKUP($B3908,產品!$A$2:$E$61,5,FALSE)*F3908-$R3908</f>
        <v>37555.199999999997</v>
      </c>
      <c r="J3908">
        <f t="shared" si="183"/>
        <v>2022</v>
      </c>
      <c r="P3908" t="str">
        <f>MID(VLOOKUP($D3908,業務!$A$1:$E$11,2,FALSE),FIND("/",VLOOKUP($D3908,業務!$A$1:$E$11,2,FALSE))+1,2)</f>
        <v>副理</v>
      </c>
      <c r="Q3908">
        <f t="shared" si="184"/>
        <v>1.2E-2</v>
      </c>
      <c r="R3908">
        <f t="shared" si="185"/>
        <v>844.80000000000007</v>
      </c>
    </row>
    <row r="3909" spans="1:18" ht="15.75" customHeight="1">
      <c r="A3909" s="19">
        <v>3908</v>
      </c>
      <c r="B3909" s="4">
        <v>26</v>
      </c>
      <c r="C3909" s="15">
        <v>115</v>
      </c>
      <c r="D3909" s="21">
        <v>9</v>
      </c>
      <c r="E3909" s="22">
        <v>44618</v>
      </c>
      <c r="F3909" s="26">
        <v>9</v>
      </c>
      <c r="G3909" s="24">
        <v>0.05</v>
      </c>
      <c r="H3909">
        <f>VLOOKUP($B3909,產品!$A$1:$E$61,4,FALSE)*(1-$G3909)*$F3909</f>
        <v>55575</v>
      </c>
      <c r="I3909" s="58">
        <f>$H3909-VLOOKUP($B3909,產品!$A$2:$E$61,5,FALSE)*F3909-$R3909</f>
        <v>19641.375</v>
      </c>
      <c r="J3909">
        <f t="shared" si="183"/>
        <v>2022</v>
      </c>
      <c r="P3909" t="str">
        <f>MID(VLOOKUP($D3909,業務!$A$1:$E$11,2,FALSE),FIND("/",VLOOKUP($D3909,業務!$A$1:$E$11,2,FALSE))+1,2)</f>
        <v>經理</v>
      </c>
      <c r="Q3909">
        <f t="shared" si="184"/>
        <v>1.4999999999999999E-2</v>
      </c>
      <c r="R3909">
        <f t="shared" si="185"/>
        <v>833.625</v>
      </c>
    </row>
    <row r="3910" spans="1:18" ht="15.75" customHeight="1">
      <c r="A3910" s="19">
        <v>3909</v>
      </c>
      <c r="B3910" s="4">
        <v>39</v>
      </c>
      <c r="C3910" s="15">
        <v>135</v>
      </c>
      <c r="D3910" s="21">
        <v>8</v>
      </c>
      <c r="E3910" s="22">
        <v>44618</v>
      </c>
      <c r="F3910" s="26">
        <v>10</v>
      </c>
      <c r="G3910" s="24">
        <v>0.16</v>
      </c>
      <c r="H3910">
        <f>VLOOKUP($B3910,產品!$A$1:$E$61,4,FALSE)*(1-$G3910)*$F3910</f>
        <v>151200</v>
      </c>
      <c r="I3910" s="58">
        <f>$H3910-VLOOKUP($B3910,產品!$A$2:$E$61,5,FALSE)*F3910-$R3910</f>
        <v>32688</v>
      </c>
      <c r="J3910">
        <f t="shared" si="183"/>
        <v>2022</v>
      </c>
      <c r="P3910" t="str">
        <f>MID(VLOOKUP($D3910,業務!$A$1:$E$11,2,FALSE),FIND("/",VLOOKUP($D3910,業務!$A$1:$E$11,2,FALSE))+1,2)</f>
        <v>專員</v>
      </c>
      <c r="Q3910">
        <f t="shared" si="184"/>
        <v>0.01</v>
      </c>
      <c r="R3910">
        <f t="shared" si="185"/>
        <v>1512</v>
      </c>
    </row>
    <row r="3911" spans="1:18" ht="15.75" customHeight="1">
      <c r="A3911" s="19">
        <v>3910</v>
      </c>
      <c r="B3911" s="4">
        <v>47</v>
      </c>
      <c r="C3911" s="15">
        <v>5</v>
      </c>
      <c r="D3911" s="21">
        <v>2</v>
      </c>
      <c r="E3911" s="22">
        <v>44618</v>
      </c>
      <c r="F3911" s="26">
        <v>10</v>
      </c>
      <c r="G3911" s="24">
        <v>0.19</v>
      </c>
      <c r="H3911">
        <f>VLOOKUP($B3911,產品!$A$1:$E$61,4,FALSE)*(1-$G3911)*$F3911</f>
        <v>162000.00000000003</v>
      </c>
      <c r="I3911" s="58">
        <f>$H3911-VLOOKUP($B3911,產品!$A$2:$E$61,5,FALSE)*F3911-$R3911</f>
        <v>29570.000000000029</v>
      </c>
      <c r="J3911">
        <f t="shared" si="183"/>
        <v>2022</v>
      </c>
      <c r="P3911" t="str">
        <f>MID(VLOOKUP($D3911,業務!$A$1:$E$11,2,FALSE),FIND("/",VLOOKUP($D3911,業務!$A$1:$E$11,2,FALSE))+1,2)</f>
        <v>經理</v>
      </c>
      <c r="Q3911">
        <f t="shared" si="184"/>
        <v>1.4999999999999999E-2</v>
      </c>
      <c r="R3911">
        <f t="shared" si="185"/>
        <v>2430.0000000000005</v>
      </c>
    </row>
    <row r="3912" spans="1:18" ht="15.75" customHeight="1">
      <c r="A3912" s="19">
        <v>3911</v>
      </c>
      <c r="B3912" s="4">
        <v>11</v>
      </c>
      <c r="C3912" s="15">
        <v>5</v>
      </c>
      <c r="D3912" s="21">
        <v>7</v>
      </c>
      <c r="E3912" s="22">
        <v>44618</v>
      </c>
      <c r="F3912" s="26">
        <v>175</v>
      </c>
      <c r="G3912" s="24">
        <v>7.0000000000000007E-2</v>
      </c>
      <c r="H3912">
        <f>VLOOKUP($B3912,產品!$A$1:$E$61,4,FALSE)*(1-$G3912)*$F3912</f>
        <v>162749.99999999997</v>
      </c>
      <c r="I3912" s="58">
        <f>$H3912-VLOOKUP($B3912,產品!$A$2:$E$61,5,FALSE)*F3912-$R3912</f>
        <v>90796.999999999971</v>
      </c>
      <c r="J3912">
        <f t="shared" si="183"/>
        <v>2022</v>
      </c>
      <c r="P3912" t="str">
        <f>MID(VLOOKUP($D3912,業務!$A$1:$E$11,2,FALSE),FIND("/",VLOOKUP($D3912,業務!$A$1:$E$11,2,FALSE))+1,2)</f>
        <v>副理</v>
      </c>
      <c r="Q3912">
        <f t="shared" si="184"/>
        <v>1.2E-2</v>
      </c>
      <c r="R3912">
        <f t="shared" si="185"/>
        <v>1952.9999999999998</v>
      </c>
    </row>
    <row r="3913" spans="1:18" ht="15.75" customHeight="1">
      <c r="A3913" s="19">
        <v>3912</v>
      </c>
      <c r="B3913" s="4">
        <v>3</v>
      </c>
      <c r="C3913" s="15">
        <v>123</v>
      </c>
      <c r="D3913" s="21">
        <v>1</v>
      </c>
      <c r="E3913" s="22">
        <v>44618</v>
      </c>
      <c r="F3913" s="26">
        <v>175</v>
      </c>
      <c r="G3913" s="24">
        <v>0.1</v>
      </c>
      <c r="H3913">
        <f>VLOOKUP($B3913,產品!$A$1:$E$61,4,FALSE)*(1-$G3913)*$F3913</f>
        <v>157500</v>
      </c>
      <c r="I3913" s="58">
        <f>$H3913-VLOOKUP($B3913,產品!$A$2:$E$61,5,FALSE)*F3913-$R3913</f>
        <v>85925</v>
      </c>
      <c r="J3913">
        <f t="shared" si="183"/>
        <v>2022</v>
      </c>
      <c r="P3913" t="str">
        <f>MID(VLOOKUP($D3913,業務!$A$1:$E$11,2,FALSE),FIND("/",VLOOKUP($D3913,業務!$A$1:$E$11,2,FALSE))+1,2)</f>
        <v>專員</v>
      </c>
      <c r="Q3913">
        <f t="shared" si="184"/>
        <v>0.01</v>
      </c>
      <c r="R3913">
        <f t="shared" si="185"/>
        <v>1575</v>
      </c>
    </row>
    <row r="3914" spans="1:18" ht="15.75" customHeight="1">
      <c r="A3914" s="19">
        <v>3913</v>
      </c>
      <c r="B3914" s="4">
        <v>41</v>
      </c>
      <c r="C3914" s="15">
        <v>121</v>
      </c>
      <c r="D3914" s="21">
        <v>2</v>
      </c>
      <c r="E3914" s="22">
        <v>44619</v>
      </c>
      <c r="F3914" s="26">
        <v>2</v>
      </c>
      <c r="G3914" s="24">
        <v>0.17</v>
      </c>
      <c r="H3914">
        <f>VLOOKUP($B3914,產品!$A$1:$E$61,4,FALSE)*(1-$G3914)*$F3914</f>
        <v>19920</v>
      </c>
      <c r="I3914" s="58">
        <f>$H3914-VLOOKUP($B3914,產品!$A$2:$E$61,5,FALSE)*F3914-$R3914</f>
        <v>4021.2</v>
      </c>
      <c r="J3914">
        <f t="shared" si="183"/>
        <v>2022</v>
      </c>
      <c r="P3914" t="str">
        <f>MID(VLOOKUP($D3914,業務!$A$1:$E$11,2,FALSE),FIND("/",VLOOKUP($D3914,業務!$A$1:$E$11,2,FALSE))+1,2)</f>
        <v>經理</v>
      </c>
      <c r="Q3914">
        <f t="shared" si="184"/>
        <v>1.4999999999999999E-2</v>
      </c>
      <c r="R3914">
        <f t="shared" si="185"/>
        <v>298.8</v>
      </c>
    </row>
    <row r="3915" spans="1:18" ht="15.75" customHeight="1">
      <c r="A3915" s="19">
        <v>3914</v>
      </c>
      <c r="B3915" s="4">
        <v>25</v>
      </c>
      <c r="C3915" s="15">
        <v>5</v>
      </c>
      <c r="D3915" s="21">
        <v>9</v>
      </c>
      <c r="E3915" s="22">
        <v>44619</v>
      </c>
      <c r="F3915" s="26">
        <v>3</v>
      </c>
      <c r="G3915" s="24">
        <v>0.14000000000000001</v>
      </c>
      <c r="H3915">
        <f>VLOOKUP($B3915,產品!$A$1:$E$61,4,FALSE)*(1-$G3915)*$F3915</f>
        <v>15480</v>
      </c>
      <c r="I3915" s="58">
        <f>$H3915-VLOOKUP($B3915,產品!$A$2:$E$61,5,FALSE)*F3915-$R3915</f>
        <v>4447.8</v>
      </c>
      <c r="J3915">
        <f t="shared" si="183"/>
        <v>2022</v>
      </c>
      <c r="P3915" t="str">
        <f>MID(VLOOKUP($D3915,業務!$A$1:$E$11,2,FALSE),FIND("/",VLOOKUP($D3915,業務!$A$1:$E$11,2,FALSE))+1,2)</f>
        <v>經理</v>
      </c>
      <c r="Q3915">
        <f t="shared" si="184"/>
        <v>1.4999999999999999E-2</v>
      </c>
      <c r="R3915">
        <f t="shared" si="185"/>
        <v>232.2</v>
      </c>
    </row>
    <row r="3916" spans="1:18" ht="15.75" customHeight="1">
      <c r="A3916" s="19">
        <v>3915</v>
      </c>
      <c r="B3916" s="4">
        <v>43</v>
      </c>
      <c r="C3916" s="15">
        <v>121</v>
      </c>
      <c r="D3916" s="21">
        <v>5</v>
      </c>
      <c r="E3916" s="22">
        <v>44619</v>
      </c>
      <c r="F3916" s="26">
        <v>5</v>
      </c>
      <c r="G3916" s="24">
        <v>0.19</v>
      </c>
      <c r="H3916">
        <f>VLOOKUP($B3916,產品!$A$1:$E$61,4,FALSE)*(1-$G3916)*$F3916</f>
        <v>72900.000000000015</v>
      </c>
      <c r="I3916" s="58">
        <f>$H3916-VLOOKUP($B3916,產品!$A$2:$E$61,5,FALSE)*F3916-$R3916</f>
        <v>13671.000000000015</v>
      </c>
      <c r="J3916">
        <f t="shared" si="183"/>
        <v>2022</v>
      </c>
      <c r="P3916" t="str">
        <f>MID(VLOOKUP($D3916,業務!$A$1:$E$11,2,FALSE),FIND("/",VLOOKUP($D3916,業務!$A$1:$E$11,2,FALSE))+1,2)</f>
        <v>專員</v>
      </c>
      <c r="Q3916">
        <f t="shared" si="184"/>
        <v>0.01</v>
      </c>
      <c r="R3916">
        <f t="shared" si="185"/>
        <v>729.00000000000011</v>
      </c>
    </row>
    <row r="3917" spans="1:18" ht="15.75" customHeight="1">
      <c r="A3917" s="19">
        <v>3916</v>
      </c>
      <c r="B3917" s="4">
        <v>56</v>
      </c>
      <c r="C3917" s="15">
        <v>293</v>
      </c>
      <c r="D3917" s="21">
        <v>8</v>
      </c>
      <c r="E3917" s="22">
        <v>44619</v>
      </c>
      <c r="F3917" s="26">
        <v>7</v>
      </c>
      <c r="G3917" s="24">
        <v>0.13</v>
      </c>
      <c r="H3917">
        <f>VLOOKUP($B3917,產品!$A$1:$E$61,4,FALSE)*(1-$G3917)*$F3917</f>
        <v>133980</v>
      </c>
      <c r="I3917" s="58">
        <f>$H3917-VLOOKUP($B3917,產品!$A$2:$E$61,5,FALSE)*F3917-$R3917</f>
        <v>24840.200000000015</v>
      </c>
      <c r="J3917">
        <f t="shared" si="183"/>
        <v>2022</v>
      </c>
      <c r="P3917" t="str">
        <f>MID(VLOOKUP($D3917,業務!$A$1:$E$11,2,FALSE),FIND("/",VLOOKUP($D3917,業務!$A$1:$E$11,2,FALSE))+1,2)</f>
        <v>專員</v>
      </c>
      <c r="Q3917">
        <f t="shared" si="184"/>
        <v>0.01</v>
      </c>
      <c r="R3917">
        <f t="shared" si="185"/>
        <v>1339.8</v>
      </c>
    </row>
    <row r="3918" spans="1:18" ht="15.75" customHeight="1">
      <c r="A3918" s="19">
        <v>3917</v>
      </c>
      <c r="B3918" s="4">
        <v>9</v>
      </c>
      <c r="C3918" s="15">
        <v>5</v>
      </c>
      <c r="D3918" s="21">
        <v>8</v>
      </c>
      <c r="E3918" s="22">
        <v>44619</v>
      </c>
      <c r="F3918" s="26">
        <v>12</v>
      </c>
      <c r="G3918" s="24">
        <v>0.08</v>
      </c>
      <c r="H3918">
        <f>VLOOKUP($B3918,產品!$A$1:$E$61,4,FALSE)*(1-$G3918)*$F3918</f>
        <v>11040</v>
      </c>
      <c r="I3918" s="58">
        <f>$H3918-VLOOKUP($B3918,產品!$A$2:$E$61,5,FALSE)*F3918-$R3918</f>
        <v>6129.6</v>
      </c>
      <c r="J3918">
        <f t="shared" si="183"/>
        <v>2022</v>
      </c>
      <c r="P3918" t="str">
        <f>MID(VLOOKUP($D3918,業務!$A$1:$E$11,2,FALSE),FIND("/",VLOOKUP($D3918,業務!$A$1:$E$11,2,FALSE))+1,2)</f>
        <v>專員</v>
      </c>
      <c r="Q3918">
        <f t="shared" si="184"/>
        <v>0.01</v>
      </c>
      <c r="R3918">
        <f t="shared" si="185"/>
        <v>110.4</v>
      </c>
    </row>
    <row r="3919" spans="1:18" ht="15.75" customHeight="1">
      <c r="A3919" s="19">
        <v>3918</v>
      </c>
      <c r="B3919" s="4">
        <v>13</v>
      </c>
      <c r="C3919" s="15">
        <v>5</v>
      </c>
      <c r="D3919" s="21">
        <v>1</v>
      </c>
      <c r="E3919" s="22">
        <v>44619</v>
      </c>
      <c r="F3919" s="26">
        <v>13</v>
      </c>
      <c r="G3919" s="24">
        <v>0.18</v>
      </c>
      <c r="H3919">
        <f>VLOOKUP($B3919,產品!$A$1:$E$61,4,FALSE)*(1-$G3919)*$F3919</f>
        <v>19188</v>
      </c>
      <c r="I3919" s="58">
        <f>$H3919-VLOOKUP($B3919,產品!$A$2:$E$61,5,FALSE)*F3919-$R3919</f>
        <v>9636.1200000000008</v>
      </c>
      <c r="J3919">
        <f t="shared" si="183"/>
        <v>2022</v>
      </c>
      <c r="P3919" t="str">
        <f>MID(VLOOKUP($D3919,業務!$A$1:$E$11,2,FALSE),FIND("/",VLOOKUP($D3919,業務!$A$1:$E$11,2,FALSE))+1,2)</f>
        <v>專員</v>
      </c>
      <c r="Q3919">
        <f t="shared" si="184"/>
        <v>0.01</v>
      </c>
      <c r="R3919">
        <f t="shared" si="185"/>
        <v>191.88</v>
      </c>
    </row>
    <row r="3920" spans="1:18" ht="15.75" customHeight="1">
      <c r="A3920" s="19">
        <v>3919</v>
      </c>
      <c r="B3920" s="4">
        <v>39</v>
      </c>
      <c r="C3920" s="15">
        <v>123</v>
      </c>
      <c r="D3920" s="21">
        <v>5</v>
      </c>
      <c r="E3920" s="22">
        <v>44619</v>
      </c>
      <c r="F3920" s="26">
        <v>18</v>
      </c>
      <c r="G3920" s="24">
        <v>0.08</v>
      </c>
      <c r="H3920">
        <f>VLOOKUP($B3920,產品!$A$1:$E$61,4,FALSE)*(1-$G3920)*$F3920</f>
        <v>298080</v>
      </c>
      <c r="I3920" s="58">
        <f>$H3920-VLOOKUP($B3920,產品!$A$2:$E$61,5,FALSE)*F3920-$R3920</f>
        <v>84499.199999999997</v>
      </c>
      <c r="J3920">
        <f t="shared" si="183"/>
        <v>2022</v>
      </c>
      <c r="P3920" t="str">
        <f>MID(VLOOKUP($D3920,業務!$A$1:$E$11,2,FALSE),FIND("/",VLOOKUP($D3920,業務!$A$1:$E$11,2,FALSE))+1,2)</f>
        <v>專員</v>
      </c>
      <c r="Q3920">
        <f t="shared" si="184"/>
        <v>0.01</v>
      </c>
      <c r="R3920">
        <f t="shared" si="185"/>
        <v>2980.8</v>
      </c>
    </row>
    <row r="3921" spans="1:18" ht="15.75" customHeight="1">
      <c r="A3921" s="19">
        <v>3920</v>
      </c>
      <c r="B3921" s="4">
        <v>12</v>
      </c>
      <c r="C3921" s="15">
        <v>117</v>
      </c>
      <c r="D3921" s="21">
        <v>4</v>
      </c>
      <c r="E3921" s="22">
        <v>44619</v>
      </c>
      <c r="F3921" s="26">
        <v>30</v>
      </c>
      <c r="G3921" s="24">
        <v>0.18</v>
      </c>
      <c r="H3921">
        <f>VLOOKUP($B3921,產品!$A$1:$E$61,4,FALSE)*(1-$G3921)*$F3921</f>
        <v>24600.000000000004</v>
      </c>
      <c r="I3921" s="58">
        <f>$H3921-VLOOKUP($B3921,產品!$A$2:$E$61,5,FALSE)*F3921-$R3921</f>
        <v>12304.800000000003</v>
      </c>
      <c r="J3921">
        <f t="shared" si="183"/>
        <v>2022</v>
      </c>
      <c r="P3921" t="str">
        <f>MID(VLOOKUP($D3921,業務!$A$1:$E$11,2,FALSE),FIND("/",VLOOKUP($D3921,業務!$A$1:$E$11,2,FALSE))+1,2)</f>
        <v>副理</v>
      </c>
      <c r="Q3921">
        <f t="shared" si="184"/>
        <v>1.2E-2</v>
      </c>
      <c r="R3921">
        <f t="shared" si="185"/>
        <v>295.20000000000005</v>
      </c>
    </row>
    <row r="3922" spans="1:18" ht="15.75" customHeight="1">
      <c r="A3922" s="19">
        <v>3921</v>
      </c>
      <c r="B3922" s="4">
        <v>1</v>
      </c>
      <c r="C3922" s="15">
        <v>286</v>
      </c>
      <c r="D3922" s="21">
        <v>5</v>
      </c>
      <c r="E3922" s="22">
        <v>44619</v>
      </c>
      <c r="F3922" s="26">
        <v>45</v>
      </c>
      <c r="G3922" s="24">
        <v>0.09</v>
      </c>
      <c r="H3922">
        <f>VLOOKUP($B3922,產品!$A$1:$E$61,4,FALSE)*(1-$G3922)*$F3922</f>
        <v>40950</v>
      </c>
      <c r="I3922" s="58">
        <f>$H3922-VLOOKUP($B3922,產品!$A$2:$E$61,5,FALSE)*F3922-$R3922</f>
        <v>22540.5</v>
      </c>
      <c r="J3922">
        <f t="shared" si="183"/>
        <v>2022</v>
      </c>
      <c r="P3922" t="str">
        <f>MID(VLOOKUP($D3922,業務!$A$1:$E$11,2,FALSE),FIND("/",VLOOKUP($D3922,業務!$A$1:$E$11,2,FALSE))+1,2)</f>
        <v>專員</v>
      </c>
      <c r="Q3922">
        <f t="shared" si="184"/>
        <v>0.01</v>
      </c>
      <c r="R3922">
        <f t="shared" si="185"/>
        <v>409.5</v>
      </c>
    </row>
    <row r="3923" spans="1:18" ht="15.75" customHeight="1">
      <c r="A3923" s="19">
        <v>3922</v>
      </c>
      <c r="B3923" s="4">
        <v>9</v>
      </c>
      <c r="C3923" s="15">
        <v>273</v>
      </c>
      <c r="D3923" s="21">
        <v>6</v>
      </c>
      <c r="E3923" s="22">
        <v>44619</v>
      </c>
      <c r="F3923" s="26">
        <v>50</v>
      </c>
      <c r="G3923" s="24">
        <v>0.1</v>
      </c>
      <c r="H3923">
        <f>VLOOKUP($B3923,產品!$A$1:$E$61,4,FALSE)*(1-$G3923)*$F3923</f>
        <v>45000</v>
      </c>
      <c r="I3923" s="58">
        <f>$H3923-VLOOKUP($B3923,產品!$A$2:$E$61,5,FALSE)*F3923-$R3923</f>
        <v>24550</v>
      </c>
      <c r="J3923">
        <f t="shared" si="183"/>
        <v>2022</v>
      </c>
      <c r="P3923" t="str">
        <f>MID(VLOOKUP($D3923,業務!$A$1:$E$11,2,FALSE),FIND("/",VLOOKUP($D3923,業務!$A$1:$E$11,2,FALSE))+1,2)</f>
        <v>專員</v>
      </c>
      <c r="Q3923">
        <f t="shared" si="184"/>
        <v>0.01</v>
      </c>
      <c r="R3923">
        <f t="shared" si="185"/>
        <v>450</v>
      </c>
    </row>
    <row r="3924" spans="1:18" ht="15.75" customHeight="1">
      <c r="A3924" s="19">
        <v>3923</v>
      </c>
      <c r="B3924" s="4">
        <v>32</v>
      </c>
      <c r="C3924" s="15">
        <v>1</v>
      </c>
      <c r="D3924" s="21">
        <v>3</v>
      </c>
      <c r="E3924" s="22">
        <v>44620</v>
      </c>
      <c r="F3924" s="26">
        <v>6</v>
      </c>
      <c r="G3924" s="24">
        <v>0.16</v>
      </c>
      <c r="H3924">
        <f>VLOOKUP($B3924,產品!$A$1:$E$61,4,FALSE)*(1-$G3924)*$F3924</f>
        <v>37800</v>
      </c>
      <c r="I3924" s="58">
        <f>$H3924-VLOOKUP($B3924,產品!$A$2:$E$61,5,FALSE)*F3924-$R3924</f>
        <v>10195.200000000001</v>
      </c>
      <c r="J3924">
        <f t="shared" si="183"/>
        <v>2022</v>
      </c>
      <c r="P3924" t="str">
        <f>MID(VLOOKUP($D3924,業務!$A$1:$E$11,2,FALSE),FIND("/",VLOOKUP($D3924,業務!$A$1:$E$11,2,FALSE))+1,2)</f>
        <v>協理</v>
      </c>
      <c r="Q3924">
        <f t="shared" si="184"/>
        <v>1.6E-2</v>
      </c>
      <c r="R3924">
        <f t="shared" si="185"/>
        <v>604.80000000000007</v>
      </c>
    </row>
    <row r="3925" spans="1:18" ht="15.75" customHeight="1">
      <c r="A3925" s="19">
        <v>3924</v>
      </c>
      <c r="B3925" s="4">
        <v>31</v>
      </c>
      <c r="C3925" s="15">
        <v>268</v>
      </c>
      <c r="D3925" s="21">
        <v>4</v>
      </c>
      <c r="E3925" s="22">
        <v>44620</v>
      </c>
      <c r="F3925" s="23">
        <v>8</v>
      </c>
      <c r="G3925" s="24">
        <v>0.18</v>
      </c>
      <c r="H3925">
        <f>VLOOKUP($B3925,產品!$A$1:$E$61,4,FALSE)*(1-$G3925)*$F3925</f>
        <v>45920</v>
      </c>
      <c r="I3925" s="58">
        <f>$H3925-VLOOKUP($B3925,產品!$A$2:$E$61,5,FALSE)*F3925-$R3925</f>
        <v>11768.96</v>
      </c>
      <c r="J3925">
        <f t="shared" si="183"/>
        <v>2022</v>
      </c>
      <c r="P3925" t="str">
        <f>MID(VLOOKUP($D3925,業務!$A$1:$E$11,2,FALSE),FIND("/",VLOOKUP($D3925,業務!$A$1:$E$11,2,FALSE))+1,2)</f>
        <v>副理</v>
      </c>
      <c r="Q3925">
        <f t="shared" si="184"/>
        <v>1.2E-2</v>
      </c>
      <c r="R3925">
        <f t="shared" si="185"/>
        <v>551.04</v>
      </c>
    </row>
    <row r="3926" spans="1:18" ht="15.75" customHeight="1">
      <c r="A3926" s="19">
        <v>3925</v>
      </c>
      <c r="B3926" s="4">
        <v>46</v>
      </c>
      <c r="C3926" s="15">
        <v>257</v>
      </c>
      <c r="D3926" s="21">
        <v>3</v>
      </c>
      <c r="E3926" s="22">
        <v>44620</v>
      </c>
      <c r="F3926" s="26">
        <v>11</v>
      </c>
      <c r="G3926" s="24">
        <v>0.09</v>
      </c>
      <c r="H3926">
        <f>VLOOKUP($B3926,產品!$A$1:$E$61,4,FALSE)*(1-$G3926)*$F3926</f>
        <v>170170</v>
      </c>
      <c r="I3926" s="58">
        <f>$H3926-VLOOKUP($B3926,產品!$A$2:$E$61,5,FALSE)*F3926-$R3926</f>
        <v>45897.279999999999</v>
      </c>
      <c r="J3926">
        <f t="shared" si="183"/>
        <v>2022</v>
      </c>
      <c r="P3926" t="str">
        <f>MID(VLOOKUP($D3926,業務!$A$1:$E$11,2,FALSE),FIND("/",VLOOKUP($D3926,業務!$A$1:$E$11,2,FALSE))+1,2)</f>
        <v>協理</v>
      </c>
      <c r="Q3926">
        <f t="shared" si="184"/>
        <v>1.6E-2</v>
      </c>
      <c r="R3926">
        <f t="shared" si="185"/>
        <v>2722.7200000000003</v>
      </c>
    </row>
    <row r="3927" spans="1:18" ht="15.75" customHeight="1">
      <c r="A3927" s="19">
        <v>3926</v>
      </c>
      <c r="B3927" s="4">
        <v>14</v>
      </c>
      <c r="C3927" s="15">
        <v>267</v>
      </c>
      <c r="D3927" s="21">
        <v>7</v>
      </c>
      <c r="E3927" s="22">
        <v>44620</v>
      </c>
      <c r="F3927" s="26">
        <v>14</v>
      </c>
      <c r="G3927" s="24">
        <v>0.16</v>
      </c>
      <c r="H3927">
        <f>VLOOKUP($B3927,產品!$A$1:$E$61,4,FALSE)*(1-$G3927)*$F3927</f>
        <v>21168</v>
      </c>
      <c r="I3927" s="58">
        <f>$H3927-VLOOKUP($B3927,產品!$A$2:$E$61,5,FALSE)*F3927-$R3927</f>
        <v>10833.984</v>
      </c>
      <c r="J3927">
        <f t="shared" si="183"/>
        <v>2022</v>
      </c>
      <c r="P3927" t="str">
        <f>MID(VLOOKUP($D3927,業務!$A$1:$E$11,2,FALSE),FIND("/",VLOOKUP($D3927,業務!$A$1:$E$11,2,FALSE))+1,2)</f>
        <v>副理</v>
      </c>
      <c r="Q3927">
        <f t="shared" si="184"/>
        <v>1.2E-2</v>
      </c>
      <c r="R3927">
        <f t="shared" si="185"/>
        <v>254.01599999999999</v>
      </c>
    </row>
    <row r="3928" spans="1:18" ht="15.75" customHeight="1">
      <c r="A3928" s="19">
        <v>3927</v>
      </c>
      <c r="B3928" s="4">
        <v>22</v>
      </c>
      <c r="C3928" s="15">
        <v>114</v>
      </c>
      <c r="D3928" s="21">
        <v>4</v>
      </c>
      <c r="E3928" s="22">
        <v>44620</v>
      </c>
      <c r="F3928" s="26">
        <v>30</v>
      </c>
      <c r="G3928" s="24">
        <v>0.09</v>
      </c>
      <c r="H3928">
        <f>VLOOKUP($B3928,產品!$A$1:$E$61,4,FALSE)*(1-$G3928)*$F3928</f>
        <v>49140</v>
      </c>
      <c r="I3928" s="58">
        <f>$H3928-VLOOKUP($B3928,產品!$A$2:$E$61,5,FALSE)*F3928-$R3928</f>
        <v>26950.32</v>
      </c>
      <c r="J3928">
        <f t="shared" si="183"/>
        <v>2022</v>
      </c>
      <c r="P3928" t="str">
        <f>MID(VLOOKUP($D3928,業務!$A$1:$E$11,2,FALSE),FIND("/",VLOOKUP($D3928,業務!$A$1:$E$11,2,FALSE))+1,2)</f>
        <v>副理</v>
      </c>
      <c r="Q3928">
        <f t="shared" si="184"/>
        <v>1.2E-2</v>
      </c>
      <c r="R3928">
        <f t="shared" si="185"/>
        <v>589.68000000000006</v>
      </c>
    </row>
    <row r="3929" spans="1:18" ht="15.75" customHeight="1">
      <c r="A3929" s="19">
        <v>3928</v>
      </c>
      <c r="B3929" s="4">
        <v>33</v>
      </c>
      <c r="C3929" s="15">
        <v>3</v>
      </c>
      <c r="D3929" s="21">
        <v>4</v>
      </c>
      <c r="E3929" s="22">
        <v>44620</v>
      </c>
      <c r="F3929" s="26">
        <v>35</v>
      </c>
      <c r="G3929" s="24">
        <v>0.11</v>
      </c>
      <c r="H3929">
        <f>VLOOKUP($B3929,產品!$A$1:$E$61,4,FALSE)*(1-$G3929)*$F3929</f>
        <v>233625</v>
      </c>
      <c r="I3929" s="58">
        <f>$H3929-VLOOKUP($B3929,產品!$A$2:$E$61,5,FALSE)*F3929-$R3929</f>
        <v>73321.5</v>
      </c>
      <c r="J3929">
        <f t="shared" si="183"/>
        <v>2022</v>
      </c>
      <c r="P3929" t="str">
        <f>MID(VLOOKUP($D3929,業務!$A$1:$E$11,2,FALSE),FIND("/",VLOOKUP($D3929,業務!$A$1:$E$11,2,FALSE))+1,2)</f>
        <v>副理</v>
      </c>
      <c r="Q3929">
        <f t="shared" si="184"/>
        <v>1.2E-2</v>
      </c>
      <c r="R3929">
        <f t="shared" si="185"/>
        <v>2803.5</v>
      </c>
    </row>
    <row r="3930" spans="1:18" ht="15.75" customHeight="1">
      <c r="A3930" s="19">
        <v>3929</v>
      </c>
      <c r="B3930" s="4">
        <v>15</v>
      </c>
      <c r="C3930" s="15">
        <v>264</v>
      </c>
      <c r="D3930" s="21">
        <v>3</v>
      </c>
      <c r="E3930" s="22">
        <v>44620</v>
      </c>
      <c r="F3930" s="26">
        <v>50</v>
      </c>
      <c r="G3930" s="24">
        <v>7.0000000000000007E-2</v>
      </c>
      <c r="H3930">
        <f>VLOOKUP($B3930,產品!$A$1:$E$61,4,FALSE)*(1-$G3930)*$F3930</f>
        <v>83700</v>
      </c>
      <c r="I3930" s="58">
        <f>$H3930-VLOOKUP($B3930,產品!$A$2:$E$61,5,FALSE)*F3930-$R3930</f>
        <v>46360.800000000003</v>
      </c>
      <c r="J3930">
        <f t="shared" si="183"/>
        <v>2022</v>
      </c>
      <c r="P3930" t="str">
        <f>MID(VLOOKUP($D3930,業務!$A$1:$E$11,2,FALSE),FIND("/",VLOOKUP($D3930,業務!$A$1:$E$11,2,FALSE))+1,2)</f>
        <v>協理</v>
      </c>
      <c r="Q3930">
        <f t="shared" si="184"/>
        <v>1.6E-2</v>
      </c>
      <c r="R3930">
        <f t="shared" si="185"/>
        <v>1339.2</v>
      </c>
    </row>
    <row r="3931" spans="1:18" ht="15.75" customHeight="1">
      <c r="A3931" s="19">
        <v>3930</v>
      </c>
      <c r="B3931" s="4">
        <v>14</v>
      </c>
      <c r="C3931" s="15">
        <v>283</v>
      </c>
      <c r="D3931" s="21">
        <v>8</v>
      </c>
      <c r="E3931" s="22">
        <v>44620</v>
      </c>
      <c r="F3931" s="26">
        <v>50</v>
      </c>
      <c r="G3931" s="24">
        <v>0.2</v>
      </c>
      <c r="H3931">
        <f>VLOOKUP($B3931,產品!$A$1:$E$61,4,FALSE)*(1-$G3931)*$F3931</f>
        <v>72000</v>
      </c>
      <c r="I3931" s="58">
        <f>$H3931-VLOOKUP($B3931,產品!$A$2:$E$61,5,FALSE)*F3931-$R3931</f>
        <v>35280</v>
      </c>
      <c r="J3931">
        <f t="shared" si="183"/>
        <v>2022</v>
      </c>
      <c r="P3931" t="str">
        <f>MID(VLOOKUP($D3931,業務!$A$1:$E$11,2,FALSE),FIND("/",VLOOKUP($D3931,業務!$A$1:$E$11,2,FALSE))+1,2)</f>
        <v>專員</v>
      </c>
      <c r="Q3931">
        <f t="shared" si="184"/>
        <v>0.01</v>
      </c>
      <c r="R3931">
        <f t="shared" si="185"/>
        <v>720</v>
      </c>
    </row>
    <row r="3932" spans="1:18" ht="15.75" customHeight="1">
      <c r="A3932" s="19">
        <v>3931</v>
      </c>
      <c r="B3932" s="4">
        <v>14</v>
      </c>
      <c r="C3932" s="15">
        <v>263</v>
      </c>
      <c r="D3932" s="21">
        <v>1</v>
      </c>
      <c r="E3932" s="22">
        <v>44620</v>
      </c>
      <c r="F3932" s="26">
        <v>70</v>
      </c>
      <c r="G3932" s="24">
        <v>0.05</v>
      </c>
      <c r="H3932">
        <f>VLOOKUP($B3932,產品!$A$1:$E$61,4,FALSE)*(1-$G3932)*$F3932</f>
        <v>119700</v>
      </c>
      <c r="I3932" s="58">
        <f>$H3932-VLOOKUP($B3932,產品!$A$2:$E$61,5,FALSE)*F3932-$R3932</f>
        <v>68103</v>
      </c>
      <c r="J3932">
        <f t="shared" si="183"/>
        <v>2022</v>
      </c>
      <c r="P3932" t="str">
        <f>MID(VLOOKUP($D3932,業務!$A$1:$E$11,2,FALSE),FIND("/",VLOOKUP($D3932,業務!$A$1:$E$11,2,FALSE))+1,2)</f>
        <v>專員</v>
      </c>
      <c r="Q3932">
        <f t="shared" si="184"/>
        <v>0.01</v>
      </c>
      <c r="R3932">
        <f t="shared" si="185"/>
        <v>1197</v>
      </c>
    </row>
    <row r="3933" spans="1:18" ht="15.75" customHeight="1">
      <c r="A3933" s="19">
        <v>3932</v>
      </c>
      <c r="B3933" s="4">
        <v>15</v>
      </c>
      <c r="C3933" s="15">
        <v>271</v>
      </c>
      <c r="D3933" s="21">
        <v>10</v>
      </c>
      <c r="E3933" s="22">
        <v>44620</v>
      </c>
      <c r="F3933" s="26">
        <v>75</v>
      </c>
      <c r="G3933" s="24">
        <v>0.1</v>
      </c>
      <c r="H3933">
        <f>VLOOKUP($B3933,產品!$A$1:$E$61,4,FALSE)*(1-$G3933)*$F3933</f>
        <v>121500</v>
      </c>
      <c r="I3933" s="58">
        <f>$H3933-VLOOKUP($B3933,產品!$A$2:$E$61,5,FALSE)*F3933-$R3933</f>
        <v>66285</v>
      </c>
      <c r="J3933">
        <f t="shared" si="183"/>
        <v>2022</v>
      </c>
      <c r="P3933" t="str">
        <f>MID(VLOOKUP($D3933,業務!$A$1:$E$11,2,FALSE),FIND("/",VLOOKUP($D3933,業務!$A$1:$E$11,2,FALSE))+1,2)</f>
        <v>專員</v>
      </c>
      <c r="Q3933">
        <f t="shared" si="184"/>
        <v>0.01</v>
      </c>
      <c r="R3933">
        <f t="shared" si="185"/>
        <v>1215</v>
      </c>
    </row>
    <row r="3934" spans="1:18" ht="15.75" customHeight="1">
      <c r="A3934" s="19">
        <v>3933</v>
      </c>
      <c r="B3934" s="4">
        <v>24</v>
      </c>
      <c r="C3934" s="15">
        <v>292</v>
      </c>
      <c r="D3934" s="21">
        <v>2</v>
      </c>
      <c r="E3934" s="22">
        <v>44620</v>
      </c>
      <c r="F3934" s="26">
        <v>100</v>
      </c>
      <c r="G3934" s="24">
        <v>0.13</v>
      </c>
      <c r="H3934">
        <f>VLOOKUP($B3934,產品!$A$1:$E$61,4,FALSE)*(1-$G3934)*$F3934</f>
        <v>156600</v>
      </c>
      <c r="I3934" s="58">
        <f>$H3934-VLOOKUP($B3934,產品!$A$2:$E$61,5,FALSE)*F3934-$R3934</f>
        <v>82251</v>
      </c>
      <c r="J3934">
        <f t="shared" si="183"/>
        <v>2022</v>
      </c>
      <c r="P3934" t="str">
        <f>MID(VLOOKUP($D3934,業務!$A$1:$E$11,2,FALSE),FIND("/",VLOOKUP($D3934,業務!$A$1:$E$11,2,FALSE))+1,2)</f>
        <v>經理</v>
      </c>
      <c r="Q3934">
        <f t="shared" si="184"/>
        <v>1.4999999999999999E-2</v>
      </c>
      <c r="R3934">
        <f t="shared" si="185"/>
        <v>2349</v>
      </c>
    </row>
    <row r="3935" spans="1:18" ht="15.75" customHeight="1">
      <c r="A3935" s="19">
        <v>3934</v>
      </c>
      <c r="B3935" s="4">
        <v>37</v>
      </c>
      <c r="C3935" s="15">
        <v>264</v>
      </c>
      <c r="D3935" s="21">
        <v>9</v>
      </c>
      <c r="E3935" s="22">
        <v>44621</v>
      </c>
      <c r="F3935" s="26">
        <v>3</v>
      </c>
      <c r="G3935" s="24">
        <v>0.06</v>
      </c>
      <c r="H3935">
        <f>VLOOKUP($B3935,產品!$A$1:$E$61,4,FALSE)*(1-$G3935)*$F3935</f>
        <v>33840</v>
      </c>
      <c r="I3935" s="58">
        <f>$H3935-VLOOKUP($B3935,產品!$A$2:$E$61,5,FALSE)*F3935-$R3935</f>
        <v>9932.4</v>
      </c>
      <c r="J3935">
        <f t="shared" si="183"/>
        <v>2022</v>
      </c>
      <c r="P3935" t="str">
        <f>MID(VLOOKUP($D3935,業務!$A$1:$E$11,2,FALSE),FIND("/",VLOOKUP($D3935,業務!$A$1:$E$11,2,FALSE))+1,2)</f>
        <v>經理</v>
      </c>
      <c r="Q3935">
        <f t="shared" si="184"/>
        <v>1.4999999999999999E-2</v>
      </c>
      <c r="R3935">
        <f t="shared" si="185"/>
        <v>507.59999999999997</v>
      </c>
    </row>
    <row r="3936" spans="1:18" ht="15.75" customHeight="1">
      <c r="A3936" s="19">
        <v>3935</v>
      </c>
      <c r="B3936" s="4">
        <v>26</v>
      </c>
      <c r="C3936" s="15">
        <v>5</v>
      </c>
      <c r="D3936" s="21">
        <v>5</v>
      </c>
      <c r="E3936" s="22">
        <v>44621</v>
      </c>
      <c r="F3936" s="26">
        <v>7</v>
      </c>
      <c r="G3936" s="24">
        <v>0.11</v>
      </c>
      <c r="H3936">
        <f>VLOOKUP($B3936,產品!$A$1:$E$61,4,FALSE)*(1-$G3936)*$F3936</f>
        <v>40495</v>
      </c>
      <c r="I3936" s="58">
        <f>$H3936-VLOOKUP($B3936,產品!$A$2:$E$61,5,FALSE)*F3936-$R3936</f>
        <v>12790.05</v>
      </c>
      <c r="J3936">
        <f t="shared" si="183"/>
        <v>2022</v>
      </c>
      <c r="P3936" t="str">
        <f>MID(VLOOKUP($D3936,業務!$A$1:$E$11,2,FALSE),FIND("/",VLOOKUP($D3936,業務!$A$1:$E$11,2,FALSE))+1,2)</f>
        <v>專員</v>
      </c>
      <c r="Q3936">
        <f t="shared" si="184"/>
        <v>0.01</v>
      </c>
      <c r="R3936">
        <f t="shared" si="185"/>
        <v>404.95</v>
      </c>
    </row>
    <row r="3937" spans="1:18" ht="15.75" customHeight="1">
      <c r="A3937" s="19">
        <v>3936</v>
      </c>
      <c r="B3937" s="4">
        <v>52</v>
      </c>
      <c r="C3937" s="15">
        <v>293</v>
      </c>
      <c r="D3937" s="21">
        <v>3</v>
      </c>
      <c r="E3937" s="22">
        <v>44621</v>
      </c>
      <c r="F3937" s="26">
        <v>13</v>
      </c>
      <c r="G3937" s="24">
        <v>0.09</v>
      </c>
      <c r="H3937">
        <f>VLOOKUP($B3937,產品!$A$1:$E$61,4,FALSE)*(1-$G3937)*$F3937</f>
        <v>260260</v>
      </c>
      <c r="I3937" s="58">
        <f>$H3937-VLOOKUP($B3937,產品!$A$2:$E$61,5,FALSE)*F3937-$R3937</f>
        <v>55895.840000000026</v>
      </c>
      <c r="J3937">
        <f t="shared" si="183"/>
        <v>2022</v>
      </c>
      <c r="P3937" t="str">
        <f>MID(VLOOKUP($D3937,業務!$A$1:$E$11,2,FALSE),FIND("/",VLOOKUP($D3937,業務!$A$1:$E$11,2,FALSE))+1,2)</f>
        <v>協理</v>
      </c>
      <c r="Q3937">
        <f t="shared" si="184"/>
        <v>1.6E-2</v>
      </c>
      <c r="R3937">
        <f t="shared" si="185"/>
        <v>4164.16</v>
      </c>
    </row>
    <row r="3938" spans="1:18" ht="15.75" customHeight="1">
      <c r="A3938" s="19">
        <v>3937</v>
      </c>
      <c r="B3938" s="4">
        <v>8</v>
      </c>
      <c r="C3938" s="15">
        <v>1</v>
      </c>
      <c r="D3938" s="21">
        <v>4</v>
      </c>
      <c r="E3938" s="22">
        <v>44621</v>
      </c>
      <c r="F3938" s="26">
        <v>23</v>
      </c>
      <c r="G3938" s="24">
        <v>0.16</v>
      </c>
      <c r="H3938">
        <f>VLOOKUP($B3938,產品!$A$1:$E$61,4,FALSE)*(1-$G3938)*$F3938</f>
        <v>19320</v>
      </c>
      <c r="I3938" s="58">
        <f>$H3938-VLOOKUP($B3938,產品!$A$2:$E$61,5,FALSE)*F3938-$R3938</f>
        <v>9888.16</v>
      </c>
      <c r="J3938">
        <f t="shared" si="183"/>
        <v>2022</v>
      </c>
      <c r="P3938" t="str">
        <f>MID(VLOOKUP($D3938,業務!$A$1:$E$11,2,FALSE),FIND("/",VLOOKUP($D3938,業務!$A$1:$E$11,2,FALSE))+1,2)</f>
        <v>副理</v>
      </c>
      <c r="Q3938">
        <f t="shared" si="184"/>
        <v>1.2E-2</v>
      </c>
      <c r="R3938">
        <f t="shared" si="185"/>
        <v>231.84</v>
      </c>
    </row>
    <row r="3939" spans="1:18" ht="15.75" customHeight="1">
      <c r="A3939" s="19">
        <v>3938</v>
      </c>
      <c r="B3939" s="4">
        <v>6</v>
      </c>
      <c r="C3939" s="15">
        <v>280</v>
      </c>
      <c r="D3939" s="21">
        <v>5</v>
      </c>
      <c r="E3939" s="22">
        <v>44621</v>
      </c>
      <c r="F3939" s="26">
        <v>80</v>
      </c>
      <c r="G3939" s="24">
        <v>0.05</v>
      </c>
      <c r="H3939">
        <f>VLOOKUP($B3939,產品!$A$1:$E$61,4,FALSE)*(1-$G3939)*$F3939</f>
        <v>76000</v>
      </c>
      <c r="I3939" s="58">
        <f>$H3939-VLOOKUP($B3939,產品!$A$2:$E$61,5,FALSE)*F3939-$R3939</f>
        <v>43240</v>
      </c>
      <c r="J3939">
        <f t="shared" si="183"/>
        <v>2022</v>
      </c>
      <c r="P3939" t="str">
        <f>MID(VLOOKUP($D3939,業務!$A$1:$E$11,2,FALSE),FIND("/",VLOOKUP($D3939,業務!$A$1:$E$11,2,FALSE))+1,2)</f>
        <v>專員</v>
      </c>
      <c r="Q3939">
        <f t="shared" si="184"/>
        <v>0.01</v>
      </c>
      <c r="R3939">
        <f t="shared" si="185"/>
        <v>760</v>
      </c>
    </row>
    <row r="3940" spans="1:18" ht="15.75" customHeight="1">
      <c r="A3940" s="19">
        <v>3939</v>
      </c>
      <c r="B3940" s="4">
        <v>15</v>
      </c>
      <c r="C3940" s="15">
        <v>257</v>
      </c>
      <c r="D3940" s="21">
        <v>10</v>
      </c>
      <c r="E3940" s="22">
        <v>44621</v>
      </c>
      <c r="F3940" s="26">
        <v>150</v>
      </c>
      <c r="G3940" s="24">
        <v>0.19</v>
      </c>
      <c r="H3940">
        <f>VLOOKUP($B3940,產品!$A$1:$E$61,4,FALSE)*(1-$G3940)*$F3940</f>
        <v>218700</v>
      </c>
      <c r="I3940" s="58">
        <f>$H3940-VLOOKUP($B3940,產品!$A$2:$E$61,5,FALSE)*F3940-$R3940</f>
        <v>108513</v>
      </c>
      <c r="J3940">
        <f t="shared" si="183"/>
        <v>2022</v>
      </c>
      <c r="P3940" t="str">
        <f>MID(VLOOKUP($D3940,業務!$A$1:$E$11,2,FALSE),FIND("/",VLOOKUP($D3940,業務!$A$1:$E$11,2,FALSE))+1,2)</f>
        <v>專員</v>
      </c>
      <c r="Q3940">
        <f t="shared" si="184"/>
        <v>0.01</v>
      </c>
      <c r="R3940">
        <f t="shared" si="185"/>
        <v>2187</v>
      </c>
    </row>
    <row r="3941" spans="1:18" ht="15.75" customHeight="1">
      <c r="A3941" s="19">
        <v>3940</v>
      </c>
      <c r="B3941" s="4">
        <v>57</v>
      </c>
      <c r="C3941" s="15">
        <v>278</v>
      </c>
      <c r="D3941" s="21">
        <v>7</v>
      </c>
      <c r="E3941" s="22">
        <v>44622</v>
      </c>
      <c r="F3941" s="26">
        <v>3</v>
      </c>
      <c r="G3941" s="24">
        <v>0.17</v>
      </c>
      <c r="H3941">
        <f>VLOOKUP($B3941,產品!$A$1:$E$61,4,FALSE)*(1-$G3941)*$F3941</f>
        <v>44820</v>
      </c>
      <c r="I3941" s="58">
        <f>$H3941-VLOOKUP($B3941,產品!$A$2:$E$61,5,FALSE)*F3941-$R3941</f>
        <v>6482.16</v>
      </c>
      <c r="J3941">
        <f t="shared" si="183"/>
        <v>2022</v>
      </c>
      <c r="P3941" t="str">
        <f>MID(VLOOKUP($D3941,業務!$A$1:$E$11,2,FALSE),FIND("/",VLOOKUP($D3941,業務!$A$1:$E$11,2,FALSE))+1,2)</f>
        <v>副理</v>
      </c>
      <c r="Q3941">
        <f t="shared" si="184"/>
        <v>1.2E-2</v>
      </c>
      <c r="R3941">
        <f t="shared" si="185"/>
        <v>537.84</v>
      </c>
    </row>
    <row r="3942" spans="1:18" ht="15.75" customHeight="1">
      <c r="A3942" s="19">
        <v>3941</v>
      </c>
      <c r="B3942" s="4">
        <v>43</v>
      </c>
      <c r="C3942" s="15">
        <v>260</v>
      </c>
      <c r="D3942" s="21">
        <v>4</v>
      </c>
      <c r="E3942" s="22">
        <v>44622</v>
      </c>
      <c r="F3942" s="26">
        <v>6</v>
      </c>
      <c r="G3942" s="24">
        <v>0.11</v>
      </c>
      <c r="H3942">
        <f>VLOOKUP($B3942,產品!$A$1:$E$61,4,FALSE)*(1-$G3942)*$F3942</f>
        <v>96120</v>
      </c>
      <c r="I3942" s="58">
        <f>$H3942-VLOOKUP($B3942,產品!$A$2:$E$61,5,FALSE)*F3942-$R3942</f>
        <v>24766.560000000001</v>
      </c>
      <c r="J3942">
        <f t="shared" si="183"/>
        <v>2022</v>
      </c>
      <c r="P3942" t="str">
        <f>MID(VLOOKUP($D3942,業務!$A$1:$E$11,2,FALSE),FIND("/",VLOOKUP($D3942,業務!$A$1:$E$11,2,FALSE))+1,2)</f>
        <v>副理</v>
      </c>
      <c r="Q3942">
        <f t="shared" si="184"/>
        <v>1.2E-2</v>
      </c>
      <c r="R3942">
        <f t="shared" si="185"/>
        <v>1153.44</v>
      </c>
    </row>
    <row r="3943" spans="1:18" ht="15.75" customHeight="1">
      <c r="A3943" s="19">
        <v>3942</v>
      </c>
      <c r="B3943" s="4">
        <v>40</v>
      </c>
      <c r="C3943" s="15">
        <v>267</v>
      </c>
      <c r="D3943" s="21">
        <v>3</v>
      </c>
      <c r="E3943" s="22">
        <v>44622</v>
      </c>
      <c r="F3943" s="26">
        <v>6</v>
      </c>
      <c r="G3943" s="24">
        <v>0.16</v>
      </c>
      <c r="H3943">
        <f>VLOOKUP($B3943,產品!$A$1:$E$61,4,FALSE)*(1-$G3943)*$F3943</f>
        <v>100800</v>
      </c>
      <c r="I3943" s="58">
        <f>$H3943-VLOOKUP($B3943,產品!$A$2:$E$61,5,FALSE)*F3943-$R3943</f>
        <v>21187.200000000001</v>
      </c>
      <c r="J3943">
        <f t="shared" si="183"/>
        <v>2022</v>
      </c>
      <c r="P3943" t="str">
        <f>MID(VLOOKUP($D3943,業務!$A$1:$E$11,2,FALSE),FIND("/",VLOOKUP($D3943,業務!$A$1:$E$11,2,FALSE))+1,2)</f>
        <v>協理</v>
      </c>
      <c r="Q3943">
        <f t="shared" si="184"/>
        <v>1.6E-2</v>
      </c>
      <c r="R3943">
        <f t="shared" si="185"/>
        <v>1612.8</v>
      </c>
    </row>
    <row r="3944" spans="1:18" ht="15.75" customHeight="1">
      <c r="A3944" s="19">
        <v>3943</v>
      </c>
      <c r="B3944" s="4">
        <v>47</v>
      </c>
      <c r="C3944" s="15">
        <v>12</v>
      </c>
      <c r="D3944" s="21">
        <v>5</v>
      </c>
      <c r="E3944" s="22">
        <v>44622</v>
      </c>
      <c r="F3944" s="23">
        <v>10</v>
      </c>
      <c r="G3944" s="24">
        <v>0.11</v>
      </c>
      <c r="H3944">
        <f>VLOOKUP($B3944,產品!$A$1:$E$61,4,FALSE)*(1-$G3944)*$F3944</f>
        <v>178000</v>
      </c>
      <c r="I3944" s="58">
        <f>$H3944-VLOOKUP($B3944,產品!$A$2:$E$61,5,FALSE)*F3944-$R3944</f>
        <v>46220</v>
      </c>
      <c r="J3944">
        <f t="shared" si="183"/>
        <v>2022</v>
      </c>
      <c r="P3944" t="str">
        <f>MID(VLOOKUP($D3944,業務!$A$1:$E$11,2,FALSE),FIND("/",VLOOKUP($D3944,業務!$A$1:$E$11,2,FALSE))+1,2)</f>
        <v>專員</v>
      </c>
      <c r="Q3944">
        <f t="shared" si="184"/>
        <v>0.01</v>
      </c>
      <c r="R3944">
        <f t="shared" si="185"/>
        <v>1780</v>
      </c>
    </row>
    <row r="3945" spans="1:18" ht="15.75" customHeight="1">
      <c r="A3945" s="19">
        <v>3944</v>
      </c>
      <c r="B3945" s="4">
        <v>44</v>
      </c>
      <c r="C3945" s="15">
        <v>274</v>
      </c>
      <c r="D3945" s="21">
        <v>6</v>
      </c>
      <c r="E3945" s="22">
        <v>44622</v>
      </c>
      <c r="F3945" s="26">
        <v>15</v>
      </c>
      <c r="G3945" s="24">
        <v>0.18</v>
      </c>
      <c r="H3945">
        <f>VLOOKUP($B3945,產品!$A$1:$E$61,4,FALSE)*(1-$G3945)*$F3945</f>
        <v>246000</v>
      </c>
      <c r="I3945" s="58">
        <f>$H3945-VLOOKUP($B3945,產品!$A$2:$E$61,5,FALSE)*F3945-$R3945</f>
        <v>48540</v>
      </c>
      <c r="J3945">
        <f t="shared" si="183"/>
        <v>2022</v>
      </c>
      <c r="P3945" t="str">
        <f>MID(VLOOKUP($D3945,業務!$A$1:$E$11,2,FALSE),FIND("/",VLOOKUP($D3945,業務!$A$1:$E$11,2,FALSE))+1,2)</f>
        <v>專員</v>
      </c>
      <c r="Q3945">
        <f t="shared" si="184"/>
        <v>0.01</v>
      </c>
      <c r="R3945">
        <f t="shared" si="185"/>
        <v>2460</v>
      </c>
    </row>
    <row r="3946" spans="1:18" ht="15.75" customHeight="1">
      <c r="A3946" s="19">
        <v>3945</v>
      </c>
      <c r="B3946" s="4">
        <v>20</v>
      </c>
      <c r="C3946" s="15">
        <v>3</v>
      </c>
      <c r="D3946" s="21">
        <v>10</v>
      </c>
      <c r="E3946" s="22">
        <v>44622</v>
      </c>
      <c r="F3946" s="26">
        <v>16</v>
      </c>
      <c r="G3946" s="24">
        <v>0.08</v>
      </c>
      <c r="H3946">
        <f>VLOOKUP($B3946,產品!$A$1:$E$61,4,FALSE)*(1-$G3946)*$F3946</f>
        <v>26496</v>
      </c>
      <c r="I3946" s="58">
        <f>$H3946-VLOOKUP($B3946,產品!$A$2:$E$61,5,FALSE)*F3946-$R3946</f>
        <v>14711.04</v>
      </c>
      <c r="J3946">
        <f t="shared" si="183"/>
        <v>2022</v>
      </c>
      <c r="P3946" t="str">
        <f>MID(VLOOKUP($D3946,業務!$A$1:$E$11,2,FALSE),FIND("/",VLOOKUP($D3946,業務!$A$1:$E$11,2,FALSE))+1,2)</f>
        <v>專員</v>
      </c>
      <c r="Q3946">
        <f t="shared" si="184"/>
        <v>0.01</v>
      </c>
      <c r="R3946">
        <f t="shared" si="185"/>
        <v>264.95999999999998</v>
      </c>
    </row>
    <row r="3947" spans="1:18" ht="15.75" customHeight="1">
      <c r="A3947" s="19">
        <v>3946</v>
      </c>
      <c r="B3947" s="4">
        <v>35</v>
      </c>
      <c r="C3947" s="15">
        <v>121</v>
      </c>
      <c r="D3947" s="21">
        <v>9</v>
      </c>
      <c r="E3947" s="22">
        <v>44622</v>
      </c>
      <c r="F3947" s="26">
        <v>25</v>
      </c>
      <c r="G3947" s="24">
        <v>7.0000000000000007E-2</v>
      </c>
      <c r="H3947">
        <f>VLOOKUP($B3947,產品!$A$1:$E$61,4,FALSE)*(1-$G3947)*$F3947</f>
        <v>197624.99999999997</v>
      </c>
      <c r="I3947" s="58">
        <f>$H3947-VLOOKUP($B3947,產品!$A$2:$E$61,5,FALSE)*F3947-$R3947</f>
        <v>67160.624999999971</v>
      </c>
      <c r="J3947">
        <f t="shared" si="183"/>
        <v>2022</v>
      </c>
      <c r="P3947" t="str">
        <f>MID(VLOOKUP($D3947,業務!$A$1:$E$11,2,FALSE),FIND("/",VLOOKUP($D3947,業務!$A$1:$E$11,2,FALSE))+1,2)</f>
        <v>經理</v>
      </c>
      <c r="Q3947">
        <f t="shared" si="184"/>
        <v>1.4999999999999999E-2</v>
      </c>
      <c r="R3947">
        <f t="shared" si="185"/>
        <v>2964.3749999999995</v>
      </c>
    </row>
    <row r="3948" spans="1:18" ht="15.75" customHeight="1">
      <c r="A3948" s="19">
        <v>3947</v>
      </c>
      <c r="B3948" s="4">
        <v>15</v>
      </c>
      <c r="C3948" s="15">
        <v>10</v>
      </c>
      <c r="D3948" s="21">
        <v>3</v>
      </c>
      <c r="E3948" s="22">
        <v>44622</v>
      </c>
      <c r="F3948" s="26">
        <v>60</v>
      </c>
      <c r="G3948" s="24">
        <v>0.16</v>
      </c>
      <c r="H3948">
        <f>VLOOKUP($B3948,產品!$A$1:$E$61,4,FALSE)*(1-$G3948)*$F3948</f>
        <v>90720</v>
      </c>
      <c r="I3948" s="58">
        <f>$H3948-VLOOKUP($B3948,產品!$A$2:$E$61,5,FALSE)*F3948-$R3948</f>
        <v>46068.480000000003</v>
      </c>
      <c r="J3948">
        <f t="shared" si="183"/>
        <v>2022</v>
      </c>
      <c r="P3948" t="str">
        <f>MID(VLOOKUP($D3948,業務!$A$1:$E$11,2,FALSE),FIND("/",VLOOKUP($D3948,業務!$A$1:$E$11,2,FALSE))+1,2)</f>
        <v>協理</v>
      </c>
      <c r="Q3948">
        <f t="shared" si="184"/>
        <v>1.6E-2</v>
      </c>
      <c r="R3948">
        <f t="shared" si="185"/>
        <v>1451.52</v>
      </c>
    </row>
    <row r="3949" spans="1:18" ht="15.75" customHeight="1">
      <c r="A3949" s="19">
        <v>3948</v>
      </c>
      <c r="B3949" s="4">
        <v>44</v>
      </c>
      <c r="C3949" s="15">
        <v>113</v>
      </c>
      <c r="D3949" s="21">
        <v>8</v>
      </c>
      <c r="E3949" s="22">
        <v>44623</v>
      </c>
      <c r="F3949" s="26">
        <v>4</v>
      </c>
      <c r="G3949" s="24">
        <v>0.08</v>
      </c>
      <c r="H3949">
        <f>VLOOKUP($B3949,產品!$A$1:$E$61,4,FALSE)*(1-$G3949)*$F3949</f>
        <v>73600</v>
      </c>
      <c r="I3949" s="58">
        <f>$H3949-VLOOKUP($B3949,產品!$A$2:$E$61,5,FALSE)*F3949-$R3949</f>
        <v>20864</v>
      </c>
      <c r="J3949">
        <f t="shared" si="183"/>
        <v>2022</v>
      </c>
      <c r="P3949" t="str">
        <f>MID(VLOOKUP($D3949,業務!$A$1:$E$11,2,FALSE),FIND("/",VLOOKUP($D3949,業務!$A$1:$E$11,2,FALSE))+1,2)</f>
        <v>專員</v>
      </c>
      <c r="Q3949">
        <f t="shared" si="184"/>
        <v>0.01</v>
      </c>
      <c r="R3949">
        <f t="shared" si="185"/>
        <v>736</v>
      </c>
    </row>
    <row r="3950" spans="1:18" ht="15.75" customHeight="1">
      <c r="A3950" s="19">
        <v>3949</v>
      </c>
      <c r="B3950" s="4">
        <v>45</v>
      </c>
      <c r="C3950" s="15">
        <v>280</v>
      </c>
      <c r="D3950" s="21">
        <v>3</v>
      </c>
      <c r="E3950" s="22">
        <v>44623</v>
      </c>
      <c r="F3950" s="26">
        <v>4</v>
      </c>
      <c r="G3950" s="24">
        <v>0.13</v>
      </c>
      <c r="H3950">
        <f>VLOOKUP($B3950,產品!$A$1:$E$61,4,FALSE)*(1-$G3950)*$F3950</f>
        <v>48720</v>
      </c>
      <c r="I3950" s="58">
        <f>$H3950-VLOOKUP($B3950,產品!$A$2:$E$61,5,FALSE)*F3950-$R3950</f>
        <v>11540.48</v>
      </c>
      <c r="J3950">
        <f t="shared" si="183"/>
        <v>2022</v>
      </c>
      <c r="P3950" t="str">
        <f>MID(VLOOKUP($D3950,業務!$A$1:$E$11,2,FALSE),FIND("/",VLOOKUP($D3950,業務!$A$1:$E$11,2,FALSE))+1,2)</f>
        <v>協理</v>
      </c>
      <c r="Q3950">
        <f t="shared" si="184"/>
        <v>1.6E-2</v>
      </c>
      <c r="R3950">
        <f t="shared" si="185"/>
        <v>779.52</v>
      </c>
    </row>
    <row r="3951" spans="1:18" ht="15.75" customHeight="1">
      <c r="A3951" s="19">
        <v>3950</v>
      </c>
      <c r="B3951" s="4">
        <v>45</v>
      </c>
      <c r="C3951" s="15">
        <v>139</v>
      </c>
      <c r="D3951" s="21">
        <v>10</v>
      </c>
      <c r="E3951" s="22">
        <v>44623</v>
      </c>
      <c r="F3951" s="26">
        <v>5</v>
      </c>
      <c r="G3951" s="24">
        <v>0.1</v>
      </c>
      <c r="H3951">
        <f>VLOOKUP($B3951,產品!$A$1:$E$61,4,FALSE)*(1-$G3951)*$F3951</f>
        <v>63000</v>
      </c>
      <c r="I3951" s="58">
        <f>$H3951-VLOOKUP($B3951,產品!$A$2:$E$61,5,FALSE)*F3951-$R3951</f>
        <v>16870</v>
      </c>
      <c r="J3951">
        <f t="shared" si="183"/>
        <v>2022</v>
      </c>
      <c r="P3951" t="str">
        <f>MID(VLOOKUP($D3951,業務!$A$1:$E$11,2,FALSE),FIND("/",VLOOKUP($D3951,業務!$A$1:$E$11,2,FALSE))+1,2)</f>
        <v>專員</v>
      </c>
      <c r="Q3951">
        <f t="shared" si="184"/>
        <v>0.01</v>
      </c>
      <c r="R3951">
        <f t="shared" si="185"/>
        <v>630</v>
      </c>
    </row>
    <row r="3952" spans="1:18" ht="15.75" customHeight="1">
      <c r="A3952" s="19">
        <v>3951</v>
      </c>
      <c r="B3952" s="4">
        <v>7</v>
      </c>
      <c r="C3952" s="15">
        <v>273</v>
      </c>
      <c r="D3952" s="21">
        <v>5</v>
      </c>
      <c r="E3952" s="22">
        <v>44623</v>
      </c>
      <c r="F3952" s="26">
        <v>20</v>
      </c>
      <c r="G3952" s="24">
        <v>0.2</v>
      </c>
      <c r="H3952">
        <f>VLOOKUP($B3952,產品!$A$1:$E$61,4,FALSE)*(1-$G3952)*$F3952</f>
        <v>16000</v>
      </c>
      <c r="I3952" s="58">
        <f>$H3952-VLOOKUP($B3952,產品!$A$2:$E$61,5,FALSE)*F3952-$R3952</f>
        <v>7840</v>
      </c>
      <c r="J3952">
        <f t="shared" si="183"/>
        <v>2022</v>
      </c>
      <c r="P3952" t="str">
        <f>MID(VLOOKUP($D3952,業務!$A$1:$E$11,2,FALSE),FIND("/",VLOOKUP($D3952,業務!$A$1:$E$11,2,FALSE))+1,2)</f>
        <v>專員</v>
      </c>
      <c r="Q3952">
        <f t="shared" si="184"/>
        <v>0.01</v>
      </c>
      <c r="R3952">
        <f t="shared" si="185"/>
        <v>160</v>
      </c>
    </row>
    <row r="3953" spans="1:18" ht="15.75" customHeight="1">
      <c r="A3953" s="19">
        <v>3952</v>
      </c>
      <c r="B3953" s="4">
        <v>43</v>
      </c>
      <c r="C3953" s="15">
        <v>9</v>
      </c>
      <c r="D3953" s="21">
        <v>3</v>
      </c>
      <c r="E3953" s="22">
        <v>44624</v>
      </c>
      <c r="F3953" s="26">
        <v>4</v>
      </c>
      <c r="G3953" s="24">
        <v>7.0000000000000007E-2</v>
      </c>
      <c r="H3953">
        <f>VLOOKUP($B3953,產品!$A$1:$E$61,4,FALSE)*(1-$G3953)*$F3953</f>
        <v>66960</v>
      </c>
      <c r="I3953" s="58">
        <f>$H3953-VLOOKUP($B3953,產品!$A$2:$E$61,5,FALSE)*F3953-$R3953</f>
        <v>19088.64</v>
      </c>
      <c r="J3953">
        <f t="shared" si="183"/>
        <v>2022</v>
      </c>
      <c r="P3953" t="str">
        <f>MID(VLOOKUP($D3953,業務!$A$1:$E$11,2,FALSE),FIND("/",VLOOKUP($D3953,業務!$A$1:$E$11,2,FALSE))+1,2)</f>
        <v>協理</v>
      </c>
      <c r="Q3953">
        <f t="shared" si="184"/>
        <v>1.6E-2</v>
      </c>
      <c r="R3953">
        <f t="shared" si="185"/>
        <v>1071.3600000000001</v>
      </c>
    </row>
    <row r="3954" spans="1:18" ht="15.75" customHeight="1">
      <c r="A3954" s="19">
        <v>3953</v>
      </c>
      <c r="B3954" s="4">
        <v>37</v>
      </c>
      <c r="C3954" s="15">
        <v>258</v>
      </c>
      <c r="D3954" s="21">
        <v>9</v>
      </c>
      <c r="E3954" s="22">
        <v>44624</v>
      </c>
      <c r="F3954" s="26">
        <v>4</v>
      </c>
      <c r="G3954" s="24">
        <v>0.1</v>
      </c>
      <c r="H3954">
        <f>VLOOKUP($B3954,產品!$A$1:$E$61,4,FALSE)*(1-$G3954)*$F3954</f>
        <v>43200</v>
      </c>
      <c r="I3954" s="58">
        <f>$H3954-VLOOKUP($B3954,產品!$A$2:$E$61,5,FALSE)*F3954-$R3954</f>
        <v>11352</v>
      </c>
      <c r="J3954">
        <f t="shared" si="183"/>
        <v>2022</v>
      </c>
      <c r="P3954" t="str">
        <f>MID(VLOOKUP($D3954,業務!$A$1:$E$11,2,FALSE),FIND("/",VLOOKUP($D3954,業務!$A$1:$E$11,2,FALSE))+1,2)</f>
        <v>經理</v>
      </c>
      <c r="Q3954">
        <f t="shared" si="184"/>
        <v>1.4999999999999999E-2</v>
      </c>
      <c r="R3954">
        <f t="shared" si="185"/>
        <v>648</v>
      </c>
    </row>
    <row r="3955" spans="1:18" ht="15.75" customHeight="1">
      <c r="A3955" s="19">
        <v>3954</v>
      </c>
      <c r="B3955" s="4">
        <v>40</v>
      </c>
      <c r="C3955" s="15">
        <v>9</v>
      </c>
      <c r="D3955" s="21">
        <v>3</v>
      </c>
      <c r="E3955" s="22">
        <v>44624</v>
      </c>
      <c r="F3955" s="26">
        <v>11</v>
      </c>
      <c r="G3955" s="24">
        <v>7.0000000000000007E-2</v>
      </c>
      <c r="H3955">
        <f>VLOOKUP($B3955,產品!$A$1:$E$61,4,FALSE)*(1-$G3955)*$F3955</f>
        <v>204600</v>
      </c>
      <c r="I3955" s="58">
        <f>$H3955-VLOOKUP($B3955,產品!$A$2:$E$61,5,FALSE)*F3955-$R3955</f>
        <v>58326.400000000001</v>
      </c>
      <c r="J3955">
        <f t="shared" si="183"/>
        <v>2022</v>
      </c>
      <c r="P3955" t="str">
        <f>MID(VLOOKUP($D3955,業務!$A$1:$E$11,2,FALSE),FIND("/",VLOOKUP($D3955,業務!$A$1:$E$11,2,FALSE))+1,2)</f>
        <v>協理</v>
      </c>
      <c r="Q3955">
        <f t="shared" si="184"/>
        <v>1.6E-2</v>
      </c>
      <c r="R3955">
        <f t="shared" si="185"/>
        <v>3273.6</v>
      </c>
    </row>
    <row r="3956" spans="1:18" ht="15.75" customHeight="1">
      <c r="A3956" s="19">
        <v>3955</v>
      </c>
      <c r="B3956" s="4">
        <v>11</v>
      </c>
      <c r="C3956" s="15">
        <v>12</v>
      </c>
      <c r="D3956" s="21">
        <v>6</v>
      </c>
      <c r="E3956" s="22">
        <v>44624</v>
      </c>
      <c r="F3956" s="26">
        <v>45</v>
      </c>
      <c r="G3956" s="24">
        <v>0.13</v>
      </c>
      <c r="H3956">
        <f>VLOOKUP($B3956,產品!$A$1:$E$61,4,FALSE)*(1-$G3956)*$F3956</f>
        <v>39150</v>
      </c>
      <c r="I3956" s="58">
        <f>$H3956-VLOOKUP($B3956,產品!$A$2:$E$61,5,FALSE)*F3956-$R3956</f>
        <v>20758.5</v>
      </c>
      <c r="J3956">
        <f t="shared" si="183"/>
        <v>2022</v>
      </c>
      <c r="P3956" t="str">
        <f>MID(VLOOKUP($D3956,業務!$A$1:$E$11,2,FALSE),FIND("/",VLOOKUP($D3956,業務!$A$1:$E$11,2,FALSE))+1,2)</f>
        <v>專員</v>
      </c>
      <c r="Q3956">
        <f t="shared" si="184"/>
        <v>0.01</v>
      </c>
      <c r="R3956">
        <f t="shared" si="185"/>
        <v>391.5</v>
      </c>
    </row>
    <row r="3957" spans="1:18" ht="15.75" customHeight="1">
      <c r="A3957" s="19">
        <v>3956</v>
      </c>
      <c r="B3957" s="4">
        <v>5</v>
      </c>
      <c r="C3957" s="15">
        <v>272</v>
      </c>
      <c r="D3957" s="21">
        <v>5</v>
      </c>
      <c r="E3957" s="22">
        <v>44624</v>
      </c>
      <c r="F3957" s="23">
        <v>200</v>
      </c>
      <c r="G3957" s="24">
        <v>0.17</v>
      </c>
      <c r="H3957">
        <f>VLOOKUP($B3957,產品!$A$1:$E$61,4,FALSE)*(1-$G3957)*$F3957</f>
        <v>166000</v>
      </c>
      <c r="I3957" s="58">
        <f>$H3957-VLOOKUP($B3957,產品!$A$2:$E$61,5,FALSE)*F3957-$R3957</f>
        <v>84340</v>
      </c>
      <c r="J3957">
        <f t="shared" si="183"/>
        <v>2022</v>
      </c>
      <c r="P3957" t="str">
        <f>MID(VLOOKUP($D3957,業務!$A$1:$E$11,2,FALSE),FIND("/",VLOOKUP($D3957,業務!$A$1:$E$11,2,FALSE))+1,2)</f>
        <v>專員</v>
      </c>
      <c r="Q3957">
        <f t="shared" si="184"/>
        <v>0.01</v>
      </c>
      <c r="R3957">
        <f t="shared" si="185"/>
        <v>1660</v>
      </c>
    </row>
    <row r="3958" spans="1:18" ht="15.75" customHeight="1">
      <c r="A3958" s="19">
        <v>3957</v>
      </c>
      <c r="B3958" s="4">
        <v>49</v>
      </c>
      <c r="C3958" s="15">
        <v>115</v>
      </c>
      <c r="D3958" s="21">
        <v>6</v>
      </c>
      <c r="E3958" s="22">
        <v>44625</v>
      </c>
      <c r="F3958" s="23">
        <v>2</v>
      </c>
      <c r="G3958" s="24">
        <v>0.13</v>
      </c>
      <c r="H3958">
        <f>VLOOKUP($B3958,產品!$A$1:$E$61,4,FALSE)*(1-$G3958)*$F3958</f>
        <v>26100</v>
      </c>
      <c r="I3958" s="58">
        <f>$H3958-VLOOKUP($B3958,產品!$A$2:$E$61,5,FALSE)*F3958-$R3958</f>
        <v>4839</v>
      </c>
      <c r="J3958">
        <f t="shared" si="183"/>
        <v>2022</v>
      </c>
      <c r="P3958" t="str">
        <f>MID(VLOOKUP($D3958,業務!$A$1:$E$11,2,FALSE),FIND("/",VLOOKUP($D3958,業務!$A$1:$E$11,2,FALSE))+1,2)</f>
        <v>專員</v>
      </c>
      <c r="Q3958">
        <f t="shared" si="184"/>
        <v>0.01</v>
      </c>
      <c r="R3958">
        <f t="shared" si="185"/>
        <v>261</v>
      </c>
    </row>
    <row r="3959" spans="1:18" ht="15.75" customHeight="1">
      <c r="A3959" s="19">
        <v>3958</v>
      </c>
      <c r="B3959" s="4">
        <v>48</v>
      </c>
      <c r="C3959" s="15">
        <v>262</v>
      </c>
      <c r="D3959" s="21">
        <v>9</v>
      </c>
      <c r="E3959" s="22">
        <v>44625</v>
      </c>
      <c r="F3959" s="26">
        <v>4</v>
      </c>
      <c r="G3959" s="24">
        <v>0.12</v>
      </c>
      <c r="H3959">
        <f>VLOOKUP($B3959,產品!$A$1:$E$61,4,FALSE)*(1-$G3959)*$F3959</f>
        <v>77440</v>
      </c>
      <c r="I3959" s="58">
        <f>$H3959-VLOOKUP($B3959,產品!$A$2:$E$61,5,FALSE)*F3959-$R3959</f>
        <v>19078.400000000001</v>
      </c>
      <c r="J3959">
        <f t="shared" si="183"/>
        <v>2022</v>
      </c>
      <c r="P3959" t="str">
        <f>MID(VLOOKUP($D3959,業務!$A$1:$E$11,2,FALSE),FIND("/",VLOOKUP($D3959,業務!$A$1:$E$11,2,FALSE))+1,2)</f>
        <v>經理</v>
      </c>
      <c r="Q3959">
        <f t="shared" si="184"/>
        <v>1.4999999999999999E-2</v>
      </c>
      <c r="R3959">
        <f t="shared" si="185"/>
        <v>1161.5999999999999</v>
      </c>
    </row>
    <row r="3960" spans="1:18" ht="15.75" customHeight="1">
      <c r="A3960" s="19">
        <v>3959</v>
      </c>
      <c r="B3960" s="4">
        <v>57</v>
      </c>
      <c r="C3960" s="15">
        <v>118</v>
      </c>
      <c r="D3960" s="21">
        <v>6</v>
      </c>
      <c r="E3960" s="22">
        <v>44625</v>
      </c>
      <c r="F3960" s="26">
        <v>5</v>
      </c>
      <c r="G3960" s="24">
        <v>0.19</v>
      </c>
      <c r="H3960">
        <f>VLOOKUP($B3960,產品!$A$1:$E$61,4,FALSE)*(1-$G3960)*$F3960</f>
        <v>72900.000000000015</v>
      </c>
      <c r="I3960" s="58">
        <f>$H3960-VLOOKUP($B3960,產品!$A$2:$E$61,5,FALSE)*F3960-$R3960</f>
        <v>9171.0000000000146</v>
      </c>
      <c r="J3960">
        <f t="shared" si="183"/>
        <v>2022</v>
      </c>
      <c r="P3960" t="str">
        <f>MID(VLOOKUP($D3960,業務!$A$1:$E$11,2,FALSE),FIND("/",VLOOKUP($D3960,業務!$A$1:$E$11,2,FALSE))+1,2)</f>
        <v>專員</v>
      </c>
      <c r="Q3960">
        <f t="shared" si="184"/>
        <v>0.01</v>
      </c>
      <c r="R3960">
        <f t="shared" si="185"/>
        <v>729.00000000000011</v>
      </c>
    </row>
    <row r="3961" spans="1:18" ht="15.75" customHeight="1">
      <c r="A3961" s="19">
        <v>3960</v>
      </c>
      <c r="B3961" s="4">
        <v>31</v>
      </c>
      <c r="C3961" s="15">
        <v>262</v>
      </c>
      <c r="D3961" s="21">
        <v>2</v>
      </c>
      <c r="E3961" s="22">
        <v>44625</v>
      </c>
      <c r="F3961" s="26">
        <v>6</v>
      </c>
      <c r="G3961" s="24">
        <v>0.15</v>
      </c>
      <c r="H3961">
        <f>VLOOKUP($B3961,產品!$A$1:$E$61,4,FALSE)*(1-$G3961)*$F3961</f>
        <v>35700</v>
      </c>
      <c r="I3961" s="58">
        <f>$H3961-VLOOKUP($B3961,產品!$A$2:$E$61,5,FALSE)*F3961-$R3961</f>
        <v>9964.5</v>
      </c>
      <c r="J3961">
        <f t="shared" si="183"/>
        <v>2022</v>
      </c>
      <c r="P3961" t="str">
        <f>MID(VLOOKUP($D3961,業務!$A$1:$E$11,2,FALSE),FIND("/",VLOOKUP($D3961,業務!$A$1:$E$11,2,FALSE))+1,2)</f>
        <v>經理</v>
      </c>
      <c r="Q3961">
        <f t="shared" si="184"/>
        <v>1.4999999999999999E-2</v>
      </c>
      <c r="R3961">
        <f t="shared" si="185"/>
        <v>535.5</v>
      </c>
    </row>
    <row r="3962" spans="1:18" ht="15.75" customHeight="1">
      <c r="A3962" s="19">
        <v>3961</v>
      </c>
      <c r="B3962" s="4">
        <v>43</v>
      </c>
      <c r="C3962" s="15">
        <v>291</v>
      </c>
      <c r="D3962" s="21">
        <v>10</v>
      </c>
      <c r="E3962" s="22">
        <v>44625</v>
      </c>
      <c r="F3962" s="26">
        <v>9</v>
      </c>
      <c r="G3962" s="24">
        <v>0.05</v>
      </c>
      <c r="H3962">
        <f>VLOOKUP($B3962,產品!$A$1:$E$61,4,FALSE)*(1-$G3962)*$F3962</f>
        <v>153900</v>
      </c>
      <c r="I3962" s="58">
        <f>$H3962-VLOOKUP($B3962,產品!$A$2:$E$61,5,FALSE)*F3962-$R3962</f>
        <v>47061</v>
      </c>
      <c r="J3962">
        <f t="shared" si="183"/>
        <v>2022</v>
      </c>
      <c r="P3962" t="str">
        <f>MID(VLOOKUP($D3962,業務!$A$1:$E$11,2,FALSE),FIND("/",VLOOKUP($D3962,業務!$A$1:$E$11,2,FALSE))+1,2)</f>
        <v>專員</v>
      </c>
      <c r="Q3962">
        <f t="shared" si="184"/>
        <v>0.01</v>
      </c>
      <c r="R3962">
        <f t="shared" si="185"/>
        <v>1539</v>
      </c>
    </row>
    <row r="3963" spans="1:18" ht="15.75" customHeight="1">
      <c r="A3963" s="19">
        <v>3962</v>
      </c>
      <c r="B3963" s="4">
        <v>38</v>
      </c>
      <c r="C3963" s="15">
        <v>139</v>
      </c>
      <c r="D3963" s="21">
        <v>7</v>
      </c>
      <c r="E3963" s="22">
        <v>44625</v>
      </c>
      <c r="F3963" s="26">
        <v>18</v>
      </c>
      <c r="G3963" s="24">
        <v>0.05</v>
      </c>
      <c r="H3963">
        <f>VLOOKUP($B3963,產品!$A$1:$E$61,4,FALSE)*(1-$G3963)*$F3963</f>
        <v>256500</v>
      </c>
      <c r="I3963" s="58">
        <f>$H3963-VLOOKUP($B3963,產品!$A$2:$E$61,5,FALSE)*F3963-$R3963</f>
        <v>77922</v>
      </c>
      <c r="J3963">
        <f t="shared" si="183"/>
        <v>2022</v>
      </c>
      <c r="P3963" t="str">
        <f>MID(VLOOKUP($D3963,業務!$A$1:$E$11,2,FALSE),FIND("/",VLOOKUP($D3963,業務!$A$1:$E$11,2,FALSE))+1,2)</f>
        <v>副理</v>
      </c>
      <c r="Q3963">
        <f t="shared" si="184"/>
        <v>1.2E-2</v>
      </c>
      <c r="R3963">
        <f t="shared" si="185"/>
        <v>3078</v>
      </c>
    </row>
    <row r="3964" spans="1:18" ht="15.75" customHeight="1">
      <c r="A3964" s="19">
        <v>3963</v>
      </c>
      <c r="B3964" s="4">
        <v>27</v>
      </c>
      <c r="C3964" s="15">
        <v>258</v>
      </c>
      <c r="D3964" s="21">
        <v>9</v>
      </c>
      <c r="E3964" s="22">
        <v>44625</v>
      </c>
      <c r="F3964" s="26">
        <v>30</v>
      </c>
      <c r="G3964" s="24">
        <v>0.1</v>
      </c>
      <c r="H3964">
        <f>VLOOKUP($B3964,產品!$A$1:$E$61,4,FALSE)*(1-$G3964)*$F3964</f>
        <v>189000</v>
      </c>
      <c r="I3964" s="58">
        <f>$H3964-VLOOKUP($B3964,產品!$A$2:$E$61,5,FALSE)*F3964-$R3964</f>
        <v>60165</v>
      </c>
      <c r="J3964">
        <f t="shared" si="183"/>
        <v>2022</v>
      </c>
      <c r="P3964" t="str">
        <f>MID(VLOOKUP($D3964,業務!$A$1:$E$11,2,FALSE),FIND("/",VLOOKUP($D3964,業務!$A$1:$E$11,2,FALSE))+1,2)</f>
        <v>經理</v>
      </c>
      <c r="Q3964">
        <f t="shared" si="184"/>
        <v>1.4999999999999999E-2</v>
      </c>
      <c r="R3964">
        <f t="shared" si="185"/>
        <v>2835</v>
      </c>
    </row>
    <row r="3965" spans="1:18" ht="15.75" customHeight="1">
      <c r="A3965" s="19">
        <v>3964</v>
      </c>
      <c r="B3965" s="4">
        <v>15</v>
      </c>
      <c r="C3965" s="15">
        <v>12</v>
      </c>
      <c r="D3965" s="21">
        <v>10</v>
      </c>
      <c r="E3965" s="22">
        <v>44625</v>
      </c>
      <c r="F3965" s="26">
        <v>40</v>
      </c>
      <c r="G3965" s="24">
        <v>0.15</v>
      </c>
      <c r="H3965">
        <f>VLOOKUP($B3965,產品!$A$1:$E$61,4,FALSE)*(1-$G3965)*$F3965</f>
        <v>61200</v>
      </c>
      <c r="I3965" s="58">
        <f>$H3965-VLOOKUP($B3965,產品!$A$2:$E$61,5,FALSE)*F3965-$R3965</f>
        <v>31788</v>
      </c>
      <c r="J3965">
        <f t="shared" si="183"/>
        <v>2022</v>
      </c>
      <c r="P3965" t="str">
        <f>MID(VLOOKUP($D3965,業務!$A$1:$E$11,2,FALSE),FIND("/",VLOOKUP($D3965,業務!$A$1:$E$11,2,FALSE))+1,2)</f>
        <v>專員</v>
      </c>
      <c r="Q3965">
        <f t="shared" si="184"/>
        <v>0.01</v>
      </c>
      <c r="R3965">
        <f t="shared" si="185"/>
        <v>612</v>
      </c>
    </row>
    <row r="3966" spans="1:18" ht="15.75" customHeight="1">
      <c r="A3966" s="19">
        <v>3965</v>
      </c>
      <c r="B3966" s="4">
        <v>19</v>
      </c>
      <c r="C3966" s="15">
        <v>258</v>
      </c>
      <c r="D3966" s="21">
        <v>5</v>
      </c>
      <c r="E3966" s="22">
        <v>44625</v>
      </c>
      <c r="F3966" s="26">
        <v>60</v>
      </c>
      <c r="G3966" s="24">
        <v>0.1</v>
      </c>
      <c r="H3966">
        <f>VLOOKUP($B3966,產品!$A$1:$E$61,4,FALSE)*(1-$G3966)*$F3966</f>
        <v>97200</v>
      </c>
      <c r="I3966" s="58">
        <f>$H3966-VLOOKUP($B3966,產品!$A$2:$E$61,5,FALSE)*F3966-$R3966</f>
        <v>53028</v>
      </c>
      <c r="J3966">
        <f t="shared" si="183"/>
        <v>2022</v>
      </c>
      <c r="P3966" t="str">
        <f>MID(VLOOKUP($D3966,業務!$A$1:$E$11,2,FALSE),FIND("/",VLOOKUP($D3966,業務!$A$1:$E$11,2,FALSE))+1,2)</f>
        <v>專員</v>
      </c>
      <c r="Q3966">
        <f t="shared" si="184"/>
        <v>0.01</v>
      </c>
      <c r="R3966">
        <f t="shared" si="185"/>
        <v>972</v>
      </c>
    </row>
    <row r="3967" spans="1:18" ht="15.75" customHeight="1">
      <c r="A3967" s="19">
        <v>3966</v>
      </c>
      <c r="B3967" s="4">
        <v>26</v>
      </c>
      <c r="C3967" s="15">
        <v>280</v>
      </c>
      <c r="D3967" s="21">
        <v>1</v>
      </c>
      <c r="E3967" s="22">
        <v>44626</v>
      </c>
      <c r="F3967" s="26">
        <v>2</v>
      </c>
      <c r="G3967" s="24">
        <v>0.1</v>
      </c>
      <c r="H3967">
        <f>VLOOKUP($B3967,產品!$A$1:$E$61,4,FALSE)*(1-$G3967)*$F3967</f>
        <v>11700</v>
      </c>
      <c r="I3967" s="58">
        <f>$H3967-VLOOKUP($B3967,產品!$A$2:$E$61,5,FALSE)*F3967-$R3967</f>
        <v>3783</v>
      </c>
      <c r="J3967">
        <f t="shared" si="183"/>
        <v>2022</v>
      </c>
      <c r="P3967" t="str">
        <f>MID(VLOOKUP($D3967,業務!$A$1:$E$11,2,FALSE),FIND("/",VLOOKUP($D3967,業務!$A$1:$E$11,2,FALSE))+1,2)</f>
        <v>專員</v>
      </c>
      <c r="Q3967">
        <f t="shared" si="184"/>
        <v>0.01</v>
      </c>
      <c r="R3967">
        <f t="shared" si="185"/>
        <v>117</v>
      </c>
    </row>
    <row r="3968" spans="1:18" ht="15.75" customHeight="1">
      <c r="A3968" s="19">
        <v>3967</v>
      </c>
      <c r="B3968" s="4">
        <v>41</v>
      </c>
      <c r="C3968" s="15">
        <v>12</v>
      </c>
      <c r="D3968" s="21">
        <v>7</v>
      </c>
      <c r="E3968" s="22">
        <v>44626</v>
      </c>
      <c r="F3968" s="26">
        <v>4</v>
      </c>
      <c r="G3968" s="24">
        <v>0.19</v>
      </c>
      <c r="H3968">
        <f>VLOOKUP($B3968,產品!$A$1:$E$61,4,FALSE)*(1-$G3968)*$F3968</f>
        <v>38880</v>
      </c>
      <c r="I3968" s="58">
        <f>$H3968-VLOOKUP($B3968,產品!$A$2:$E$61,5,FALSE)*F3968-$R3968</f>
        <v>7213.44</v>
      </c>
      <c r="J3968">
        <f t="shared" si="183"/>
        <v>2022</v>
      </c>
      <c r="P3968" t="str">
        <f>MID(VLOOKUP($D3968,業務!$A$1:$E$11,2,FALSE),FIND("/",VLOOKUP($D3968,業務!$A$1:$E$11,2,FALSE))+1,2)</f>
        <v>副理</v>
      </c>
      <c r="Q3968">
        <f t="shared" si="184"/>
        <v>1.2E-2</v>
      </c>
      <c r="R3968">
        <f t="shared" si="185"/>
        <v>466.56</v>
      </c>
    </row>
    <row r="3969" spans="1:18" ht="15.75" customHeight="1">
      <c r="A3969" s="19">
        <v>3968</v>
      </c>
      <c r="B3969" s="4">
        <v>40</v>
      </c>
      <c r="C3969" s="15">
        <v>264</v>
      </c>
      <c r="D3969" s="21">
        <v>1</v>
      </c>
      <c r="E3969" s="22">
        <v>44626</v>
      </c>
      <c r="F3969" s="23">
        <v>6</v>
      </c>
      <c r="G3969" s="24">
        <v>0.13</v>
      </c>
      <c r="H3969">
        <f>VLOOKUP($B3969,產品!$A$1:$E$61,4,FALSE)*(1-$G3969)*$F3969</f>
        <v>104400</v>
      </c>
      <c r="I3969" s="58">
        <f>$H3969-VLOOKUP($B3969,產品!$A$2:$E$61,5,FALSE)*F3969-$R3969</f>
        <v>25356</v>
      </c>
      <c r="J3969">
        <f t="shared" si="183"/>
        <v>2022</v>
      </c>
      <c r="P3969" t="str">
        <f>MID(VLOOKUP($D3969,業務!$A$1:$E$11,2,FALSE),FIND("/",VLOOKUP($D3969,業務!$A$1:$E$11,2,FALSE))+1,2)</f>
        <v>專員</v>
      </c>
      <c r="Q3969">
        <f t="shared" si="184"/>
        <v>0.01</v>
      </c>
      <c r="R3969">
        <f t="shared" si="185"/>
        <v>1044</v>
      </c>
    </row>
    <row r="3970" spans="1:18" ht="15.75" customHeight="1">
      <c r="A3970" s="19">
        <v>3969</v>
      </c>
      <c r="B3970" s="4">
        <v>3</v>
      </c>
      <c r="C3970" s="15">
        <v>121</v>
      </c>
      <c r="D3970" s="21">
        <v>2</v>
      </c>
      <c r="E3970" s="22">
        <v>44626</v>
      </c>
      <c r="F3970" s="26">
        <v>10</v>
      </c>
      <c r="G3970" s="24">
        <v>0.13</v>
      </c>
      <c r="H3970">
        <f>VLOOKUP($B3970,產品!$A$1:$E$61,4,FALSE)*(1-$G3970)*$F3970</f>
        <v>8700</v>
      </c>
      <c r="I3970" s="58">
        <f>$H3970-VLOOKUP($B3970,產品!$A$2:$E$61,5,FALSE)*F3970-$R3970</f>
        <v>4569.5</v>
      </c>
      <c r="J3970">
        <f t="shared" si="183"/>
        <v>2022</v>
      </c>
      <c r="P3970" t="str">
        <f>MID(VLOOKUP($D3970,業務!$A$1:$E$11,2,FALSE),FIND("/",VLOOKUP($D3970,業務!$A$1:$E$11,2,FALSE))+1,2)</f>
        <v>經理</v>
      </c>
      <c r="Q3970">
        <f t="shared" si="184"/>
        <v>1.4999999999999999E-2</v>
      </c>
      <c r="R3970">
        <f t="shared" si="185"/>
        <v>130.5</v>
      </c>
    </row>
    <row r="3971" spans="1:18" ht="15.75" customHeight="1">
      <c r="A3971" s="19">
        <v>3970</v>
      </c>
      <c r="B3971" s="4">
        <v>44</v>
      </c>
      <c r="C3971" s="15">
        <v>6</v>
      </c>
      <c r="D3971" s="21">
        <v>4</v>
      </c>
      <c r="E3971" s="22">
        <v>44626</v>
      </c>
      <c r="F3971" s="26">
        <v>15</v>
      </c>
      <c r="G3971" s="24">
        <v>0.12</v>
      </c>
      <c r="H3971">
        <f>VLOOKUP($B3971,產品!$A$1:$E$61,4,FALSE)*(1-$G3971)*$F3971</f>
        <v>264000</v>
      </c>
      <c r="I3971" s="58">
        <f>$H3971-VLOOKUP($B3971,產品!$A$2:$E$61,5,FALSE)*F3971-$R3971</f>
        <v>65832</v>
      </c>
      <c r="J3971">
        <f t="shared" ref="J3971:J4034" si="186">YEAR(E3971)</f>
        <v>2022</v>
      </c>
      <c r="P3971" t="str">
        <f>MID(VLOOKUP($D3971,業務!$A$1:$E$11,2,FALSE),FIND("/",VLOOKUP($D3971,業務!$A$1:$E$11,2,FALSE))+1,2)</f>
        <v>副理</v>
      </c>
      <c r="Q3971">
        <f t="shared" ref="Q3971:Q4034" si="187">IF($P3971="專員",1%,IF($P3971="副理",1.2%,IF($P3971="經理",1.5%,IF($P3971="協理",1.6%,0))))</f>
        <v>1.2E-2</v>
      </c>
      <c r="R3971">
        <f t="shared" ref="R3971:R4034" si="188">$H3971*$Q3971</f>
        <v>3168</v>
      </c>
    </row>
    <row r="3972" spans="1:18" ht="15.75" customHeight="1">
      <c r="A3972" s="19">
        <v>3971</v>
      </c>
      <c r="B3972" s="4">
        <v>16</v>
      </c>
      <c r="C3972" s="15">
        <v>117</v>
      </c>
      <c r="D3972" s="21">
        <v>10</v>
      </c>
      <c r="E3972" s="22">
        <v>44626</v>
      </c>
      <c r="F3972" s="26">
        <v>50</v>
      </c>
      <c r="G3972" s="24">
        <v>7.0000000000000007E-2</v>
      </c>
      <c r="H3972">
        <f>VLOOKUP($B3972,產品!$A$1:$E$61,4,FALSE)*(1-$G3972)*$F3972</f>
        <v>83700</v>
      </c>
      <c r="I3972" s="58">
        <f>$H3972-VLOOKUP($B3972,產品!$A$2:$E$61,5,FALSE)*F3972-$R3972</f>
        <v>46863</v>
      </c>
      <c r="J3972">
        <f t="shared" si="186"/>
        <v>2022</v>
      </c>
      <c r="P3972" t="str">
        <f>MID(VLOOKUP($D3972,業務!$A$1:$E$11,2,FALSE),FIND("/",VLOOKUP($D3972,業務!$A$1:$E$11,2,FALSE))+1,2)</f>
        <v>專員</v>
      </c>
      <c r="Q3972">
        <f t="shared" si="187"/>
        <v>0.01</v>
      </c>
      <c r="R3972">
        <f t="shared" si="188"/>
        <v>837</v>
      </c>
    </row>
    <row r="3973" spans="1:18" ht="15.75" customHeight="1">
      <c r="A3973" s="19">
        <v>3972</v>
      </c>
      <c r="B3973" s="4">
        <v>21</v>
      </c>
      <c r="C3973" s="15">
        <v>112</v>
      </c>
      <c r="D3973" s="21">
        <v>3</v>
      </c>
      <c r="E3973" s="22">
        <v>44626</v>
      </c>
      <c r="F3973" s="26">
        <v>100</v>
      </c>
      <c r="G3973" s="24">
        <v>0.05</v>
      </c>
      <c r="H3973">
        <f>VLOOKUP($B3973,產品!$A$1:$E$61,4,FALSE)*(1-$G3973)*$F3973</f>
        <v>171000</v>
      </c>
      <c r="I3973" s="58">
        <f>$H3973-VLOOKUP($B3973,產品!$A$2:$E$61,5,FALSE)*F3973-$R3973</f>
        <v>96264</v>
      </c>
      <c r="J3973">
        <f t="shared" si="186"/>
        <v>2022</v>
      </c>
      <c r="P3973" t="str">
        <f>MID(VLOOKUP($D3973,業務!$A$1:$E$11,2,FALSE),FIND("/",VLOOKUP($D3973,業務!$A$1:$E$11,2,FALSE))+1,2)</f>
        <v>協理</v>
      </c>
      <c r="Q3973">
        <f t="shared" si="187"/>
        <v>1.6E-2</v>
      </c>
      <c r="R3973">
        <f t="shared" si="188"/>
        <v>2736</v>
      </c>
    </row>
    <row r="3974" spans="1:18" ht="15.75" customHeight="1">
      <c r="A3974" s="19">
        <v>3973</v>
      </c>
      <c r="B3974" s="4">
        <v>2</v>
      </c>
      <c r="C3974" s="15">
        <v>4</v>
      </c>
      <c r="D3974" s="21">
        <v>7</v>
      </c>
      <c r="E3974" s="22">
        <v>44626</v>
      </c>
      <c r="F3974" s="26">
        <v>105</v>
      </c>
      <c r="G3974" s="24">
        <v>0.17</v>
      </c>
      <c r="H3974">
        <f>VLOOKUP($B3974,產品!$A$1:$E$61,4,FALSE)*(1-$G3974)*$F3974</f>
        <v>87150</v>
      </c>
      <c r="I3974" s="58">
        <f>$H3974-VLOOKUP($B3974,產品!$A$2:$E$61,5,FALSE)*F3974-$R3974</f>
        <v>44104.2</v>
      </c>
      <c r="J3974">
        <f t="shared" si="186"/>
        <v>2022</v>
      </c>
      <c r="P3974" t="str">
        <f>MID(VLOOKUP($D3974,業務!$A$1:$E$11,2,FALSE),FIND("/",VLOOKUP($D3974,業務!$A$1:$E$11,2,FALSE))+1,2)</f>
        <v>副理</v>
      </c>
      <c r="Q3974">
        <f t="shared" si="187"/>
        <v>1.2E-2</v>
      </c>
      <c r="R3974">
        <f t="shared" si="188"/>
        <v>1045.8</v>
      </c>
    </row>
    <row r="3975" spans="1:18" ht="15.75" customHeight="1">
      <c r="A3975" s="19">
        <v>3974</v>
      </c>
      <c r="B3975" s="4">
        <v>40</v>
      </c>
      <c r="C3975" s="15">
        <v>269</v>
      </c>
      <c r="D3975" s="21">
        <v>4</v>
      </c>
      <c r="E3975" s="22">
        <v>44627</v>
      </c>
      <c r="F3975" s="26">
        <v>2</v>
      </c>
      <c r="G3975" s="24">
        <v>0.15</v>
      </c>
      <c r="H3975">
        <f>VLOOKUP($B3975,產品!$A$1:$E$61,4,FALSE)*(1-$G3975)*$F3975</f>
        <v>34000</v>
      </c>
      <c r="I3975" s="58">
        <f>$H3975-VLOOKUP($B3975,產品!$A$2:$E$61,5,FALSE)*F3975-$R3975</f>
        <v>7592</v>
      </c>
      <c r="J3975">
        <f t="shared" si="186"/>
        <v>2022</v>
      </c>
      <c r="P3975" t="str">
        <f>MID(VLOOKUP($D3975,業務!$A$1:$E$11,2,FALSE),FIND("/",VLOOKUP($D3975,業務!$A$1:$E$11,2,FALSE))+1,2)</f>
        <v>副理</v>
      </c>
      <c r="Q3975">
        <f t="shared" si="187"/>
        <v>1.2E-2</v>
      </c>
      <c r="R3975">
        <f t="shared" si="188"/>
        <v>408</v>
      </c>
    </row>
    <row r="3976" spans="1:18" ht="15.75" customHeight="1">
      <c r="A3976" s="19">
        <v>3975</v>
      </c>
      <c r="B3976" s="4">
        <v>47</v>
      </c>
      <c r="C3976" s="15">
        <v>116</v>
      </c>
      <c r="D3976" s="21">
        <v>7</v>
      </c>
      <c r="E3976" s="22">
        <v>44627</v>
      </c>
      <c r="F3976" s="26">
        <v>3</v>
      </c>
      <c r="G3976" s="24">
        <v>7.0000000000000007E-2</v>
      </c>
      <c r="H3976">
        <f>VLOOKUP($B3976,產品!$A$1:$E$61,4,FALSE)*(1-$G3976)*$F3976</f>
        <v>55800</v>
      </c>
      <c r="I3976" s="58">
        <f>$H3976-VLOOKUP($B3976,產品!$A$2:$E$61,5,FALSE)*F3976-$R3976</f>
        <v>16130.4</v>
      </c>
      <c r="J3976">
        <f t="shared" si="186"/>
        <v>2022</v>
      </c>
      <c r="P3976" t="str">
        <f>MID(VLOOKUP($D3976,業務!$A$1:$E$11,2,FALSE),FIND("/",VLOOKUP($D3976,業務!$A$1:$E$11,2,FALSE))+1,2)</f>
        <v>副理</v>
      </c>
      <c r="Q3976">
        <f t="shared" si="187"/>
        <v>1.2E-2</v>
      </c>
      <c r="R3976">
        <f t="shared" si="188"/>
        <v>669.6</v>
      </c>
    </row>
    <row r="3977" spans="1:18" ht="15.75" customHeight="1">
      <c r="A3977" s="19">
        <v>3976</v>
      </c>
      <c r="B3977" s="4">
        <v>54</v>
      </c>
      <c r="C3977" s="15">
        <v>290</v>
      </c>
      <c r="D3977" s="21">
        <v>7</v>
      </c>
      <c r="E3977" s="22">
        <v>44627</v>
      </c>
      <c r="F3977" s="26">
        <v>3</v>
      </c>
      <c r="G3977" s="24">
        <v>0.12</v>
      </c>
      <c r="H3977">
        <f>VLOOKUP($B3977,產品!$A$1:$E$61,4,FALSE)*(1-$G3977)*$F3977</f>
        <v>47520</v>
      </c>
      <c r="I3977" s="58">
        <f>$H3977-VLOOKUP($B3977,產品!$A$2:$E$61,5,FALSE)*F3977-$R3977</f>
        <v>9149.76</v>
      </c>
      <c r="J3977">
        <f t="shared" si="186"/>
        <v>2022</v>
      </c>
      <c r="P3977" t="str">
        <f>MID(VLOOKUP($D3977,業務!$A$1:$E$11,2,FALSE),FIND("/",VLOOKUP($D3977,業務!$A$1:$E$11,2,FALSE))+1,2)</f>
        <v>副理</v>
      </c>
      <c r="Q3977">
        <f t="shared" si="187"/>
        <v>1.2E-2</v>
      </c>
      <c r="R3977">
        <f t="shared" si="188"/>
        <v>570.24</v>
      </c>
    </row>
    <row r="3978" spans="1:18" ht="15.75" customHeight="1">
      <c r="A3978" s="19">
        <v>3977</v>
      </c>
      <c r="B3978" s="4">
        <v>57</v>
      </c>
      <c r="C3978" s="15">
        <v>284</v>
      </c>
      <c r="D3978" s="21">
        <v>1</v>
      </c>
      <c r="E3978" s="22">
        <v>44627</v>
      </c>
      <c r="F3978" s="23">
        <v>7</v>
      </c>
      <c r="G3978" s="24">
        <v>0.14000000000000001</v>
      </c>
      <c r="H3978">
        <f>VLOOKUP($B3978,產品!$A$1:$E$61,4,FALSE)*(1-$G3978)*$F3978</f>
        <v>108360</v>
      </c>
      <c r="I3978" s="58">
        <f>$H3978-VLOOKUP($B3978,產品!$A$2:$E$61,5,FALSE)*F3978-$R3978</f>
        <v>19076.400000000001</v>
      </c>
      <c r="J3978">
        <f t="shared" si="186"/>
        <v>2022</v>
      </c>
      <c r="P3978" t="str">
        <f>MID(VLOOKUP($D3978,業務!$A$1:$E$11,2,FALSE),FIND("/",VLOOKUP($D3978,業務!$A$1:$E$11,2,FALSE))+1,2)</f>
        <v>專員</v>
      </c>
      <c r="Q3978">
        <f t="shared" si="187"/>
        <v>0.01</v>
      </c>
      <c r="R3978">
        <f t="shared" si="188"/>
        <v>1083.5999999999999</v>
      </c>
    </row>
    <row r="3979" spans="1:18" ht="15.75" customHeight="1">
      <c r="A3979" s="19">
        <v>3978</v>
      </c>
      <c r="B3979" s="4">
        <v>6</v>
      </c>
      <c r="C3979" s="15">
        <v>9</v>
      </c>
      <c r="D3979" s="21">
        <v>10</v>
      </c>
      <c r="E3979" s="22">
        <v>44627</v>
      </c>
      <c r="F3979" s="23">
        <v>20</v>
      </c>
      <c r="G3979" s="24">
        <v>0.05</v>
      </c>
      <c r="H3979">
        <f>VLOOKUP($B3979,產品!$A$1:$E$61,4,FALSE)*(1-$G3979)*$F3979</f>
        <v>19000</v>
      </c>
      <c r="I3979" s="58">
        <f>$H3979-VLOOKUP($B3979,產品!$A$2:$E$61,5,FALSE)*F3979-$R3979</f>
        <v>10810</v>
      </c>
      <c r="J3979">
        <f t="shared" si="186"/>
        <v>2022</v>
      </c>
      <c r="P3979" t="str">
        <f>MID(VLOOKUP($D3979,業務!$A$1:$E$11,2,FALSE),FIND("/",VLOOKUP($D3979,業務!$A$1:$E$11,2,FALSE))+1,2)</f>
        <v>專員</v>
      </c>
      <c r="Q3979">
        <f t="shared" si="187"/>
        <v>0.01</v>
      </c>
      <c r="R3979">
        <f t="shared" si="188"/>
        <v>190</v>
      </c>
    </row>
    <row r="3980" spans="1:18" ht="15.75" customHeight="1">
      <c r="A3980" s="19">
        <v>3979</v>
      </c>
      <c r="B3980" s="4">
        <v>4</v>
      </c>
      <c r="C3980" s="15">
        <v>136</v>
      </c>
      <c r="D3980" s="21">
        <v>6</v>
      </c>
      <c r="E3980" s="22">
        <v>44627</v>
      </c>
      <c r="F3980" s="23">
        <v>20</v>
      </c>
      <c r="G3980" s="24">
        <v>0.16</v>
      </c>
      <c r="H3980">
        <f>VLOOKUP($B3980,產品!$A$1:$E$61,4,FALSE)*(1-$G3980)*$F3980</f>
        <v>16800</v>
      </c>
      <c r="I3980" s="58">
        <f>$H3980-VLOOKUP($B3980,產品!$A$2:$E$61,5,FALSE)*F3980-$R3980</f>
        <v>8632</v>
      </c>
      <c r="J3980">
        <f t="shared" si="186"/>
        <v>2022</v>
      </c>
      <c r="P3980" t="str">
        <f>MID(VLOOKUP($D3980,業務!$A$1:$E$11,2,FALSE),FIND("/",VLOOKUP($D3980,業務!$A$1:$E$11,2,FALSE))+1,2)</f>
        <v>專員</v>
      </c>
      <c r="Q3980">
        <f t="shared" si="187"/>
        <v>0.01</v>
      </c>
      <c r="R3980">
        <f t="shared" si="188"/>
        <v>168</v>
      </c>
    </row>
    <row r="3981" spans="1:18" ht="15.75" customHeight="1">
      <c r="A3981" s="19">
        <v>3980</v>
      </c>
      <c r="B3981" s="4">
        <v>5</v>
      </c>
      <c r="C3981" s="15">
        <v>124</v>
      </c>
      <c r="D3981" s="21">
        <v>8</v>
      </c>
      <c r="E3981" s="22">
        <v>44627</v>
      </c>
      <c r="F3981" s="26">
        <v>30</v>
      </c>
      <c r="G3981" s="24">
        <v>0.15</v>
      </c>
      <c r="H3981">
        <f>VLOOKUP($B3981,產品!$A$1:$E$61,4,FALSE)*(1-$G3981)*$F3981</f>
        <v>25500</v>
      </c>
      <c r="I3981" s="58">
        <f>$H3981-VLOOKUP($B3981,產品!$A$2:$E$61,5,FALSE)*F3981-$R3981</f>
        <v>13245</v>
      </c>
      <c r="J3981">
        <f t="shared" si="186"/>
        <v>2022</v>
      </c>
      <c r="P3981" t="str">
        <f>MID(VLOOKUP($D3981,業務!$A$1:$E$11,2,FALSE),FIND("/",VLOOKUP($D3981,業務!$A$1:$E$11,2,FALSE))+1,2)</f>
        <v>專員</v>
      </c>
      <c r="Q3981">
        <f t="shared" si="187"/>
        <v>0.01</v>
      </c>
      <c r="R3981">
        <f t="shared" si="188"/>
        <v>255</v>
      </c>
    </row>
    <row r="3982" spans="1:18" ht="15.75" customHeight="1">
      <c r="A3982" s="19">
        <v>3981</v>
      </c>
      <c r="B3982" s="4">
        <v>23</v>
      </c>
      <c r="C3982" s="15">
        <v>7</v>
      </c>
      <c r="D3982" s="21">
        <v>2</v>
      </c>
      <c r="E3982" s="22">
        <v>44627</v>
      </c>
      <c r="F3982" s="26">
        <v>105</v>
      </c>
      <c r="G3982" s="24">
        <v>0.12</v>
      </c>
      <c r="H3982">
        <f>VLOOKUP($B3982,產品!$A$1:$E$61,4,FALSE)*(1-$G3982)*$F3982</f>
        <v>166320</v>
      </c>
      <c r="I3982" s="58">
        <f>$H3982-VLOOKUP($B3982,產品!$A$2:$E$61,5,FALSE)*F3982-$R3982</f>
        <v>88225.2</v>
      </c>
      <c r="J3982">
        <f t="shared" si="186"/>
        <v>2022</v>
      </c>
      <c r="P3982" t="str">
        <f>MID(VLOOKUP($D3982,業務!$A$1:$E$11,2,FALSE),FIND("/",VLOOKUP($D3982,業務!$A$1:$E$11,2,FALSE))+1,2)</f>
        <v>經理</v>
      </c>
      <c r="Q3982">
        <f t="shared" si="187"/>
        <v>1.4999999999999999E-2</v>
      </c>
      <c r="R3982">
        <f t="shared" si="188"/>
        <v>2494.7999999999997</v>
      </c>
    </row>
    <row r="3983" spans="1:18" ht="15.75" customHeight="1">
      <c r="A3983" s="19">
        <v>3982</v>
      </c>
      <c r="B3983" s="4">
        <v>44</v>
      </c>
      <c r="C3983" s="15">
        <v>272</v>
      </c>
      <c r="D3983" s="21">
        <v>3</v>
      </c>
      <c r="E3983" s="22">
        <v>44628</v>
      </c>
      <c r="F3983" s="23">
        <v>2</v>
      </c>
      <c r="G3983" s="24">
        <v>0.19</v>
      </c>
      <c r="H3983">
        <f>VLOOKUP($B3983,產品!$A$1:$E$61,4,FALSE)*(1-$G3983)*$F3983</f>
        <v>32400.000000000004</v>
      </c>
      <c r="I3983" s="58">
        <f>$H3983-VLOOKUP($B3983,產品!$A$2:$E$61,5,FALSE)*F3983-$R3983</f>
        <v>5881.600000000004</v>
      </c>
      <c r="J3983">
        <f t="shared" si="186"/>
        <v>2022</v>
      </c>
      <c r="P3983" t="str">
        <f>MID(VLOOKUP($D3983,業務!$A$1:$E$11,2,FALSE),FIND("/",VLOOKUP($D3983,業務!$A$1:$E$11,2,FALSE))+1,2)</f>
        <v>協理</v>
      </c>
      <c r="Q3983">
        <f t="shared" si="187"/>
        <v>1.6E-2</v>
      </c>
      <c r="R3983">
        <f t="shared" si="188"/>
        <v>518.40000000000009</v>
      </c>
    </row>
    <row r="3984" spans="1:18" ht="15.75" customHeight="1">
      <c r="A3984" s="19">
        <v>3983</v>
      </c>
      <c r="B3984" s="4">
        <v>60</v>
      </c>
      <c r="C3984" s="15">
        <v>138</v>
      </c>
      <c r="D3984" s="21">
        <v>2</v>
      </c>
      <c r="E3984" s="22">
        <v>44628</v>
      </c>
      <c r="F3984" s="23">
        <v>8</v>
      </c>
      <c r="G3984" s="24">
        <v>0.16</v>
      </c>
      <c r="H3984">
        <f>VLOOKUP($B3984,產品!$A$1:$E$61,4,FALSE)*(1-$G3984)*$F3984</f>
        <v>168000</v>
      </c>
      <c r="I3984" s="58">
        <f>$H3984-VLOOKUP($B3984,產品!$A$2:$E$61,5,FALSE)*F3984-$R3984</f>
        <v>25480</v>
      </c>
      <c r="J3984">
        <f t="shared" si="186"/>
        <v>2022</v>
      </c>
      <c r="P3984" t="str">
        <f>MID(VLOOKUP($D3984,業務!$A$1:$E$11,2,FALSE),FIND("/",VLOOKUP($D3984,業務!$A$1:$E$11,2,FALSE))+1,2)</f>
        <v>經理</v>
      </c>
      <c r="Q3984">
        <f t="shared" si="187"/>
        <v>1.4999999999999999E-2</v>
      </c>
      <c r="R3984">
        <f t="shared" si="188"/>
        <v>2520</v>
      </c>
    </row>
    <row r="3985" spans="1:18" ht="15.75" customHeight="1">
      <c r="A3985" s="19">
        <v>3984</v>
      </c>
      <c r="B3985" s="4">
        <v>49</v>
      </c>
      <c r="C3985" s="15">
        <v>282</v>
      </c>
      <c r="D3985" s="21">
        <v>5</v>
      </c>
      <c r="E3985" s="22">
        <v>44628</v>
      </c>
      <c r="F3985" s="26">
        <v>9</v>
      </c>
      <c r="G3985" s="24">
        <v>0.19</v>
      </c>
      <c r="H3985">
        <f>VLOOKUP($B3985,產品!$A$1:$E$61,4,FALSE)*(1-$G3985)*$F3985</f>
        <v>109350</v>
      </c>
      <c r="I3985" s="58">
        <f>$H3985-VLOOKUP($B3985,產品!$A$2:$E$61,5,FALSE)*F3985-$R3985</f>
        <v>13756.5</v>
      </c>
      <c r="J3985">
        <f t="shared" si="186"/>
        <v>2022</v>
      </c>
      <c r="P3985" t="str">
        <f>MID(VLOOKUP($D3985,業務!$A$1:$E$11,2,FALSE),FIND("/",VLOOKUP($D3985,業務!$A$1:$E$11,2,FALSE))+1,2)</f>
        <v>專員</v>
      </c>
      <c r="Q3985">
        <f t="shared" si="187"/>
        <v>0.01</v>
      </c>
      <c r="R3985">
        <f t="shared" si="188"/>
        <v>1093.5</v>
      </c>
    </row>
    <row r="3986" spans="1:18" ht="15.75" customHeight="1">
      <c r="A3986" s="19">
        <v>3985</v>
      </c>
      <c r="B3986" s="4">
        <v>31</v>
      </c>
      <c r="C3986" s="15">
        <v>124</v>
      </c>
      <c r="D3986" s="21">
        <v>1</v>
      </c>
      <c r="E3986" s="22">
        <v>44628</v>
      </c>
      <c r="F3986" s="26">
        <v>18</v>
      </c>
      <c r="G3986" s="24">
        <v>0.12</v>
      </c>
      <c r="H3986">
        <f>VLOOKUP($B3986,產品!$A$1:$E$61,4,FALSE)*(1-$G3986)*$F3986</f>
        <v>110880</v>
      </c>
      <c r="I3986" s="58">
        <f>$H3986-VLOOKUP($B3986,產品!$A$2:$E$61,5,FALSE)*F3986-$R3986</f>
        <v>34171.199999999997</v>
      </c>
      <c r="J3986">
        <f t="shared" si="186"/>
        <v>2022</v>
      </c>
      <c r="P3986" t="str">
        <f>MID(VLOOKUP($D3986,業務!$A$1:$E$11,2,FALSE),FIND("/",VLOOKUP($D3986,業務!$A$1:$E$11,2,FALSE))+1,2)</f>
        <v>專員</v>
      </c>
      <c r="Q3986">
        <f t="shared" si="187"/>
        <v>0.01</v>
      </c>
      <c r="R3986">
        <f t="shared" si="188"/>
        <v>1108.8</v>
      </c>
    </row>
    <row r="3987" spans="1:18" ht="15.75" customHeight="1">
      <c r="A3987" s="19">
        <v>3986</v>
      </c>
      <c r="B3987" s="4">
        <v>15</v>
      </c>
      <c r="C3987" s="15">
        <v>115</v>
      </c>
      <c r="D3987" s="21">
        <v>7</v>
      </c>
      <c r="E3987" s="22">
        <v>44628</v>
      </c>
      <c r="F3987" s="23">
        <v>30</v>
      </c>
      <c r="G3987" s="24">
        <v>0.11</v>
      </c>
      <c r="H3987">
        <f>VLOOKUP($B3987,產品!$A$1:$E$61,4,FALSE)*(1-$G3987)*$F3987</f>
        <v>48060</v>
      </c>
      <c r="I3987" s="58">
        <f>$H3987-VLOOKUP($B3987,產品!$A$2:$E$61,5,FALSE)*F3987-$R3987</f>
        <v>25883.279999999999</v>
      </c>
      <c r="J3987">
        <f t="shared" si="186"/>
        <v>2022</v>
      </c>
      <c r="P3987" t="str">
        <f>MID(VLOOKUP($D3987,業務!$A$1:$E$11,2,FALSE),FIND("/",VLOOKUP($D3987,業務!$A$1:$E$11,2,FALSE))+1,2)</f>
        <v>副理</v>
      </c>
      <c r="Q3987">
        <f t="shared" si="187"/>
        <v>1.2E-2</v>
      </c>
      <c r="R3987">
        <f t="shared" si="188"/>
        <v>576.72</v>
      </c>
    </row>
    <row r="3988" spans="1:18" ht="15.75" customHeight="1">
      <c r="A3988" s="19">
        <v>3987</v>
      </c>
      <c r="B3988" s="4">
        <v>8</v>
      </c>
      <c r="C3988" s="15">
        <v>135</v>
      </c>
      <c r="D3988" s="21">
        <v>10</v>
      </c>
      <c r="E3988" s="22">
        <v>44628</v>
      </c>
      <c r="F3988" s="26">
        <v>30</v>
      </c>
      <c r="G3988" s="24">
        <v>0.09</v>
      </c>
      <c r="H3988">
        <f>VLOOKUP($B3988,產品!$A$1:$E$61,4,FALSE)*(1-$G3988)*$F3988</f>
        <v>27300</v>
      </c>
      <c r="I3988" s="58">
        <f>$H3988-VLOOKUP($B3988,產品!$A$2:$E$61,5,FALSE)*F3988-$R3988</f>
        <v>15027</v>
      </c>
      <c r="J3988">
        <f t="shared" si="186"/>
        <v>2022</v>
      </c>
      <c r="P3988" t="str">
        <f>MID(VLOOKUP($D3988,業務!$A$1:$E$11,2,FALSE),FIND("/",VLOOKUP($D3988,業務!$A$1:$E$11,2,FALSE))+1,2)</f>
        <v>專員</v>
      </c>
      <c r="Q3988">
        <f t="shared" si="187"/>
        <v>0.01</v>
      </c>
      <c r="R3988">
        <f t="shared" si="188"/>
        <v>273</v>
      </c>
    </row>
    <row r="3989" spans="1:18" ht="15.75" customHeight="1">
      <c r="A3989" s="19">
        <v>3988</v>
      </c>
      <c r="B3989" s="4">
        <v>23</v>
      </c>
      <c r="C3989" s="15">
        <v>3</v>
      </c>
      <c r="D3989" s="21">
        <v>9</v>
      </c>
      <c r="E3989" s="22">
        <v>44628</v>
      </c>
      <c r="F3989" s="26">
        <v>50</v>
      </c>
      <c r="G3989" s="24">
        <v>0.08</v>
      </c>
      <c r="H3989">
        <f>VLOOKUP($B3989,產品!$A$1:$E$61,4,FALSE)*(1-$G3989)*$F3989</f>
        <v>82800</v>
      </c>
      <c r="I3989" s="58">
        <f>$H3989-VLOOKUP($B3989,產品!$A$2:$E$61,5,FALSE)*F3989-$R3989</f>
        <v>45558</v>
      </c>
      <c r="J3989">
        <f t="shared" si="186"/>
        <v>2022</v>
      </c>
      <c r="P3989" t="str">
        <f>MID(VLOOKUP($D3989,業務!$A$1:$E$11,2,FALSE),FIND("/",VLOOKUP($D3989,業務!$A$1:$E$11,2,FALSE))+1,2)</f>
        <v>經理</v>
      </c>
      <c r="Q3989">
        <f t="shared" si="187"/>
        <v>1.4999999999999999E-2</v>
      </c>
      <c r="R3989">
        <f t="shared" si="188"/>
        <v>1242</v>
      </c>
    </row>
    <row r="3990" spans="1:18" ht="15.75" customHeight="1">
      <c r="A3990" s="19">
        <v>3989</v>
      </c>
      <c r="B3990" s="4">
        <v>11</v>
      </c>
      <c r="C3990" s="15">
        <v>4</v>
      </c>
      <c r="D3990" s="21">
        <v>8</v>
      </c>
      <c r="E3990" s="22">
        <v>44628</v>
      </c>
      <c r="F3990" s="26">
        <v>105</v>
      </c>
      <c r="G3990" s="24">
        <v>0.05</v>
      </c>
      <c r="H3990">
        <f>VLOOKUP($B3990,產品!$A$1:$E$61,4,FALSE)*(1-$G3990)*$F3990</f>
        <v>99750</v>
      </c>
      <c r="I3990" s="58">
        <f>$H3990-VLOOKUP($B3990,產品!$A$2:$E$61,5,FALSE)*F3990-$R3990</f>
        <v>56752.5</v>
      </c>
      <c r="J3990">
        <f t="shared" si="186"/>
        <v>2022</v>
      </c>
      <c r="P3990" t="str">
        <f>MID(VLOOKUP($D3990,業務!$A$1:$E$11,2,FALSE),FIND("/",VLOOKUP($D3990,業務!$A$1:$E$11,2,FALSE))+1,2)</f>
        <v>專員</v>
      </c>
      <c r="Q3990">
        <f t="shared" si="187"/>
        <v>0.01</v>
      </c>
      <c r="R3990">
        <f t="shared" si="188"/>
        <v>997.5</v>
      </c>
    </row>
    <row r="3991" spans="1:18" ht="15.75" customHeight="1">
      <c r="A3991" s="19">
        <v>3990</v>
      </c>
      <c r="B3991" s="4">
        <v>23</v>
      </c>
      <c r="C3991" s="15">
        <v>261</v>
      </c>
      <c r="D3991" s="21">
        <v>7</v>
      </c>
      <c r="E3991" s="22">
        <v>44628</v>
      </c>
      <c r="F3991" s="26">
        <v>125</v>
      </c>
      <c r="G3991" s="24">
        <v>0.1</v>
      </c>
      <c r="H3991">
        <f>VLOOKUP($B3991,產品!$A$1:$E$61,4,FALSE)*(1-$G3991)*$F3991</f>
        <v>202500</v>
      </c>
      <c r="I3991" s="58">
        <f>$H3991-VLOOKUP($B3991,產品!$A$2:$E$61,5,FALSE)*F3991-$R3991</f>
        <v>110070</v>
      </c>
      <c r="J3991">
        <f t="shared" si="186"/>
        <v>2022</v>
      </c>
      <c r="P3991" t="str">
        <f>MID(VLOOKUP($D3991,業務!$A$1:$E$11,2,FALSE),FIND("/",VLOOKUP($D3991,業務!$A$1:$E$11,2,FALSE))+1,2)</f>
        <v>副理</v>
      </c>
      <c r="Q3991">
        <f t="shared" si="187"/>
        <v>1.2E-2</v>
      </c>
      <c r="R3991">
        <f t="shared" si="188"/>
        <v>2430</v>
      </c>
    </row>
    <row r="3992" spans="1:18" ht="15.75" customHeight="1">
      <c r="A3992" s="19">
        <v>3991</v>
      </c>
      <c r="B3992" s="4">
        <v>54</v>
      </c>
      <c r="C3992" s="15">
        <v>2</v>
      </c>
      <c r="D3992" s="21">
        <v>7</v>
      </c>
      <c r="E3992" s="22">
        <v>44629</v>
      </c>
      <c r="F3992" s="26">
        <v>6</v>
      </c>
      <c r="G3992" s="24">
        <v>7.0000000000000007E-2</v>
      </c>
      <c r="H3992">
        <f>VLOOKUP($B3992,產品!$A$1:$E$61,4,FALSE)*(1-$G3992)*$F3992</f>
        <v>100440</v>
      </c>
      <c r="I3992" s="58">
        <f>$H3992-VLOOKUP($B3992,產品!$A$2:$E$61,5,FALSE)*F3992-$R3992</f>
        <v>23634.720000000001</v>
      </c>
      <c r="J3992">
        <f t="shared" si="186"/>
        <v>2022</v>
      </c>
      <c r="P3992" t="str">
        <f>MID(VLOOKUP($D3992,業務!$A$1:$E$11,2,FALSE),FIND("/",VLOOKUP($D3992,業務!$A$1:$E$11,2,FALSE))+1,2)</f>
        <v>副理</v>
      </c>
      <c r="Q3992">
        <f t="shared" si="187"/>
        <v>1.2E-2</v>
      </c>
      <c r="R3992">
        <f t="shared" si="188"/>
        <v>1205.28</v>
      </c>
    </row>
    <row r="3993" spans="1:18" ht="15.75" customHeight="1">
      <c r="A3993" s="19">
        <v>3992</v>
      </c>
      <c r="B3993" s="4">
        <v>32</v>
      </c>
      <c r="C3993" s="15">
        <v>275</v>
      </c>
      <c r="D3993" s="21">
        <v>10</v>
      </c>
      <c r="E3993" s="22">
        <v>44629</v>
      </c>
      <c r="F3993" s="26">
        <v>10</v>
      </c>
      <c r="G3993" s="24">
        <v>0.1</v>
      </c>
      <c r="H3993">
        <f>VLOOKUP($B3993,產品!$A$1:$E$61,4,FALSE)*(1-$G3993)*$F3993</f>
        <v>67500</v>
      </c>
      <c r="I3993" s="58">
        <f>$H3993-VLOOKUP($B3993,產品!$A$2:$E$61,5,FALSE)*F3993-$R3993</f>
        <v>21825</v>
      </c>
      <c r="J3993">
        <f t="shared" si="186"/>
        <v>2022</v>
      </c>
      <c r="P3993" t="str">
        <f>MID(VLOOKUP($D3993,業務!$A$1:$E$11,2,FALSE),FIND("/",VLOOKUP($D3993,業務!$A$1:$E$11,2,FALSE))+1,2)</f>
        <v>專員</v>
      </c>
      <c r="Q3993">
        <f t="shared" si="187"/>
        <v>0.01</v>
      </c>
      <c r="R3993">
        <f t="shared" si="188"/>
        <v>675</v>
      </c>
    </row>
    <row r="3994" spans="1:18" ht="15.75" customHeight="1">
      <c r="A3994" s="19">
        <v>3993</v>
      </c>
      <c r="B3994" s="4">
        <v>2</v>
      </c>
      <c r="C3994" s="15">
        <v>276</v>
      </c>
      <c r="D3994" s="21">
        <v>6</v>
      </c>
      <c r="E3994" s="22">
        <v>44629</v>
      </c>
      <c r="F3994" s="26">
        <v>11</v>
      </c>
      <c r="G3994" s="24">
        <v>0.15</v>
      </c>
      <c r="H3994">
        <f>VLOOKUP($B3994,產品!$A$1:$E$61,4,FALSE)*(1-$G3994)*$F3994</f>
        <v>9350</v>
      </c>
      <c r="I3994" s="58">
        <f>$H3994-VLOOKUP($B3994,產品!$A$2:$E$61,5,FALSE)*F3994-$R3994</f>
        <v>4856.5</v>
      </c>
      <c r="J3994">
        <f t="shared" si="186"/>
        <v>2022</v>
      </c>
      <c r="P3994" t="str">
        <f>MID(VLOOKUP($D3994,業務!$A$1:$E$11,2,FALSE),FIND("/",VLOOKUP($D3994,業務!$A$1:$E$11,2,FALSE))+1,2)</f>
        <v>專員</v>
      </c>
      <c r="Q3994">
        <f t="shared" si="187"/>
        <v>0.01</v>
      </c>
      <c r="R3994">
        <f t="shared" si="188"/>
        <v>93.5</v>
      </c>
    </row>
    <row r="3995" spans="1:18" ht="15.75" customHeight="1">
      <c r="A3995" s="19">
        <v>3994</v>
      </c>
      <c r="B3995" s="4">
        <v>30</v>
      </c>
      <c r="C3995" s="15">
        <v>271</v>
      </c>
      <c r="D3995" s="21">
        <v>7</v>
      </c>
      <c r="E3995" s="22">
        <v>44629</v>
      </c>
      <c r="F3995" s="26">
        <v>12</v>
      </c>
      <c r="G3995" s="24">
        <v>0.11</v>
      </c>
      <c r="H3995">
        <f>VLOOKUP($B3995,產品!$A$1:$E$61,4,FALSE)*(1-$G3995)*$F3995</f>
        <v>69420</v>
      </c>
      <c r="I3995" s="58">
        <f>$H3995-VLOOKUP($B3995,產品!$A$2:$E$61,5,FALSE)*F3995-$R3995</f>
        <v>21786.959999999999</v>
      </c>
      <c r="J3995">
        <f t="shared" si="186"/>
        <v>2022</v>
      </c>
      <c r="P3995" t="str">
        <f>MID(VLOOKUP($D3995,業務!$A$1:$E$11,2,FALSE),FIND("/",VLOOKUP($D3995,業務!$A$1:$E$11,2,FALSE))+1,2)</f>
        <v>副理</v>
      </c>
      <c r="Q3995">
        <f t="shared" si="187"/>
        <v>1.2E-2</v>
      </c>
      <c r="R3995">
        <f t="shared" si="188"/>
        <v>833.04</v>
      </c>
    </row>
    <row r="3996" spans="1:18" ht="15.75" customHeight="1">
      <c r="A3996" s="19">
        <v>3995</v>
      </c>
      <c r="B3996" s="4">
        <v>30</v>
      </c>
      <c r="C3996" s="15">
        <v>6</v>
      </c>
      <c r="D3996" s="21">
        <v>9</v>
      </c>
      <c r="E3996" s="22">
        <v>44630</v>
      </c>
      <c r="F3996" s="26">
        <v>1</v>
      </c>
      <c r="G3996" s="24">
        <v>0.13</v>
      </c>
      <c r="H3996">
        <f>VLOOKUP($B3996,產品!$A$1:$E$61,4,FALSE)*(1-$G3996)*$F3996</f>
        <v>5655</v>
      </c>
      <c r="I3996" s="58">
        <f>$H3996-VLOOKUP($B3996,產品!$A$2:$E$61,5,FALSE)*F3996-$R3996</f>
        <v>1670.175</v>
      </c>
      <c r="J3996">
        <f t="shared" si="186"/>
        <v>2022</v>
      </c>
      <c r="P3996" t="str">
        <f>MID(VLOOKUP($D3996,業務!$A$1:$E$11,2,FALSE),FIND("/",VLOOKUP($D3996,業務!$A$1:$E$11,2,FALSE))+1,2)</f>
        <v>經理</v>
      </c>
      <c r="Q3996">
        <f t="shared" si="187"/>
        <v>1.4999999999999999E-2</v>
      </c>
      <c r="R3996">
        <f t="shared" si="188"/>
        <v>84.825000000000003</v>
      </c>
    </row>
    <row r="3997" spans="1:18" ht="15.75" customHeight="1">
      <c r="A3997" s="19">
        <v>3996</v>
      </c>
      <c r="B3997" s="4">
        <v>46</v>
      </c>
      <c r="C3997" s="15">
        <v>140</v>
      </c>
      <c r="D3997" s="21">
        <v>8</v>
      </c>
      <c r="E3997" s="22">
        <v>44630</v>
      </c>
      <c r="F3997" s="26">
        <v>3</v>
      </c>
      <c r="G3997" s="24">
        <v>0.17</v>
      </c>
      <c r="H3997">
        <f>VLOOKUP($B3997,產品!$A$1:$E$61,4,FALSE)*(1-$G3997)*$F3997</f>
        <v>42330</v>
      </c>
      <c r="I3997" s="58">
        <f>$H3997-VLOOKUP($B3997,產品!$A$2:$E$61,5,FALSE)*F3997-$R3997</f>
        <v>8756.7000000000007</v>
      </c>
      <c r="J3997">
        <f t="shared" si="186"/>
        <v>2022</v>
      </c>
      <c r="P3997" t="str">
        <f>MID(VLOOKUP($D3997,業務!$A$1:$E$11,2,FALSE),FIND("/",VLOOKUP($D3997,業務!$A$1:$E$11,2,FALSE))+1,2)</f>
        <v>專員</v>
      </c>
      <c r="Q3997">
        <f t="shared" si="187"/>
        <v>0.01</v>
      </c>
      <c r="R3997">
        <f t="shared" si="188"/>
        <v>423.3</v>
      </c>
    </row>
    <row r="3998" spans="1:18" ht="15.75" customHeight="1">
      <c r="A3998" s="19">
        <v>3997</v>
      </c>
      <c r="B3998" s="4">
        <v>48</v>
      </c>
      <c r="C3998" s="15">
        <v>277</v>
      </c>
      <c r="D3998" s="21">
        <v>2</v>
      </c>
      <c r="E3998" s="22">
        <v>44630</v>
      </c>
      <c r="F3998" s="26">
        <v>7</v>
      </c>
      <c r="G3998" s="24">
        <v>0.2</v>
      </c>
      <c r="H3998">
        <f>VLOOKUP($B3998,產品!$A$1:$E$61,4,FALSE)*(1-$G3998)*$F3998</f>
        <v>123200</v>
      </c>
      <c r="I3998" s="58">
        <f>$H3998-VLOOKUP($B3998,產品!$A$2:$E$61,5,FALSE)*F3998-$R3998</f>
        <v>21252</v>
      </c>
      <c r="J3998">
        <f t="shared" si="186"/>
        <v>2022</v>
      </c>
      <c r="P3998" t="str">
        <f>MID(VLOOKUP($D3998,業務!$A$1:$E$11,2,FALSE),FIND("/",VLOOKUP($D3998,業務!$A$1:$E$11,2,FALSE))+1,2)</f>
        <v>經理</v>
      </c>
      <c r="Q3998">
        <f t="shared" si="187"/>
        <v>1.4999999999999999E-2</v>
      </c>
      <c r="R3998">
        <f t="shared" si="188"/>
        <v>1848</v>
      </c>
    </row>
    <row r="3999" spans="1:18" ht="15.75" customHeight="1">
      <c r="A3999" s="19">
        <v>3998</v>
      </c>
      <c r="B3999" s="4">
        <v>32</v>
      </c>
      <c r="C3999" s="15">
        <v>112</v>
      </c>
      <c r="D3999" s="21">
        <v>4</v>
      </c>
      <c r="E3999" s="22">
        <v>44630</v>
      </c>
      <c r="F3999" s="26">
        <v>8</v>
      </c>
      <c r="G3999" s="24">
        <v>0.16</v>
      </c>
      <c r="H3999">
        <f>VLOOKUP($B3999,產品!$A$1:$E$61,4,FALSE)*(1-$G3999)*$F3999</f>
        <v>50400</v>
      </c>
      <c r="I3999" s="58">
        <f>$H3999-VLOOKUP($B3999,產品!$A$2:$E$61,5,FALSE)*F3999-$R3999</f>
        <v>13795.2</v>
      </c>
      <c r="J3999">
        <f t="shared" si="186"/>
        <v>2022</v>
      </c>
      <c r="P3999" t="str">
        <f>MID(VLOOKUP($D3999,業務!$A$1:$E$11,2,FALSE),FIND("/",VLOOKUP($D3999,業務!$A$1:$E$11,2,FALSE))+1,2)</f>
        <v>副理</v>
      </c>
      <c r="Q3999">
        <f t="shared" si="187"/>
        <v>1.2E-2</v>
      </c>
      <c r="R3999">
        <f t="shared" si="188"/>
        <v>604.80000000000007</v>
      </c>
    </row>
    <row r="4000" spans="1:18" ht="15.75" customHeight="1">
      <c r="A4000" s="19">
        <v>3999</v>
      </c>
      <c r="B4000" s="4">
        <v>42</v>
      </c>
      <c r="C4000" s="15">
        <v>262</v>
      </c>
      <c r="D4000" s="21">
        <v>3</v>
      </c>
      <c r="E4000" s="22">
        <v>44630</v>
      </c>
      <c r="F4000" s="26">
        <v>9</v>
      </c>
      <c r="G4000" s="24">
        <v>0.19</v>
      </c>
      <c r="H4000">
        <f>VLOOKUP($B4000,產品!$A$1:$E$61,4,FALSE)*(1-$G4000)*$F4000</f>
        <v>109350</v>
      </c>
      <c r="I4000" s="58">
        <f>$H4000-VLOOKUP($B4000,產品!$A$2:$E$61,5,FALSE)*F4000-$R4000</f>
        <v>19850.400000000001</v>
      </c>
      <c r="J4000">
        <f t="shared" si="186"/>
        <v>2022</v>
      </c>
      <c r="P4000" t="str">
        <f>MID(VLOOKUP($D4000,業務!$A$1:$E$11,2,FALSE),FIND("/",VLOOKUP($D4000,業務!$A$1:$E$11,2,FALSE))+1,2)</f>
        <v>協理</v>
      </c>
      <c r="Q4000">
        <f t="shared" si="187"/>
        <v>1.6E-2</v>
      </c>
      <c r="R4000">
        <f t="shared" si="188"/>
        <v>1749.6000000000001</v>
      </c>
    </row>
    <row r="4001" spans="1:18" ht="15.75" customHeight="1">
      <c r="A4001" s="19">
        <v>4000</v>
      </c>
      <c r="B4001" s="4">
        <v>34</v>
      </c>
      <c r="C4001" s="15">
        <v>8</v>
      </c>
      <c r="D4001" s="21">
        <v>2</v>
      </c>
      <c r="E4001" s="22">
        <v>44630</v>
      </c>
      <c r="F4001" s="26">
        <v>15</v>
      </c>
      <c r="G4001" s="24">
        <v>0.17</v>
      </c>
      <c r="H4001">
        <f>VLOOKUP($B4001,產品!$A$1:$E$61,4,FALSE)*(1-$G4001)*$F4001</f>
        <v>99600</v>
      </c>
      <c r="I4001" s="58">
        <f>$H4001-VLOOKUP($B4001,產品!$A$2:$E$61,5,FALSE)*F4001-$R4001</f>
        <v>26106</v>
      </c>
      <c r="J4001">
        <f t="shared" si="186"/>
        <v>2022</v>
      </c>
      <c r="P4001" t="str">
        <f>MID(VLOOKUP($D4001,業務!$A$1:$E$11,2,FALSE),FIND("/",VLOOKUP($D4001,業務!$A$1:$E$11,2,FALSE))+1,2)</f>
        <v>經理</v>
      </c>
      <c r="Q4001">
        <f t="shared" si="187"/>
        <v>1.4999999999999999E-2</v>
      </c>
      <c r="R4001">
        <f t="shared" si="188"/>
        <v>1494</v>
      </c>
    </row>
    <row r="4002" spans="1:18" ht="15.75" customHeight="1">
      <c r="A4002" s="19">
        <v>4001</v>
      </c>
      <c r="B4002" s="4">
        <v>55</v>
      </c>
      <c r="C4002" s="15">
        <v>116</v>
      </c>
      <c r="D4002" s="21">
        <v>10</v>
      </c>
      <c r="E4002" s="22">
        <v>44631</v>
      </c>
      <c r="F4002" s="26">
        <v>3</v>
      </c>
      <c r="G4002" s="24">
        <v>0.11</v>
      </c>
      <c r="H4002">
        <f>VLOOKUP($B4002,產品!$A$1:$E$61,4,FALSE)*(1-$G4002)*$F4002</f>
        <v>53400</v>
      </c>
      <c r="I4002" s="58">
        <f>$H4002-VLOOKUP($B4002,產品!$A$2:$E$61,5,FALSE)*F4002-$R4002</f>
        <v>10866</v>
      </c>
      <c r="J4002">
        <f t="shared" si="186"/>
        <v>2022</v>
      </c>
      <c r="P4002" t="str">
        <f>MID(VLOOKUP($D4002,業務!$A$1:$E$11,2,FALSE),FIND("/",VLOOKUP($D4002,業務!$A$1:$E$11,2,FALSE))+1,2)</f>
        <v>專員</v>
      </c>
      <c r="Q4002">
        <f t="shared" si="187"/>
        <v>0.01</v>
      </c>
      <c r="R4002">
        <f t="shared" si="188"/>
        <v>534</v>
      </c>
    </row>
    <row r="4003" spans="1:18" ht="15.75" customHeight="1">
      <c r="A4003" s="19">
        <v>4002</v>
      </c>
      <c r="B4003" s="4">
        <v>47</v>
      </c>
      <c r="C4003" s="15">
        <v>284</v>
      </c>
      <c r="D4003" s="21">
        <v>2</v>
      </c>
      <c r="E4003" s="22">
        <v>44631</v>
      </c>
      <c r="F4003" s="26">
        <v>5</v>
      </c>
      <c r="G4003" s="24">
        <v>0.13</v>
      </c>
      <c r="H4003">
        <f>VLOOKUP($B4003,產品!$A$1:$E$61,4,FALSE)*(1-$G4003)*$F4003</f>
        <v>87000</v>
      </c>
      <c r="I4003" s="58">
        <f>$H4003-VLOOKUP($B4003,產品!$A$2:$E$61,5,FALSE)*F4003-$R4003</f>
        <v>20695</v>
      </c>
      <c r="J4003">
        <f t="shared" si="186"/>
        <v>2022</v>
      </c>
      <c r="P4003" t="str">
        <f>MID(VLOOKUP($D4003,業務!$A$1:$E$11,2,FALSE),FIND("/",VLOOKUP($D4003,業務!$A$1:$E$11,2,FALSE))+1,2)</f>
        <v>經理</v>
      </c>
      <c r="Q4003">
        <f t="shared" si="187"/>
        <v>1.4999999999999999E-2</v>
      </c>
      <c r="R4003">
        <f t="shared" si="188"/>
        <v>1305</v>
      </c>
    </row>
    <row r="4004" spans="1:18" ht="15.75" customHeight="1">
      <c r="A4004" s="19">
        <v>4003</v>
      </c>
      <c r="B4004" s="4">
        <v>46</v>
      </c>
      <c r="C4004" s="15">
        <v>9</v>
      </c>
      <c r="D4004" s="21">
        <v>7</v>
      </c>
      <c r="E4004" s="22">
        <v>44631</v>
      </c>
      <c r="F4004" s="26">
        <v>5</v>
      </c>
      <c r="G4004" s="24">
        <v>0.19</v>
      </c>
      <c r="H4004">
        <f>VLOOKUP($B4004,產品!$A$1:$E$61,4,FALSE)*(1-$G4004)*$F4004</f>
        <v>68850</v>
      </c>
      <c r="I4004" s="58">
        <f>$H4004-VLOOKUP($B4004,產品!$A$2:$E$61,5,FALSE)*F4004-$R4004</f>
        <v>12773.8</v>
      </c>
      <c r="J4004">
        <f t="shared" si="186"/>
        <v>2022</v>
      </c>
      <c r="P4004" t="str">
        <f>MID(VLOOKUP($D4004,業務!$A$1:$E$11,2,FALSE),FIND("/",VLOOKUP($D4004,業務!$A$1:$E$11,2,FALSE))+1,2)</f>
        <v>副理</v>
      </c>
      <c r="Q4004">
        <f t="shared" si="187"/>
        <v>1.2E-2</v>
      </c>
      <c r="R4004">
        <f t="shared" si="188"/>
        <v>826.2</v>
      </c>
    </row>
    <row r="4005" spans="1:18" ht="15.75" customHeight="1">
      <c r="A4005" s="19">
        <v>4004</v>
      </c>
      <c r="B4005" s="4">
        <v>21</v>
      </c>
      <c r="C4005" s="15">
        <v>125</v>
      </c>
      <c r="D4005" s="21">
        <v>9</v>
      </c>
      <c r="E4005" s="22">
        <v>44631</v>
      </c>
      <c r="F4005" s="26">
        <v>11</v>
      </c>
      <c r="G4005" s="24">
        <v>0.1</v>
      </c>
      <c r="H4005">
        <f>VLOOKUP($B4005,產品!$A$1:$E$61,4,FALSE)*(1-$G4005)*$F4005</f>
        <v>17820</v>
      </c>
      <c r="I4005" s="58">
        <f>$H4005-VLOOKUP($B4005,產品!$A$2:$E$61,5,FALSE)*F4005-$R4005</f>
        <v>9632.7000000000007</v>
      </c>
      <c r="J4005">
        <f t="shared" si="186"/>
        <v>2022</v>
      </c>
      <c r="P4005" t="str">
        <f>MID(VLOOKUP($D4005,業務!$A$1:$E$11,2,FALSE),FIND("/",VLOOKUP($D4005,業務!$A$1:$E$11,2,FALSE))+1,2)</f>
        <v>經理</v>
      </c>
      <c r="Q4005">
        <f t="shared" si="187"/>
        <v>1.4999999999999999E-2</v>
      </c>
      <c r="R4005">
        <f t="shared" si="188"/>
        <v>267.3</v>
      </c>
    </row>
    <row r="4006" spans="1:18" ht="15.75" customHeight="1">
      <c r="A4006" s="19">
        <v>4005</v>
      </c>
      <c r="B4006" s="4">
        <v>14</v>
      </c>
      <c r="C4006" s="15">
        <v>6</v>
      </c>
      <c r="D4006" s="21">
        <v>3</v>
      </c>
      <c r="E4006" s="22">
        <v>44631</v>
      </c>
      <c r="F4006" s="26">
        <v>20</v>
      </c>
      <c r="G4006" s="24">
        <v>0.1</v>
      </c>
      <c r="H4006">
        <f>VLOOKUP($B4006,產品!$A$1:$E$61,4,FALSE)*(1-$G4006)*$F4006</f>
        <v>32400</v>
      </c>
      <c r="I4006" s="58">
        <f>$H4006-VLOOKUP($B4006,產品!$A$2:$E$61,5,FALSE)*F4006-$R4006</f>
        <v>17481.599999999999</v>
      </c>
      <c r="J4006">
        <f t="shared" si="186"/>
        <v>2022</v>
      </c>
      <c r="P4006" t="str">
        <f>MID(VLOOKUP($D4006,業務!$A$1:$E$11,2,FALSE),FIND("/",VLOOKUP($D4006,業務!$A$1:$E$11,2,FALSE))+1,2)</f>
        <v>協理</v>
      </c>
      <c r="Q4006">
        <f t="shared" si="187"/>
        <v>1.6E-2</v>
      </c>
      <c r="R4006">
        <f t="shared" si="188"/>
        <v>518.4</v>
      </c>
    </row>
    <row r="4007" spans="1:18" ht="15.75" customHeight="1">
      <c r="A4007" s="19">
        <v>4006</v>
      </c>
      <c r="B4007" s="4">
        <v>21</v>
      </c>
      <c r="C4007" s="15">
        <v>124</v>
      </c>
      <c r="D4007" s="21">
        <v>1</v>
      </c>
      <c r="E4007" s="22">
        <v>44631</v>
      </c>
      <c r="F4007" s="26">
        <v>50</v>
      </c>
      <c r="G4007" s="24">
        <v>0.09</v>
      </c>
      <c r="H4007">
        <f>VLOOKUP($B4007,產品!$A$1:$E$61,4,FALSE)*(1-$G4007)*$F4007</f>
        <v>81900</v>
      </c>
      <c r="I4007" s="58">
        <f>$H4007-VLOOKUP($B4007,產品!$A$2:$E$61,5,FALSE)*F4007-$R4007</f>
        <v>45081</v>
      </c>
      <c r="J4007">
        <f t="shared" si="186"/>
        <v>2022</v>
      </c>
      <c r="P4007" t="str">
        <f>MID(VLOOKUP($D4007,業務!$A$1:$E$11,2,FALSE),FIND("/",VLOOKUP($D4007,業務!$A$1:$E$11,2,FALSE))+1,2)</f>
        <v>專員</v>
      </c>
      <c r="Q4007">
        <f t="shared" si="187"/>
        <v>0.01</v>
      </c>
      <c r="R4007">
        <f t="shared" si="188"/>
        <v>819</v>
      </c>
    </row>
    <row r="4008" spans="1:18" ht="15.75" customHeight="1">
      <c r="A4008" s="19">
        <v>4007</v>
      </c>
      <c r="B4008" s="4">
        <v>23</v>
      </c>
      <c r="C4008" s="15">
        <v>263</v>
      </c>
      <c r="D4008" s="21">
        <v>9</v>
      </c>
      <c r="E4008" s="22">
        <v>44631</v>
      </c>
      <c r="F4008" s="26">
        <v>100</v>
      </c>
      <c r="G4008" s="24">
        <v>0.18</v>
      </c>
      <c r="H4008">
        <f>VLOOKUP($B4008,產品!$A$1:$E$61,4,FALSE)*(1-$G4008)*$F4008</f>
        <v>147600</v>
      </c>
      <c r="I4008" s="58">
        <f>$H4008-VLOOKUP($B4008,產品!$A$2:$E$61,5,FALSE)*F4008-$R4008</f>
        <v>73386</v>
      </c>
      <c r="J4008">
        <f t="shared" si="186"/>
        <v>2022</v>
      </c>
      <c r="P4008" t="str">
        <f>MID(VLOOKUP($D4008,業務!$A$1:$E$11,2,FALSE),FIND("/",VLOOKUP($D4008,業務!$A$1:$E$11,2,FALSE))+1,2)</f>
        <v>經理</v>
      </c>
      <c r="Q4008">
        <f t="shared" si="187"/>
        <v>1.4999999999999999E-2</v>
      </c>
      <c r="R4008">
        <f t="shared" si="188"/>
        <v>2214</v>
      </c>
    </row>
    <row r="4009" spans="1:18" ht="15.75" customHeight="1">
      <c r="A4009" s="19">
        <v>4008</v>
      </c>
      <c r="B4009" s="4">
        <v>51</v>
      </c>
      <c r="C4009" s="15">
        <v>286</v>
      </c>
      <c r="D4009" s="21">
        <v>8</v>
      </c>
      <c r="E4009" s="22">
        <v>44632</v>
      </c>
      <c r="F4009" s="26">
        <v>4</v>
      </c>
      <c r="G4009" s="24">
        <v>0.17</v>
      </c>
      <c r="H4009">
        <f>VLOOKUP($B4009,產品!$A$1:$E$61,4,FALSE)*(1-$G4009)*$F4009</f>
        <v>66400</v>
      </c>
      <c r="I4009" s="58">
        <f>$H4009-VLOOKUP($B4009,產品!$A$2:$E$61,5,FALSE)*F4009-$R4009</f>
        <v>9736</v>
      </c>
      <c r="J4009">
        <f t="shared" si="186"/>
        <v>2022</v>
      </c>
      <c r="P4009" t="str">
        <f>MID(VLOOKUP($D4009,業務!$A$1:$E$11,2,FALSE),FIND("/",VLOOKUP($D4009,業務!$A$1:$E$11,2,FALSE))+1,2)</f>
        <v>專員</v>
      </c>
      <c r="Q4009">
        <f t="shared" si="187"/>
        <v>0.01</v>
      </c>
      <c r="R4009">
        <f t="shared" si="188"/>
        <v>664</v>
      </c>
    </row>
    <row r="4010" spans="1:18" ht="15.75" customHeight="1">
      <c r="A4010" s="19">
        <v>4009</v>
      </c>
      <c r="B4010" s="4">
        <v>27</v>
      </c>
      <c r="C4010" s="15">
        <v>10</v>
      </c>
      <c r="D4010" s="21">
        <v>7</v>
      </c>
      <c r="E4010" s="22">
        <v>44632</v>
      </c>
      <c r="F4010" s="26">
        <v>5</v>
      </c>
      <c r="G4010" s="24">
        <v>0.13</v>
      </c>
      <c r="H4010">
        <f>VLOOKUP($B4010,產品!$A$1:$E$61,4,FALSE)*(1-$G4010)*$F4010</f>
        <v>30450</v>
      </c>
      <c r="I4010" s="58">
        <f>$H4010-VLOOKUP($B4010,產品!$A$2:$E$61,5,FALSE)*F4010-$R4010</f>
        <v>9084.6</v>
      </c>
      <c r="J4010">
        <f t="shared" si="186"/>
        <v>2022</v>
      </c>
      <c r="P4010" t="str">
        <f>MID(VLOOKUP($D4010,業務!$A$1:$E$11,2,FALSE),FIND("/",VLOOKUP($D4010,業務!$A$1:$E$11,2,FALSE))+1,2)</f>
        <v>副理</v>
      </c>
      <c r="Q4010">
        <f t="shared" si="187"/>
        <v>1.2E-2</v>
      </c>
      <c r="R4010">
        <f t="shared" si="188"/>
        <v>365.40000000000003</v>
      </c>
    </row>
    <row r="4011" spans="1:18" ht="15.75" customHeight="1">
      <c r="A4011" s="19">
        <v>4010</v>
      </c>
      <c r="B4011" s="4">
        <v>60</v>
      </c>
      <c r="C4011" s="15">
        <v>120</v>
      </c>
      <c r="D4011" s="21">
        <v>6</v>
      </c>
      <c r="E4011" s="22">
        <v>44632</v>
      </c>
      <c r="F4011" s="26">
        <v>10</v>
      </c>
      <c r="G4011" s="24">
        <v>0.13</v>
      </c>
      <c r="H4011">
        <f>VLOOKUP($B4011,產品!$A$1:$E$61,4,FALSE)*(1-$G4011)*$F4011</f>
        <v>217500</v>
      </c>
      <c r="I4011" s="58">
        <f>$H4011-VLOOKUP($B4011,產品!$A$2:$E$61,5,FALSE)*F4011-$R4011</f>
        <v>40325</v>
      </c>
      <c r="J4011">
        <f t="shared" si="186"/>
        <v>2022</v>
      </c>
      <c r="P4011" t="str">
        <f>MID(VLOOKUP($D4011,業務!$A$1:$E$11,2,FALSE),FIND("/",VLOOKUP($D4011,業務!$A$1:$E$11,2,FALSE))+1,2)</f>
        <v>專員</v>
      </c>
      <c r="Q4011">
        <f t="shared" si="187"/>
        <v>0.01</v>
      </c>
      <c r="R4011">
        <f t="shared" si="188"/>
        <v>2175</v>
      </c>
    </row>
    <row r="4012" spans="1:18" ht="15.75" customHeight="1">
      <c r="A4012" s="19">
        <v>4011</v>
      </c>
      <c r="B4012" s="4">
        <v>35</v>
      </c>
      <c r="C4012" s="15">
        <v>261</v>
      </c>
      <c r="D4012" s="21">
        <v>7</v>
      </c>
      <c r="E4012" s="22">
        <v>44632</v>
      </c>
      <c r="F4012" s="26">
        <v>10</v>
      </c>
      <c r="G4012" s="24">
        <v>0.08</v>
      </c>
      <c r="H4012">
        <f>VLOOKUP($B4012,產品!$A$1:$E$61,4,FALSE)*(1-$G4012)*$F4012</f>
        <v>78200</v>
      </c>
      <c r="I4012" s="58">
        <f>$H4012-VLOOKUP($B4012,產品!$A$2:$E$61,5,FALSE)*F4012-$R4012</f>
        <v>26261.599999999999</v>
      </c>
      <c r="J4012">
        <f t="shared" si="186"/>
        <v>2022</v>
      </c>
      <c r="P4012" t="str">
        <f>MID(VLOOKUP($D4012,業務!$A$1:$E$11,2,FALSE),FIND("/",VLOOKUP($D4012,業務!$A$1:$E$11,2,FALSE))+1,2)</f>
        <v>副理</v>
      </c>
      <c r="Q4012">
        <f t="shared" si="187"/>
        <v>1.2E-2</v>
      </c>
      <c r="R4012">
        <f t="shared" si="188"/>
        <v>938.4</v>
      </c>
    </row>
    <row r="4013" spans="1:18" ht="15.75" customHeight="1">
      <c r="A4013" s="19">
        <v>4012</v>
      </c>
      <c r="B4013" s="4">
        <v>10</v>
      </c>
      <c r="C4013" s="15">
        <v>285</v>
      </c>
      <c r="D4013" s="21">
        <v>2</v>
      </c>
      <c r="E4013" s="22">
        <v>44632</v>
      </c>
      <c r="F4013" s="26">
        <v>20</v>
      </c>
      <c r="G4013" s="24">
        <v>0.17</v>
      </c>
      <c r="H4013">
        <f>VLOOKUP($B4013,產品!$A$1:$E$61,4,FALSE)*(1-$G4013)*$F4013</f>
        <v>16600</v>
      </c>
      <c r="I4013" s="58">
        <f>$H4013-VLOOKUP($B4013,產品!$A$2:$E$61,5,FALSE)*F4013-$R4013</f>
        <v>8351</v>
      </c>
      <c r="J4013">
        <f t="shared" si="186"/>
        <v>2022</v>
      </c>
      <c r="P4013" t="str">
        <f>MID(VLOOKUP($D4013,業務!$A$1:$E$11,2,FALSE),FIND("/",VLOOKUP($D4013,業務!$A$1:$E$11,2,FALSE))+1,2)</f>
        <v>經理</v>
      </c>
      <c r="Q4013">
        <f t="shared" si="187"/>
        <v>1.4999999999999999E-2</v>
      </c>
      <c r="R4013">
        <f t="shared" si="188"/>
        <v>249</v>
      </c>
    </row>
    <row r="4014" spans="1:18" ht="15.75" customHeight="1">
      <c r="A4014" s="19">
        <v>4013</v>
      </c>
      <c r="B4014" s="4">
        <v>3</v>
      </c>
      <c r="C4014" s="15">
        <v>118</v>
      </c>
      <c r="D4014" s="21">
        <v>3</v>
      </c>
      <c r="E4014" s="22">
        <v>44632</v>
      </c>
      <c r="F4014" s="26">
        <v>23</v>
      </c>
      <c r="G4014" s="24">
        <v>0.15</v>
      </c>
      <c r="H4014">
        <f>VLOOKUP($B4014,產品!$A$1:$E$61,4,FALSE)*(1-$G4014)*$F4014</f>
        <v>19550</v>
      </c>
      <c r="I4014" s="58">
        <f>$H4014-VLOOKUP($B4014,產品!$A$2:$E$61,5,FALSE)*F4014-$R4014</f>
        <v>10037.200000000001</v>
      </c>
      <c r="J4014">
        <f t="shared" si="186"/>
        <v>2022</v>
      </c>
      <c r="P4014" t="str">
        <f>MID(VLOOKUP($D4014,業務!$A$1:$E$11,2,FALSE),FIND("/",VLOOKUP($D4014,業務!$A$1:$E$11,2,FALSE))+1,2)</f>
        <v>協理</v>
      </c>
      <c r="Q4014">
        <f t="shared" si="187"/>
        <v>1.6E-2</v>
      </c>
      <c r="R4014">
        <f t="shared" si="188"/>
        <v>312.8</v>
      </c>
    </row>
    <row r="4015" spans="1:18" ht="15.75" customHeight="1">
      <c r="A4015" s="19">
        <v>4014</v>
      </c>
      <c r="B4015" s="4">
        <v>19</v>
      </c>
      <c r="C4015" s="15">
        <v>112</v>
      </c>
      <c r="D4015" s="21">
        <v>6</v>
      </c>
      <c r="E4015" s="22">
        <v>44632</v>
      </c>
      <c r="F4015" s="26">
        <v>30</v>
      </c>
      <c r="G4015" s="24">
        <v>0.12</v>
      </c>
      <c r="H4015">
        <f>VLOOKUP($B4015,產品!$A$1:$E$61,4,FALSE)*(1-$G4015)*$F4015</f>
        <v>47520</v>
      </c>
      <c r="I4015" s="58">
        <f>$H4015-VLOOKUP($B4015,產品!$A$2:$E$61,5,FALSE)*F4015-$R4015</f>
        <v>25444.799999999999</v>
      </c>
      <c r="J4015">
        <f t="shared" si="186"/>
        <v>2022</v>
      </c>
      <c r="P4015" t="str">
        <f>MID(VLOOKUP($D4015,業務!$A$1:$E$11,2,FALSE),FIND("/",VLOOKUP($D4015,業務!$A$1:$E$11,2,FALSE))+1,2)</f>
        <v>專員</v>
      </c>
      <c r="Q4015">
        <f t="shared" si="187"/>
        <v>0.01</v>
      </c>
      <c r="R4015">
        <f t="shared" si="188"/>
        <v>475.2</v>
      </c>
    </row>
    <row r="4016" spans="1:18" ht="15.75" customHeight="1">
      <c r="A4016" s="19">
        <v>4015</v>
      </c>
      <c r="B4016" s="4">
        <v>31</v>
      </c>
      <c r="C4016" s="15">
        <v>9</v>
      </c>
      <c r="D4016" s="21">
        <v>1</v>
      </c>
      <c r="E4016" s="22">
        <v>44632</v>
      </c>
      <c r="F4016" s="26">
        <v>40</v>
      </c>
      <c r="G4016" s="24">
        <v>0.08</v>
      </c>
      <c r="H4016">
        <f>VLOOKUP($B4016,產品!$A$1:$E$61,4,FALSE)*(1-$G4016)*$F4016</f>
        <v>257600</v>
      </c>
      <c r="I4016" s="58">
        <f>$H4016-VLOOKUP($B4016,產品!$A$2:$E$61,5,FALSE)*F4016-$R4016</f>
        <v>87024</v>
      </c>
      <c r="J4016">
        <f t="shared" si="186"/>
        <v>2022</v>
      </c>
      <c r="P4016" t="str">
        <f>MID(VLOOKUP($D4016,業務!$A$1:$E$11,2,FALSE),FIND("/",VLOOKUP($D4016,業務!$A$1:$E$11,2,FALSE))+1,2)</f>
        <v>專員</v>
      </c>
      <c r="Q4016">
        <f t="shared" si="187"/>
        <v>0.01</v>
      </c>
      <c r="R4016">
        <f t="shared" si="188"/>
        <v>2576</v>
      </c>
    </row>
    <row r="4017" spans="1:18" ht="15.75" customHeight="1">
      <c r="A4017" s="19">
        <v>4016</v>
      </c>
      <c r="B4017" s="4">
        <v>7</v>
      </c>
      <c r="C4017" s="15">
        <v>2</v>
      </c>
      <c r="D4017" s="21">
        <v>1</v>
      </c>
      <c r="E4017" s="22">
        <v>44632</v>
      </c>
      <c r="F4017" s="26">
        <v>150</v>
      </c>
      <c r="G4017" s="24">
        <v>0.13</v>
      </c>
      <c r="H4017">
        <f>VLOOKUP($B4017,產品!$A$1:$E$61,4,FALSE)*(1-$G4017)*$F4017</f>
        <v>130500</v>
      </c>
      <c r="I4017" s="58">
        <f>$H4017-VLOOKUP($B4017,產品!$A$2:$E$61,5,FALSE)*F4017-$R4017</f>
        <v>69195</v>
      </c>
      <c r="J4017">
        <f t="shared" si="186"/>
        <v>2022</v>
      </c>
      <c r="P4017" t="str">
        <f>MID(VLOOKUP($D4017,業務!$A$1:$E$11,2,FALSE),FIND("/",VLOOKUP($D4017,業務!$A$1:$E$11,2,FALSE))+1,2)</f>
        <v>專員</v>
      </c>
      <c r="Q4017">
        <f t="shared" si="187"/>
        <v>0.01</v>
      </c>
      <c r="R4017">
        <f t="shared" si="188"/>
        <v>1305</v>
      </c>
    </row>
    <row r="4018" spans="1:18" ht="15.75" customHeight="1">
      <c r="A4018" s="19">
        <v>4017</v>
      </c>
      <c r="B4018" s="4">
        <v>26</v>
      </c>
      <c r="C4018" s="15">
        <v>6</v>
      </c>
      <c r="D4018" s="21">
        <v>9</v>
      </c>
      <c r="E4018" s="22">
        <v>44633</v>
      </c>
      <c r="F4018" s="26">
        <v>3</v>
      </c>
      <c r="G4018" s="24">
        <v>0.16</v>
      </c>
      <c r="H4018">
        <f>VLOOKUP($B4018,產品!$A$1:$E$61,4,FALSE)*(1-$G4018)*$F4018</f>
        <v>16380</v>
      </c>
      <c r="I4018" s="58">
        <f>$H4018-VLOOKUP($B4018,產品!$A$2:$E$61,5,FALSE)*F4018-$R4018</f>
        <v>4434.3</v>
      </c>
      <c r="J4018">
        <f t="shared" si="186"/>
        <v>2022</v>
      </c>
      <c r="P4018" t="str">
        <f>MID(VLOOKUP($D4018,業務!$A$1:$E$11,2,FALSE),FIND("/",VLOOKUP($D4018,業務!$A$1:$E$11,2,FALSE))+1,2)</f>
        <v>經理</v>
      </c>
      <c r="Q4018">
        <f t="shared" si="187"/>
        <v>1.4999999999999999E-2</v>
      </c>
      <c r="R4018">
        <f t="shared" si="188"/>
        <v>245.7</v>
      </c>
    </row>
    <row r="4019" spans="1:18" ht="15.75" customHeight="1">
      <c r="A4019" s="19">
        <v>4018</v>
      </c>
      <c r="B4019" s="4">
        <v>50</v>
      </c>
      <c r="C4019" s="15">
        <v>123</v>
      </c>
      <c r="D4019" s="21">
        <v>3</v>
      </c>
      <c r="E4019" s="22">
        <v>44633</v>
      </c>
      <c r="F4019" s="26">
        <v>6</v>
      </c>
      <c r="G4019" s="24">
        <v>0.13</v>
      </c>
      <c r="H4019">
        <f>VLOOKUP($B4019,產品!$A$1:$E$61,4,FALSE)*(1-$G4019)*$F4019</f>
        <v>93960</v>
      </c>
      <c r="I4019" s="58">
        <f>$H4019-VLOOKUP($B4019,產品!$A$2:$E$61,5,FALSE)*F4019-$R4019</f>
        <v>16856.64</v>
      </c>
      <c r="J4019">
        <f t="shared" si="186"/>
        <v>2022</v>
      </c>
      <c r="P4019" t="str">
        <f>MID(VLOOKUP($D4019,業務!$A$1:$E$11,2,FALSE),FIND("/",VLOOKUP($D4019,業務!$A$1:$E$11,2,FALSE))+1,2)</f>
        <v>協理</v>
      </c>
      <c r="Q4019">
        <f t="shared" si="187"/>
        <v>1.6E-2</v>
      </c>
      <c r="R4019">
        <f t="shared" si="188"/>
        <v>1503.3600000000001</v>
      </c>
    </row>
    <row r="4020" spans="1:18" ht="15.75" customHeight="1">
      <c r="A4020" s="19">
        <v>4019</v>
      </c>
      <c r="B4020" s="4">
        <v>21</v>
      </c>
      <c r="C4020" s="15">
        <v>12</v>
      </c>
      <c r="D4020" s="21">
        <v>7</v>
      </c>
      <c r="E4020" s="22">
        <v>44633</v>
      </c>
      <c r="F4020" s="26">
        <v>80</v>
      </c>
      <c r="G4020" s="24">
        <v>7.0000000000000007E-2</v>
      </c>
      <c r="H4020">
        <f>VLOOKUP($B4020,產品!$A$1:$E$61,4,FALSE)*(1-$G4020)*$F4020</f>
        <v>133920</v>
      </c>
      <c r="I4020" s="58">
        <f>$H4020-VLOOKUP($B4020,產品!$A$2:$E$61,5,FALSE)*F4020-$R4020</f>
        <v>74712.960000000006</v>
      </c>
      <c r="J4020">
        <f t="shared" si="186"/>
        <v>2022</v>
      </c>
      <c r="P4020" t="str">
        <f>MID(VLOOKUP($D4020,業務!$A$1:$E$11,2,FALSE),FIND("/",VLOOKUP($D4020,業務!$A$1:$E$11,2,FALSE))+1,2)</f>
        <v>副理</v>
      </c>
      <c r="Q4020">
        <f t="shared" si="187"/>
        <v>1.2E-2</v>
      </c>
      <c r="R4020">
        <f t="shared" si="188"/>
        <v>1607.04</v>
      </c>
    </row>
    <row r="4021" spans="1:18" ht="15.75" customHeight="1">
      <c r="A4021" s="19">
        <v>4020</v>
      </c>
      <c r="B4021" s="4">
        <v>54</v>
      </c>
      <c r="C4021" s="15">
        <v>283</v>
      </c>
      <c r="D4021" s="21">
        <v>10</v>
      </c>
      <c r="E4021" s="22">
        <v>44634</v>
      </c>
      <c r="F4021" s="26">
        <v>7</v>
      </c>
      <c r="G4021" s="24">
        <v>0.11</v>
      </c>
      <c r="H4021">
        <f>VLOOKUP($B4021,產品!$A$1:$E$61,4,FALSE)*(1-$G4021)*$F4021</f>
        <v>112140</v>
      </c>
      <c r="I4021" s="58">
        <f>$H4021-VLOOKUP($B4021,產品!$A$2:$E$61,5,FALSE)*F4021-$R4021</f>
        <v>22818.6</v>
      </c>
      <c r="J4021">
        <f t="shared" si="186"/>
        <v>2022</v>
      </c>
      <c r="P4021" t="str">
        <f>MID(VLOOKUP($D4021,業務!$A$1:$E$11,2,FALSE),FIND("/",VLOOKUP($D4021,業務!$A$1:$E$11,2,FALSE))+1,2)</f>
        <v>專員</v>
      </c>
      <c r="Q4021">
        <f t="shared" si="187"/>
        <v>0.01</v>
      </c>
      <c r="R4021">
        <f t="shared" si="188"/>
        <v>1121.4000000000001</v>
      </c>
    </row>
    <row r="4022" spans="1:18" ht="15.75" customHeight="1">
      <c r="A4022" s="19">
        <v>4021</v>
      </c>
      <c r="B4022" s="4">
        <v>24</v>
      </c>
      <c r="C4022" s="15">
        <v>7</v>
      </c>
      <c r="D4022" s="21">
        <v>6</v>
      </c>
      <c r="E4022" s="22">
        <v>44634</v>
      </c>
      <c r="F4022" s="26">
        <v>30</v>
      </c>
      <c r="G4022" s="24">
        <v>0.08</v>
      </c>
      <c r="H4022">
        <f>VLOOKUP($B4022,產品!$A$1:$E$61,4,FALSE)*(1-$G4022)*$F4022</f>
        <v>49680</v>
      </c>
      <c r="I4022" s="58">
        <f>$H4022-VLOOKUP($B4022,產品!$A$2:$E$61,5,FALSE)*F4022-$R4022</f>
        <v>27583.200000000001</v>
      </c>
      <c r="J4022">
        <f t="shared" si="186"/>
        <v>2022</v>
      </c>
      <c r="P4022" t="str">
        <f>MID(VLOOKUP($D4022,業務!$A$1:$E$11,2,FALSE),FIND("/",VLOOKUP($D4022,業務!$A$1:$E$11,2,FALSE))+1,2)</f>
        <v>專員</v>
      </c>
      <c r="Q4022">
        <f t="shared" si="187"/>
        <v>0.01</v>
      </c>
      <c r="R4022">
        <f t="shared" si="188"/>
        <v>496.8</v>
      </c>
    </row>
    <row r="4023" spans="1:18" ht="15.75" customHeight="1">
      <c r="A4023" s="19">
        <v>4022</v>
      </c>
      <c r="B4023" s="4">
        <v>13</v>
      </c>
      <c r="C4023" s="15">
        <v>291</v>
      </c>
      <c r="D4023" s="21">
        <v>4</v>
      </c>
      <c r="E4023" s="22">
        <v>44634</v>
      </c>
      <c r="F4023" s="26">
        <v>50</v>
      </c>
      <c r="G4023" s="24">
        <v>0.13</v>
      </c>
      <c r="H4023">
        <f>VLOOKUP($B4023,產品!$A$1:$E$61,4,FALSE)*(1-$G4023)*$F4023</f>
        <v>78300</v>
      </c>
      <c r="I4023" s="58">
        <f>$H4023-VLOOKUP($B4023,產品!$A$2:$E$61,5,FALSE)*F4023-$R4023</f>
        <v>41360.400000000001</v>
      </c>
      <c r="J4023">
        <f t="shared" si="186"/>
        <v>2022</v>
      </c>
      <c r="P4023" t="str">
        <f>MID(VLOOKUP($D4023,業務!$A$1:$E$11,2,FALSE),FIND("/",VLOOKUP($D4023,業務!$A$1:$E$11,2,FALSE))+1,2)</f>
        <v>副理</v>
      </c>
      <c r="Q4023">
        <f t="shared" si="187"/>
        <v>1.2E-2</v>
      </c>
      <c r="R4023">
        <f t="shared" si="188"/>
        <v>939.6</v>
      </c>
    </row>
    <row r="4024" spans="1:18" ht="15.75" customHeight="1">
      <c r="A4024" s="19">
        <v>4023</v>
      </c>
      <c r="B4024" s="4">
        <v>15</v>
      </c>
      <c r="C4024" s="15">
        <v>271</v>
      </c>
      <c r="D4024" s="21">
        <v>5</v>
      </c>
      <c r="E4024" s="22">
        <v>44634</v>
      </c>
      <c r="F4024" s="26">
        <v>60</v>
      </c>
      <c r="G4024" s="24">
        <v>0.2</v>
      </c>
      <c r="H4024">
        <f>VLOOKUP($B4024,產品!$A$1:$E$61,4,FALSE)*(1-$G4024)*$F4024</f>
        <v>86400</v>
      </c>
      <c r="I4024" s="58">
        <f>$H4024-VLOOKUP($B4024,產品!$A$2:$E$61,5,FALSE)*F4024-$R4024</f>
        <v>42336</v>
      </c>
      <c r="J4024">
        <f t="shared" si="186"/>
        <v>2022</v>
      </c>
      <c r="P4024" t="str">
        <f>MID(VLOOKUP($D4024,業務!$A$1:$E$11,2,FALSE),FIND("/",VLOOKUP($D4024,業務!$A$1:$E$11,2,FALSE))+1,2)</f>
        <v>專員</v>
      </c>
      <c r="Q4024">
        <f t="shared" si="187"/>
        <v>0.01</v>
      </c>
      <c r="R4024">
        <f t="shared" si="188"/>
        <v>864</v>
      </c>
    </row>
    <row r="4025" spans="1:18" ht="15.75" customHeight="1">
      <c r="A4025" s="19">
        <v>4024</v>
      </c>
      <c r="B4025" s="4">
        <v>8</v>
      </c>
      <c r="C4025" s="15">
        <v>138</v>
      </c>
      <c r="D4025" s="21">
        <v>2</v>
      </c>
      <c r="E4025" s="22">
        <v>44634</v>
      </c>
      <c r="F4025" s="26">
        <v>200</v>
      </c>
      <c r="G4025" s="24">
        <v>0.12</v>
      </c>
      <c r="H4025">
        <f>VLOOKUP($B4025,產品!$A$1:$E$61,4,FALSE)*(1-$G4025)*$F4025</f>
        <v>176000</v>
      </c>
      <c r="I4025" s="58">
        <f>$H4025-VLOOKUP($B4025,產品!$A$2:$E$61,5,FALSE)*F4025-$R4025</f>
        <v>93360</v>
      </c>
      <c r="J4025">
        <f t="shared" si="186"/>
        <v>2022</v>
      </c>
      <c r="P4025" t="str">
        <f>MID(VLOOKUP($D4025,業務!$A$1:$E$11,2,FALSE),FIND("/",VLOOKUP($D4025,業務!$A$1:$E$11,2,FALSE))+1,2)</f>
        <v>經理</v>
      </c>
      <c r="Q4025">
        <f t="shared" si="187"/>
        <v>1.4999999999999999E-2</v>
      </c>
      <c r="R4025">
        <f t="shared" si="188"/>
        <v>2640</v>
      </c>
    </row>
    <row r="4026" spans="1:18" ht="15.75" customHeight="1">
      <c r="A4026" s="19">
        <v>4025</v>
      </c>
      <c r="B4026" s="4">
        <v>42</v>
      </c>
      <c r="C4026" s="15">
        <v>10</v>
      </c>
      <c r="D4026" s="21">
        <v>7</v>
      </c>
      <c r="E4026" s="22">
        <v>44635</v>
      </c>
      <c r="F4026" s="26">
        <v>4</v>
      </c>
      <c r="G4026" s="24">
        <v>0.09</v>
      </c>
      <c r="H4026">
        <f>VLOOKUP($B4026,產品!$A$1:$E$61,4,FALSE)*(1-$G4026)*$F4026</f>
        <v>54600</v>
      </c>
      <c r="I4026" s="58">
        <f>$H4026-VLOOKUP($B4026,產品!$A$2:$E$61,5,FALSE)*F4026-$R4026</f>
        <v>14944.8</v>
      </c>
      <c r="J4026">
        <f t="shared" si="186"/>
        <v>2022</v>
      </c>
      <c r="P4026" t="str">
        <f>MID(VLOOKUP($D4026,業務!$A$1:$E$11,2,FALSE),FIND("/",VLOOKUP($D4026,業務!$A$1:$E$11,2,FALSE))+1,2)</f>
        <v>副理</v>
      </c>
      <c r="Q4026">
        <f t="shared" si="187"/>
        <v>1.2E-2</v>
      </c>
      <c r="R4026">
        <f t="shared" si="188"/>
        <v>655.20000000000005</v>
      </c>
    </row>
    <row r="4027" spans="1:18" ht="15.75" customHeight="1">
      <c r="A4027" s="19">
        <v>4026</v>
      </c>
      <c r="B4027" s="4">
        <v>8</v>
      </c>
      <c r="C4027" s="15">
        <v>118</v>
      </c>
      <c r="D4027" s="21">
        <v>3</v>
      </c>
      <c r="E4027" s="22">
        <v>44635</v>
      </c>
      <c r="F4027" s="26">
        <v>10</v>
      </c>
      <c r="G4027" s="24">
        <v>0.06</v>
      </c>
      <c r="H4027">
        <f>VLOOKUP($B4027,產品!$A$1:$E$61,4,FALSE)*(1-$G4027)*$F4027</f>
        <v>9400</v>
      </c>
      <c r="I4027" s="58">
        <f>$H4027-VLOOKUP($B4027,產品!$A$2:$E$61,5,FALSE)*F4027-$R4027</f>
        <v>5249.6</v>
      </c>
      <c r="J4027">
        <f t="shared" si="186"/>
        <v>2022</v>
      </c>
      <c r="P4027" t="str">
        <f>MID(VLOOKUP($D4027,業務!$A$1:$E$11,2,FALSE),FIND("/",VLOOKUP($D4027,業務!$A$1:$E$11,2,FALSE))+1,2)</f>
        <v>協理</v>
      </c>
      <c r="Q4027">
        <f t="shared" si="187"/>
        <v>1.6E-2</v>
      </c>
      <c r="R4027">
        <f t="shared" si="188"/>
        <v>150.4</v>
      </c>
    </row>
    <row r="4028" spans="1:18" ht="15.75" customHeight="1">
      <c r="A4028" s="19">
        <v>4027</v>
      </c>
      <c r="B4028" s="4">
        <v>17</v>
      </c>
      <c r="C4028" s="15">
        <v>118</v>
      </c>
      <c r="D4028" s="21">
        <v>9</v>
      </c>
      <c r="E4028" s="22">
        <v>44635</v>
      </c>
      <c r="F4028" s="26">
        <v>30</v>
      </c>
      <c r="G4028" s="24">
        <v>0.19</v>
      </c>
      <c r="H4028">
        <f>VLOOKUP($B4028,產品!$A$1:$E$61,4,FALSE)*(1-$G4028)*$F4028</f>
        <v>43740</v>
      </c>
      <c r="I4028" s="58">
        <f>$H4028-VLOOKUP($B4028,產品!$A$2:$E$61,5,FALSE)*F4028-$R4028</f>
        <v>21483.9</v>
      </c>
      <c r="J4028">
        <f t="shared" si="186"/>
        <v>2022</v>
      </c>
      <c r="P4028" t="str">
        <f>MID(VLOOKUP($D4028,業務!$A$1:$E$11,2,FALSE),FIND("/",VLOOKUP($D4028,業務!$A$1:$E$11,2,FALSE))+1,2)</f>
        <v>經理</v>
      </c>
      <c r="Q4028">
        <f t="shared" si="187"/>
        <v>1.4999999999999999E-2</v>
      </c>
      <c r="R4028">
        <f t="shared" si="188"/>
        <v>656.1</v>
      </c>
    </row>
    <row r="4029" spans="1:18" ht="15.75" customHeight="1">
      <c r="A4029" s="19">
        <v>4028</v>
      </c>
      <c r="B4029" s="4">
        <v>8</v>
      </c>
      <c r="C4029" s="15">
        <v>279</v>
      </c>
      <c r="D4029" s="21">
        <v>1</v>
      </c>
      <c r="E4029" s="22">
        <v>44635</v>
      </c>
      <c r="F4029" s="26">
        <v>30</v>
      </c>
      <c r="G4029" s="24">
        <v>0.05</v>
      </c>
      <c r="H4029">
        <f>VLOOKUP($B4029,產品!$A$1:$E$61,4,FALSE)*(1-$G4029)*$F4029</f>
        <v>28500</v>
      </c>
      <c r="I4029" s="58">
        <f>$H4029-VLOOKUP($B4029,產品!$A$2:$E$61,5,FALSE)*F4029-$R4029</f>
        <v>16215</v>
      </c>
      <c r="J4029">
        <f t="shared" si="186"/>
        <v>2022</v>
      </c>
      <c r="P4029" t="str">
        <f>MID(VLOOKUP($D4029,業務!$A$1:$E$11,2,FALSE),FIND("/",VLOOKUP($D4029,業務!$A$1:$E$11,2,FALSE))+1,2)</f>
        <v>專員</v>
      </c>
      <c r="Q4029">
        <f t="shared" si="187"/>
        <v>0.01</v>
      </c>
      <c r="R4029">
        <f t="shared" si="188"/>
        <v>285</v>
      </c>
    </row>
    <row r="4030" spans="1:18" ht="15.75" customHeight="1">
      <c r="A4030" s="19">
        <v>4029</v>
      </c>
      <c r="B4030" s="4">
        <v>21</v>
      </c>
      <c r="C4030" s="15">
        <v>259</v>
      </c>
      <c r="D4030" s="21">
        <v>2</v>
      </c>
      <c r="E4030" s="22">
        <v>44635</v>
      </c>
      <c r="F4030" s="26">
        <v>40</v>
      </c>
      <c r="G4030" s="24">
        <v>0.08</v>
      </c>
      <c r="H4030">
        <f>VLOOKUP($B4030,產品!$A$1:$E$61,4,FALSE)*(1-$G4030)*$F4030</f>
        <v>66240</v>
      </c>
      <c r="I4030" s="58">
        <f>$H4030-VLOOKUP($B4030,產品!$A$2:$E$61,5,FALSE)*F4030-$R4030</f>
        <v>36446.400000000001</v>
      </c>
      <c r="J4030">
        <f t="shared" si="186"/>
        <v>2022</v>
      </c>
      <c r="P4030" t="str">
        <f>MID(VLOOKUP($D4030,業務!$A$1:$E$11,2,FALSE),FIND("/",VLOOKUP($D4030,業務!$A$1:$E$11,2,FALSE))+1,2)</f>
        <v>經理</v>
      </c>
      <c r="Q4030">
        <f t="shared" si="187"/>
        <v>1.4999999999999999E-2</v>
      </c>
      <c r="R4030">
        <f t="shared" si="188"/>
        <v>993.59999999999991</v>
      </c>
    </row>
    <row r="4031" spans="1:18" ht="15.75" customHeight="1">
      <c r="A4031" s="19">
        <v>4030</v>
      </c>
      <c r="B4031" s="4">
        <v>16</v>
      </c>
      <c r="C4031" s="15">
        <v>9</v>
      </c>
      <c r="D4031" s="21">
        <v>10</v>
      </c>
      <c r="E4031" s="22">
        <v>44635</v>
      </c>
      <c r="F4031" s="26">
        <v>45</v>
      </c>
      <c r="G4031" s="24">
        <v>0.1</v>
      </c>
      <c r="H4031">
        <f>VLOOKUP($B4031,產品!$A$1:$E$61,4,FALSE)*(1-$G4031)*$F4031</f>
        <v>72900</v>
      </c>
      <c r="I4031" s="58">
        <f>$H4031-VLOOKUP($B4031,產品!$A$2:$E$61,5,FALSE)*F4031-$R4031</f>
        <v>39771</v>
      </c>
      <c r="J4031">
        <f t="shared" si="186"/>
        <v>2022</v>
      </c>
      <c r="P4031" t="str">
        <f>MID(VLOOKUP($D4031,業務!$A$1:$E$11,2,FALSE),FIND("/",VLOOKUP($D4031,業務!$A$1:$E$11,2,FALSE))+1,2)</f>
        <v>專員</v>
      </c>
      <c r="Q4031">
        <f t="shared" si="187"/>
        <v>0.01</v>
      </c>
      <c r="R4031">
        <f t="shared" si="188"/>
        <v>729</v>
      </c>
    </row>
    <row r="4032" spans="1:18" ht="15.75" customHeight="1">
      <c r="A4032" s="19">
        <v>4031</v>
      </c>
      <c r="B4032" s="4">
        <v>44</v>
      </c>
      <c r="C4032" s="15">
        <v>9</v>
      </c>
      <c r="D4032" s="21">
        <v>7</v>
      </c>
      <c r="E4032" s="22">
        <v>44636</v>
      </c>
      <c r="F4032" s="26">
        <v>2</v>
      </c>
      <c r="G4032" s="24">
        <v>0.2</v>
      </c>
      <c r="H4032">
        <f>VLOOKUP($B4032,產品!$A$1:$E$61,4,FALSE)*(1-$G4032)*$F4032</f>
        <v>32000</v>
      </c>
      <c r="I4032" s="58">
        <f>$H4032-VLOOKUP($B4032,產品!$A$2:$E$61,5,FALSE)*F4032-$R4032</f>
        <v>5616</v>
      </c>
      <c r="J4032">
        <f t="shared" si="186"/>
        <v>2022</v>
      </c>
      <c r="P4032" t="str">
        <f>MID(VLOOKUP($D4032,業務!$A$1:$E$11,2,FALSE),FIND("/",VLOOKUP($D4032,業務!$A$1:$E$11,2,FALSE))+1,2)</f>
        <v>副理</v>
      </c>
      <c r="Q4032">
        <f t="shared" si="187"/>
        <v>1.2E-2</v>
      </c>
      <c r="R4032">
        <f t="shared" si="188"/>
        <v>384</v>
      </c>
    </row>
    <row r="4033" spans="1:18" ht="15.75" customHeight="1">
      <c r="A4033" s="19">
        <v>4032</v>
      </c>
      <c r="B4033" s="4">
        <v>46</v>
      </c>
      <c r="C4033" s="15">
        <v>3</v>
      </c>
      <c r="D4033" s="21">
        <v>10</v>
      </c>
      <c r="E4033" s="22">
        <v>44636</v>
      </c>
      <c r="F4033" s="26">
        <v>3</v>
      </c>
      <c r="G4033" s="24">
        <v>0.05</v>
      </c>
      <c r="H4033">
        <f>VLOOKUP($B4033,產品!$A$1:$E$61,4,FALSE)*(1-$G4033)*$F4033</f>
        <v>48450</v>
      </c>
      <c r="I4033" s="58">
        <f>$H4033-VLOOKUP($B4033,產品!$A$2:$E$61,5,FALSE)*F4033-$R4033</f>
        <v>14815.5</v>
      </c>
      <c r="J4033">
        <f t="shared" si="186"/>
        <v>2022</v>
      </c>
      <c r="P4033" t="str">
        <f>MID(VLOOKUP($D4033,業務!$A$1:$E$11,2,FALSE),FIND("/",VLOOKUP($D4033,業務!$A$1:$E$11,2,FALSE))+1,2)</f>
        <v>專員</v>
      </c>
      <c r="Q4033">
        <f t="shared" si="187"/>
        <v>0.01</v>
      </c>
      <c r="R4033">
        <f t="shared" si="188"/>
        <v>484.5</v>
      </c>
    </row>
    <row r="4034" spans="1:18" ht="15.75" customHeight="1">
      <c r="A4034" s="19">
        <v>4033</v>
      </c>
      <c r="B4034" s="4">
        <v>38</v>
      </c>
      <c r="C4034" s="15">
        <v>7</v>
      </c>
      <c r="D4034" s="21">
        <v>5</v>
      </c>
      <c r="E4034" s="22">
        <v>44636</v>
      </c>
      <c r="F4034" s="26">
        <v>4</v>
      </c>
      <c r="G4034" s="24">
        <v>0.12</v>
      </c>
      <c r="H4034">
        <f>VLOOKUP($B4034,產品!$A$1:$E$61,4,FALSE)*(1-$G4034)*$F4034</f>
        <v>52800</v>
      </c>
      <c r="I4034" s="58">
        <f>$H4034-VLOOKUP($B4034,產品!$A$2:$E$61,5,FALSE)*F4034-$R4034</f>
        <v>13272</v>
      </c>
      <c r="J4034">
        <f t="shared" si="186"/>
        <v>2022</v>
      </c>
      <c r="P4034" t="str">
        <f>MID(VLOOKUP($D4034,業務!$A$1:$E$11,2,FALSE),FIND("/",VLOOKUP($D4034,業務!$A$1:$E$11,2,FALSE))+1,2)</f>
        <v>專員</v>
      </c>
      <c r="Q4034">
        <f t="shared" si="187"/>
        <v>0.01</v>
      </c>
      <c r="R4034">
        <f t="shared" si="188"/>
        <v>528</v>
      </c>
    </row>
    <row r="4035" spans="1:18" ht="15.75" customHeight="1">
      <c r="A4035" s="19">
        <v>4034</v>
      </c>
      <c r="B4035" s="4">
        <v>44</v>
      </c>
      <c r="C4035" s="15">
        <v>115</v>
      </c>
      <c r="D4035" s="21">
        <v>2</v>
      </c>
      <c r="E4035" s="22">
        <v>44636</v>
      </c>
      <c r="F4035" s="26">
        <v>5</v>
      </c>
      <c r="G4035" s="24">
        <v>0.05</v>
      </c>
      <c r="H4035">
        <f>VLOOKUP($B4035,產品!$A$1:$E$61,4,FALSE)*(1-$G4035)*$F4035</f>
        <v>95000</v>
      </c>
      <c r="I4035" s="58">
        <f>$H4035-VLOOKUP($B4035,產品!$A$2:$E$61,5,FALSE)*F4035-$R4035</f>
        <v>28575</v>
      </c>
      <c r="J4035">
        <f t="shared" ref="J4035:J4098" si="189">YEAR(E4035)</f>
        <v>2022</v>
      </c>
      <c r="P4035" t="str">
        <f>MID(VLOOKUP($D4035,業務!$A$1:$E$11,2,FALSE),FIND("/",VLOOKUP($D4035,業務!$A$1:$E$11,2,FALSE))+1,2)</f>
        <v>經理</v>
      </c>
      <c r="Q4035">
        <f t="shared" ref="Q4035:Q4098" si="190">IF($P4035="專員",1%,IF($P4035="副理",1.2%,IF($P4035="經理",1.5%,IF($P4035="協理",1.6%,0))))</f>
        <v>1.4999999999999999E-2</v>
      </c>
      <c r="R4035">
        <f t="shared" ref="R4035:R4098" si="191">$H4035*$Q4035</f>
        <v>1425</v>
      </c>
    </row>
    <row r="4036" spans="1:18" ht="15.75" customHeight="1">
      <c r="A4036" s="19">
        <v>4035</v>
      </c>
      <c r="B4036" s="4">
        <v>42</v>
      </c>
      <c r="C4036" s="15">
        <v>7</v>
      </c>
      <c r="D4036" s="21">
        <v>8</v>
      </c>
      <c r="E4036" s="22">
        <v>44636</v>
      </c>
      <c r="F4036" s="26">
        <v>5</v>
      </c>
      <c r="G4036" s="24">
        <v>0.18</v>
      </c>
      <c r="H4036">
        <f>VLOOKUP($B4036,產品!$A$1:$E$61,4,FALSE)*(1-$G4036)*$F4036</f>
        <v>61500.000000000007</v>
      </c>
      <c r="I4036" s="58">
        <f>$H4036-VLOOKUP($B4036,產品!$A$2:$E$61,5,FALSE)*F4036-$R4036</f>
        <v>12135.000000000007</v>
      </c>
      <c r="J4036">
        <f t="shared" si="189"/>
        <v>2022</v>
      </c>
      <c r="P4036" t="str">
        <f>MID(VLOOKUP($D4036,業務!$A$1:$E$11,2,FALSE),FIND("/",VLOOKUP($D4036,業務!$A$1:$E$11,2,FALSE))+1,2)</f>
        <v>專員</v>
      </c>
      <c r="Q4036">
        <f t="shared" si="190"/>
        <v>0.01</v>
      </c>
      <c r="R4036">
        <f t="shared" si="191"/>
        <v>615.00000000000011</v>
      </c>
    </row>
    <row r="4037" spans="1:18" ht="15.75" customHeight="1">
      <c r="A4037" s="19">
        <v>4036</v>
      </c>
      <c r="B4037" s="4">
        <v>40</v>
      </c>
      <c r="C4037" s="15">
        <v>3</v>
      </c>
      <c r="D4037" s="21">
        <v>9</v>
      </c>
      <c r="E4037" s="22">
        <v>44636</v>
      </c>
      <c r="F4037" s="26">
        <v>9</v>
      </c>
      <c r="G4037" s="24">
        <v>0.15</v>
      </c>
      <c r="H4037">
        <f>VLOOKUP($B4037,產品!$A$1:$E$61,4,FALSE)*(1-$G4037)*$F4037</f>
        <v>153000</v>
      </c>
      <c r="I4037" s="58">
        <f>$H4037-VLOOKUP($B4037,產品!$A$2:$E$61,5,FALSE)*F4037-$R4037</f>
        <v>33705</v>
      </c>
      <c r="J4037">
        <f t="shared" si="189"/>
        <v>2022</v>
      </c>
      <c r="P4037" t="str">
        <f>MID(VLOOKUP($D4037,業務!$A$1:$E$11,2,FALSE),FIND("/",VLOOKUP($D4037,業務!$A$1:$E$11,2,FALSE))+1,2)</f>
        <v>經理</v>
      </c>
      <c r="Q4037">
        <f t="shared" si="190"/>
        <v>1.4999999999999999E-2</v>
      </c>
      <c r="R4037">
        <f t="shared" si="191"/>
        <v>2295</v>
      </c>
    </row>
    <row r="4038" spans="1:18" ht="15.75" customHeight="1">
      <c r="A4038" s="19">
        <v>4037</v>
      </c>
      <c r="B4038" s="4">
        <v>31</v>
      </c>
      <c r="C4038" s="15">
        <v>284</v>
      </c>
      <c r="D4038" s="21">
        <v>10</v>
      </c>
      <c r="E4038" s="22">
        <v>44636</v>
      </c>
      <c r="F4038" s="26">
        <v>35</v>
      </c>
      <c r="G4038" s="24">
        <v>0.15</v>
      </c>
      <c r="H4038">
        <f>VLOOKUP($B4038,產品!$A$1:$E$61,4,FALSE)*(1-$G4038)*$F4038</f>
        <v>208250</v>
      </c>
      <c r="I4038" s="58">
        <f>$H4038-VLOOKUP($B4038,產品!$A$2:$E$61,5,FALSE)*F4038-$R4038</f>
        <v>59167.5</v>
      </c>
      <c r="J4038">
        <f t="shared" si="189"/>
        <v>2022</v>
      </c>
      <c r="P4038" t="str">
        <f>MID(VLOOKUP($D4038,業務!$A$1:$E$11,2,FALSE),FIND("/",VLOOKUP($D4038,業務!$A$1:$E$11,2,FALSE))+1,2)</f>
        <v>專員</v>
      </c>
      <c r="Q4038">
        <f t="shared" si="190"/>
        <v>0.01</v>
      </c>
      <c r="R4038">
        <f t="shared" si="191"/>
        <v>2082.5</v>
      </c>
    </row>
    <row r="4039" spans="1:18" ht="15.75" customHeight="1">
      <c r="A4039" s="19">
        <v>4038</v>
      </c>
      <c r="B4039" s="4">
        <v>21</v>
      </c>
      <c r="C4039" s="15">
        <v>121</v>
      </c>
      <c r="D4039" s="21">
        <v>1</v>
      </c>
      <c r="E4039" s="22">
        <v>44636</v>
      </c>
      <c r="F4039" s="26">
        <v>40</v>
      </c>
      <c r="G4039" s="24">
        <v>0.15</v>
      </c>
      <c r="H4039">
        <f>VLOOKUP($B4039,產品!$A$1:$E$61,4,FALSE)*(1-$G4039)*$F4039</f>
        <v>61200</v>
      </c>
      <c r="I4039" s="58">
        <f>$H4039-VLOOKUP($B4039,產品!$A$2:$E$61,5,FALSE)*F4039-$R4039</f>
        <v>31788</v>
      </c>
      <c r="J4039">
        <f t="shared" si="189"/>
        <v>2022</v>
      </c>
      <c r="P4039" t="str">
        <f>MID(VLOOKUP($D4039,業務!$A$1:$E$11,2,FALSE),FIND("/",VLOOKUP($D4039,業務!$A$1:$E$11,2,FALSE))+1,2)</f>
        <v>專員</v>
      </c>
      <c r="Q4039">
        <f t="shared" si="190"/>
        <v>0.01</v>
      </c>
      <c r="R4039">
        <f t="shared" si="191"/>
        <v>612</v>
      </c>
    </row>
    <row r="4040" spans="1:18" ht="15.75" customHeight="1">
      <c r="A4040" s="19">
        <v>4039</v>
      </c>
      <c r="B4040" s="4">
        <v>35</v>
      </c>
      <c r="C4040" s="15">
        <v>5</v>
      </c>
      <c r="D4040" s="21">
        <v>4</v>
      </c>
      <c r="E4040" s="22">
        <v>44637</v>
      </c>
      <c r="F4040" s="26">
        <v>1</v>
      </c>
      <c r="G4040" s="24">
        <v>0.11</v>
      </c>
      <c r="H4040">
        <f>VLOOKUP($B4040,產品!$A$1:$E$61,4,FALSE)*(1-$G4040)*$F4040</f>
        <v>7565</v>
      </c>
      <c r="I4040" s="58">
        <f>$H4040-VLOOKUP($B4040,產品!$A$2:$E$61,5,FALSE)*F4040-$R4040</f>
        <v>2374.2199999999998</v>
      </c>
      <c r="J4040">
        <f t="shared" si="189"/>
        <v>2022</v>
      </c>
      <c r="P4040" t="str">
        <f>MID(VLOOKUP($D4040,業務!$A$1:$E$11,2,FALSE),FIND("/",VLOOKUP($D4040,業務!$A$1:$E$11,2,FALSE))+1,2)</f>
        <v>副理</v>
      </c>
      <c r="Q4040">
        <f t="shared" si="190"/>
        <v>1.2E-2</v>
      </c>
      <c r="R4040">
        <f t="shared" si="191"/>
        <v>90.78</v>
      </c>
    </row>
    <row r="4041" spans="1:18" ht="15.75" customHeight="1">
      <c r="A4041" s="19">
        <v>4040</v>
      </c>
      <c r="B4041" s="4">
        <v>46</v>
      </c>
      <c r="C4041" s="15">
        <v>115</v>
      </c>
      <c r="D4041" s="21">
        <v>7</v>
      </c>
      <c r="E4041" s="22">
        <v>44637</v>
      </c>
      <c r="F4041" s="26">
        <v>4</v>
      </c>
      <c r="G4041" s="24">
        <v>0.09</v>
      </c>
      <c r="H4041">
        <f>VLOOKUP($B4041,產品!$A$1:$E$61,4,FALSE)*(1-$G4041)*$F4041</f>
        <v>61880</v>
      </c>
      <c r="I4041" s="58">
        <f>$H4041-VLOOKUP($B4041,產品!$A$2:$E$61,5,FALSE)*F4041-$R4041</f>
        <v>16937.439999999999</v>
      </c>
      <c r="J4041">
        <f t="shared" si="189"/>
        <v>2022</v>
      </c>
      <c r="P4041" t="str">
        <f>MID(VLOOKUP($D4041,業務!$A$1:$E$11,2,FALSE),FIND("/",VLOOKUP($D4041,業務!$A$1:$E$11,2,FALSE))+1,2)</f>
        <v>副理</v>
      </c>
      <c r="Q4041">
        <f t="shared" si="190"/>
        <v>1.2E-2</v>
      </c>
      <c r="R4041">
        <f t="shared" si="191"/>
        <v>742.56000000000006</v>
      </c>
    </row>
    <row r="4042" spans="1:18" ht="15.75" customHeight="1">
      <c r="A4042" s="19">
        <v>4041</v>
      </c>
      <c r="B4042" s="4">
        <v>46</v>
      </c>
      <c r="C4042" s="15">
        <v>5</v>
      </c>
      <c r="D4042" s="21">
        <v>3</v>
      </c>
      <c r="E4042" s="22">
        <v>44637</v>
      </c>
      <c r="F4042" s="26">
        <v>13</v>
      </c>
      <c r="G4042" s="24">
        <v>0.14000000000000001</v>
      </c>
      <c r="H4042">
        <f>VLOOKUP($B4042,產品!$A$1:$E$61,4,FALSE)*(1-$G4042)*$F4042</f>
        <v>190060</v>
      </c>
      <c r="I4042" s="58">
        <f>$H4042-VLOOKUP($B4042,產品!$A$2:$E$61,5,FALSE)*F4042-$R4042</f>
        <v>43369.04</v>
      </c>
      <c r="J4042">
        <f t="shared" si="189"/>
        <v>2022</v>
      </c>
      <c r="P4042" t="str">
        <f>MID(VLOOKUP($D4042,業務!$A$1:$E$11,2,FALSE),FIND("/",VLOOKUP($D4042,業務!$A$1:$E$11,2,FALSE))+1,2)</f>
        <v>協理</v>
      </c>
      <c r="Q4042">
        <f t="shared" si="190"/>
        <v>1.6E-2</v>
      </c>
      <c r="R4042">
        <f t="shared" si="191"/>
        <v>3040.96</v>
      </c>
    </row>
    <row r="4043" spans="1:18" ht="15.75" customHeight="1">
      <c r="A4043" s="19">
        <v>4042</v>
      </c>
      <c r="B4043" s="4">
        <v>9</v>
      </c>
      <c r="C4043" s="15">
        <v>4</v>
      </c>
      <c r="D4043" s="21">
        <v>7</v>
      </c>
      <c r="E4043" s="22">
        <v>44637</v>
      </c>
      <c r="F4043" s="26">
        <v>60</v>
      </c>
      <c r="G4043" s="24">
        <v>0.08</v>
      </c>
      <c r="H4043">
        <f>VLOOKUP($B4043,產品!$A$1:$E$61,4,FALSE)*(1-$G4043)*$F4043</f>
        <v>55200</v>
      </c>
      <c r="I4043" s="58">
        <f>$H4043-VLOOKUP($B4043,產品!$A$2:$E$61,5,FALSE)*F4043-$R4043</f>
        <v>30537.599999999999</v>
      </c>
      <c r="J4043">
        <f t="shared" si="189"/>
        <v>2022</v>
      </c>
      <c r="P4043" t="str">
        <f>MID(VLOOKUP($D4043,業務!$A$1:$E$11,2,FALSE),FIND("/",VLOOKUP($D4043,業務!$A$1:$E$11,2,FALSE))+1,2)</f>
        <v>副理</v>
      </c>
      <c r="Q4043">
        <f t="shared" si="190"/>
        <v>1.2E-2</v>
      </c>
      <c r="R4043">
        <f t="shared" si="191"/>
        <v>662.4</v>
      </c>
    </row>
    <row r="4044" spans="1:18" ht="15.75" customHeight="1">
      <c r="A4044" s="19">
        <v>4043</v>
      </c>
      <c r="B4044" s="4">
        <v>7</v>
      </c>
      <c r="C4044" s="15">
        <v>137</v>
      </c>
      <c r="D4044" s="21">
        <v>3</v>
      </c>
      <c r="E4044" s="22">
        <v>44637</v>
      </c>
      <c r="F4044" s="26">
        <v>90</v>
      </c>
      <c r="G4044" s="24">
        <v>0.18</v>
      </c>
      <c r="H4044">
        <f>VLOOKUP($B4044,產品!$A$1:$E$61,4,FALSE)*(1-$G4044)*$F4044</f>
        <v>73800.000000000015</v>
      </c>
      <c r="I4044" s="58">
        <f>$H4044-VLOOKUP($B4044,產品!$A$2:$E$61,5,FALSE)*F4044-$R4044</f>
        <v>36619.200000000012</v>
      </c>
      <c r="J4044">
        <f t="shared" si="189"/>
        <v>2022</v>
      </c>
      <c r="P4044" t="str">
        <f>MID(VLOOKUP($D4044,業務!$A$1:$E$11,2,FALSE),FIND("/",VLOOKUP($D4044,業務!$A$1:$E$11,2,FALSE))+1,2)</f>
        <v>協理</v>
      </c>
      <c r="Q4044">
        <f t="shared" si="190"/>
        <v>1.6E-2</v>
      </c>
      <c r="R4044">
        <f t="shared" si="191"/>
        <v>1180.8000000000002</v>
      </c>
    </row>
    <row r="4045" spans="1:18" ht="15.75" customHeight="1">
      <c r="A4045" s="19">
        <v>4044</v>
      </c>
      <c r="B4045" s="4">
        <v>28</v>
      </c>
      <c r="C4045" s="15">
        <v>264</v>
      </c>
      <c r="D4045" s="21">
        <v>4</v>
      </c>
      <c r="E4045" s="22">
        <v>44638</v>
      </c>
      <c r="F4045" s="26">
        <v>1</v>
      </c>
      <c r="G4045" s="24">
        <v>0.17</v>
      </c>
      <c r="H4045">
        <f>VLOOKUP($B4045,產品!$A$1:$E$61,4,FALSE)*(1-$G4045)*$F4045</f>
        <v>6225</v>
      </c>
      <c r="I4045" s="58">
        <f>$H4045-VLOOKUP($B4045,產品!$A$2:$E$61,5,FALSE)*F4045-$R4045</f>
        <v>1650.3</v>
      </c>
      <c r="J4045">
        <f t="shared" si="189"/>
        <v>2022</v>
      </c>
      <c r="P4045" t="str">
        <f>MID(VLOOKUP($D4045,業務!$A$1:$E$11,2,FALSE),FIND("/",VLOOKUP($D4045,業務!$A$1:$E$11,2,FALSE))+1,2)</f>
        <v>副理</v>
      </c>
      <c r="Q4045">
        <f t="shared" si="190"/>
        <v>1.2E-2</v>
      </c>
      <c r="R4045">
        <f t="shared" si="191"/>
        <v>74.7</v>
      </c>
    </row>
    <row r="4046" spans="1:18" ht="15.75" customHeight="1">
      <c r="A4046" s="19">
        <v>4045</v>
      </c>
      <c r="B4046" s="4">
        <v>39</v>
      </c>
      <c r="C4046" s="15">
        <v>139</v>
      </c>
      <c r="D4046" s="21">
        <v>9</v>
      </c>
      <c r="E4046" s="22">
        <v>44638</v>
      </c>
      <c r="F4046" s="26">
        <v>2</v>
      </c>
      <c r="G4046" s="24">
        <v>0.19</v>
      </c>
      <c r="H4046">
        <f>VLOOKUP($B4046,產品!$A$1:$E$61,4,FALSE)*(1-$G4046)*$F4046</f>
        <v>29160.000000000004</v>
      </c>
      <c r="I4046" s="58">
        <f>$H4046-VLOOKUP($B4046,產品!$A$2:$E$61,5,FALSE)*F4046-$R4046</f>
        <v>5322.600000000004</v>
      </c>
      <c r="J4046">
        <f t="shared" si="189"/>
        <v>2022</v>
      </c>
      <c r="P4046" t="str">
        <f>MID(VLOOKUP($D4046,業務!$A$1:$E$11,2,FALSE),FIND("/",VLOOKUP($D4046,業務!$A$1:$E$11,2,FALSE))+1,2)</f>
        <v>經理</v>
      </c>
      <c r="Q4046">
        <f t="shared" si="190"/>
        <v>1.4999999999999999E-2</v>
      </c>
      <c r="R4046">
        <f t="shared" si="191"/>
        <v>437.40000000000003</v>
      </c>
    </row>
    <row r="4047" spans="1:18" ht="15.75" customHeight="1">
      <c r="A4047" s="19">
        <v>4046</v>
      </c>
      <c r="B4047" s="4">
        <v>28</v>
      </c>
      <c r="C4047" s="15">
        <v>8</v>
      </c>
      <c r="D4047" s="21">
        <v>4</v>
      </c>
      <c r="E4047" s="22">
        <v>44638</v>
      </c>
      <c r="F4047" s="26">
        <v>7</v>
      </c>
      <c r="G4047" s="24">
        <v>0.08</v>
      </c>
      <c r="H4047">
        <f>VLOOKUP($B4047,產品!$A$1:$E$61,4,FALSE)*(1-$G4047)*$F4047</f>
        <v>48300</v>
      </c>
      <c r="I4047" s="58">
        <f>$H4047-VLOOKUP($B4047,產品!$A$2:$E$61,5,FALSE)*F4047-$R4047</f>
        <v>16220.4</v>
      </c>
      <c r="J4047">
        <f t="shared" si="189"/>
        <v>2022</v>
      </c>
      <c r="P4047" t="str">
        <f>MID(VLOOKUP($D4047,業務!$A$1:$E$11,2,FALSE),FIND("/",VLOOKUP($D4047,業務!$A$1:$E$11,2,FALSE))+1,2)</f>
        <v>副理</v>
      </c>
      <c r="Q4047">
        <f t="shared" si="190"/>
        <v>1.2E-2</v>
      </c>
      <c r="R4047">
        <f t="shared" si="191"/>
        <v>579.6</v>
      </c>
    </row>
    <row r="4048" spans="1:18" ht="15.75" customHeight="1">
      <c r="A4048" s="19">
        <v>4047</v>
      </c>
      <c r="B4048" s="4">
        <v>31</v>
      </c>
      <c r="C4048" s="15">
        <v>12</v>
      </c>
      <c r="D4048" s="21">
        <v>4</v>
      </c>
      <c r="E4048" s="22">
        <v>44638</v>
      </c>
      <c r="F4048" s="26">
        <v>20</v>
      </c>
      <c r="G4048" s="24">
        <v>0.18</v>
      </c>
      <c r="H4048">
        <f>VLOOKUP($B4048,產品!$A$1:$E$61,4,FALSE)*(1-$G4048)*$F4048</f>
        <v>114800</v>
      </c>
      <c r="I4048" s="58">
        <f>$H4048-VLOOKUP($B4048,產品!$A$2:$E$61,5,FALSE)*F4048-$R4048</f>
        <v>29422.400000000001</v>
      </c>
      <c r="J4048">
        <f t="shared" si="189"/>
        <v>2022</v>
      </c>
      <c r="P4048" t="str">
        <f>MID(VLOOKUP($D4048,業務!$A$1:$E$11,2,FALSE),FIND("/",VLOOKUP($D4048,業務!$A$1:$E$11,2,FALSE))+1,2)</f>
        <v>副理</v>
      </c>
      <c r="Q4048">
        <f t="shared" si="190"/>
        <v>1.2E-2</v>
      </c>
      <c r="R4048">
        <f t="shared" si="191"/>
        <v>1377.6000000000001</v>
      </c>
    </row>
    <row r="4049" spans="1:18" ht="15.75" customHeight="1">
      <c r="A4049" s="19">
        <v>4048</v>
      </c>
      <c r="B4049" s="4">
        <v>13</v>
      </c>
      <c r="C4049" s="15">
        <v>117</v>
      </c>
      <c r="D4049" s="21">
        <v>4</v>
      </c>
      <c r="E4049" s="22">
        <v>44638</v>
      </c>
      <c r="F4049" s="23">
        <v>40</v>
      </c>
      <c r="G4049" s="24">
        <v>0.12</v>
      </c>
      <c r="H4049">
        <f>VLOOKUP($B4049,產品!$A$1:$E$61,4,FALSE)*(1-$G4049)*$F4049</f>
        <v>63360</v>
      </c>
      <c r="I4049" s="58">
        <f>$H4049-VLOOKUP($B4049,產品!$A$2:$E$61,5,FALSE)*F4049-$R4049</f>
        <v>33799.68</v>
      </c>
      <c r="J4049">
        <f t="shared" si="189"/>
        <v>2022</v>
      </c>
      <c r="P4049" t="str">
        <f>MID(VLOOKUP($D4049,業務!$A$1:$E$11,2,FALSE),FIND("/",VLOOKUP($D4049,業務!$A$1:$E$11,2,FALSE))+1,2)</f>
        <v>副理</v>
      </c>
      <c r="Q4049">
        <f t="shared" si="190"/>
        <v>1.2E-2</v>
      </c>
      <c r="R4049">
        <f t="shared" si="191"/>
        <v>760.32</v>
      </c>
    </row>
    <row r="4050" spans="1:18" ht="15.75" customHeight="1">
      <c r="A4050" s="19">
        <v>4049</v>
      </c>
      <c r="B4050" s="4">
        <v>17</v>
      </c>
      <c r="C4050" s="15">
        <v>261</v>
      </c>
      <c r="D4050" s="21">
        <v>9</v>
      </c>
      <c r="E4050" s="22">
        <v>44638</v>
      </c>
      <c r="F4050" s="26">
        <v>70</v>
      </c>
      <c r="G4050" s="24">
        <v>0.14000000000000001</v>
      </c>
      <c r="H4050">
        <f>VLOOKUP($B4050,產品!$A$1:$E$61,4,FALSE)*(1-$G4050)*$F4050</f>
        <v>108360</v>
      </c>
      <c r="I4050" s="58">
        <f>$H4050-VLOOKUP($B4050,產品!$A$2:$E$61,5,FALSE)*F4050-$R4050</f>
        <v>56334.6</v>
      </c>
      <c r="J4050">
        <f t="shared" si="189"/>
        <v>2022</v>
      </c>
      <c r="P4050" t="str">
        <f>MID(VLOOKUP($D4050,業務!$A$1:$E$11,2,FALSE),FIND("/",VLOOKUP($D4050,業務!$A$1:$E$11,2,FALSE))+1,2)</f>
        <v>經理</v>
      </c>
      <c r="Q4050">
        <f t="shared" si="190"/>
        <v>1.4999999999999999E-2</v>
      </c>
      <c r="R4050">
        <f t="shared" si="191"/>
        <v>1625.3999999999999</v>
      </c>
    </row>
    <row r="4051" spans="1:18" ht="15.75" customHeight="1">
      <c r="A4051" s="19">
        <v>4050</v>
      </c>
      <c r="B4051" s="4">
        <v>59</v>
      </c>
      <c r="C4051" s="15">
        <v>3</v>
      </c>
      <c r="D4051" s="21">
        <v>7</v>
      </c>
      <c r="E4051" s="22">
        <v>44639</v>
      </c>
      <c r="F4051" s="26">
        <v>3</v>
      </c>
      <c r="G4051" s="24">
        <v>0.17</v>
      </c>
      <c r="H4051">
        <f>VLOOKUP($B4051,產品!$A$1:$E$61,4,FALSE)*(1-$G4051)*$F4051</f>
        <v>59760</v>
      </c>
      <c r="I4051" s="58">
        <f>$H4051-VLOOKUP($B4051,產品!$A$2:$E$61,5,FALSE)*F4051-$R4051</f>
        <v>8642.8799999999992</v>
      </c>
      <c r="J4051">
        <f t="shared" si="189"/>
        <v>2022</v>
      </c>
      <c r="P4051" t="str">
        <f>MID(VLOOKUP($D4051,業務!$A$1:$E$11,2,FALSE),FIND("/",VLOOKUP($D4051,業務!$A$1:$E$11,2,FALSE))+1,2)</f>
        <v>副理</v>
      </c>
      <c r="Q4051">
        <f t="shared" si="190"/>
        <v>1.2E-2</v>
      </c>
      <c r="R4051">
        <f t="shared" si="191"/>
        <v>717.12</v>
      </c>
    </row>
    <row r="4052" spans="1:18" ht="15.75" customHeight="1">
      <c r="A4052" s="19">
        <v>4051</v>
      </c>
      <c r="B4052" s="4">
        <v>37</v>
      </c>
      <c r="C4052" s="15">
        <v>272</v>
      </c>
      <c r="D4052" s="21">
        <v>3</v>
      </c>
      <c r="E4052" s="22">
        <v>44639</v>
      </c>
      <c r="F4052" s="26">
        <v>3</v>
      </c>
      <c r="G4052" s="24">
        <v>0.14000000000000001</v>
      </c>
      <c r="H4052">
        <f>VLOOKUP($B4052,產品!$A$1:$E$61,4,FALSE)*(1-$G4052)*$F4052</f>
        <v>30960</v>
      </c>
      <c r="I4052" s="58">
        <f>$H4052-VLOOKUP($B4052,產品!$A$2:$E$61,5,FALSE)*F4052-$R4052</f>
        <v>7064.64</v>
      </c>
      <c r="J4052">
        <f t="shared" si="189"/>
        <v>2022</v>
      </c>
      <c r="P4052" t="str">
        <f>MID(VLOOKUP($D4052,業務!$A$1:$E$11,2,FALSE),FIND("/",VLOOKUP($D4052,業務!$A$1:$E$11,2,FALSE))+1,2)</f>
        <v>協理</v>
      </c>
      <c r="Q4052">
        <f t="shared" si="190"/>
        <v>1.6E-2</v>
      </c>
      <c r="R4052">
        <f t="shared" si="191"/>
        <v>495.36</v>
      </c>
    </row>
    <row r="4053" spans="1:18" ht="15.75" customHeight="1">
      <c r="A4053" s="19">
        <v>4052</v>
      </c>
      <c r="B4053" s="4">
        <v>38</v>
      </c>
      <c r="C4053" s="15">
        <v>5</v>
      </c>
      <c r="D4053" s="21">
        <v>10</v>
      </c>
      <c r="E4053" s="22">
        <v>44639</v>
      </c>
      <c r="F4053" s="26">
        <v>4</v>
      </c>
      <c r="G4053" s="24">
        <v>0.19</v>
      </c>
      <c r="H4053">
        <f>VLOOKUP($B4053,產品!$A$1:$E$61,4,FALSE)*(1-$G4053)*$F4053</f>
        <v>48600</v>
      </c>
      <c r="I4053" s="58">
        <f>$H4053-VLOOKUP($B4053,產品!$A$2:$E$61,5,FALSE)*F4053-$R4053</f>
        <v>9114</v>
      </c>
      <c r="J4053">
        <f t="shared" si="189"/>
        <v>2022</v>
      </c>
      <c r="P4053" t="str">
        <f>MID(VLOOKUP($D4053,業務!$A$1:$E$11,2,FALSE),FIND("/",VLOOKUP($D4053,業務!$A$1:$E$11,2,FALSE))+1,2)</f>
        <v>專員</v>
      </c>
      <c r="Q4053">
        <f t="shared" si="190"/>
        <v>0.01</v>
      </c>
      <c r="R4053">
        <f t="shared" si="191"/>
        <v>486</v>
      </c>
    </row>
    <row r="4054" spans="1:18" ht="15.75" customHeight="1">
      <c r="A4054" s="19">
        <v>4053</v>
      </c>
      <c r="B4054" s="4">
        <v>31</v>
      </c>
      <c r="C4054" s="15">
        <v>119</v>
      </c>
      <c r="D4054" s="21">
        <v>7</v>
      </c>
      <c r="E4054" s="22">
        <v>44639</v>
      </c>
      <c r="F4054" s="26">
        <v>4</v>
      </c>
      <c r="G4054" s="24">
        <v>0.1</v>
      </c>
      <c r="H4054">
        <f>VLOOKUP($B4054,產品!$A$1:$E$61,4,FALSE)*(1-$G4054)*$F4054</f>
        <v>25200</v>
      </c>
      <c r="I4054" s="58">
        <f>$H4054-VLOOKUP($B4054,產品!$A$2:$E$61,5,FALSE)*F4054-$R4054</f>
        <v>8097.6</v>
      </c>
      <c r="J4054">
        <f t="shared" si="189"/>
        <v>2022</v>
      </c>
      <c r="P4054" t="str">
        <f>MID(VLOOKUP($D4054,業務!$A$1:$E$11,2,FALSE),FIND("/",VLOOKUP($D4054,業務!$A$1:$E$11,2,FALSE))+1,2)</f>
        <v>副理</v>
      </c>
      <c r="Q4054">
        <f t="shared" si="190"/>
        <v>1.2E-2</v>
      </c>
      <c r="R4054">
        <f t="shared" si="191"/>
        <v>302.40000000000003</v>
      </c>
    </row>
    <row r="4055" spans="1:18" ht="15.75" customHeight="1">
      <c r="A4055" s="19">
        <v>4054</v>
      </c>
      <c r="B4055" s="4">
        <v>34</v>
      </c>
      <c r="C4055" s="15">
        <v>11</v>
      </c>
      <c r="D4055" s="21">
        <v>9</v>
      </c>
      <c r="E4055" s="22">
        <v>44639</v>
      </c>
      <c r="F4055" s="26">
        <v>4</v>
      </c>
      <c r="G4055" s="24">
        <v>0.2</v>
      </c>
      <c r="H4055">
        <f>VLOOKUP($B4055,產品!$A$1:$E$61,4,FALSE)*(1-$G4055)*$F4055</f>
        <v>25600</v>
      </c>
      <c r="I4055" s="58">
        <f>$H4055-VLOOKUP($B4055,產品!$A$2:$E$61,5,FALSE)*F4055-$R4055</f>
        <v>6016</v>
      </c>
      <c r="J4055">
        <f t="shared" si="189"/>
        <v>2022</v>
      </c>
      <c r="P4055" t="str">
        <f>MID(VLOOKUP($D4055,業務!$A$1:$E$11,2,FALSE),FIND("/",VLOOKUP($D4055,業務!$A$1:$E$11,2,FALSE))+1,2)</f>
        <v>經理</v>
      </c>
      <c r="Q4055">
        <f t="shared" si="190"/>
        <v>1.4999999999999999E-2</v>
      </c>
      <c r="R4055">
        <f t="shared" si="191"/>
        <v>384</v>
      </c>
    </row>
    <row r="4056" spans="1:18" ht="15.75" customHeight="1">
      <c r="A4056" s="19">
        <v>4055</v>
      </c>
      <c r="B4056" s="4">
        <v>16</v>
      </c>
      <c r="C4056" s="15">
        <v>115</v>
      </c>
      <c r="D4056" s="21">
        <v>7</v>
      </c>
      <c r="E4056" s="22">
        <v>44639</v>
      </c>
      <c r="F4056" s="26">
        <v>16</v>
      </c>
      <c r="G4056" s="24">
        <v>0.09</v>
      </c>
      <c r="H4056">
        <f>VLOOKUP($B4056,產品!$A$1:$E$61,4,FALSE)*(1-$G4056)*$F4056</f>
        <v>26208</v>
      </c>
      <c r="I4056" s="58">
        <f>$H4056-VLOOKUP($B4056,產品!$A$2:$E$61,5,FALSE)*F4056-$R4056</f>
        <v>14373.504000000001</v>
      </c>
      <c r="J4056">
        <f t="shared" si="189"/>
        <v>2022</v>
      </c>
      <c r="P4056" t="str">
        <f>MID(VLOOKUP($D4056,業務!$A$1:$E$11,2,FALSE),FIND("/",VLOOKUP($D4056,業務!$A$1:$E$11,2,FALSE))+1,2)</f>
        <v>副理</v>
      </c>
      <c r="Q4056">
        <f t="shared" si="190"/>
        <v>1.2E-2</v>
      </c>
      <c r="R4056">
        <f t="shared" si="191"/>
        <v>314.49599999999998</v>
      </c>
    </row>
    <row r="4057" spans="1:18" ht="15.75" customHeight="1">
      <c r="A4057" s="19">
        <v>4056</v>
      </c>
      <c r="B4057" s="4">
        <v>22</v>
      </c>
      <c r="C4057" s="15">
        <v>271</v>
      </c>
      <c r="D4057" s="21">
        <v>10</v>
      </c>
      <c r="E4057" s="22">
        <v>44639</v>
      </c>
      <c r="F4057" s="26">
        <v>45</v>
      </c>
      <c r="G4057" s="24">
        <v>0.2</v>
      </c>
      <c r="H4057">
        <f>VLOOKUP($B4057,產品!$A$1:$E$61,4,FALSE)*(1-$G4057)*$F4057</f>
        <v>64800</v>
      </c>
      <c r="I4057" s="58">
        <f>$H4057-VLOOKUP($B4057,產品!$A$2:$E$61,5,FALSE)*F4057-$R4057</f>
        <v>31752</v>
      </c>
      <c r="J4057">
        <f t="shared" si="189"/>
        <v>2022</v>
      </c>
      <c r="P4057" t="str">
        <f>MID(VLOOKUP($D4057,業務!$A$1:$E$11,2,FALSE),FIND("/",VLOOKUP($D4057,業務!$A$1:$E$11,2,FALSE))+1,2)</f>
        <v>專員</v>
      </c>
      <c r="Q4057">
        <f t="shared" si="190"/>
        <v>0.01</v>
      </c>
      <c r="R4057">
        <f t="shared" si="191"/>
        <v>648</v>
      </c>
    </row>
    <row r="4058" spans="1:18" ht="15.75" customHeight="1">
      <c r="A4058" s="19">
        <v>4057</v>
      </c>
      <c r="B4058" s="4">
        <v>31</v>
      </c>
      <c r="C4058" s="15">
        <v>9</v>
      </c>
      <c r="D4058" s="21">
        <v>7</v>
      </c>
      <c r="E4058" s="22">
        <v>44640</v>
      </c>
      <c r="F4058" s="26">
        <v>1</v>
      </c>
      <c r="G4058" s="24">
        <v>0.06</v>
      </c>
      <c r="H4058">
        <f>VLOOKUP($B4058,產品!$A$1:$E$61,4,FALSE)*(1-$G4058)*$F4058</f>
        <v>6580</v>
      </c>
      <c r="I4058" s="58">
        <f>$H4058-VLOOKUP($B4058,產品!$A$2:$E$61,5,FALSE)*F4058-$R4058</f>
        <v>2301.04</v>
      </c>
      <c r="J4058">
        <f t="shared" si="189"/>
        <v>2022</v>
      </c>
      <c r="P4058" t="str">
        <f>MID(VLOOKUP($D4058,業務!$A$1:$E$11,2,FALSE),FIND("/",VLOOKUP($D4058,業務!$A$1:$E$11,2,FALSE))+1,2)</f>
        <v>副理</v>
      </c>
      <c r="Q4058">
        <f t="shared" si="190"/>
        <v>1.2E-2</v>
      </c>
      <c r="R4058">
        <f t="shared" si="191"/>
        <v>78.960000000000008</v>
      </c>
    </row>
    <row r="4059" spans="1:18" ht="15.75" customHeight="1">
      <c r="A4059" s="19">
        <v>4058</v>
      </c>
      <c r="B4059" s="4">
        <v>42</v>
      </c>
      <c r="C4059" s="15">
        <v>11</v>
      </c>
      <c r="D4059" s="21">
        <v>8</v>
      </c>
      <c r="E4059" s="22">
        <v>44640</v>
      </c>
      <c r="F4059" s="26">
        <v>5</v>
      </c>
      <c r="G4059" s="24">
        <v>0.11</v>
      </c>
      <c r="H4059">
        <f>VLOOKUP($B4059,產品!$A$1:$E$61,4,FALSE)*(1-$G4059)*$F4059</f>
        <v>66750</v>
      </c>
      <c r="I4059" s="58">
        <f>$H4059-VLOOKUP($B4059,產品!$A$2:$E$61,5,FALSE)*F4059-$R4059</f>
        <v>17332.5</v>
      </c>
      <c r="J4059">
        <f t="shared" si="189"/>
        <v>2022</v>
      </c>
      <c r="P4059" t="str">
        <f>MID(VLOOKUP($D4059,業務!$A$1:$E$11,2,FALSE),FIND("/",VLOOKUP($D4059,業務!$A$1:$E$11,2,FALSE))+1,2)</f>
        <v>專員</v>
      </c>
      <c r="Q4059">
        <f t="shared" si="190"/>
        <v>0.01</v>
      </c>
      <c r="R4059">
        <f t="shared" si="191"/>
        <v>667.5</v>
      </c>
    </row>
    <row r="4060" spans="1:18" ht="15.75" customHeight="1">
      <c r="A4060" s="19">
        <v>4059</v>
      </c>
      <c r="B4060" s="4">
        <v>57</v>
      </c>
      <c r="C4060" s="15">
        <v>121</v>
      </c>
      <c r="D4060" s="21">
        <v>6</v>
      </c>
      <c r="E4060" s="22">
        <v>44640</v>
      </c>
      <c r="F4060" s="26">
        <v>6</v>
      </c>
      <c r="G4060" s="24">
        <v>0.1</v>
      </c>
      <c r="H4060">
        <f>VLOOKUP($B4060,產品!$A$1:$E$61,4,FALSE)*(1-$G4060)*$F4060</f>
        <v>97200</v>
      </c>
      <c r="I4060" s="58">
        <f>$H4060-VLOOKUP($B4060,產品!$A$2:$E$61,5,FALSE)*F4060-$R4060</f>
        <v>20628</v>
      </c>
      <c r="J4060">
        <f t="shared" si="189"/>
        <v>2022</v>
      </c>
      <c r="P4060" t="str">
        <f>MID(VLOOKUP($D4060,業務!$A$1:$E$11,2,FALSE),FIND("/",VLOOKUP($D4060,業務!$A$1:$E$11,2,FALSE))+1,2)</f>
        <v>專員</v>
      </c>
      <c r="Q4060">
        <f t="shared" si="190"/>
        <v>0.01</v>
      </c>
      <c r="R4060">
        <f t="shared" si="191"/>
        <v>972</v>
      </c>
    </row>
    <row r="4061" spans="1:18" ht="15.75" customHeight="1">
      <c r="A4061" s="19">
        <v>4060</v>
      </c>
      <c r="B4061" s="4">
        <v>51</v>
      </c>
      <c r="C4061" s="15">
        <v>264</v>
      </c>
      <c r="D4061" s="21">
        <v>2</v>
      </c>
      <c r="E4061" s="22">
        <v>44640</v>
      </c>
      <c r="F4061" s="26">
        <v>7</v>
      </c>
      <c r="G4061" s="24">
        <v>0.09</v>
      </c>
      <c r="H4061">
        <f>VLOOKUP($B4061,產品!$A$1:$E$61,4,FALSE)*(1-$G4061)*$F4061</f>
        <v>127400</v>
      </c>
      <c r="I4061" s="58">
        <f>$H4061-VLOOKUP($B4061,產品!$A$2:$E$61,5,FALSE)*F4061-$R4061</f>
        <v>27489</v>
      </c>
      <c r="J4061">
        <f t="shared" si="189"/>
        <v>2022</v>
      </c>
      <c r="P4061" t="str">
        <f>MID(VLOOKUP($D4061,業務!$A$1:$E$11,2,FALSE),FIND("/",VLOOKUP($D4061,業務!$A$1:$E$11,2,FALSE))+1,2)</f>
        <v>經理</v>
      </c>
      <c r="Q4061">
        <f t="shared" si="190"/>
        <v>1.4999999999999999E-2</v>
      </c>
      <c r="R4061">
        <f t="shared" si="191"/>
        <v>1911</v>
      </c>
    </row>
    <row r="4062" spans="1:18" ht="15.75" customHeight="1">
      <c r="A4062" s="19">
        <v>4061</v>
      </c>
      <c r="B4062" s="4">
        <v>13</v>
      </c>
      <c r="C4062" s="15">
        <v>293</v>
      </c>
      <c r="D4062" s="21">
        <v>10</v>
      </c>
      <c r="E4062" s="22">
        <v>44640</v>
      </c>
      <c r="F4062" s="23">
        <v>30</v>
      </c>
      <c r="G4062" s="24">
        <v>0.06</v>
      </c>
      <c r="H4062">
        <f>VLOOKUP($B4062,產品!$A$1:$E$61,4,FALSE)*(1-$G4062)*$F4062</f>
        <v>50760</v>
      </c>
      <c r="I4062" s="58">
        <f>$H4062-VLOOKUP($B4062,產品!$A$2:$E$61,5,FALSE)*F4062-$R4062</f>
        <v>28652.400000000001</v>
      </c>
      <c r="J4062">
        <f t="shared" si="189"/>
        <v>2022</v>
      </c>
      <c r="P4062" t="str">
        <f>MID(VLOOKUP($D4062,業務!$A$1:$E$11,2,FALSE),FIND("/",VLOOKUP($D4062,業務!$A$1:$E$11,2,FALSE))+1,2)</f>
        <v>專員</v>
      </c>
      <c r="Q4062">
        <f t="shared" si="190"/>
        <v>0.01</v>
      </c>
      <c r="R4062">
        <f t="shared" si="191"/>
        <v>507.6</v>
      </c>
    </row>
    <row r="4063" spans="1:18" ht="15.75" customHeight="1">
      <c r="A4063" s="19">
        <v>4062</v>
      </c>
      <c r="B4063" s="4">
        <v>9</v>
      </c>
      <c r="C4063" s="15">
        <v>274</v>
      </c>
      <c r="D4063" s="21">
        <v>5</v>
      </c>
      <c r="E4063" s="22">
        <v>44640</v>
      </c>
      <c r="F4063" s="26">
        <v>40</v>
      </c>
      <c r="G4063" s="24">
        <v>0.13</v>
      </c>
      <c r="H4063">
        <f>VLOOKUP($B4063,產品!$A$1:$E$61,4,FALSE)*(1-$G4063)*$F4063</f>
        <v>34800</v>
      </c>
      <c r="I4063" s="58">
        <f>$H4063-VLOOKUP($B4063,產品!$A$2:$E$61,5,FALSE)*F4063-$R4063</f>
        <v>18452</v>
      </c>
      <c r="J4063">
        <f t="shared" si="189"/>
        <v>2022</v>
      </c>
      <c r="P4063" t="str">
        <f>MID(VLOOKUP($D4063,業務!$A$1:$E$11,2,FALSE),FIND("/",VLOOKUP($D4063,業務!$A$1:$E$11,2,FALSE))+1,2)</f>
        <v>專員</v>
      </c>
      <c r="Q4063">
        <f t="shared" si="190"/>
        <v>0.01</v>
      </c>
      <c r="R4063">
        <f t="shared" si="191"/>
        <v>348</v>
      </c>
    </row>
    <row r="4064" spans="1:18" ht="15.75" customHeight="1">
      <c r="A4064" s="19">
        <v>4063</v>
      </c>
      <c r="B4064" s="4">
        <v>42</v>
      </c>
      <c r="C4064" s="15">
        <v>136</v>
      </c>
      <c r="D4064" s="21">
        <v>4</v>
      </c>
      <c r="E4064" s="22">
        <v>44641</v>
      </c>
      <c r="F4064" s="26">
        <v>4</v>
      </c>
      <c r="G4064" s="24">
        <v>0.15</v>
      </c>
      <c r="H4064">
        <f>VLOOKUP($B4064,產品!$A$1:$E$61,4,FALSE)*(1-$G4064)*$F4064</f>
        <v>51000</v>
      </c>
      <c r="I4064" s="58">
        <f>$H4064-VLOOKUP($B4064,產品!$A$2:$E$61,5,FALSE)*F4064-$R4064</f>
        <v>11388</v>
      </c>
      <c r="J4064">
        <f t="shared" si="189"/>
        <v>2022</v>
      </c>
      <c r="P4064" t="str">
        <f>MID(VLOOKUP($D4064,業務!$A$1:$E$11,2,FALSE),FIND("/",VLOOKUP($D4064,業務!$A$1:$E$11,2,FALSE))+1,2)</f>
        <v>副理</v>
      </c>
      <c r="Q4064">
        <f t="shared" si="190"/>
        <v>1.2E-2</v>
      </c>
      <c r="R4064">
        <f t="shared" si="191"/>
        <v>612</v>
      </c>
    </row>
    <row r="4065" spans="1:18" ht="15.75" customHeight="1">
      <c r="A4065" s="19">
        <v>4064</v>
      </c>
      <c r="B4065" s="4">
        <v>25</v>
      </c>
      <c r="C4065" s="15">
        <v>116</v>
      </c>
      <c r="D4065" s="21">
        <v>10</v>
      </c>
      <c r="E4065" s="22">
        <v>44641</v>
      </c>
      <c r="F4065" s="26">
        <v>4</v>
      </c>
      <c r="G4065" s="24">
        <v>0.09</v>
      </c>
      <c r="H4065">
        <f>VLOOKUP($B4065,產品!$A$1:$E$61,4,FALSE)*(1-$G4065)*$F4065</f>
        <v>21840</v>
      </c>
      <c r="I4065" s="58">
        <f>$H4065-VLOOKUP($B4065,產品!$A$2:$E$61,5,FALSE)*F4065-$R4065</f>
        <v>7221.6</v>
      </c>
      <c r="J4065">
        <f t="shared" si="189"/>
        <v>2022</v>
      </c>
      <c r="P4065" t="str">
        <f>MID(VLOOKUP($D4065,業務!$A$1:$E$11,2,FALSE),FIND("/",VLOOKUP($D4065,業務!$A$1:$E$11,2,FALSE))+1,2)</f>
        <v>專員</v>
      </c>
      <c r="Q4065">
        <f t="shared" si="190"/>
        <v>0.01</v>
      </c>
      <c r="R4065">
        <f t="shared" si="191"/>
        <v>218.4</v>
      </c>
    </row>
    <row r="4066" spans="1:18" ht="15.75" customHeight="1">
      <c r="A4066" s="19">
        <v>4065</v>
      </c>
      <c r="B4066" s="4">
        <v>55</v>
      </c>
      <c r="C4066" s="15">
        <v>120</v>
      </c>
      <c r="D4066" s="21">
        <v>2</v>
      </c>
      <c r="E4066" s="22">
        <v>44641</v>
      </c>
      <c r="F4066" s="26">
        <v>6</v>
      </c>
      <c r="G4066" s="24">
        <v>7.0000000000000007E-2</v>
      </c>
      <c r="H4066">
        <f>VLOOKUP($B4066,產品!$A$1:$E$61,4,FALSE)*(1-$G4066)*$F4066</f>
        <v>111600</v>
      </c>
      <c r="I4066" s="58">
        <f>$H4066-VLOOKUP($B4066,產品!$A$2:$E$61,5,FALSE)*F4066-$R4066</f>
        <v>25926</v>
      </c>
      <c r="J4066">
        <f t="shared" si="189"/>
        <v>2022</v>
      </c>
      <c r="P4066" t="str">
        <f>MID(VLOOKUP($D4066,業務!$A$1:$E$11,2,FALSE),FIND("/",VLOOKUP($D4066,業務!$A$1:$E$11,2,FALSE))+1,2)</f>
        <v>經理</v>
      </c>
      <c r="Q4066">
        <f t="shared" si="190"/>
        <v>1.4999999999999999E-2</v>
      </c>
      <c r="R4066">
        <f t="shared" si="191"/>
        <v>1674</v>
      </c>
    </row>
    <row r="4067" spans="1:18" ht="15.75" customHeight="1">
      <c r="A4067" s="19">
        <v>4066</v>
      </c>
      <c r="B4067" s="4">
        <v>19</v>
      </c>
      <c r="C4067" s="15">
        <v>1</v>
      </c>
      <c r="D4067" s="21">
        <v>6</v>
      </c>
      <c r="E4067" s="22">
        <v>44641</v>
      </c>
      <c r="F4067" s="26">
        <v>15</v>
      </c>
      <c r="G4067" s="24">
        <v>0.15</v>
      </c>
      <c r="H4067">
        <f>VLOOKUP($B4067,產品!$A$1:$E$61,4,FALSE)*(1-$G4067)*$F4067</f>
        <v>22950</v>
      </c>
      <c r="I4067" s="58">
        <f>$H4067-VLOOKUP($B4067,產品!$A$2:$E$61,5,FALSE)*F4067-$R4067</f>
        <v>11920.5</v>
      </c>
      <c r="J4067">
        <f t="shared" si="189"/>
        <v>2022</v>
      </c>
      <c r="P4067" t="str">
        <f>MID(VLOOKUP($D4067,業務!$A$1:$E$11,2,FALSE),FIND("/",VLOOKUP($D4067,業務!$A$1:$E$11,2,FALSE))+1,2)</f>
        <v>專員</v>
      </c>
      <c r="Q4067">
        <f t="shared" si="190"/>
        <v>0.01</v>
      </c>
      <c r="R4067">
        <f t="shared" si="191"/>
        <v>229.5</v>
      </c>
    </row>
    <row r="4068" spans="1:18" ht="15.75" customHeight="1">
      <c r="A4068" s="19">
        <v>4067</v>
      </c>
      <c r="B4068" s="4">
        <v>5</v>
      </c>
      <c r="C4068" s="15">
        <v>11</v>
      </c>
      <c r="D4068" s="21">
        <v>9</v>
      </c>
      <c r="E4068" s="22">
        <v>44641</v>
      </c>
      <c r="F4068" s="26">
        <v>20</v>
      </c>
      <c r="G4068" s="24">
        <v>0.18</v>
      </c>
      <c r="H4068">
        <f>VLOOKUP($B4068,產品!$A$1:$E$61,4,FALSE)*(1-$G4068)*$F4068</f>
        <v>16400.000000000004</v>
      </c>
      <c r="I4068" s="58">
        <f>$H4068-VLOOKUP($B4068,產品!$A$2:$E$61,5,FALSE)*F4068-$R4068</f>
        <v>8154.0000000000036</v>
      </c>
      <c r="J4068">
        <f t="shared" si="189"/>
        <v>2022</v>
      </c>
      <c r="P4068" t="str">
        <f>MID(VLOOKUP($D4068,業務!$A$1:$E$11,2,FALSE),FIND("/",VLOOKUP($D4068,業務!$A$1:$E$11,2,FALSE))+1,2)</f>
        <v>經理</v>
      </c>
      <c r="Q4068">
        <f t="shared" si="190"/>
        <v>1.4999999999999999E-2</v>
      </c>
      <c r="R4068">
        <f t="shared" si="191"/>
        <v>246.00000000000006</v>
      </c>
    </row>
    <row r="4069" spans="1:18" ht="15.75" customHeight="1">
      <c r="A4069" s="19">
        <v>4068</v>
      </c>
      <c r="B4069" s="4">
        <v>15</v>
      </c>
      <c r="C4069" s="15">
        <v>112</v>
      </c>
      <c r="D4069" s="21">
        <v>5</v>
      </c>
      <c r="E4069" s="22">
        <v>44641</v>
      </c>
      <c r="F4069" s="26">
        <v>50</v>
      </c>
      <c r="G4069" s="24">
        <v>0.15</v>
      </c>
      <c r="H4069">
        <f>VLOOKUP($B4069,產品!$A$1:$E$61,4,FALSE)*(1-$G4069)*$F4069</f>
        <v>76500</v>
      </c>
      <c r="I4069" s="58">
        <f>$H4069-VLOOKUP($B4069,產品!$A$2:$E$61,5,FALSE)*F4069-$R4069</f>
        <v>39735</v>
      </c>
      <c r="J4069">
        <f t="shared" si="189"/>
        <v>2022</v>
      </c>
      <c r="P4069" t="str">
        <f>MID(VLOOKUP($D4069,業務!$A$1:$E$11,2,FALSE),FIND("/",VLOOKUP($D4069,業務!$A$1:$E$11,2,FALSE))+1,2)</f>
        <v>專員</v>
      </c>
      <c r="Q4069">
        <f t="shared" si="190"/>
        <v>0.01</v>
      </c>
      <c r="R4069">
        <f t="shared" si="191"/>
        <v>765</v>
      </c>
    </row>
    <row r="4070" spans="1:18" ht="15.75" customHeight="1">
      <c r="A4070" s="19">
        <v>4069</v>
      </c>
      <c r="B4070" s="4">
        <v>9</v>
      </c>
      <c r="C4070" s="15">
        <v>264</v>
      </c>
      <c r="D4070" s="21">
        <v>7</v>
      </c>
      <c r="E4070" s="22">
        <v>44641</v>
      </c>
      <c r="F4070" s="23">
        <v>60</v>
      </c>
      <c r="G4070" s="24">
        <v>0.05</v>
      </c>
      <c r="H4070">
        <f>VLOOKUP($B4070,產品!$A$1:$E$61,4,FALSE)*(1-$G4070)*$F4070</f>
        <v>57000</v>
      </c>
      <c r="I4070" s="58">
        <f>$H4070-VLOOKUP($B4070,產品!$A$2:$E$61,5,FALSE)*F4070-$R4070</f>
        <v>32316</v>
      </c>
      <c r="J4070">
        <f t="shared" si="189"/>
        <v>2022</v>
      </c>
      <c r="P4070" t="str">
        <f>MID(VLOOKUP($D4070,業務!$A$1:$E$11,2,FALSE),FIND("/",VLOOKUP($D4070,業務!$A$1:$E$11,2,FALSE))+1,2)</f>
        <v>副理</v>
      </c>
      <c r="Q4070">
        <f t="shared" si="190"/>
        <v>1.2E-2</v>
      </c>
      <c r="R4070">
        <f t="shared" si="191"/>
        <v>684</v>
      </c>
    </row>
    <row r="4071" spans="1:18" ht="15.75" customHeight="1">
      <c r="A4071" s="19">
        <v>4070</v>
      </c>
      <c r="B4071" s="4">
        <v>18</v>
      </c>
      <c r="C4071" s="15">
        <v>125</v>
      </c>
      <c r="D4071" s="21">
        <v>5</v>
      </c>
      <c r="E4071" s="22">
        <v>44641</v>
      </c>
      <c r="F4071" s="26">
        <v>70</v>
      </c>
      <c r="G4071" s="24">
        <v>0.13</v>
      </c>
      <c r="H4071">
        <f>VLOOKUP($B4071,產品!$A$1:$E$61,4,FALSE)*(1-$G4071)*$F4071</f>
        <v>109620</v>
      </c>
      <c r="I4071" s="58">
        <f>$H4071-VLOOKUP($B4071,產品!$A$2:$E$61,5,FALSE)*F4071-$R4071</f>
        <v>58123.8</v>
      </c>
      <c r="J4071">
        <f t="shared" si="189"/>
        <v>2022</v>
      </c>
      <c r="P4071" t="str">
        <f>MID(VLOOKUP($D4071,業務!$A$1:$E$11,2,FALSE),FIND("/",VLOOKUP($D4071,業務!$A$1:$E$11,2,FALSE))+1,2)</f>
        <v>專員</v>
      </c>
      <c r="Q4071">
        <f t="shared" si="190"/>
        <v>0.01</v>
      </c>
      <c r="R4071">
        <f t="shared" si="191"/>
        <v>1096.2</v>
      </c>
    </row>
    <row r="4072" spans="1:18" ht="15.75" customHeight="1">
      <c r="A4072" s="19">
        <v>4071</v>
      </c>
      <c r="B4072" s="4">
        <v>4</v>
      </c>
      <c r="C4072" s="15">
        <v>277</v>
      </c>
      <c r="D4072" s="21">
        <v>1</v>
      </c>
      <c r="E4072" s="22">
        <v>44641</v>
      </c>
      <c r="F4072" s="26">
        <v>75</v>
      </c>
      <c r="G4072" s="24">
        <v>0.13</v>
      </c>
      <c r="H4072">
        <f>VLOOKUP($B4072,產品!$A$1:$E$61,4,FALSE)*(1-$G4072)*$F4072</f>
        <v>65250</v>
      </c>
      <c r="I4072" s="58">
        <f>$H4072-VLOOKUP($B4072,產品!$A$2:$E$61,5,FALSE)*F4072-$R4072</f>
        <v>34597.5</v>
      </c>
      <c r="J4072">
        <f t="shared" si="189"/>
        <v>2022</v>
      </c>
      <c r="P4072" t="str">
        <f>MID(VLOOKUP($D4072,業務!$A$1:$E$11,2,FALSE),FIND("/",VLOOKUP($D4072,業務!$A$1:$E$11,2,FALSE))+1,2)</f>
        <v>專員</v>
      </c>
      <c r="Q4072">
        <f t="shared" si="190"/>
        <v>0.01</v>
      </c>
      <c r="R4072">
        <f t="shared" si="191"/>
        <v>652.5</v>
      </c>
    </row>
    <row r="4073" spans="1:18" ht="15.75" customHeight="1">
      <c r="A4073" s="19">
        <v>4072</v>
      </c>
      <c r="B4073" s="4">
        <v>47</v>
      </c>
      <c r="C4073" s="15">
        <v>291</v>
      </c>
      <c r="D4073" s="21">
        <v>1</v>
      </c>
      <c r="E4073" s="22">
        <v>44642</v>
      </c>
      <c r="F4073" s="26">
        <v>2</v>
      </c>
      <c r="G4073" s="24">
        <v>0.15</v>
      </c>
      <c r="H4073">
        <f>VLOOKUP($B4073,產品!$A$1:$E$61,4,FALSE)*(1-$G4073)*$F4073</f>
        <v>34000</v>
      </c>
      <c r="I4073" s="58">
        <f>$H4073-VLOOKUP($B4073,產品!$A$2:$E$61,5,FALSE)*F4073-$R4073</f>
        <v>7660</v>
      </c>
      <c r="J4073">
        <f t="shared" si="189"/>
        <v>2022</v>
      </c>
      <c r="P4073" t="str">
        <f>MID(VLOOKUP($D4073,業務!$A$1:$E$11,2,FALSE),FIND("/",VLOOKUP($D4073,業務!$A$1:$E$11,2,FALSE))+1,2)</f>
        <v>專員</v>
      </c>
      <c r="Q4073">
        <f t="shared" si="190"/>
        <v>0.01</v>
      </c>
      <c r="R4073">
        <f t="shared" si="191"/>
        <v>340</v>
      </c>
    </row>
    <row r="4074" spans="1:18" ht="15.75" customHeight="1">
      <c r="A4074" s="19">
        <v>4073</v>
      </c>
      <c r="B4074" s="4">
        <v>43</v>
      </c>
      <c r="C4074" s="15">
        <v>116</v>
      </c>
      <c r="D4074" s="21">
        <v>7</v>
      </c>
      <c r="E4074" s="22">
        <v>44642</v>
      </c>
      <c r="F4074" s="26">
        <v>6</v>
      </c>
      <c r="G4074" s="24">
        <v>0.15</v>
      </c>
      <c r="H4074">
        <f>VLOOKUP($B4074,產品!$A$1:$E$61,4,FALSE)*(1-$G4074)*$F4074</f>
        <v>91800</v>
      </c>
      <c r="I4074" s="58">
        <f>$H4074-VLOOKUP($B4074,產品!$A$2:$E$61,5,FALSE)*F4074-$R4074</f>
        <v>20498.400000000001</v>
      </c>
      <c r="J4074">
        <f t="shared" si="189"/>
        <v>2022</v>
      </c>
      <c r="P4074" t="str">
        <f>MID(VLOOKUP($D4074,業務!$A$1:$E$11,2,FALSE),FIND("/",VLOOKUP($D4074,業務!$A$1:$E$11,2,FALSE))+1,2)</f>
        <v>副理</v>
      </c>
      <c r="Q4074">
        <f t="shared" si="190"/>
        <v>1.2E-2</v>
      </c>
      <c r="R4074">
        <f t="shared" si="191"/>
        <v>1101.6000000000001</v>
      </c>
    </row>
    <row r="4075" spans="1:18" ht="15.75" customHeight="1">
      <c r="A4075" s="19">
        <v>4074</v>
      </c>
      <c r="B4075" s="4">
        <v>34</v>
      </c>
      <c r="C4075" s="15">
        <v>5</v>
      </c>
      <c r="D4075" s="21">
        <v>4</v>
      </c>
      <c r="E4075" s="22">
        <v>44642</v>
      </c>
      <c r="F4075" s="26">
        <v>12</v>
      </c>
      <c r="G4075" s="24">
        <v>0.15</v>
      </c>
      <c r="H4075">
        <f>VLOOKUP($B4075,產品!$A$1:$E$61,4,FALSE)*(1-$G4075)*$F4075</f>
        <v>81600</v>
      </c>
      <c r="I4075" s="58">
        <f>$H4075-VLOOKUP($B4075,產品!$A$2:$E$61,5,FALSE)*F4075-$R4075</f>
        <v>23020.799999999999</v>
      </c>
      <c r="J4075">
        <f t="shared" si="189"/>
        <v>2022</v>
      </c>
      <c r="P4075" t="str">
        <f>MID(VLOOKUP($D4075,業務!$A$1:$E$11,2,FALSE),FIND("/",VLOOKUP($D4075,業務!$A$1:$E$11,2,FALSE))+1,2)</f>
        <v>副理</v>
      </c>
      <c r="Q4075">
        <f t="shared" si="190"/>
        <v>1.2E-2</v>
      </c>
      <c r="R4075">
        <f t="shared" si="191"/>
        <v>979.2</v>
      </c>
    </row>
    <row r="4076" spans="1:18" ht="15.75" customHeight="1">
      <c r="A4076" s="19">
        <v>4075</v>
      </c>
      <c r="B4076" s="4">
        <v>58</v>
      </c>
      <c r="C4076" s="15">
        <v>2</v>
      </c>
      <c r="D4076" s="21">
        <v>4</v>
      </c>
      <c r="E4076" s="22">
        <v>44642</v>
      </c>
      <c r="F4076" s="26">
        <v>13</v>
      </c>
      <c r="G4076" s="24">
        <v>0.16</v>
      </c>
      <c r="H4076">
        <f>VLOOKUP($B4076,產品!$A$1:$E$61,4,FALSE)*(1-$G4076)*$F4076</f>
        <v>229320</v>
      </c>
      <c r="I4076" s="58">
        <f>$H4076-VLOOKUP($B4076,產品!$A$2:$E$61,5,FALSE)*F4076-$R4076</f>
        <v>35468.160000000033</v>
      </c>
      <c r="J4076">
        <f t="shared" si="189"/>
        <v>2022</v>
      </c>
      <c r="P4076" t="str">
        <f>MID(VLOOKUP($D4076,業務!$A$1:$E$11,2,FALSE),FIND("/",VLOOKUP($D4076,業務!$A$1:$E$11,2,FALSE))+1,2)</f>
        <v>副理</v>
      </c>
      <c r="Q4076">
        <f t="shared" si="190"/>
        <v>1.2E-2</v>
      </c>
      <c r="R4076">
        <f t="shared" si="191"/>
        <v>2751.84</v>
      </c>
    </row>
    <row r="4077" spans="1:18" ht="15.75" customHeight="1">
      <c r="A4077" s="19">
        <v>4076</v>
      </c>
      <c r="B4077" s="4">
        <v>27</v>
      </c>
      <c r="C4077" s="15">
        <v>291</v>
      </c>
      <c r="D4077" s="21">
        <v>7</v>
      </c>
      <c r="E4077" s="22">
        <v>44642</v>
      </c>
      <c r="F4077" s="26">
        <v>45</v>
      </c>
      <c r="G4077" s="24">
        <v>0.09</v>
      </c>
      <c r="H4077">
        <f>VLOOKUP($B4077,產品!$A$1:$E$61,4,FALSE)*(1-$G4077)*$F4077</f>
        <v>286650</v>
      </c>
      <c r="I4077" s="58">
        <f>$H4077-VLOOKUP($B4077,產品!$A$2:$E$61,5,FALSE)*F4077-$R4077</f>
        <v>94210.2</v>
      </c>
      <c r="J4077">
        <f t="shared" si="189"/>
        <v>2022</v>
      </c>
      <c r="P4077" t="str">
        <f>MID(VLOOKUP($D4077,業務!$A$1:$E$11,2,FALSE),FIND("/",VLOOKUP($D4077,業務!$A$1:$E$11,2,FALSE))+1,2)</f>
        <v>副理</v>
      </c>
      <c r="Q4077">
        <f t="shared" si="190"/>
        <v>1.2E-2</v>
      </c>
      <c r="R4077">
        <f t="shared" si="191"/>
        <v>3439.8</v>
      </c>
    </row>
    <row r="4078" spans="1:18" ht="15.75" customHeight="1">
      <c r="A4078" s="19">
        <v>4077</v>
      </c>
      <c r="B4078" s="4">
        <v>32</v>
      </c>
      <c r="C4078" s="15">
        <v>115</v>
      </c>
      <c r="D4078" s="21">
        <v>4</v>
      </c>
      <c r="E4078" s="22">
        <v>44643</v>
      </c>
      <c r="F4078" s="26">
        <v>6</v>
      </c>
      <c r="G4078" s="24">
        <v>0.18</v>
      </c>
      <c r="H4078">
        <f>VLOOKUP($B4078,產品!$A$1:$E$61,4,FALSE)*(1-$G4078)*$F4078</f>
        <v>36900.000000000007</v>
      </c>
      <c r="I4078" s="58">
        <f>$H4078-VLOOKUP($B4078,產品!$A$2:$E$61,5,FALSE)*F4078-$R4078</f>
        <v>9457.200000000008</v>
      </c>
      <c r="J4078">
        <f t="shared" si="189"/>
        <v>2022</v>
      </c>
      <c r="P4078" t="str">
        <f>MID(VLOOKUP($D4078,業務!$A$1:$E$11,2,FALSE),FIND("/",VLOOKUP($D4078,業務!$A$1:$E$11,2,FALSE))+1,2)</f>
        <v>副理</v>
      </c>
      <c r="Q4078">
        <f t="shared" si="190"/>
        <v>1.2E-2</v>
      </c>
      <c r="R4078">
        <f t="shared" si="191"/>
        <v>442.80000000000007</v>
      </c>
    </row>
    <row r="4079" spans="1:18" ht="15.75" customHeight="1">
      <c r="A4079" s="19">
        <v>4078</v>
      </c>
      <c r="B4079" s="4">
        <v>1</v>
      </c>
      <c r="C4079" s="15">
        <v>258</v>
      </c>
      <c r="D4079" s="21">
        <v>8</v>
      </c>
      <c r="E4079" s="22">
        <v>44643</v>
      </c>
      <c r="F4079" s="26">
        <v>60</v>
      </c>
      <c r="G4079" s="24">
        <v>7.0000000000000007E-2</v>
      </c>
      <c r="H4079">
        <f>VLOOKUP($B4079,產品!$A$1:$E$61,4,FALSE)*(1-$G4079)*$F4079</f>
        <v>55799.999999999993</v>
      </c>
      <c r="I4079" s="58">
        <f>$H4079-VLOOKUP($B4079,產品!$A$2:$E$61,5,FALSE)*F4079-$R4079</f>
        <v>31241.999999999993</v>
      </c>
      <c r="J4079">
        <f t="shared" si="189"/>
        <v>2022</v>
      </c>
      <c r="P4079" t="str">
        <f>MID(VLOOKUP($D4079,業務!$A$1:$E$11,2,FALSE),FIND("/",VLOOKUP($D4079,業務!$A$1:$E$11,2,FALSE))+1,2)</f>
        <v>專員</v>
      </c>
      <c r="Q4079">
        <f t="shared" si="190"/>
        <v>0.01</v>
      </c>
      <c r="R4079">
        <f t="shared" si="191"/>
        <v>557.99999999999989</v>
      </c>
    </row>
    <row r="4080" spans="1:18" ht="15.75" customHeight="1">
      <c r="A4080" s="19">
        <v>4079</v>
      </c>
      <c r="B4080" s="4">
        <v>4</v>
      </c>
      <c r="C4080" s="15">
        <v>284</v>
      </c>
      <c r="D4080" s="21">
        <v>4</v>
      </c>
      <c r="E4080" s="22">
        <v>44643</v>
      </c>
      <c r="F4080" s="26">
        <v>70</v>
      </c>
      <c r="G4080" s="24">
        <v>0.1</v>
      </c>
      <c r="H4080">
        <f>VLOOKUP($B4080,產品!$A$1:$E$61,4,FALSE)*(1-$G4080)*$F4080</f>
        <v>63000</v>
      </c>
      <c r="I4080" s="58">
        <f>$H4080-VLOOKUP($B4080,產品!$A$2:$E$61,5,FALSE)*F4080-$R4080</f>
        <v>34244</v>
      </c>
      <c r="J4080">
        <f t="shared" si="189"/>
        <v>2022</v>
      </c>
      <c r="P4080" t="str">
        <f>MID(VLOOKUP($D4080,業務!$A$1:$E$11,2,FALSE),FIND("/",VLOOKUP($D4080,業務!$A$1:$E$11,2,FALSE))+1,2)</f>
        <v>副理</v>
      </c>
      <c r="Q4080">
        <f t="shared" si="190"/>
        <v>1.2E-2</v>
      </c>
      <c r="R4080">
        <f t="shared" si="191"/>
        <v>756</v>
      </c>
    </row>
    <row r="4081" spans="1:18" ht="15.75" customHeight="1">
      <c r="A4081" s="19">
        <v>4080</v>
      </c>
      <c r="B4081" s="4">
        <v>22</v>
      </c>
      <c r="C4081" s="15">
        <v>2</v>
      </c>
      <c r="D4081" s="21">
        <v>5</v>
      </c>
      <c r="E4081" s="22">
        <v>44643</v>
      </c>
      <c r="F4081" s="26">
        <v>75</v>
      </c>
      <c r="G4081" s="24">
        <v>0.17</v>
      </c>
      <c r="H4081">
        <f>VLOOKUP($B4081,產品!$A$1:$E$61,4,FALSE)*(1-$G4081)*$F4081</f>
        <v>112050</v>
      </c>
      <c r="I4081" s="58">
        <f>$H4081-VLOOKUP($B4081,產品!$A$2:$E$61,5,FALSE)*F4081-$R4081</f>
        <v>56929.5</v>
      </c>
      <c r="J4081">
        <f t="shared" si="189"/>
        <v>2022</v>
      </c>
      <c r="P4081" t="str">
        <f>MID(VLOOKUP($D4081,業務!$A$1:$E$11,2,FALSE),FIND("/",VLOOKUP($D4081,業務!$A$1:$E$11,2,FALSE))+1,2)</f>
        <v>專員</v>
      </c>
      <c r="Q4081">
        <f t="shared" si="190"/>
        <v>0.01</v>
      </c>
      <c r="R4081">
        <f t="shared" si="191"/>
        <v>1120.5</v>
      </c>
    </row>
    <row r="4082" spans="1:18" ht="15.75" customHeight="1">
      <c r="A4082" s="19">
        <v>4081</v>
      </c>
      <c r="B4082" s="4">
        <v>43</v>
      </c>
      <c r="C4082" s="15">
        <v>267</v>
      </c>
      <c r="D4082" s="21">
        <v>8</v>
      </c>
      <c r="E4082" s="22">
        <v>44644</v>
      </c>
      <c r="F4082" s="26">
        <v>1</v>
      </c>
      <c r="G4082" s="24">
        <v>0.05</v>
      </c>
      <c r="H4082">
        <f>VLOOKUP($B4082,產品!$A$1:$E$61,4,FALSE)*(1-$G4082)*$F4082</f>
        <v>17100</v>
      </c>
      <c r="I4082" s="58">
        <f>$H4082-VLOOKUP($B4082,產品!$A$2:$E$61,5,FALSE)*F4082-$R4082</f>
        <v>5229</v>
      </c>
      <c r="J4082">
        <f t="shared" si="189"/>
        <v>2022</v>
      </c>
      <c r="P4082" t="str">
        <f>MID(VLOOKUP($D4082,業務!$A$1:$E$11,2,FALSE),FIND("/",VLOOKUP($D4082,業務!$A$1:$E$11,2,FALSE))+1,2)</f>
        <v>專員</v>
      </c>
      <c r="Q4082">
        <f t="shared" si="190"/>
        <v>0.01</v>
      </c>
      <c r="R4082">
        <f t="shared" si="191"/>
        <v>171</v>
      </c>
    </row>
    <row r="4083" spans="1:18" ht="15.75" customHeight="1">
      <c r="A4083" s="19">
        <v>4082</v>
      </c>
      <c r="B4083" s="4">
        <v>28</v>
      </c>
      <c r="C4083" s="15">
        <v>271</v>
      </c>
      <c r="D4083" s="21">
        <v>7</v>
      </c>
      <c r="E4083" s="22">
        <v>44644</v>
      </c>
      <c r="F4083" s="26">
        <v>6</v>
      </c>
      <c r="G4083" s="24">
        <v>0.11</v>
      </c>
      <c r="H4083">
        <f>VLOOKUP($B4083,產品!$A$1:$E$61,4,FALSE)*(1-$G4083)*$F4083</f>
        <v>40050</v>
      </c>
      <c r="I4083" s="58">
        <f>$H4083-VLOOKUP($B4083,產品!$A$2:$E$61,5,FALSE)*F4083-$R4083</f>
        <v>12569.4</v>
      </c>
      <c r="J4083">
        <f t="shared" si="189"/>
        <v>2022</v>
      </c>
      <c r="P4083" t="str">
        <f>MID(VLOOKUP($D4083,業務!$A$1:$E$11,2,FALSE),FIND("/",VLOOKUP($D4083,業務!$A$1:$E$11,2,FALSE))+1,2)</f>
        <v>副理</v>
      </c>
      <c r="Q4083">
        <f t="shared" si="190"/>
        <v>1.2E-2</v>
      </c>
      <c r="R4083">
        <f t="shared" si="191"/>
        <v>480.6</v>
      </c>
    </row>
    <row r="4084" spans="1:18" ht="15.75" customHeight="1">
      <c r="A4084" s="19">
        <v>4083</v>
      </c>
      <c r="B4084" s="4">
        <v>8</v>
      </c>
      <c r="C4084" s="15">
        <v>10</v>
      </c>
      <c r="D4084" s="21">
        <v>8</v>
      </c>
      <c r="E4084" s="22">
        <v>44644</v>
      </c>
      <c r="F4084" s="26">
        <v>20</v>
      </c>
      <c r="G4084" s="24">
        <v>0.17</v>
      </c>
      <c r="H4084">
        <f>VLOOKUP($B4084,產品!$A$1:$E$61,4,FALSE)*(1-$G4084)*$F4084</f>
        <v>16600</v>
      </c>
      <c r="I4084" s="58">
        <f>$H4084-VLOOKUP($B4084,產品!$A$2:$E$61,5,FALSE)*F4084-$R4084</f>
        <v>8434</v>
      </c>
      <c r="J4084">
        <f t="shared" si="189"/>
        <v>2022</v>
      </c>
      <c r="P4084" t="str">
        <f>MID(VLOOKUP($D4084,業務!$A$1:$E$11,2,FALSE),FIND("/",VLOOKUP($D4084,業務!$A$1:$E$11,2,FALSE))+1,2)</f>
        <v>專員</v>
      </c>
      <c r="Q4084">
        <f t="shared" si="190"/>
        <v>0.01</v>
      </c>
      <c r="R4084">
        <f t="shared" si="191"/>
        <v>166</v>
      </c>
    </row>
    <row r="4085" spans="1:18" ht="15.75" customHeight="1">
      <c r="A4085" s="19">
        <v>4084</v>
      </c>
      <c r="B4085" s="4">
        <v>16</v>
      </c>
      <c r="C4085" s="15">
        <v>123</v>
      </c>
      <c r="D4085" s="21">
        <v>3</v>
      </c>
      <c r="E4085" s="22">
        <v>44644</v>
      </c>
      <c r="F4085" s="26">
        <v>30</v>
      </c>
      <c r="G4085" s="24">
        <v>0.1</v>
      </c>
      <c r="H4085">
        <f>VLOOKUP($B4085,產品!$A$1:$E$61,4,FALSE)*(1-$G4085)*$F4085</f>
        <v>48600</v>
      </c>
      <c r="I4085" s="58">
        <f>$H4085-VLOOKUP($B4085,產品!$A$2:$E$61,5,FALSE)*F4085-$R4085</f>
        <v>26222.400000000001</v>
      </c>
      <c r="J4085">
        <f t="shared" si="189"/>
        <v>2022</v>
      </c>
      <c r="P4085" t="str">
        <f>MID(VLOOKUP($D4085,業務!$A$1:$E$11,2,FALSE),FIND("/",VLOOKUP($D4085,業務!$A$1:$E$11,2,FALSE))+1,2)</f>
        <v>協理</v>
      </c>
      <c r="Q4085">
        <f t="shared" si="190"/>
        <v>1.6E-2</v>
      </c>
      <c r="R4085">
        <f t="shared" si="191"/>
        <v>777.6</v>
      </c>
    </row>
    <row r="4086" spans="1:18" ht="15.75" customHeight="1">
      <c r="A4086" s="19">
        <v>4085</v>
      </c>
      <c r="B4086" s="4">
        <v>7</v>
      </c>
      <c r="C4086" s="15">
        <v>123</v>
      </c>
      <c r="D4086" s="21">
        <v>5</v>
      </c>
      <c r="E4086" s="22">
        <v>44644</v>
      </c>
      <c r="F4086" s="26">
        <v>40</v>
      </c>
      <c r="G4086" s="24">
        <v>0.06</v>
      </c>
      <c r="H4086">
        <f>VLOOKUP($B4086,產品!$A$1:$E$61,4,FALSE)*(1-$G4086)*$F4086</f>
        <v>37600</v>
      </c>
      <c r="I4086" s="58">
        <f>$H4086-VLOOKUP($B4086,產品!$A$2:$E$61,5,FALSE)*F4086-$R4086</f>
        <v>21224</v>
      </c>
      <c r="J4086">
        <f t="shared" si="189"/>
        <v>2022</v>
      </c>
      <c r="P4086" t="str">
        <f>MID(VLOOKUP($D4086,業務!$A$1:$E$11,2,FALSE),FIND("/",VLOOKUP($D4086,業務!$A$1:$E$11,2,FALSE))+1,2)</f>
        <v>專員</v>
      </c>
      <c r="Q4086">
        <f t="shared" si="190"/>
        <v>0.01</v>
      </c>
      <c r="R4086">
        <f t="shared" si="191"/>
        <v>376</v>
      </c>
    </row>
    <row r="4087" spans="1:18" ht="15.75" customHeight="1">
      <c r="A4087" s="19">
        <v>4086</v>
      </c>
      <c r="B4087" s="4">
        <v>10</v>
      </c>
      <c r="C4087" s="15">
        <v>274</v>
      </c>
      <c r="D4087" s="21">
        <v>4</v>
      </c>
      <c r="E4087" s="22">
        <v>44644</v>
      </c>
      <c r="F4087" s="26">
        <v>70</v>
      </c>
      <c r="G4087" s="24">
        <v>0.16</v>
      </c>
      <c r="H4087">
        <f>VLOOKUP($B4087,產品!$A$1:$E$61,4,FALSE)*(1-$G4087)*$F4087</f>
        <v>58800</v>
      </c>
      <c r="I4087" s="58">
        <f>$H4087-VLOOKUP($B4087,產品!$A$2:$E$61,5,FALSE)*F4087-$R4087</f>
        <v>30094.400000000001</v>
      </c>
      <c r="J4087">
        <f t="shared" si="189"/>
        <v>2022</v>
      </c>
      <c r="P4087" t="str">
        <f>MID(VLOOKUP($D4087,業務!$A$1:$E$11,2,FALSE),FIND("/",VLOOKUP($D4087,業務!$A$1:$E$11,2,FALSE))+1,2)</f>
        <v>副理</v>
      </c>
      <c r="Q4087">
        <f t="shared" si="190"/>
        <v>1.2E-2</v>
      </c>
      <c r="R4087">
        <f t="shared" si="191"/>
        <v>705.6</v>
      </c>
    </row>
    <row r="4088" spans="1:18" ht="15.75" customHeight="1">
      <c r="A4088" s="19">
        <v>4087</v>
      </c>
      <c r="B4088" s="4">
        <v>50</v>
      </c>
      <c r="C4088" s="15">
        <v>8</v>
      </c>
      <c r="D4088" s="21">
        <v>8</v>
      </c>
      <c r="E4088" s="22">
        <v>44645</v>
      </c>
      <c r="F4088" s="26">
        <v>3</v>
      </c>
      <c r="G4088" s="24">
        <v>0.09</v>
      </c>
      <c r="H4088">
        <f>VLOOKUP($B4088,產品!$A$1:$E$61,4,FALSE)*(1-$G4088)*$F4088</f>
        <v>49140</v>
      </c>
      <c r="I4088" s="58">
        <f>$H4088-VLOOKUP($B4088,產品!$A$2:$E$61,5,FALSE)*F4088-$R4088</f>
        <v>10848.6</v>
      </c>
      <c r="J4088">
        <f t="shared" si="189"/>
        <v>2022</v>
      </c>
      <c r="P4088" t="str">
        <f>MID(VLOOKUP($D4088,業務!$A$1:$E$11,2,FALSE),FIND("/",VLOOKUP($D4088,業務!$A$1:$E$11,2,FALSE))+1,2)</f>
        <v>專員</v>
      </c>
      <c r="Q4088">
        <f t="shared" si="190"/>
        <v>0.01</v>
      </c>
      <c r="R4088">
        <f t="shared" si="191"/>
        <v>491.40000000000003</v>
      </c>
    </row>
    <row r="4089" spans="1:18" ht="15.75" customHeight="1">
      <c r="A4089" s="19">
        <v>4088</v>
      </c>
      <c r="B4089" s="4">
        <v>5</v>
      </c>
      <c r="C4089" s="15">
        <v>118</v>
      </c>
      <c r="D4089" s="21">
        <v>5</v>
      </c>
      <c r="E4089" s="22">
        <v>44645</v>
      </c>
      <c r="F4089" s="26">
        <v>10</v>
      </c>
      <c r="G4089" s="24">
        <v>0.13</v>
      </c>
      <c r="H4089">
        <f>VLOOKUP($B4089,產品!$A$1:$E$61,4,FALSE)*(1-$G4089)*$F4089</f>
        <v>8700</v>
      </c>
      <c r="I4089" s="58">
        <f>$H4089-VLOOKUP($B4089,產品!$A$2:$E$61,5,FALSE)*F4089-$R4089</f>
        <v>4613</v>
      </c>
      <c r="J4089">
        <f t="shared" si="189"/>
        <v>2022</v>
      </c>
      <c r="P4089" t="str">
        <f>MID(VLOOKUP($D4089,業務!$A$1:$E$11,2,FALSE),FIND("/",VLOOKUP($D4089,業務!$A$1:$E$11,2,FALSE))+1,2)</f>
        <v>專員</v>
      </c>
      <c r="Q4089">
        <f t="shared" si="190"/>
        <v>0.01</v>
      </c>
      <c r="R4089">
        <f t="shared" si="191"/>
        <v>87</v>
      </c>
    </row>
    <row r="4090" spans="1:18" ht="15.75" customHeight="1">
      <c r="A4090" s="19">
        <v>4089</v>
      </c>
      <c r="B4090" s="4">
        <v>21</v>
      </c>
      <c r="C4090" s="15">
        <v>137</v>
      </c>
      <c r="D4090" s="21">
        <v>1</v>
      </c>
      <c r="E4090" s="22">
        <v>44645</v>
      </c>
      <c r="F4090" s="26">
        <v>60</v>
      </c>
      <c r="G4090" s="24">
        <v>0.14000000000000001</v>
      </c>
      <c r="H4090">
        <f>VLOOKUP($B4090,產品!$A$1:$E$61,4,FALSE)*(1-$G4090)*$F4090</f>
        <v>92880</v>
      </c>
      <c r="I4090" s="58">
        <f>$H4090-VLOOKUP($B4090,產品!$A$2:$E$61,5,FALSE)*F4090-$R4090</f>
        <v>48751.199999999997</v>
      </c>
      <c r="J4090">
        <f t="shared" si="189"/>
        <v>2022</v>
      </c>
      <c r="P4090" t="str">
        <f>MID(VLOOKUP($D4090,業務!$A$1:$E$11,2,FALSE),FIND("/",VLOOKUP($D4090,業務!$A$1:$E$11,2,FALSE))+1,2)</f>
        <v>專員</v>
      </c>
      <c r="Q4090">
        <f t="shared" si="190"/>
        <v>0.01</v>
      </c>
      <c r="R4090">
        <f t="shared" si="191"/>
        <v>928.80000000000007</v>
      </c>
    </row>
    <row r="4091" spans="1:18" ht="15.75" customHeight="1">
      <c r="A4091" s="19">
        <v>4090</v>
      </c>
      <c r="B4091" s="4">
        <v>4</v>
      </c>
      <c r="C4091" s="15">
        <v>115</v>
      </c>
      <c r="D4091" s="21">
        <v>4</v>
      </c>
      <c r="E4091" s="22">
        <v>44645</v>
      </c>
      <c r="F4091" s="26">
        <v>70</v>
      </c>
      <c r="G4091" s="24">
        <v>0.18</v>
      </c>
      <c r="H4091">
        <f>VLOOKUP($B4091,產品!$A$1:$E$61,4,FALSE)*(1-$G4091)*$F4091</f>
        <v>57400.000000000007</v>
      </c>
      <c r="I4091" s="58">
        <f>$H4091-VLOOKUP($B4091,產品!$A$2:$E$61,5,FALSE)*F4091-$R4091</f>
        <v>28711.200000000008</v>
      </c>
      <c r="J4091">
        <f t="shared" si="189"/>
        <v>2022</v>
      </c>
      <c r="P4091" t="str">
        <f>MID(VLOOKUP($D4091,業務!$A$1:$E$11,2,FALSE),FIND("/",VLOOKUP($D4091,業務!$A$1:$E$11,2,FALSE))+1,2)</f>
        <v>副理</v>
      </c>
      <c r="Q4091">
        <f t="shared" si="190"/>
        <v>1.2E-2</v>
      </c>
      <c r="R4091">
        <f t="shared" si="191"/>
        <v>688.80000000000007</v>
      </c>
    </row>
    <row r="4092" spans="1:18" ht="15.75" customHeight="1">
      <c r="A4092" s="19">
        <v>4091</v>
      </c>
      <c r="B4092" s="4">
        <v>32</v>
      </c>
      <c r="C4092" s="15">
        <v>11</v>
      </c>
      <c r="D4092" s="21">
        <v>4</v>
      </c>
      <c r="E4092" s="22">
        <v>44646</v>
      </c>
      <c r="F4092" s="26">
        <v>3</v>
      </c>
      <c r="G4092" s="24">
        <v>0.12</v>
      </c>
      <c r="H4092">
        <f>VLOOKUP($B4092,產品!$A$1:$E$61,4,FALSE)*(1-$G4092)*$F4092</f>
        <v>19800</v>
      </c>
      <c r="I4092" s="58">
        <f>$H4092-VLOOKUP($B4092,產品!$A$2:$E$61,5,FALSE)*F4092-$R4092</f>
        <v>6062.4</v>
      </c>
      <c r="J4092">
        <f t="shared" si="189"/>
        <v>2022</v>
      </c>
      <c r="P4092" t="str">
        <f>MID(VLOOKUP($D4092,業務!$A$1:$E$11,2,FALSE),FIND("/",VLOOKUP($D4092,業務!$A$1:$E$11,2,FALSE))+1,2)</f>
        <v>副理</v>
      </c>
      <c r="Q4092">
        <f t="shared" si="190"/>
        <v>1.2E-2</v>
      </c>
      <c r="R4092">
        <f t="shared" si="191"/>
        <v>237.6</v>
      </c>
    </row>
    <row r="4093" spans="1:18" ht="15.75" customHeight="1">
      <c r="A4093" s="19">
        <v>4092</v>
      </c>
      <c r="B4093" s="4">
        <v>2</v>
      </c>
      <c r="C4093" s="15">
        <v>135</v>
      </c>
      <c r="D4093" s="21">
        <v>9</v>
      </c>
      <c r="E4093" s="22">
        <v>44646</v>
      </c>
      <c r="F4093" s="26">
        <v>10</v>
      </c>
      <c r="G4093" s="24">
        <v>0.19</v>
      </c>
      <c r="H4093">
        <f>VLOOKUP($B4093,產品!$A$1:$E$61,4,FALSE)*(1-$G4093)*$F4093</f>
        <v>8100</v>
      </c>
      <c r="I4093" s="58">
        <f>$H4093-VLOOKUP($B4093,產品!$A$2:$E$61,5,FALSE)*F4093-$R4093</f>
        <v>3978.5</v>
      </c>
      <c r="J4093">
        <f t="shared" si="189"/>
        <v>2022</v>
      </c>
      <c r="P4093" t="str">
        <f>MID(VLOOKUP($D4093,業務!$A$1:$E$11,2,FALSE),FIND("/",VLOOKUP($D4093,業務!$A$1:$E$11,2,FALSE))+1,2)</f>
        <v>經理</v>
      </c>
      <c r="Q4093">
        <f t="shared" si="190"/>
        <v>1.4999999999999999E-2</v>
      </c>
      <c r="R4093">
        <f t="shared" si="191"/>
        <v>121.5</v>
      </c>
    </row>
    <row r="4094" spans="1:18" ht="15.75" customHeight="1">
      <c r="A4094" s="19">
        <v>4093</v>
      </c>
      <c r="B4094" s="4">
        <v>7</v>
      </c>
      <c r="C4094" s="15">
        <v>263</v>
      </c>
      <c r="D4094" s="21">
        <v>4</v>
      </c>
      <c r="E4094" s="22">
        <v>44646</v>
      </c>
      <c r="F4094" s="26">
        <v>50</v>
      </c>
      <c r="G4094" s="24">
        <v>7.0000000000000007E-2</v>
      </c>
      <c r="H4094">
        <f>VLOOKUP($B4094,產品!$A$1:$E$61,4,FALSE)*(1-$G4094)*$F4094</f>
        <v>46499.999999999993</v>
      </c>
      <c r="I4094" s="58">
        <f>$H4094-VLOOKUP($B4094,產品!$A$2:$E$61,5,FALSE)*F4094-$R4094</f>
        <v>25941.999999999993</v>
      </c>
      <c r="J4094">
        <f t="shared" si="189"/>
        <v>2022</v>
      </c>
      <c r="P4094" t="str">
        <f>MID(VLOOKUP($D4094,業務!$A$1:$E$11,2,FALSE),FIND("/",VLOOKUP($D4094,業務!$A$1:$E$11,2,FALSE))+1,2)</f>
        <v>副理</v>
      </c>
      <c r="Q4094">
        <f t="shared" si="190"/>
        <v>1.2E-2</v>
      </c>
      <c r="R4094">
        <f t="shared" si="191"/>
        <v>557.99999999999989</v>
      </c>
    </row>
    <row r="4095" spans="1:18" ht="15.75" customHeight="1">
      <c r="A4095" s="19">
        <v>4094</v>
      </c>
      <c r="B4095" s="4">
        <v>56</v>
      </c>
      <c r="C4095" s="15">
        <v>135</v>
      </c>
      <c r="D4095" s="21">
        <v>10</v>
      </c>
      <c r="E4095" s="22">
        <v>44647</v>
      </c>
      <c r="F4095" s="26">
        <v>5</v>
      </c>
      <c r="G4095" s="24">
        <v>0.13</v>
      </c>
      <c r="H4095">
        <f>VLOOKUP($B4095,產品!$A$1:$E$61,4,FALSE)*(1-$G4095)*$F4095</f>
        <v>95700</v>
      </c>
      <c r="I4095" s="58">
        <f>$H4095-VLOOKUP($B4095,產品!$A$2:$E$61,5,FALSE)*F4095-$R4095</f>
        <v>17743.000000000015</v>
      </c>
      <c r="J4095">
        <f t="shared" si="189"/>
        <v>2022</v>
      </c>
      <c r="P4095" t="str">
        <f>MID(VLOOKUP($D4095,業務!$A$1:$E$11,2,FALSE),FIND("/",VLOOKUP($D4095,業務!$A$1:$E$11,2,FALSE))+1,2)</f>
        <v>專員</v>
      </c>
      <c r="Q4095">
        <f t="shared" si="190"/>
        <v>0.01</v>
      </c>
      <c r="R4095">
        <f t="shared" si="191"/>
        <v>957</v>
      </c>
    </row>
    <row r="4096" spans="1:18" ht="15.75" customHeight="1">
      <c r="A4096" s="19">
        <v>4095</v>
      </c>
      <c r="B4096" s="4">
        <v>55</v>
      </c>
      <c r="C4096" s="15">
        <v>262</v>
      </c>
      <c r="D4096" s="21">
        <v>2</v>
      </c>
      <c r="E4096" s="22">
        <v>44647</v>
      </c>
      <c r="F4096" s="23">
        <v>8</v>
      </c>
      <c r="G4096" s="24">
        <v>0.18</v>
      </c>
      <c r="H4096">
        <f>VLOOKUP($B4096,產品!$A$1:$E$61,4,FALSE)*(1-$G4096)*$F4096</f>
        <v>131200</v>
      </c>
      <c r="I4096" s="58">
        <f>$H4096-VLOOKUP($B4096,產品!$A$2:$E$61,5,FALSE)*F4096-$R4096</f>
        <v>17232</v>
      </c>
      <c r="J4096">
        <f t="shared" si="189"/>
        <v>2022</v>
      </c>
      <c r="P4096" t="str">
        <f>MID(VLOOKUP($D4096,業務!$A$1:$E$11,2,FALSE),FIND("/",VLOOKUP($D4096,業務!$A$1:$E$11,2,FALSE))+1,2)</f>
        <v>經理</v>
      </c>
      <c r="Q4096">
        <f t="shared" si="190"/>
        <v>1.4999999999999999E-2</v>
      </c>
      <c r="R4096">
        <f t="shared" si="191"/>
        <v>1968</v>
      </c>
    </row>
    <row r="4097" spans="1:18" ht="15.75" customHeight="1">
      <c r="A4097" s="19">
        <v>4096</v>
      </c>
      <c r="B4097" s="4">
        <v>33</v>
      </c>
      <c r="C4097" s="15">
        <v>7</v>
      </c>
      <c r="D4097" s="21">
        <v>7</v>
      </c>
      <c r="E4097" s="33">
        <v>44647</v>
      </c>
      <c r="F4097" s="14">
        <v>15</v>
      </c>
      <c r="G4097" s="34">
        <v>0.15</v>
      </c>
      <c r="H4097">
        <f>VLOOKUP($B4097,產品!$A$1:$E$61,4,FALSE)*(1-$G4097)*$F4097</f>
        <v>95625</v>
      </c>
      <c r="I4097" s="58">
        <f>$H4097-VLOOKUP($B4097,產品!$A$2:$E$61,5,FALSE)*F4097-$R4097</f>
        <v>26977.5</v>
      </c>
      <c r="J4097">
        <f t="shared" si="189"/>
        <v>2022</v>
      </c>
      <c r="P4097" t="str">
        <f>MID(VLOOKUP($D4097,業務!$A$1:$E$11,2,FALSE),FIND("/",VLOOKUP($D4097,業務!$A$1:$E$11,2,FALSE))+1,2)</f>
        <v>副理</v>
      </c>
      <c r="Q4097">
        <f t="shared" si="190"/>
        <v>1.2E-2</v>
      </c>
      <c r="R4097">
        <f t="shared" si="191"/>
        <v>1147.5</v>
      </c>
    </row>
    <row r="4098" spans="1:18" ht="15.75" customHeight="1">
      <c r="A4098" s="19">
        <v>4097</v>
      </c>
      <c r="B4098" s="4">
        <v>7</v>
      </c>
      <c r="C4098" s="15">
        <v>115</v>
      </c>
      <c r="D4098" s="21">
        <v>4</v>
      </c>
      <c r="E4098" s="22">
        <v>44647</v>
      </c>
      <c r="F4098" s="26">
        <v>60</v>
      </c>
      <c r="G4098" s="24">
        <v>0.05</v>
      </c>
      <c r="H4098">
        <f>VLOOKUP($B4098,產品!$A$1:$E$61,4,FALSE)*(1-$G4098)*$F4098</f>
        <v>57000</v>
      </c>
      <c r="I4098" s="58">
        <f>$H4098-VLOOKUP($B4098,產品!$A$2:$E$61,5,FALSE)*F4098-$R4098</f>
        <v>32316</v>
      </c>
      <c r="J4098">
        <f t="shared" si="189"/>
        <v>2022</v>
      </c>
      <c r="P4098" t="str">
        <f>MID(VLOOKUP($D4098,業務!$A$1:$E$11,2,FALSE),FIND("/",VLOOKUP($D4098,業務!$A$1:$E$11,2,FALSE))+1,2)</f>
        <v>副理</v>
      </c>
      <c r="Q4098">
        <f t="shared" si="190"/>
        <v>1.2E-2</v>
      </c>
      <c r="R4098">
        <f t="shared" si="191"/>
        <v>684</v>
      </c>
    </row>
    <row r="4099" spans="1:18" ht="15.75" customHeight="1">
      <c r="A4099" s="19">
        <v>4098</v>
      </c>
      <c r="B4099" s="4">
        <v>60</v>
      </c>
      <c r="C4099" s="15">
        <v>135</v>
      </c>
      <c r="D4099" s="21">
        <v>5</v>
      </c>
      <c r="E4099" s="22">
        <v>44648</v>
      </c>
      <c r="F4099" s="26">
        <v>8</v>
      </c>
      <c r="G4099" s="24">
        <v>0.05</v>
      </c>
      <c r="H4099">
        <f>VLOOKUP($B4099,產品!$A$1:$E$61,4,FALSE)*(1-$G4099)*$F4099</f>
        <v>190000</v>
      </c>
      <c r="I4099" s="58">
        <f>$H4099-VLOOKUP($B4099,產品!$A$2:$E$61,5,FALSE)*F4099-$R4099</f>
        <v>48100</v>
      </c>
      <c r="J4099">
        <f t="shared" ref="J4099:J4162" si="192">YEAR(E4099)</f>
        <v>2022</v>
      </c>
      <c r="P4099" t="str">
        <f>MID(VLOOKUP($D4099,業務!$A$1:$E$11,2,FALSE),FIND("/",VLOOKUP($D4099,業務!$A$1:$E$11,2,FALSE))+1,2)</f>
        <v>專員</v>
      </c>
      <c r="Q4099">
        <f t="shared" ref="Q4099:Q4162" si="193">IF($P4099="專員",1%,IF($P4099="副理",1.2%,IF($P4099="經理",1.5%,IF($P4099="協理",1.6%,0))))</f>
        <v>0.01</v>
      </c>
      <c r="R4099">
        <f t="shared" ref="R4099:R4162" si="194">$H4099*$Q4099</f>
        <v>1900</v>
      </c>
    </row>
    <row r="4100" spans="1:18" ht="15.75" customHeight="1">
      <c r="A4100" s="19">
        <v>4099</v>
      </c>
      <c r="B4100" s="4">
        <v>48</v>
      </c>
      <c r="C4100" s="15">
        <v>9</v>
      </c>
      <c r="D4100" s="21">
        <v>10</v>
      </c>
      <c r="E4100" s="22">
        <v>44648</v>
      </c>
      <c r="F4100" s="26">
        <v>9</v>
      </c>
      <c r="G4100" s="24">
        <v>0.1</v>
      </c>
      <c r="H4100">
        <f>VLOOKUP($B4100,產品!$A$1:$E$61,4,FALSE)*(1-$G4100)*$F4100</f>
        <v>178200</v>
      </c>
      <c r="I4100" s="58">
        <f>$H4100-VLOOKUP($B4100,產品!$A$2:$E$61,5,FALSE)*F4100-$R4100</f>
        <v>47718</v>
      </c>
      <c r="J4100">
        <f t="shared" si="192"/>
        <v>2022</v>
      </c>
      <c r="P4100" t="str">
        <f>MID(VLOOKUP($D4100,業務!$A$1:$E$11,2,FALSE),FIND("/",VLOOKUP($D4100,業務!$A$1:$E$11,2,FALSE))+1,2)</f>
        <v>專員</v>
      </c>
      <c r="Q4100">
        <f t="shared" si="193"/>
        <v>0.01</v>
      </c>
      <c r="R4100">
        <f t="shared" si="194"/>
        <v>1782</v>
      </c>
    </row>
    <row r="4101" spans="1:18" ht="15.75" customHeight="1">
      <c r="A4101" s="19">
        <v>4100</v>
      </c>
      <c r="B4101" s="4">
        <v>21</v>
      </c>
      <c r="C4101" s="15">
        <v>271</v>
      </c>
      <c r="D4101" s="21">
        <v>1</v>
      </c>
      <c r="E4101" s="22">
        <v>44648</v>
      </c>
      <c r="F4101" s="26">
        <v>19</v>
      </c>
      <c r="G4101" s="24">
        <v>0.08</v>
      </c>
      <c r="H4101">
        <f>VLOOKUP($B4101,產品!$A$1:$E$61,4,FALSE)*(1-$G4101)*$F4101</f>
        <v>31464</v>
      </c>
      <c r="I4101" s="58">
        <f>$H4101-VLOOKUP($B4101,產品!$A$2:$E$61,5,FALSE)*F4101-$R4101</f>
        <v>17469.36</v>
      </c>
      <c r="J4101">
        <f t="shared" si="192"/>
        <v>2022</v>
      </c>
      <c r="P4101" t="str">
        <f>MID(VLOOKUP($D4101,業務!$A$1:$E$11,2,FALSE),FIND("/",VLOOKUP($D4101,業務!$A$1:$E$11,2,FALSE))+1,2)</f>
        <v>專員</v>
      </c>
      <c r="Q4101">
        <f t="shared" si="193"/>
        <v>0.01</v>
      </c>
      <c r="R4101">
        <f t="shared" si="194"/>
        <v>314.64</v>
      </c>
    </row>
    <row r="4102" spans="1:18" ht="15.75" customHeight="1">
      <c r="A4102" s="19">
        <v>4101</v>
      </c>
      <c r="B4102" s="4">
        <v>31</v>
      </c>
      <c r="C4102" s="15">
        <v>287</v>
      </c>
      <c r="D4102" s="21">
        <v>1</v>
      </c>
      <c r="E4102" s="22">
        <v>44649</v>
      </c>
      <c r="F4102" s="26">
        <v>6</v>
      </c>
      <c r="G4102" s="24">
        <v>0.12</v>
      </c>
      <c r="H4102">
        <f>VLOOKUP($B4102,產品!$A$1:$E$61,4,FALSE)*(1-$G4102)*$F4102</f>
        <v>36960</v>
      </c>
      <c r="I4102" s="58">
        <f>$H4102-VLOOKUP($B4102,產品!$A$2:$E$61,5,FALSE)*F4102-$R4102</f>
        <v>11390.4</v>
      </c>
      <c r="J4102">
        <f t="shared" si="192"/>
        <v>2022</v>
      </c>
      <c r="P4102" t="str">
        <f>MID(VLOOKUP($D4102,業務!$A$1:$E$11,2,FALSE),FIND("/",VLOOKUP($D4102,業務!$A$1:$E$11,2,FALSE))+1,2)</f>
        <v>專員</v>
      </c>
      <c r="Q4102">
        <f t="shared" si="193"/>
        <v>0.01</v>
      </c>
      <c r="R4102">
        <f t="shared" si="194"/>
        <v>369.6</v>
      </c>
    </row>
    <row r="4103" spans="1:18" ht="15.75" customHeight="1">
      <c r="A4103" s="19">
        <v>4102</v>
      </c>
      <c r="B4103" s="4">
        <v>44</v>
      </c>
      <c r="C4103" s="15">
        <v>265</v>
      </c>
      <c r="D4103" s="21">
        <v>5</v>
      </c>
      <c r="E4103" s="22">
        <v>44649</v>
      </c>
      <c r="F4103" s="26">
        <v>9</v>
      </c>
      <c r="G4103" s="24">
        <v>0.2</v>
      </c>
      <c r="H4103">
        <f>VLOOKUP($B4103,產品!$A$1:$E$61,4,FALSE)*(1-$G4103)*$F4103</f>
        <v>144000</v>
      </c>
      <c r="I4103" s="58">
        <f>$H4103-VLOOKUP($B4103,產品!$A$2:$E$61,5,FALSE)*F4103-$R4103</f>
        <v>25560</v>
      </c>
      <c r="J4103">
        <f t="shared" si="192"/>
        <v>2022</v>
      </c>
      <c r="P4103" t="str">
        <f>MID(VLOOKUP($D4103,業務!$A$1:$E$11,2,FALSE),FIND("/",VLOOKUP($D4103,業務!$A$1:$E$11,2,FALSE))+1,2)</f>
        <v>專員</v>
      </c>
      <c r="Q4103">
        <f t="shared" si="193"/>
        <v>0.01</v>
      </c>
      <c r="R4103">
        <f t="shared" si="194"/>
        <v>1440</v>
      </c>
    </row>
    <row r="4104" spans="1:18" ht="15.75" customHeight="1">
      <c r="A4104" s="19">
        <v>4103</v>
      </c>
      <c r="B4104" s="4">
        <v>25</v>
      </c>
      <c r="C4104" s="15">
        <v>259</v>
      </c>
      <c r="D4104" s="21">
        <v>7</v>
      </c>
      <c r="E4104" s="22">
        <v>44649</v>
      </c>
      <c r="F4104" s="26">
        <v>15</v>
      </c>
      <c r="G4104" s="24">
        <v>0.12</v>
      </c>
      <c r="H4104">
        <f>VLOOKUP($B4104,產品!$A$1:$E$61,4,FALSE)*(1-$G4104)*$F4104</f>
        <v>79200</v>
      </c>
      <c r="I4104" s="58">
        <f>$H4104-VLOOKUP($B4104,產品!$A$2:$E$61,5,FALSE)*F4104-$R4104</f>
        <v>24249.599999999999</v>
      </c>
      <c r="J4104">
        <f t="shared" si="192"/>
        <v>2022</v>
      </c>
      <c r="P4104" t="str">
        <f>MID(VLOOKUP($D4104,業務!$A$1:$E$11,2,FALSE),FIND("/",VLOOKUP($D4104,業務!$A$1:$E$11,2,FALSE))+1,2)</f>
        <v>副理</v>
      </c>
      <c r="Q4104">
        <f t="shared" si="193"/>
        <v>1.2E-2</v>
      </c>
      <c r="R4104">
        <f t="shared" si="194"/>
        <v>950.4</v>
      </c>
    </row>
    <row r="4105" spans="1:18" ht="15.75" customHeight="1">
      <c r="A4105" s="19">
        <v>4104</v>
      </c>
      <c r="B4105" s="4">
        <v>21</v>
      </c>
      <c r="C4105" s="15">
        <v>294</v>
      </c>
      <c r="D4105" s="21">
        <v>7</v>
      </c>
      <c r="E4105" s="22">
        <v>44649</v>
      </c>
      <c r="F4105" s="26">
        <v>40</v>
      </c>
      <c r="G4105" s="24">
        <v>0.15</v>
      </c>
      <c r="H4105">
        <f>VLOOKUP($B4105,產品!$A$1:$E$61,4,FALSE)*(1-$G4105)*$F4105</f>
        <v>61200</v>
      </c>
      <c r="I4105" s="58">
        <f>$H4105-VLOOKUP($B4105,產品!$A$2:$E$61,5,FALSE)*F4105-$R4105</f>
        <v>31665.599999999999</v>
      </c>
      <c r="J4105">
        <f t="shared" si="192"/>
        <v>2022</v>
      </c>
      <c r="P4105" t="str">
        <f>MID(VLOOKUP($D4105,業務!$A$1:$E$11,2,FALSE),FIND("/",VLOOKUP($D4105,業務!$A$1:$E$11,2,FALSE))+1,2)</f>
        <v>副理</v>
      </c>
      <c r="Q4105">
        <f t="shared" si="193"/>
        <v>1.2E-2</v>
      </c>
      <c r="R4105">
        <f t="shared" si="194"/>
        <v>734.4</v>
      </c>
    </row>
    <row r="4106" spans="1:18" ht="15.75" customHeight="1">
      <c r="A4106" s="19">
        <v>4105</v>
      </c>
      <c r="B4106" s="4">
        <v>1</v>
      </c>
      <c r="C4106" s="15">
        <v>136</v>
      </c>
      <c r="D4106" s="21">
        <v>7</v>
      </c>
      <c r="E4106" s="22">
        <v>44649</v>
      </c>
      <c r="F4106" s="26">
        <v>40</v>
      </c>
      <c r="G4106" s="24">
        <v>7.0000000000000007E-2</v>
      </c>
      <c r="H4106">
        <f>VLOOKUP($B4106,產品!$A$1:$E$61,4,FALSE)*(1-$G4106)*$F4106</f>
        <v>37199.999999999993</v>
      </c>
      <c r="I4106" s="58">
        <f>$H4106-VLOOKUP($B4106,產品!$A$2:$E$61,5,FALSE)*F4106-$R4106</f>
        <v>20753.599999999991</v>
      </c>
      <c r="J4106">
        <f t="shared" si="192"/>
        <v>2022</v>
      </c>
      <c r="P4106" t="str">
        <f>MID(VLOOKUP($D4106,業務!$A$1:$E$11,2,FALSE),FIND("/",VLOOKUP($D4106,業務!$A$1:$E$11,2,FALSE))+1,2)</f>
        <v>副理</v>
      </c>
      <c r="Q4106">
        <f t="shared" si="193"/>
        <v>1.2E-2</v>
      </c>
      <c r="R4106">
        <f t="shared" si="194"/>
        <v>446.39999999999992</v>
      </c>
    </row>
    <row r="4107" spans="1:18" ht="15.75" customHeight="1">
      <c r="A4107" s="19">
        <v>4106</v>
      </c>
      <c r="B4107" s="4">
        <v>56</v>
      </c>
      <c r="C4107" s="15">
        <v>266</v>
      </c>
      <c r="D4107" s="21">
        <v>3</v>
      </c>
      <c r="E4107" s="22">
        <v>44650</v>
      </c>
      <c r="F4107" s="26">
        <v>9</v>
      </c>
      <c r="G4107" s="24">
        <v>0.08</v>
      </c>
      <c r="H4107">
        <f>VLOOKUP($B4107,產品!$A$1:$E$61,4,FALSE)*(1-$G4107)*$F4107</f>
        <v>182160</v>
      </c>
      <c r="I4107" s="58">
        <f>$H4107-VLOOKUP($B4107,產品!$A$2:$E$61,5,FALSE)*F4107-$R4107</f>
        <v>40645.440000000031</v>
      </c>
      <c r="J4107">
        <f t="shared" si="192"/>
        <v>2022</v>
      </c>
      <c r="P4107" t="str">
        <f>MID(VLOOKUP($D4107,業務!$A$1:$E$11,2,FALSE),FIND("/",VLOOKUP($D4107,業務!$A$1:$E$11,2,FALSE))+1,2)</f>
        <v>協理</v>
      </c>
      <c r="Q4107">
        <f t="shared" si="193"/>
        <v>1.6E-2</v>
      </c>
      <c r="R4107">
        <f t="shared" si="194"/>
        <v>2914.56</v>
      </c>
    </row>
    <row r="4108" spans="1:18" ht="15.75" customHeight="1">
      <c r="A4108" s="19">
        <v>4107</v>
      </c>
      <c r="B4108" s="4">
        <v>36</v>
      </c>
      <c r="C4108" s="15">
        <v>272</v>
      </c>
      <c r="D4108" s="21">
        <v>7</v>
      </c>
      <c r="E4108" s="22">
        <v>44650</v>
      </c>
      <c r="F4108" s="26">
        <v>12</v>
      </c>
      <c r="G4108" s="24">
        <v>0.19</v>
      </c>
      <c r="H4108">
        <f>VLOOKUP($B4108,產品!$A$1:$E$61,4,FALSE)*(1-$G4108)*$F4108</f>
        <v>87480.000000000015</v>
      </c>
      <c r="I4108" s="58">
        <f>$H4108-VLOOKUP($B4108,產品!$A$2:$E$61,5,FALSE)*F4108-$R4108</f>
        <v>21630.240000000013</v>
      </c>
      <c r="J4108">
        <f t="shared" si="192"/>
        <v>2022</v>
      </c>
      <c r="P4108" t="str">
        <f>MID(VLOOKUP($D4108,業務!$A$1:$E$11,2,FALSE),FIND("/",VLOOKUP($D4108,業務!$A$1:$E$11,2,FALSE))+1,2)</f>
        <v>副理</v>
      </c>
      <c r="Q4108">
        <f t="shared" si="193"/>
        <v>1.2E-2</v>
      </c>
      <c r="R4108">
        <f t="shared" si="194"/>
        <v>1049.7600000000002</v>
      </c>
    </row>
    <row r="4109" spans="1:18" ht="15.75" customHeight="1">
      <c r="A4109" s="19">
        <v>4108</v>
      </c>
      <c r="B4109" s="4">
        <v>36</v>
      </c>
      <c r="C4109" s="15">
        <v>265</v>
      </c>
      <c r="D4109" s="21">
        <v>8</v>
      </c>
      <c r="E4109" s="22">
        <v>44650</v>
      </c>
      <c r="F4109" s="26">
        <v>16</v>
      </c>
      <c r="G4109" s="24">
        <v>0.1</v>
      </c>
      <c r="H4109">
        <f>VLOOKUP($B4109,產品!$A$1:$E$61,4,FALSE)*(1-$G4109)*$F4109</f>
        <v>129600</v>
      </c>
      <c r="I4109" s="58">
        <f>$H4109-VLOOKUP($B4109,產品!$A$2:$E$61,5,FALSE)*F4109-$R4109</f>
        <v>41904</v>
      </c>
      <c r="J4109">
        <f t="shared" si="192"/>
        <v>2022</v>
      </c>
      <c r="P4109" t="str">
        <f>MID(VLOOKUP($D4109,業務!$A$1:$E$11,2,FALSE),FIND("/",VLOOKUP($D4109,業務!$A$1:$E$11,2,FALSE))+1,2)</f>
        <v>專員</v>
      </c>
      <c r="Q4109">
        <f t="shared" si="193"/>
        <v>0.01</v>
      </c>
      <c r="R4109">
        <f t="shared" si="194"/>
        <v>1296</v>
      </c>
    </row>
    <row r="4110" spans="1:18" ht="15.75" customHeight="1">
      <c r="A4110" s="19">
        <v>4109</v>
      </c>
      <c r="B4110" s="4">
        <v>15</v>
      </c>
      <c r="C4110" s="15">
        <v>5</v>
      </c>
      <c r="D4110" s="21">
        <v>9</v>
      </c>
      <c r="E4110" s="22">
        <v>44650</v>
      </c>
      <c r="F4110" s="26">
        <v>60</v>
      </c>
      <c r="G4110" s="24">
        <v>0.05</v>
      </c>
      <c r="H4110">
        <f>VLOOKUP($B4110,產品!$A$1:$E$61,4,FALSE)*(1-$G4110)*$F4110</f>
        <v>102600</v>
      </c>
      <c r="I4110" s="58">
        <f>$H4110-VLOOKUP($B4110,產品!$A$2:$E$61,5,FALSE)*F4110-$R4110</f>
        <v>57861</v>
      </c>
      <c r="J4110">
        <f t="shared" si="192"/>
        <v>2022</v>
      </c>
      <c r="P4110" t="str">
        <f>MID(VLOOKUP($D4110,業務!$A$1:$E$11,2,FALSE),FIND("/",VLOOKUP($D4110,業務!$A$1:$E$11,2,FALSE))+1,2)</f>
        <v>經理</v>
      </c>
      <c r="Q4110">
        <f t="shared" si="193"/>
        <v>1.4999999999999999E-2</v>
      </c>
      <c r="R4110">
        <f t="shared" si="194"/>
        <v>1539</v>
      </c>
    </row>
    <row r="4111" spans="1:18" ht="15.75" customHeight="1">
      <c r="A4111" s="19">
        <v>4110</v>
      </c>
      <c r="B4111" s="4">
        <v>7</v>
      </c>
      <c r="C4111" s="15">
        <v>7</v>
      </c>
      <c r="D4111" s="21">
        <v>6</v>
      </c>
      <c r="E4111" s="22">
        <v>44650</v>
      </c>
      <c r="F4111" s="26">
        <v>90</v>
      </c>
      <c r="G4111" s="24">
        <v>0.14000000000000001</v>
      </c>
      <c r="H4111">
        <f>VLOOKUP($B4111,產品!$A$1:$E$61,4,FALSE)*(1-$G4111)*$F4111</f>
        <v>77400</v>
      </c>
      <c r="I4111" s="58">
        <f>$H4111-VLOOKUP($B4111,產品!$A$2:$E$61,5,FALSE)*F4111-$R4111</f>
        <v>40626</v>
      </c>
      <c r="J4111">
        <f t="shared" si="192"/>
        <v>2022</v>
      </c>
      <c r="P4111" t="str">
        <f>MID(VLOOKUP($D4111,業務!$A$1:$E$11,2,FALSE),FIND("/",VLOOKUP($D4111,業務!$A$1:$E$11,2,FALSE))+1,2)</f>
        <v>專員</v>
      </c>
      <c r="Q4111">
        <f t="shared" si="193"/>
        <v>0.01</v>
      </c>
      <c r="R4111">
        <f t="shared" si="194"/>
        <v>774</v>
      </c>
    </row>
    <row r="4112" spans="1:18" ht="15.75" customHeight="1">
      <c r="A4112" s="19">
        <v>4111</v>
      </c>
      <c r="B4112" s="4">
        <v>26</v>
      </c>
      <c r="C4112" s="15">
        <v>7</v>
      </c>
      <c r="D4112" s="21">
        <v>8</v>
      </c>
      <c r="E4112" s="33">
        <v>44651</v>
      </c>
      <c r="F4112" s="14">
        <v>8</v>
      </c>
      <c r="G4112" s="34">
        <v>0.2</v>
      </c>
      <c r="H4112">
        <f>VLOOKUP($B4112,產品!$A$1:$E$61,4,FALSE)*(1-$G4112)*$F4112</f>
        <v>41600</v>
      </c>
      <c r="I4112" s="58">
        <f>$H4112-VLOOKUP($B4112,產品!$A$2:$E$61,5,FALSE)*F4112-$R4112</f>
        <v>9984</v>
      </c>
      <c r="J4112">
        <f t="shared" si="192"/>
        <v>2022</v>
      </c>
      <c r="P4112" t="str">
        <f>MID(VLOOKUP($D4112,業務!$A$1:$E$11,2,FALSE),FIND("/",VLOOKUP($D4112,業務!$A$1:$E$11,2,FALSE))+1,2)</f>
        <v>專員</v>
      </c>
      <c r="Q4112">
        <f t="shared" si="193"/>
        <v>0.01</v>
      </c>
      <c r="R4112">
        <f t="shared" si="194"/>
        <v>416</v>
      </c>
    </row>
    <row r="4113" spans="1:18" ht="15.75" customHeight="1">
      <c r="A4113" s="19">
        <v>4112</v>
      </c>
      <c r="B4113" s="4">
        <v>51</v>
      </c>
      <c r="C4113" s="15">
        <v>138</v>
      </c>
      <c r="D4113" s="21">
        <v>8</v>
      </c>
      <c r="E4113" s="22">
        <v>44651</v>
      </c>
      <c r="F4113" s="26">
        <v>10</v>
      </c>
      <c r="G4113" s="24">
        <v>0.15</v>
      </c>
      <c r="H4113">
        <f>VLOOKUP($B4113,產品!$A$1:$E$61,4,FALSE)*(1-$G4113)*$F4113</f>
        <v>170000</v>
      </c>
      <c r="I4113" s="58">
        <f>$H4113-VLOOKUP($B4113,產品!$A$2:$E$61,5,FALSE)*F4113-$R4113</f>
        <v>28300</v>
      </c>
      <c r="J4113">
        <f t="shared" si="192"/>
        <v>2022</v>
      </c>
      <c r="P4113" t="str">
        <f>MID(VLOOKUP($D4113,業務!$A$1:$E$11,2,FALSE),FIND("/",VLOOKUP($D4113,業務!$A$1:$E$11,2,FALSE))+1,2)</f>
        <v>專員</v>
      </c>
      <c r="Q4113">
        <f t="shared" si="193"/>
        <v>0.01</v>
      </c>
      <c r="R4113">
        <f t="shared" si="194"/>
        <v>1700</v>
      </c>
    </row>
    <row r="4114" spans="1:18" ht="15.75" customHeight="1">
      <c r="A4114" s="19">
        <v>4113</v>
      </c>
      <c r="B4114" s="4">
        <v>31</v>
      </c>
      <c r="C4114" s="15">
        <v>5</v>
      </c>
      <c r="D4114" s="21">
        <v>1</v>
      </c>
      <c r="E4114" s="22">
        <v>44651</v>
      </c>
      <c r="F4114" s="26">
        <v>10</v>
      </c>
      <c r="G4114" s="24">
        <v>0.05</v>
      </c>
      <c r="H4114">
        <f>VLOOKUP($B4114,產品!$A$1:$E$61,4,FALSE)*(1-$G4114)*$F4114</f>
        <v>66500</v>
      </c>
      <c r="I4114" s="58">
        <f>$H4114-VLOOKUP($B4114,產品!$A$2:$E$61,5,FALSE)*F4114-$R4114</f>
        <v>23835</v>
      </c>
      <c r="J4114">
        <f t="shared" si="192"/>
        <v>2022</v>
      </c>
      <c r="P4114" t="str">
        <f>MID(VLOOKUP($D4114,業務!$A$1:$E$11,2,FALSE),FIND("/",VLOOKUP($D4114,業務!$A$1:$E$11,2,FALSE))+1,2)</f>
        <v>專員</v>
      </c>
      <c r="Q4114">
        <f t="shared" si="193"/>
        <v>0.01</v>
      </c>
      <c r="R4114">
        <f t="shared" si="194"/>
        <v>665</v>
      </c>
    </row>
    <row r="4115" spans="1:18" ht="15.75" customHeight="1">
      <c r="A4115" s="19">
        <v>4114</v>
      </c>
      <c r="B4115" s="4">
        <v>16</v>
      </c>
      <c r="C4115" s="15">
        <v>6</v>
      </c>
      <c r="D4115" s="21">
        <v>1</v>
      </c>
      <c r="E4115" s="22">
        <v>44651</v>
      </c>
      <c r="F4115" s="26">
        <v>10</v>
      </c>
      <c r="G4115" s="24">
        <v>0.11</v>
      </c>
      <c r="H4115">
        <f>VLOOKUP($B4115,產品!$A$1:$E$61,4,FALSE)*(1-$G4115)*$F4115</f>
        <v>16020</v>
      </c>
      <c r="I4115" s="58">
        <f>$H4115-VLOOKUP($B4115,產品!$A$2:$E$61,5,FALSE)*F4115-$R4115</f>
        <v>8659.7999999999993</v>
      </c>
      <c r="J4115">
        <f t="shared" si="192"/>
        <v>2022</v>
      </c>
      <c r="P4115" t="str">
        <f>MID(VLOOKUP($D4115,業務!$A$1:$E$11,2,FALSE),FIND("/",VLOOKUP($D4115,業務!$A$1:$E$11,2,FALSE))+1,2)</f>
        <v>專員</v>
      </c>
      <c r="Q4115">
        <f t="shared" si="193"/>
        <v>0.01</v>
      </c>
      <c r="R4115">
        <f t="shared" si="194"/>
        <v>160.20000000000002</v>
      </c>
    </row>
    <row r="4116" spans="1:18" ht="15.75" customHeight="1">
      <c r="A4116" s="19">
        <v>4115</v>
      </c>
      <c r="B4116" s="4">
        <v>3</v>
      </c>
      <c r="C4116" s="15">
        <v>137</v>
      </c>
      <c r="D4116" s="21">
        <v>2</v>
      </c>
      <c r="E4116" s="22">
        <v>44651</v>
      </c>
      <c r="F4116" s="26">
        <v>17</v>
      </c>
      <c r="G4116" s="24">
        <v>0.11</v>
      </c>
      <c r="H4116">
        <f>VLOOKUP($B4116,產品!$A$1:$E$61,4,FALSE)*(1-$G4116)*$F4116</f>
        <v>15130</v>
      </c>
      <c r="I4116" s="58">
        <f>$H4116-VLOOKUP($B4116,產品!$A$2:$E$61,5,FALSE)*F4116-$R4116</f>
        <v>8103.05</v>
      </c>
      <c r="J4116">
        <f t="shared" si="192"/>
        <v>2022</v>
      </c>
      <c r="P4116" t="str">
        <f>MID(VLOOKUP($D4116,業務!$A$1:$E$11,2,FALSE),FIND("/",VLOOKUP($D4116,業務!$A$1:$E$11,2,FALSE))+1,2)</f>
        <v>經理</v>
      </c>
      <c r="Q4116">
        <f t="shared" si="193"/>
        <v>1.4999999999999999E-2</v>
      </c>
      <c r="R4116">
        <f t="shared" si="194"/>
        <v>226.95</v>
      </c>
    </row>
    <row r="4117" spans="1:18" ht="15.75" customHeight="1">
      <c r="A4117" s="19">
        <v>4116</v>
      </c>
      <c r="B4117" s="4">
        <v>33</v>
      </c>
      <c r="C4117" s="15">
        <v>123</v>
      </c>
      <c r="D4117" s="21">
        <v>3</v>
      </c>
      <c r="E4117" s="22">
        <v>44651</v>
      </c>
      <c r="F4117" s="26">
        <v>25</v>
      </c>
      <c r="G4117" s="24">
        <v>0.1</v>
      </c>
      <c r="H4117">
        <f>VLOOKUP($B4117,產品!$A$1:$E$61,4,FALSE)*(1-$G4117)*$F4117</f>
        <v>168750</v>
      </c>
      <c r="I4117" s="58">
        <f>$H4117-VLOOKUP($B4117,產品!$A$2:$E$61,5,FALSE)*F4117-$R4117</f>
        <v>53550</v>
      </c>
      <c r="J4117">
        <f t="shared" si="192"/>
        <v>2022</v>
      </c>
      <c r="P4117" t="str">
        <f>MID(VLOOKUP($D4117,業務!$A$1:$E$11,2,FALSE),FIND("/",VLOOKUP($D4117,業務!$A$1:$E$11,2,FALSE))+1,2)</f>
        <v>協理</v>
      </c>
      <c r="Q4117">
        <f t="shared" si="193"/>
        <v>1.6E-2</v>
      </c>
      <c r="R4117">
        <f t="shared" si="194"/>
        <v>2700</v>
      </c>
    </row>
    <row r="4118" spans="1:18" ht="15.75" customHeight="1">
      <c r="A4118" s="19">
        <v>4117</v>
      </c>
      <c r="B4118" s="4">
        <v>8</v>
      </c>
      <c r="C4118" s="15">
        <v>135</v>
      </c>
      <c r="D4118" s="21">
        <v>8</v>
      </c>
      <c r="E4118" s="22">
        <v>44651</v>
      </c>
      <c r="F4118" s="26">
        <v>70</v>
      </c>
      <c r="G4118" s="24">
        <v>0.19</v>
      </c>
      <c r="H4118">
        <f>VLOOKUP($B4118,產品!$A$1:$E$61,4,FALSE)*(1-$G4118)*$F4118</f>
        <v>56700</v>
      </c>
      <c r="I4118" s="58">
        <f>$H4118-VLOOKUP($B4118,產品!$A$2:$E$61,5,FALSE)*F4118-$R4118</f>
        <v>28133</v>
      </c>
      <c r="J4118">
        <f t="shared" si="192"/>
        <v>2022</v>
      </c>
      <c r="P4118" t="str">
        <f>MID(VLOOKUP($D4118,業務!$A$1:$E$11,2,FALSE),FIND("/",VLOOKUP($D4118,業務!$A$1:$E$11,2,FALSE))+1,2)</f>
        <v>專員</v>
      </c>
      <c r="Q4118">
        <f t="shared" si="193"/>
        <v>0.01</v>
      </c>
      <c r="R4118">
        <f t="shared" si="194"/>
        <v>567</v>
      </c>
    </row>
    <row r="4119" spans="1:18" ht="15.75" customHeight="1">
      <c r="A4119" s="19">
        <v>4118</v>
      </c>
      <c r="B4119" s="4">
        <v>56</v>
      </c>
      <c r="C4119" s="15">
        <v>5</v>
      </c>
      <c r="D4119" s="21">
        <v>1</v>
      </c>
      <c r="E4119" s="22">
        <v>44652</v>
      </c>
      <c r="F4119" s="26">
        <v>3</v>
      </c>
      <c r="G4119" s="24">
        <v>0.1</v>
      </c>
      <c r="H4119">
        <f>VLOOKUP($B4119,產品!$A$1:$E$61,4,FALSE)*(1-$G4119)*$F4119</f>
        <v>59400</v>
      </c>
      <c r="I4119" s="58">
        <f>$H4119-VLOOKUP($B4119,產品!$A$2:$E$61,5,FALSE)*F4119-$R4119</f>
        <v>12606.000000000007</v>
      </c>
      <c r="J4119">
        <f t="shared" si="192"/>
        <v>2022</v>
      </c>
      <c r="P4119" t="str">
        <f>MID(VLOOKUP($D4119,業務!$A$1:$E$11,2,FALSE),FIND("/",VLOOKUP($D4119,業務!$A$1:$E$11,2,FALSE))+1,2)</f>
        <v>專員</v>
      </c>
      <c r="Q4119">
        <f t="shared" si="193"/>
        <v>0.01</v>
      </c>
      <c r="R4119">
        <f t="shared" si="194"/>
        <v>594</v>
      </c>
    </row>
    <row r="4120" spans="1:18" ht="15.75" customHeight="1">
      <c r="A4120" s="19">
        <v>4119</v>
      </c>
      <c r="B4120" s="4">
        <v>27</v>
      </c>
      <c r="C4120" s="15">
        <v>284</v>
      </c>
      <c r="D4120" s="21">
        <v>10</v>
      </c>
      <c r="E4120" s="22">
        <v>44652</v>
      </c>
      <c r="F4120" s="26">
        <v>5</v>
      </c>
      <c r="G4120" s="24">
        <v>0.12</v>
      </c>
      <c r="H4120">
        <f>VLOOKUP($B4120,產品!$A$1:$E$61,4,FALSE)*(1-$G4120)*$F4120</f>
        <v>30800</v>
      </c>
      <c r="I4120" s="58">
        <f>$H4120-VLOOKUP($B4120,產品!$A$2:$E$61,5,FALSE)*F4120-$R4120</f>
        <v>9492</v>
      </c>
      <c r="J4120">
        <f t="shared" si="192"/>
        <v>2022</v>
      </c>
      <c r="P4120" t="str">
        <f>MID(VLOOKUP($D4120,業務!$A$1:$E$11,2,FALSE),FIND("/",VLOOKUP($D4120,業務!$A$1:$E$11,2,FALSE))+1,2)</f>
        <v>專員</v>
      </c>
      <c r="Q4120">
        <f t="shared" si="193"/>
        <v>0.01</v>
      </c>
      <c r="R4120">
        <f t="shared" si="194"/>
        <v>308</v>
      </c>
    </row>
    <row r="4121" spans="1:18" ht="15.75" customHeight="1">
      <c r="A4121" s="19">
        <v>4120</v>
      </c>
      <c r="B4121" s="4">
        <v>31</v>
      </c>
      <c r="C4121" s="15">
        <v>268</v>
      </c>
      <c r="D4121" s="21">
        <v>7</v>
      </c>
      <c r="E4121" s="22">
        <v>44652</v>
      </c>
      <c r="F4121" s="26">
        <v>6</v>
      </c>
      <c r="G4121" s="24">
        <v>0.16</v>
      </c>
      <c r="H4121">
        <f>VLOOKUP($B4121,產品!$A$1:$E$61,4,FALSE)*(1-$G4121)*$F4121</f>
        <v>35280</v>
      </c>
      <c r="I4121" s="58">
        <f>$H4121-VLOOKUP($B4121,產品!$A$2:$E$61,5,FALSE)*F4121-$R4121</f>
        <v>9656.64</v>
      </c>
      <c r="J4121">
        <f t="shared" si="192"/>
        <v>2022</v>
      </c>
      <c r="P4121" t="str">
        <f>MID(VLOOKUP($D4121,業務!$A$1:$E$11,2,FALSE),FIND("/",VLOOKUP($D4121,業務!$A$1:$E$11,2,FALSE))+1,2)</f>
        <v>副理</v>
      </c>
      <c r="Q4121">
        <f t="shared" si="193"/>
        <v>1.2E-2</v>
      </c>
      <c r="R4121">
        <f t="shared" si="194"/>
        <v>423.36</v>
      </c>
    </row>
    <row r="4122" spans="1:18" ht="15.75" customHeight="1">
      <c r="A4122" s="19">
        <v>4121</v>
      </c>
      <c r="B4122" s="4">
        <v>19</v>
      </c>
      <c r="C4122" s="15">
        <v>274</v>
      </c>
      <c r="D4122" s="21">
        <v>4</v>
      </c>
      <c r="E4122" s="22">
        <v>44652</v>
      </c>
      <c r="F4122" s="26">
        <v>10</v>
      </c>
      <c r="G4122" s="24">
        <v>0.12</v>
      </c>
      <c r="H4122">
        <f>VLOOKUP($B4122,產品!$A$1:$E$61,4,FALSE)*(1-$G4122)*$F4122</f>
        <v>15840</v>
      </c>
      <c r="I4122" s="58">
        <f>$H4122-VLOOKUP($B4122,產品!$A$2:$E$61,5,FALSE)*F4122-$R4122</f>
        <v>8449.92</v>
      </c>
      <c r="J4122">
        <f t="shared" si="192"/>
        <v>2022</v>
      </c>
      <c r="P4122" t="str">
        <f>MID(VLOOKUP($D4122,業務!$A$1:$E$11,2,FALSE),FIND("/",VLOOKUP($D4122,業務!$A$1:$E$11,2,FALSE))+1,2)</f>
        <v>副理</v>
      </c>
      <c r="Q4122">
        <f t="shared" si="193"/>
        <v>1.2E-2</v>
      </c>
      <c r="R4122">
        <f t="shared" si="194"/>
        <v>190.08</v>
      </c>
    </row>
    <row r="4123" spans="1:18" ht="15.75" customHeight="1">
      <c r="A4123" s="19">
        <v>4122</v>
      </c>
      <c r="B4123" s="4">
        <v>24</v>
      </c>
      <c r="C4123" s="15">
        <v>8</v>
      </c>
      <c r="D4123" s="21">
        <v>9</v>
      </c>
      <c r="E4123" s="22">
        <v>44652</v>
      </c>
      <c r="F4123" s="26">
        <v>12</v>
      </c>
      <c r="G4123" s="24">
        <v>0.1</v>
      </c>
      <c r="H4123">
        <f>VLOOKUP($B4123,產品!$A$1:$E$61,4,FALSE)*(1-$G4123)*$F4123</f>
        <v>19440</v>
      </c>
      <c r="I4123" s="58">
        <f>$H4123-VLOOKUP($B4123,產品!$A$2:$E$61,5,FALSE)*F4123-$R4123</f>
        <v>10508.4</v>
      </c>
      <c r="J4123">
        <f t="shared" si="192"/>
        <v>2022</v>
      </c>
      <c r="P4123" t="str">
        <f>MID(VLOOKUP($D4123,業務!$A$1:$E$11,2,FALSE),FIND("/",VLOOKUP($D4123,業務!$A$1:$E$11,2,FALSE))+1,2)</f>
        <v>經理</v>
      </c>
      <c r="Q4123">
        <f t="shared" si="193"/>
        <v>1.4999999999999999E-2</v>
      </c>
      <c r="R4123">
        <f t="shared" si="194"/>
        <v>291.59999999999997</v>
      </c>
    </row>
    <row r="4124" spans="1:18" ht="15.75" customHeight="1">
      <c r="A4124" s="19">
        <v>4123</v>
      </c>
      <c r="B4124" s="4">
        <v>28</v>
      </c>
      <c r="C4124" s="15">
        <v>290</v>
      </c>
      <c r="D4124" s="21">
        <v>10</v>
      </c>
      <c r="E4124" s="22">
        <v>44652</v>
      </c>
      <c r="F4124" s="26">
        <v>30</v>
      </c>
      <c r="G4124" s="24">
        <v>0.16</v>
      </c>
      <c r="H4124">
        <f>VLOOKUP($B4124,產品!$A$1:$E$61,4,FALSE)*(1-$G4124)*$F4124</f>
        <v>189000</v>
      </c>
      <c r="I4124" s="58">
        <f>$H4124-VLOOKUP($B4124,產品!$A$2:$E$61,5,FALSE)*F4124-$R4124</f>
        <v>52110</v>
      </c>
      <c r="J4124">
        <f t="shared" si="192"/>
        <v>2022</v>
      </c>
      <c r="P4124" t="str">
        <f>MID(VLOOKUP($D4124,業務!$A$1:$E$11,2,FALSE),FIND("/",VLOOKUP($D4124,業務!$A$1:$E$11,2,FALSE))+1,2)</f>
        <v>專員</v>
      </c>
      <c r="Q4124">
        <f t="shared" si="193"/>
        <v>0.01</v>
      </c>
      <c r="R4124">
        <f t="shared" si="194"/>
        <v>1890</v>
      </c>
    </row>
    <row r="4125" spans="1:18" ht="15.75" customHeight="1">
      <c r="A4125" s="19">
        <v>4124</v>
      </c>
      <c r="B4125" s="4">
        <v>20</v>
      </c>
      <c r="C4125" s="15">
        <v>10</v>
      </c>
      <c r="D4125" s="21">
        <v>9</v>
      </c>
      <c r="E4125" s="22">
        <v>44652</v>
      </c>
      <c r="F4125" s="26">
        <v>100</v>
      </c>
      <c r="G4125" s="24">
        <v>0.19</v>
      </c>
      <c r="H4125">
        <f>VLOOKUP($B4125,產品!$A$1:$E$61,4,FALSE)*(1-$G4125)*$F4125</f>
        <v>145800</v>
      </c>
      <c r="I4125" s="58">
        <f>$H4125-VLOOKUP($B4125,產品!$A$2:$E$61,5,FALSE)*F4125-$R4125</f>
        <v>71613</v>
      </c>
      <c r="J4125">
        <f t="shared" si="192"/>
        <v>2022</v>
      </c>
      <c r="P4125" t="str">
        <f>MID(VLOOKUP($D4125,業務!$A$1:$E$11,2,FALSE),FIND("/",VLOOKUP($D4125,業務!$A$1:$E$11,2,FALSE))+1,2)</f>
        <v>經理</v>
      </c>
      <c r="Q4125">
        <f t="shared" si="193"/>
        <v>1.4999999999999999E-2</v>
      </c>
      <c r="R4125">
        <f t="shared" si="194"/>
        <v>2187</v>
      </c>
    </row>
    <row r="4126" spans="1:18" ht="15.75" customHeight="1">
      <c r="A4126" s="19">
        <v>4125</v>
      </c>
      <c r="B4126" s="4">
        <v>33</v>
      </c>
      <c r="C4126" s="15">
        <v>1</v>
      </c>
      <c r="D4126" s="21">
        <v>3</v>
      </c>
      <c r="E4126" s="22">
        <v>44653</v>
      </c>
      <c r="F4126" s="26">
        <v>1</v>
      </c>
      <c r="G4126" s="24">
        <v>0.19</v>
      </c>
      <c r="H4126">
        <f>VLOOKUP($B4126,產品!$A$1:$E$61,4,FALSE)*(1-$G4126)*$F4126</f>
        <v>6075</v>
      </c>
      <c r="I4126" s="58">
        <f>$H4126-VLOOKUP($B4126,產品!$A$2:$E$61,5,FALSE)*F4126-$R4126</f>
        <v>1477.8</v>
      </c>
      <c r="J4126">
        <f t="shared" si="192"/>
        <v>2022</v>
      </c>
      <c r="P4126" t="str">
        <f>MID(VLOOKUP($D4126,業務!$A$1:$E$11,2,FALSE),FIND("/",VLOOKUP($D4126,業務!$A$1:$E$11,2,FALSE))+1,2)</f>
        <v>協理</v>
      </c>
      <c r="Q4126">
        <f t="shared" si="193"/>
        <v>1.6E-2</v>
      </c>
      <c r="R4126">
        <f t="shared" si="194"/>
        <v>97.2</v>
      </c>
    </row>
    <row r="4127" spans="1:18" ht="15.75" customHeight="1">
      <c r="A4127" s="19">
        <v>4126</v>
      </c>
      <c r="B4127" s="4">
        <v>32</v>
      </c>
      <c r="C4127" s="15">
        <v>276</v>
      </c>
      <c r="D4127" s="21">
        <v>1</v>
      </c>
      <c r="E4127" s="22">
        <v>44653</v>
      </c>
      <c r="F4127" s="26">
        <v>6</v>
      </c>
      <c r="G4127" s="24">
        <v>0.11</v>
      </c>
      <c r="H4127">
        <f>VLOOKUP($B4127,產品!$A$1:$E$61,4,FALSE)*(1-$G4127)*$F4127</f>
        <v>40050</v>
      </c>
      <c r="I4127" s="58">
        <f>$H4127-VLOOKUP($B4127,產品!$A$2:$E$61,5,FALSE)*F4127-$R4127</f>
        <v>12649.5</v>
      </c>
      <c r="J4127">
        <f t="shared" si="192"/>
        <v>2022</v>
      </c>
      <c r="P4127" t="str">
        <f>MID(VLOOKUP($D4127,業務!$A$1:$E$11,2,FALSE),FIND("/",VLOOKUP($D4127,業務!$A$1:$E$11,2,FALSE))+1,2)</f>
        <v>專員</v>
      </c>
      <c r="Q4127">
        <f t="shared" si="193"/>
        <v>0.01</v>
      </c>
      <c r="R4127">
        <f t="shared" si="194"/>
        <v>400.5</v>
      </c>
    </row>
    <row r="4128" spans="1:18" ht="15.75" customHeight="1">
      <c r="A4128" s="19">
        <v>4127</v>
      </c>
      <c r="B4128" s="4">
        <v>51</v>
      </c>
      <c r="C4128" s="15">
        <v>116</v>
      </c>
      <c r="D4128" s="21">
        <v>6</v>
      </c>
      <c r="E4128" s="22">
        <v>44653</v>
      </c>
      <c r="F4128" s="26">
        <v>8</v>
      </c>
      <c r="G4128" s="24">
        <v>0.08</v>
      </c>
      <c r="H4128">
        <f>VLOOKUP($B4128,產品!$A$1:$E$61,4,FALSE)*(1-$G4128)*$F4128</f>
        <v>147200</v>
      </c>
      <c r="I4128" s="58">
        <f>$H4128-VLOOKUP($B4128,產品!$A$2:$E$61,5,FALSE)*F4128-$R4128</f>
        <v>33728</v>
      </c>
      <c r="J4128">
        <f t="shared" si="192"/>
        <v>2022</v>
      </c>
      <c r="P4128" t="str">
        <f>MID(VLOOKUP($D4128,業務!$A$1:$E$11,2,FALSE),FIND("/",VLOOKUP($D4128,業務!$A$1:$E$11,2,FALSE))+1,2)</f>
        <v>專員</v>
      </c>
      <c r="Q4128">
        <f t="shared" si="193"/>
        <v>0.01</v>
      </c>
      <c r="R4128">
        <f t="shared" si="194"/>
        <v>1472</v>
      </c>
    </row>
    <row r="4129" spans="1:18" ht="15.75" customHeight="1">
      <c r="A4129" s="19">
        <v>4128</v>
      </c>
      <c r="B4129" s="4">
        <v>48</v>
      </c>
      <c r="C4129" s="15">
        <v>11</v>
      </c>
      <c r="D4129" s="21">
        <v>7</v>
      </c>
      <c r="E4129" s="22">
        <v>44653</v>
      </c>
      <c r="F4129" s="26">
        <v>9</v>
      </c>
      <c r="G4129" s="24">
        <v>0.09</v>
      </c>
      <c r="H4129">
        <f>VLOOKUP($B4129,產品!$A$1:$E$61,4,FALSE)*(1-$G4129)*$F4129</f>
        <v>180180</v>
      </c>
      <c r="I4129" s="58">
        <f>$H4129-VLOOKUP($B4129,產品!$A$2:$E$61,5,FALSE)*F4129-$R4129</f>
        <v>49317.84</v>
      </c>
      <c r="J4129">
        <f t="shared" si="192"/>
        <v>2022</v>
      </c>
      <c r="P4129" t="str">
        <f>MID(VLOOKUP($D4129,業務!$A$1:$E$11,2,FALSE),FIND("/",VLOOKUP($D4129,業務!$A$1:$E$11,2,FALSE))+1,2)</f>
        <v>副理</v>
      </c>
      <c r="Q4129">
        <f t="shared" si="193"/>
        <v>1.2E-2</v>
      </c>
      <c r="R4129">
        <f t="shared" si="194"/>
        <v>2162.16</v>
      </c>
    </row>
    <row r="4130" spans="1:18" ht="15.75" customHeight="1">
      <c r="A4130" s="19">
        <v>4129</v>
      </c>
      <c r="B4130" s="4">
        <v>40</v>
      </c>
      <c r="C4130" s="15">
        <v>125</v>
      </c>
      <c r="D4130" s="21">
        <v>5</v>
      </c>
      <c r="E4130" s="22">
        <v>44653</v>
      </c>
      <c r="F4130" s="26">
        <v>9</v>
      </c>
      <c r="G4130" s="24">
        <v>0.08</v>
      </c>
      <c r="H4130">
        <f>VLOOKUP($B4130,產品!$A$1:$E$61,4,FALSE)*(1-$G4130)*$F4130</f>
        <v>165600</v>
      </c>
      <c r="I4130" s="58">
        <f>$H4130-VLOOKUP($B4130,產品!$A$2:$E$61,5,FALSE)*F4130-$R4130</f>
        <v>46944</v>
      </c>
      <c r="J4130">
        <f t="shared" si="192"/>
        <v>2022</v>
      </c>
      <c r="P4130" t="str">
        <f>MID(VLOOKUP($D4130,業務!$A$1:$E$11,2,FALSE),FIND("/",VLOOKUP($D4130,業務!$A$1:$E$11,2,FALSE))+1,2)</f>
        <v>專員</v>
      </c>
      <c r="Q4130">
        <f t="shared" si="193"/>
        <v>0.01</v>
      </c>
      <c r="R4130">
        <f t="shared" si="194"/>
        <v>1656</v>
      </c>
    </row>
    <row r="4131" spans="1:18" ht="15.75" customHeight="1">
      <c r="A4131" s="19">
        <v>4130</v>
      </c>
      <c r="B4131" s="4">
        <v>28</v>
      </c>
      <c r="C4131" s="15">
        <v>4</v>
      </c>
      <c r="D4131" s="21">
        <v>8</v>
      </c>
      <c r="E4131" s="22">
        <v>44653</v>
      </c>
      <c r="F4131" s="26">
        <v>25</v>
      </c>
      <c r="G4131" s="24">
        <v>0.1</v>
      </c>
      <c r="H4131">
        <f>VLOOKUP($B4131,產品!$A$1:$E$61,4,FALSE)*(1-$G4131)*$F4131</f>
        <v>168750</v>
      </c>
      <c r="I4131" s="58">
        <f>$H4131-VLOOKUP($B4131,產品!$A$2:$E$61,5,FALSE)*F4131-$R4131</f>
        <v>54562.5</v>
      </c>
      <c r="J4131">
        <f t="shared" si="192"/>
        <v>2022</v>
      </c>
      <c r="P4131" t="str">
        <f>MID(VLOOKUP($D4131,業務!$A$1:$E$11,2,FALSE),FIND("/",VLOOKUP($D4131,業務!$A$1:$E$11,2,FALSE))+1,2)</f>
        <v>專員</v>
      </c>
      <c r="Q4131">
        <f t="shared" si="193"/>
        <v>0.01</v>
      </c>
      <c r="R4131">
        <f t="shared" si="194"/>
        <v>1687.5</v>
      </c>
    </row>
    <row r="4132" spans="1:18" ht="15.75" customHeight="1">
      <c r="A4132" s="19">
        <v>4131</v>
      </c>
      <c r="B4132" s="4">
        <v>29</v>
      </c>
      <c r="C4132" s="15">
        <v>7</v>
      </c>
      <c r="D4132" s="21">
        <v>3</v>
      </c>
      <c r="E4132" s="22">
        <v>44653</v>
      </c>
      <c r="F4132" s="26">
        <v>25</v>
      </c>
      <c r="G4132" s="24">
        <v>0.11</v>
      </c>
      <c r="H4132">
        <f>VLOOKUP($B4132,產品!$A$1:$E$61,4,FALSE)*(1-$G4132)*$F4132</f>
        <v>133500</v>
      </c>
      <c r="I4132" s="58">
        <f>$H4132-VLOOKUP($B4132,產品!$A$2:$E$61,5,FALSE)*F4132-$R4132</f>
        <v>41364</v>
      </c>
      <c r="J4132">
        <f t="shared" si="192"/>
        <v>2022</v>
      </c>
      <c r="P4132" t="str">
        <f>MID(VLOOKUP($D4132,業務!$A$1:$E$11,2,FALSE),FIND("/",VLOOKUP($D4132,業務!$A$1:$E$11,2,FALSE))+1,2)</f>
        <v>協理</v>
      </c>
      <c r="Q4132">
        <f t="shared" si="193"/>
        <v>1.6E-2</v>
      </c>
      <c r="R4132">
        <f t="shared" si="194"/>
        <v>2136</v>
      </c>
    </row>
    <row r="4133" spans="1:18" ht="15.75" customHeight="1">
      <c r="A4133" s="19">
        <v>4132</v>
      </c>
      <c r="B4133" s="4">
        <v>21</v>
      </c>
      <c r="C4133" s="15">
        <v>284</v>
      </c>
      <c r="D4133" s="21">
        <v>2</v>
      </c>
      <c r="E4133" s="22">
        <v>44653</v>
      </c>
      <c r="F4133" s="26">
        <v>30</v>
      </c>
      <c r="G4133" s="24">
        <v>0.05</v>
      </c>
      <c r="H4133">
        <f>VLOOKUP($B4133,產品!$A$1:$E$61,4,FALSE)*(1-$G4133)*$F4133</f>
        <v>51300</v>
      </c>
      <c r="I4133" s="58">
        <f>$H4133-VLOOKUP($B4133,產品!$A$2:$E$61,5,FALSE)*F4133-$R4133</f>
        <v>28930.5</v>
      </c>
      <c r="J4133">
        <f t="shared" si="192"/>
        <v>2022</v>
      </c>
      <c r="P4133" t="str">
        <f>MID(VLOOKUP($D4133,業務!$A$1:$E$11,2,FALSE),FIND("/",VLOOKUP($D4133,業務!$A$1:$E$11,2,FALSE))+1,2)</f>
        <v>經理</v>
      </c>
      <c r="Q4133">
        <f t="shared" si="193"/>
        <v>1.4999999999999999E-2</v>
      </c>
      <c r="R4133">
        <f t="shared" si="194"/>
        <v>769.5</v>
      </c>
    </row>
    <row r="4134" spans="1:18" ht="15.75" customHeight="1">
      <c r="A4134" s="19">
        <v>4133</v>
      </c>
      <c r="B4134" s="4">
        <v>22</v>
      </c>
      <c r="C4134" s="15">
        <v>8</v>
      </c>
      <c r="D4134" s="21">
        <v>9</v>
      </c>
      <c r="E4134" s="22">
        <v>44653</v>
      </c>
      <c r="F4134" s="26">
        <v>50</v>
      </c>
      <c r="G4134" s="24">
        <v>0.17</v>
      </c>
      <c r="H4134">
        <f>VLOOKUP($B4134,產品!$A$1:$E$61,4,FALSE)*(1-$G4134)*$F4134</f>
        <v>74700</v>
      </c>
      <c r="I4134" s="58">
        <f>$H4134-VLOOKUP($B4134,產品!$A$2:$E$61,5,FALSE)*F4134-$R4134</f>
        <v>37579.5</v>
      </c>
      <c r="J4134">
        <f t="shared" si="192"/>
        <v>2022</v>
      </c>
      <c r="P4134" t="str">
        <f>MID(VLOOKUP($D4134,業務!$A$1:$E$11,2,FALSE),FIND("/",VLOOKUP($D4134,業務!$A$1:$E$11,2,FALSE))+1,2)</f>
        <v>經理</v>
      </c>
      <c r="Q4134">
        <f t="shared" si="193"/>
        <v>1.4999999999999999E-2</v>
      </c>
      <c r="R4134">
        <f t="shared" si="194"/>
        <v>1120.5</v>
      </c>
    </row>
    <row r="4135" spans="1:18" ht="15.75" customHeight="1">
      <c r="A4135" s="19">
        <v>4134</v>
      </c>
      <c r="B4135" s="4">
        <v>8</v>
      </c>
      <c r="C4135" s="15">
        <v>266</v>
      </c>
      <c r="D4135" s="21">
        <v>1</v>
      </c>
      <c r="E4135" s="22">
        <v>44653</v>
      </c>
      <c r="F4135" s="26">
        <v>50</v>
      </c>
      <c r="G4135" s="24">
        <v>0.11</v>
      </c>
      <c r="H4135">
        <f>VLOOKUP($B4135,產品!$A$1:$E$61,4,FALSE)*(1-$G4135)*$F4135</f>
        <v>44500</v>
      </c>
      <c r="I4135" s="58">
        <f>$H4135-VLOOKUP($B4135,產品!$A$2:$E$61,5,FALSE)*F4135-$R4135</f>
        <v>24055</v>
      </c>
      <c r="J4135">
        <f t="shared" si="192"/>
        <v>2022</v>
      </c>
      <c r="P4135" t="str">
        <f>MID(VLOOKUP($D4135,業務!$A$1:$E$11,2,FALSE),FIND("/",VLOOKUP($D4135,業務!$A$1:$E$11,2,FALSE))+1,2)</f>
        <v>專員</v>
      </c>
      <c r="Q4135">
        <f t="shared" si="193"/>
        <v>0.01</v>
      </c>
      <c r="R4135">
        <f t="shared" si="194"/>
        <v>445</v>
      </c>
    </row>
    <row r="4136" spans="1:18" ht="15.75" customHeight="1">
      <c r="A4136" s="19">
        <v>4135</v>
      </c>
      <c r="B4136" s="4">
        <v>22</v>
      </c>
      <c r="C4136" s="15">
        <v>276</v>
      </c>
      <c r="D4136" s="21">
        <v>4</v>
      </c>
      <c r="E4136" s="22">
        <v>44653</v>
      </c>
      <c r="F4136" s="26">
        <v>60</v>
      </c>
      <c r="G4136" s="24">
        <v>0.06</v>
      </c>
      <c r="H4136">
        <f>VLOOKUP($B4136,產品!$A$1:$E$61,4,FALSE)*(1-$G4136)*$F4136</f>
        <v>101520</v>
      </c>
      <c r="I4136" s="58">
        <f>$H4136-VLOOKUP($B4136,產品!$A$2:$E$61,5,FALSE)*F4136-$R4136</f>
        <v>57101.760000000002</v>
      </c>
      <c r="J4136">
        <f t="shared" si="192"/>
        <v>2022</v>
      </c>
      <c r="P4136" t="str">
        <f>MID(VLOOKUP($D4136,業務!$A$1:$E$11,2,FALSE),FIND("/",VLOOKUP($D4136,業務!$A$1:$E$11,2,FALSE))+1,2)</f>
        <v>副理</v>
      </c>
      <c r="Q4136">
        <f t="shared" si="193"/>
        <v>1.2E-2</v>
      </c>
      <c r="R4136">
        <f t="shared" si="194"/>
        <v>1218.24</v>
      </c>
    </row>
    <row r="4137" spans="1:18" ht="15.75" customHeight="1">
      <c r="A4137" s="19">
        <v>4136</v>
      </c>
      <c r="B4137" s="4">
        <v>7</v>
      </c>
      <c r="C4137" s="15">
        <v>257</v>
      </c>
      <c r="D4137" s="21">
        <v>4</v>
      </c>
      <c r="E4137" s="22">
        <v>44653</v>
      </c>
      <c r="F4137" s="26">
        <v>70</v>
      </c>
      <c r="G4137" s="24">
        <v>0.17</v>
      </c>
      <c r="H4137">
        <f>VLOOKUP($B4137,產品!$A$1:$E$61,4,FALSE)*(1-$G4137)*$F4137</f>
        <v>58100</v>
      </c>
      <c r="I4137" s="58">
        <f>$H4137-VLOOKUP($B4137,產品!$A$2:$E$61,5,FALSE)*F4137-$R4137</f>
        <v>29402.799999999999</v>
      </c>
      <c r="J4137">
        <f t="shared" si="192"/>
        <v>2022</v>
      </c>
      <c r="P4137" t="str">
        <f>MID(VLOOKUP($D4137,業務!$A$1:$E$11,2,FALSE),FIND("/",VLOOKUP($D4137,業務!$A$1:$E$11,2,FALSE))+1,2)</f>
        <v>副理</v>
      </c>
      <c r="Q4137">
        <f t="shared" si="193"/>
        <v>1.2E-2</v>
      </c>
      <c r="R4137">
        <f t="shared" si="194"/>
        <v>697.2</v>
      </c>
    </row>
    <row r="4138" spans="1:18" ht="15.75" customHeight="1">
      <c r="A4138" s="19">
        <v>4137</v>
      </c>
      <c r="B4138" s="4">
        <v>32</v>
      </c>
      <c r="C4138" s="15">
        <v>274</v>
      </c>
      <c r="D4138" s="21">
        <v>10</v>
      </c>
      <c r="E4138" s="22">
        <v>44654</v>
      </c>
      <c r="F4138" s="26">
        <v>3</v>
      </c>
      <c r="G4138" s="24">
        <v>0.18</v>
      </c>
      <c r="H4138">
        <f>VLOOKUP($B4138,產品!$A$1:$E$61,4,FALSE)*(1-$G4138)*$F4138</f>
        <v>18450.000000000004</v>
      </c>
      <c r="I4138" s="58">
        <f>$H4138-VLOOKUP($B4138,產品!$A$2:$E$61,5,FALSE)*F4138-$R4138</f>
        <v>4765.5000000000036</v>
      </c>
      <c r="J4138">
        <f t="shared" si="192"/>
        <v>2022</v>
      </c>
      <c r="P4138" t="str">
        <f>MID(VLOOKUP($D4138,業務!$A$1:$E$11,2,FALSE),FIND("/",VLOOKUP($D4138,業務!$A$1:$E$11,2,FALSE))+1,2)</f>
        <v>專員</v>
      </c>
      <c r="Q4138">
        <f t="shared" si="193"/>
        <v>0.01</v>
      </c>
      <c r="R4138">
        <f t="shared" si="194"/>
        <v>184.50000000000003</v>
      </c>
    </row>
    <row r="4139" spans="1:18" ht="15.75" customHeight="1">
      <c r="A4139" s="19">
        <v>4138</v>
      </c>
      <c r="B4139" s="4">
        <v>60</v>
      </c>
      <c r="C4139" s="15">
        <v>134</v>
      </c>
      <c r="D4139" s="21">
        <v>10</v>
      </c>
      <c r="E4139" s="33">
        <v>44654</v>
      </c>
      <c r="F4139" s="14">
        <v>6</v>
      </c>
      <c r="G4139" s="34">
        <v>0.19</v>
      </c>
      <c r="H4139">
        <f>VLOOKUP($B4139,產品!$A$1:$E$61,4,FALSE)*(1-$G4139)*$F4139</f>
        <v>121500</v>
      </c>
      <c r="I4139" s="58">
        <f>$H4139-VLOOKUP($B4139,產品!$A$2:$E$61,5,FALSE)*F4139-$R4139</f>
        <v>15285</v>
      </c>
      <c r="J4139">
        <f t="shared" si="192"/>
        <v>2022</v>
      </c>
      <c r="P4139" t="str">
        <f>MID(VLOOKUP($D4139,業務!$A$1:$E$11,2,FALSE),FIND("/",VLOOKUP($D4139,業務!$A$1:$E$11,2,FALSE))+1,2)</f>
        <v>專員</v>
      </c>
      <c r="Q4139">
        <f t="shared" si="193"/>
        <v>0.01</v>
      </c>
      <c r="R4139">
        <f t="shared" si="194"/>
        <v>1215</v>
      </c>
    </row>
    <row r="4140" spans="1:18" ht="15.75" customHeight="1">
      <c r="A4140" s="19">
        <v>4139</v>
      </c>
      <c r="B4140" s="4">
        <v>31</v>
      </c>
      <c r="C4140" s="15">
        <v>272</v>
      </c>
      <c r="D4140" s="21">
        <v>6</v>
      </c>
      <c r="E4140" s="22">
        <v>44654</v>
      </c>
      <c r="F4140" s="26">
        <v>6</v>
      </c>
      <c r="G4140" s="24">
        <v>0.06</v>
      </c>
      <c r="H4140">
        <f>VLOOKUP($B4140,產品!$A$1:$E$61,4,FALSE)*(1-$G4140)*$F4140</f>
        <v>39480</v>
      </c>
      <c r="I4140" s="58">
        <f>$H4140-VLOOKUP($B4140,產品!$A$2:$E$61,5,FALSE)*F4140-$R4140</f>
        <v>13885.2</v>
      </c>
      <c r="J4140">
        <f t="shared" si="192"/>
        <v>2022</v>
      </c>
      <c r="P4140" t="str">
        <f>MID(VLOOKUP($D4140,業務!$A$1:$E$11,2,FALSE),FIND("/",VLOOKUP($D4140,業務!$A$1:$E$11,2,FALSE))+1,2)</f>
        <v>專員</v>
      </c>
      <c r="Q4140">
        <f t="shared" si="193"/>
        <v>0.01</v>
      </c>
      <c r="R4140">
        <f t="shared" si="194"/>
        <v>394.8</v>
      </c>
    </row>
    <row r="4141" spans="1:18" ht="15.75" customHeight="1">
      <c r="A4141" s="19">
        <v>4140</v>
      </c>
      <c r="B4141" s="4">
        <v>51</v>
      </c>
      <c r="C4141" s="15">
        <v>281</v>
      </c>
      <c r="D4141" s="21">
        <v>4</v>
      </c>
      <c r="E4141" s="22">
        <v>44654</v>
      </c>
      <c r="F4141" s="23">
        <v>10</v>
      </c>
      <c r="G4141" s="24">
        <v>0.2</v>
      </c>
      <c r="H4141">
        <f>VLOOKUP($B4141,產品!$A$1:$E$61,4,FALSE)*(1-$G4141)*$F4141</f>
        <v>160000</v>
      </c>
      <c r="I4141" s="58">
        <f>$H4141-VLOOKUP($B4141,產品!$A$2:$E$61,5,FALSE)*F4141-$R4141</f>
        <v>18080</v>
      </c>
      <c r="J4141">
        <f t="shared" si="192"/>
        <v>2022</v>
      </c>
      <c r="P4141" t="str">
        <f>MID(VLOOKUP($D4141,業務!$A$1:$E$11,2,FALSE),FIND("/",VLOOKUP($D4141,業務!$A$1:$E$11,2,FALSE))+1,2)</f>
        <v>副理</v>
      </c>
      <c r="Q4141">
        <f t="shared" si="193"/>
        <v>1.2E-2</v>
      </c>
      <c r="R4141">
        <f t="shared" si="194"/>
        <v>1920</v>
      </c>
    </row>
    <row r="4142" spans="1:18" ht="15.75" customHeight="1">
      <c r="A4142" s="19">
        <v>4141</v>
      </c>
      <c r="B4142" s="4">
        <v>1</v>
      </c>
      <c r="C4142" s="15">
        <v>285</v>
      </c>
      <c r="D4142" s="21">
        <v>3</v>
      </c>
      <c r="E4142" s="22">
        <v>44654</v>
      </c>
      <c r="F4142" s="26">
        <v>12</v>
      </c>
      <c r="G4142" s="24">
        <v>0.13</v>
      </c>
      <c r="H4142">
        <f>VLOOKUP($B4142,產品!$A$1:$E$61,4,FALSE)*(1-$G4142)*$F4142</f>
        <v>10440</v>
      </c>
      <c r="I4142" s="58">
        <f>$H4142-VLOOKUP($B4142,產品!$A$2:$E$61,5,FALSE)*F4142-$R4142</f>
        <v>5472.96</v>
      </c>
      <c r="J4142">
        <f t="shared" si="192"/>
        <v>2022</v>
      </c>
      <c r="P4142" t="str">
        <f>MID(VLOOKUP($D4142,業務!$A$1:$E$11,2,FALSE),FIND("/",VLOOKUP($D4142,業務!$A$1:$E$11,2,FALSE))+1,2)</f>
        <v>協理</v>
      </c>
      <c r="Q4142">
        <f t="shared" si="193"/>
        <v>1.6E-2</v>
      </c>
      <c r="R4142">
        <f t="shared" si="194"/>
        <v>167.04</v>
      </c>
    </row>
    <row r="4143" spans="1:18" ht="15.75" customHeight="1">
      <c r="A4143" s="19">
        <v>4142</v>
      </c>
      <c r="B4143" s="4">
        <v>13</v>
      </c>
      <c r="C4143" s="15">
        <v>121</v>
      </c>
      <c r="D4143" s="21">
        <v>8</v>
      </c>
      <c r="E4143" s="22">
        <v>44654</v>
      </c>
      <c r="F4143" s="26">
        <v>70</v>
      </c>
      <c r="G4143" s="24">
        <v>0.2</v>
      </c>
      <c r="H4143">
        <f>VLOOKUP($B4143,產品!$A$1:$E$61,4,FALSE)*(1-$G4143)*$F4143</f>
        <v>100800</v>
      </c>
      <c r="I4143" s="58">
        <f>$H4143-VLOOKUP($B4143,產品!$A$2:$E$61,5,FALSE)*F4143-$R4143</f>
        <v>49392</v>
      </c>
      <c r="J4143">
        <f t="shared" si="192"/>
        <v>2022</v>
      </c>
      <c r="P4143" t="str">
        <f>MID(VLOOKUP($D4143,業務!$A$1:$E$11,2,FALSE),FIND("/",VLOOKUP($D4143,業務!$A$1:$E$11,2,FALSE))+1,2)</f>
        <v>專員</v>
      </c>
      <c r="Q4143">
        <f t="shared" si="193"/>
        <v>0.01</v>
      </c>
      <c r="R4143">
        <f t="shared" si="194"/>
        <v>1008</v>
      </c>
    </row>
    <row r="4144" spans="1:18" ht="15.75" customHeight="1">
      <c r="A4144" s="19">
        <v>4143</v>
      </c>
      <c r="B4144" s="4">
        <v>1</v>
      </c>
      <c r="C4144" s="15">
        <v>276</v>
      </c>
      <c r="D4144" s="21">
        <v>8</v>
      </c>
      <c r="E4144" s="22">
        <v>44654</v>
      </c>
      <c r="F4144" s="26">
        <v>80</v>
      </c>
      <c r="G4144" s="24">
        <v>0.11</v>
      </c>
      <c r="H4144">
        <f>VLOOKUP($B4144,產品!$A$1:$E$61,4,FALSE)*(1-$G4144)*$F4144</f>
        <v>71200</v>
      </c>
      <c r="I4144" s="58">
        <f>$H4144-VLOOKUP($B4144,產品!$A$2:$E$61,5,FALSE)*F4144-$R4144</f>
        <v>38488</v>
      </c>
      <c r="J4144">
        <f t="shared" si="192"/>
        <v>2022</v>
      </c>
      <c r="P4144" t="str">
        <f>MID(VLOOKUP($D4144,業務!$A$1:$E$11,2,FALSE),FIND("/",VLOOKUP($D4144,業務!$A$1:$E$11,2,FALSE))+1,2)</f>
        <v>專員</v>
      </c>
      <c r="Q4144">
        <f t="shared" si="193"/>
        <v>0.01</v>
      </c>
      <c r="R4144">
        <f t="shared" si="194"/>
        <v>712</v>
      </c>
    </row>
    <row r="4145" spans="1:18" ht="15.75" customHeight="1">
      <c r="A4145" s="19">
        <v>4144</v>
      </c>
      <c r="B4145" s="4">
        <v>44</v>
      </c>
      <c r="C4145" s="15">
        <v>122</v>
      </c>
      <c r="D4145" s="21">
        <v>1</v>
      </c>
      <c r="E4145" s="22">
        <v>44655</v>
      </c>
      <c r="F4145" s="26">
        <v>2</v>
      </c>
      <c r="G4145" s="24">
        <v>0.09</v>
      </c>
      <c r="H4145">
        <f>VLOOKUP($B4145,產品!$A$1:$E$61,4,FALSE)*(1-$G4145)*$F4145</f>
        <v>36400</v>
      </c>
      <c r="I4145" s="58">
        <f>$H4145-VLOOKUP($B4145,產品!$A$2:$E$61,5,FALSE)*F4145-$R4145</f>
        <v>10036</v>
      </c>
      <c r="J4145">
        <f t="shared" si="192"/>
        <v>2022</v>
      </c>
      <c r="P4145" t="str">
        <f>MID(VLOOKUP($D4145,業務!$A$1:$E$11,2,FALSE),FIND("/",VLOOKUP($D4145,業務!$A$1:$E$11,2,FALSE))+1,2)</f>
        <v>專員</v>
      </c>
      <c r="Q4145">
        <f t="shared" si="193"/>
        <v>0.01</v>
      </c>
      <c r="R4145">
        <f t="shared" si="194"/>
        <v>364</v>
      </c>
    </row>
    <row r="4146" spans="1:18" ht="15.75" customHeight="1">
      <c r="A4146" s="19">
        <v>4145</v>
      </c>
      <c r="B4146" s="4">
        <v>58</v>
      </c>
      <c r="C4146" s="15">
        <v>6</v>
      </c>
      <c r="D4146" s="21">
        <v>9</v>
      </c>
      <c r="E4146" s="22">
        <v>44655</v>
      </c>
      <c r="F4146" s="26">
        <v>3</v>
      </c>
      <c r="G4146" s="24">
        <v>0.1</v>
      </c>
      <c r="H4146">
        <f>VLOOKUP($B4146,產品!$A$1:$E$61,4,FALSE)*(1-$G4146)*$F4146</f>
        <v>56700</v>
      </c>
      <c r="I4146" s="58">
        <f>$H4146-VLOOKUP($B4146,產品!$A$2:$E$61,5,FALSE)*F4146-$R4146</f>
        <v>11749.500000000007</v>
      </c>
      <c r="J4146">
        <f t="shared" si="192"/>
        <v>2022</v>
      </c>
      <c r="P4146" t="str">
        <f>MID(VLOOKUP($D4146,業務!$A$1:$E$11,2,FALSE),FIND("/",VLOOKUP($D4146,業務!$A$1:$E$11,2,FALSE))+1,2)</f>
        <v>經理</v>
      </c>
      <c r="Q4146">
        <f t="shared" si="193"/>
        <v>1.4999999999999999E-2</v>
      </c>
      <c r="R4146">
        <f t="shared" si="194"/>
        <v>850.5</v>
      </c>
    </row>
    <row r="4147" spans="1:18" ht="15.75" customHeight="1">
      <c r="A4147" s="19">
        <v>4146</v>
      </c>
      <c r="B4147" s="4">
        <v>59</v>
      </c>
      <c r="C4147" s="15">
        <v>11</v>
      </c>
      <c r="D4147" s="21">
        <v>7</v>
      </c>
      <c r="E4147" s="22">
        <v>44655</v>
      </c>
      <c r="F4147" s="26">
        <v>10</v>
      </c>
      <c r="G4147" s="24">
        <v>0.15</v>
      </c>
      <c r="H4147">
        <f>VLOOKUP($B4147,產品!$A$1:$E$61,4,FALSE)*(1-$G4147)*$F4147</f>
        <v>204000</v>
      </c>
      <c r="I4147" s="58">
        <f>$H4147-VLOOKUP($B4147,產品!$A$2:$E$61,5,FALSE)*F4147-$R4147</f>
        <v>33552</v>
      </c>
      <c r="J4147">
        <f t="shared" si="192"/>
        <v>2022</v>
      </c>
      <c r="P4147" t="str">
        <f>MID(VLOOKUP($D4147,業務!$A$1:$E$11,2,FALSE),FIND("/",VLOOKUP($D4147,業務!$A$1:$E$11,2,FALSE))+1,2)</f>
        <v>副理</v>
      </c>
      <c r="Q4147">
        <f t="shared" si="193"/>
        <v>1.2E-2</v>
      </c>
      <c r="R4147">
        <f t="shared" si="194"/>
        <v>2448</v>
      </c>
    </row>
    <row r="4148" spans="1:18" ht="15.75" customHeight="1">
      <c r="A4148" s="19">
        <v>4147</v>
      </c>
      <c r="B4148" s="4">
        <v>53</v>
      </c>
      <c r="C4148" s="15">
        <v>7</v>
      </c>
      <c r="D4148" s="21">
        <v>5</v>
      </c>
      <c r="E4148" s="22">
        <v>44655</v>
      </c>
      <c r="F4148" s="26">
        <v>12</v>
      </c>
      <c r="G4148" s="24">
        <v>0.15</v>
      </c>
      <c r="H4148">
        <f>VLOOKUP($B4148,產品!$A$1:$E$61,4,FALSE)*(1-$G4148)*$F4148</f>
        <v>153000</v>
      </c>
      <c r="I4148" s="58">
        <f>$H4148-VLOOKUP($B4148,產品!$A$2:$E$61,5,FALSE)*F4148-$R4148</f>
        <v>25470</v>
      </c>
      <c r="J4148">
        <f t="shared" si="192"/>
        <v>2022</v>
      </c>
      <c r="P4148" t="str">
        <f>MID(VLOOKUP($D4148,業務!$A$1:$E$11,2,FALSE),FIND("/",VLOOKUP($D4148,業務!$A$1:$E$11,2,FALSE))+1,2)</f>
        <v>專員</v>
      </c>
      <c r="Q4148">
        <f t="shared" si="193"/>
        <v>0.01</v>
      </c>
      <c r="R4148">
        <f t="shared" si="194"/>
        <v>1530</v>
      </c>
    </row>
    <row r="4149" spans="1:18" ht="15.75" customHeight="1">
      <c r="A4149" s="19">
        <v>4148</v>
      </c>
      <c r="B4149" s="4">
        <v>7</v>
      </c>
      <c r="C4149" s="15">
        <v>294</v>
      </c>
      <c r="D4149" s="21">
        <v>10</v>
      </c>
      <c r="E4149" s="22">
        <v>44655</v>
      </c>
      <c r="F4149" s="26">
        <v>60</v>
      </c>
      <c r="G4149" s="24">
        <v>0.16</v>
      </c>
      <c r="H4149">
        <f>VLOOKUP($B4149,產品!$A$1:$E$61,4,FALSE)*(1-$G4149)*$F4149</f>
        <v>50400</v>
      </c>
      <c r="I4149" s="58">
        <f>$H4149-VLOOKUP($B4149,產品!$A$2:$E$61,5,FALSE)*F4149-$R4149</f>
        <v>25896</v>
      </c>
      <c r="J4149">
        <f t="shared" si="192"/>
        <v>2022</v>
      </c>
      <c r="P4149" t="str">
        <f>MID(VLOOKUP($D4149,業務!$A$1:$E$11,2,FALSE),FIND("/",VLOOKUP($D4149,業務!$A$1:$E$11,2,FALSE))+1,2)</f>
        <v>專員</v>
      </c>
      <c r="Q4149">
        <f t="shared" si="193"/>
        <v>0.01</v>
      </c>
      <c r="R4149">
        <f t="shared" si="194"/>
        <v>504</v>
      </c>
    </row>
    <row r="4150" spans="1:18" ht="15.75" customHeight="1">
      <c r="A4150" s="19">
        <v>4149</v>
      </c>
      <c r="B4150" s="4">
        <v>19</v>
      </c>
      <c r="C4150" s="15">
        <v>289</v>
      </c>
      <c r="D4150" s="21">
        <v>5</v>
      </c>
      <c r="E4150" s="22">
        <v>44655</v>
      </c>
      <c r="F4150" s="26">
        <v>75</v>
      </c>
      <c r="G4150" s="24">
        <v>0.11</v>
      </c>
      <c r="H4150">
        <f>VLOOKUP($B4150,產品!$A$1:$E$61,4,FALSE)*(1-$G4150)*$F4150</f>
        <v>120150</v>
      </c>
      <c r="I4150" s="58">
        <f>$H4150-VLOOKUP($B4150,產品!$A$2:$E$61,5,FALSE)*F4150-$R4150</f>
        <v>64948.5</v>
      </c>
      <c r="J4150">
        <f t="shared" si="192"/>
        <v>2022</v>
      </c>
      <c r="P4150" t="str">
        <f>MID(VLOOKUP($D4150,業務!$A$1:$E$11,2,FALSE),FIND("/",VLOOKUP($D4150,業務!$A$1:$E$11,2,FALSE))+1,2)</f>
        <v>專員</v>
      </c>
      <c r="Q4150">
        <f t="shared" si="193"/>
        <v>0.01</v>
      </c>
      <c r="R4150">
        <f t="shared" si="194"/>
        <v>1201.5</v>
      </c>
    </row>
    <row r="4151" spans="1:18" ht="15.75" customHeight="1">
      <c r="A4151" s="19">
        <v>4150</v>
      </c>
      <c r="B4151" s="4">
        <v>10</v>
      </c>
      <c r="C4151" s="15">
        <v>136</v>
      </c>
      <c r="D4151" s="21">
        <v>4</v>
      </c>
      <c r="E4151" s="22">
        <v>44655</v>
      </c>
      <c r="F4151" s="26">
        <v>80</v>
      </c>
      <c r="G4151" s="24">
        <v>0.06</v>
      </c>
      <c r="H4151">
        <f>VLOOKUP($B4151,產品!$A$1:$E$61,4,FALSE)*(1-$G4151)*$F4151</f>
        <v>75200</v>
      </c>
      <c r="I4151" s="58">
        <f>$H4151-VLOOKUP($B4151,產品!$A$2:$E$61,5,FALSE)*F4151-$R4151</f>
        <v>42297.599999999999</v>
      </c>
      <c r="J4151">
        <f t="shared" si="192"/>
        <v>2022</v>
      </c>
      <c r="P4151" t="str">
        <f>MID(VLOOKUP($D4151,業務!$A$1:$E$11,2,FALSE),FIND("/",VLOOKUP($D4151,業務!$A$1:$E$11,2,FALSE))+1,2)</f>
        <v>副理</v>
      </c>
      <c r="Q4151">
        <f t="shared" si="193"/>
        <v>1.2E-2</v>
      </c>
      <c r="R4151">
        <f t="shared" si="194"/>
        <v>902.4</v>
      </c>
    </row>
    <row r="4152" spans="1:18" ht="15.75" customHeight="1">
      <c r="A4152" s="19">
        <v>4151</v>
      </c>
      <c r="B4152" s="4">
        <v>23</v>
      </c>
      <c r="C4152" s="15">
        <v>114</v>
      </c>
      <c r="D4152" s="21">
        <v>2</v>
      </c>
      <c r="E4152" s="22">
        <v>44655</v>
      </c>
      <c r="F4152" s="26">
        <v>150</v>
      </c>
      <c r="G4152" s="24">
        <v>0.2</v>
      </c>
      <c r="H4152">
        <f>VLOOKUP($B4152,產品!$A$1:$E$61,4,FALSE)*(1-$G4152)*$F4152</f>
        <v>216000</v>
      </c>
      <c r="I4152" s="58">
        <f>$H4152-VLOOKUP($B4152,產品!$A$2:$E$61,5,FALSE)*F4152-$R4152</f>
        <v>104760</v>
      </c>
      <c r="J4152">
        <f t="shared" si="192"/>
        <v>2022</v>
      </c>
      <c r="P4152" t="str">
        <f>MID(VLOOKUP($D4152,業務!$A$1:$E$11,2,FALSE),FIND("/",VLOOKUP($D4152,業務!$A$1:$E$11,2,FALSE))+1,2)</f>
        <v>經理</v>
      </c>
      <c r="Q4152">
        <f t="shared" si="193"/>
        <v>1.4999999999999999E-2</v>
      </c>
      <c r="R4152">
        <f t="shared" si="194"/>
        <v>3240</v>
      </c>
    </row>
    <row r="4153" spans="1:18" ht="15.75" customHeight="1">
      <c r="A4153" s="19">
        <v>4152</v>
      </c>
      <c r="B4153" s="4">
        <v>10</v>
      </c>
      <c r="C4153" s="15">
        <v>12</v>
      </c>
      <c r="D4153" s="21">
        <v>6</v>
      </c>
      <c r="E4153" s="22">
        <v>44655</v>
      </c>
      <c r="F4153" s="26">
        <v>150</v>
      </c>
      <c r="G4153" s="24">
        <v>0.1</v>
      </c>
      <c r="H4153">
        <f>VLOOKUP($B4153,產品!$A$1:$E$61,4,FALSE)*(1-$G4153)*$F4153</f>
        <v>135000</v>
      </c>
      <c r="I4153" s="58">
        <f>$H4153-VLOOKUP($B4153,產品!$A$2:$E$61,5,FALSE)*F4153-$R4153</f>
        <v>73650</v>
      </c>
      <c r="J4153">
        <f t="shared" si="192"/>
        <v>2022</v>
      </c>
      <c r="P4153" t="str">
        <f>MID(VLOOKUP($D4153,業務!$A$1:$E$11,2,FALSE),FIND("/",VLOOKUP($D4153,業務!$A$1:$E$11,2,FALSE))+1,2)</f>
        <v>專員</v>
      </c>
      <c r="Q4153">
        <f t="shared" si="193"/>
        <v>0.01</v>
      </c>
      <c r="R4153">
        <f t="shared" si="194"/>
        <v>1350</v>
      </c>
    </row>
    <row r="4154" spans="1:18" ht="15.75" customHeight="1">
      <c r="A4154" s="19">
        <v>4153</v>
      </c>
      <c r="B4154" s="4">
        <v>45</v>
      </c>
      <c r="C4154" s="15">
        <v>269</v>
      </c>
      <c r="D4154" s="21">
        <v>4</v>
      </c>
      <c r="E4154" s="22">
        <v>44656</v>
      </c>
      <c r="F4154" s="26">
        <v>3</v>
      </c>
      <c r="G4154" s="24">
        <v>0.06</v>
      </c>
      <c r="H4154">
        <f>VLOOKUP($B4154,產品!$A$1:$E$61,4,FALSE)*(1-$G4154)*$F4154</f>
        <v>39480</v>
      </c>
      <c r="I4154" s="58">
        <f>$H4154-VLOOKUP($B4154,產品!$A$2:$E$61,5,FALSE)*F4154-$R4154</f>
        <v>11706.24</v>
      </c>
      <c r="J4154">
        <f t="shared" si="192"/>
        <v>2022</v>
      </c>
      <c r="P4154" t="str">
        <f>MID(VLOOKUP($D4154,業務!$A$1:$E$11,2,FALSE),FIND("/",VLOOKUP($D4154,業務!$A$1:$E$11,2,FALSE))+1,2)</f>
        <v>副理</v>
      </c>
      <c r="Q4154">
        <f t="shared" si="193"/>
        <v>1.2E-2</v>
      </c>
      <c r="R4154">
        <f t="shared" si="194"/>
        <v>473.76</v>
      </c>
    </row>
    <row r="4155" spans="1:18" ht="15.75" customHeight="1">
      <c r="A4155" s="19">
        <v>4154</v>
      </c>
      <c r="B4155" s="4">
        <v>50</v>
      </c>
      <c r="C4155" s="15">
        <v>277</v>
      </c>
      <c r="D4155" s="21">
        <v>2</v>
      </c>
      <c r="E4155" s="22">
        <v>44656</v>
      </c>
      <c r="F4155" s="26">
        <v>4</v>
      </c>
      <c r="G4155" s="24">
        <v>0.05</v>
      </c>
      <c r="H4155">
        <f>VLOOKUP($B4155,產品!$A$1:$E$61,4,FALSE)*(1-$G4155)*$F4155</f>
        <v>68400</v>
      </c>
      <c r="I4155" s="58">
        <f>$H4155-VLOOKUP($B4155,產品!$A$2:$E$61,5,FALSE)*F4155-$R4155</f>
        <v>16974</v>
      </c>
      <c r="J4155">
        <f t="shared" si="192"/>
        <v>2022</v>
      </c>
      <c r="P4155" t="str">
        <f>MID(VLOOKUP($D4155,業務!$A$1:$E$11,2,FALSE),FIND("/",VLOOKUP($D4155,業務!$A$1:$E$11,2,FALSE))+1,2)</f>
        <v>經理</v>
      </c>
      <c r="Q4155">
        <f t="shared" si="193"/>
        <v>1.4999999999999999E-2</v>
      </c>
      <c r="R4155">
        <f t="shared" si="194"/>
        <v>1026</v>
      </c>
    </row>
    <row r="4156" spans="1:18" ht="15.75" customHeight="1">
      <c r="A4156" s="19">
        <v>4155</v>
      </c>
      <c r="B4156" s="4">
        <v>50</v>
      </c>
      <c r="C4156" s="15">
        <v>121</v>
      </c>
      <c r="D4156" s="21">
        <v>7</v>
      </c>
      <c r="E4156" s="22">
        <v>44656</v>
      </c>
      <c r="F4156" s="26">
        <v>6</v>
      </c>
      <c r="G4156" s="24">
        <v>0.12</v>
      </c>
      <c r="H4156">
        <f>VLOOKUP($B4156,產品!$A$1:$E$61,4,FALSE)*(1-$G4156)*$F4156</f>
        <v>95040</v>
      </c>
      <c r="I4156" s="58">
        <f>$H4156-VLOOKUP($B4156,產品!$A$2:$E$61,5,FALSE)*F4156-$R4156</f>
        <v>18299.52</v>
      </c>
      <c r="J4156">
        <f t="shared" si="192"/>
        <v>2022</v>
      </c>
      <c r="P4156" t="str">
        <f>MID(VLOOKUP($D4156,業務!$A$1:$E$11,2,FALSE),FIND("/",VLOOKUP($D4156,業務!$A$1:$E$11,2,FALSE))+1,2)</f>
        <v>副理</v>
      </c>
      <c r="Q4156">
        <f t="shared" si="193"/>
        <v>1.2E-2</v>
      </c>
      <c r="R4156">
        <f t="shared" si="194"/>
        <v>1140.48</v>
      </c>
    </row>
    <row r="4157" spans="1:18" ht="15.75" customHeight="1">
      <c r="A4157" s="19">
        <v>4156</v>
      </c>
      <c r="B4157" s="4">
        <v>6</v>
      </c>
      <c r="C4157" s="15">
        <v>125</v>
      </c>
      <c r="D4157" s="21">
        <v>5</v>
      </c>
      <c r="E4157" s="22">
        <v>44656</v>
      </c>
      <c r="F4157" s="26">
        <v>15</v>
      </c>
      <c r="G4157" s="24">
        <v>0.13</v>
      </c>
      <c r="H4157">
        <f>VLOOKUP($B4157,產品!$A$1:$E$61,4,FALSE)*(1-$G4157)*$F4157</f>
        <v>13050</v>
      </c>
      <c r="I4157" s="58">
        <f>$H4157-VLOOKUP($B4157,產品!$A$2:$E$61,5,FALSE)*F4157-$R4157</f>
        <v>6919.5</v>
      </c>
      <c r="J4157">
        <f t="shared" si="192"/>
        <v>2022</v>
      </c>
      <c r="P4157" t="str">
        <f>MID(VLOOKUP($D4157,業務!$A$1:$E$11,2,FALSE),FIND("/",VLOOKUP($D4157,業務!$A$1:$E$11,2,FALSE))+1,2)</f>
        <v>專員</v>
      </c>
      <c r="Q4157">
        <f t="shared" si="193"/>
        <v>0.01</v>
      </c>
      <c r="R4157">
        <f t="shared" si="194"/>
        <v>130.5</v>
      </c>
    </row>
    <row r="4158" spans="1:18" ht="15.75" customHeight="1">
      <c r="A4158" s="19">
        <v>4157</v>
      </c>
      <c r="B4158" s="4">
        <v>23</v>
      </c>
      <c r="C4158" s="15">
        <v>276</v>
      </c>
      <c r="D4158" s="21">
        <v>5</v>
      </c>
      <c r="E4158" s="22">
        <v>44656</v>
      </c>
      <c r="F4158" s="26">
        <v>70</v>
      </c>
      <c r="G4158" s="24">
        <v>0.1</v>
      </c>
      <c r="H4158">
        <f>VLOOKUP($B4158,產品!$A$1:$E$61,4,FALSE)*(1-$G4158)*$F4158</f>
        <v>113400</v>
      </c>
      <c r="I4158" s="58">
        <f>$H4158-VLOOKUP($B4158,產品!$A$2:$E$61,5,FALSE)*F4158-$R4158</f>
        <v>61866</v>
      </c>
      <c r="J4158">
        <f t="shared" si="192"/>
        <v>2022</v>
      </c>
      <c r="P4158" t="str">
        <f>MID(VLOOKUP($D4158,業務!$A$1:$E$11,2,FALSE),FIND("/",VLOOKUP($D4158,業務!$A$1:$E$11,2,FALSE))+1,2)</f>
        <v>專員</v>
      </c>
      <c r="Q4158">
        <f t="shared" si="193"/>
        <v>0.01</v>
      </c>
      <c r="R4158">
        <f t="shared" si="194"/>
        <v>1134</v>
      </c>
    </row>
    <row r="4159" spans="1:18" ht="15.75" customHeight="1">
      <c r="A4159" s="19">
        <v>4158</v>
      </c>
      <c r="B4159" s="4">
        <v>36</v>
      </c>
      <c r="C4159" s="15">
        <v>263</v>
      </c>
      <c r="D4159" s="21">
        <v>2</v>
      </c>
      <c r="E4159" s="22">
        <v>44657</v>
      </c>
      <c r="F4159" s="26">
        <v>7</v>
      </c>
      <c r="G4159" s="24">
        <v>0.05</v>
      </c>
      <c r="H4159">
        <f>VLOOKUP($B4159,產品!$A$1:$E$61,4,FALSE)*(1-$G4159)*$F4159</f>
        <v>59850</v>
      </c>
      <c r="I4159" s="58">
        <f>$H4159-VLOOKUP($B4159,產品!$A$2:$E$61,5,FALSE)*F4159-$R4159</f>
        <v>21152.25</v>
      </c>
      <c r="J4159">
        <f t="shared" si="192"/>
        <v>2022</v>
      </c>
      <c r="P4159" t="str">
        <f>MID(VLOOKUP($D4159,業務!$A$1:$E$11,2,FALSE),FIND("/",VLOOKUP($D4159,業務!$A$1:$E$11,2,FALSE))+1,2)</f>
        <v>經理</v>
      </c>
      <c r="Q4159">
        <f t="shared" si="193"/>
        <v>1.4999999999999999E-2</v>
      </c>
      <c r="R4159">
        <f t="shared" si="194"/>
        <v>897.75</v>
      </c>
    </row>
    <row r="4160" spans="1:18" ht="15.75" customHeight="1">
      <c r="A4160" s="19">
        <v>4159</v>
      </c>
      <c r="B4160" s="4">
        <v>48</v>
      </c>
      <c r="C4160" s="15">
        <v>259</v>
      </c>
      <c r="D4160" s="21">
        <v>7</v>
      </c>
      <c r="E4160" s="22">
        <v>44657</v>
      </c>
      <c r="F4160" s="26">
        <v>13</v>
      </c>
      <c r="G4160" s="24">
        <v>0.17</v>
      </c>
      <c r="H4160">
        <f>VLOOKUP($B4160,產品!$A$1:$E$61,4,FALSE)*(1-$G4160)*$F4160</f>
        <v>237380</v>
      </c>
      <c r="I4160" s="58">
        <f>$H4160-VLOOKUP($B4160,產品!$A$2:$E$61,5,FALSE)*F4160-$R4160</f>
        <v>48631.44</v>
      </c>
      <c r="J4160">
        <f t="shared" si="192"/>
        <v>2022</v>
      </c>
      <c r="P4160" t="str">
        <f>MID(VLOOKUP($D4160,業務!$A$1:$E$11,2,FALSE),FIND("/",VLOOKUP($D4160,業務!$A$1:$E$11,2,FALSE))+1,2)</f>
        <v>副理</v>
      </c>
      <c r="Q4160">
        <f t="shared" si="193"/>
        <v>1.2E-2</v>
      </c>
      <c r="R4160">
        <f t="shared" si="194"/>
        <v>2848.56</v>
      </c>
    </row>
    <row r="4161" spans="1:18" ht="15.75" customHeight="1">
      <c r="A4161" s="19">
        <v>4160</v>
      </c>
      <c r="B4161" s="4">
        <v>15</v>
      </c>
      <c r="C4161" s="15">
        <v>4</v>
      </c>
      <c r="D4161" s="21">
        <v>9</v>
      </c>
      <c r="E4161" s="22">
        <v>44657</v>
      </c>
      <c r="F4161" s="26">
        <v>20</v>
      </c>
      <c r="G4161" s="24">
        <v>0.14000000000000001</v>
      </c>
      <c r="H4161">
        <f>VLOOKUP($B4161,產品!$A$1:$E$61,4,FALSE)*(1-$G4161)*$F4161</f>
        <v>30960</v>
      </c>
      <c r="I4161" s="58">
        <f>$H4161-VLOOKUP($B4161,產品!$A$2:$E$61,5,FALSE)*F4161-$R4161</f>
        <v>16095.6</v>
      </c>
      <c r="J4161">
        <f t="shared" si="192"/>
        <v>2022</v>
      </c>
      <c r="P4161" t="str">
        <f>MID(VLOOKUP($D4161,業務!$A$1:$E$11,2,FALSE),FIND("/",VLOOKUP($D4161,業務!$A$1:$E$11,2,FALSE))+1,2)</f>
        <v>經理</v>
      </c>
      <c r="Q4161">
        <f t="shared" si="193"/>
        <v>1.4999999999999999E-2</v>
      </c>
      <c r="R4161">
        <f t="shared" si="194"/>
        <v>464.4</v>
      </c>
    </row>
    <row r="4162" spans="1:18" ht="15.75" customHeight="1">
      <c r="A4162" s="19">
        <v>4161</v>
      </c>
      <c r="B4162" s="4">
        <v>18</v>
      </c>
      <c r="C4162" s="15">
        <v>270</v>
      </c>
      <c r="D4162" s="21">
        <v>8</v>
      </c>
      <c r="E4162" s="22">
        <v>44657</v>
      </c>
      <c r="F4162" s="26">
        <v>50</v>
      </c>
      <c r="G4162" s="24">
        <v>0.17</v>
      </c>
      <c r="H4162">
        <f>VLOOKUP($B4162,產品!$A$1:$E$61,4,FALSE)*(1-$G4162)*$F4162</f>
        <v>74700</v>
      </c>
      <c r="I4162" s="58">
        <f>$H4162-VLOOKUP($B4162,產品!$A$2:$E$61,5,FALSE)*F4162-$R4162</f>
        <v>37953</v>
      </c>
      <c r="J4162">
        <f t="shared" si="192"/>
        <v>2022</v>
      </c>
      <c r="P4162" t="str">
        <f>MID(VLOOKUP($D4162,業務!$A$1:$E$11,2,FALSE),FIND("/",VLOOKUP($D4162,業務!$A$1:$E$11,2,FALSE))+1,2)</f>
        <v>專員</v>
      </c>
      <c r="Q4162">
        <f t="shared" si="193"/>
        <v>0.01</v>
      </c>
      <c r="R4162">
        <f t="shared" si="194"/>
        <v>747</v>
      </c>
    </row>
    <row r="4163" spans="1:18" ht="15.75" customHeight="1">
      <c r="A4163" s="19">
        <v>4162</v>
      </c>
      <c r="B4163" s="4">
        <v>4</v>
      </c>
      <c r="C4163" s="15">
        <v>292</v>
      </c>
      <c r="D4163" s="21">
        <v>6</v>
      </c>
      <c r="E4163" s="22">
        <v>44657</v>
      </c>
      <c r="F4163" s="26">
        <v>200</v>
      </c>
      <c r="G4163" s="24">
        <v>0.08</v>
      </c>
      <c r="H4163">
        <f>VLOOKUP($B4163,產品!$A$1:$E$61,4,FALSE)*(1-$G4163)*$F4163</f>
        <v>184000</v>
      </c>
      <c r="I4163" s="58">
        <f>$H4163-VLOOKUP($B4163,產品!$A$2:$E$61,5,FALSE)*F4163-$R4163</f>
        <v>102160</v>
      </c>
      <c r="J4163">
        <f t="shared" ref="J4163:J4226" si="195">YEAR(E4163)</f>
        <v>2022</v>
      </c>
      <c r="P4163" t="str">
        <f>MID(VLOOKUP($D4163,業務!$A$1:$E$11,2,FALSE),FIND("/",VLOOKUP($D4163,業務!$A$1:$E$11,2,FALSE))+1,2)</f>
        <v>專員</v>
      </c>
      <c r="Q4163">
        <f t="shared" ref="Q4163:Q4226" si="196">IF($P4163="專員",1%,IF($P4163="副理",1.2%,IF($P4163="經理",1.5%,IF($P4163="協理",1.6%,0))))</f>
        <v>0.01</v>
      </c>
      <c r="R4163">
        <f t="shared" ref="R4163:R4226" si="197">$H4163*$Q4163</f>
        <v>1840</v>
      </c>
    </row>
    <row r="4164" spans="1:18" ht="15.75" customHeight="1">
      <c r="A4164" s="19">
        <v>4163</v>
      </c>
      <c r="B4164" s="4">
        <v>12</v>
      </c>
      <c r="C4164" s="15">
        <v>271</v>
      </c>
      <c r="D4164" s="21">
        <v>9</v>
      </c>
      <c r="E4164" s="22">
        <v>44657</v>
      </c>
      <c r="F4164" s="26">
        <v>200</v>
      </c>
      <c r="G4164" s="24">
        <v>0.17</v>
      </c>
      <c r="H4164">
        <f>VLOOKUP($B4164,產品!$A$1:$E$61,4,FALSE)*(1-$G4164)*$F4164</f>
        <v>166000</v>
      </c>
      <c r="I4164" s="58">
        <f>$H4164-VLOOKUP($B4164,產品!$A$2:$E$61,5,FALSE)*F4164-$R4164</f>
        <v>83510</v>
      </c>
      <c r="J4164">
        <f t="shared" si="195"/>
        <v>2022</v>
      </c>
      <c r="P4164" t="str">
        <f>MID(VLOOKUP($D4164,業務!$A$1:$E$11,2,FALSE),FIND("/",VLOOKUP($D4164,業務!$A$1:$E$11,2,FALSE))+1,2)</f>
        <v>經理</v>
      </c>
      <c r="Q4164">
        <f t="shared" si="196"/>
        <v>1.4999999999999999E-2</v>
      </c>
      <c r="R4164">
        <f t="shared" si="197"/>
        <v>2490</v>
      </c>
    </row>
    <row r="4165" spans="1:18" ht="15.75" customHeight="1">
      <c r="A4165" s="19">
        <v>4164</v>
      </c>
      <c r="B4165" s="4">
        <v>16</v>
      </c>
      <c r="C4165" s="15">
        <v>124</v>
      </c>
      <c r="D4165" s="21">
        <v>1</v>
      </c>
      <c r="E4165" s="22">
        <v>44658</v>
      </c>
      <c r="F4165" s="26">
        <v>10</v>
      </c>
      <c r="G4165" s="24">
        <v>0.08</v>
      </c>
      <c r="H4165">
        <f>VLOOKUP($B4165,產品!$A$1:$E$61,4,FALSE)*(1-$G4165)*$F4165</f>
        <v>16560</v>
      </c>
      <c r="I4165" s="58">
        <f>$H4165-VLOOKUP($B4165,產品!$A$2:$E$61,5,FALSE)*F4165-$R4165</f>
        <v>9194.4</v>
      </c>
      <c r="J4165">
        <f t="shared" si="195"/>
        <v>2022</v>
      </c>
      <c r="P4165" t="str">
        <f>MID(VLOOKUP($D4165,業務!$A$1:$E$11,2,FALSE),FIND("/",VLOOKUP($D4165,業務!$A$1:$E$11,2,FALSE))+1,2)</f>
        <v>專員</v>
      </c>
      <c r="Q4165">
        <f t="shared" si="196"/>
        <v>0.01</v>
      </c>
      <c r="R4165">
        <f t="shared" si="197"/>
        <v>165.6</v>
      </c>
    </row>
    <row r="4166" spans="1:18" ht="15.75" customHeight="1">
      <c r="A4166" s="19">
        <v>4165</v>
      </c>
      <c r="B4166" s="4">
        <v>44</v>
      </c>
      <c r="C4166" s="15">
        <v>8</v>
      </c>
      <c r="D4166" s="21">
        <v>1</v>
      </c>
      <c r="E4166" s="22">
        <v>44658</v>
      </c>
      <c r="F4166" s="26">
        <v>13</v>
      </c>
      <c r="G4166" s="24">
        <v>0.15</v>
      </c>
      <c r="H4166">
        <f>VLOOKUP($B4166,產品!$A$1:$E$61,4,FALSE)*(1-$G4166)*$F4166</f>
        <v>221000</v>
      </c>
      <c r="I4166" s="58">
        <f>$H4166-VLOOKUP($B4166,產品!$A$2:$E$61,5,FALSE)*F4166-$R4166</f>
        <v>49790</v>
      </c>
      <c r="J4166">
        <f t="shared" si="195"/>
        <v>2022</v>
      </c>
      <c r="P4166" t="str">
        <f>MID(VLOOKUP($D4166,業務!$A$1:$E$11,2,FALSE),FIND("/",VLOOKUP($D4166,業務!$A$1:$E$11,2,FALSE))+1,2)</f>
        <v>專員</v>
      </c>
      <c r="Q4166">
        <f t="shared" si="196"/>
        <v>0.01</v>
      </c>
      <c r="R4166">
        <f t="shared" si="197"/>
        <v>2210</v>
      </c>
    </row>
    <row r="4167" spans="1:18" ht="15.75" customHeight="1">
      <c r="A4167" s="19">
        <v>4166</v>
      </c>
      <c r="B4167" s="4">
        <v>31</v>
      </c>
      <c r="C4167" s="15">
        <v>4</v>
      </c>
      <c r="D4167" s="21">
        <v>6</v>
      </c>
      <c r="E4167" s="22">
        <v>44658</v>
      </c>
      <c r="F4167" s="26">
        <v>15</v>
      </c>
      <c r="G4167" s="24">
        <v>0.16</v>
      </c>
      <c r="H4167">
        <f>VLOOKUP($B4167,產品!$A$1:$E$61,4,FALSE)*(1-$G4167)*$F4167</f>
        <v>88200</v>
      </c>
      <c r="I4167" s="58">
        <f>$H4167-VLOOKUP($B4167,產品!$A$2:$E$61,5,FALSE)*F4167-$R4167</f>
        <v>24318</v>
      </c>
      <c r="J4167">
        <f t="shared" si="195"/>
        <v>2022</v>
      </c>
      <c r="P4167" t="str">
        <f>MID(VLOOKUP($D4167,業務!$A$1:$E$11,2,FALSE),FIND("/",VLOOKUP($D4167,業務!$A$1:$E$11,2,FALSE))+1,2)</f>
        <v>專員</v>
      </c>
      <c r="Q4167">
        <f t="shared" si="196"/>
        <v>0.01</v>
      </c>
      <c r="R4167">
        <f t="shared" si="197"/>
        <v>882</v>
      </c>
    </row>
    <row r="4168" spans="1:18" ht="15.75" customHeight="1">
      <c r="A4168" s="19">
        <v>4167</v>
      </c>
      <c r="B4168" s="4">
        <v>14</v>
      </c>
      <c r="C4168" s="15">
        <v>139</v>
      </c>
      <c r="D4168" s="21">
        <v>4</v>
      </c>
      <c r="E4168" s="22">
        <v>44658</v>
      </c>
      <c r="F4168" s="26">
        <v>30</v>
      </c>
      <c r="G4168" s="24">
        <v>0.13</v>
      </c>
      <c r="H4168">
        <f>VLOOKUP($B4168,產品!$A$1:$E$61,4,FALSE)*(1-$G4168)*$F4168</f>
        <v>46980</v>
      </c>
      <c r="I4168" s="58">
        <f>$H4168-VLOOKUP($B4168,產品!$A$2:$E$61,5,FALSE)*F4168-$R4168</f>
        <v>24816.240000000002</v>
      </c>
      <c r="J4168">
        <f t="shared" si="195"/>
        <v>2022</v>
      </c>
      <c r="P4168" t="str">
        <f>MID(VLOOKUP($D4168,業務!$A$1:$E$11,2,FALSE),FIND("/",VLOOKUP($D4168,業務!$A$1:$E$11,2,FALSE))+1,2)</f>
        <v>副理</v>
      </c>
      <c r="Q4168">
        <f t="shared" si="196"/>
        <v>1.2E-2</v>
      </c>
      <c r="R4168">
        <f t="shared" si="197"/>
        <v>563.76</v>
      </c>
    </row>
    <row r="4169" spans="1:18" ht="15.75" customHeight="1">
      <c r="A4169" s="19">
        <v>4168</v>
      </c>
      <c r="B4169" s="4">
        <v>17</v>
      </c>
      <c r="C4169" s="15">
        <v>279</v>
      </c>
      <c r="D4169" s="21">
        <v>10</v>
      </c>
      <c r="E4169" s="22">
        <v>44658</v>
      </c>
      <c r="F4169" s="26">
        <v>60</v>
      </c>
      <c r="G4169" s="24">
        <v>0.06</v>
      </c>
      <c r="H4169">
        <f>VLOOKUP($B4169,產品!$A$1:$E$61,4,FALSE)*(1-$G4169)*$F4169</f>
        <v>101520</v>
      </c>
      <c r="I4169" s="58">
        <f>$H4169-VLOOKUP($B4169,產品!$A$2:$E$61,5,FALSE)*F4169-$R4169</f>
        <v>57304.800000000003</v>
      </c>
      <c r="J4169">
        <f t="shared" si="195"/>
        <v>2022</v>
      </c>
      <c r="P4169" t="str">
        <f>MID(VLOOKUP($D4169,業務!$A$1:$E$11,2,FALSE),FIND("/",VLOOKUP($D4169,業務!$A$1:$E$11,2,FALSE))+1,2)</f>
        <v>專員</v>
      </c>
      <c r="Q4169">
        <f t="shared" si="196"/>
        <v>0.01</v>
      </c>
      <c r="R4169">
        <f t="shared" si="197"/>
        <v>1015.2</v>
      </c>
    </row>
    <row r="4170" spans="1:18" ht="15.75" customHeight="1">
      <c r="A4170" s="19">
        <v>4169</v>
      </c>
      <c r="B4170" s="4">
        <v>23</v>
      </c>
      <c r="C4170" s="15">
        <v>282</v>
      </c>
      <c r="D4170" s="21">
        <v>8</v>
      </c>
      <c r="E4170" s="22">
        <v>44658</v>
      </c>
      <c r="F4170" s="26">
        <v>60</v>
      </c>
      <c r="G4170" s="24">
        <v>0.11</v>
      </c>
      <c r="H4170">
        <f>VLOOKUP($B4170,產品!$A$1:$E$61,4,FALSE)*(1-$G4170)*$F4170</f>
        <v>96120</v>
      </c>
      <c r="I4170" s="58">
        <f>$H4170-VLOOKUP($B4170,產品!$A$2:$E$61,5,FALSE)*F4170-$R4170</f>
        <v>51958.8</v>
      </c>
      <c r="J4170">
        <f t="shared" si="195"/>
        <v>2022</v>
      </c>
      <c r="P4170" t="str">
        <f>MID(VLOOKUP($D4170,業務!$A$1:$E$11,2,FALSE),FIND("/",VLOOKUP($D4170,業務!$A$1:$E$11,2,FALSE))+1,2)</f>
        <v>專員</v>
      </c>
      <c r="Q4170">
        <f t="shared" si="196"/>
        <v>0.01</v>
      </c>
      <c r="R4170">
        <f t="shared" si="197"/>
        <v>961.2</v>
      </c>
    </row>
    <row r="4171" spans="1:18" ht="15.75" customHeight="1">
      <c r="A4171" s="19">
        <v>4170</v>
      </c>
      <c r="B4171" s="4">
        <v>26</v>
      </c>
      <c r="C4171" s="15">
        <v>270</v>
      </c>
      <c r="D4171" s="21">
        <v>9</v>
      </c>
      <c r="E4171" s="22">
        <v>44659</v>
      </c>
      <c r="F4171" s="26">
        <v>2</v>
      </c>
      <c r="G4171" s="24">
        <v>0.06</v>
      </c>
      <c r="H4171">
        <f>VLOOKUP($B4171,產品!$A$1:$E$61,4,FALSE)*(1-$G4171)*$F4171</f>
        <v>12220</v>
      </c>
      <c r="I4171" s="58">
        <f>$H4171-VLOOKUP($B4171,產品!$A$2:$E$61,5,FALSE)*F4171-$R4171</f>
        <v>4236.7</v>
      </c>
      <c r="J4171">
        <f t="shared" si="195"/>
        <v>2022</v>
      </c>
      <c r="P4171" t="str">
        <f>MID(VLOOKUP($D4171,業務!$A$1:$E$11,2,FALSE),FIND("/",VLOOKUP($D4171,業務!$A$1:$E$11,2,FALSE))+1,2)</f>
        <v>經理</v>
      </c>
      <c r="Q4171">
        <f t="shared" si="196"/>
        <v>1.4999999999999999E-2</v>
      </c>
      <c r="R4171">
        <f t="shared" si="197"/>
        <v>183.29999999999998</v>
      </c>
    </row>
    <row r="4172" spans="1:18" ht="15.75" customHeight="1">
      <c r="A4172" s="19">
        <v>4171</v>
      </c>
      <c r="B4172" s="4">
        <v>38</v>
      </c>
      <c r="C4172" s="15">
        <v>290</v>
      </c>
      <c r="D4172" s="21">
        <v>1</v>
      </c>
      <c r="E4172" s="22">
        <v>44659</v>
      </c>
      <c r="F4172" s="26">
        <v>3</v>
      </c>
      <c r="G4172" s="24">
        <v>7.0000000000000007E-2</v>
      </c>
      <c r="H4172">
        <f>VLOOKUP($B4172,產品!$A$1:$E$61,4,FALSE)*(1-$G4172)*$F4172</f>
        <v>41849.999999999993</v>
      </c>
      <c r="I4172" s="58">
        <f>$H4172-VLOOKUP($B4172,產品!$A$2:$E$61,5,FALSE)*F4172-$R4172</f>
        <v>12181.499999999993</v>
      </c>
      <c r="J4172">
        <f t="shared" si="195"/>
        <v>2022</v>
      </c>
      <c r="P4172" t="str">
        <f>MID(VLOOKUP($D4172,業務!$A$1:$E$11,2,FALSE),FIND("/",VLOOKUP($D4172,業務!$A$1:$E$11,2,FALSE))+1,2)</f>
        <v>專員</v>
      </c>
      <c r="Q4172">
        <f t="shared" si="196"/>
        <v>0.01</v>
      </c>
      <c r="R4172">
        <f t="shared" si="197"/>
        <v>418.49999999999994</v>
      </c>
    </row>
    <row r="4173" spans="1:18" ht="15.75" customHeight="1">
      <c r="A4173" s="19">
        <v>4172</v>
      </c>
      <c r="B4173" s="4">
        <v>55</v>
      </c>
      <c r="C4173" s="15">
        <v>5</v>
      </c>
      <c r="D4173" s="21">
        <v>6</v>
      </c>
      <c r="E4173" s="22">
        <v>44659</v>
      </c>
      <c r="F4173" s="26">
        <v>13</v>
      </c>
      <c r="G4173" s="24">
        <v>0.1</v>
      </c>
      <c r="H4173">
        <f>VLOOKUP($B4173,產品!$A$1:$E$61,4,FALSE)*(1-$G4173)*$F4173</f>
        <v>234000</v>
      </c>
      <c r="I4173" s="58">
        <f>$H4173-VLOOKUP($B4173,產品!$A$2:$E$61,5,FALSE)*F4173-$R4173</f>
        <v>49660</v>
      </c>
      <c r="J4173">
        <f t="shared" si="195"/>
        <v>2022</v>
      </c>
      <c r="P4173" t="str">
        <f>MID(VLOOKUP($D4173,業務!$A$1:$E$11,2,FALSE),FIND("/",VLOOKUP($D4173,業務!$A$1:$E$11,2,FALSE))+1,2)</f>
        <v>專員</v>
      </c>
      <c r="Q4173">
        <f t="shared" si="196"/>
        <v>0.01</v>
      </c>
      <c r="R4173">
        <f t="shared" si="197"/>
        <v>2340</v>
      </c>
    </row>
    <row r="4174" spans="1:18" ht="15.75" customHeight="1">
      <c r="A4174" s="19">
        <v>4173</v>
      </c>
      <c r="B4174" s="4">
        <v>3</v>
      </c>
      <c r="C4174" s="15">
        <v>112</v>
      </c>
      <c r="D4174" s="21">
        <v>2</v>
      </c>
      <c r="E4174" s="22">
        <v>44659</v>
      </c>
      <c r="F4174" s="26">
        <v>19</v>
      </c>
      <c r="G4174" s="24">
        <v>0.06</v>
      </c>
      <c r="H4174">
        <f>VLOOKUP($B4174,產品!$A$1:$E$61,4,FALSE)*(1-$G4174)*$F4174</f>
        <v>17860</v>
      </c>
      <c r="I4174" s="58">
        <f>$H4174-VLOOKUP($B4174,產品!$A$2:$E$61,5,FALSE)*F4174-$R4174</f>
        <v>9992.1</v>
      </c>
      <c r="J4174">
        <f t="shared" si="195"/>
        <v>2022</v>
      </c>
      <c r="P4174" t="str">
        <f>MID(VLOOKUP($D4174,業務!$A$1:$E$11,2,FALSE),FIND("/",VLOOKUP($D4174,業務!$A$1:$E$11,2,FALSE))+1,2)</f>
        <v>經理</v>
      </c>
      <c r="Q4174">
        <f t="shared" si="196"/>
        <v>1.4999999999999999E-2</v>
      </c>
      <c r="R4174">
        <f t="shared" si="197"/>
        <v>267.89999999999998</v>
      </c>
    </row>
    <row r="4175" spans="1:18" ht="15.75" customHeight="1">
      <c r="A4175" s="19">
        <v>4174</v>
      </c>
      <c r="B4175" s="4">
        <v>15</v>
      </c>
      <c r="C4175" s="15">
        <v>124</v>
      </c>
      <c r="D4175" s="21">
        <v>9</v>
      </c>
      <c r="E4175" s="22">
        <v>44659</v>
      </c>
      <c r="F4175" s="26">
        <v>20</v>
      </c>
      <c r="G4175" s="24">
        <v>0.08</v>
      </c>
      <c r="H4175">
        <f>VLOOKUP($B4175,產品!$A$1:$E$61,4,FALSE)*(1-$G4175)*$F4175</f>
        <v>33120</v>
      </c>
      <c r="I4175" s="58">
        <f>$H4175-VLOOKUP($B4175,產品!$A$2:$E$61,5,FALSE)*F4175-$R4175</f>
        <v>18223.2</v>
      </c>
      <c r="J4175">
        <f t="shared" si="195"/>
        <v>2022</v>
      </c>
      <c r="P4175" t="str">
        <f>MID(VLOOKUP($D4175,業務!$A$1:$E$11,2,FALSE),FIND("/",VLOOKUP($D4175,業務!$A$1:$E$11,2,FALSE))+1,2)</f>
        <v>經理</v>
      </c>
      <c r="Q4175">
        <f t="shared" si="196"/>
        <v>1.4999999999999999E-2</v>
      </c>
      <c r="R4175">
        <f t="shared" si="197"/>
        <v>496.79999999999995</v>
      </c>
    </row>
    <row r="4176" spans="1:18" ht="15.75" customHeight="1">
      <c r="A4176" s="19">
        <v>4175</v>
      </c>
      <c r="B4176" s="4">
        <v>22</v>
      </c>
      <c r="C4176" s="15">
        <v>261</v>
      </c>
      <c r="D4176" s="21">
        <v>4</v>
      </c>
      <c r="E4176" s="22">
        <v>44659</v>
      </c>
      <c r="F4176" s="26">
        <v>20</v>
      </c>
      <c r="G4176" s="24">
        <v>0.09</v>
      </c>
      <c r="H4176">
        <f>VLOOKUP($B4176,產品!$A$1:$E$61,4,FALSE)*(1-$G4176)*$F4176</f>
        <v>32760</v>
      </c>
      <c r="I4176" s="58">
        <f>$H4176-VLOOKUP($B4176,產品!$A$2:$E$61,5,FALSE)*F4176-$R4176</f>
        <v>17966.88</v>
      </c>
      <c r="J4176">
        <f t="shared" si="195"/>
        <v>2022</v>
      </c>
      <c r="P4176" t="str">
        <f>MID(VLOOKUP($D4176,業務!$A$1:$E$11,2,FALSE),FIND("/",VLOOKUP($D4176,業務!$A$1:$E$11,2,FALSE))+1,2)</f>
        <v>副理</v>
      </c>
      <c r="Q4176">
        <f t="shared" si="196"/>
        <v>1.2E-2</v>
      </c>
      <c r="R4176">
        <f t="shared" si="197"/>
        <v>393.12</v>
      </c>
    </row>
    <row r="4177" spans="1:18" ht="15.75" customHeight="1">
      <c r="A4177" s="19">
        <v>4176</v>
      </c>
      <c r="B4177" s="4">
        <v>6</v>
      </c>
      <c r="C4177" s="15">
        <v>10</v>
      </c>
      <c r="D4177" s="21">
        <v>4</v>
      </c>
      <c r="E4177" s="22">
        <v>44659</v>
      </c>
      <c r="F4177" s="26">
        <v>20</v>
      </c>
      <c r="G4177" s="24">
        <v>0.12</v>
      </c>
      <c r="H4177">
        <f>VLOOKUP($B4177,產品!$A$1:$E$61,4,FALSE)*(1-$G4177)*$F4177</f>
        <v>17600</v>
      </c>
      <c r="I4177" s="58">
        <f>$H4177-VLOOKUP($B4177,產品!$A$2:$E$61,5,FALSE)*F4177-$R4177</f>
        <v>9388.7999999999993</v>
      </c>
      <c r="J4177">
        <f t="shared" si="195"/>
        <v>2022</v>
      </c>
      <c r="P4177" t="str">
        <f>MID(VLOOKUP($D4177,業務!$A$1:$E$11,2,FALSE),FIND("/",VLOOKUP($D4177,業務!$A$1:$E$11,2,FALSE))+1,2)</f>
        <v>副理</v>
      </c>
      <c r="Q4177">
        <f t="shared" si="196"/>
        <v>1.2E-2</v>
      </c>
      <c r="R4177">
        <f t="shared" si="197"/>
        <v>211.20000000000002</v>
      </c>
    </row>
    <row r="4178" spans="1:18" ht="15.75" customHeight="1">
      <c r="A4178" s="19">
        <v>4177</v>
      </c>
      <c r="B4178" s="4">
        <v>13</v>
      </c>
      <c r="C4178" s="15">
        <v>123</v>
      </c>
      <c r="D4178" s="21">
        <v>4</v>
      </c>
      <c r="E4178" s="22">
        <v>44659</v>
      </c>
      <c r="F4178" s="26">
        <v>80</v>
      </c>
      <c r="G4178" s="24">
        <v>0.12</v>
      </c>
      <c r="H4178">
        <f>VLOOKUP($B4178,產品!$A$1:$E$61,4,FALSE)*(1-$G4178)*$F4178</f>
        <v>126720</v>
      </c>
      <c r="I4178" s="58">
        <f>$H4178-VLOOKUP($B4178,產品!$A$2:$E$61,5,FALSE)*F4178-$R4178</f>
        <v>67599.360000000001</v>
      </c>
      <c r="J4178">
        <f t="shared" si="195"/>
        <v>2022</v>
      </c>
      <c r="P4178" t="str">
        <f>MID(VLOOKUP($D4178,業務!$A$1:$E$11,2,FALSE),FIND("/",VLOOKUP($D4178,業務!$A$1:$E$11,2,FALSE))+1,2)</f>
        <v>副理</v>
      </c>
      <c r="Q4178">
        <f t="shared" si="196"/>
        <v>1.2E-2</v>
      </c>
      <c r="R4178">
        <f t="shared" si="197"/>
        <v>1520.64</v>
      </c>
    </row>
    <row r="4179" spans="1:18" ht="15.75" customHeight="1">
      <c r="A4179" s="19">
        <v>4178</v>
      </c>
      <c r="B4179" s="4">
        <v>8</v>
      </c>
      <c r="C4179" s="15">
        <v>5</v>
      </c>
      <c r="D4179" s="21">
        <v>2</v>
      </c>
      <c r="E4179" s="22">
        <v>44659</v>
      </c>
      <c r="F4179" s="26">
        <v>100</v>
      </c>
      <c r="G4179" s="24">
        <v>7.0000000000000007E-2</v>
      </c>
      <c r="H4179">
        <f>VLOOKUP($B4179,產品!$A$1:$E$61,4,FALSE)*(1-$G4179)*$F4179</f>
        <v>92999.999999999985</v>
      </c>
      <c r="I4179" s="58">
        <f>$H4179-VLOOKUP($B4179,產品!$A$2:$E$61,5,FALSE)*F4179-$R4179</f>
        <v>51604.999999999985</v>
      </c>
      <c r="J4179">
        <f t="shared" si="195"/>
        <v>2022</v>
      </c>
      <c r="P4179" t="str">
        <f>MID(VLOOKUP($D4179,業務!$A$1:$E$11,2,FALSE),FIND("/",VLOOKUP($D4179,業務!$A$1:$E$11,2,FALSE))+1,2)</f>
        <v>經理</v>
      </c>
      <c r="Q4179">
        <f t="shared" si="196"/>
        <v>1.4999999999999999E-2</v>
      </c>
      <c r="R4179">
        <f t="shared" si="197"/>
        <v>1394.9999999999998</v>
      </c>
    </row>
    <row r="4180" spans="1:18" ht="15.75" customHeight="1">
      <c r="A4180" s="19">
        <v>4179</v>
      </c>
      <c r="B4180" s="4">
        <v>11</v>
      </c>
      <c r="C4180" s="15">
        <v>4</v>
      </c>
      <c r="D4180" s="21">
        <v>5</v>
      </c>
      <c r="E4180" s="22">
        <v>44659</v>
      </c>
      <c r="F4180" s="26">
        <v>200</v>
      </c>
      <c r="G4180" s="24">
        <v>0.09</v>
      </c>
      <c r="H4180">
        <f>VLOOKUP($B4180,產品!$A$1:$E$61,4,FALSE)*(1-$G4180)*$F4180</f>
        <v>182000</v>
      </c>
      <c r="I4180" s="58">
        <f>$H4180-VLOOKUP($B4180,產品!$A$2:$E$61,5,FALSE)*F4180-$R4180</f>
        <v>100180</v>
      </c>
      <c r="J4180">
        <f t="shared" si="195"/>
        <v>2022</v>
      </c>
      <c r="P4180" t="str">
        <f>MID(VLOOKUP($D4180,業務!$A$1:$E$11,2,FALSE),FIND("/",VLOOKUP($D4180,業務!$A$1:$E$11,2,FALSE))+1,2)</f>
        <v>專員</v>
      </c>
      <c r="Q4180">
        <f t="shared" si="196"/>
        <v>0.01</v>
      </c>
      <c r="R4180">
        <f t="shared" si="197"/>
        <v>1820</v>
      </c>
    </row>
    <row r="4181" spans="1:18" ht="15.75" customHeight="1">
      <c r="A4181" s="19">
        <v>4180</v>
      </c>
      <c r="B4181" s="4">
        <v>56</v>
      </c>
      <c r="C4181" s="15">
        <v>4</v>
      </c>
      <c r="D4181" s="21">
        <v>10</v>
      </c>
      <c r="E4181" s="22">
        <v>44660</v>
      </c>
      <c r="F4181" s="26">
        <v>3</v>
      </c>
      <c r="G4181" s="24">
        <v>0.1</v>
      </c>
      <c r="H4181">
        <f>VLOOKUP($B4181,產品!$A$1:$E$61,4,FALSE)*(1-$G4181)*$F4181</f>
        <v>59400</v>
      </c>
      <c r="I4181" s="58">
        <f>$H4181-VLOOKUP($B4181,產品!$A$2:$E$61,5,FALSE)*F4181-$R4181</f>
        <v>12606.000000000007</v>
      </c>
      <c r="J4181">
        <f t="shared" si="195"/>
        <v>2022</v>
      </c>
      <c r="P4181" t="str">
        <f>MID(VLOOKUP($D4181,業務!$A$1:$E$11,2,FALSE),FIND("/",VLOOKUP($D4181,業務!$A$1:$E$11,2,FALSE))+1,2)</f>
        <v>專員</v>
      </c>
      <c r="Q4181">
        <f t="shared" si="196"/>
        <v>0.01</v>
      </c>
      <c r="R4181">
        <f t="shared" si="197"/>
        <v>594</v>
      </c>
    </row>
    <row r="4182" spans="1:18" ht="15.75" customHeight="1">
      <c r="A4182" s="19">
        <v>4181</v>
      </c>
      <c r="B4182" s="4">
        <v>34</v>
      </c>
      <c r="C4182" s="15">
        <v>293</v>
      </c>
      <c r="D4182" s="21">
        <v>3</v>
      </c>
      <c r="E4182" s="22">
        <v>44660</v>
      </c>
      <c r="F4182" s="26">
        <v>4</v>
      </c>
      <c r="G4182" s="24">
        <v>0.11</v>
      </c>
      <c r="H4182">
        <f>VLOOKUP($B4182,產品!$A$1:$E$61,4,FALSE)*(1-$G4182)*$F4182</f>
        <v>28480</v>
      </c>
      <c r="I4182" s="58">
        <f>$H4182-VLOOKUP($B4182,產品!$A$2:$E$61,5,FALSE)*F4182-$R4182</f>
        <v>8824.32</v>
      </c>
      <c r="J4182">
        <f t="shared" si="195"/>
        <v>2022</v>
      </c>
      <c r="P4182" t="str">
        <f>MID(VLOOKUP($D4182,業務!$A$1:$E$11,2,FALSE),FIND("/",VLOOKUP($D4182,業務!$A$1:$E$11,2,FALSE))+1,2)</f>
        <v>協理</v>
      </c>
      <c r="Q4182">
        <f t="shared" si="196"/>
        <v>1.6E-2</v>
      </c>
      <c r="R4182">
        <f t="shared" si="197"/>
        <v>455.68</v>
      </c>
    </row>
    <row r="4183" spans="1:18" ht="15.75" customHeight="1">
      <c r="A4183" s="19">
        <v>4182</v>
      </c>
      <c r="B4183" s="4">
        <v>33</v>
      </c>
      <c r="C4183" s="15">
        <v>113</v>
      </c>
      <c r="D4183" s="21">
        <v>10</v>
      </c>
      <c r="E4183" s="22">
        <v>44660</v>
      </c>
      <c r="F4183" s="26">
        <v>9</v>
      </c>
      <c r="G4183" s="24">
        <v>0.2</v>
      </c>
      <c r="H4183">
        <f>VLOOKUP($B4183,產品!$A$1:$E$61,4,FALSE)*(1-$G4183)*$F4183</f>
        <v>54000</v>
      </c>
      <c r="I4183" s="58">
        <f>$H4183-VLOOKUP($B4183,產品!$A$2:$E$61,5,FALSE)*F4183-$R4183</f>
        <v>12960</v>
      </c>
      <c r="J4183">
        <f t="shared" si="195"/>
        <v>2022</v>
      </c>
      <c r="P4183" t="str">
        <f>MID(VLOOKUP($D4183,業務!$A$1:$E$11,2,FALSE),FIND("/",VLOOKUP($D4183,業務!$A$1:$E$11,2,FALSE))+1,2)</f>
        <v>專員</v>
      </c>
      <c r="Q4183">
        <f t="shared" si="196"/>
        <v>0.01</v>
      </c>
      <c r="R4183">
        <f t="shared" si="197"/>
        <v>540</v>
      </c>
    </row>
    <row r="4184" spans="1:18" ht="15.75" customHeight="1">
      <c r="A4184" s="19">
        <v>4183</v>
      </c>
      <c r="B4184" s="4">
        <v>21</v>
      </c>
      <c r="C4184" s="15">
        <v>264</v>
      </c>
      <c r="D4184" s="21">
        <v>3</v>
      </c>
      <c r="E4184" s="22">
        <v>44660</v>
      </c>
      <c r="F4184" s="26">
        <v>30</v>
      </c>
      <c r="G4184" s="24">
        <v>0.19</v>
      </c>
      <c r="H4184">
        <f>VLOOKUP($B4184,產品!$A$1:$E$61,4,FALSE)*(1-$G4184)*$F4184</f>
        <v>43740</v>
      </c>
      <c r="I4184" s="58">
        <f>$H4184-VLOOKUP($B4184,產品!$A$2:$E$61,5,FALSE)*F4184-$R4184</f>
        <v>21440.16</v>
      </c>
      <c r="J4184">
        <f t="shared" si="195"/>
        <v>2022</v>
      </c>
      <c r="P4184" t="str">
        <f>MID(VLOOKUP($D4184,業務!$A$1:$E$11,2,FALSE),FIND("/",VLOOKUP($D4184,業務!$A$1:$E$11,2,FALSE))+1,2)</f>
        <v>協理</v>
      </c>
      <c r="Q4184">
        <f t="shared" si="196"/>
        <v>1.6E-2</v>
      </c>
      <c r="R4184">
        <f t="shared" si="197"/>
        <v>699.84</v>
      </c>
    </row>
    <row r="4185" spans="1:18" ht="15.75" customHeight="1">
      <c r="A4185" s="19">
        <v>4184</v>
      </c>
      <c r="B4185" s="4">
        <v>8</v>
      </c>
      <c r="C4185" s="15">
        <v>115</v>
      </c>
      <c r="D4185" s="21">
        <v>4</v>
      </c>
      <c r="E4185" s="22">
        <v>44660</v>
      </c>
      <c r="F4185" s="26">
        <v>40</v>
      </c>
      <c r="G4185" s="24">
        <v>0.17</v>
      </c>
      <c r="H4185">
        <f>VLOOKUP($B4185,產品!$A$1:$E$61,4,FALSE)*(1-$G4185)*$F4185</f>
        <v>33200</v>
      </c>
      <c r="I4185" s="58">
        <f>$H4185-VLOOKUP($B4185,產品!$A$2:$E$61,5,FALSE)*F4185-$R4185</f>
        <v>16801.599999999999</v>
      </c>
      <c r="J4185">
        <f t="shared" si="195"/>
        <v>2022</v>
      </c>
      <c r="P4185" t="str">
        <f>MID(VLOOKUP($D4185,業務!$A$1:$E$11,2,FALSE),FIND("/",VLOOKUP($D4185,業務!$A$1:$E$11,2,FALSE))+1,2)</f>
        <v>副理</v>
      </c>
      <c r="Q4185">
        <f t="shared" si="196"/>
        <v>1.2E-2</v>
      </c>
      <c r="R4185">
        <f t="shared" si="197"/>
        <v>398.40000000000003</v>
      </c>
    </row>
    <row r="4186" spans="1:18" ht="15.75" customHeight="1">
      <c r="A4186" s="19">
        <v>4185</v>
      </c>
      <c r="B4186" s="4">
        <v>8</v>
      </c>
      <c r="C4186" s="15">
        <v>9</v>
      </c>
      <c r="D4186" s="21">
        <v>7</v>
      </c>
      <c r="E4186" s="22">
        <v>44660</v>
      </c>
      <c r="F4186" s="26">
        <v>80</v>
      </c>
      <c r="G4186" s="24">
        <v>0.14000000000000001</v>
      </c>
      <c r="H4186">
        <f>VLOOKUP($B4186,產品!$A$1:$E$61,4,FALSE)*(1-$G4186)*$F4186</f>
        <v>68800</v>
      </c>
      <c r="I4186" s="58">
        <f>$H4186-VLOOKUP($B4186,產品!$A$2:$E$61,5,FALSE)*F4186-$R4186</f>
        <v>35974.400000000001</v>
      </c>
      <c r="J4186">
        <f t="shared" si="195"/>
        <v>2022</v>
      </c>
      <c r="P4186" t="str">
        <f>MID(VLOOKUP($D4186,業務!$A$1:$E$11,2,FALSE),FIND("/",VLOOKUP($D4186,業務!$A$1:$E$11,2,FALSE))+1,2)</f>
        <v>副理</v>
      </c>
      <c r="Q4186">
        <f t="shared" si="196"/>
        <v>1.2E-2</v>
      </c>
      <c r="R4186">
        <f t="shared" si="197"/>
        <v>825.6</v>
      </c>
    </row>
    <row r="4187" spans="1:18" ht="15.75" customHeight="1">
      <c r="A4187" s="19">
        <v>4186</v>
      </c>
      <c r="B4187" s="4">
        <v>5</v>
      </c>
      <c r="C4187" s="15">
        <v>286</v>
      </c>
      <c r="D4187" s="21">
        <v>3</v>
      </c>
      <c r="E4187" s="22">
        <v>44660</v>
      </c>
      <c r="F4187" s="26">
        <v>90</v>
      </c>
      <c r="G4187" s="24">
        <v>0.05</v>
      </c>
      <c r="H4187">
        <f>VLOOKUP($B4187,產品!$A$1:$E$61,4,FALSE)*(1-$G4187)*$F4187</f>
        <v>85500</v>
      </c>
      <c r="I4187" s="58">
        <f>$H4187-VLOOKUP($B4187,產品!$A$2:$E$61,5,FALSE)*F4187-$R4187</f>
        <v>48132</v>
      </c>
      <c r="J4187">
        <f t="shared" si="195"/>
        <v>2022</v>
      </c>
      <c r="P4187" t="str">
        <f>MID(VLOOKUP($D4187,業務!$A$1:$E$11,2,FALSE),FIND("/",VLOOKUP($D4187,業務!$A$1:$E$11,2,FALSE))+1,2)</f>
        <v>協理</v>
      </c>
      <c r="Q4187">
        <f t="shared" si="196"/>
        <v>1.6E-2</v>
      </c>
      <c r="R4187">
        <f t="shared" si="197"/>
        <v>1368</v>
      </c>
    </row>
    <row r="4188" spans="1:18" ht="15.75" customHeight="1">
      <c r="A4188" s="19">
        <v>4187</v>
      </c>
      <c r="B4188" s="4">
        <v>42</v>
      </c>
      <c r="C4188" s="15">
        <v>121</v>
      </c>
      <c r="D4188" s="21">
        <v>2</v>
      </c>
      <c r="E4188" s="22">
        <v>44661</v>
      </c>
      <c r="F4188" s="26">
        <v>2</v>
      </c>
      <c r="G4188" s="24">
        <v>0.08</v>
      </c>
      <c r="H4188">
        <f>VLOOKUP($B4188,產品!$A$1:$E$61,4,FALSE)*(1-$G4188)*$F4188</f>
        <v>27600</v>
      </c>
      <c r="I4188" s="58">
        <f>$H4188-VLOOKUP($B4188,產品!$A$2:$E$61,5,FALSE)*F4188-$R4188</f>
        <v>7686</v>
      </c>
      <c r="J4188">
        <f t="shared" si="195"/>
        <v>2022</v>
      </c>
      <c r="P4188" t="str">
        <f>MID(VLOOKUP($D4188,業務!$A$1:$E$11,2,FALSE),FIND("/",VLOOKUP($D4188,業務!$A$1:$E$11,2,FALSE))+1,2)</f>
        <v>經理</v>
      </c>
      <c r="Q4188">
        <f t="shared" si="196"/>
        <v>1.4999999999999999E-2</v>
      </c>
      <c r="R4188">
        <f t="shared" si="197"/>
        <v>414</v>
      </c>
    </row>
    <row r="4189" spans="1:18" ht="15.75" customHeight="1">
      <c r="A4189" s="19">
        <v>4188</v>
      </c>
      <c r="B4189" s="4">
        <v>29</v>
      </c>
      <c r="C4189" s="15">
        <v>135</v>
      </c>
      <c r="D4189" s="21">
        <v>7</v>
      </c>
      <c r="E4189" s="22">
        <v>44661</v>
      </c>
      <c r="F4189" s="26">
        <v>15</v>
      </c>
      <c r="G4189" s="24">
        <v>7.0000000000000007E-2</v>
      </c>
      <c r="H4189">
        <f>VLOOKUP($B4189,產品!$A$1:$E$61,4,FALSE)*(1-$G4189)*$F4189</f>
        <v>83700</v>
      </c>
      <c r="I4189" s="58">
        <f>$H4189-VLOOKUP($B4189,產品!$A$2:$E$61,5,FALSE)*F4189-$R4189</f>
        <v>28695.599999999999</v>
      </c>
      <c r="J4189">
        <f t="shared" si="195"/>
        <v>2022</v>
      </c>
      <c r="P4189" t="str">
        <f>MID(VLOOKUP($D4189,業務!$A$1:$E$11,2,FALSE),FIND("/",VLOOKUP($D4189,業務!$A$1:$E$11,2,FALSE))+1,2)</f>
        <v>副理</v>
      </c>
      <c r="Q4189">
        <f t="shared" si="196"/>
        <v>1.2E-2</v>
      </c>
      <c r="R4189">
        <f t="shared" si="197"/>
        <v>1004.4</v>
      </c>
    </row>
    <row r="4190" spans="1:18" ht="15.75" customHeight="1">
      <c r="A4190" s="19">
        <v>4189</v>
      </c>
      <c r="B4190" s="4">
        <v>30</v>
      </c>
      <c r="C4190" s="15">
        <v>259</v>
      </c>
      <c r="D4190" s="21">
        <v>1</v>
      </c>
      <c r="E4190" s="22">
        <v>44661</v>
      </c>
      <c r="F4190" s="26">
        <v>40</v>
      </c>
      <c r="G4190" s="24">
        <v>0.09</v>
      </c>
      <c r="H4190">
        <f>VLOOKUP($B4190,產品!$A$1:$E$61,4,FALSE)*(1-$G4190)*$F4190</f>
        <v>236600</v>
      </c>
      <c r="I4190" s="58">
        <f>$H4190-VLOOKUP($B4190,產品!$A$2:$E$61,5,FALSE)*F4190-$R4190</f>
        <v>78234</v>
      </c>
      <c r="J4190">
        <f t="shared" si="195"/>
        <v>2022</v>
      </c>
      <c r="P4190" t="str">
        <f>MID(VLOOKUP($D4190,業務!$A$1:$E$11,2,FALSE),FIND("/",VLOOKUP($D4190,業務!$A$1:$E$11,2,FALSE))+1,2)</f>
        <v>專員</v>
      </c>
      <c r="Q4190">
        <f t="shared" si="196"/>
        <v>0.01</v>
      </c>
      <c r="R4190">
        <f t="shared" si="197"/>
        <v>2366</v>
      </c>
    </row>
    <row r="4191" spans="1:18" ht="15.75" customHeight="1">
      <c r="A4191" s="19">
        <v>4190</v>
      </c>
      <c r="B4191" s="4">
        <v>10</v>
      </c>
      <c r="C4191" s="15">
        <v>262</v>
      </c>
      <c r="D4191" s="21">
        <v>4</v>
      </c>
      <c r="E4191" s="22">
        <v>44661</v>
      </c>
      <c r="F4191" s="26">
        <v>50</v>
      </c>
      <c r="G4191" s="24">
        <v>0.18</v>
      </c>
      <c r="H4191">
        <f>VLOOKUP($B4191,產品!$A$1:$E$61,4,FALSE)*(1-$G4191)*$F4191</f>
        <v>41000.000000000007</v>
      </c>
      <c r="I4191" s="58">
        <f>$H4191-VLOOKUP($B4191,產品!$A$2:$E$61,5,FALSE)*F4191-$R4191</f>
        <v>20508.000000000007</v>
      </c>
      <c r="J4191">
        <f t="shared" si="195"/>
        <v>2022</v>
      </c>
      <c r="P4191" t="str">
        <f>MID(VLOOKUP($D4191,業務!$A$1:$E$11,2,FALSE),FIND("/",VLOOKUP($D4191,業務!$A$1:$E$11,2,FALSE))+1,2)</f>
        <v>副理</v>
      </c>
      <c r="Q4191">
        <f t="shared" si="196"/>
        <v>1.2E-2</v>
      </c>
      <c r="R4191">
        <f t="shared" si="197"/>
        <v>492.00000000000011</v>
      </c>
    </row>
    <row r="4192" spans="1:18" ht="15.75" customHeight="1">
      <c r="A4192" s="19">
        <v>4191</v>
      </c>
      <c r="B4192" s="4">
        <v>12</v>
      </c>
      <c r="C4192" s="15">
        <v>264</v>
      </c>
      <c r="D4192" s="21">
        <v>2</v>
      </c>
      <c r="E4192" s="22">
        <v>44661</v>
      </c>
      <c r="F4192" s="26">
        <v>90</v>
      </c>
      <c r="G4192" s="24">
        <v>0.16</v>
      </c>
      <c r="H4192">
        <f>VLOOKUP($B4192,產品!$A$1:$E$61,4,FALSE)*(1-$G4192)*$F4192</f>
        <v>75600</v>
      </c>
      <c r="I4192" s="58">
        <f>$H4192-VLOOKUP($B4192,產品!$A$2:$E$61,5,FALSE)*F4192-$R4192</f>
        <v>38466</v>
      </c>
      <c r="J4192">
        <f t="shared" si="195"/>
        <v>2022</v>
      </c>
      <c r="P4192" t="str">
        <f>MID(VLOOKUP($D4192,業務!$A$1:$E$11,2,FALSE),FIND("/",VLOOKUP($D4192,業務!$A$1:$E$11,2,FALSE))+1,2)</f>
        <v>經理</v>
      </c>
      <c r="Q4192">
        <f t="shared" si="196"/>
        <v>1.4999999999999999E-2</v>
      </c>
      <c r="R4192">
        <f t="shared" si="197"/>
        <v>1134</v>
      </c>
    </row>
    <row r="4193" spans="1:18" ht="15.75" customHeight="1">
      <c r="A4193" s="19">
        <v>4192</v>
      </c>
      <c r="B4193" s="4">
        <v>33</v>
      </c>
      <c r="C4193" s="15">
        <v>257</v>
      </c>
      <c r="D4193" s="21">
        <v>7</v>
      </c>
      <c r="E4193" s="22">
        <v>44662</v>
      </c>
      <c r="F4193" s="26">
        <v>5</v>
      </c>
      <c r="G4193" s="24">
        <v>0.12</v>
      </c>
      <c r="H4193">
        <f>VLOOKUP($B4193,產品!$A$1:$E$61,4,FALSE)*(1-$G4193)*$F4193</f>
        <v>33000</v>
      </c>
      <c r="I4193" s="58">
        <f>$H4193-VLOOKUP($B4193,產品!$A$2:$E$61,5,FALSE)*F4193-$R4193</f>
        <v>10104</v>
      </c>
      <c r="J4193">
        <f t="shared" si="195"/>
        <v>2022</v>
      </c>
      <c r="P4193" t="str">
        <f>MID(VLOOKUP($D4193,業務!$A$1:$E$11,2,FALSE),FIND("/",VLOOKUP($D4193,業務!$A$1:$E$11,2,FALSE))+1,2)</f>
        <v>副理</v>
      </c>
      <c r="Q4193">
        <f t="shared" si="196"/>
        <v>1.2E-2</v>
      </c>
      <c r="R4193">
        <f t="shared" si="197"/>
        <v>396</v>
      </c>
    </row>
    <row r="4194" spans="1:18" ht="15.75" customHeight="1">
      <c r="A4194" s="19">
        <v>4193</v>
      </c>
      <c r="B4194" s="4">
        <v>3</v>
      </c>
      <c r="C4194" s="15">
        <v>261</v>
      </c>
      <c r="D4194" s="21">
        <v>2</v>
      </c>
      <c r="E4194" s="22">
        <v>44662</v>
      </c>
      <c r="F4194" s="26">
        <v>15</v>
      </c>
      <c r="G4194" s="24">
        <v>0.13</v>
      </c>
      <c r="H4194">
        <f>VLOOKUP($B4194,產品!$A$1:$E$61,4,FALSE)*(1-$G4194)*$F4194</f>
        <v>13050</v>
      </c>
      <c r="I4194" s="58">
        <f>$H4194-VLOOKUP($B4194,產品!$A$2:$E$61,5,FALSE)*F4194-$R4194</f>
        <v>6854.25</v>
      </c>
      <c r="J4194">
        <f t="shared" si="195"/>
        <v>2022</v>
      </c>
      <c r="P4194" t="str">
        <f>MID(VLOOKUP($D4194,業務!$A$1:$E$11,2,FALSE),FIND("/",VLOOKUP($D4194,業務!$A$1:$E$11,2,FALSE))+1,2)</f>
        <v>經理</v>
      </c>
      <c r="Q4194">
        <f t="shared" si="196"/>
        <v>1.4999999999999999E-2</v>
      </c>
      <c r="R4194">
        <f t="shared" si="197"/>
        <v>195.75</v>
      </c>
    </row>
    <row r="4195" spans="1:18" ht="15.75" customHeight="1">
      <c r="A4195" s="19">
        <v>4194</v>
      </c>
      <c r="B4195" s="4">
        <v>6</v>
      </c>
      <c r="C4195" s="15">
        <v>10</v>
      </c>
      <c r="D4195" s="21">
        <v>6</v>
      </c>
      <c r="E4195" s="33">
        <v>44662</v>
      </c>
      <c r="F4195" s="14">
        <v>80</v>
      </c>
      <c r="G4195" s="34">
        <v>0.1</v>
      </c>
      <c r="H4195">
        <f>VLOOKUP($B4195,產品!$A$1:$E$61,4,FALSE)*(1-$G4195)*$F4195</f>
        <v>72000</v>
      </c>
      <c r="I4195" s="58">
        <f>$H4195-VLOOKUP($B4195,產品!$A$2:$E$61,5,FALSE)*F4195-$R4195</f>
        <v>39280</v>
      </c>
      <c r="J4195">
        <f t="shared" si="195"/>
        <v>2022</v>
      </c>
      <c r="P4195" t="str">
        <f>MID(VLOOKUP($D4195,業務!$A$1:$E$11,2,FALSE),FIND("/",VLOOKUP($D4195,業務!$A$1:$E$11,2,FALSE))+1,2)</f>
        <v>專員</v>
      </c>
      <c r="Q4195">
        <f t="shared" si="196"/>
        <v>0.01</v>
      </c>
      <c r="R4195">
        <f t="shared" si="197"/>
        <v>720</v>
      </c>
    </row>
    <row r="4196" spans="1:18" ht="15.75" customHeight="1">
      <c r="A4196" s="19">
        <v>4195</v>
      </c>
      <c r="B4196" s="4">
        <v>7</v>
      </c>
      <c r="C4196" s="15">
        <v>257</v>
      </c>
      <c r="D4196" s="21">
        <v>6</v>
      </c>
      <c r="E4196" s="22">
        <v>44662</v>
      </c>
      <c r="F4196" s="26">
        <v>90</v>
      </c>
      <c r="G4196" s="24">
        <v>0.11</v>
      </c>
      <c r="H4196">
        <f>VLOOKUP($B4196,產品!$A$1:$E$61,4,FALSE)*(1-$G4196)*$F4196</f>
        <v>80100</v>
      </c>
      <c r="I4196" s="58">
        <f>$H4196-VLOOKUP($B4196,產品!$A$2:$E$61,5,FALSE)*F4196-$R4196</f>
        <v>43299</v>
      </c>
      <c r="J4196">
        <f t="shared" si="195"/>
        <v>2022</v>
      </c>
      <c r="P4196" t="str">
        <f>MID(VLOOKUP($D4196,業務!$A$1:$E$11,2,FALSE),FIND("/",VLOOKUP($D4196,業務!$A$1:$E$11,2,FALSE))+1,2)</f>
        <v>專員</v>
      </c>
      <c r="Q4196">
        <f t="shared" si="196"/>
        <v>0.01</v>
      </c>
      <c r="R4196">
        <f t="shared" si="197"/>
        <v>801</v>
      </c>
    </row>
    <row r="4197" spans="1:18" ht="15.75" customHeight="1">
      <c r="A4197" s="19">
        <v>4196</v>
      </c>
      <c r="B4197" s="4">
        <v>56</v>
      </c>
      <c r="C4197" s="15">
        <v>2</v>
      </c>
      <c r="D4197" s="21">
        <v>9</v>
      </c>
      <c r="E4197" s="22">
        <v>44663</v>
      </c>
      <c r="F4197" s="26">
        <v>3</v>
      </c>
      <c r="G4197" s="24">
        <v>0.15</v>
      </c>
      <c r="H4197">
        <f>VLOOKUP($B4197,產品!$A$1:$E$61,4,FALSE)*(1-$G4197)*$F4197</f>
        <v>56100</v>
      </c>
      <c r="I4197" s="58">
        <f>$H4197-VLOOKUP($B4197,產品!$A$2:$E$61,5,FALSE)*F4197-$R4197</f>
        <v>9058.5000000000073</v>
      </c>
      <c r="J4197">
        <f t="shared" si="195"/>
        <v>2022</v>
      </c>
      <c r="P4197" t="str">
        <f>MID(VLOOKUP($D4197,業務!$A$1:$E$11,2,FALSE),FIND("/",VLOOKUP($D4197,業務!$A$1:$E$11,2,FALSE))+1,2)</f>
        <v>經理</v>
      </c>
      <c r="Q4197">
        <f t="shared" si="196"/>
        <v>1.4999999999999999E-2</v>
      </c>
      <c r="R4197">
        <f t="shared" si="197"/>
        <v>841.5</v>
      </c>
    </row>
    <row r="4198" spans="1:18" ht="15.75" customHeight="1">
      <c r="A4198" s="19">
        <v>4197</v>
      </c>
      <c r="B4198" s="4">
        <v>47</v>
      </c>
      <c r="C4198" s="15">
        <v>12</v>
      </c>
      <c r="D4198" s="21">
        <v>3</v>
      </c>
      <c r="E4198" s="22">
        <v>44663</v>
      </c>
      <c r="F4198" s="26">
        <v>4</v>
      </c>
      <c r="G4198" s="24">
        <v>0.06</v>
      </c>
      <c r="H4198">
        <f>VLOOKUP($B4198,產品!$A$1:$E$61,4,FALSE)*(1-$G4198)*$F4198</f>
        <v>75200</v>
      </c>
      <c r="I4198" s="58">
        <f>$H4198-VLOOKUP($B4198,產品!$A$2:$E$61,5,FALSE)*F4198-$R4198</f>
        <v>21996.799999999999</v>
      </c>
      <c r="J4198">
        <f t="shared" si="195"/>
        <v>2022</v>
      </c>
      <c r="P4198" t="str">
        <f>MID(VLOOKUP($D4198,業務!$A$1:$E$11,2,FALSE),FIND("/",VLOOKUP($D4198,業務!$A$1:$E$11,2,FALSE))+1,2)</f>
        <v>協理</v>
      </c>
      <c r="Q4198">
        <f t="shared" si="196"/>
        <v>1.6E-2</v>
      </c>
      <c r="R4198">
        <f t="shared" si="197"/>
        <v>1203.2</v>
      </c>
    </row>
    <row r="4199" spans="1:18" ht="15.75" customHeight="1">
      <c r="A4199" s="19">
        <v>4198</v>
      </c>
      <c r="B4199" s="4">
        <v>42</v>
      </c>
      <c r="C4199" s="15">
        <v>116</v>
      </c>
      <c r="D4199" s="21">
        <v>5</v>
      </c>
      <c r="E4199" s="22">
        <v>44663</v>
      </c>
      <c r="F4199" s="23">
        <v>9</v>
      </c>
      <c r="G4199" s="24">
        <v>0.13</v>
      </c>
      <c r="H4199">
        <f>VLOOKUP($B4199,產品!$A$1:$E$61,4,FALSE)*(1-$G4199)*$F4199</f>
        <v>117450</v>
      </c>
      <c r="I4199" s="58">
        <f>$H4199-VLOOKUP($B4199,產品!$A$2:$E$61,5,FALSE)*F4199-$R4199</f>
        <v>28525.5</v>
      </c>
      <c r="J4199">
        <f t="shared" si="195"/>
        <v>2022</v>
      </c>
      <c r="P4199" t="str">
        <f>MID(VLOOKUP($D4199,業務!$A$1:$E$11,2,FALSE),FIND("/",VLOOKUP($D4199,業務!$A$1:$E$11,2,FALSE))+1,2)</f>
        <v>專員</v>
      </c>
      <c r="Q4199">
        <f t="shared" si="196"/>
        <v>0.01</v>
      </c>
      <c r="R4199">
        <f t="shared" si="197"/>
        <v>1174.5</v>
      </c>
    </row>
    <row r="4200" spans="1:18" ht="15.75" customHeight="1">
      <c r="A4200" s="19">
        <v>4199</v>
      </c>
      <c r="B4200" s="4">
        <v>40</v>
      </c>
      <c r="C4200" s="15">
        <v>283</v>
      </c>
      <c r="D4200" s="21">
        <v>4</v>
      </c>
      <c r="E4200" s="22">
        <v>44663</v>
      </c>
      <c r="F4200" s="26">
        <v>10</v>
      </c>
      <c r="G4200" s="24">
        <v>0.15</v>
      </c>
      <c r="H4200">
        <f>VLOOKUP($B4200,產品!$A$1:$E$61,4,FALSE)*(1-$G4200)*$F4200</f>
        <v>170000</v>
      </c>
      <c r="I4200" s="58">
        <f>$H4200-VLOOKUP($B4200,產品!$A$2:$E$61,5,FALSE)*F4200-$R4200</f>
        <v>37960</v>
      </c>
      <c r="J4200">
        <f t="shared" si="195"/>
        <v>2022</v>
      </c>
      <c r="P4200" t="str">
        <f>MID(VLOOKUP($D4200,業務!$A$1:$E$11,2,FALSE),FIND("/",VLOOKUP($D4200,業務!$A$1:$E$11,2,FALSE))+1,2)</f>
        <v>副理</v>
      </c>
      <c r="Q4200">
        <f t="shared" si="196"/>
        <v>1.2E-2</v>
      </c>
      <c r="R4200">
        <f t="shared" si="197"/>
        <v>2040</v>
      </c>
    </row>
    <row r="4201" spans="1:18" ht="15.75" customHeight="1">
      <c r="A4201" s="19">
        <v>4200</v>
      </c>
      <c r="B4201" s="4">
        <v>17</v>
      </c>
      <c r="C4201" s="15">
        <v>1</v>
      </c>
      <c r="D4201" s="21">
        <v>8</v>
      </c>
      <c r="E4201" s="22">
        <v>44663</v>
      </c>
      <c r="F4201" s="26">
        <v>50</v>
      </c>
      <c r="G4201" s="24">
        <v>0.17</v>
      </c>
      <c r="H4201">
        <f>VLOOKUP($B4201,產品!$A$1:$E$61,4,FALSE)*(1-$G4201)*$F4201</f>
        <v>74700</v>
      </c>
      <c r="I4201" s="58">
        <f>$H4201-VLOOKUP($B4201,產品!$A$2:$E$61,5,FALSE)*F4201-$R4201</f>
        <v>37953</v>
      </c>
      <c r="J4201">
        <f t="shared" si="195"/>
        <v>2022</v>
      </c>
      <c r="P4201" t="str">
        <f>MID(VLOOKUP($D4201,業務!$A$1:$E$11,2,FALSE),FIND("/",VLOOKUP($D4201,業務!$A$1:$E$11,2,FALSE))+1,2)</f>
        <v>專員</v>
      </c>
      <c r="Q4201">
        <f t="shared" si="196"/>
        <v>0.01</v>
      </c>
      <c r="R4201">
        <f t="shared" si="197"/>
        <v>747</v>
      </c>
    </row>
    <row r="4202" spans="1:18" ht="15.75" customHeight="1">
      <c r="A4202" s="19">
        <v>4201</v>
      </c>
      <c r="B4202" s="4">
        <v>14</v>
      </c>
      <c r="C4202" s="15">
        <v>121</v>
      </c>
      <c r="D4202" s="21">
        <v>6</v>
      </c>
      <c r="E4202" s="22">
        <v>44663</v>
      </c>
      <c r="F4202" s="26">
        <v>60</v>
      </c>
      <c r="G4202" s="24">
        <v>0.08</v>
      </c>
      <c r="H4202">
        <f>VLOOKUP($B4202,產品!$A$1:$E$61,4,FALSE)*(1-$G4202)*$F4202</f>
        <v>99360</v>
      </c>
      <c r="I4202" s="58">
        <f>$H4202-VLOOKUP($B4202,產品!$A$2:$E$61,5,FALSE)*F4202-$R4202</f>
        <v>55166.400000000001</v>
      </c>
      <c r="J4202">
        <f t="shared" si="195"/>
        <v>2022</v>
      </c>
      <c r="P4202" t="str">
        <f>MID(VLOOKUP($D4202,業務!$A$1:$E$11,2,FALSE),FIND("/",VLOOKUP($D4202,業務!$A$1:$E$11,2,FALSE))+1,2)</f>
        <v>專員</v>
      </c>
      <c r="Q4202">
        <f t="shared" si="196"/>
        <v>0.01</v>
      </c>
      <c r="R4202">
        <f t="shared" si="197"/>
        <v>993.6</v>
      </c>
    </row>
    <row r="4203" spans="1:18" ht="15.75" customHeight="1">
      <c r="A4203" s="19">
        <v>4202</v>
      </c>
      <c r="B4203" s="4">
        <v>18</v>
      </c>
      <c r="C4203" s="15">
        <v>135</v>
      </c>
      <c r="D4203" s="21">
        <v>8</v>
      </c>
      <c r="E4203" s="22">
        <v>44663</v>
      </c>
      <c r="F4203" s="26">
        <v>100</v>
      </c>
      <c r="G4203" s="24">
        <v>0.09</v>
      </c>
      <c r="H4203">
        <f>VLOOKUP($B4203,產品!$A$1:$E$61,4,FALSE)*(1-$G4203)*$F4203</f>
        <v>163800</v>
      </c>
      <c r="I4203" s="58">
        <f>$H4203-VLOOKUP($B4203,產品!$A$2:$E$61,5,FALSE)*F4203-$R4203</f>
        <v>90162</v>
      </c>
      <c r="J4203">
        <f t="shared" si="195"/>
        <v>2022</v>
      </c>
      <c r="P4203" t="str">
        <f>MID(VLOOKUP($D4203,業務!$A$1:$E$11,2,FALSE),FIND("/",VLOOKUP($D4203,業務!$A$1:$E$11,2,FALSE))+1,2)</f>
        <v>專員</v>
      </c>
      <c r="Q4203">
        <f t="shared" si="196"/>
        <v>0.01</v>
      </c>
      <c r="R4203">
        <f t="shared" si="197"/>
        <v>1638</v>
      </c>
    </row>
    <row r="4204" spans="1:18" ht="15.75" customHeight="1">
      <c r="A4204" s="19">
        <v>4203</v>
      </c>
      <c r="B4204" s="4">
        <v>47</v>
      </c>
      <c r="C4204" s="15">
        <v>115</v>
      </c>
      <c r="D4204" s="21">
        <v>4</v>
      </c>
      <c r="E4204" s="22">
        <v>44664</v>
      </c>
      <c r="F4204" s="26">
        <v>3</v>
      </c>
      <c r="G4204" s="24">
        <v>0.12</v>
      </c>
      <c r="H4204">
        <f>VLOOKUP($B4204,產品!$A$1:$E$61,4,FALSE)*(1-$G4204)*$F4204</f>
        <v>52800</v>
      </c>
      <c r="I4204" s="58">
        <f>$H4204-VLOOKUP($B4204,產品!$A$2:$E$61,5,FALSE)*F4204-$R4204</f>
        <v>13166.4</v>
      </c>
      <c r="J4204">
        <f t="shared" si="195"/>
        <v>2022</v>
      </c>
      <c r="P4204" t="str">
        <f>MID(VLOOKUP($D4204,業務!$A$1:$E$11,2,FALSE),FIND("/",VLOOKUP($D4204,業務!$A$1:$E$11,2,FALSE))+1,2)</f>
        <v>副理</v>
      </c>
      <c r="Q4204">
        <f t="shared" si="196"/>
        <v>1.2E-2</v>
      </c>
      <c r="R4204">
        <f t="shared" si="197"/>
        <v>633.6</v>
      </c>
    </row>
    <row r="4205" spans="1:18" ht="15.75" customHeight="1">
      <c r="A4205" s="19">
        <v>4204</v>
      </c>
      <c r="B4205" s="4">
        <v>31</v>
      </c>
      <c r="C4205" s="15">
        <v>285</v>
      </c>
      <c r="D4205" s="21">
        <v>1</v>
      </c>
      <c r="E4205" s="22">
        <v>44664</v>
      </c>
      <c r="F4205" s="26">
        <v>4</v>
      </c>
      <c r="G4205" s="24">
        <v>0.09</v>
      </c>
      <c r="H4205">
        <f>VLOOKUP($B4205,產品!$A$1:$E$61,4,FALSE)*(1-$G4205)*$F4205</f>
        <v>25480</v>
      </c>
      <c r="I4205" s="58">
        <f>$H4205-VLOOKUP($B4205,產品!$A$2:$E$61,5,FALSE)*F4205-$R4205</f>
        <v>8425.2000000000007</v>
      </c>
      <c r="J4205">
        <f t="shared" si="195"/>
        <v>2022</v>
      </c>
      <c r="P4205" t="str">
        <f>MID(VLOOKUP($D4205,業務!$A$1:$E$11,2,FALSE),FIND("/",VLOOKUP($D4205,業務!$A$1:$E$11,2,FALSE))+1,2)</f>
        <v>專員</v>
      </c>
      <c r="Q4205">
        <f t="shared" si="196"/>
        <v>0.01</v>
      </c>
      <c r="R4205">
        <f t="shared" si="197"/>
        <v>254.8</v>
      </c>
    </row>
    <row r="4206" spans="1:18" ht="15.75" customHeight="1">
      <c r="A4206" s="19">
        <v>4205</v>
      </c>
      <c r="B4206" s="4">
        <v>50</v>
      </c>
      <c r="C4206" s="15">
        <v>7</v>
      </c>
      <c r="D4206" s="21">
        <v>10</v>
      </c>
      <c r="E4206" s="22">
        <v>44664</v>
      </c>
      <c r="F4206" s="26">
        <v>9</v>
      </c>
      <c r="G4206" s="24">
        <v>0.06</v>
      </c>
      <c r="H4206">
        <f>VLOOKUP($B4206,產品!$A$1:$E$61,4,FALSE)*(1-$G4206)*$F4206</f>
        <v>152280</v>
      </c>
      <c r="I4206" s="58">
        <f>$H4206-VLOOKUP($B4206,產品!$A$2:$E$61,5,FALSE)*F4206-$R4206</f>
        <v>37357.199999999997</v>
      </c>
      <c r="J4206">
        <f t="shared" si="195"/>
        <v>2022</v>
      </c>
      <c r="P4206" t="str">
        <f>MID(VLOOKUP($D4206,業務!$A$1:$E$11,2,FALSE),FIND("/",VLOOKUP($D4206,業務!$A$1:$E$11,2,FALSE))+1,2)</f>
        <v>專員</v>
      </c>
      <c r="Q4206">
        <f t="shared" si="196"/>
        <v>0.01</v>
      </c>
      <c r="R4206">
        <f t="shared" si="197"/>
        <v>1522.8</v>
      </c>
    </row>
    <row r="4207" spans="1:18" ht="15.75" customHeight="1">
      <c r="A4207" s="19">
        <v>4206</v>
      </c>
      <c r="B4207" s="4">
        <v>22</v>
      </c>
      <c r="C4207" s="15">
        <v>264</v>
      </c>
      <c r="D4207" s="21">
        <v>4</v>
      </c>
      <c r="E4207" s="22">
        <v>44664</v>
      </c>
      <c r="F4207" s="26">
        <v>14</v>
      </c>
      <c r="G4207" s="24">
        <v>0.06</v>
      </c>
      <c r="H4207">
        <f>VLOOKUP($B4207,產品!$A$1:$E$61,4,FALSE)*(1-$G4207)*$F4207</f>
        <v>23688</v>
      </c>
      <c r="I4207" s="58">
        <f>$H4207-VLOOKUP($B4207,產品!$A$2:$E$61,5,FALSE)*F4207-$R4207</f>
        <v>13323.744000000001</v>
      </c>
      <c r="J4207">
        <f t="shared" si="195"/>
        <v>2022</v>
      </c>
      <c r="P4207" t="str">
        <f>MID(VLOOKUP($D4207,業務!$A$1:$E$11,2,FALSE),FIND("/",VLOOKUP($D4207,業務!$A$1:$E$11,2,FALSE))+1,2)</f>
        <v>副理</v>
      </c>
      <c r="Q4207">
        <f t="shared" si="196"/>
        <v>1.2E-2</v>
      </c>
      <c r="R4207">
        <f t="shared" si="197"/>
        <v>284.25600000000003</v>
      </c>
    </row>
    <row r="4208" spans="1:18" ht="15.75" customHeight="1">
      <c r="A4208" s="19">
        <v>4207</v>
      </c>
      <c r="B4208" s="4">
        <v>7</v>
      </c>
      <c r="C4208" s="15">
        <v>122</v>
      </c>
      <c r="D4208" s="21">
        <v>3</v>
      </c>
      <c r="E4208" s="22">
        <v>44664</v>
      </c>
      <c r="F4208" s="26">
        <v>20</v>
      </c>
      <c r="G4208" s="24">
        <v>0.11</v>
      </c>
      <c r="H4208">
        <f>VLOOKUP($B4208,產品!$A$1:$E$61,4,FALSE)*(1-$G4208)*$F4208</f>
        <v>17800</v>
      </c>
      <c r="I4208" s="58">
        <f>$H4208-VLOOKUP($B4208,產品!$A$2:$E$61,5,FALSE)*F4208-$R4208</f>
        <v>9515.2000000000007</v>
      </c>
      <c r="J4208">
        <f t="shared" si="195"/>
        <v>2022</v>
      </c>
      <c r="P4208" t="str">
        <f>MID(VLOOKUP($D4208,業務!$A$1:$E$11,2,FALSE),FIND("/",VLOOKUP($D4208,業務!$A$1:$E$11,2,FALSE))+1,2)</f>
        <v>協理</v>
      </c>
      <c r="Q4208">
        <f t="shared" si="196"/>
        <v>1.6E-2</v>
      </c>
      <c r="R4208">
        <f t="shared" si="197"/>
        <v>284.8</v>
      </c>
    </row>
    <row r="4209" spans="1:18" ht="15.75" customHeight="1">
      <c r="A4209" s="19">
        <v>4208</v>
      </c>
      <c r="B4209" s="4">
        <v>2</v>
      </c>
      <c r="C4209" s="15">
        <v>116</v>
      </c>
      <c r="D4209" s="21">
        <v>4</v>
      </c>
      <c r="E4209" s="22">
        <v>44664</v>
      </c>
      <c r="F4209" s="23">
        <v>30</v>
      </c>
      <c r="G4209" s="24">
        <v>0.14000000000000001</v>
      </c>
      <c r="H4209">
        <f>VLOOKUP($B4209,產品!$A$1:$E$61,4,FALSE)*(1-$G4209)*$F4209</f>
        <v>25800</v>
      </c>
      <c r="I4209" s="58">
        <f>$H4209-VLOOKUP($B4209,產品!$A$2:$E$61,5,FALSE)*F4209-$R4209</f>
        <v>13490.4</v>
      </c>
      <c r="J4209">
        <f t="shared" si="195"/>
        <v>2022</v>
      </c>
      <c r="P4209" t="str">
        <f>MID(VLOOKUP($D4209,業務!$A$1:$E$11,2,FALSE),FIND("/",VLOOKUP($D4209,業務!$A$1:$E$11,2,FALSE))+1,2)</f>
        <v>副理</v>
      </c>
      <c r="Q4209">
        <f t="shared" si="196"/>
        <v>1.2E-2</v>
      </c>
      <c r="R4209">
        <f t="shared" si="197"/>
        <v>309.60000000000002</v>
      </c>
    </row>
    <row r="4210" spans="1:18" ht="15.75" customHeight="1">
      <c r="A4210" s="19">
        <v>4209</v>
      </c>
      <c r="B4210" s="4">
        <v>21</v>
      </c>
      <c r="C4210" s="15">
        <v>267</v>
      </c>
      <c r="D4210" s="21">
        <v>8</v>
      </c>
      <c r="E4210" s="22">
        <v>44664</v>
      </c>
      <c r="F4210" s="26">
        <v>40</v>
      </c>
      <c r="G4210" s="24">
        <v>7.0000000000000007E-2</v>
      </c>
      <c r="H4210">
        <f>VLOOKUP($B4210,產品!$A$1:$E$61,4,FALSE)*(1-$G4210)*$F4210</f>
        <v>66960</v>
      </c>
      <c r="I4210" s="58">
        <f>$H4210-VLOOKUP($B4210,產品!$A$2:$E$61,5,FALSE)*F4210-$R4210</f>
        <v>37490.400000000001</v>
      </c>
      <c r="J4210">
        <f t="shared" si="195"/>
        <v>2022</v>
      </c>
      <c r="P4210" t="str">
        <f>MID(VLOOKUP($D4210,業務!$A$1:$E$11,2,FALSE),FIND("/",VLOOKUP($D4210,業務!$A$1:$E$11,2,FALSE))+1,2)</f>
        <v>專員</v>
      </c>
      <c r="Q4210">
        <f t="shared" si="196"/>
        <v>0.01</v>
      </c>
      <c r="R4210">
        <f t="shared" si="197"/>
        <v>669.6</v>
      </c>
    </row>
    <row r="4211" spans="1:18" ht="15.75" customHeight="1">
      <c r="A4211" s="19">
        <v>4210</v>
      </c>
      <c r="B4211" s="4">
        <v>28</v>
      </c>
      <c r="C4211" s="15">
        <v>118</v>
      </c>
      <c r="D4211" s="21">
        <v>8</v>
      </c>
      <c r="E4211" s="22">
        <v>44665</v>
      </c>
      <c r="F4211" s="26">
        <v>2</v>
      </c>
      <c r="G4211" s="24">
        <v>0.2</v>
      </c>
      <c r="H4211">
        <f>VLOOKUP($B4211,產品!$A$1:$E$61,4,FALSE)*(1-$G4211)*$F4211</f>
        <v>12000</v>
      </c>
      <c r="I4211" s="58">
        <f>$H4211-VLOOKUP($B4211,產品!$A$2:$E$61,5,FALSE)*F4211-$R4211</f>
        <v>2880</v>
      </c>
      <c r="J4211">
        <f t="shared" si="195"/>
        <v>2022</v>
      </c>
      <c r="P4211" t="str">
        <f>MID(VLOOKUP($D4211,業務!$A$1:$E$11,2,FALSE),FIND("/",VLOOKUP($D4211,業務!$A$1:$E$11,2,FALSE))+1,2)</f>
        <v>專員</v>
      </c>
      <c r="Q4211">
        <f t="shared" si="196"/>
        <v>0.01</v>
      </c>
      <c r="R4211">
        <f t="shared" si="197"/>
        <v>120</v>
      </c>
    </row>
    <row r="4212" spans="1:18" ht="15.75" customHeight="1">
      <c r="A4212" s="19">
        <v>4211</v>
      </c>
      <c r="B4212" s="4">
        <v>51</v>
      </c>
      <c r="C4212" s="15">
        <v>123</v>
      </c>
      <c r="D4212" s="21">
        <v>7</v>
      </c>
      <c r="E4212" s="22">
        <v>44665</v>
      </c>
      <c r="F4212" s="23">
        <v>5</v>
      </c>
      <c r="G4212" s="24">
        <v>7.0000000000000007E-2</v>
      </c>
      <c r="H4212">
        <f>VLOOKUP($B4212,產品!$A$1:$E$61,4,FALSE)*(1-$G4212)*$F4212</f>
        <v>93000</v>
      </c>
      <c r="I4212" s="58">
        <f>$H4212-VLOOKUP($B4212,產品!$A$2:$E$61,5,FALSE)*F4212-$R4212</f>
        <v>21884</v>
      </c>
      <c r="J4212">
        <f t="shared" si="195"/>
        <v>2022</v>
      </c>
      <c r="P4212" t="str">
        <f>MID(VLOOKUP($D4212,業務!$A$1:$E$11,2,FALSE),FIND("/",VLOOKUP($D4212,業務!$A$1:$E$11,2,FALSE))+1,2)</f>
        <v>副理</v>
      </c>
      <c r="Q4212">
        <f t="shared" si="196"/>
        <v>1.2E-2</v>
      </c>
      <c r="R4212">
        <f t="shared" si="197"/>
        <v>1116</v>
      </c>
    </row>
    <row r="4213" spans="1:18" ht="15.75" customHeight="1">
      <c r="A4213" s="19">
        <v>4212</v>
      </c>
      <c r="B4213" s="4">
        <v>60</v>
      </c>
      <c r="C4213" s="15">
        <v>116</v>
      </c>
      <c r="D4213" s="21">
        <v>10</v>
      </c>
      <c r="E4213" s="22">
        <v>44665</v>
      </c>
      <c r="F4213" s="26">
        <v>5</v>
      </c>
      <c r="G4213" s="24">
        <v>0.17</v>
      </c>
      <c r="H4213">
        <f>VLOOKUP($B4213,產品!$A$1:$E$61,4,FALSE)*(1-$G4213)*$F4213</f>
        <v>103750</v>
      </c>
      <c r="I4213" s="58">
        <f>$H4213-VLOOKUP($B4213,產品!$A$2:$E$61,5,FALSE)*F4213-$R4213</f>
        <v>15212.5</v>
      </c>
      <c r="J4213">
        <f t="shared" si="195"/>
        <v>2022</v>
      </c>
      <c r="P4213" t="str">
        <f>MID(VLOOKUP($D4213,業務!$A$1:$E$11,2,FALSE),FIND("/",VLOOKUP($D4213,業務!$A$1:$E$11,2,FALSE))+1,2)</f>
        <v>專員</v>
      </c>
      <c r="Q4213">
        <f t="shared" si="196"/>
        <v>0.01</v>
      </c>
      <c r="R4213">
        <f t="shared" si="197"/>
        <v>1037.5</v>
      </c>
    </row>
    <row r="4214" spans="1:18" ht="15.75" customHeight="1">
      <c r="A4214" s="19">
        <v>4213</v>
      </c>
      <c r="B4214" s="4">
        <v>33</v>
      </c>
      <c r="C4214" s="15">
        <v>11</v>
      </c>
      <c r="D4214" s="21">
        <v>10</v>
      </c>
      <c r="E4214" s="22">
        <v>44665</v>
      </c>
      <c r="F4214" s="26">
        <v>6</v>
      </c>
      <c r="G4214" s="24">
        <v>0.1</v>
      </c>
      <c r="H4214">
        <f>VLOOKUP($B4214,產品!$A$1:$E$61,4,FALSE)*(1-$G4214)*$F4214</f>
        <v>40500</v>
      </c>
      <c r="I4214" s="58">
        <f>$H4214-VLOOKUP($B4214,產品!$A$2:$E$61,5,FALSE)*F4214-$R4214</f>
        <v>13095</v>
      </c>
      <c r="J4214">
        <f t="shared" si="195"/>
        <v>2022</v>
      </c>
      <c r="P4214" t="str">
        <f>MID(VLOOKUP($D4214,業務!$A$1:$E$11,2,FALSE),FIND("/",VLOOKUP($D4214,業務!$A$1:$E$11,2,FALSE))+1,2)</f>
        <v>專員</v>
      </c>
      <c r="Q4214">
        <f t="shared" si="196"/>
        <v>0.01</v>
      </c>
      <c r="R4214">
        <f t="shared" si="197"/>
        <v>405</v>
      </c>
    </row>
    <row r="4215" spans="1:18" ht="15.75" customHeight="1">
      <c r="A4215" s="19">
        <v>4214</v>
      </c>
      <c r="B4215" s="4">
        <v>48</v>
      </c>
      <c r="C4215" s="15">
        <v>265</v>
      </c>
      <c r="D4215" s="21">
        <v>5</v>
      </c>
      <c r="E4215" s="22">
        <v>44665</v>
      </c>
      <c r="F4215" s="26">
        <v>7</v>
      </c>
      <c r="G4215" s="24">
        <v>0.13</v>
      </c>
      <c r="H4215">
        <f>VLOOKUP($B4215,產品!$A$1:$E$61,4,FALSE)*(1-$G4215)*$F4215</f>
        <v>133980</v>
      </c>
      <c r="I4215" s="58">
        <f>$H4215-VLOOKUP($B4215,產品!$A$2:$E$61,5,FALSE)*F4215-$R4215</f>
        <v>32540.2</v>
      </c>
      <c r="J4215">
        <f t="shared" si="195"/>
        <v>2022</v>
      </c>
      <c r="P4215" t="str">
        <f>MID(VLOOKUP($D4215,業務!$A$1:$E$11,2,FALSE),FIND("/",VLOOKUP($D4215,業務!$A$1:$E$11,2,FALSE))+1,2)</f>
        <v>專員</v>
      </c>
      <c r="Q4215">
        <f t="shared" si="196"/>
        <v>0.01</v>
      </c>
      <c r="R4215">
        <f t="shared" si="197"/>
        <v>1339.8</v>
      </c>
    </row>
    <row r="4216" spans="1:18" ht="15.75" customHeight="1">
      <c r="A4216" s="19">
        <v>4215</v>
      </c>
      <c r="B4216" s="4">
        <v>25</v>
      </c>
      <c r="C4216" s="15">
        <v>116</v>
      </c>
      <c r="D4216" s="21">
        <v>7</v>
      </c>
      <c r="E4216" s="22">
        <v>44665</v>
      </c>
      <c r="F4216" s="26">
        <v>7</v>
      </c>
      <c r="G4216" s="24">
        <v>0.17</v>
      </c>
      <c r="H4216">
        <f>VLOOKUP($B4216,產品!$A$1:$E$61,4,FALSE)*(1-$G4216)*$F4216</f>
        <v>34860</v>
      </c>
      <c r="I4216" s="58">
        <f>$H4216-VLOOKUP($B4216,產品!$A$2:$E$61,5,FALSE)*F4216-$R4216</f>
        <v>9241.68</v>
      </c>
      <c r="J4216">
        <f t="shared" si="195"/>
        <v>2022</v>
      </c>
      <c r="P4216" t="str">
        <f>MID(VLOOKUP($D4216,業務!$A$1:$E$11,2,FALSE),FIND("/",VLOOKUP($D4216,業務!$A$1:$E$11,2,FALSE))+1,2)</f>
        <v>副理</v>
      </c>
      <c r="Q4216">
        <f t="shared" si="196"/>
        <v>1.2E-2</v>
      </c>
      <c r="R4216">
        <f t="shared" si="197"/>
        <v>418.32</v>
      </c>
    </row>
    <row r="4217" spans="1:18" ht="15.75" customHeight="1">
      <c r="A4217" s="19">
        <v>4216</v>
      </c>
      <c r="B4217" s="4">
        <v>53</v>
      </c>
      <c r="C4217" s="15">
        <v>125</v>
      </c>
      <c r="D4217" s="21">
        <v>9</v>
      </c>
      <c r="E4217" s="22">
        <v>44665</v>
      </c>
      <c r="F4217" s="26">
        <v>13</v>
      </c>
      <c r="G4217" s="24">
        <v>0.05</v>
      </c>
      <c r="H4217">
        <f>VLOOKUP($B4217,產品!$A$1:$E$61,4,FALSE)*(1-$G4217)*$F4217</f>
        <v>185250</v>
      </c>
      <c r="I4217" s="58">
        <f>$H4217-VLOOKUP($B4217,產品!$A$2:$E$61,5,FALSE)*F4217-$R4217</f>
        <v>45971.25</v>
      </c>
      <c r="J4217">
        <f t="shared" si="195"/>
        <v>2022</v>
      </c>
      <c r="P4217" t="str">
        <f>MID(VLOOKUP($D4217,業務!$A$1:$E$11,2,FALSE),FIND("/",VLOOKUP($D4217,業務!$A$1:$E$11,2,FALSE))+1,2)</f>
        <v>經理</v>
      </c>
      <c r="Q4217">
        <f t="shared" si="196"/>
        <v>1.4999999999999999E-2</v>
      </c>
      <c r="R4217">
        <f t="shared" si="197"/>
        <v>2778.75</v>
      </c>
    </row>
    <row r="4218" spans="1:18" ht="15.75" customHeight="1">
      <c r="A4218" s="19">
        <v>4217</v>
      </c>
      <c r="B4218" s="4">
        <v>37</v>
      </c>
      <c r="C4218" s="15">
        <v>123</v>
      </c>
      <c r="D4218" s="21">
        <v>8</v>
      </c>
      <c r="E4218" s="22">
        <v>44665</v>
      </c>
      <c r="F4218" s="26">
        <v>16</v>
      </c>
      <c r="G4218" s="24">
        <v>0.1</v>
      </c>
      <c r="H4218">
        <f>VLOOKUP($B4218,產品!$A$1:$E$61,4,FALSE)*(1-$G4218)*$F4218</f>
        <v>172800</v>
      </c>
      <c r="I4218" s="58">
        <f>$H4218-VLOOKUP($B4218,產品!$A$2:$E$61,5,FALSE)*F4218-$R4218</f>
        <v>46272</v>
      </c>
      <c r="J4218">
        <f t="shared" si="195"/>
        <v>2022</v>
      </c>
      <c r="P4218" t="str">
        <f>MID(VLOOKUP($D4218,業務!$A$1:$E$11,2,FALSE),FIND("/",VLOOKUP($D4218,業務!$A$1:$E$11,2,FALSE))+1,2)</f>
        <v>專員</v>
      </c>
      <c r="Q4218">
        <f t="shared" si="196"/>
        <v>0.01</v>
      </c>
      <c r="R4218">
        <f t="shared" si="197"/>
        <v>1728</v>
      </c>
    </row>
    <row r="4219" spans="1:18" ht="15.75" customHeight="1">
      <c r="A4219" s="19">
        <v>4218</v>
      </c>
      <c r="B4219" s="4">
        <v>11</v>
      </c>
      <c r="C4219" s="15">
        <v>294</v>
      </c>
      <c r="D4219" s="21">
        <v>3</v>
      </c>
      <c r="E4219" s="22">
        <v>44665</v>
      </c>
      <c r="F4219" s="26">
        <v>40</v>
      </c>
      <c r="G4219" s="24">
        <v>0.12</v>
      </c>
      <c r="H4219">
        <f>VLOOKUP($B4219,產品!$A$1:$E$61,4,FALSE)*(1-$G4219)*$F4219</f>
        <v>35200</v>
      </c>
      <c r="I4219" s="58">
        <f>$H4219-VLOOKUP($B4219,產品!$A$2:$E$61,5,FALSE)*F4219-$R4219</f>
        <v>18636.8</v>
      </c>
      <c r="J4219">
        <f t="shared" si="195"/>
        <v>2022</v>
      </c>
      <c r="P4219" t="str">
        <f>MID(VLOOKUP($D4219,業務!$A$1:$E$11,2,FALSE),FIND("/",VLOOKUP($D4219,業務!$A$1:$E$11,2,FALSE))+1,2)</f>
        <v>協理</v>
      </c>
      <c r="Q4219">
        <f t="shared" si="196"/>
        <v>1.6E-2</v>
      </c>
      <c r="R4219">
        <f t="shared" si="197"/>
        <v>563.20000000000005</v>
      </c>
    </row>
    <row r="4220" spans="1:18" ht="15.75" customHeight="1">
      <c r="A4220" s="19">
        <v>4219</v>
      </c>
      <c r="B4220" s="4">
        <v>20</v>
      </c>
      <c r="C4220" s="15">
        <v>274</v>
      </c>
      <c r="D4220" s="21">
        <v>6</v>
      </c>
      <c r="E4220" s="22">
        <v>44665</v>
      </c>
      <c r="F4220" s="26">
        <v>90</v>
      </c>
      <c r="G4220" s="24">
        <v>0.17</v>
      </c>
      <c r="H4220">
        <f>VLOOKUP($B4220,產品!$A$1:$E$61,4,FALSE)*(1-$G4220)*$F4220</f>
        <v>134460</v>
      </c>
      <c r="I4220" s="58">
        <f>$H4220-VLOOKUP($B4220,產品!$A$2:$E$61,5,FALSE)*F4220-$R4220</f>
        <v>68315.399999999994</v>
      </c>
      <c r="J4220">
        <f t="shared" si="195"/>
        <v>2022</v>
      </c>
      <c r="P4220" t="str">
        <f>MID(VLOOKUP($D4220,業務!$A$1:$E$11,2,FALSE),FIND("/",VLOOKUP($D4220,業務!$A$1:$E$11,2,FALSE))+1,2)</f>
        <v>專員</v>
      </c>
      <c r="Q4220">
        <f t="shared" si="196"/>
        <v>0.01</v>
      </c>
      <c r="R4220">
        <f t="shared" si="197"/>
        <v>1344.6000000000001</v>
      </c>
    </row>
    <row r="4221" spans="1:18" ht="15.75" customHeight="1">
      <c r="A4221" s="19">
        <v>4220</v>
      </c>
      <c r="B4221" s="4">
        <v>9</v>
      </c>
      <c r="C4221" s="15">
        <v>7</v>
      </c>
      <c r="D4221" s="21">
        <v>2</v>
      </c>
      <c r="E4221" s="33">
        <v>44665</v>
      </c>
      <c r="F4221" s="14">
        <v>200</v>
      </c>
      <c r="G4221" s="34">
        <v>0.08</v>
      </c>
      <c r="H4221">
        <f>VLOOKUP($B4221,產品!$A$1:$E$61,4,FALSE)*(1-$G4221)*$F4221</f>
        <v>184000</v>
      </c>
      <c r="I4221" s="58">
        <f>$H4221-VLOOKUP($B4221,產品!$A$2:$E$61,5,FALSE)*F4221-$R4221</f>
        <v>101240</v>
      </c>
      <c r="J4221">
        <f t="shared" si="195"/>
        <v>2022</v>
      </c>
      <c r="P4221" t="str">
        <f>MID(VLOOKUP($D4221,業務!$A$1:$E$11,2,FALSE),FIND("/",VLOOKUP($D4221,業務!$A$1:$E$11,2,FALSE))+1,2)</f>
        <v>經理</v>
      </c>
      <c r="Q4221">
        <f t="shared" si="196"/>
        <v>1.4999999999999999E-2</v>
      </c>
      <c r="R4221">
        <f t="shared" si="197"/>
        <v>2760</v>
      </c>
    </row>
    <row r="4222" spans="1:18" ht="15.75" customHeight="1">
      <c r="A4222" s="19">
        <v>4221</v>
      </c>
      <c r="B4222" s="4">
        <v>40</v>
      </c>
      <c r="C4222" s="15">
        <v>290</v>
      </c>
      <c r="D4222" s="21">
        <v>9</v>
      </c>
      <c r="E4222" s="22">
        <v>44666</v>
      </c>
      <c r="F4222" s="26">
        <v>3</v>
      </c>
      <c r="G4222" s="24">
        <v>0.2</v>
      </c>
      <c r="H4222">
        <f>VLOOKUP($B4222,產品!$A$1:$E$61,4,FALSE)*(1-$G4222)*$F4222</f>
        <v>48000</v>
      </c>
      <c r="I4222" s="58">
        <f>$H4222-VLOOKUP($B4222,產品!$A$2:$E$61,5,FALSE)*F4222-$R4222</f>
        <v>8280</v>
      </c>
      <c r="J4222">
        <f t="shared" si="195"/>
        <v>2022</v>
      </c>
      <c r="P4222" t="str">
        <f>MID(VLOOKUP($D4222,業務!$A$1:$E$11,2,FALSE),FIND("/",VLOOKUP($D4222,業務!$A$1:$E$11,2,FALSE))+1,2)</f>
        <v>經理</v>
      </c>
      <c r="Q4222">
        <f t="shared" si="196"/>
        <v>1.4999999999999999E-2</v>
      </c>
      <c r="R4222">
        <f t="shared" si="197"/>
        <v>720</v>
      </c>
    </row>
    <row r="4223" spans="1:18" ht="15.75" customHeight="1">
      <c r="A4223" s="19">
        <v>4222</v>
      </c>
      <c r="B4223" s="4">
        <v>56</v>
      </c>
      <c r="C4223" s="15">
        <v>5</v>
      </c>
      <c r="D4223" s="21">
        <v>10</v>
      </c>
      <c r="E4223" s="22">
        <v>44666</v>
      </c>
      <c r="F4223" s="26">
        <v>5</v>
      </c>
      <c r="G4223" s="24">
        <v>0.06</v>
      </c>
      <c r="H4223">
        <f>VLOOKUP($B4223,產品!$A$1:$E$61,4,FALSE)*(1-$G4223)*$F4223</f>
        <v>103400</v>
      </c>
      <c r="I4223" s="58">
        <f>$H4223-VLOOKUP($B4223,產品!$A$2:$E$61,5,FALSE)*F4223-$R4223</f>
        <v>25366.000000000015</v>
      </c>
      <c r="J4223">
        <f t="shared" si="195"/>
        <v>2022</v>
      </c>
      <c r="P4223" t="str">
        <f>MID(VLOOKUP($D4223,業務!$A$1:$E$11,2,FALSE),FIND("/",VLOOKUP($D4223,業務!$A$1:$E$11,2,FALSE))+1,2)</f>
        <v>專員</v>
      </c>
      <c r="Q4223">
        <f t="shared" si="196"/>
        <v>0.01</v>
      </c>
      <c r="R4223">
        <f t="shared" si="197"/>
        <v>1034</v>
      </c>
    </row>
    <row r="4224" spans="1:18" ht="15.75" customHeight="1">
      <c r="A4224" s="19">
        <v>4223</v>
      </c>
      <c r="B4224" s="4">
        <v>37</v>
      </c>
      <c r="C4224" s="15">
        <v>9</v>
      </c>
      <c r="D4224" s="21">
        <v>4</v>
      </c>
      <c r="E4224" s="22">
        <v>44666</v>
      </c>
      <c r="F4224" s="26">
        <v>5</v>
      </c>
      <c r="G4224" s="24">
        <v>0.11</v>
      </c>
      <c r="H4224">
        <f>VLOOKUP($B4224,產品!$A$1:$E$61,4,FALSE)*(1-$G4224)*$F4224</f>
        <v>53400</v>
      </c>
      <c r="I4224" s="58">
        <f>$H4224-VLOOKUP($B4224,產品!$A$2:$E$61,5,FALSE)*F4224-$R4224</f>
        <v>13759.2</v>
      </c>
      <c r="J4224">
        <f t="shared" si="195"/>
        <v>2022</v>
      </c>
      <c r="P4224" t="str">
        <f>MID(VLOOKUP($D4224,業務!$A$1:$E$11,2,FALSE),FIND("/",VLOOKUP($D4224,業務!$A$1:$E$11,2,FALSE))+1,2)</f>
        <v>副理</v>
      </c>
      <c r="Q4224">
        <f t="shared" si="196"/>
        <v>1.2E-2</v>
      </c>
      <c r="R4224">
        <f t="shared" si="197"/>
        <v>640.80000000000007</v>
      </c>
    </row>
    <row r="4225" spans="1:18" ht="15.75" customHeight="1">
      <c r="A4225" s="19">
        <v>4224</v>
      </c>
      <c r="B4225" s="4">
        <v>19</v>
      </c>
      <c r="C4225" s="15">
        <v>274</v>
      </c>
      <c r="D4225" s="21">
        <v>2</v>
      </c>
      <c r="E4225" s="22">
        <v>44666</v>
      </c>
      <c r="F4225" s="26">
        <v>10</v>
      </c>
      <c r="G4225" s="24">
        <v>0.16</v>
      </c>
      <c r="H4225">
        <f>VLOOKUP($B4225,產品!$A$1:$E$61,4,FALSE)*(1-$G4225)*$F4225</f>
        <v>15120</v>
      </c>
      <c r="I4225" s="58">
        <f>$H4225-VLOOKUP($B4225,產品!$A$2:$E$61,5,FALSE)*F4225-$R4225</f>
        <v>7693.2</v>
      </c>
      <c r="J4225">
        <f t="shared" si="195"/>
        <v>2022</v>
      </c>
      <c r="P4225" t="str">
        <f>MID(VLOOKUP($D4225,業務!$A$1:$E$11,2,FALSE),FIND("/",VLOOKUP($D4225,業務!$A$1:$E$11,2,FALSE))+1,2)</f>
        <v>經理</v>
      </c>
      <c r="Q4225">
        <f t="shared" si="196"/>
        <v>1.4999999999999999E-2</v>
      </c>
      <c r="R4225">
        <f t="shared" si="197"/>
        <v>226.79999999999998</v>
      </c>
    </row>
    <row r="4226" spans="1:18" ht="15.75" customHeight="1">
      <c r="A4226" s="19">
        <v>4225</v>
      </c>
      <c r="B4226" s="4">
        <v>36</v>
      </c>
      <c r="C4226" s="15">
        <v>113</v>
      </c>
      <c r="D4226" s="21">
        <v>4</v>
      </c>
      <c r="E4226" s="22">
        <v>44666</v>
      </c>
      <c r="F4226" s="26">
        <v>13</v>
      </c>
      <c r="G4226" s="24">
        <v>0.19</v>
      </c>
      <c r="H4226">
        <f>VLOOKUP($B4226,產品!$A$1:$E$61,4,FALSE)*(1-$G4226)*$F4226</f>
        <v>94770.000000000015</v>
      </c>
      <c r="I4226" s="58">
        <f>$H4226-VLOOKUP($B4226,產品!$A$2:$E$61,5,FALSE)*F4226-$R4226</f>
        <v>23432.760000000013</v>
      </c>
      <c r="J4226">
        <f t="shared" si="195"/>
        <v>2022</v>
      </c>
      <c r="P4226" t="str">
        <f>MID(VLOOKUP($D4226,業務!$A$1:$E$11,2,FALSE),FIND("/",VLOOKUP($D4226,業務!$A$1:$E$11,2,FALSE))+1,2)</f>
        <v>副理</v>
      </c>
      <c r="Q4226">
        <f t="shared" si="196"/>
        <v>1.2E-2</v>
      </c>
      <c r="R4226">
        <f t="shared" si="197"/>
        <v>1137.2400000000002</v>
      </c>
    </row>
    <row r="4227" spans="1:18" ht="15.75" customHeight="1">
      <c r="A4227" s="19">
        <v>4226</v>
      </c>
      <c r="B4227" s="4">
        <v>31</v>
      </c>
      <c r="C4227" s="15">
        <v>291</v>
      </c>
      <c r="D4227" s="21">
        <v>2</v>
      </c>
      <c r="E4227" s="22">
        <v>44666</v>
      </c>
      <c r="F4227" s="26">
        <v>18</v>
      </c>
      <c r="G4227" s="24">
        <v>0.17</v>
      </c>
      <c r="H4227">
        <f>VLOOKUP($B4227,產品!$A$1:$E$61,4,FALSE)*(1-$G4227)*$F4227</f>
        <v>104580</v>
      </c>
      <c r="I4227" s="58">
        <f>$H4227-VLOOKUP($B4227,產品!$A$2:$E$61,5,FALSE)*F4227-$R4227</f>
        <v>27411.3</v>
      </c>
      <c r="J4227">
        <f t="shared" ref="J4227:J4290" si="198">YEAR(E4227)</f>
        <v>2022</v>
      </c>
      <c r="P4227" t="str">
        <f>MID(VLOOKUP($D4227,業務!$A$1:$E$11,2,FALSE),FIND("/",VLOOKUP($D4227,業務!$A$1:$E$11,2,FALSE))+1,2)</f>
        <v>經理</v>
      </c>
      <c r="Q4227">
        <f t="shared" ref="Q4227:Q4290" si="199">IF($P4227="專員",1%,IF($P4227="副理",1.2%,IF($P4227="經理",1.5%,IF($P4227="協理",1.6%,0))))</f>
        <v>1.4999999999999999E-2</v>
      </c>
      <c r="R4227">
        <f t="shared" ref="R4227:R4290" si="200">$H4227*$Q4227</f>
        <v>1568.7</v>
      </c>
    </row>
    <row r="4228" spans="1:18" ht="15.75" customHeight="1">
      <c r="A4228" s="19">
        <v>4227</v>
      </c>
      <c r="B4228" s="4">
        <v>1</v>
      </c>
      <c r="C4228" s="15">
        <v>272</v>
      </c>
      <c r="D4228" s="21">
        <v>7</v>
      </c>
      <c r="E4228" s="22">
        <v>44666</v>
      </c>
      <c r="F4228" s="26">
        <v>30</v>
      </c>
      <c r="G4228" s="24">
        <v>0.1</v>
      </c>
      <c r="H4228">
        <f>VLOOKUP($B4228,產品!$A$1:$E$61,4,FALSE)*(1-$G4228)*$F4228</f>
        <v>27000</v>
      </c>
      <c r="I4228" s="58">
        <f>$H4228-VLOOKUP($B4228,產品!$A$2:$E$61,5,FALSE)*F4228-$R4228</f>
        <v>14676</v>
      </c>
      <c r="J4228">
        <f t="shared" si="198"/>
        <v>2022</v>
      </c>
      <c r="P4228" t="str">
        <f>MID(VLOOKUP($D4228,業務!$A$1:$E$11,2,FALSE),FIND("/",VLOOKUP($D4228,業務!$A$1:$E$11,2,FALSE))+1,2)</f>
        <v>副理</v>
      </c>
      <c r="Q4228">
        <f t="shared" si="199"/>
        <v>1.2E-2</v>
      </c>
      <c r="R4228">
        <f t="shared" si="200"/>
        <v>324</v>
      </c>
    </row>
    <row r="4229" spans="1:18" ht="15.75" customHeight="1">
      <c r="A4229" s="19">
        <v>4228</v>
      </c>
      <c r="B4229" s="4">
        <v>36</v>
      </c>
      <c r="C4229" s="15">
        <v>290</v>
      </c>
      <c r="D4229" s="21">
        <v>8</v>
      </c>
      <c r="E4229" s="22">
        <v>44666</v>
      </c>
      <c r="F4229" s="26">
        <v>40</v>
      </c>
      <c r="G4229" s="24">
        <v>0.18</v>
      </c>
      <c r="H4229">
        <f>VLOOKUP($B4229,產品!$A$1:$E$61,4,FALSE)*(1-$G4229)*$F4229</f>
        <v>295200.00000000006</v>
      </c>
      <c r="I4229" s="58">
        <f>$H4229-VLOOKUP($B4229,產品!$A$2:$E$61,5,FALSE)*F4229-$R4229</f>
        <v>76248.000000000058</v>
      </c>
      <c r="J4229">
        <f t="shared" si="198"/>
        <v>2022</v>
      </c>
      <c r="P4229" t="str">
        <f>MID(VLOOKUP($D4229,業務!$A$1:$E$11,2,FALSE),FIND("/",VLOOKUP($D4229,業務!$A$1:$E$11,2,FALSE))+1,2)</f>
        <v>專員</v>
      </c>
      <c r="Q4229">
        <f t="shared" si="199"/>
        <v>0.01</v>
      </c>
      <c r="R4229">
        <f t="shared" si="200"/>
        <v>2952.0000000000005</v>
      </c>
    </row>
    <row r="4230" spans="1:18" ht="15.75" customHeight="1">
      <c r="A4230" s="19">
        <v>4229</v>
      </c>
      <c r="B4230" s="4">
        <v>24</v>
      </c>
      <c r="C4230" s="15">
        <v>1</v>
      </c>
      <c r="D4230" s="21">
        <v>7</v>
      </c>
      <c r="E4230" s="22">
        <v>44666</v>
      </c>
      <c r="F4230" s="26">
        <v>100</v>
      </c>
      <c r="G4230" s="24">
        <v>0.16</v>
      </c>
      <c r="H4230">
        <f>VLOOKUP($B4230,產品!$A$1:$E$61,4,FALSE)*(1-$G4230)*$F4230</f>
        <v>151200</v>
      </c>
      <c r="I4230" s="58">
        <f>$H4230-VLOOKUP($B4230,產品!$A$2:$E$61,5,FALSE)*F4230-$R4230</f>
        <v>77385.600000000006</v>
      </c>
      <c r="J4230">
        <f t="shared" si="198"/>
        <v>2022</v>
      </c>
      <c r="P4230" t="str">
        <f>MID(VLOOKUP($D4230,業務!$A$1:$E$11,2,FALSE),FIND("/",VLOOKUP($D4230,業務!$A$1:$E$11,2,FALSE))+1,2)</f>
        <v>副理</v>
      </c>
      <c r="Q4230">
        <f t="shared" si="199"/>
        <v>1.2E-2</v>
      </c>
      <c r="R4230">
        <f t="shared" si="200"/>
        <v>1814.4</v>
      </c>
    </row>
    <row r="4231" spans="1:18" ht="15.75" customHeight="1">
      <c r="A4231" s="19">
        <v>4230</v>
      </c>
      <c r="B4231" s="4">
        <v>6</v>
      </c>
      <c r="C4231" s="15">
        <v>259</v>
      </c>
      <c r="D4231" s="21">
        <v>2</v>
      </c>
      <c r="E4231" s="22">
        <v>44666</v>
      </c>
      <c r="F4231" s="26">
        <v>200</v>
      </c>
      <c r="G4231" s="24">
        <v>0.09</v>
      </c>
      <c r="H4231">
        <f>VLOOKUP($B4231,產品!$A$1:$E$61,4,FALSE)*(1-$G4231)*$F4231</f>
        <v>182000</v>
      </c>
      <c r="I4231" s="58">
        <f>$H4231-VLOOKUP($B4231,產品!$A$2:$E$61,5,FALSE)*F4231-$R4231</f>
        <v>99270</v>
      </c>
      <c r="J4231">
        <f t="shared" si="198"/>
        <v>2022</v>
      </c>
      <c r="P4231" t="str">
        <f>MID(VLOOKUP($D4231,業務!$A$1:$E$11,2,FALSE),FIND("/",VLOOKUP($D4231,業務!$A$1:$E$11,2,FALSE))+1,2)</f>
        <v>經理</v>
      </c>
      <c r="Q4231">
        <f t="shared" si="199"/>
        <v>1.4999999999999999E-2</v>
      </c>
      <c r="R4231">
        <f t="shared" si="200"/>
        <v>2730</v>
      </c>
    </row>
    <row r="4232" spans="1:18" ht="15.75" customHeight="1">
      <c r="A4232" s="19">
        <v>4231</v>
      </c>
      <c r="B4232" s="4">
        <v>40</v>
      </c>
      <c r="C4232" s="15">
        <v>4</v>
      </c>
      <c r="D4232" s="21">
        <v>8</v>
      </c>
      <c r="E4232" s="22">
        <v>44667</v>
      </c>
      <c r="F4232" s="26">
        <v>3</v>
      </c>
      <c r="G4232" s="24">
        <v>0.05</v>
      </c>
      <c r="H4232">
        <f>VLOOKUP($B4232,產品!$A$1:$E$61,4,FALSE)*(1-$G4232)*$F4232</f>
        <v>57000</v>
      </c>
      <c r="I4232" s="58">
        <f>$H4232-VLOOKUP($B4232,產品!$A$2:$E$61,5,FALSE)*F4232-$R4232</f>
        <v>17430</v>
      </c>
      <c r="J4232">
        <f t="shared" si="198"/>
        <v>2022</v>
      </c>
      <c r="P4232" t="str">
        <f>MID(VLOOKUP($D4232,業務!$A$1:$E$11,2,FALSE),FIND("/",VLOOKUP($D4232,業務!$A$1:$E$11,2,FALSE))+1,2)</f>
        <v>專員</v>
      </c>
      <c r="Q4232">
        <f t="shared" si="199"/>
        <v>0.01</v>
      </c>
      <c r="R4232">
        <f t="shared" si="200"/>
        <v>570</v>
      </c>
    </row>
    <row r="4233" spans="1:18" ht="15.75" customHeight="1">
      <c r="A4233" s="19">
        <v>4232</v>
      </c>
      <c r="B4233" s="4">
        <v>18</v>
      </c>
      <c r="C4233" s="15">
        <v>264</v>
      </c>
      <c r="D4233" s="21">
        <v>9</v>
      </c>
      <c r="E4233" s="22">
        <v>44667</v>
      </c>
      <c r="F4233" s="26">
        <v>10</v>
      </c>
      <c r="G4233" s="24">
        <v>0.13</v>
      </c>
      <c r="H4233">
        <f>VLOOKUP($B4233,產品!$A$1:$E$61,4,FALSE)*(1-$G4233)*$F4233</f>
        <v>15660</v>
      </c>
      <c r="I4233" s="58">
        <f>$H4233-VLOOKUP($B4233,產品!$A$2:$E$61,5,FALSE)*F4233-$R4233</f>
        <v>8225.1</v>
      </c>
      <c r="J4233">
        <f t="shared" si="198"/>
        <v>2022</v>
      </c>
      <c r="P4233" t="str">
        <f>MID(VLOOKUP($D4233,業務!$A$1:$E$11,2,FALSE),FIND("/",VLOOKUP($D4233,業務!$A$1:$E$11,2,FALSE))+1,2)</f>
        <v>經理</v>
      </c>
      <c r="Q4233">
        <f t="shared" si="199"/>
        <v>1.4999999999999999E-2</v>
      </c>
      <c r="R4233">
        <f t="shared" si="200"/>
        <v>234.89999999999998</v>
      </c>
    </row>
    <row r="4234" spans="1:18" ht="15.75" customHeight="1">
      <c r="A4234" s="19">
        <v>4233</v>
      </c>
      <c r="B4234" s="4">
        <v>55</v>
      </c>
      <c r="C4234" s="15">
        <v>116</v>
      </c>
      <c r="D4234" s="21">
        <v>7</v>
      </c>
      <c r="E4234" s="22">
        <v>44667</v>
      </c>
      <c r="F4234" s="26">
        <v>15</v>
      </c>
      <c r="G4234" s="24">
        <v>0.19</v>
      </c>
      <c r="H4234">
        <f>VLOOKUP($B4234,產品!$A$1:$E$61,4,FALSE)*(1-$G4234)*$F4234</f>
        <v>243000.00000000003</v>
      </c>
      <c r="I4234" s="58">
        <f>$H4234-VLOOKUP($B4234,產品!$A$2:$E$61,5,FALSE)*F4234-$R4234</f>
        <v>30084.000000000029</v>
      </c>
      <c r="J4234">
        <f t="shared" si="198"/>
        <v>2022</v>
      </c>
      <c r="P4234" t="str">
        <f>MID(VLOOKUP($D4234,業務!$A$1:$E$11,2,FALSE),FIND("/",VLOOKUP($D4234,業務!$A$1:$E$11,2,FALSE))+1,2)</f>
        <v>副理</v>
      </c>
      <c r="Q4234">
        <f t="shared" si="199"/>
        <v>1.2E-2</v>
      </c>
      <c r="R4234">
        <f t="shared" si="200"/>
        <v>2916.0000000000005</v>
      </c>
    </row>
    <row r="4235" spans="1:18" ht="15.75" customHeight="1">
      <c r="A4235" s="19">
        <v>4234</v>
      </c>
      <c r="B4235" s="4">
        <v>33</v>
      </c>
      <c r="C4235" s="15">
        <v>3</v>
      </c>
      <c r="D4235" s="21">
        <v>4</v>
      </c>
      <c r="E4235" s="22">
        <v>44667</v>
      </c>
      <c r="F4235" s="26">
        <v>40</v>
      </c>
      <c r="G4235" s="24">
        <v>0.06</v>
      </c>
      <c r="H4235">
        <f>VLOOKUP($B4235,產品!$A$1:$E$61,4,FALSE)*(1-$G4235)*$F4235</f>
        <v>282000</v>
      </c>
      <c r="I4235" s="58">
        <f>$H4235-VLOOKUP($B4235,產品!$A$2:$E$61,5,FALSE)*F4235-$R4235</f>
        <v>98616</v>
      </c>
      <c r="J4235">
        <f t="shared" si="198"/>
        <v>2022</v>
      </c>
      <c r="P4235" t="str">
        <f>MID(VLOOKUP($D4235,業務!$A$1:$E$11,2,FALSE),FIND("/",VLOOKUP($D4235,業務!$A$1:$E$11,2,FALSE))+1,2)</f>
        <v>副理</v>
      </c>
      <c r="Q4235">
        <f t="shared" si="199"/>
        <v>1.2E-2</v>
      </c>
      <c r="R4235">
        <f t="shared" si="200"/>
        <v>3384</v>
      </c>
    </row>
    <row r="4236" spans="1:18" ht="15.75" customHeight="1">
      <c r="A4236" s="19">
        <v>4235</v>
      </c>
      <c r="B4236" s="4">
        <v>34</v>
      </c>
      <c r="C4236" s="15">
        <v>123</v>
      </c>
      <c r="D4236" s="21">
        <v>7</v>
      </c>
      <c r="E4236" s="22">
        <v>44668</v>
      </c>
      <c r="F4236" s="23">
        <v>1</v>
      </c>
      <c r="G4236" s="24">
        <v>0.15</v>
      </c>
      <c r="H4236">
        <f>VLOOKUP($B4236,產品!$A$1:$E$61,4,FALSE)*(1-$G4236)*$F4236</f>
        <v>6800</v>
      </c>
      <c r="I4236" s="58">
        <f>$H4236-VLOOKUP($B4236,產品!$A$2:$E$61,5,FALSE)*F4236-$R4236</f>
        <v>1918.4</v>
      </c>
      <c r="J4236">
        <f t="shared" si="198"/>
        <v>2022</v>
      </c>
      <c r="P4236" t="str">
        <f>MID(VLOOKUP($D4236,業務!$A$1:$E$11,2,FALSE),FIND("/",VLOOKUP($D4236,業務!$A$1:$E$11,2,FALSE))+1,2)</f>
        <v>副理</v>
      </c>
      <c r="Q4236">
        <f t="shared" si="199"/>
        <v>1.2E-2</v>
      </c>
      <c r="R4236">
        <f t="shared" si="200"/>
        <v>81.600000000000009</v>
      </c>
    </row>
    <row r="4237" spans="1:18" ht="15.75" customHeight="1">
      <c r="A4237" s="19">
        <v>4236</v>
      </c>
      <c r="B4237" s="4">
        <v>60</v>
      </c>
      <c r="C4237" s="15">
        <v>265</v>
      </c>
      <c r="D4237" s="21">
        <v>4</v>
      </c>
      <c r="E4237" s="22">
        <v>44668</v>
      </c>
      <c r="F4237" s="26">
        <v>2</v>
      </c>
      <c r="G4237" s="24">
        <v>0.18</v>
      </c>
      <c r="H4237">
        <f>VLOOKUP($B4237,產品!$A$1:$E$61,4,FALSE)*(1-$G4237)*$F4237</f>
        <v>41000</v>
      </c>
      <c r="I4237" s="58">
        <f>$H4237-VLOOKUP($B4237,產品!$A$2:$E$61,5,FALSE)*F4237-$R4237</f>
        <v>5508</v>
      </c>
      <c r="J4237">
        <f t="shared" si="198"/>
        <v>2022</v>
      </c>
      <c r="P4237" t="str">
        <f>MID(VLOOKUP($D4237,業務!$A$1:$E$11,2,FALSE),FIND("/",VLOOKUP($D4237,業務!$A$1:$E$11,2,FALSE))+1,2)</f>
        <v>副理</v>
      </c>
      <c r="Q4237">
        <f t="shared" si="199"/>
        <v>1.2E-2</v>
      </c>
      <c r="R4237">
        <f t="shared" si="200"/>
        <v>492</v>
      </c>
    </row>
    <row r="4238" spans="1:18" ht="15.75" customHeight="1">
      <c r="A4238" s="19">
        <v>4237</v>
      </c>
      <c r="B4238" s="4">
        <v>60</v>
      </c>
      <c r="C4238" s="15">
        <v>282</v>
      </c>
      <c r="D4238" s="21">
        <v>9</v>
      </c>
      <c r="E4238" s="33">
        <v>44668</v>
      </c>
      <c r="F4238" s="14">
        <v>5</v>
      </c>
      <c r="G4238" s="34">
        <v>0.17</v>
      </c>
      <c r="H4238">
        <f>VLOOKUP($B4238,產品!$A$1:$E$61,4,FALSE)*(1-$G4238)*$F4238</f>
        <v>103750</v>
      </c>
      <c r="I4238" s="58">
        <f>$H4238-VLOOKUP($B4238,產品!$A$2:$E$61,5,FALSE)*F4238-$R4238</f>
        <v>14693.75</v>
      </c>
      <c r="J4238">
        <f t="shared" si="198"/>
        <v>2022</v>
      </c>
      <c r="P4238" t="str">
        <f>MID(VLOOKUP($D4238,業務!$A$1:$E$11,2,FALSE),FIND("/",VLOOKUP($D4238,業務!$A$1:$E$11,2,FALSE))+1,2)</f>
        <v>經理</v>
      </c>
      <c r="Q4238">
        <f t="shared" si="199"/>
        <v>1.4999999999999999E-2</v>
      </c>
      <c r="R4238">
        <f t="shared" si="200"/>
        <v>1556.25</v>
      </c>
    </row>
    <row r="4239" spans="1:18" ht="15.75" customHeight="1">
      <c r="A4239" s="19">
        <v>4238</v>
      </c>
      <c r="B4239" s="4">
        <v>53</v>
      </c>
      <c r="C4239" s="15">
        <v>114</v>
      </c>
      <c r="D4239" s="21">
        <v>3</v>
      </c>
      <c r="E4239" s="22">
        <v>44668</v>
      </c>
      <c r="F4239" s="26">
        <v>7</v>
      </c>
      <c r="G4239" s="24">
        <v>0.18</v>
      </c>
      <c r="H4239">
        <f>VLOOKUP($B4239,產品!$A$1:$E$61,4,FALSE)*(1-$G4239)*$F4239</f>
        <v>86100.000000000015</v>
      </c>
      <c r="I4239" s="58">
        <f>$H4239-VLOOKUP($B4239,產品!$A$2:$E$61,5,FALSE)*F4239-$R4239</f>
        <v>11222.400000000014</v>
      </c>
      <c r="J4239">
        <f t="shared" si="198"/>
        <v>2022</v>
      </c>
      <c r="P4239" t="str">
        <f>MID(VLOOKUP($D4239,業務!$A$1:$E$11,2,FALSE),FIND("/",VLOOKUP($D4239,業務!$A$1:$E$11,2,FALSE))+1,2)</f>
        <v>協理</v>
      </c>
      <c r="Q4239">
        <f t="shared" si="199"/>
        <v>1.6E-2</v>
      </c>
      <c r="R4239">
        <f t="shared" si="200"/>
        <v>1377.6000000000004</v>
      </c>
    </row>
    <row r="4240" spans="1:18" ht="15.75" customHeight="1">
      <c r="A4240" s="19">
        <v>4239</v>
      </c>
      <c r="B4240" s="4">
        <v>20</v>
      </c>
      <c r="C4240" s="15">
        <v>1</v>
      </c>
      <c r="D4240" s="21">
        <v>10</v>
      </c>
      <c r="E4240" s="22">
        <v>44668</v>
      </c>
      <c r="F4240" s="26">
        <v>10</v>
      </c>
      <c r="G4240" s="24">
        <v>0.06</v>
      </c>
      <c r="H4240">
        <f>VLOOKUP($B4240,產品!$A$1:$E$61,4,FALSE)*(1-$G4240)*$F4240</f>
        <v>16920</v>
      </c>
      <c r="I4240" s="58">
        <f>$H4240-VLOOKUP($B4240,產品!$A$2:$E$61,5,FALSE)*F4240-$R4240</f>
        <v>9550.7999999999993</v>
      </c>
      <c r="J4240">
        <f t="shared" si="198"/>
        <v>2022</v>
      </c>
      <c r="P4240" t="str">
        <f>MID(VLOOKUP($D4240,業務!$A$1:$E$11,2,FALSE),FIND("/",VLOOKUP($D4240,業務!$A$1:$E$11,2,FALSE))+1,2)</f>
        <v>專員</v>
      </c>
      <c r="Q4240">
        <f t="shared" si="199"/>
        <v>0.01</v>
      </c>
      <c r="R4240">
        <f t="shared" si="200"/>
        <v>169.20000000000002</v>
      </c>
    </row>
    <row r="4241" spans="1:18" ht="15.75" customHeight="1">
      <c r="A4241" s="19">
        <v>4240</v>
      </c>
      <c r="B4241" s="4">
        <v>45</v>
      </c>
      <c r="C4241" s="15">
        <v>264</v>
      </c>
      <c r="D4241" s="21">
        <v>7</v>
      </c>
      <c r="E4241" s="22">
        <v>44668</v>
      </c>
      <c r="F4241" s="26">
        <v>11</v>
      </c>
      <c r="G4241" s="24">
        <v>0.16</v>
      </c>
      <c r="H4241">
        <f>VLOOKUP($B4241,產品!$A$1:$E$61,4,FALSE)*(1-$G4241)*$F4241</f>
        <v>129360</v>
      </c>
      <c r="I4241" s="58">
        <f>$H4241-VLOOKUP($B4241,產品!$A$2:$E$61,5,FALSE)*F4241-$R4241</f>
        <v>27707.68</v>
      </c>
      <c r="J4241">
        <f t="shared" si="198"/>
        <v>2022</v>
      </c>
      <c r="P4241" t="str">
        <f>MID(VLOOKUP($D4241,業務!$A$1:$E$11,2,FALSE),FIND("/",VLOOKUP($D4241,業務!$A$1:$E$11,2,FALSE))+1,2)</f>
        <v>副理</v>
      </c>
      <c r="Q4241">
        <f t="shared" si="199"/>
        <v>1.2E-2</v>
      </c>
      <c r="R4241">
        <f t="shared" si="200"/>
        <v>1552.32</v>
      </c>
    </row>
    <row r="4242" spans="1:18" ht="15.75" customHeight="1">
      <c r="A4242" s="19">
        <v>4241</v>
      </c>
      <c r="B4242" s="4">
        <v>43</v>
      </c>
      <c r="C4242" s="15">
        <v>265</v>
      </c>
      <c r="D4242" s="21">
        <v>3</v>
      </c>
      <c r="E4242" s="22">
        <v>44668</v>
      </c>
      <c r="F4242" s="26">
        <v>13</v>
      </c>
      <c r="G4242" s="24">
        <v>0.13</v>
      </c>
      <c r="H4242">
        <f>VLOOKUP($B4242,產品!$A$1:$E$61,4,FALSE)*(1-$G4242)*$F4242</f>
        <v>203580</v>
      </c>
      <c r="I4242" s="58">
        <f>$H4242-VLOOKUP($B4242,產品!$A$2:$E$61,5,FALSE)*F4242-$R4242</f>
        <v>48222.720000000001</v>
      </c>
      <c r="J4242">
        <f t="shared" si="198"/>
        <v>2022</v>
      </c>
      <c r="P4242" t="str">
        <f>MID(VLOOKUP($D4242,業務!$A$1:$E$11,2,FALSE),FIND("/",VLOOKUP($D4242,業務!$A$1:$E$11,2,FALSE))+1,2)</f>
        <v>協理</v>
      </c>
      <c r="Q4242">
        <f t="shared" si="199"/>
        <v>1.6E-2</v>
      </c>
      <c r="R4242">
        <f t="shared" si="200"/>
        <v>3257.28</v>
      </c>
    </row>
    <row r="4243" spans="1:18" ht="15.75" customHeight="1">
      <c r="A4243" s="19">
        <v>4242</v>
      </c>
      <c r="B4243" s="4">
        <v>32</v>
      </c>
      <c r="C4243" s="15">
        <v>287</v>
      </c>
      <c r="D4243" s="21">
        <v>1</v>
      </c>
      <c r="E4243" s="22">
        <v>44668</v>
      </c>
      <c r="F4243" s="26">
        <v>25</v>
      </c>
      <c r="G4243" s="24">
        <v>0.19</v>
      </c>
      <c r="H4243">
        <f>VLOOKUP($B4243,產品!$A$1:$E$61,4,FALSE)*(1-$G4243)*$F4243</f>
        <v>151875</v>
      </c>
      <c r="I4243" s="58">
        <f>$H4243-VLOOKUP($B4243,產品!$A$2:$E$61,5,FALSE)*F4243-$R4243</f>
        <v>37856.25</v>
      </c>
      <c r="J4243">
        <f t="shared" si="198"/>
        <v>2022</v>
      </c>
      <c r="P4243" t="str">
        <f>MID(VLOOKUP($D4243,業務!$A$1:$E$11,2,FALSE),FIND("/",VLOOKUP($D4243,業務!$A$1:$E$11,2,FALSE))+1,2)</f>
        <v>專員</v>
      </c>
      <c r="Q4243">
        <f t="shared" si="199"/>
        <v>0.01</v>
      </c>
      <c r="R4243">
        <f t="shared" si="200"/>
        <v>1518.75</v>
      </c>
    </row>
    <row r="4244" spans="1:18" ht="15.75" customHeight="1">
      <c r="A4244" s="19">
        <v>4243</v>
      </c>
      <c r="B4244" s="4">
        <v>27</v>
      </c>
      <c r="C4244" s="15">
        <v>112</v>
      </c>
      <c r="D4244" s="21">
        <v>7</v>
      </c>
      <c r="E4244" s="33">
        <v>44669</v>
      </c>
      <c r="F4244" s="14">
        <v>9</v>
      </c>
      <c r="G4244" s="34">
        <v>7.0000000000000007E-2</v>
      </c>
      <c r="H4244">
        <f>VLOOKUP($B4244,產品!$A$1:$E$61,4,FALSE)*(1-$G4244)*$F4244</f>
        <v>58590</v>
      </c>
      <c r="I4244" s="58">
        <f>$H4244-VLOOKUP($B4244,產品!$A$2:$E$61,5,FALSE)*F4244-$R4244</f>
        <v>20086.919999999998</v>
      </c>
      <c r="J4244">
        <f t="shared" si="198"/>
        <v>2022</v>
      </c>
      <c r="P4244" t="str">
        <f>MID(VLOOKUP($D4244,業務!$A$1:$E$11,2,FALSE),FIND("/",VLOOKUP($D4244,業務!$A$1:$E$11,2,FALSE))+1,2)</f>
        <v>副理</v>
      </c>
      <c r="Q4244">
        <f t="shared" si="199"/>
        <v>1.2E-2</v>
      </c>
      <c r="R4244">
        <f t="shared" si="200"/>
        <v>703.08</v>
      </c>
    </row>
    <row r="4245" spans="1:18" ht="15.75" customHeight="1">
      <c r="A4245" s="19">
        <v>4244</v>
      </c>
      <c r="B4245" s="4">
        <v>18</v>
      </c>
      <c r="C4245" s="15">
        <v>277</v>
      </c>
      <c r="D4245" s="21">
        <v>10</v>
      </c>
      <c r="E4245" s="22">
        <v>44669</v>
      </c>
      <c r="F4245" s="26">
        <v>30</v>
      </c>
      <c r="G4245" s="24">
        <v>0.16</v>
      </c>
      <c r="H4245">
        <f>VLOOKUP($B4245,產品!$A$1:$E$61,4,FALSE)*(1-$G4245)*$F4245</f>
        <v>45360</v>
      </c>
      <c r="I4245" s="58">
        <f>$H4245-VLOOKUP($B4245,產品!$A$2:$E$61,5,FALSE)*F4245-$R4245</f>
        <v>23306.400000000001</v>
      </c>
      <c r="J4245">
        <f t="shared" si="198"/>
        <v>2022</v>
      </c>
      <c r="P4245" t="str">
        <f>MID(VLOOKUP($D4245,業務!$A$1:$E$11,2,FALSE),FIND("/",VLOOKUP($D4245,業務!$A$1:$E$11,2,FALSE))+1,2)</f>
        <v>專員</v>
      </c>
      <c r="Q4245">
        <f t="shared" si="199"/>
        <v>0.01</v>
      </c>
      <c r="R4245">
        <f t="shared" si="200"/>
        <v>453.6</v>
      </c>
    </row>
    <row r="4246" spans="1:18" ht="15.75" customHeight="1">
      <c r="A4246" s="19">
        <v>4245</v>
      </c>
      <c r="B4246" s="4">
        <v>12</v>
      </c>
      <c r="C4246" s="15">
        <v>273</v>
      </c>
      <c r="D4246" s="21">
        <v>8</v>
      </c>
      <c r="E4246" s="22">
        <v>44669</v>
      </c>
      <c r="F4246" s="26">
        <v>50</v>
      </c>
      <c r="G4246" s="24">
        <v>7.0000000000000007E-2</v>
      </c>
      <c r="H4246">
        <f>VLOOKUP($B4246,產品!$A$1:$E$61,4,FALSE)*(1-$G4246)*$F4246</f>
        <v>46499.999999999993</v>
      </c>
      <c r="I4246" s="58">
        <f>$H4246-VLOOKUP($B4246,產品!$A$2:$E$61,5,FALSE)*F4246-$R4246</f>
        <v>26034.999999999993</v>
      </c>
      <c r="J4246">
        <f t="shared" si="198"/>
        <v>2022</v>
      </c>
      <c r="P4246" t="str">
        <f>MID(VLOOKUP($D4246,業務!$A$1:$E$11,2,FALSE),FIND("/",VLOOKUP($D4246,業務!$A$1:$E$11,2,FALSE))+1,2)</f>
        <v>專員</v>
      </c>
      <c r="Q4246">
        <f t="shared" si="199"/>
        <v>0.01</v>
      </c>
      <c r="R4246">
        <f t="shared" si="200"/>
        <v>464.99999999999994</v>
      </c>
    </row>
    <row r="4247" spans="1:18" ht="15.75" customHeight="1">
      <c r="A4247" s="19">
        <v>4246</v>
      </c>
      <c r="B4247" s="4">
        <v>21</v>
      </c>
      <c r="C4247" s="15">
        <v>11</v>
      </c>
      <c r="D4247" s="21">
        <v>6</v>
      </c>
      <c r="E4247" s="22">
        <v>44669</v>
      </c>
      <c r="F4247" s="26">
        <v>70</v>
      </c>
      <c r="G4247" s="24">
        <v>0.16</v>
      </c>
      <c r="H4247">
        <f>VLOOKUP($B4247,產品!$A$1:$E$61,4,FALSE)*(1-$G4247)*$F4247</f>
        <v>105840</v>
      </c>
      <c r="I4247" s="58">
        <f>$H4247-VLOOKUP($B4247,產品!$A$2:$E$61,5,FALSE)*F4247-$R4247</f>
        <v>54381.599999999999</v>
      </c>
      <c r="J4247">
        <f t="shared" si="198"/>
        <v>2022</v>
      </c>
      <c r="P4247" t="str">
        <f>MID(VLOOKUP($D4247,業務!$A$1:$E$11,2,FALSE),FIND("/",VLOOKUP($D4247,業務!$A$1:$E$11,2,FALSE))+1,2)</f>
        <v>專員</v>
      </c>
      <c r="Q4247">
        <f t="shared" si="199"/>
        <v>0.01</v>
      </c>
      <c r="R4247">
        <f t="shared" si="200"/>
        <v>1058.4000000000001</v>
      </c>
    </row>
    <row r="4248" spans="1:18" ht="15.75" customHeight="1">
      <c r="A4248" s="19">
        <v>4247</v>
      </c>
      <c r="B4248" s="4">
        <v>14</v>
      </c>
      <c r="C4248" s="15">
        <v>287</v>
      </c>
      <c r="D4248" s="21">
        <v>1</v>
      </c>
      <c r="E4248" s="22">
        <v>44669</v>
      </c>
      <c r="F4248" s="26">
        <v>80</v>
      </c>
      <c r="G4248" s="24">
        <v>0.13</v>
      </c>
      <c r="H4248">
        <f>VLOOKUP($B4248,產品!$A$1:$E$61,4,FALSE)*(1-$G4248)*$F4248</f>
        <v>125280</v>
      </c>
      <c r="I4248" s="58">
        <f>$H4248-VLOOKUP($B4248,產品!$A$2:$E$61,5,FALSE)*F4248-$R4248</f>
        <v>66427.199999999997</v>
      </c>
      <c r="J4248">
        <f t="shared" si="198"/>
        <v>2022</v>
      </c>
      <c r="P4248" t="str">
        <f>MID(VLOOKUP($D4248,業務!$A$1:$E$11,2,FALSE),FIND("/",VLOOKUP($D4248,業務!$A$1:$E$11,2,FALSE))+1,2)</f>
        <v>專員</v>
      </c>
      <c r="Q4248">
        <f t="shared" si="199"/>
        <v>0.01</v>
      </c>
      <c r="R4248">
        <f t="shared" si="200"/>
        <v>1252.8</v>
      </c>
    </row>
    <row r="4249" spans="1:18" ht="15.75" customHeight="1">
      <c r="A4249" s="19">
        <v>4248</v>
      </c>
      <c r="B4249" s="4">
        <v>9</v>
      </c>
      <c r="C4249" s="15">
        <v>282</v>
      </c>
      <c r="D4249" s="21">
        <v>4</v>
      </c>
      <c r="E4249" s="22">
        <v>44669</v>
      </c>
      <c r="F4249" s="26">
        <v>100</v>
      </c>
      <c r="G4249" s="24">
        <v>0.14000000000000001</v>
      </c>
      <c r="H4249">
        <f>VLOOKUP($B4249,產品!$A$1:$E$61,4,FALSE)*(1-$G4249)*$F4249</f>
        <v>86000</v>
      </c>
      <c r="I4249" s="58">
        <f>$H4249-VLOOKUP($B4249,產品!$A$2:$E$61,5,FALSE)*F4249-$R4249</f>
        <v>44968</v>
      </c>
      <c r="J4249">
        <f t="shared" si="198"/>
        <v>2022</v>
      </c>
      <c r="P4249" t="str">
        <f>MID(VLOOKUP($D4249,業務!$A$1:$E$11,2,FALSE),FIND("/",VLOOKUP($D4249,業務!$A$1:$E$11,2,FALSE))+1,2)</f>
        <v>副理</v>
      </c>
      <c r="Q4249">
        <f t="shared" si="199"/>
        <v>1.2E-2</v>
      </c>
      <c r="R4249">
        <f t="shared" si="200"/>
        <v>1032</v>
      </c>
    </row>
    <row r="4250" spans="1:18" ht="15.75" customHeight="1">
      <c r="A4250" s="19">
        <v>4249</v>
      </c>
      <c r="B4250" s="4">
        <v>5</v>
      </c>
      <c r="C4250" s="15">
        <v>125</v>
      </c>
      <c r="D4250" s="21">
        <v>10</v>
      </c>
      <c r="E4250" s="22">
        <v>44669</v>
      </c>
      <c r="F4250" s="26">
        <v>150</v>
      </c>
      <c r="G4250" s="24">
        <v>0.08</v>
      </c>
      <c r="H4250">
        <f>VLOOKUP($B4250,產品!$A$1:$E$61,4,FALSE)*(1-$G4250)*$F4250</f>
        <v>138000</v>
      </c>
      <c r="I4250" s="58">
        <f>$H4250-VLOOKUP($B4250,產品!$A$2:$E$61,5,FALSE)*F4250-$R4250</f>
        <v>76620</v>
      </c>
      <c r="J4250">
        <f t="shared" si="198"/>
        <v>2022</v>
      </c>
      <c r="P4250" t="str">
        <f>MID(VLOOKUP($D4250,業務!$A$1:$E$11,2,FALSE),FIND("/",VLOOKUP($D4250,業務!$A$1:$E$11,2,FALSE))+1,2)</f>
        <v>專員</v>
      </c>
      <c r="Q4250">
        <f t="shared" si="199"/>
        <v>0.01</v>
      </c>
      <c r="R4250">
        <f t="shared" si="200"/>
        <v>1380</v>
      </c>
    </row>
    <row r="4251" spans="1:18" ht="15.75" customHeight="1">
      <c r="A4251" s="19">
        <v>4250</v>
      </c>
      <c r="B4251" s="4">
        <v>35</v>
      </c>
      <c r="C4251" s="15">
        <v>5</v>
      </c>
      <c r="D4251" s="21">
        <v>3</v>
      </c>
      <c r="E4251" s="22">
        <v>44670</v>
      </c>
      <c r="F4251" s="26">
        <v>1</v>
      </c>
      <c r="G4251" s="24">
        <v>0.13</v>
      </c>
      <c r="H4251">
        <f>VLOOKUP($B4251,產品!$A$1:$E$61,4,FALSE)*(1-$G4251)*$F4251</f>
        <v>7395</v>
      </c>
      <c r="I4251" s="58">
        <f>$H4251-VLOOKUP($B4251,產品!$A$2:$E$61,5,FALSE)*F4251-$R4251</f>
        <v>2176.6799999999998</v>
      </c>
      <c r="J4251">
        <f t="shared" si="198"/>
        <v>2022</v>
      </c>
      <c r="P4251" t="str">
        <f>MID(VLOOKUP($D4251,業務!$A$1:$E$11,2,FALSE),FIND("/",VLOOKUP($D4251,業務!$A$1:$E$11,2,FALSE))+1,2)</f>
        <v>協理</v>
      </c>
      <c r="Q4251">
        <f t="shared" si="199"/>
        <v>1.6E-2</v>
      </c>
      <c r="R4251">
        <f t="shared" si="200"/>
        <v>118.32000000000001</v>
      </c>
    </row>
    <row r="4252" spans="1:18" ht="15.75" customHeight="1">
      <c r="A4252" s="19">
        <v>4251</v>
      </c>
      <c r="B4252" s="4">
        <v>46</v>
      </c>
      <c r="C4252" s="15">
        <v>117</v>
      </c>
      <c r="D4252" s="21">
        <v>3</v>
      </c>
      <c r="E4252" s="22">
        <v>44670</v>
      </c>
      <c r="F4252" s="26">
        <v>2</v>
      </c>
      <c r="G4252" s="24">
        <v>0.13</v>
      </c>
      <c r="H4252">
        <f>VLOOKUP($B4252,產品!$A$1:$E$61,4,FALSE)*(1-$G4252)*$F4252</f>
        <v>29580</v>
      </c>
      <c r="I4252" s="58">
        <f>$H4252-VLOOKUP($B4252,產品!$A$2:$E$61,5,FALSE)*F4252-$R4252</f>
        <v>7006.72</v>
      </c>
      <c r="J4252">
        <f t="shared" si="198"/>
        <v>2022</v>
      </c>
      <c r="P4252" t="str">
        <f>MID(VLOOKUP($D4252,業務!$A$1:$E$11,2,FALSE),FIND("/",VLOOKUP($D4252,業務!$A$1:$E$11,2,FALSE))+1,2)</f>
        <v>協理</v>
      </c>
      <c r="Q4252">
        <f t="shared" si="199"/>
        <v>1.6E-2</v>
      </c>
      <c r="R4252">
        <f t="shared" si="200"/>
        <v>473.28000000000003</v>
      </c>
    </row>
    <row r="4253" spans="1:18" ht="15.75" customHeight="1">
      <c r="A4253" s="19">
        <v>4252</v>
      </c>
      <c r="B4253" s="4">
        <v>58</v>
      </c>
      <c r="C4253" s="15">
        <v>8</v>
      </c>
      <c r="D4253" s="21">
        <v>2</v>
      </c>
      <c r="E4253" s="22">
        <v>44670</v>
      </c>
      <c r="F4253" s="26">
        <v>5</v>
      </c>
      <c r="G4253" s="24">
        <v>0.05</v>
      </c>
      <c r="H4253">
        <f>VLOOKUP($B4253,產品!$A$1:$E$61,4,FALSE)*(1-$G4253)*$F4253</f>
        <v>99750</v>
      </c>
      <c r="I4253" s="58">
        <f>$H4253-VLOOKUP($B4253,產品!$A$2:$E$61,5,FALSE)*F4253-$R4253</f>
        <v>24753.750000000015</v>
      </c>
      <c r="J4253">
        <f t="shared" si="198"/>
        <v>2022</v>
      </c>
      <c r="P4253" t="str">
        <f>MID(VLOOKUP($D4253,業務!$A$1:$E$11,2,FALSE),FIND("/",VLOOKUP($D4253,業務!$A$1:$E$11,2,FALSE))+1,2)</f>
        <v>經理</v>
      </c>
      <c r="Q4253">
        <f t="shared" si="199"/>
        <v>1.4999999999999999E-2</v>
      </c>
      <c r="R4253">
        <f t="shared" si="200"/>
        <v>1496.25</v>
      </c>
    </row>
    <row r="4254" spans="1:18" ht="15.75" customHeight="1">
      <c r="A4254" s="19">
        <v>4253</v>
      </c>
      <c r="B4254" s="4">
        <v>51</v>
      </c>
      <c r="C4254" s="15">
        <v>10</v>
      </c>
      <c r="D4254" s="21">
        <v>7</v>
      </c>
      <c r="E4254" s="22">
        <v>44670</v>
      </c>
      <c r="F4254" s="26">
        <v>5</v>
      </c>
      <c r="G4254" s="24">
        <v>0.19</v>
      </c>
      <c r="H4254">
        <f>VLOOKUP($B4254,產品!$A$1:$E$61,4,FALSE)*(1-$G4254)*$F4254</f>
        <v>81000.000000000015</v>
      </c>
      <c r="I4254" s="58">
        <f>$H4254-VLOOKUP($B4254,產品!$A$2:$E$61,5,FALSE)*F4254-$R4254</f>
        <v>10028.000000000015</v>
      </c>
      <c r="J4254">
        <f t="shared" si="198"/>
        <v>2022</v>
      </c>
      <c r="P4254" t="str">
        <f>MID(VLOOKUP($D4254,業務!$A$1:$E$11,2,FALSE),FIND("/",VLOOKUP($D4254,業務!$A$1:$E$11,2,FALSE))+1,2)</f>
        <v>副理</v>
      </c>
      <c r="Q4254">
        <f t="shared" si="199"/>
        <v>1.2E-2</v>
      </c>
      <c r="R4254">
        <f t="shared" si="200"/>
        <v>972.00000000000023</v>
      </c>
    </row>
    <row r="4255" spans="1:18" ht="15.75" customHeight="1">
      <c r="A4255" s="19">
        <v>4254</v>
      </c>
      <c r="B4255" s="4">
        <v>44</v>
      </c>
      <c r="C4255" s="15">
        <v>4</v>
      </c>
      <c r="D4255" s="21">
        <v>9</v>
      </c>
      <c r="E4255" s="33">
        <v>44670</v>
      </c>
      <c r="F4255" s="14">
        <v>9</v>
      </c>
      <c r="G4255" s="34">
        <v>0.05</v>
      </c>
      <c r="H4255">
        <f>VLOOKUP($B4255,產品!$A$1:$E$61,4,FALSE)*(1-$G4255)*$F4255</f>
        <v>171000</v>
      </c>
      <c r="I4255" s="58">
        <f>$H4255-VLOOKUP($B4255,產品!$A$2:$E$61,5,FALSE)*F4255-$R4255</f>
        <v>51435</v>
      </c>
      <c r="J4255">
        <f t="shared" si="198"/>
        <v>2022</v>
      </c>
      <c r="P4255" t="str">
        <f>MID(VLOOKUP($D4255,業務!$A$1:$E$11,2,FALSE),FIND("/",VLOOKUP($D4255,業務!$A$1:$E$11,2,FALSE))+1,2)</f>
        <v>經理</v>
      </c>
      <c r="Q4255">
        <f t="shared" si="199"/>
        <v>1.4999999999999999E-2</v>
      </c>
      <c r="R4255">
        <f t="shared" si="200"/>
        <v>2565</v>
      </c>
    </row>
    <row r="4256" spans="1:18" ht="15.75" customHeight="1">
      <c r="A4256" s="19">
        <v>4255</v>
      </c>
      <c r="B4256" s="4">
        <v>42</v>
      </c>
      <c r="C4256" s="15">
        <v>259</v>
      </c>
      <c r="D4256" s="21">
        <v>8</v>
      </c>
      <c r="E4256" s="22">
        <v>44670</v>
      </c>
      <c r="F4256" s="26">
        <v>10</v>
      </c>
      <c r="G4256" s="24">
        <v>0.08</v>
      </c>
      <c r="H4256">
        <f>VLOOKUP($B4256,產品!$A$1:$E$61,4,FALSE)*(1-$G4256)*$F4256</f>
        <v>138000</v>
      </c>
      <c r="I4256" s="58">
        <f>$H4256-VLOOKUP($B4256,產品!$A$2:$E$61,5,FALSE)*F4256-$R4256</f>
        <v>39120</v>
      </c>
      <c r="J4256">
        <f t="shared" si="198"/>
        <v>2022</v>
      </c>
      <c r="P4256" t="str">
        <f>MID(VLOOKUP($D4256,業務!$A$1:$E$11,2,FALSE),FIND("/",VLOOKUP($D4256,業務!$A$1:$E$11,2,FALSE))+1,2)</f>
        <v>專員</v>
      </c>
      <c r="Q4256">
        <f t="shared" si="199"/>
        <v>0.01</v>
      </c>
      <c r="R4256">
        <f t="shared" si="200"/>
        <v>1380</v>
      </c>
    </row>
    <row r="4257" spans="1:18" ht="15.75" customHeight="1">
      <c r="A4257" s="19">
        <v>4256</v>
      </c>
      <c r="B4257" s="4">
        <v>58</v>
      </c>
      <c r="C4257" s="15">
        <v>134</v>
      </c>
      <c r="D4257" s="21">
        <v>2</v>
      </c>
      <c r="E4257" s="22">
        <v>44670</v>
      </c>
      <c r="F4257" s="26">
        <v>10</v>
      </c>
      <c r="G4257" s="24">
        <v>0.15</v>
      </c>
      <c r="H4257">
        <f>VLOOKUP($B4257,產品!$A$1:$E$61,4,FALSE)*(1-$G4257)*$F4257</f>
        <v>178500</v>
      </c>
      <c r="I4257" s="58">
        <f>$H4257-VLOOKUP($B4257,產品!$A$2:$E$61,5,FALSE)*F4257-$R4257</f>
        <v>28822.500000000029</v>
      </c>
      <c r="J4257">
        <f t="shared" si="198"/>
        <v>2022</v>
      </c>
      <c r="P4257" t="str">
        <f>MID(VLOOKUP($D4257,業務!$A$1:$E$11,2,FALSE),FIND("/",VLOOKUP($D4257,業務!$A$1:$E$11,2,FALSE))+1,2)</f>
        <v>經理</v>
      </c>
      <c r="Q4257">
        <f t="shared" si="199"/>
        <v>1.4999999999999999E-2</v>
      </c>
      <c r="R4257">
        <f t="shared" si="200"/>
        <v>2677.5</v>
      </c>
    </row>
    <row r="4258" spans="1:18" ht="15.75" customHeight="1">
      <c r="A4258" s="19">
        <v>4257</v>
      </c>
      <c r="B4258" s="4">
        <v>33</v>
      </c>
      <c r="C4258" s="15">
        <v>140</v>
      </c>
      <c r="D4258" s="21">
        <v>1</v>
      </c>
      <c r="E4258" s="22">
        <v>44670</v>
      </c>
      <c r="F4258" s="26">
        <v>11</v>
      </c>
      <c r="G4258" s="24">
        <v>7.0000000000000007E-2</v>
      </c>
      <c r="H4258">
        <f>VLOOKUP($B4258,產品!$A$1:$E$61,4,FALSE)*(1-$G4258)*$F4258</f>
        <v>76724.999999999985</v>
      </c>
      <c r="I4258" s="58">
        <f>$H4258-VLOOKUP($B4258,產品!$A$2:$E$61,5,FALSE)*F4258-$R4258</f>
        <v>26457.749999999985</v>
      </c>
      <c r="J4258">
        <f t="shared" si="198"/>
        <v>2022</v>
      </c>
      <c r="P4258" t="str">
        <f>MID(VLOOKUP($D4258,業務!$A$1:$E$11,2,FALSE),FIND("/",VLOOKUP($D4258,業務!$A$1:$E$11,2,FALSE))+1,2)</f>
        <v>專員</v>
      </c>
      <c r="Q4258">
        <f t="shared" si="199"/>
        <v>0.01</v>
      </c>
      <c r="R4258">
        <f t="shared" si="200"/>
        <v>767.24999999999989</v>
      </c>
    </row>
    <row r="4259" spans="1:18" ht="15.75" customHeight="1">
      <c r="A4259" s="19">
        <v>4258</v>
      </c>
      <c r="B4259" s="4">
        <v>44</v>
      </c>
      <c r="C4259" s="15">
        <v>272</v>
      </c>
      <c r="D4259" s="21">
        <v>6</v>
      </c>
      <c r="E4259" s="22">
        <v>44670</v>
      </c>
      <c r="F4259" s="26">
        <v>12</v>
      </c>
      <c r="G4259" s="24">
        <v>0.12</v>
      </c>
      <c r="H4259">
        <f>VLOOKUP($B4259,產品!$A$1:$E$61,4,FALSE)*(1-$G4259)*$F4259</f>
        <v>211200</v>
      </c>
      <c r="I4259" s="58">
        <f>$H4259-VLOOKUP($B4259,產品!$A$2:$E$61,5,FALSE)*F4259-$R4259</f>
        <v>53088</v>
      </c>
      <c r="J4259">
        <f t="shared" si="198"/>
        <v>2022</v>
      </c>
      <c r="P4259" t="str">
        <f>MID(VLOOKUP($D4259,業務!$A$1:$E$11,2,FALSE),FIND("/",VLOOKUP($D4259,業務!$A$1:$E$11,2,FALSE))+1,2)</f>
        <v>專員</v>
      </c>
      <c r="Q4259">
        <f t="shared" si="199"/>
        <v>0.01</v>
      </c>
      <c r="R4259">
        <f t="shared" si="200"/>
        <v>2112</v>
      </c>
    </row>
    <row r="4260" spans="1:18" ht="15.75" customHeight="1">
      <c r="A4260" s="19">
        <v>4259</v>
      </c>
      <c r="B4260" s="4">
        <v>41</v>
      </c>
      <c r="C4260" s="15">
        <v>292</v>
      </c>
      <c r="D4260" s="21">
        <v>1</v>
      </c>
      <c r="E4260" s="33">
        <v>44670</v>
      </c>
      <c r="F4260" s="14">
        <v>17</v>
      </c>
      <c r="G4260" s="34">
        <v>0.18</v>
      </c>
      <c r="H4260">
        <f>VLOOKUP($B4260,產品!$A$1:$E$61,4,FALSE)*(1-$G4260)*$F4260</f>
        <v>167280</v>
      </c>
      <c r="I4260" s="58">
        <f>$H4260-VLOOKUP($B4260,產品!$A$2:$E$61,5,FALSE)*F4260-$R4260</f>
        <v>33007.199999999997</v>
      </c>
      <c r="J4260">
        <f t="shared" si="198"/>
        <v>2022</v>
      </c>
      <c r="P4260" t="str">
        <f>MID(VLOOKUP($D4260,業務!$A$1:$E$11,2,FALSE),FIND("/",VLOOKUP($D4260,業務!$A$1:$E$11,2,FALSE))+1,2)</f>
        <v>專員</v>
      </c>
      <c r="Q4260">
        <f t="shared" si="199"/>
        <v>0.01</v>
      </c>
      <c r="R4260">
        <f t="shared" si="200"/>
        <v>1672.8</v>
      </c>
    </row>
    <row r="4261" spans="1:18" ht="15.75" customHeight="1">
      <c r="A4261" s="19">
        <v>4260</v>
      </c>
      <c r="B4261" s="4">
        <v>41</v>
      </c>
      <c r="C4261" s="15">
        <v>121</v>
      </c>
      <c r="D4261" s="21">
        <v>1</v>
      </c>
      <c r="E4261" s="22">
        <v>44670</v>
      </c>
      <c r="F4261" s="26">
        <v>18</v>
      </c>
      <c r="G4261" s="24">
        <v>0.06</v>
      </c>
      <c r="H4261">
        <f>VLOOKUP($B4261,產品!$A$1:$E$61,4,FALSE)*(1-$G4261)*$F4261</f>
        <v>203040</v>
      </c>
      <c r="I4261" s="58">
        <f>$H4261-VLOOKUP($B4261,產品!$A$2:$E$61,5,FALSE)*F4261-$R4261</f>
        <v>60609.599999999999</v>
      </c>
      <c r="J4261">
        <f t="shared" si="198"/>
        <v>2022</v>
      </c>
      <c r="P4261" t="str">
        <f>MID(VLOOKUP($D4261,業務!$A$1:$E$11,2,FALSE),FIND("/",VLOOKUP($D4261,業務!$A$1:$E$11,2,FALSE))+1,2)</f>
        <v>專員</v>
      </c>
      <c r="Q4261">
        <f t="shared" si="199"/>
        <v>0.01</v>
      </c>
      <c r="R4261">
        <f t="shared" si="200"/>
        <v>2030.4</v>
      </c>
    </row>
    <row r="4262" spans="1:18" ht="15.75" customHeight="1">
      <c r="A4262" s="19">
        <v>4261</v>
      </c>
      <c r="B4262" s="4">
        <v>14</v>
      </c>
      <c r="C4262" s="15">
        <v>121</v>
      </c>
      <c r="D4262" s="21">
        <v>1</v>
      </c>
      <c r="E4262" s="22">
        <v>44670</v>
      </c>
      <c r="F4262" s="26">
        <v>40</v>
      </c>
      <c r="G4262" s="24">
        <v>0.11</v>
      </c>
      <c r="H4262">
        <f>VLOOKUP($B4262,產品!$A$1:$E$61,4,FALSE)*(1-$G4262)*$F4262</f>
        <v>64080</v>
      </c>
      <c r="I4262" s="58">
        <f>$H4262-VLOOKUP($B4262,產品!$A$2:$E$61,5,FALSE)*F4262-$R4262</f>
        <v>34639.199999999997</v>
      </c>
      <c r="J4262">
        <f t="shared" si="198"/>
        <v>2022</v>
      </c>
      <c r="P4262" t="str">
        <f>MID(VLOOKUP($D4262,業務!$A$1:$E$11,2,FALSE),FIND("/",VLOOKUP($D4262,業務!$A$1:$E$11,2,FALSE))+1,2)</f>
        <v>專員</v>
      </c>
      <c r="Q4262">
        <f t="shared" si="199"/>
        <v>0.01</v>
      </c>
      <c r="R4262">
        <f t="shared" si="200"/>
        <v>640.80000000000007</v>
      </c>
    </row>
    <row r="4263" spans="1:18" ht="15.75" customHeight="1">
      <c r="A4263" s="19">
        <v>4262</v>
      </c>
      <c r="B4263" s="4">
        <v>19</v>
      </c>
      <c r="C4263" s="15">
        <v>257</v>
      </c>
      <c r="D4263" s="21">
        <v>8</v>
      </c>
      <c r="E4263" s="22">
        <v>44670</v>
      </c>
      <c r="F4263" s="26">
        <v>60</v>
      </c>
      <c r="G4263" s="24">
        <v>0.14000000000000001</v>
      </c>
      <c r="H4263">
        <f>VLOOKUP($B4263,產品!$A$1:$E$61,4,FALSE)*(1-$G4263)*$F4263</f>
        <v>92880</v>
      </c>
      <c r="I4263" s="58">
        <f>$H4263-VLOOKUP($B4263,產品!$A$2:$E$61,5,FALSE)*F4263-$R4263</f>
        <v>48751.199999999997</v>
      </c>
      <c r="J4263">
        <f t="shared" si="198"/>
        <v>2022</v>
      </c>
      <c r="P4263" t="str">
        <f>MID(VLOOKUP($D4263,業務!$A$1:$E$11,2,FALSE),FIND("/",VLOOKUP($D4263,業務!$A$1:$E$11,2,FALSE))+1,2)</f>
        <v>專員</v>
      </c>
      <c r="Q4263">
        <f t="shared" si="199"/>
        <v>0.01</v>
      </c>
      <c r="R4263">
        <f t="shared" si="200"/>
        <v>928.80000000000007</v>
      </c>
    </row>
    <row r="4264" spans="1:18" ht="15.75" customHeight="1">
      <c r="A4264" s="19">
        <v>4263</v>
      </c>
      <c r="B4264" s="4">
        <v>28</v>
      </c>
      <c r="C4264" s="15">
        <v>276</v>
      </c>
      <c r="D4264" s="21">
        <v>2</v>
      </c>
      <c r="E4264" s="22">
        <v>44671</v>
      </c>
      <c r="F4264" s="26">
        <v>3</v>
      </c>
      <c r="G4264" s="24">
        <v>0.19</v>
      </c>
      <c r="H4264">
        <f>VLOOKUP($B4264,產品!$A$1:$E$61,4,FALSE)*(1-$G4264)*$F4264</f>
        <v>18225</v>
      </c>
      <c r="I4264" s="58">
        <f>$H4264-VLOOKUP($B4264,產品!$A$2:$E$61,5,FALSE)*F4264-$R4264</f>
        <v>4451.625</v>
      </c>
      <c r="J4264">
        <f t="shared" si="198"/>
        <v>2022</v>
      </c>
      <c r="P4264" t="str">
        <f>MID(VLOOKUP($D4264,業務!$A$1:$E$11,2,FALSE),FIND("/",VLOOKUP($D4264,業務!$A$1:$E$11,2,FALSE))+1,2)</f>
        <v>經理</v>
      </c>
      <c r="Q4264">
        <f t="shared" si="199"/>
        <v>1.4999999999999999E-2</v>
      </c>
      <c r="R4264">
        <f t="shared" si="200"/>
        <v>273.375</v>
      </c>
    </row>
    <row r="4265" spans="1:18" ht="15.75" customHeight="1">
      <c r="A4265" s="19">
        <v>4264</v>
      </c>
      <c r="B4265" s="4">
        <v>42</v>
      </c>
      <c r="C4265" s="15">
        <v>261</v>
      </c>
      <c r="D4265" s="21">
        <v>6</v>
      </c>
      <c r="E4265" s="22">
        <v>44671</v>
      </c>
      <c r="F4265" s="26">
        <v>5</v>
      </c>
      <c r="G4265" s="24">
        <v>0.18</v>
      </c>
      <c r="H4265">
        <f>VLOOKUP($B4265,產品!$A$1:$E$61,4,FALSE)*(1-$G4265)*$F4265</f>
        <v>61500.000000000007</v>
      </c>
      <c r="I4265" s="58">
        <f>$H4265-VLOOKUP($B4265,產品!$A$2:$E$61,5,FALSE)*F4265-$R4265</f>
        <v>12135.000000000007</v>
      </c>
      <c r="J4265">
        <f t="shared" si="198"/>
        <v>2022</v>
      </c>
      <c r="P4265" t="str">
        <f>MID(VLOOKUP($D4265,業務!$A$1:$E$11,2,FALSE),FIND("/",VLOOKUP($D4265,業務!$A$1:$E$11,2,FALSE))+1,2)</f>
        <v>專員</v>
      </c>
      <c r="Q4265">
        <f t="shared" si="199"/>
        <v>0.01</v>
      </c>
      <c r="R4265">
        <f t="shared" si="200"/>
        <v>615.00000000000011</v>
      </c>
    </row>
    <row r="4266" spans="1:18" ht="15.75" customHeight="1">
      <c r="A4266" s="19">
        <v>4265</v>
      </c>
      <c r="B4266" s="4">
        <v>43</v>
      </c>
      <c r="C4266" s="15">
        <v>263</v>
      </c>
      <c r="D4266" s="21">
        <v>3</v>
      </c>
      <c r="E4266" s="33">
        <v>44671</v>
      </c>
      <c r="F4266" s="14">
        <v>6</v>
      </c>
      <c r="G4266" s="34">
        <v>0.18</v>
      </c>
      <c r="H4266">
        <f>VLOOKUP($B4266,產品!$A$1:$E$61,4,FALSE)*(1-$G4266)*$F4266</f>
        <v>88560.000000000015</v>
      </c>
      <c r="I4266" s="58">
        <f>$H4266-VLOOKUP($B4266,產品!$A$2:$E$61,5,FALSE)*F4266-$R4266</f>
        <v>16943.040000000015</v>
      </c>
      <c r="J4266">
        <f t="shared" si="198"/>
        <v>2022</v>
      </c>
      <c r="P4266" t="str">
        <f>MID(VLOOKUP($D4266,業務!$A$1:$E$11,2,FALSE),FIND("/",VLOOKUP($D4266,業務!$A$1:$E$11,2,FALSE))+1,2)</f>
        <v>協理</v>
      </c>
      <c r="Q4266">
        <f t="shared" si="199"/>
        <v>1.6E-2</v>
      </c>
      <c r="R4266">
        <f t="shared" si="200"/>
        <v>1416.9600000000003</v>
      </c>
    </row>
    <row r="4267" spans="1:18" ht="15.75" customHeight="1">
      <c r="A4267" s="19">
        <v>4266</v>
      </c>
      <c r="B4267" s="4">
        <v>47</v>
      </c>
      <c r="C4267" s="15">
        <v>112</v>
      </c>
      <c r="D4267" s="21">
        <v>10</v>
      </c>
      <c r="E4267" s="22">
        <v>44671</v>
      </c>
      <c r="F4267" s="26">
        <v>10</v>
      </c>
      <c r="G4267" s="24">
        <v>0.16</v>
      </c>
      <c r="H4267">
        <f>VLOOKUP($B4267,產品!$A$1:$E$61,4,FALSE)*(1-$G4267)*$F4267</f>
        <v>168000</v>
      </c>
      <c r="I4267" s="58">
        <f>$H4267-VLOOKUP($B4267,產品!$A$2:$E$61,5,FALSE)*F4267-$R4267</f>
        <v>36320</v>
      </c>
      <c r="J4267">
        <f t="shared" si="198"/>
        <v>2022</v>
      </c>
      <c r="P4267" t="str">
        <f>MID(VLOOKUP($D4267,業務!$A$1:$E$11,2,FALSE),FIND("/",VLOOKUP($D4267,業務!$A$1:$E$11,2,FALSE))+1,2)</f>
        <v>專員</v>
      </c>
      <c r="Q4267">
        <f t="shared" si="199"/>
        <v>0.01</v>
      </c>
      <c r="R4267">
        <f t="shared" si="200"/>
        <v>1680</v>
      </c>
    </row>
    <row r="4268" spans="1:18" ht="15.75" customHeight="1">
      <c r="A4268" s="19">
        <v>4267</v>
      </c>
      <c r="B4268" s="4">
        <v>24</v>
      </c>
      <c r="C4268" s="15">
        <v>278</v>
      </c>
      <c r="D4268" s="21">
        <v>6</v>
      </c>
      <c r="E4268" s="22">
        <v>44671</v>
      </c>
      <c r="F4268" s="26">
        <v>40</v>
      </c>
      <c r="G4268" s="24">
        <v>0.1</v>
      </c>
      <c r="H4268">
        <f>VLOOKUP($B4268,產品!$A$1:$E$61,4,FALSE)*(1-$G4268)*$F4268</f>
        <v>64800</v>
      </c>
      <c r="I4268" s="58">
        <f>$H4268-VLOOKUP($B4268,產品!$A$2:$E$61,5,FALSE)*F4268-$R4268</f>
        <v>35352</v>
      </c>
      <c r="J4268">
        <f t="shared" si="198"/>
        <v>2022</v>
      </c>
      <c r="P4268" t="str">
        <f>MID(VLOOKUP($D4268,業務!$A$1:$E$11,2,FALSE),FIND("/",VLOOKUP($D4268,業務!$A$1:$E$11,2,FALSE))+1,2)</f>
        <v>專員</v>
      </c>
      <c r="Q4268">
        <f t="shared" si="199"/>
        <v>0.01</v>
      </c>
      <c r="R4268">
        <f t="shared" si="200"/>
        <v>648</v>
      </c>
    </row>
    <row r="4269" spans="1:18" ht="15.75" customHeight="1">
      <c r="A4269" s="19">
        <v>4268</v>
      </c>
      <c r="B4269" s="4">
        <v>13</v>
      </c>
      <c r="C4269" s="15">
        <v>6</v>
      </c>
      <c r="D4269" s="21">
        <v>10</v>
      </c>
      <c r="E4269" s="22">
        <v>44671</v>
      </c>
      <c r="F4269" s="26">
        <v>40</v>
      </c>
      <c r="G4269" s="24">
        <v>0.16</v>
      </c>
      <c r="H4269">
        <f>VLOOKUP($B4269,產品!$A$1:$E$61,4,FALSE)*(1-$G4269)*$F4269</f>
        <v>60480</v>
      </c>
      <c r="I4269" s="58">
        <f>$H4269-VLOOKUP($B4269,產品!$A$2:$E$61,5,FALSE)*F4269-$R4269</f>
        <v>31075.200000000001</v>
      </c>
      <c r="J4269">
        <f t="shared" si="198"/>
        <v>2022</v>
      </c>
      <c r="P4269" t="str">
        <f>MID(VLOOKUP($D4269,業務!$A$1:$E$11,2,FALSE),FIND("/",VLOOKUP($D4269,業務!$A$1:$E$11,2,FALSE))+1,2)</f>
        <v>專員</v>
      </c>
      <c r="Q4269">
        <f t="shared" si="199"/>
        <v>0.01</v>
      </c>
      <c r="R4269">
        <f t="shared" si="200"/>
        <v>604.80000000000007</v>
      </c>
    </row>
    <row r="4270" spans="1:18" ht="15.75" customHeight="1">
      <c r="A4270" s="19">
        <v>4269</v>
      </c>
      <c r="B4270" s="4">
        <v>13</v>
      </c>
      <c r="C4270" s="15">
        <v>6</v>
      </c>
      <c r="D4270" s="21">
        <v>7</v>
      </c>
      <c r="E4270" s="22">
        <v>44671</v>
      </c>
      <c r="F4270" s="23">
        <v>50</v>
      </c>
      <c r="G4270" s="24">
        <v>0.15</v>
      </c>
      <c r="H4270">
        <f>VLOOKUP($B4270,產品!$A$1:$E$61,4,FALSE)*(1-$G4270)*$F4270</f>
        <v>76500</v>
      </c>
      <c r="I4270" s="58">
        <f>$H4270-VLOOKUP($B4270,產品!$A$2:$E$61,5,FALSE)*F4270-$R4270</f>
        <v>39582</v>
      </c>
      <c r="J4270">
        <f t="shared" si="198"/>
        <v>2022</v>
      </c>
      <c r="P4270" t="str">
        <f>MID(VLOOKUP($D4270,業務!$A$1:$E$11,2,FALSE),FIND("/",VLOOKUP($D4270,業務!$A$1:$E$11,2,FALSE))+1,2)</f>
        <v>副理</v>
      </c>
      <c r="Q4270">
        <f t="shared" si="199"/>
        <v>1.2E-2</v>
      </c>
      <c r="R4270">
        <f t="shared" si="200"/>
        <v>918</v>
      </c>
    </row>
    <row r="4271" spans="1:18" ht="15.75" customHeight="1">
      <c r="A4271" s="19">
        <v>4270</v>
      </c>
      <c r="B4271" s="4">
        <v>23</v>
      </c>
      <c r="C4271" s="15">
        <v>5</v>
      </c>
      <c r="D4271" s="21">
        <v>2</v>
      </c>
      <c r="E4271" s="22">
        <v>44671</v>
      </c>
      <c r="F4271" s="26">
        <v>90</v>
      </c>
      <c r="G4271" s="24">
        <v>0.2</v>
      </c>
      <c r="H4271">
        <f>VLOOKUP($B4271,產品!$A$1:$E$61,4,FALSE)*(1-$G4271)*$F4271</f>
        <v>129600</v>
      </c>
      <c r="I4271" s="58">
        <f>$H4271-VLOOKUP($B4271,產品!$A$2:$E$61,5,FALSE)*F4271-$R4271</f>
        <v>62856</v>
      </c>
      <c r="J4271">
        <f t="shared" si="198"/>
        <v>2022</v>
      </c>
      <c r="P4271" t="str">
        <f>MID(VLOOKUP($D4271,業務!$A$1:$E$11,2,FALSE),FIND("/",VLOOKUP($D4271,業務!$A$1:$E$11,2,FALSE))+1,2)</f>
        <v>經理</v>
      </c>
      <c r="Q4271">
        <f t="shared" si="199"/>
        <v>1.4999999999999999E-2</v>
      </c>
      <c r="R4271">
        <f t="shared" si="200"/>
        <v>1944</v>
      </c>
    </row>
    <row r="4272" spans="1:18" ht="15.75" customHeight="1">
      <c r="A4272" s="19">
        <v>4271</v>
      </c>
      <c r="B4272" s="4">
        <v>8</v>
      </c>
      <c r="C4272" s="15">
        <v>3</v>
      </c>
      <c r="D4272" s="21">
        <v>10</v>
      </c>
      <c r="E4272" s="22">
        <v>44671</v>
      </c>
      <c r="F4272" s="26">
        <v>250</v>
      </c>
      <c r="G4272" s="24">
        <v>0.16</v>
      </c>
      <c r="H4272">
        <f>VLOOKUP($B4272,產品!$A$1:$E$61,4,FALSE)*(1-$G4272)*$F4272</f>
        <v>210000</v>
      </c>
      <c r="I4272" s="58">
        <f>$H4272-VLOOKUP($B4272,產品!$A$2:$E$61,5,FALSE)*F4272-$R4272</f>
        <v>107900</v>
      </c>
      <c r="J4272">
        <f t="shared" si="198"/>
        <v>2022</v>
      </c>
      <c r="P4272" t="str">
        <f>MID(VLOOKUP($D4272,業務!$A$1:$E$11,2,FALSE),FIND("/",VLOOKUP($D4272,業務!$A$1:$E$11,2,FALSE))+1,2)</f>
        <v>專員</v>
      </c>
      <c r="Q4272">
        <f t="shared" si="199"/>
        <v>0.01</v>
      </c>
      <c r="R4272">
        <f t="shared" si="200"/>
        <v>2100</v>
      </c>
    </row>
    <row r="4273" spans="1:18" ht="15.75" customHeight="1">
      <c r="A4273" s="19">
        <v>4272</v>
      </c>
      <c r="B4273" s="4">
        <v>58</v>
      </c>
      <c r="C4273" s="15">
        <v>271</v>
      </c>
      <c r="D4273" s="21">
        <v>9</v>
      </c>
      <c r="E4273" s="22">
        <v>44672</v>
      </c>
      <c r="F4273" s="26">
        <v>3</v>
      </c>
      <c r="G4273" s="24">
        <v>0.15</v>
      </c>
      <c r="H4273">
        <f>VLOOKUP($B4273,產品!$A$1:$E$61,4,FALSE)*(1-$G4273)*$F4273</f>
        <v>53550</v>
      </c>
      <c r="I4273" s="58">
        <f>$H4273-VLOOKUP($B4273,產品!$A$2:$E$61,5,FALSE)*F4273-$R4273</f>
        <v>8646.7500000000073</v>
      </c>
      <c r="J4273">
        <f t="shared" si="198"/>
        <v>2022</v>
      </c>
      <c r="P4273" t="str">
        <f>MID(VLOOKUP($D4273,業務!$A$1:$E$11,2,FALSE),FIND("/",VLOOKUP($D4273,業務!$A$1:$E$11,2,FALSE))+1,2)</f>
        <v>經理</v>
      </c>
      <c r="Q4273">
        <f t="shared" si="199"/>
        <v>1.4999999999999999E-2</v>
      </c>
      <c r="R4273">
        <f t="shared" si="200"/>
        <v>803.25</v>
      </c>
    </row>
    <row r="4274" spans="1:18" ht="15.75" customHeight="1">
      <c r="A4274" s="19">
        <v>4273</v>
      </c>
      <c r="B4274" s="4">
        <v>47</v>
      </c>
      <c r="C4274" s="15">
        <v>285</v>
      </c>
      <c r="D4274" s="21">
        <v>8</v>
      </c>
      <c r="E4274" s="22">
        <v>44672</v>
      </c>
      <c r="F4274" s="26">
        <v>4</v>
      </c>
      <c r="G4274" s="24">
        <v>0.14000000000000001</v>
      </c>
      <c r="H4274">
        <f>VLOOKUP($B4274,產品!$A$1:$E$61,4,FALSE)*(1-$G4274)*$F4274</f>
        <v>68800</v>
      </c>
      <c r="I4274" s="58">
        <f>$H4274-VLOOKUP($B4274,產品!$A$2:$E$61,5,FALSE)*F4274-$R4274</f>
        <v>16112</v>
      </c>
      <c r="J4274">
        <f t="shared" si="198"/>
        <v>2022</v>
      </c>
      <c r="P4274" t="str">
        <f>MID(VLOOKUP($D4274,業務!$A$1:$E$11,2,FALSE),FIND("/",VLOOKUP($D4274,業務!$A$1:$E$11,2,FALSE))+1,2)</f>
        <v>專員</v>
      </c>
      <c r="Q4274">
        <f t="shared" si="199"/>
        <v>0.01</v>
      </c>
      <c r="R4274">
        <f t="shared" si="200"/>
        <v>688</v>
      </c>
    </row>
    <row r="4275" spans="1:18" ht="15.75" customHeight="1">
      <c r="A4275" s="19">
        <v>4274</v>
      </c>
      <c r="B4275" s="4">
        <v>39</v>
      </c>
      <c r="C4275" s="15">
        <v>122</v>
      </c>
      <c r="D4275" s="21">
        <v>7</v>
      </c>
      <c r="E4275" s="22">
        <v>44672</v>
      </c>
      <c r="F4275" s="26">
        <v>5</v>
      </c>
      <c r="G4275" s="24">
        <v>0.19</v>
      </c>
      <c r="H4275">
        <f>VLOOKUP($B4275,產品!$A$1:$E$61,4,FALSE)*(1-$G4275)*$F4275</f>
        <v>72900.000000000015</v>
      </c>
      <c r="I4275" s="58">
        <f>$H4275-VLOOKUP($B4275,產品!$A$2:$E$61,5,FALSE)*F4275-$R4275</f>
        <v>13525.200000000015</v>
      </c>
      <c r="J4275">
        <f t="shared" si="198"/>
        <v>2022</v>
      </c>
      <c r="P4275" t="str">
        <f>MID(VLOOKUP($D4275,業務!$A$1:$E$11,2,FALSE),FIND("/",VLOOKUP($D4275,業務!$A$1:$E$11,2,FALSE))+1,2)</f>
        <v>副理</v>
      </c>
      <c r="Q4275">
        <f t="shared" si="199"/>
        <v>1.2E-2</v>
      </c>
      <c r="R4275">
        <f t="shared" si="200"/>
        <v>874.80000000000018</v>
      </c>
    </row>
    <row r="4276" spans="1:18" ht="15.75" customHeight="1">
      <c r="A4276" s="19">
        <v>4275</v>
      </c>
      <c r="B4276" s="4">
        <v>38</v>
      </c>
      <c r="C4276" s="15">
        <v>136</v>
      </c>
      <c r="D4276" s="21">
        <v>7</v>
      </c>
      <c r="E4276" s="33">
        <v>44672</v>
      </c>
      <c r="F4276" s="14">
        <v>6</v>
      </c>
      <c r="G4276" s="34">
        <v>0.15</v>
      </c>
      <c r="H4276">
        <f>VLOOKUP($B4276,產品!$A$1:$E$61,4,FALSE)*(1-$G4276)*$F4276</f>
        <v>76500</v>
      </c>
      <c r="I4276" s="58">
        <f>$H4276-VLOOKUP($B4276,產品!$A$2:$E$61,5,FALSE)*F4276-$R4276</f>
        <v>17082</v>
      </c>
      <c r="J4276">
        <f t="shared" si="198"/>
        <v>2022</v>
      </c>
      <c r="P4276" t="str">
        <f>MID(VLOOKUP($D4276,業務!$A$1:$E$11,2,FALSE),FIND("/",VLOOKUP($D4276,業務!$A$1:$E$11,2,FALSE))+1,2)</f>
        <v>副理</v>
      </c>
      <c r="Q4276">
        <f t="shared" si="199"/>
        <v>1.2E-2</v>
      </c>
      <c r="R4276">
        <f t="shared" si="200"/>
        <v>918</v>
      </c>
    </row>
    <row r="4277" spans="1:18" ht="15.75" customHeight="1">
      <c r="A4277" s="19">
        <v>4276</v>
      </c>
      <c r="B4277" s="4">
        <v>34</v>
      </c>
      <c r="C4277" s="15">
        <v>264</v>
      </c>
      <c r="D4277" s="21">
        <v>9</v>
      </c>
      <c r="E4277" s="22">
        <v>44673</v>
      </c>
      <c r="F4277" s="26">
        <v>3</v>
      </c>
      <c r="G4277" s="24">
        <v>0.2</v>
      </c>
      <c r="H4277">
        <f>VLOOKUP($B4277,產品!$A$1:$E$61,4,FALSE)*(1-$G4277)*$F4277</f>
        <v>19200</v>
      </c>
      <c r="I4277" s="58">
        <f>$H4277-VLOOKUP($B4277,產品!$A$2:$E$61,5,FALSE)*F4277-$R4277</f>
        <v>4512</v>
      </c>
      <c r="J4277">
        <f t="shared" si="198"/>
        <v>2022</v>
      </c>
      <c r="P4277" t="str">
        <f>MID(VLOOKUP($D4277,業務!$A$1:$E$11,2,FALSE),FIND("/",VLOOKUP($D4277,業務!$A$1:$E$11,2,FALSE))+1,2)</f>
        <v>經理</v>
      </c>
      <c r="Q4277">
        <f t="shared" si="199"/>
        <v>1.4999999999999999E-2</v>
      </c>
      <c r="R4277">
        <f t="shared" si="200"/>
        <v>288</v>
      </c>
    </row>
    <row r="4278" spans="1:18" ht="15.75" customHeight="1">
      <c r="A4278" s="19">
        <v>4277</v>
      </c>
      <c r="B4278" s="4">
        <v>50</v>
      </c>
      <c r="C4278" s="15">
        <v>281</v>
      </c>
      <c r="D4278" s="21">
        <v>2</v>
      </c>
      <c r="E4278" s="22">
        <v>44673</v>
      </c>
      <c r="F4278" s="26">
        <v>6</v>
      </c>
      <c r="G4278" s="24">
        <v>0.12</v>
      </c>
      <c r="H4278">
        <f>VLOOKUP($B4278,產品!$A$1:$E$61,4,FALSE)*(1-$G4278)*$F4278</f>
        <v>95040</v>
      </c>
      <c r="I4278" s="58">
        <f>$H4278-VLOOKUP($B4278,產品!$A$2:$E$61,5,FALSE)*F4278-$R4278</f>
        <v>18014.400000000001</v>
      </c>
      <c r="J4278">
        <f t="shared" si="198"/>
        <v>2022</v>
      </c>
      <c r="P4278" t="str">
        <f>MID(VLOOKUP($D4278,業務!$A$1:$E$11,2,FALSE),FIND("/",VLOOKUP($D4278,業務!$A$1:$E$11,2,FALSE))+1,2)</f>
        <v>經理</v>
      </c>
      <c r="Q4278">
        <f t="shared" si="199"/>
        <v>1.4999999999999999E-2</v>
      </c>
      <c r="R4278">
        <f t="shared" si="200"/>
        <v>1425.6</v>
      </c>
    </row>
    <row r="4279" spans="1:18" ht="15.75" customHeight="1">
      <c r="A4279" s="19">
        <v>4278</v>
      </c>
      <c r="B4279" s="4">
        <v>37</v>
      </c>
      <c r="C4279" s="15">
        <v>116</v>
      </c>
      <c r="D4279" s="21">
        <v>6</v>
      </c>
      <c r="E4279" s="22">
        <v>44673</v>
      </c>
      <c r="F4279" s="26">
        <v>6</v>
      </c>
      <c r="G4279" s="24">
        <v>0.08</v>
      </c>
      <c r="H4279">
        <f>VLOOKUP($B4279,產品!$A$1:$E$61,4,FALSE)*(1-$G4279)*$F4279</f>
        <v>66240</v>
      </c>
      <c r="I4279" s="58">
        <f>$H4279-VLOOKUP($B4279,產品!$A$2:$E$61,5,FALSE)*F4279-$R4279</f>
        <v>18777.599999999999</v>
      </c>
      <c r="J4279">
        <f t="shared" si="198"/>
        <v>2022</v>
      </c>
      <c r="P4279" t="str">
        <f>MID(VLOOKUP($D4279,業務!$A$1:$E$11,2,FALSE),FIND("/",VLOOKUP($D4279,業務!$A$1:$E$11,2,FALSE))+1,2)</f>
        <v>專員</v>
      </c>
      <c r="Q4279">
        <f t="shared" si="199"/>
        <v>0.01</v>
      </c>
      <c r="R4279">
        <f t="shared" si="200"/>
        <v>662.4</v>
      </c>
    </row>
    <row r="4280" spans="1:18" ht="15.75" customHeight="1">
      <c r="A4280" s="19">
        <v>4279</v>
      </c>
      <c r="B4280" s="4">
        <v>33</v>
      </c>
      <c r="C4280" s="15">
        <v>116</v>
      </c>
      <c r="D4280" s="21">
        <v>10</v>
      </c>
      <c r="E4280" s="22">
        <v>44673</v>
      </c>
      <c r="F4280" s="26">
        <v>8</v>
      </c>
      <c r="G4280" s="24">
        <v>0.12</v>
      </c>
      <c r="H4280">
        <f>VLOOKUP($B4280,產品!$A$1:$E$61,4,FALSE)*(1-$G4280)*$F4280</f>
        <v>52800</v>
      </c>
      <c r="I4280" s="58">
        <f>$H4280-VLOOKUP($B4280,產品!$A$2:$E$61,5,FALSE)*F4280-$R4280</f>
        <v>16272</v>
      </c>
      <c r="J4280">
        <f t="shared" si="198"/>
        <v>2022</v>
      </c>
      <c r="P4280" t="str">
        <f>MID(VLOOKUP($D4280,業務!$A$1:$E$11,2,FALSE),FIND("/",VLOOKUP($D4280,業務!$A$1:$E$11,2,FALSE))+1,2)</f>
        <v>專員</v>
      </c>
      <c r="Q4280">
        <f t="shared" si="199"/>
        <v>0.01</v>
      </c>
      <c r="R4280">
        <f t="shared" si="200"/>
        <v>528</v>
      </c>
    </row>
    <row r="4281" spans="1:18" ht="15.75" customHeight="1">
      <c r="A4281" s="19">
        <v>4280</v>
      </c>
      <c r="B4281" s="4">
        <v>36</v>
      </c>
      <c r="C4281" s="15">
        <v>123</v>
      </c>
      <c r="D4281" s="21">
        <v>5</v>
      </c>
      <c r="E4281" s="22">
        <v>44673</v>
      </c>
      <c r="F4281" s="26">
        <v>17</v>
      </c>
      <c r="G4281" s="24">
        <v>0.11</v>
      </c>
      <c r="H4281">
        <f>VLOOKUP($B4281,產品!$A$1:$E$61,4,FALSE)*(1-$G4281)*$F4281</f>
        <v>136170</v>
      </c>
      <c r="I4281" s="58">
        <f>$H4281-VLOOKUP($B4281,產品!$A$2:$E$61,5,FALSE)*F4281-$R4281</f>
        <v>43008.3</v>
      </c>
      <c r="J4281">
        <f t="shared" si="198"/>
        <v>2022</v>
      </c>
      <c r="P4281" t="str">
        <f>MID(VLOOKUP($D4281,業務!$A$1:$E$11,2,FALSE),FIND("/",VLOOKUP($D4281,業務!$A$1:$E$11,2,FALSE))+1,2)</f>
        <v>專員</v>
      </c>
      <c r="Q4281">
        <f t="shared" si="199"/>
        <v>0.01</v>
      </c>
      <c r="R4281">
        <f t="shared" si="200"/>
        <v>1361.7</v>
      </c>
    </row>
    <row r="4282" spans="1:18" ht="15.75" customHeight="1">
      <c r="A4282" s="19">
        <v>4281</v>
      </c>
      <c r="B4282" s="4">
        <v>20</v>
      </c>
      <c r="C4282" s="15">
        <v>276</v>
      </c>
      <c r="D4282" s="21">
        <v>2</v>
      </c>
      <c r="E4282" s="22">
        <v>44673</v>
      </c>
      <c r="F4282" s="26">
        <v>50</v>
      </c>
      <c r="G4282" s="24">
        <v>0.14000000000000001</v>
      </c>
      <c r="H4282">
        <f>VLOOKUP($B4282,產品!$A$1:$E$61,4,FALSE)*(1-$G4282)*$F4282</f>
        <v>77400</v>
      </c>
      <c r="I4282" s="58">
        <f>$H4282-VLOOKUP($B4282,產品!$A$2:$E$61,5,FALSE)*F4282-$R4282</f>
        <v>40239</v>
      </c>
      <c r="J4282">
        <f t="shared" si="198"/>
        <v>2022</v>
      </c>
      <c r="P4282" t="str">
        <f>MID(VLOOKUP($D4282,業務!$A$1:$E$11,2,FALSE),FIND("/",VLOOKUP($D4282,業務!$A$1:$E$11,2,FALSE))+1,2)</f>
        <v>經理</v>
      </c>
      <c r="Q4282">
        <f t="shared" si="199"/>
        <v>1.4999999999999999E-2</v>
      </c>
      <c r="R4282">
        <f t="shared" si="200"/>
        <v>1161</v>
      </c>
    </row>
    <row r="4283" spans="1:18" ht="15.75" customHeight="1">
      <c r="A4283" s="19">
        <v>4282</v>
      </c>
      <c r="B4283" s="4">
        <v>15</v>
      </c>
      <c r="C4283" s="15">
        <v>3</v>
      </c>
      <c r="D4283" s="21">
        <v>4</v>
      </c>
      <c r="E4283" s="22">
        <v>44673</v>
      </c>
      <c r="F4283" s="23">
        <v>60</v>
      </c>
      <c r="G4283" s="24">
        <v>0.12</v>
      </c>
      <c r="H4283">
        <f>VLOOKUP($B4283,產品!$A$1:$E$61,4,FALSE)*(1-$G4283)*$F4283</f>
        <v>95040</v>
      </c>
      <c r="I4283" s="58">
        <f>$H4283-VLOOKUP($B4283,產品!$A$2:$E$61,5,FALSE)*F4283-$R4283</f>
        <v>50699.519999999997</v>
      </c>
      <c r="J4283">
        <f t="shared" si="198"/>
        <v>2022</v>
      </c>
      <c r="P4283" t="str">
        <f>MID(VLOOKUP($D4283,業務!$A$1:$E$11,2,FALSE),FIND("/",VLOOKUP($D4283,業務!$A$1:$E$11,2,FALSE))+1,2)</f>
        <v>副理</v>
      </c>
      <c r="Q4283">
        <f t="shared" si="199"/>
        <v>1.2E-2</v>
      </c>
      <c r="R4283">
        <f t="shared" si="200"/>
        <v>1140.48</v>
      </c>
    </row>
    <row r="4284" spans="1:18" ht="15.75" customHeight="1">
      <c r="A4284" s="19">
        <v>4283</v>
      </c>
      <c r="B4284" s="4">
        <v>44</v>
      </c>
      <c r="C4284" s="15">
        <v>136</v>
      </c>
      <c r="D4284" s="21">
        <v>4</v>
      </c>
      <c r="E4284" s="22">
        <v>44674</v>
      </c>
      <c r="F4284" s="26">
        <v>3</v>
      </c>
      <c r="G4284" s="24">
        <v>0.15</v>
      </c>
      <c r="H4284">
        <f>VLOOKUP($B4284,產品!$A$1:$E$61,4,FALSE)*(1-$G4284)*$F4284</f>
        <v>51000</v>
      </c>
      <c r="I4284" s="58">
        <f>$H4284-VLOOKUP($B4284,產品!$A$2:$E$61,5,FALSE)*F4284-$R4284</f>
        <v>11388</v>
      </c>
      <c r="J4284">
        <f t="shared" si="198"/>
        <v>2022</v>
      </c>
      <c r="P4284" t="str">
        <f>MID(VLOOKUP($D4284,業務!$A$1:$E$11,2,FALSE),FIND("/",VLOOKUP($D4284,業務!$A$1:$E$11,2,FALSE))+1,2)</f>
        <v>副理</v>
      </c>
      <c r="Q4284">
        <f t="shared" si="199"/>
        <v>1.2E-2</v>
      </c>
      <c r="R4284">
        <f t="shared" si="200"/>
        <v>612</v>
      </c>
    </row>
    <row r="4285" spans="1:18" ht="15.75" customHeight="1">
      <c r="A4285" s="19">
        <v>4284</v>
      </c>
      <c r="B4285" s="4">
        <v>40</v>
      </c>
      <c r="C4285" s="15">
        <v>11</v>
      </c>
      <c r="D4285" s="21">
        <v>7</v>
      </c>
      <c r="E4285" s="22">
        <v>44674</v>
      </c>
      <c r="F4285" s="26">
        <v>5</v>
      </c>
      <c r="G4285" s="24">
        <v>0.06</v>
      </c>
      <c r="H4285">
        <f>VLOOKUP($B4285,產品!$A$1:$E$61,4,FALSE)*(1-$G4285)*$F4285</f>
        <v>94000</v>
      </c>
      <c r="I4285" s="58">
        <f>$H4285-VLOOKUP($B4285,產品!$A$2:$E$61,5,FALSE)*F4285-$R4285</f>
        <v>27872</v>
      </c>
      <c r="J4285">
        <f t="shared" si="198"/>
        <v>2022</v>
      </c>
      <c r="P4285" t="str">
        <f>MID(VLOOKUP($D4285,業務!$A$1:$E$11,2,FALSE),FIND("/",VLOOKUP($D4285,業務!$A$1:$E$11,2,FALSE))+1,2)</f>
        <v>副理</v>
      </c>
      <c r="Q4285">
        <f t="shared" si="199"/>
        <v>1.2E-2</v>
      </c>
      <c r="R4285">
        <f t="shared" si="200"/>
        <v>1128</v>
      </c>
    </row>
    <row r="4286" spans="1:18" ht="15.75" customHeight="1">
      <c r="A4286" s="19">
        <v>4285</v>
      </c>
      <c r="B4286" s="4">
        <v>47</v>
      </c>
      <c r="C4286" s="15">
        <v>280</v>
      </c>
      <c r="D4286" s="21">
        <v>9</v>
      </c>
      <c r="E4286" s="22">
        <v>44674</v>
      </c>
      <c r="F4286" s="26">
        <v>5</v>
      </c>
      <c r="G4286" s="24">
        <v>0.17</v>
      </c>
      <c r="H4286">
        <f>VLOOKUP($B4286,產品!$A$1:$E$61,4,FALSE)*(1-$G4286)*$F4286</f>
        <v>83000</v>
      </c>
      <c r="I4286" s="58">
        <f>$H4286-VLOOKUP($B4286,產品!$A$2:$E$61,5,FALSE)*F4286-$R4286</f>
        <v>16755</v>
      </c>
      <c r="J4286">
        <f t="shared" si="198"/>
        <v>2022</v>
      </c>
      <c r="P4286" t="str">
        <f>MID(VLOOKUP($D4286,業務!$A$1:$E$11,2,FALSE),FIND("/",VLOOKUP($D4286,業務!$A$1:$E$11,2,FALSE))+1,2)</f>
        <v>經理</v>
      </c>
      <c r="Q4286">
        <f t="shared" si="199"/>
        <v>1.4999999999999999E-2</v>
      </c>
      <c r="R4286">
        <f t="shared" si="200"/>
        <v>1245</v>
      </c>
    </row>
    <row r="4287" spans="1:18" ht="15.75" customHeight="1">
      <c r="A4287" s="19">
        <v>4286</v>
      </c>
      <c r="B4287" s="4">
        <v>27</v>
      </c>
      <c r="C4287" s="15">
        <v>283</v>
      </c>
      <c r="D4287" s="21">
        <v>5</v>
      </c>
      <c r="E4287" s="22">
        <v>44674</v>
      </c>
      <c r="F4287" s="26">
        <v>8</v>
      </c>
      <c r="G4287" s="24">
        <v>0.18</v>
      </c>
      <c r="H4287">
        <f>VLOOKUP($B4287,產品!$A$1:$E$61,4,FALSE)*(1-$G4287)*$F4287</f>
        <v>45920</v>
      </c>
      <c r="I4287" s="58">
        <f>$H4287-VLOOKUP($B4287,產品!$A$2:$E$61,5,FALSE)*F4287-$R4287</f>
        <v>11860.8</v>
      </c>
      <c r="J4287">
        <f t="shared" si="198"/>
        <v>2022</v>
      </c>
      <c r="P4287" t="str">
        <f>MID(VLOOKUP($D4287,業務!$A$1:$E$11,2,FALSE),FIND("/",VLOOKUP($D4287,業務!$A$1:$E$11,2,FALSE))+1,2)</f>
        <v>專員</v>
      </c>
      <c r="Q4287">
        <f t="shared" si="199"/>
        <v>0.01</v>
      </c>
      <c r="R4287">
        <f t="shared" si="200"/>
        <v>459.2</v>
      </c>
    </row>
    <row r="4288" spans="1:18" ht="15.75" customHeight="1">
      <c r="A4288" s="19">
        <v>4287</v>
      </c>
      <c r="B4288" s="4">
        <v>32</v>
      </c>
      <c r="C4288" s="15">
        <v>134</v>
      </c>
      <c r="D4288" s="21">
        <v>2</v>
      </c>
      <c r="E4288" s="22">
        <v>44674</v>
      </c>
      <c r="F4288" s="26">
        <v>15</v>
      </c>
      <c r="G4288" s="24">
        <v>0.12</v>
      </c>
      <c r="H4288">
        <f>VLOOKUP($B4288,產品!$A$1:$E$61,4,FALSE)*(1-$G4288)*$F4288</f>
        <v>99000</v>
      </c>
      <c r="I4288" s="58">
        <f>$H4288-VLOOKUP($B4288,產品!$A$2:$E$61,5,FALSE)*F4288-$R4288</f>
        <v>30015</v>
      </c>
      <c r="J4288">
        <f t="shared" si="198"/>
        <v>2022</v>
      </c>
      <c r="P4288" t="str">
        <f>MID(VLOOKUP($D4288,業務!$A$1:$E$11,2,FALSE),FIND("/",VLOOKUP($D4288,業務!$A$1:$E$11,2,FALSE))+1,2)</f>
        <v>經理</v>
      </c>
      <c r="Q4288">
        <f t="shared" si="199"/>
        <v>1.4999999999999999E-2</v>
      </c>
      <c r="R4288">
        <f t="shared" si="200"/>
        <v>1485</v>
      </c>
    </row>
    <row r="4289" spans="1:18" ht="15.75" customHeight="1">
      <c r="A4289" s="19">
        <v>4288</v>
      </c>
      <c r="B4289" s="4">
        <v>5</v>
      </c>
      <c r="C4289" s="15">
        <v>114</v>
      </c>
      <c r="D4289" s="21">
        <v>6</v>
      </c>
      <c r="E4289" s="22">
        <v>44674</v>
      </c>
      <c r="F4289" s="26">
        <v>20</v>
      </c>
      <c r="G4289" s="24">
        <v>0.06</v>
      </c>
      <c r="H4289">
        <f>VLOOKUP($B4289,產品!$A$1:$E$61,4,FALSE)*(1-$G4289)*$F4289</f>
        <v>18800</v>
      </c>
      <c r="I4289" s="58">
        <f>$H4289-VLOOKUP($B4289,產品!$A$2:$E$61,5,FALSE)*F4289-$R4289</f>
        <v>10612</v>
      </c>
      <c r="J4289">
        <f t="shared" si="198"/>
        <v>2022</v>
      </c>
      <c r="P4289" t="str">
        <f>MID(VLOOKUP($D4289,業務!$A$1:$E$11,2,FALSE),FIND("/",VLOOKUP($D4289,業務!$A$1:$E$11,2,FALSE))+1,2)</f>
        <v>專員</v>
      </c>
      <c r="Q4289">
        <f t="shared" si="199"/>
        <v>0.01</v>
      </c>
      <c r="R4289">
        <f t="shared" si="200"/>
        <v>188</v>
      </c>
    </row>
    <row r="4290" spans="1:18" ht="15.75" customHeight="1">
      <c r="A4290" s="19">
        <v>4289</v>
      </c>
      <c r="B4290" s="4">
        <v>14</v>
      </c>
      <c r="C4290" s="15">
        <v>112</v>
      </c>
      <c r="D4290" s="21">
        <v>7</v>
      </c>
      <c r="E4290" s="22">
        <v>44674</v>
      </c>
      <c r="F4290" s="26">
        <v>80</v>
      </c>
      <c r="G4290" s="24">
        <v>0.05</v>
      </c>
      <c r="H4290">
        <f>VLOOKUP($B4290,產品!$A$1:$E$61,4,FALSE)*(1-$G4290)*$F4290</f>
        <v>136800</v>
      </c>
      <c r="I4290" s="58">
        <f>$H4290-VLOOKUP($B4290,產品!$A$2:$E$61,5,FALSE)*F4290-$R4290</f>
        <v>77558.399999999994</v>
      </c>
      <c r="J4290">
        <f t="shared" si="198"/>
        <v>2022</v>
      </c>
      <c r="P4290" t="str">
        <f>MID(VLOOKUP($D4290,業務!$A$1:$E$11,2,FALSE),FIND("/",VLOOKUP($D4290,業務!$A$1:$E$11,2,FALSE))+1,2)</f>
        <v>副理</v>
      </c>
      <c r="Q4290">
        <f t="shared" si="199"/>
        <v>1.2E-2</v>
      </c>
      <c r="R4290">
        <f t="shared" si="200"/>
        <v>1641.6000000000001</v>
      </c>
    </row>
    <row r="4291" spans="1:18" ht="15.75" customHeight="1">
      <c r="A4291" s="19">
        <v>4290</v>
      </c>
      <c r="B4291" s="4">
        <v>2</v>
      </c>
      <c r="C4291" s="15">
        <v>8</v>
      </c>
      <c r="D4291" s="21">
        <v>9</v>
      </c>
      <c r="E4291" s="22">
        <v>44674</v>
      </c>
      <c r="F4291" s="26">
        <v>200</v>
      </c>
      <c r="G4291" s="24">
        <v>0.06</v>
      </c>
      <c r="H4291">
        <f>VLOOKUP($B4291,產品!$A$1:$E$61,4,FALSE)*(1-$G4291)*$F4291</f>
        <v>188000</v>
      </c>
      <c r="I4291" s="58">
        <f>$H4291-VLOOKUP($B4291,產品!$A$2:$E$61,5,FALSE)*F4291-$R4291</f>
        <v>105180</v>
      </c>
      <c r="J4291">
        <f t="shared" ref="J4291:J4354" si="201">YEAR(E4291)</f>
        <v>2022</v>
      </c>
      <c r="P4291" t="str">
        <f>MID(VLOOKUP($D4291,業務!$A$1:$E$11,2,FALSE),FIND("/",VLOOKUP($D4291,業務!$A$1:$E$11,2,FALSE))+1,2)</f>
        <v>經理</v>
      </c>
      <c r="Q4291">
        <f t="shared" ref="Q4291:Q4354" si="202">IF($P4291="專員",1%,IF($P4291="副理",1.2%,IF($P4291="經理",1.5%,IF($P4291="協理",1.6%,0))))</f>
        <v>1.4999999999999999E-2</v>
      </c>
      <c r="R4291">
        <f t="shared" ref="R4291:R4354" si="203">$H4291*$Q4291</f>
        <v>2820</v>
      </c>
    </row>
    <row r="4292" spans="1:18" ht="15.75" customHeight="1">
      <c r="A4292" s="19">
        <v>4291</v>
      </c>
      <c r="B4292" s="4">
        <v>59</v>
      </c>
      <c r="C4292" s="15">
        <v>274</v>
      </c>
      <c r="D4292" s="21">
        <v>2</v>
      </c>
      <c r="E4292" s="22">
        <v>44675</v>
      </c>
      <c r="F4292" s="26">
        <v>3</v>
      </c>
      <c r="G4292" s="24">
        <v>0.08</v>
      </c>
      <c r="H4292">
        <f>VLOOKUP($B4292,產品!$A$1:$E$61,4,FALSE)*(1-$G4292)*$F4292</f>
        <v>66240</v>
      </c>
      <c r="I4292" s="58">
        <f>$H4292-VLOOKUP($B4292,產品!$A$2:$E$61,5,FALSE)*F4292-$R4292</f>
        <v>14846.4</v>
      </c>
      <c r="J4292">
        <f t="shared" si="201"/>
        <v>2022</v>
      </c>
      <c r="P4292" t="str">
        <f>MID(VLOOKUP($D4292,業務!$A$1:$E$11,2,FALSE),FIND("/",VLOOKUP($D4292,業務!$A$1:$E$11,2,FALSE))+1,2)</f>
        <v>經理</v>
      </c>
      <c r="Q4292">
        <f t="shared" si="202"/>
        <v>1.4999999999999999E-2</v>
      </c>
      <c r="R4292">
        <f t="shared" si="203"/>
        <v>993.59999999999991</v>
      </c>
    </row>
    <row r="4293" spans="1:18" ht="15.75" customHeight="1">
      <c r="A4293" s="19">
        <v>4292</v>
      </c>
      <c r="B4293" s="4">
        <v>46</v>
      </c>
      <c r="C4293" s="15">
        <v>292</v>
      </c>
      <c r="D4293" s="21">
        <v>8</v>
      </c>
      <c r="E4293" s="22">
        <v>44675</v>
      </c>
      <c r="F4293" s="26">
        <v>5</v>
      </c>
      <c r="G4293" s="24">
        <v>0.05</v>
      </c>
      <c r="H4293">
        <f>VLOOKUP($B4293,產品!$A$1:$E$61,4,FALSE)*(1-$G4293)*$F4293</f>
        <v>80750</v>
      </c>
      <c r="I4293" s="58">
        <f>$H4293-VLOOKUP($B4293,產品!$A$2:$E$61,5,FALSE)*F4293-$R4293</f>
        <v>24692.5</v>
      </c>
      <c r="J4293">
        <f t="shared" si="201"/>
        <v>2022</v>
      </c>
      <c r="P4293" t="str">
        <f>MID(VLOOKUP($D4293,業務!$A$1:$E$11,2,FALSE),FIND("/",VLOOKUP($D4293,業務!$A$1:$E$11,2,FALSE))+1,2)</f>
        <v>專員</v>
      </c>
      <c r="Q4293">
        <f t="shared" si="202"/>
        <v>0.01</v>
      </c>
      <c r="R4293">
        <f t="shared" si="203"/>
        <v>807.5</v>
      </c>
    </row>
    <row r="4294" spans="1:18" ht="15.75" customHeight="1">
      <c r="A4294" s="19">
        <v>4293</v>
      </c>
      <c r="B4294" s="4">
        <v>49</v>
      </c>
      <c r="C4294" s="15">
        <v>11</v>
      </c>
      <c r="D4294" s="21">
        <v>10</v>
      </c>
      <c r="E4294" s="22">
        <v>44675</v>
      </c>
      <c r="F4294" s="26">
        <v>12</v>
      </c>
      <c r="G4294" s="24">
        <v>0.09</v>
      </c>
      <c r="H4294">
        <f>VLOOKUP($B4294,產品!$A$1:$E$61,4,FALSE)*(1-$G4294)*$F4294</f>
        <v>163800</v>
      </c>
      <c r="I4294" s="58">
        <f>$H4294-VLOOKUP($B4294,產品!$A$2:$E$61,5,FALSE)*F4294-$R4294</f>
        <v>36162</v>
      </c>
      <c r="J4294">
        <f t="shared" si="201"/>
        <v>2022</v>
      </c>
      <c r="P4294" t="str">
        <f>MID(VLOOKUP($D4294,業務!$A$1:$E$11,2,FALSE),FIND("/",VLOOKUP($D4294,業務!$A$1:$E$11,2,FALSE))+1,2)</f>
        <v>專員</v>
      </c>
      <c r="Q4294">
        <f t="shared" si="202"/>
        <v>0.01</v>
      </c>
      <c r="R4294">
        <f t="shared" si="203"/>
        <v>1638</v>
      </c>
    </row>
    <row r="4295" spans="1:18" ht="15.75" customHeight="1">
      <c r="A4295" s="19">
        <v>4294</v>
      </c>
      <c r="B4295" s="4">
        <v>11</v>
      </c>
      <c r="C4295" s="15">
        <v>10</v>
      </c>
      <c r="D4295" s="21">
        <v>5</v>
      </c>
      <c r="E4295" s="33">
        <v>44675</v>
      </c>
      <c r="F4295" s="14">
        <v>40</v>
      </c>
      <c r="G4295" s="34">
        <v>0.1</v>
      </c>
      <c r="H4295">
        <f>VLOOKUP($B4295,產品!$A$1:$E$61,4,FALSE)*(1-$G4295)*$F4295</f>
        <v>36000</v>
      </c>
      <c r="I4295" s="58">
        <f>$H4295-VLOOKUP($B4295,產品!$A$2:$E$61,5,FALSE)*F4295-$R4295</f>
        <v>19640</v>
      </c>
      <c r="J4295">
        <f t="shared" si="201"/>
        <v>2022</v>
      </c>
      <c r="P4295" t="str">
        <f>MID(VLOOKUP($D4295,業務!$A$1:$E$11,2,FALSE),FIND("/",VLOOKUP($D4295,業務!$A$1:$E$11,2,FALSE))+1,2)</f>
        <v>專員</v>
      </c>
      <c r="Q4295">
        <f t="shared" si="202"/>
        <v>0.01</v>
      </c>
      <c r="R4295">
        <f t="shared" si="203"/>
        <v>360</v>
      </c>
    </row>
    <row r="4296" spans="1:18" ht="15.75" customHeight="1">
      <c r="A4296" s="19">
        <v>4295</v>
      </c>
      <c r="B4296" s="4">
        <v>6</v>
      </c>
      <c r="C4296" s="15">
        <v>114</v>
      </c>
      <c r="D4296" s="21">
        <v>6</v>
      </c>
      <c r="E4296" s="22">
        <v>44675</v>
      </c>
      <c r="F4296" s="26">
        <v>40</v>
      </c>
      <c r="G4296" s="24">
        <v>0.2</v>
      </c>
      <c r="H4296">
        <f>VLOOKUP($B4296,產品!$A$1:$E$61,4,FALSE)*(1-$G4296)*$F4296</f>
        <v>32000</v>
      </c>
      <c r="I4296" s="58">
        <f>$H4296-VLOOKUP($B4296,產品!$A$2:$E$61,5,FALSE)*F4296-$R4296</f>
        <v>15680</v>
      </c>
      <c r="J4296">
        <f t="shared" si="201"/>
        <v>2022</v>
      </c>
      <c r="P4296" t="str">
        <f>MID(VLOOKUP($D4296,業務!$A$1:$E$11,2,FALSE),FIND("/",VLOOKUP($D4296,業務!$A$1:$E$11,2,FALSE))+1,2)</f>
        <v>專員</v>
      </c>
      <c r="Q4296">
        <f t="shared" si="202"/>
        <v>0.01</v>
      </c>
      <c r="R4296">
        <f t="shared" si="203"/>
        <v>320</v>
      </c>
    </row>
    <row r="4297" spans="1:18" ht="15.75" customHeight="1">
      <c r="A4297" s="19">
        <v>4296</v>
      </c>
      <c r="B4297" s="4">
        <v>19</v>
      </c>
      <c r="C4297" s="15">
        <v>12</v>
      </c>
      <c r="D4297" s="21">
        <v>3</v>
      </c>
      <c r="E4297" s="22">
        <v>44675</v>
      </c>
      <c r="F4297" s="26">
        <v>60</v>
      </c>
      <c r="G4297" s="24">
        <v>0.19</v>
      </c>
      <c r="H4297">
        <f>VLOOKUP($B4297,產品!$A$1:$E$61,4,FALSE)*(1-$G4297)*$F4297</f>
        <v>87480</v>
      </c>
      <c r="I4297" s="58">
        <f>$H4297-VLOOKUP($B4297,產品!$A$2:$E$61,5,FALSE)*F4297-$R4297</f>
        <v>42880.32</v>
      </c>
      <c r="J4297">
        <f t="shared" si="201"/>
        <v>2022</v>
      </c>
      <c r="P4297" t="str">
        <f>MID(VLOOKUP($D4297,業務!$A$1:$E$11,2,FALSE),FIND("/",VLOOKUP($D4297,業務!$A$1:$E$11,2,FALSE))+1,2)</f>
        <v>協理</v>
      </c>
      <c r="Q4297">
        <f t="shared" si="202"/>
        <v>1.6E-2</v>
      </c>
      <c r="R4297">
        <f t="shared" si="203"/>
        <v>1399.68</v>
      </c>
    </row>
    <row r="4298" spans="1:18" ht="15.75" customHeight="1">
      <c r="A4298" s="19">
        <v>4297</v>
      </c>
      <c r="B4298" s="4">
        <v>18</v>
      </c>
      <c r="C4298" s="15">
        <v>281</v>
      </c>
      <c r="D4298" s="21">
        <v>8</v>
      </c>
      <c r="E4298" s="22">
        <v>44675</v>
      </c>
      <c r="F4298" s="26">
        <v>105</v>
      </c>
      <c r="G4298" s="24">
        <v>0.06</v>
      </c>
      <c r="H4298">
        <f>VLOOKUP($B4298,產品!$A$1:$E$61,4,FALSE)*(1-$G4298)*$F4298</f>
        <v>177660</v>
      </c>
      <c r="I4298" s="58">
        <f>$H4298-VLOOKUP($B4298,產品!$A$2:$E$61,5,FALSE)*F4298-$R4298</f>
        <v>100283.4</v>
      </c>
      <c r="J4298">
        <f t="shared" si="201"/>
        <v>2022</v>
      </c>
      <c r="P4298" t="str">
        <f>MID(VLOOKUP($D4298,業務!$A$1:$E$11,2,FALSE),FIND("/",VLOOKUP($D4298,業務!$A$1:$E$11,2,FALSE))+1,2)</f>
        <v>專員</v>
      </c>
      <c r="Q4298">
        <f t="shared" si="202"/>
        <v>0.01</v>
      </c>
      <c r="R4298">
        <f t="shared" si="203"/>
        <v>1776.6000000000001</v>
      </c>
    </row>
    <row r="4299" spans="1:18" ht="15.75" customHeight="1">
      <c r="A4299" s="19">
        <v>4298</v>
      </c>
      <c r="B4299" s="4">
        <v>56</v>
      </c>
      <c r="C4299" s="15">
        <v>262</v>
      </c>
      <c r="D4299" s="21">
        <v>10</v>
      </c>
      <c r="E4299" s="22">
        <v>44676</v>
      </c>
      <c r="F4299" s="26">
        <v>2</v>
      </c>
      <c r="G4299" s="24">
        <v>0.12</v>
      </c>
      <c r="H4299">
        <f>VLOOKUP($B4299,產品!$A$1:$E$61,4,FALSE)*(1-$G4299)*$F4299</f>
        <v>38720</v>
      </c>
      <c r="I4299" s="58">
        <f>$H4299-VLOOKUP($B4299,產品!$A$2:$E$61,5,FALSE)*F4299-$R4299</f>
        <v>7532.8000000000038</v>
      </c>
      <c r="J4299">
        <f t="shared" si="201"/>
        <v>2022</v>
      </c>
      <c r="P4299" t="str">
        <f>MID(VLOOKUP($D4299,業務!$A$1:$E$11,2,FALSE),FIND("/",VLOOKUP($D4299,業務!$A$1:$E$11,2,FALSE))+1,2)</f>
        <v>專員</v>
      </c>
      <c r="Q4299">
        <f t="shared" si="202"/>
        <v>0.01</v>
      </c>
      <c r="R4299">
        <f t="shared" si="203"/>
        <v>387.2</v>
      </c>
    </row>
    <row r="4300" spans="1:18" ht="15.75" customHeight="1">
      <c r="A4300" s="19">
        <v>4299</v>
      </c>
      <c r="B4300" s="4">
        <v>11</v>
      </c>
      <c r="C4300" s="15">
        <v>124</v>
      </c>
      <c r="D4300" s="21">
        <v>5</v>
      </c>
      <c r="E4300" s="22">
        <v>44676</v>
      </c>
      <c r="F4300" s="26">
        <v>10</v>
      </c>
      <c r="G4300" s="24">
        <v>0.15</v>
      </c>
      <c r="H4300">
        <f>VLOOKUP($B4300,產品!$A$1:$E$61,4,FALSE)*(1-$G4300)*$F4300</f>
        <v>8500</v>
      </c>
      <c r="I4300" s="58">
        <f>$H4300-VLOOKUP($B4300,產品!$A$2:$E$61,5,FALSE)*F4300-$R4300</f>
        <v>4415</v>
      </c>
      <c r="J4300">
        <f t="shared" si="201"/>
        <v>2022</v>
      </c>
      <c r="P4300" t="str">
        <f>MID(VLOOKUP($D4300,業務!$A$1:$E$11,2,FALSE),FIND("/",VLOOKUP($D4300,業務!$A$1:$E$11,2,FALSE))+1,2)</f>
        <v>專員</v>
      </c>
      <c r="Q4300">
        <f t="shared" si="202"/>
        <v>0.01</v>
      </c>
      <c r="R4300">
        <f t="shared" si="203"/>
        <v>85</v>
      </c>
    </row>
    <row r="4301" spans="1:18" ht="15.75" customHeight="1">
      <c r="A4301" s="19">
        <v>4300</v>
      </c>
      <c r="B4301" s="4">
        <v>14</v>
      </c>
      <c r="C4301" s="15">
        <v>278</v>
      </c>
      <c r="D4301" s="21">
        <v>6</v>
      </c>
      <c r="E4301" s="22">
        <v>44676</v>
      </c>
      <c r="F4301" s="26">
        <v>40</v>
      </c>
      <c r="G4301" s="24">
        <v>0.09</v>
      </c>
      <c r="H4301">
        <f>VLOOKUP($B4301,產品!$A$1:$E$61,4,FALSE)*(1-$G4301)*$F4301</f>
        <v>65520</v>
      </c>
      <c r="I4301" s="58">
        <f>$H4301-VLOOKUP($B4301,產品!$A$2:$E$61,5,FALSE)*F4301-$R4301</f>
        <v>36064.800000000003</v>
      </c>
      <c r="J4301">
        <f t="shared" si="201"/>
        <v>2022</v>
      </c>
      <c r="P4301" t="str">
        <f>MID(VLOOKUP($D4301,業務!$A$1:$E$11,2,FALSE),FIND("/",VLOOKUP($D4301,業務!$A$1:$E$11,2,FALSE))+1,2)</f>
        <v>專員</v>
      </c>
      <c r="Q4301">
        <f t="shared" si="202"/>
        <v>0.01</v>
      </c>
      <c r="R4301">
        <f t="shared" si="203"/>
        <v>655.20000000000005</v>
      </c>
    </row>
    <row r="4302" spans="1:18" ht="15.75" customHeight="1">
      <c r="A4302" s="19">
        <v>4301</v>
      </c>
      <c r="B4302" s="4">
        <v>11</v>
      </c>
      <c r="C4302" s="15">
        <v>272</v>
      </c>
      <c r="D4302" s="21">
        <v>6</v>
      </c>
      <c r="E4302" s="22">
        <v>44676</v>
      </c>
      <c r="F4302" s="26">
        <v>60</v>
      </c>
      <c r="G4302" s="24">
        <v>0.15</v>
      </c>
      <c r="H4302">
        <f>VLOOKUP($B4302,產品!$A$1:$E$61,4,FALSE)*(1-$G4302)*$F4302</f>
        <v>51000</v>
      </c>
      <c r="I4302" s="58">
        <f>$H4302-VLOOKUP($B4302,產品!$A$2:$E$61,5,FALSE)*F4302-$R4302</f>
        <v>26490</v>
      </c>
      <c r="J4302">
        <f t="shared" si="201"/>
        <v>2022</v>
      </c>
      <c r="P4302" t="str">
        <f>MID(VLOOKUP($D4302,業務!$A$1:$E$11,2,FALSE),FIND("/",VLOOKUP($D4302,業務!$A$1:$E$11,2,FALSE))+1,2)</f>
        <v>專員</v>
      </c>
      <c r="Q4302">
        <f t="shared" si="202"/>
        <v>0.01</v>
      </c>
      <c r="R4302">
        <f t="shared" si="203"/>
        <v>510</v>
      </c>
    </row>
    <row r="4303" spans="1:18" ht="15.75" customHeight="1">
      <c r="A4303" s="19">
        <v>4302</v>
      </c>
      <c r="B4303" s="4">
        <v>7</v>
      </c>
      <c r="C4303" s="15">
        <v>264</v>
      </c>
      <c r="D4303" s="21">
        <v>2</v>
      </c>
      <c r="E4303" s="22">
        <v>44676</v>
      </c>
      <c r="F4303" s="26">
        <v>90</v>
      </c>
      <c r="G4303" s="24">
        <v>7.0000000000000007E-2</v>
      </c>
      <c r="H4303">
        <f>VLOOKUP($B4303,產品!$A$1:$E$61,4,FALSE)*(1-$G4303)*$F4303</f>
        <v>83699.999999999985</v>
      </c>
      <c r="I4303" s="58">
        <f>$H4303-VLOOKUP($B4303,產品!$A$2:$E$61,5,FALSE)*F4303-$R4303</f>
        <v>46444.499999999985</v>
      </c>
      <c r="J4303">
        <f t="shared" si="201"/>
        <v>2022</v>
      </c>
      <c r="P4303" t="str">
        <f>MID(VLOOKUP($D4303,業務!$A$1:$E$11,2,FALSE),FIND("/",VLOOKUP($D4303,業務!$A$1:$E$11,2,FALSE))+1,2)</f>
        <v>經理</v>
      </c>
      <c r="Q4303">
        <f t="shared" si="202"/>
        <v>1.4999999999999999E-2</v>
      </c>
      <c r="R4303">
        <f t="shared" si="203"/>
        <v>1255.4999999999998</v>
      </c>
    </row>
    <row r="4304" spans="1:18" ht="15.75" customHeight="1">
      <c r="A4304" s="19">
        <v>4303</v>
      </c>
      <c r="B4304" s="4">
        <v>26</v>
      </c>
      <c r="C4304" s="15">
        <v>7</v>
      </c>
      <c r="D4304" s="21">
        <v>8</v>
      </c>
      <c r="E4304" s="22">
        <v>44677</v>
      </c>
      <c r="F4304" s="26">
        <v>3</v>
      </c>
      <c r="G4304" s="24">
        <v>7.0000000000000007E-2</v>
      </c>
      <c r="H4304">
        <f>VLOOKUP($B4304,產品!$A$1:$E$61,4,FALSE)*(1-$G4304)*$F4304</f>
        <v>18135</v>
      </c>
      <c r="I4304" s="58">
        <f>$H4304-VLOOKUP($B4304,產品!$A$2:$E$61,5,FALSE)*F4304-$R4304</f>
        <v>6253.65</v>
      </c>
      <c r="J4304">
        <f t="shared" si="201"/>
        <v>2022</v>
      </c>
      <c r="P4304" t="str">
        <f>MID(VLOOKUP($D4304,業務!$A$1:$E$11,2,FALSE),FIND("/",VLOOKUP($D4304,業務!$A$1:$E$11,2,FALSE))+1,2)</f>
        <v>專員</v>
      </c>
      <c r="Q4304">
        <f t="shared" si="202"/>
        <v>0.01</v>
      </c>
      <c r="R4304">
        <f t="shared" si="203"/>
        <v>181.35</v>
      </c>
    </row>
    <row r="4305" spans="1:18" ht="15.75" customHeight="1">
      <c r="A4305" s="19">
        <v>4304</v>
      </c>
      <c r="B4305" s="4">
        <v>20</v>
      </c>
      <c r="C4305" s="15">
        <v>273</v>
      </c>
      <c r="D4305" s="21">
        <v>3</v>
      </c>
      <c r="E4305" s="33">
        <v>44677</v>
      </c>
      <c r="F4305" s="14">
        <v>5</v>
      </c>
      <c r="G4305" s="34">
        <v>0.08</v>
      </c>
      <c r="H4305">
        <f>VLOOKUP($B4305,產品!$A$1:$E$61,4,FALSE)*(1-$G4305)*$F4305</f>
        <v>8280</v>
      </c>
      <c r="I4305" s="58">
        <f>$H4305-VLOOKUP($B4305,產品!$A$2:$E$61,5,FALSE)*F4305-$R4305</f>
        <v>4547.5200000000004</v>
      </c>
      <c r="J4305">
        <f t="shared" si="201"/>
        <v>2022</v>
      </c>
      <c r="P4305" t="str">
        <f>MID(VLOOKUP($D4305,業務!$A$1:$E$11,2,FALSE),FIND("/",VLOOKUP($D4305,業務!$A$1:$E$11,2,FALSE))+1,2)</f>
        <v>協理</v>
      </c>
      <c r="Q4305">
        <f t="shared" si="202"/>
        <v>1.6E-2</v>
      </c>
      <c r="R4305">
        <f t="shared" si="203"/>
        <v>132.47999999999999</v>
      </c>
    </row>
    <row r="4306" spans="1:18" ht="15.75" customHeight="1">
      <c r="A4306" s="19">
        <v>4305</v>
      </c>
      <c r="B4306" s="4">
        <v>30</v>
      </c>
      <c r="C4306" s="15">
        <v>258</v>
      </c>
      <c r="D4306" s="21">
        <v>10</v>
      </c>
      <c r="E4306" s="22">
        <v>44677</v>
      </c>
      <c r="F4306" s="26">
        <v>9</v>
      </c>
      <c r="G4306" s="24">
        <v>0.08</v>
      </c>
      <c r="H4306">
        <f>VLOOKUP($B4306,產品!$A$1:$E$61,4,FALSE)*(1-$G4306)*$F4306</f>
        <v>53820</v>
      </c>
      <c r="I4306" s="58">
        <f>$H4306-VLOOKUP($B4306,產品!$A$2:$E$61,5,FALSE)*F4306-$R4306</f>
        <v>18181.8</v>
      </c>
      <c r="J4306">
        <f t="shared" si="201"/>
        <v>2022</v>
      </c>
      <c r="P4306" t="str">
        <f>MID(VLOOKUP($D4306,業務!$A$1:$E$11,2,FALSE),FIND("/",VLOOKUP($D4306,業務!$A$1:$E$11,2,FALSE))+1,2)</f>
        <v>專員</v>
      </c>
      <c r="Q4306">
        <f t="shared" si="202"/>
        <v>0.01</v>
      </c>
      <c r="R4306">
        <f t="shared" si="203"/>
        <v>538.20000000000005</v>
      </c>
    </row>
    <row r="4307" spans="1:18" ht="15.75" customHeight="1">
      <c r="A4307" s="19">
        <v>4306</v>
      </c>
      <c r="B4307" s="4">
        <v>3</v>
      </c>
      <c r="C4307" s="15">
        <v>274</v>
      </c>
      <c r="D4307" s="21">
        <v>5</v>
      </c>
      <c r="E4307" s="22">
        <v>44677</v>
      </c>
      <c r="F4307" s="26">
        <v>10</v>
      </c>
      <c r="G4307" s="24">
        <v>0.09</v>
      </c>
      <c r="H4307">
        <f>VLOOKUP($B4307,產品!$A$1:$E$61,4,FALSE)*(1-$G4307)*$F4307</f>
        <v>9100</v>
      </c>
      <c r="I4307" s="58">
        <f>$H4307-VLOOKUP($B4307,產品!$A$2:$E$61,5,FALSE)*F4307-$R4307</f>
        <v>5009</v>
      </c>
      <c r="J4307">
        <f t="shared" si="201"/>
        <v>2022</v>
      </c>
      <c r="P4307" t="str">
        <f>MID(VLOOKUP($D4307,業務!$A$1:$E$11,2,FALSE),FIND("/",VLOOKUP($D4307,業務!$A$1:$E$11,2,FALSE))+1,2)</f>
        <v>專員</v>
      </c>
      <c r="Q4307">
        <f t="shared" si="202"/>
        <v>0.01</v>
      </c>
      <c r="R4307">
        <f t="shared" si="203"/>
        <v>91</v>
      </c>
    </row>
    <row r="4308" spans="1:18" ht="15.75" customHeight="1">
      <c r="A4308" s="19">
        <v>4307</v>
      </c>
      <c r="B4308" s="4">
        <v>44</v>
      </c>
      <c r="C4308" s="15">
        <v>118</v>
      </c>
      <c r="D4308" s="21">
        <v>4</v>
      </c>
      <c r="E4308" s="22">
        <v>44677</v>
      </c>
      <c r="F4308" s="26">
        <v>10</v>
      </c>
      <c r="G4308" s="24">
        <v>0.18</v>
      </c>
      <c r="H4308">
        <f>VLOOKUP($B4308,產品!$A$1:$E$61,4,FALSE)*(1-$G4308)*$F4308</f>
        <v>164000</v>
      </c>
      <c r="I4308" s="58">
        <f>$H4308-VLOOKUP($B4308,產品!$A$2:$E$61,5,FALSE)*F4308-$R4308</f>
        <v>32032</v>
      </c>
      <c r="J4308">
        <f t="shared" si="201"/>
        <v>2022</v>
      </c>
      <c r="P4308" t="str">
        <f>MID(VLOOKUP($D4308,業務!$A$1:$E$11,2,FALSE),FIND("/",VLOOKUP($D4308,業務!$A$1:$E$11,2,FALSE))+1,2)</f>
        <v>副理</v>
      </c>
      <c r="Q4308">
        <f t="shared" si="202"/>
        <v>1.2E-2</v>
      </c>
      <c r="R4308">
        <f t="shared" si="203"/>
        <v>1968</v>
      </c>
    </row>
    <row r="4309" spans="1:18" ht="15.75" customHeight="1">
      <c r="A4309" s="19">
        <v>4308</v>
      </c>
      <c r="B4309" s="4">
        <v>10</v>
      </c>
      <c r="C4309" s="15">
        <v>138</v>
      </c>
      <c r="D4309" s="21">
        <v>1</v>
      </c>
      <c r="E4309" s="22">
        <v>44677</v>
      </c>
      <c r="F4309" s="26">
        <v>11</v>
      </c>
      <c r="G4309" s="24">
        <v>0.13</v>
      </c>
      <c r="H4309">
        <f>VLOOKUP($B4309,產品!$A$1:$E$61,4,FALSE)*(1-$G4309)*$F4309</f>
        <v>9570</v>
      </c>
      <c r="I4309" s="58">
        <f>$H4309-VLOOKUP($B4309,產品!$A$2:$E$61,5,FALSE)*F4309-$R4309</f>
        <v>5074.3</v>
      </c>
      <c r="J4309">
        <f t="shared" si="201"/>
        <v>2022</v>
      </c>
      <c r="P4309" t="str">
        <f>MID(VLOOKUP($D4309,業務!$A$1:$E$11,2,FALSE),FIND("/",VLOOKUP($D4309,業務!$A$1:$E$11,2,FALSE))+1,2)</f>
        <v>專員</v>
      </c>
      <c r="Q4309">
        <f t="shared" si="202"/>
        <v>0.01</v>
      </c>
      <c r="R4309">
        <f t="shared" si="203"/>
        <v>95.7</v>
      </c>
    </row>
    <row r="4310" spans="1:18" ht="15.75" customHeight="1">
      <c r="A4310" s="19">
        <v>4309</v>
      </c>
      <c r="B4310" s="4">
        <v>10</v>
      </c>
      <c r="C4310" s="15">
        <v>267</v>
      </c>
      <c r="D4310" s="21">
        <v>7</v>
      </c>
      <c r="E4310" s="22">
        <v>44677</v>
      </c>
      <c r="F4310" s="26">
        <v>90</v>
      </c>
      <c r="G4310" s="24">
        <v>0.17</v>
      </c>
      <c r="H4310">
        <f>VLOOKUP($B4310,產品!$A$1:$E$61,4,FALSE)*(1-$G4310)*$F4310</f>
        <v>74700</v>
      </c>
      <c r="I4310" s="58">
        <f>$H4310-VLOOKUP($B4310,產品!$A$2:$E$61,5,FALSE)*F4310-$R4310</f>
        <v>37803.599999999999</v>
      </c>
      <c r="J4310">
        <f t="shared" si="201"/>
        <v>2022</v>
      </c>
      <c r="P4310" t="str">
        <f>MID(VLOOKUP($D4310,業務!$A$1:$E$11,2,FALSE),FIND("/",VLOOKUP($D4310,業務!$A$1:$E$11,2,FALSE))+1,2)</f>
        <v>副理</v>
      </c>
      <c r="Q4310">
        <f t="shared" si="202"/>
        <v>1.2E-2</v>
      </c>
      <c r="R4310">
        <f t="shared" si="203"/>
        <v>896.4</v>
      </c>
    </row>
    <row r="4311" spans="1:18" ht="15.75" customHeight="1">
      <c r="A4311" s="19">
        <v>4310</v>
      </c>
      <c r="B4311" s="4">
        <v>28</v>
      </c>
      <c r="C4311" s="15">
        <v>268</v>
      </c>
      <c r="D4311" s="21">
        <v>6</v>
      </c>
      <c r="E4311" s="22">
        <v>44678</v>
      </c>
      <c r="F4311" s="26">
        <v>2</v>
      </c>
      <c r="G4311" s="24">
        <v>0.11</v>
      </c>
      <c r="H4311">
        <f>VLOOKUP($B4311,產品!$A$1:$E$61,4,FALSE)*(1-$G4311)*$F4311</f>
        <v>13350</v>
      </c>
      <c r="I4311" s="58">
        <f>$H4311-VLOOKUP($B4311,產品!$A$2:$E$61,5,FALSE)*F4311-$R4311</f>
        <v>4216.5</v>
      </c>
      <c r="J4311">
        <f t="shared" si="201"/>
        <v>2022</v>
      </c>
      <c r="P4311" t="str">
        <f>MID(VLOOKUP($D4311,業務!$A$1:$E$11,2,FALSE),FIND("/",VLOOKUP($D4311,業務!$A$1:$E$11,2,FALSE))+1,2)</f>
        <v>專員</v>
      </c>
      <c r="Q4311">
        <f t="shared" si="202"/>
        <v>0.01</v>
      </c>
      <c r="R4311">
        <f t="shared" si="203"/>
        <v>133.5</v>
      </c>
    </row>
    <row r="4312" spans="1:18" ht="15.75" customHeight="1">
      <c r="A4312" s="19">
        <v>4311</v>
      </c>
      <c r="B4312" s="4">
        <v>29</v>
      </c>
      <c r="C4312" s="15">
        <v>138</v>
      </c>
      <c r="D4312" s="21">
        <v>6</v>
      </c>
      <c r="E4312" s="22">
        <v>44678</v>
      </c>
      <c r="F4312" s="26">
        <v>3</v>
      </c>
      <c r="G4312" s="24">
        <v>7.0000000000000007E-2</v>
      </c>
      <c r="H4312">
        <f>VLOOKUP($B4312,產品!$A$1:$E$61,4,FALSE)*(1-$G4312)*$F4312</f>
        <v>16740</v>
      </c>
      <c r="I4312" s="58">
        <f>$H4312-VLOOKUP($B4312,產品!$A$2:$E$61,5,FALSE)*F4312-$R4312</f>
        <v>5772.6</v>
      </c>
      <c r="J4312">
        <f t="shared" si="201"/>
        <v>2022</v>
      </c>
      <c r="P4312" t="str">
        <f>MID(VLOOKUP($D4312,業務!$A$1:$E$11,2,FALSE),FIND("/",VLOOKUP($D4312,業務!$A$1:$E$11,2,FALSE))+1,2)</f>
        <v>專員</v>
      </c>
      <c r="Q4312">
        <f t="shared" si="202"/>
        <v>0.01</v>
      </c>
      <c r="R4312">
        <f t="shared" si="203"/>
        <v>167.4</v>
      </c>
    </row>
    <row r="4313" spans="1:18" ht="15.75" customHeight="1">
      <c r="A4313" s="19">
        <v>4312</v>
      </c>
      <c r="B4313" s="4">
        <v>38</v>
      </c>
      <c r="C4313" s="15">
        <v>286</v>
      </c>
      <c r="D4313" s="21">
        <v>6</v>
      </c>
      <c r="E4313" s="22">
        <v>44678</v>
      </c>
      <c r="F4313" s="26">
        <v>4</v>
      </c>
      <c r="G4313" s="24">
        <v>0.06</v>
      </c>
      <c r="H4313">
        <f>VLOOKUP($B4313,產品!$A$1:$E$61,4,FALSE)*(1-$G4313)*$F4313</f>
        <v>56400</v>
      </c>
      <c r="I4313" s="58">
        <f>$H4313-VLOOKUP($B4313,產品!$A$2:$E$61,5,FALSE)*F4313-$R4313</f>
        <v>16836</v>
      </c>
      <c r="J4313">
        <f t="shared" si="201"/>
        <v>2022</v>
      </c>
      <c r="P4313" t="str">
        <f>MID(VLOOKUP($D4313,業務!$A$1:$E$11,2,FALSE),FIND("/",VLOOKUP($D4313,業務!$A$1:$E$11,2,FALSE))+1,2)</f>
        <v>專員</v>
      </c>
      <c r="Q4313">
        <f t="shared" si="202"/>
        <v>0.01</v>
      </c>
      <c r="R4313">
        <f t="shared" si="203"/>
        <v>564</v>
      </c>
    </row>
    <row r="4314" spans="1:18" ht="15.75" customHeight="1">
      <c r="A4314" s="19">
        <v>4313</v>
      </c>
      <c r="B4314" s="4">
        <v>51</v>
      </c>
      <c r="C4314" s="15">
        <v>277</v>
      </c>
      <c r="D4314" s="21">
        <v>10</v>
      </c>
      <c r="E4314" s="22">
        <v>44678</v>
      </c>
      <c r="F4314" s="26">
        <v>8</v>
      </c>
      <c r="G4314" s="24">
        <v>0.19</v>
      </c>
      <c r="H4314">
        <f>VLOOKUP($B4314,產品!$A$1:$E$61,4,FALSE)*(1-$G4314)*$F4314</f>
        <v>129600.00000000001</v>
      </c>
      <c r="I4314" s="58">
        <f>$H4314-VLOOKUP($B4314,產品!$A$2:$E$61,5,FALSE)*F4314-$R4314</f>
        <v>16304.000000000015</v>
      </c>
      <c r="J4314">
        <f t="shared" si="201"/>
        <v>2022</v>
      </c>
      <c r="P4314" t="str">
        <f>MID(VLOOKUP($D4314,業務!$A$1:$E$11,2,FALSE),FIND("/",VLOOKUP($D4314,業務!$A$1:$E$11,2,FALSE))+1,2)</f>
        <v>專員</v>
      </c>
      <c r="Q4314">
        <f t="shared" si="202"/>
        <v>0.01</v>
      </c>
      <c r="R4314">
        <f t="shared" si="203"/>
        <v>1296.0000000000002</v>
      </c>
    </row>
    <row r="4315" spans="1:18" ht="15.75" customHeight="1">
      <c r="A4315" s="19">
        <v>4314</v>
      </c>
      <c r="B4315" s="4">
        <v>25</v>
      </c>
      <c r="C4315" s="15">
        <v>265</v>
      </c>
      <c r="D4315" s="21">
        <v>9</v>
      </c>
      <c r="E4315" s="22">
        <v>44678</v>
      </c>
      <c r="F4315" s="26">
        <v>8</v>
      </c>
      <c r="G4315" s="24">
        <v>0.18</v>
      </c>
      <c r="H4315">
        <f>VLOOKUP($B4315,產品!$A$1:$E$61,4,FALSE)*(1-$G4315)*$F4315</f>
        <v>39360</v>
      </c>
      <c r="I4315" s="58">
        <f>$H4315-VLOOKUP($B4315,產品!$A$2:$E$61,5,FALSE)*F4315-$R4315</f>
        <v>9969.6</v>
      </c>
      <c r="J4315">
        <f t="shared" si="201"/>
        <v>2022</v>
      </c>
      <c r="P4315" t="str">
        <f>MID(VLOOKUP($D4315,業務!$A$1:$E$11,2,FALSE),FIND("/",VLOOKUP($D4315,業務!$A$1:$E$11,2,FALSE))+1,2)</f>
        <v>經理</v>
      </c>
      <c r="Q4315">
        <f t="shared" si="202"/>
        <v>1.4999999999999999E-2</v>
      </c>
      <c r="R4315">
        <f t="shared" si="203"/>
        <v>590.4</v>
      </c>
    </row>
    <row r="4316" spans="1:18" ht="15.75" customHeight="1">
      <c r="A4316" s="19">
        <v>4315</v>
      </c>
      <c r="B4316" s="4">
        <v>37</v>
      </c>
      <c r="C4316" s="15">
        <v>138</v>
      </c>
      <c r="D4316" s="21">
        <v>4</v>
      </c>
      <c r="E4316" s="22">
        <v>44678</v>
      </c>
      <c r="F4316" s="26">
        <v>17</v>
      </c>
      <c r="G4316" s="24">
        <v>0.06</v>
      </c>
      <c r="H4316">
        <f>VLOOKUP($B4316,產品!$A$1:$E$61,4,FALSE)*(1-$G4316)*$F4316</f>
        <v>191760</v>
      </c>
      <c r="I4316" s="58">
        <f>$H4316-VLOOKUP($B4316,產品!$A$2:$E$61,5,FALSE)*F4316-$R4316</f>
        <v>56858.879999999997</v>
      </c>
      <c r="J4316">
        <f t="shared" si="201"/>
        <v>2022</v>
      </c>
      <c r="P4316" t="str">
        <f>MID(VLOOKUP($D4316,業務!$A$1:$E$11,2,FALSE),FIND("/",VLOOKUP($D4316,業務!$A$1:$E$11,2,FALSE))+1,2)</f>
        <v>副理</v>
      </c>
      <c r="Q4316">
        <f t="shared" si="202"/>
        <v>1.2E-2</v>
      </c>
      <c r="R4316">
        <f t="shared" si="203"/>
        <v>2301.12</v>
      </c>
    </row>
    <row r="4317" spans="1:18" ht="15.75" customHeight="1">
      <c r="A4317" s="19">
        <v>4316</v>
      </c>
      <c r="B4317" s="4">
        <v>16</v>
      </c>
      <c r="C4317" s="15">
        <v>278</v>
      </c>
      <c r="D4317" s="21">
        <v>3</v>
      </c>
      <c r="E4317" s="22">
        <v>44678</v>
      </c>
      <c r="F4317" s="26">
        <v>20</v>
      </c>
      <c r="G4317" s="24">
        <v>0.14000000000000001</v>
      </c>
      <c r="H4317">
        <f>VLOOKUP($B4317,產品!$A$1:$E$61,4,FALSE)*(1-$G4317)*$F4317</f>
        <v>30960</v>
      </c>
      <c r="I4317" s="58">
        <f>$H4317-VLOOKUP($B4317,產品!$A$2:$E$61,5,FALSE)*F4317-$R4317</f>
        <v>16064.64</v>
      </c>
      <c r="J4317">
        <f t="shared" si="201"/>
        <v>2022</v>
      </c>
      <c r="P4317" t="str">
        <f>MID(VLOOKUP($D4317,業務!$A$1:$E$11,2,FALSE),FIND("/",VLOOKUP($D4317,業務!$A$1:$E$11,2,FALSE))+1,2)</f>
        <v>協理</v>
      </c>
      <c r="Q4317">
        <f t="shared" si="202"/>
        <v>1.6E-2</v>
      </c>
      <c r="R4317">
        <f t="shared" si="203"/>
        <v>495.36</v>
      </c>
    </row>
    <row r="4318" spans="1:18" ht="15.75" customHeight="1">
      <c r="A4318" s="19">
        <v>4317</v>
      </c>
      <c r="B4318" s="4">
        <v>23</v>
      </c>
      <c r="C4318" s="15">
        <v>11</v>
      </c>
      <c r="D4318" s="21">
        <v>4</v>
      </c>
      <c r="E4318" s="33">
        <v>44678</v>
      </c>
      <c r="F4318" s="14">
        <v>50</v>
      </c>
      <c r="G4318" s="34">
        <v>0.08</v>
      </c>
      <c r="H4318">
        <f>VLOOKUP($B4318,產品!$A$1:$E$61,4,FALSE)*(1-$G4318)*$F4318</f>
        <v>82800</v>
      </c>
      <c r="I4318" s="58">
        <f>$H4318-VLOOKUP($B4318,產品!$A$2:$E$61,5,FALSE)*F4318-$R4318</f>
        <v>45806.400000000001</v>
      </c>
      <c r="J4318">
        <f t="shared" si="201"/>
        <v>2022</v>
      </c>
      <c r="P4318" t="str">
        <f>MID(VLOOKUP($D4318,業務!$A$1:$E$11,2,FALSE),FIND("/",VLOOKUP($D4318,業務!$A$1:$E$11,2,FALSE))+1,2)</f>
        <v>副理</v>
      </c>
      <c r="Q4318">
        <f t="shared" si="202"/>
        <v>1.2E-2</v>
      </c>
      <c r="R4318">
        <f t="shared" si="203"/>
        <v>993.6</v>
      </c>
    </row>
    <row r="4319" spans="1:18" ht="15.75" customHeight="1">
      <c r="A4319" s="19">
        <v>4318</v>
      </c>
      <c r="B4319" s="4">
        <v>12</v>
      </c>
      <c r="C4319" s="15">
        <v>11</v>
      </c>
      <c r="D4319" s="21">
        <v>4</v>
      </c>
      <c r="E4319" s="22">
        <v>44678</v>
      </c>
      <c r="F4319" s="26">
        <v>75</v>
      </c>
      <c r="G4319" s="24">
        <v>0.19</v>
      </c>
      <c r="H4319">
        <f>VLOOKUP($B4319,產品!$A$1:$E$61,4,FALSE)*(1-$G4319)*$F4319</f>
        <v>60750</v>
      </c>
      <c r="I4319" s="58">
        <f>$H4319-VLOOKUP($B4319,產品!$A$2:$E$61,5,FALSE)*F4319-$R4319</f>
        <v>30021</v>
      </c>
      <c r="J4319">
        <f t="shared" si="201"/>
        <v>2022</v>
      </c>
      <c r="P4319" t="str">
        <f>MID(VLOOKUP($D4319,業務!$A$1:$E$11,2,FALSE),FIND("/",VLOOKUP($D4319,業務!$A$1:$E$11,2,FALSE))+1,2)</f>
        <v>副理</v>
      </c>
      <c r="Q4319">
        <f t="shared" si="202"/>
        <v>1.2E-2</v>
      </c>
      <c r="R4319">
        <f t="shared" si="203"/>
        <v>729</v>
      </c>
    </row>
    <row r="4320" spans="1:18" ht="15.75" customHeight="1">
      <c r="A4320" s="19">
        <v>4319</v>
      </c>
      <c r="B4320" s="4">
        <v>43</v>
      </c>
      <c r="C4320" s="15">
        <v>137</v>
      </c>
      <c r="D4320" s="21">
        <v>4</v>
      </c>
      <c r="E4320" s="22">
        <v>44679</v>
      </c>
      <c r="F4320" s="26">
        <v>2</v>
      </c>
      <c r="G4320" s="24">
        <v>0.18</v>
      </c>
      <c r="H4320">
        <f>VLOOKUP($B4320,產品!$A$1:$E$61,4,FALSE)*(1-$G4320)*$F4320</f>
        <v>29520.000000000004</v>
      </c>
      <c r="I4320" s="58">
        <f>$H4320-VLOOKUP($B4320,產品!$A$2:$E$61,5,FALSE)*F4320-$R4320</f>
        <v>5765.7600000000039</v>
      </c>
      <c r="J4320">
        <f t="shared" si="201"/>
        <v>2022</v>
      </c>
      <c r="P4320" t="str">
        <f>MID(VLOOKUP($D4320,業務!$A$1:$E$11,2,FALSE),FIND("/",VLOOKUP($D4320,業務!$A$1:$E$11,2,FALSE))+1,2)</f>
        <v>副理</v>
      </c>
      <c r="Q4320">
        <f t="shared" si="202"/>
        <v>1.2E-2</v>
      </c>
      <c r="R4320">
        <f t="shared" si="203"/>
        <v>354.24000000000007</v>
      </c>
    </row>
    <row r="4321" spans="1:18" ht="15.75" customHeight="1">
      <c r="A4321" s="19">
        <v>4320</v>
      </c>
      <c r="B4321" s="4">
        <v>40</v>
      </c>
      <c r="C4321" s="15">
        <v>10</v>
      </c>
      <c r="D4321" s="21">
        <v>5</v>
      </c>
      <c r="E4321" s="22">
        <v>44679</v>
      </c>
      <c r="F4321" s="26">
        <v>6</v>
      </c>
      <c r="G4321" s="24">
        <v>0.14000000000000001</v>
      </c>
      <c r="H4321">
        <f>VLOOKUP($B4321,產品!$A$1:$E$61,4,FALSE)*(1-$G4321)*$F4321</f>
        <v>103200</v>
      </c>
      <c r="I4321" s="58">
        <f>$H4321-VLOOKUP($B4321,產品!$A$2:$E$61,5,FALSE)*F4321-$R4321</f>
        <v>24168</v>
      </c>
      <c r="J4321">
        <f t="shared" si="201"/>
        <v>2022</v>
      </c>
      <c r="P4321" t="str">
        <f>MID(VLOOKUP($D4321,業務!$A$1:$E$11,2,FALSE),FIND("/",VLOOKUP($D4321,業務!$A$1:$E$11,2,FALSE))+1,2)</f>
        <v>專員</v>
      </c>
      <c r="Q4321">
        <f t="shared" si="202"/>
        <v>0.01</v>
      </c>
      <c r="R4321">
        <f t="shared" si="203"/>
        <v>1032</v>
      </c>
    </row>
    <row r="4322" spans="1:18" ht="15.75" customHeight="1">
      <c r="A4322" s="19">
        <v>4321</v>
      </c>
      <c r="B4322" s="4">
        <v>56</v>
      </c>
      <c r="C4322" s="15">
        <v>293</v>
      </c>
      <c r="D4322" s="21">
        <v>9</v>
      </c>
      <c r="E4322" s="22">
        <v>44679</v>
      </c>
      <c r="F4322" s="26">
        <v>7</v>
      </c>
      <c r="G4322" s="24">
        <v>0.08</v>
      </c>
      <c r="H4322">
        <f>VLOOKUP($B4322,產品!$A$1:$E$61,4,FALSE)*(1-$G4322)*$F4322</f>
        <v>141680</v>
      </c>
      <c r="I4322" s="58">
        <f>$H4322-VLOOKUP($B4322,產品!$A$2:$E$61,5,FALSE)*F4322-$R4322</f>
        <v>31754.800000000014</v>
      </c>
      <c r="J4322">
        <f t="shared" si="201"/>
        <v>2022</v>
      </c>
      <c r="P4322" t="str">
        <f>MID(VLOOKUP($D4322,業務!$A$1:$E$11,2,FALSE),FIND("/",VLOOKUP($D4322,業務!$A$1:$E$11,2,FALSE))+1,2)</f>
        <v>經理</v>
      </c>
      <c r="Q4322">
        <f t="shared" si="202"/>
        <v>1.4999999999999999E-2</v>
      </c>
      <c r="R4322">
        <f t="shared" si="203"/>
        <v>2125.1999999999998</v>
      </c>
    </row>
    <row r="4323" spans="1:18" ht="15.75" customHeight="1">
      <c r="A4323" s="19">
        <v>4322</v>
      </c>
      <c r="B4323" s="4">
        <v>60</v>
      </c>
      <c r="C4323" s="15">
        <v>257</v>
      </c>
      <c r="D4323" s="21">
        <v>4</v>
      </c>
      <c r="E4323" s="33">
        <v>44679</v>
      </c>
      <c r="F4323" s="14">
        <v>8</v>
      </c>
      <c r="G4323" s="34">
        <v>0.05</v>
      </c>
      <c r="H4323">
        <f>VLOOKUP($B4323,產品!$A$1:$E$61,4,FALSE)*(1-$G4323)*$F4323</f>
        <v>190000</v>
      </c>
      <c r="I4323" s="58">
        <f>$H4323-VLOOKUP($B4323,產品!$A$2:$E$61,5,FALSE)*F4323-$R4323</f>
        <v>47720</v>
      </c>
      <c r="J4323">
        <f t="shared" si="201"/>
        <v>2022</v>
      </c>
      <c r="P4323" t="str">
        <f>MID(VLOOKUP($D4323,業務!$A$1:$E$11,2,FALSE),FIND("/",VLOOKUP($D4323,業務!$A$1:$E$11,2,FALSE))+1,2)</f>
        <v>副理</v>
      </c>
      <c r="Q4323">
        <f t="shared" si="202"/>
        <v>1.2E-2</v>
      </c>
      <c r="R4323">
        <f t="shared" si="203"/>
        <v>2280</v>
      </c>
    </row>
    <row r="4324" spans="1:18" ht="15.75" customHeight="1">
      <c r="A4324" s="19">
        <v>4323</v>
      </c>
      <c r="B4324" s="4">
        <v>9</v>
      </c>
      <c r="C4324" s="15">
        <v>138</v>
      </c>
      <c r="D4324" s="21">
        <v>9</v>
      </c>
      <c r="E4324" s="33">
        <v>44679</v>
      </c>
      <c r="F4324" s="14">
        <v>15</v>
      </c>
      <c r="G4324" s="34">
        <v>0.2</v>
      </c>
      <c r="H4324">
        <f>VLOOKUP($B4324,產品!$A$1:$E$61,4,FALSE)*(1-$G4324)*$F4324</f>
        <v>12000</v>
      </c>
      <c r="I4324" s="58">
        <f>$H4324-VLOOKUP($B4324,產品!$A$2:$E$61,5,FALSE)*F4324-$R4324</f>
        <v>5820</v>
      </c>
      <c r="J4324">
        <f t="shared" si="201"/>
        <v>2022</v>
      </c>
      <c r="P4324" t="str">
        <f>MID(VLOOKUP($D4324,業務!$A$1:$E$11,2,FALSE),FIND("/",VLOOKUP($D4324,業務!$A$1:$E$11,2,FALSE))+1,2)</f>
        <v>經理</v>
      </c>
      <c r="Q4324">
        <f t="shared" si="202"/>
        <v>1.4999999999999999E-2</v>
      </c>
      <c r="R4324">
        <f t="shared" si="203"/>
        <v>180</v>
      </c>
    </row>
    <row r="4325" spans="1:18" ht="15.75" customHeight="1">
      <c r="A4325" s="19">
        <v>4324</v>
      </c>
      <c r="B4325" s="4">
        <v>33</v>
      </c>
      <c r="C4325" s="15">
        <v>2</v>
      </c>
      <c r="D4325" s="21">
        <v>10</v>
      </c>
      <c r="E4325" s="22">
        <v>44679</v>
      </c>
      <c r="F4325" s="26">
        <v>18</v>
      </c>
      <c r="G4325" s="24">
        <v>0.1</v>
      </c>
      <c r="H4325">
        <f>VLOOKUP($B4325,產品!$A$1:$E$61,4,FALSE)*(1-$G4325)*$F4325</f>
        <v>121500</v>
      </c>
      <c r="I4325" s="58">
        <f>$H4325-VLOOKUP($B4325,產品!$A$2:$E$61,5,FALSE)*F4325-$R4325</f>
        <v>39285</v>
      </c>
      <c r="J4325">
        <f t="shared" si="201"/>
        <v>2022</v>
      </c>
      <c r="P4325" t="str">
        <f>MID(VLOOKUP($D4325,業務!$A$1:$E$11,2,FALSE),FIND("/",VLOOKUP($D4325,業務!$A$1:$E$11,2,FALSE))+1,2)</f>
        <v>專員</v>
      </c>
      <c r="Q4325">
        <f t="shared" si="202"/>
        <v>0.01</v>
      </c>
      <c r="R4325">
        <f t="shared" si="203"/>
        <v>1215</v>
      </c>
    </row>
    <row r="4326" spans="1:18" ht="15.75" customHeight="1">
      <c r="A4326" s="19">
        <v>4325</v>
      </c>
      <c r="B4326" s="4">
        <v>23</v>
      </c>
      <c r="C4326" s="15">
        <v>122</v>
      </c>
      <c r="D4326" s="21">
        <v>2</v>
      </c>
      <c r="E4326" s="22">
        <v>44679</v>
      </c>
      <c r="F4326" s="26">
        <v>30</v>
      </c>
      <c r="G4326" s="24">
        <v>0.17</v>
      </c>
      <c r="H4326">
        <f>VLOOKUP($B4326,產品!$A$1:$E$61,4,FALSE)*(1-$G4326)*$F4326</f>
        <v>44820</v>
      </c>
      <c r="I4326" s="58">
        <f>$H4326-VLOOKUP($B4326,產品!$A$2:$E$61,5,FALSE)*F4326-$R4326</f>
        <v>22547.7</v>
      </c>
      <c r="J4326">
        <f t="shared" si="201"/>
        <v>2022</v>
      </c>
      <c r="P4326" t="str">
        <f>MID(VLOOKUP($D4326,業務!$A$1:$E$11,2,FALSE),FIND("/",VLOOKUP($D4326,業務!$A$1:$E$11,2,FALSE))+1,2)</f>
        <v>經理</v>
      </c>
      <c r="Q4326">
        <f t="shared" si="202"/>
        <v>1.4999999999999999E-2</v>
      </c>
      <c r="R4326">
        <f t="shared" si="203"/>
        <v>672.3</v>
      </c>
    </row>
    <row r="4327" spans="1:18" ht="15.75" customHeight="1">
      <c r="A4327" s="19">
        <v>4326</v>
      </c>
      <c r="B4327" s="4">
        <v>21</v>
      </c>
      <c r="C4327" s="15">
        <v>292</v>
      </c>
      <c r="D4327" s="21">
        <v>1</v>
      </c>
      <c r="E4327" s="22">
        <v>44679</v>
      </c>
      <c r="F4327" s="26">
        <v>60</v>
      </c>
      <c r="G4327" s="24">
        <v>0.2</v>
      </c>
      <c r="H4327">
        <f>VLOOKUP($B4327,產品!$A$1:$E$61,4,FALSE)*(1-$G4327)*$F4327</f>
        <v>86400</v>
      </c>
      <c r="I4327" s="58">
        <f>$H4327-VLOOKUP($B4327,產品!$A$2:$E$61,5,FALSE)*F4327-$R4327</f>
        <v>42336</v>
      </c>
      <c r="J4327">
        <f t="shared" si="201"/>
        <v>2022</v>
      </c>
      <c r="P4327" t="str">
        <f>MID(VLOOKUP($D4327,業務!$A$1:$E$11,2,FALSE),FIND("/",VLOOKUP($D4327,業務!$A$1:$E$11,2,FALSE))+1,2)</f>
        <v>專員</v>
      </c>
      <c r="Q4327">
        <f t="shared" si="202"/>
        <v>0.01</v>
      </c>
      <c r="R4327">
        <f t="shared" si="203"/>
        <v>864</v>
      </c>
    </row>
    <row r="4328" spans="1:18" ht="15.75" customHeight="1">
      <c r="A4328" s="19">
        <v>4327</v>
      </c>
      <c r="B4328" s="4">
        <v>2</v>
      </c>
      <c r="C4328" s="15">
        <v>287</v>
      </c>
      <c r="D4328" s="21">
        <v>4</v>
      </c>
      <c r="E4328" s="33">
        <v>44679</v>
      </c>
      <c r="F4328" s="26">
        <v>100</v>
      </c>
      <c r="G4328" s="34">
        <v>0.15</v>
      </c>
      <c r="H4328">
        <f>VLOOKUP($B4328,產品!$A$1:$E$61,4,FALSE)*(1-$G4328)*$F4328</f>
        <v>85000</v>
      </c>
      <c r="I4328" s="58">
        <f>$H4328-VLOOKUP($B4328,產品!$A$2:$E$61,5,FALSE)*F4328-$R4328</f>
        <v>43980</v>
      </c>
      <c r="J4328">
        <f t="shared" si="201"/>
        <v>2022</v>
      </c>
      <c r="P4328" t="str">
        <f>MID(VLOOKUP($D4328,業務!$A$1:$E$11,2,FALSE),FIND("/",VLOOKUP($D4328,業務!$A$1:$E$11,2,FALSE))+1,2)</f>
        <v>副理</v>
      </c>
      <c r="Q4328">
        <f t="shared" si="202"/>
        <v>1.2E-2</v>
      </c>
      <c r="R4328">
        <f t="shared" si="203"/>
        <v>1020</v>
      </c>
    </row>
    <row r="4329" spans="1:18" ht="15.75" customHeight="1">
      <c r="A4329" s="19">
        <v>4328</v>
      </c>
      <c r="B4329" s="4">
        <v>41</v>
      </c>
      <c r="C4329" s="15">
        <v>269</v>
      </c>
      <c r="D4329" s="21">
        <v>9</v>
      </c>
      <c r="E4329" s="22">
        <v>44680</v>
      </c>
      <c r="F4329" s="26">
        <v>2</v>
      </c>
      <c r="G4329" s="24">
        <v>0.1</v>
      </c>
      <c r="H4329">
        <f>VLOOKUP($B4329,產品!$A$1:$E$61,4,FALSE)*(1-$G4329)*$F4329</f>
        <v>21600</v>
      </c>
      <c r="I4329" s="58">
        <f>$H4329-VLOOKUP($B4329,產品!$A$2:$E$61,5,FALSE)*F4329-$R4329</f>
        <v>5676</v>
      </c>
      <c r="J4329">
        <f t="shared" si="201"/>
        <v>2022</v>
      </c>
      <c r="P4329" t="str">
        <f>MID(VLOOKUP($D4329,業務!$A$1:$E$11,2,FALSE),FIND("/",VLOOKUP($D4329,業務!$A$1:$E$11,2,FALSE))+1,2)</f>
        <v>經理</v>
      </c>
      <c r="Q4329">
        <f t="shared" si="202"/>
        <v>1.4999999999999999E-2</v>
      </c>
      <c r="R4329">
        <f t="shared" si="203"/>
        <v>324</v>
      </c>
    </row>
    <row r="4330" spans="1:18" ht="15.75" customHeight="1">
      <c r="A4330" s="19">
        <v>4329</v>
      </c>
      <c r="B4330" s="4">
        <v>36</v>
      </c>
      <c r="C4330" s="15">
        <v>285</v>
      </c>
      <c r="D4330" s="21">
        <v>5</v>
      </c>
      <c r="E4330" s="22">
        <v>44680</v>
      </c>
      <c r="F4330" s="26">
        <v>3</v>
      </c>
      <c r="G4330" s="24">
        <v>0.06</v>
      </c>
      <c r="H4330">
        <f>VLOOKUP($B4330,產品!$A$1:$E$61,4,FALSE)*(1-$G4330)*$F4330</f>
        <v>25380</v>
      </c>
      <c r="I4330" s="58">
        <f>$H4330-VLOOKUP($B4330,產品!$A$2:$E$61,5,FALSE)*F4330-$R4330</f>
        <v>8926.2000000000007</v>
      </c>
      <c r="J4330">
        <f t="shared" si="201"/>
        <v>2022</v>
      </c>
      <c r="P4330" t="str">
        <f>MID(VLOOKUP($D4330,業務!$A$1:$E$11,2,FALSE),FIND("/",VLOOKUP($D4330,業務!$A$1:$E$11,2,FALSE))+1,2)</f>
        <v>專員</v>
      </c>
      <c r="Q4330">
        <f t="shared" si="202"/>
        <v>0.01</v>
      </c>
      <c r="R4330">
        <f t="shared" si="203"/>
        <v>253.8</v>
      </c>
    </row>
    <row r="4331" spans="1:18" ht="15.75" customHeight="1">
      <c r="A4331" s="19">
        <v>4330</v>
      </c>
      <c r="B4331" s="4">
        <v>28</v>
      </c>
      <c r="C4331" s="15">
        <v>294</v>
      </c>
      <c r="D4331" s="21">
        <v>9</v>
      </c>
      <c r="E4331" s="22">
        <v>44680</v>
      </c>
      <c r="F4331" s="26">
        <v>3</v>
      </c>
      <c r="G4331" s="24">
        <v>0.12</v>
      </c>
      <c r="H4331">
        <f>VLOOKUP($B4331,產品!$A$1:$E$61,4,FALSE)*(1-$G4331)*$F4331</f>
        <v>19800</v>
      </c>
      <c r="I4331" s="58">
        <f>$H4331-VLOOKUP($B4331,產品!$A$2:$E$61,5,FALSE)*F4331-$R4331</f>
        <v>6003</v>
      </c>
      <c r="J4331">
        <f t="shared" si="201"/>
        <v>2022</v>
      </c>
      <c r="P4331" t="str">
        <f>MID(VLOOKUP($D4331,業務!$A$1:$E$11,2,FALSE),FIND("/",VLOOKUP($D4331,業務!$A$1:$E$11,2,FALSE))+1,2)</f>
        <v>經理</v>
      </c>
      <c r="Q4331">
        <f t="shared" si="202"/>
        <v>1.4999999999999999E-2</v>
      </c>
      <c r="R4331">
        <f t="shared" si="203"/>
        <v>297</v>
      </c>
    </row>
    <row r="4332" spans="1:18" ht="15.75" customHeight="1">
      <c r="A4332" s="19">
        <v>4331</v>
      </c>
      <c r="B4332" s="4">
        <v>54</v>
      </c>
      <c r="C4332" s="15">
        <v>126</v>
      </c>
      <c r="D4332" s="21">
        <v>2</v>
      </c>
      <c r="E4332" s="22">
        <v>44680</v>
      </c>
      <c r="F4332" s="26">
        <v>4</v>
      </c>
      <c r="G4332" s="24">
        <v>0.13</v>
      </c>
      <c r="H4332">
        <f>VLOOKUP($B4332,產品!$A$1:$E$61,4,FALSE)*(1-$G4332)*$F4332</f>
        <v>62640</v>
      </c>
      <c r="I4332" s="58">
        <f>$H4332-VLOOKUP($B4332,產品!$A$2:$E$61,5,FALSE)*F4332-$R4332</f>
        <v>11300.4</v>
      </c>
      <c r="J4332">
        <f t="shared" si="201"/>
        <v>2022</v>
      </c>
      <c r="P4332" t="str">
        <f>MID(VLOOKUP($D4332,業務!$A$1:$E$11,2,FALSE),FIND("/",VLOOKUP($D4332,業務!$A$1:$E$11,2,FALSE))+1,2)</f>
        <v>經理</v>
      </c>
      <c r="Q4332">
        <f t="shared" si="202"/>
        <v>1.4999999999999999E-2</v>
      </c>
      <c r="R4332">
        <f t="shared" si="203"/>
        <v>939.59999999999991</v>
      </c>
    </row>
    <row r="4333" spans="1:18" ht="15.75" customHeight="1">
      <c r="A4333" s="19">
        <v>4332</v>
      </c>
      <c r="B4333" s="4">
        <v>56</v>
      </c>
      <c r="C4333" s="15">
        <v>261</v>
      </c>
      <c r="D4333" s="21">
        <v>2</v>
      </c>
      <c r="E4333" s="22">
        <v>44680</v>
      </c>
      <c r="F4333" s="26">
        <v>5</v>
      </c>
      <c r="G4333" s="24">
        <v>0.19</v>
      </c>
      <c r="H4333">
        <f>VLOOKUP($B4333,產品!$A$1:$E$61,4,FALSE)*(1-$G4333)*$F4333</f>
        <v>89100</v>
      </c>
      <c r="I4333" s="58">
        <f>$H4333-VLOOKUP($B4333,產品!$A$2:$E$61,5,FALSE)*F4333-$R4333</f>
        <v>10763.500000000015</v>
      </c>
      <c r="J4333">
        <f t="shared" si="201"/>
        <v>2022</v>
      </c>
      <c r="P4333" t="str">
        <f>MID(VLOOKUP($D4333,業務!$A$1:$E$11,2,FALSE),FIND("/",VLOOKUP($D4333,業務!$A$1:$E$11,2,FALSE))+1,2)</f>
        <v>經理</v>
      </c>
      <c r="Q4333">
        <f t="shared" si="202"/>
        <v>1.4999999999999999E-2</v>
      </c>
      <c r="R4333">
        <f t="shared" si="203"/>
        <v>1336.5</v>
      </c>
    </row>
    <row r="4334" spans="1:18" ht="15.75" customHeight="1">
      <c r="A4334" s="19">
        <v>4333</v>
      </c>
      <c r="B4334" s="4">
        <v>26</v>
      </c>
      <c r="C4334" s="15">
        <v>258</v>
      </c>
      <c r="D4334" s="21">
        <v>10</v>
      </c>
      <c r="E4334" s="22">
        <v>44680</v>
      </c>
      <c r="F4334" s="26">
        <v>6</v>
      </c>
      <c r="G4334" s="24">
        <v>0.09</v>
      </c>
      <c r="H4334">
        <f>VLOOKUP($B4334,產品!$A$1:$E$61,4,FALSE)*(1-$G4334)*$F4334</f>
        <v>35490</v>
      </c>
      <c r="I4334" s="58">
        <f>$H4334-VLOOKUP($B4334,產品!$A$2:$E$61,5,FALSE)*F4334-$R4334</f>
        <v>11735.1</v>
      </c>
      <c r="J4334">
        <f t="shared" si="201"/>
        <v>2022</v>
      </c>
      <c r="P4334" t="str">
        <f>MID(VLOOKUP($D4334,業務!$A$1:$E$11,2,FALSE),FIND("/",VLOOKUP($D4334,業務!$A$1:$E$11,2,FALSE))+1,2)</f>
        <v>專員</v>
      </c>
      <c r="Q4334">
        <f t="shared" si="202"/>
        <v>0.01</v>
      </c>
      <c r="R4334">
        <f t="shared" si="203"/>
        <v>354.90000000000003</v>
      </c>
    </row>
    <row r="4335" spans="1:18" ht="15.75" customHeight="1">
      <c r="A4335" s="19">
        <v>4334</v>
      </c>
      <c r="B4335" s="4">
        <v>31</v>
      </c>
      <c r="C4335" s="15">
        <v>138</v>
      </c>
      <c r="D4335" s="21">
        <v>2</v>
      </c>
      <c r="E4335" s="22">
        <v>44680</v>
      </c>
      <c r="F4335" s="26">
        <v>13</v>
      </c>
      <c r="G4335" s="24">
        <v>0.1</v>
      </c>
      <c r="H4335">
        <f>VLOOKUP($B4335,產品!$A$1:$E$61,4,FALSE)*(1-$G4335)*$F4335</f>
        <v>81900</v>
      </c>
      <c r="I4335" s="58">
        <f>$H4335-VLOOKUP($B4335,產品!$A$2:$E$61,5,FALSE)*F4335-$R4335</f>
        <v>26071.5</v>
      </c>
      <c r="J4335">
        <f t="shared" si="201"/>
        <v>2022</v>
      </c>
      <c r="P4335" t="str">
        <f>MID(VLOOKUP($D4335,業務!$A$1:$E$11,2,FALSE),FIND("/",VLOOKUP($D4335,業務!$A$1:$E$11,2,FALSE))+1,2)</f>
        <v>經理</v>
      </c>
      <c r="Q4335">
        <f t="shared" si="202"/>
        <v>1.4999999999999999E-2</v>
      </c>
      <c r="R4335">
        <f t="shared" si="203"/>
        <v>1228.5</v>
      </c>
    </row>
    <row r="4336" spans="1:18" ht="15.75" customHeight="1">
      <c r="A4336" s="19">
        <v>4335</v>
      </c>
      <c r="B4336" s="4">
        <v>60</v>
      </c>
      <c r="C4336" s="15">
        <v>6</v>
      </c>
      <c r="D4336" s="21">
        <v>5</v>
      </c>
      <c r="E4336" s="22">
        <v>44681</v>
      </c>
      <c r="F4336" s="26">
        <v>5</v>
      </c>
      <c r="G4336" s="24">
        <v>0.16</v>
      </c>
      <c r="H4336">
        <f>VLOOKUP($B4336,產品!$A$1:$E$61,4,FALSE)*(1-$G4336)*$F4336</f>
        <v>105000</v>
      </c>
      <c r="I4336" s="58">
        <f>$H4336-VLOOKUP($B4336,產品!$A$2:$E$61,5,FALSE)*F4336-$R4336</f>
        <v>16450</v>
      </c>
      <c r="J4336">
        <f t="shared" si="201"/>
        <v>2022</v>
      </c>
      <c r="P4336" t="str">
        <f>MID(VLOOKUP($D4336,業務!$A$1:$E$11,2,FALSE),FIND("/",VLOOKUP($D4336,業務!$A$1:$E$11,2,FALSE))+1,2)</f>
        <v>專員</v>
      </c>
      <c r="Q4336">
        <f t="shared" si="202"/>
        <v>0.01</v>
      </c>
      <c r="R4336">
        <f t="shared" si="203"/>
        <v>1050</v>
      </c>
    </row>
    <row r="4337" spans="1:18" ht="15.75" customHeight="1">
      <c r="A4337" s="19">
        <v>4336</v>
      </c>
      <c r="B4337" s="4">
        <v>59</v>
      </c>
      <c r="C4337" s="15">
        <v>138</v>
      </c>
      <c r="D4337" s="21">
        <v>2</v>
      </c>
      <c r="E4337" s="22">
        <v>44681</v>
      </c>
      <c r="F4337" s="26">
        <v>5</v>
      </c>
      <c r="G4337" s="24">
        <v>0.18</v>
      </c>
      <c r="H4337">
        <f>VLOOKUP($B4337,產品!$A$1:$E$61,4,FALSE)*(1-$G4337)*$F4337</f>
        <v>98400</v>
      </c>
      <c r="I4337" s="58">
        <f>$H4337-VLOOKUP($B4337,產品!$A$2:$E$61,5,FALSE)*F4337-$R4337</f>
        <v>12924</v>
      </c>
      <c r="J4337">
        <f t="shared" si="201"/>
        <v>2022</v>
      </c>
      <c r="P4337" t="str">
        <f>MID(VLOOKUP($D4337,業務!$A$1:$E$11,2,FALSE),FIND("/",VLOOKUP($D4337,業務!$A$1:$E$11,2,FALSE))+1,2)</f>
        <v>經理</v>
      </c>
      <c r="Q4337">
        <f t="shared" si="202"/>
        <v>1.4999999999999999E-2</v>
      </c>
      <c r="R4337">
        <f t="shared" si="203"/>
        <v>1476</v>
      </c>
    </row>
    <row r="4338" spans="1:18" ht="15.75" customHeight="1">
      <c r="A4338" s="19">
        <v>4337</v>
      </c>
      <c r="B4338" s="4">
        <v>59</v>
      </c>
      <c r="C4338" s="15">
        <v>2</v>
      </c>
      <c r="D4338" s="21">
        <v>7</v>
      </c>
      <c r="E4338" s="22">
        <v>44681</v>
      </c>
      <c r="F4338" s="26">
        <v>10</v>
      </c>
      <c r="G4338" s="24">
        <v>0.13</v>
      </c>
      <c r="H4338">
        <f>VLOOKUP($B4338,產品!$A$1:$E$61,4,FALSE)*(1-$G4338)*$F4338</f>
        <v>208800</v>
      </c>
      <c r="I4338" s="58">
        <f>$H4338-VLOOKUP($B4338,產品!$A$2:$E$61,5,FALSE)*F4338-$R4338</f>
        <v>38294.400000000001</v>
      </c>
      <c r="J4338">
        <f t="shared" si="201"/>
        <v>2022</v>
      </c>
      <c r="P4338" t="str">
        <f>MID(VLOOKUP($D4338,業務!$A$1:$E$11,2,FALSE),FIND("/",VLOOKUP($D4338,業務!$A$1:$E$11,2,FALSE))+1,2)</f>
        <v>副理</v>
      </c>
      <c r="Q4338">
        <f t="shared" si="202"/>
        <v>1.2E-2</v>
      </c>
      <c r="R4338">
        <f t="shared" si="203"/>
        <v>2505.6</v>
      </c>
    </row>
    <row r="4339" spans="1:18" ht="15.75" customHeight="1">
      <c r="A4339" s="19">
        <v>4338</v>
      </c>
      <c r="B4339" s="4">
        <v>20</v>
      </c>
      <c r="C4339" s="15">
        <v>258</v>
      </c>
      <c r="D4339" s="21">
        <v>6</v>
      </c>
      <c r="E4339" s="22">
        <v>44681</v>
      </c>
      <c r="F4339" s="26">
        <v>50</v>
      </c>
      <c r="G4339" s="24">
        <v>0.17</v>
      </c>
      <c r="H4339">
        <f>VLOOKUP($B4339,產品!$A$1:$E$61,4,FALSE)*(1-$G4339)*$F4339</f>
        <v>74700</v>
      </c>
      <c r="I4339" s="58">
        <f>$H4339-VLOOKUP($B4339,產品!$A$2:$E$61,5,FALSE)*F4339-$R4339</f>
        <v>37953</v>
      </c>
      <c r="J4339">
        <f t="shared" si="201"/>
        <v>2022</v>
      </c>
      <c r="P4339" t="str">
        <f>MID(VLOOKUP($D4339,業務!$A$1:$E$11,2,FALSE),FIND("/",VLOOKUP($D4339,業務!$A$1:$E$11,2,FALSE))+1,2)</f>
        <v>專員</v>
      </c>
      <c r="Q4339">
        <f t="shared" si="202"/>
        <v>0.01</v>
      </c>
      <c r="R4339">
        <f t="shared" si="203"/>
        <v>747</v>
      </c>
    </row>
    <row r="4340" spans="1:18" ht="15.75" customHeight="1">
      <c r="A4340" s="19">
        <v>4339</v>
      </c>
      <c r="B4340" s="4">
        <v>12</v>
      </c>
      <c r="C4340" s="15">
        <v>273</v>
      </c>
      <c r="D4340" s="21">
        <v>7</v>
      </c>
      <c r="E4340" s="22">
        <v>44681</v>
      </c>
      <c r="F4340" s="26">
        <v>80</v>
      </c>
      <c r="G4340" s="24">
        <v>0.17</v>
      </c>
      <c r="H4340">
        <f>VLOOKUP($B4340,產品!$A$1:$E$61,4,FALSE)*(1-$G4340)*$F4340</f>
        <v>66400</v>
      </c>
      <c r="I4340" s="58">
        <f>$H4340-VLOOKUP($B4340,產品!$A$2:$E$61,5,FALSE)*F4340-$R4340</f>
        <v>33603.199999999997</v>
      </c>
      <c r="J4340">
        <f t="shared" si="201"/>
        <v>2022</v>
      </c>
      <c r="P4340" t="str">
        <f>MID(VLOOKUP($D4340,業務!$A$1:$E$11,2,FALSE),FIND("/",VLOOKUP($D4340,業務!$A$1:$E$11,2,FALSE))+1,2)</f>
        <v>副理</v>
      </c>
      <c r="Q4340">
        <f t="shared" si="202"/>
        <v>1.2E-2</v>
      </c>
      <c r="R4340">
        <f t="shared" si="203"/>
        <v>796.80000000000007</v>
      </c>
    </row>
    <row r="4341" spans="1:18" ht="15.75" customHeight="1">
      <c r="A4341" s="19">
        <v>4340</v>
      </c>
      <c r="B4341" s="4">
        <v>47</v>
      </c>
      <c r="C4341" s="15">
        <v>5</v>
      </c>
      <c r="D4341" s="21">
        <v>2</v>
      </c>
      <c r="E4341" s="22">
        <v>44682</v>
      </c>
      <c r="F4341" s="26">
        <v>4</v>
      </c>
      <c r="G4341" s="24">
        <v>0.16</v>
      </c>
      <c r="H4341">
        <f>VLOOKUP($B4341,產品!$A$1:$E$61,4,FALSE)*(1-$G4341)*$F4341</f>
        <v>67200</v>
      </c>
      <c r="I4341" s="58">
        <f>$H4341-VLOOKUP($B4341,產品!$A$2:$E$61,5,FALSE)*F4341-$R4341</f>
        <v>14192</v>
      </c>
      <c r="J4341">
        <f t="shared" si="201"/>
        <v>2022</v>
      </c>
      <c r="P4341" t="str">
        <f>MID(VLOOKUP($D4341,業務!$A$1:$E$11,2,FALSE),FIND("/",VLOOKUP($D4341,業務!$A$1:$E$11,2,FALSE))+1,2)</f>
        <v>經理</v>
      </c>
      <c r="Q4341">
        <f t="shared" si="202"/>
        <v>1.4999999999999999E-2</v>
      </c>
      <c r="R4341">
        <f t="shared" si="203"/>
        <v>1008</v>
      </c>
    </row>
    <row r="4342" spans="1:18" ht="15.75" customHeight="1">
      <c r="A4342" s="19">
        <v>4341</v>
      </c>
      <c r="B4342" s="4">
        <v>1</v>
      </c>
      <c r="C4342" s="15">
        <v>7</v>
      </c>
      <c r="D4342" s="21">
        <v>8</v>
      </c>
      <c r="E4342" s="33">
        <v>44682</v>
      </c>
      <c r="F4342" s="14">
        <v>10</v>
      </c>
      <c r="G4342" s="34">
        <v>0.18</v>
      </c>
      <c r="H4342">
        <f>VLOOKUP($B4342,產品!$A$1:$E$61,4,FALSE)*(1-$G4342)*$F4342</f>
        <v>8200.0000000000018</v>
      </c>
      <c r="I4342" s="58">
        <f>$H4342-VLOOKUP($B4342,產品!$A$2:$E$61,5,FALSE)*F4342-$R4342</f>
        <v>4118.0000000000018</v>
      </c>
      <c r="J4342">
        <f t="shared" si="201"/>
        <v>2022</v>
      </c>
      <c r="P4342" t="str">
        <f>MID(VLOOKUP($D4342,業務!$A$1:$E$11,2,FALSE),FIND("/",VLOOKUP($D4342,業務!$A$1:$E$11,2,FALSE))+1,2)</f>
        <v>專員</v>
      </c>
      <c r="Q4342">
        <f t="shared" si="202"/>
        <v>0.01</v>
      </c>
      <c r="R4342">
        <f t="shared" si="203"/>
        <v>82.000000000000014</v>
      </c>
    </row>
    <row r="4343" spans="1:18" ht="15.75" customHeight="1">
      <c r="A4343" s="19">
        <v>4342</v>
      </c>
      <c r="B4343" s="4">
        <v>22</v>
      </c>
      <c r="C4343" s="15">
        <v>136</v>
      </c>
      <c r="D4343" s="21">
        <v>10</v>
      </c>
      <c r="E4343" s="22">
        <v>44682</v>
      </c>
      <c r="F4343" s="26">
        <v>14</v>
      </c>
      <c r="G4343" s="24">
        <v>0.09</v>
      </c>
      <c r="H4343">
        <f>VLOOKUP($B4343,產品!$A$1:$E$61,4,FALSE)*(1-$G4343)*$F4343</f>
        <v>22932</v>
      </c>
      <c r="I4343" s="58">
        <f>$H4343-VLOOKUP($B4343,產品!$A$2:$E$61,5,FALSE)*F4343-$R4343</f>
        <v>12622.68</v>
      </c>
      <c r="J4343">
        <f t="shared" si="201"/>
        <v>2022</v>
      </c>
      <c r="P4343" t="str">
        <f>MID(VLOOKUP($D4343,業務!$A$1:$E$11,2,FALSE),FIND("/",VLOOKUP($D4343,業務!$A$1:$E$11,2,FALSE))+1,2)</f>
        <v>專員</v>
      </c>
      <c r="Q4343">
        <f t="shared" si="202"/>
        <v>0.01</v>
      </c>
      <c r="R4343">
        <f t="shared" si="203"/>
        <v>229.32</v>
      </c>
    </row>
    <row r="4344" spans="1:18" ht="15.75" customHeight="1">
      <c r="A4344" s="19">
        <v>4343</v>
      </c>
      <c r="B4344" s="4">
        <v>17</v>
      </c>
      <c r="C4344" s="15">
        <v>122</v>
      </c>
      <c r="D4344" s="21">
        <v>7</v>
      </c>
      <c r="E4344" s="22">
        <v>44682</v>
      </c>
      <c r="F4344" s="26">
        <v>45</v>
      </c>
      <c r="G4344" s="24">
        <v>0.17</v>
      </c>
      <c r="H4344">
        <f>VLOOKUP($B4344,產品!$A$1:$E$61,4,FALSE)*(1-$G4344)*$F4344</f>
        <v>67230</v>
      </c>
      <c r="I4344" s="58">
        <f>$H4344-VLOOKUP($B4344,產品!$A$2:$E$61,5,FALSE)*F4344-$R4344</f>
        <v>34023.24</v>
      </c>
      <c r="J4344">
        <f t="shared" si="201"/>
        <v>2022</v>
      </c>
      <c r="P4344" t="str">
        <f>MID(VLOOKUP($D4344,業務!$A$1:$E$11,2,FALSE),FIND("/",VLOOKUP($D4344,業務!$A$1:$E$11,2,FALSE))+1,2)</f>
        <v>副理</v>
      </c>
      <c r="Q4344">
        <f t="shared" si="202"/>
        <v>1.2E-2</v>
      </c>
      <c r="R4344">
        <f t="shared" si="203"/>
        <v>806.76</v>
      </c>
    </row>
    <row r="4345" spans="1:18" ht="15.75" customHeight="1">
      <c r="A4345" s="19">
        <v>4344</v>
      </c>
      <c r="B4345" s="4">
        <v>14</v>
      </c>
      <c r="C4345" s="15">
        <v>262</v>
      </c>
      <c r="D4345" s="21">
        <v>4</v>
      </c>
      <c r="E4345" s="22">
        <v>44682</v>
      </c>
      <c r="F4345" s="26">
        <v>60</v>
      </c>
      <c r="G4345" s="24">
        <v>0.18</v>
      </c>
      <c r="H4345">
        <f>VLOOKUP($B4345,產品!$A$1:$E$61,4,FALSE)*(1-$G4345)*$F4345</f>
        <v>88560</v>
      </c>
      <c r="I4345" s="58">
        <f>$H4345-VLOOKUP($B4345,產品!$A$2:$E$61,5,FALSE)*F4345-$R4345</f>
        <v>44297.279999999999</v>
      </c>
      <c r="J4345">
        <f t="shared" si="201"/>
        <v>2022</v>
      </c>
      <c r="P4345" t="str">
        <f>MID(VLOOKUP($D4345,業務!$A$1:$E$11,2,FALSE),FIND("/",VLOOKUP($D4345,業務!$A$1:$E$11,2,FALSE))+1,2)</f>
        <v>副理</v>
      </c>
      <c r="Q4345">
        <f t="shared" si="202"/>
        <v>1.2E-2</v>
      </c>
      <c r="R4345">
        <f t="shared" si="203"/>
        <v>1062.72</v>
      </c>
    </row>
    <row r="4346" spans="1:18" ht="15.75" customHeight="1">
      <c r="A4346" s="19">
        <v>4345</v>
      </c>
      <c r="B4346" s="4">
        <v>1</v>
      </c>
      <c r="C4346" s="15">
        <v>269</v>
      </c>
      <c r="D4346" s="21">
        <v>6</v>
      </c>
      <c r="E4346" s="22">
        <v>44682</v>
      </c>
      <c r="F4346" s="26">
        <v>60</v>
      </c>
      <c r="G4346" s="24">
        <v>0.18</v>
      </c>
      <c r="H4346">
        <f>VLOOKUP($B4346,產品!$A$1:$E$61,4,FALSE)*(1-$G4346)*$F4346</f>
        <v>49200.000000000007</v>
      </c>
      <c r="I4346" s="58">
        <f>$H4346-VLOOKUP($B4346,產品!$A$2:$E$61,5,FALSE)*F4346-$R4346</f>
        <v>24708.000000000007</v>
      </c>
      <c r="J4346">
        <f t="shared" si="201"/>
        <v>2022</v>
      </c>
      <c r="P4346" t="str">
        <f>MID(VLOOKUP($D4346,業務!$A$1:$E$11,2,FALSE),FIND("/",VLOOKUP($D4346,業務!$A$1:$E$11,2,FALSE))+1,2)</f>
        <v>專員</v>
      </c>
      <c r="Q4346">
        <f t="shared" si="202"/>
        <v>0.01</v>
      </c>
      <c r="R4346">
        <f t="shared" si="203"/>
        <v>492.00000000000006</v>
      </c>
    </row>
    <row r="4347" spans="1:18" ht="15.75" customHeight="1">
      <c r="A4347" s="19">
        <v>4346</v>
      </c>
      <c r="B4347" s="4">
        <v>6</v>
      </c>
      <c r="C4347" s="15">
        <v>271</v>
      </c>
      <c r="D4347" s="21">
        <v>9</v>
      </c>
      <c r="E4347" s="22">
        <v>44682</v>
      </c>
      <c r="F4347" s="26">
        <v>135</v>
      </c>
      <c r="G4347" s="24">
        <v>0.13</v>
      </c>
      <c r="H4347">
        <f>VLOOKUP($B4347,產品!$A$1:$E$61,4,FALSE)*(1-$G4347)*$F4347</f>
        <v>117450</v>
      </c>
      <c r="I4347" s="58">
        <f>$H4347-VLOOKUP($B4347,產品!$A$2:$E$61,5,FALSE)*F4347-$R4347</f>
        <v>61688.25</v>
      </c>
      <c r="J4347">
        <f t="shared" si="201"/>
        <v>2022</v>
      </c>
      <c r="P4347" t="str">
        <f>MID(VLOOKUP($D4347,業務!$A$1:$E$11,2,FALSE),FIND("/",VLOOKUP($D4347,業務!$A$1:$E$11,2,FALSE))+1,2)</f>
        <v>經理</v>
      </c>
      <c r="Q4347">
        <f t="shared" si="202"/>
        <v>1.4999999999999999E-2</v>
      </c>
      <c r="R4347">
        <f t="shared" si="203"/>
        <v>1761.75</v>
      </c>
    </row>
    <row r="4348" spans="1:18" ht="15.75" customHeight="1">
      <c r="A4348" s="19">
        <v>4347</v>
      </c>
      <c r="B4348" s="4">
        <v>41</v>
      </c>
      <c r="C4348" s="15">
        <v>135</v>
      </c>
      <c r="D4348" s="21">
        <v>10</v>
      </c>
      <c r="E4348" s="22">
        <v>44683</v>
      </c>
      <c r="F4348" s="26">
        <v>4</v>
      </c>
      <c r="G4348" s="24">
        <v>0.12</v>
      </c>
      <c r="H4348">
        <f>VLOOKUP($B4348,產品!$A$1:$E$61,4,FALSE)*(1-$G4348)*$F4348</f>
        <v>42240</v>
      </c>
      <c r="I4348" s="58">
        <f>$H4348-VLOOKUP($B4348,產品!$A$2:$E$61,5,FALSE)*F4348-$R4348</f>
        <v>10617.6</v>
      </c>
      <c r="J4348">
        <f t="shared" si="201"/>
        <v>2022</v>
      </c>
      <c r="P4348" t="str">
        <f>MID(VLOOKUP($D4348,業務!$A$1:$E$11,2,FALSE),FIND("/",VLOOKUP($D4348,業務!$A$1:$E$11,2,FALSE))+1,2)</f>
        <v>專員</v>
      </c>
      <c r="Q4348">
        <f t="shared" si="202"/>
        <v>0.01</v>
      </c>
      <c r="R4348">
        <f t="shared" si="203"/>
        <v>422.40000000000003</v>
      </c>
    </row>
    <row r="4349" spans="1:18" ht="15.75" customHeight="1">
      <c r="A4349" s="19">
        <v>4348</v>
      </c>
      <c r="B4349" s="4">
        <v>60</v>
      </c>
      <c r="C4349" s="15">
        <v>281</v>
      </c>
      <c r="D4349" s="21">
        <v>9</v>
      </c>
      <c r="E4349" s="22">
        <v>44683</v>
      </c>
      <c r="F4349" s="26">
        <v>6</v>
      </c>
      <c r="G4349" s="24">
        <v>0.17</v>
      </c>
      <c r="H4349">
        <f>VLOOKUP($B4349,產品!$A$1:$E$61,4,FALSE)*(1-$G4349)*$F4349</f>
        <v>124500</v>
      </c>
      <c r="I4349" s="58">
        <f>$H4349-VLOOKUP($B4349,產品!$A$2:$E$61,5,FALSE)*F4349-$R4349</f>
        <v>17632.5</v>
      </c>
      <c r="J4349">
        <f t="shared" si="201"/>
        <v>2022</v>
      </c>
      <c r="P4349" t="str">
        <f>MID(VLOOKUP($D4349,業務!$A$1:$E$11,2,FALSE),FIND("/",VLOOKUP($D4349,業務!$A$1:$E$11,2,FALSE))+1,2)</f>
        <v>經理</v>
      </c>
      <c r="Q4349">
        <f t="shared" si="202"/>
        <v>1.4999999999999999E-2</v>
      </c>
      <c r="R4349">
        <f t="shared" si="203"/>
        <v>1867.5</v>
      </c>
    </row>
    <row r="4350" spans="1:18" ht="15.75" customHeight="1">
      <c r="A4350" s="19">
        <v>4349</v>
      </c>
      <c r="B4350" s="4">
        <v>33</v>
      </c>
      <c r="C4350" s="15">
        <v>257</v>
      </c>
      <c r="D4350" s="21">
        <v>2</v>
      </c>
      <c r="E4350" s="22">
        <v>44683</v>
      </c>
      <c r="F4350" s="26">
        <v>8</v>
      </c>
      <c r="G4350" s="24">
        <v>0.13</v>
      </c>
      <c r="H4350">
        <f>VLOOKUP($B4350,產品!$A$1:$E$61,4,FALSE)*(1-$G4350)*$F4350</f>
        <v>52200</v>
      </c>
      <c r="I4350" s="58">
        <f>$H4350-VLOOKUP($B4350,產品!$A$2:$E$61,5,FALSE)*F4350-$R4350</f>
        <v>15417</v>
      </c>
      <c r="J4350">
        <f t="shared" si="201"/>
        <v>2022</v>
      </c>
      <c r="P4350" t="str">
        <f>MID(VLOOKUP($D4350,業務!$A$1:$E$11,2,FALSE),FIND("/",VLOOKUP($D4350,業務!$A$1:$E$11,2,FALSE))+1,2)</f>
        <v>經理</v>
      </c>
      <c r="Q4350">
        <f t="shared" si="202"/>
        <v>1.4999999999999999E-2</v>
      </c>
      <c r="R4350">
        <f t="shared" si="203"/>
        <v>783</v>
      </c>
    </row>
    <row r="4351" spans="1:18" ht="15.75" customHeight="1">
      <c r="A4351" s="19">
        <v>4350</v>
      </c>
      <c r="B4351" s="4">
        <v>48</v>
      </c>
      <c r="C4351" s="15">
        <v>119</v>
      </c>
      <c r="D4351" s="21">
        <v>10</v>
      </c>
      <c r="E4351" s="33">
        <v>44683</v>
      </c>
      <c r="F4351" s="14">
        <v>9</v>
      </c>
      <c r="G4351" s="34">
        <v>0.16</v>
      </c>
      <c r="H4351">
        <f>VLOOKUP($B4351,產品!$A$1:$E$61,4,FALSE)*(1-$G4351)*$F4351</f>
        <v>166320</v>
      </c>
      <c r="I4351" s="58">
        <f>$H4351-VLOOKUP($B4351,產品!$A$2:$E$61,5,FALSE)*F4351-$R4351</f>
        <v>35956.800000000003</v>
      </c>
      <c r="J4351">
        <f t="shared" si="201"/>
        <v>2022</v>
      </c>
      <c r="P4351" t="str">
        <f>MID(VLOOKUP($D4351,業務!$A$1:$E$11,2,FALSE),FIND("/",VLOOKUP($D4351,業務!$A$1:$E$11,2,FALSE))+1,2)</f>
        <v>專員</v>
      </c>
      <c r="Q4351">
        <f t="shared" si="202"/>
        <v>0.01</v>
      </c>
      <c r="R4351">
        <f t="shared" si="203"/>
        <v>1663.2</v>
      </c>
    </row>
    <row r="4352" spans="1:18" ht="15.75" customHeight="1">
      <c r="A4352" s="19">
        <v>4351</v>
      </c>
      <c r="B4352" s="4">
        <v>55</v>
      </c>
      <c r="C4352" s="15">
        <v>136</v>
      </c>
      <c r="D4352" s="21">
        <v>8</v>
      </c>
      <c r="E4352" s="22">
        <v>44683</v>
      </c>
      <c r="F4352" s="26">
        <v>9</v>
      </c>
      <c r="G4352" s="24">
        <v>0.16</v>
      </c>
      <c r="H4352">
        <f>VLOOKUP($B4352,產品!$A$1:$E$61,4,FALSE)*(1-$G4352)*$F4352</f>
        <v>151200</v>
      </c>
      <c r="I4352" s="58">
        <f>$H4352-VLOOKUP($B4352,產品!$A$2:$E$61,5,FALSE)*F4352-$R4352</f>
        <v>23688</v>
      </c>
      <c r="J4352">
        <f t="shared" si="201"/>
        <v>2022</v>
      </c>
      <c r="P4352" t="str">
        <f>MID(VLOOKUP($D4352,業務!$A$1:$E$11,2,FALSE),FIND("/",VLOOKUP($D4352,業務!$A$1:$E$11,2,FALSE))+1,2)</f>
        <v>專員</v>
      </c>
      <c r="Q4352">
        <f t="shared" si="202"/>
        <v>0.01</v>
      </c>
      <c r="R4352">
        <f t="shared" si="203"/>
        <v>1512</v>
      </c>
    </row>
    <row r="4353" spans="1:18" ht="15.75" customHeight="1">
      <c r="A4353" s="19">
        <v>4352</v>
      </c>
      <c r="B4353" s="4">
        <v>50</v>
      </c>
      <c r="C4353" s="15">
        <v>8</v>
      </c>
      <c r="D4353" s="21">
        <v>9</v>
      </c>
      <c r="E4353" s="22">
        <v>44683</v>
      </c>
      <c r="F4353" s="26">
        <v>14</v>
      </c>
      <c r="G4353" s="24">
        <v>0.13</v>
      </c>
      <c r="H4353">
        <f>VLOOKUP($B4353,產品!$A$1:$E$61,4,FALSE)*(1-$G4353)*$F4353</f>
        <v>219240</v>
      </c>
      <c r="I4353" s="58">
        <f>$H4353-VLOOKUP($B4353,產品!$A$2:$E$61,5,FALSE)*F4353-$R4353</f>
        <v>39551.4</v>
      </c>
      <c r="J4353">
        <f t="shared" si="201"/>
        <v>2022</v>
      </c>
      <c r="P4353" t="str">
        <f>MID(VLOOKUP($D4353,業務!$A$1:$E$11,2,FALSE),FIND("/",VLOOKUP($D4353,業務!$A$1:$E$11,2,FALSE))+1,2)</f>
        <v>經理</v>
      </c>
      <c r="Q4353">
        <f t="shared" si="202"/>
        <v>1.4999999999999999E-2</v>
      </c>
      <c r="R4353">
        <f t="shared" si="203"/>
        <v>3288.6</v>
      </c>
    </row>
    <row r="4354" spans="1:18" ht="15.75" customHeight="1">
      <c r="A4354" s="19">
        <v>4353</v>
      </c>
      <c r="B4354" s="4">
        <v>18</v>
      </c>
      <c r="C4354" s="15">
        <v>6</v>
      </c>
      <c r="D4354" s="21">
        <v>1</v>
      </c>
      <c r="E4354" s="22">
        <v>44683</v>
      </c>
      <c r="F4354" s="26">
        <v>40</v>
      </c>
      <c r="G4354" s="24">
        <v>7.0000000000000007E-2</v>
      </c>
      <c r="H4354">
        <f>VLOOKUP($B4354,產品!$A$1:$E$61,4,FALSE)*(1-$G4354)*$F4354</f>
        <v>66960</v>
      </c>
      <c r="I4354" s="58">
        <f>$H4354-VLOOKUP($B4354,產品!$A$2:$E$61,5,FALSE)*F4354-$R4354</f>
        <v>37490.400000000001</v>
      </c>
      <c r="J4354">
        <f t="shared" si="201"/>
        <v>2022</v>
      </c>
      <c r="P4354" t="str">
        <f>MID(VLOOKUP($D4354,業務!$A$1:$E$11,2,FALSE),FIND("/",VLOOKUP($D4354,業務!$A$1:$E$11,2,FALSE))+1,2)</f>
        <v>專員</v>
      </c>
      <c r="Q4354">
        <f t="shared" si="202"/>
        <v>0.01</v>
      </c>
      <c r="R4354">
        <f t="shared" si="203"/>
        <v>669.6</v>
      </c>
    </row>
    <row r="4355" spans="1:18" ht="15.75" customHeight="1">
      <c r="A4355" s="19">
        <v>4354</v>
      </c>
      <c r="B4355" s="4">
        <v>16</v>
      </c>
      <c r="C4355" s="15">
        <v>134</v>
      </c>
      <c r="D4355" s="21">
        <v>6</v>
      </c>
      <c r="E4355" s="22">
        <v>44683</v>
      </c>
      <c r="F4355" s="26">
        <v>60</v>
      </c>
      <c r="G4355" s="24">
        <v>0.15</v>
      </c>
      <c r="H4355">
        <f>VLOOKUP($B4355,產品!$A$1:$E$61,4,FALSE)*(1-$G4355)*$F4355</f>
        <v>91800</v>
      </c>
      <c r="I4355" s="58">
        <f>$H4355-VLOOKUP($B4355,產品!$A$2:$E$61,5,FALSE)*F4355-$R4355</f>
        <v>47682</v>
      </c>
      <c r="J4355">
        <f t="shared" ref="J4355:J4418" si="204">YEAR(E4355)</f>
        <v>2022</v>
      </c>
      <c r="P4355" t="str">
        <f>MID(VLOOKUP($D4355,業務!$A$1:$E$11,2,FALSE),FIND("/",VLOOKUP($D4355,業務!$A$1:$E$11,2,FALSE))+1,2)</f>
        <v>專員</v>
      </c>
      <c r="Q4355">
        <f t="shared" ref="Q4355:Q4418" si="205">IF($P4355="專員",1%,IF($P4355="副理",1.2%,IF($P4355="經理",1.5%,IF($P4355="協理",1.6%,0))))</f>
        <v>0.01</v>
      </c>
      <c r="R4355">
        <f t="shared" ref="R4355:R4418" si="206">$H4355*$Q4355</f>
        <v>918</v>
      </c>
    </row>
    <row r="4356" spans="1:18" ht="15.75" customHeight="1">
      <c r="A4356" s="19">
        <v>4355</v>
      </c>
      <c r="B4356" s="4">
        <v>6</v>
      </c>
      <c r="C4356" s="15">
        <v>284</v>
      </c>
      <c r="D4356" s="21">
        <v>10</v>
      </c>
      <c r="E4356" s="22">
        <v>44683</v>
      </c>
      <c r="F4356" s="26">
        <v>90</v>
      </c>
      <c r="G4356" s="24">
        <v>0.12</v>
      </c>
      <c r="H4356">
        <f>VLOOKUP($B4356,產品!$A$1:$E$61,4,FALSE)*(1-$G4356)*$F4356</f>
        <v>79200</v>
      </c>
      <c r="I4356" s="58">
        <f>$H4356-VLOOKUP($B4356,產品!$A$2:$E$61,5,FALSE)*F4356-$R4356</f>
        <v>42408</v>
      </c>
      <c r="J4356">
        <f t="shared" si="204"/>
        <v>2022</v>
      </c>
      <c r="P4356" t="str">
        <f>MID(VLOOKUP($D4356,業務!$A$1:$E$11,2,FALSE),FIND("/",VLOOKUP($D4356,業務!$A$1:$E$11,2,FALSE))+1,2)</f>
        <v>專員</v>
      </c>
      <c r="Q4356">
        <f t="shared" si="205"/>
        <v>0.01</v>
      </c>
      <c r="R4356">
        <f t="shared" si="206"/>
        <v>792</v>
      </c>
    </row>
    <row r="4357" spans="1:18" ht="15.75" customHeight="1">
      <c r="A4357" s="19">
        <v>4356</v>
      </c>
      <c r="B4357" s="4">
        <v>10</v>
      </c>
      <c r="C4357" s="15">
        <v>274</v>
      </c>
      <c r="D4357" s="21">
        <v>7</v>
      </c>
      <c r="E4357" s="22">
        <v>44683</v>
      </c>
      <c r="F4357" s="26">
        <v>150</v>
      </c>
      <c r="G4357" s="24">
        <v>0.15</v>
      </c>
      <c r="H4357">
        <f>VLOOKUP($B4357,產品!$A$1:$E$61,4,FALSE)*(1-$G4357)*$F4357</f>
        <v>127500</v>
      </c>
      <c r="I4357" s="58">
        <f>$H4357-VLOOKUP($B4357,產品!$A$2:$E$61,5,FALSE)*F4357-$R4357</f>
        <v>65970</v>
      </c>
      <c r="J4357">
        <f t="shared" si="204"/>
        <v>2022</v>
      </c>
      <c r="P4357" t="str">
        <f>MID(VLOOKUP($D4357,業務!$A$1:$E$11,2,FALSE),FIND("/",VLOOKUP($D4357,業務!$A$1:$E$11,2,FALSE))+1,2)</f>
        <v>副理</v>
      </c>
      <c r="Q4357">
        <f t="shared" si="205"/>
        <v>1.2E-2</v>
      </c>
      <c r="R4357">
        <f t="shared" si="206"/>
        <v>1530</v>
      </c>
    </row>
    <row r="4358" spans="1:18" ht="15.75" customHeight="1">
      <c r="A4358" s="19">
        <v>4357</v>
      </c>
      <c r="B4358" s="4">
        <v>25</v>
      </c>
      <c r="C4358" s="15">
        <v>116</v>
      </c>
      <c r="D4358" s="21">
        <v>8</v>
      </c>
      <c r="E4358" s="22">
        <v>44684</v>
      </c>
      <c r="F4358" s="26">
        <v>4</v>
      </c>
      <c r="G4358" s="24">
        <v>7.0000000000000007E-2</v>
      </c>
      <c r="H4358">
        <f>VLOOKUP($B4358,產品!$A$1:$E$61,4,FALSE)*(1-$G4358)*$F4358</f>
        <v>22320</v>
      </c>
      <c r="I4358" s="58">
        <f>$H4358-VLOOKUP($B4358,產品!$A$2:$E$61,5,FALSE)*F4358-$R4358</f>
        <v>7696.8</v>
      </c>
      <c r="J4358">
        <f t="shared" si="204"/>
        <v>2022</v>
      </c>
      <c r="P4358" t="str">
        <f>MID(VLOOKUP($D4358,業務!$A$1:$E$11,2,FALSE),FIND("/",VLOOKUP($D4358,業務!$A$1:$E$11,2,FALSE))+1,2)</f>
        <v>專員</v>
      </c>
      <c r="Q4358">
        <f t="shared" si="205"/>
        <v>0.01</v>
      </c>
      <c r="R4358">
        <f t="shared" si="206"/>
        <v>223.20000000000002</v>
      </c>
    </row>
    <row r="4359" spans="1:18" ht="15.75" customHeight="1">
      <c r="A4359" s="19">
        <v>4358</v>
      </c>
      <c r="B4359" s="4">
        <v>54</v>
      </c>
      <c r="C4359" s="15">
        <v>3</v>
      </c>
      <c r="D4359" s="21">
        <v>6</v>
      </c>
      <c r="E4359" s="22">
        <v>44684</v>
      </c>
      <c r="F4359" s="26">
        <v>5</v>
      </c>
      <c r="G4359" s="24">
        <v>0.17</v>
      </c>
      <c r="H4359">
        <f>VLOOKUP($B4359,產品!$A$1:$E$61,4,FALSE)*(1-$G4359)*$F4359</f>
        <v>74700</v>
      </c>
      <c r="I4359" s="58">
        <f>$H4359-VLOOKUP($B4359,產品!$A$2:$E$61,5,FALSE)*F4359-$R4359</f>
        <v>10953</v>
      </c>
      <c r="J4359">
        <f t="shared" si="204"/>
        <v>2022</v>
      </c>
      <c r="P4359" t="str">
        <f>MID(VLOOKUP($D4359,業務!$A$1:$E$11,2,FALSE),FIND("/",VLOOKUP($D4359,業務!$A$1:$E$11,2,FALSE))+1,2)</f>
        <v>專員</v>
      </c>
      <c r="Q4359">
        <f t="shared" si="205"/>
        <v>0.01</v>
      </c>
      <c r="R4359">
        <f t="shared" si="206"/>
        <v>747</v>
      </c>
    </row>
    <row r="4360" spans="1:18" ht="15.75" customHeight="1">
      <c r="A4360" s="19">
        <v>4359</v>
      </c>
      <c r="B4360" s="4">
        <v>56</v>
      </c>
      <c r="C4360" s="15">
        <v>5</v>
      </c>
      <c r="D4360" s="21">
        <v>8</v>
      </c>
      <c r="E4360" s="22">
        <v>44684</v>
      </c>
      <c r="F4360" s="26">
        <v>6</v>
      </c>
      <c r="G4360" s="24">
        <v>0.14000000000000001</v>
      </c>
      <c r="H4360">
        <f>VLOOKUP($B4360,產品!$A$1:$E$61,4,FALSE)*(1-$G4360)*$F4360</f>
        <v>113520</v>
      </c>
      <c r="I4360" s="58">
        <f>$H4360-VLOOKUP($B4360,產品!$A$2:$E$61,5,FALSE)*F4360-$R4360</f>
        <v>19984.800000000014</v>
      </c>
      <c r="J4360">
        <f t="shared" si="204"/>
        <v>2022</v>
      </c>
      <c r="P4360" t="str">
        <f>MID(VLOOKUP($D4360,業務!$A$1:$E$11,2,FALSE),FIND("/",VLOOKUP($D4360,業務!$A$1:$E$11,2,FALSE))+1,2)</f>
        <v>專員</v>
      </c>
      <c r="Q4360">
        <f t="shared" si="205"/>
        <v>0.01</v>
      </c>
      <c r="R4360">
        <f t="shared" si="206"/>
        <v>1135.2</v>
      </c>
    </row>
    <row r="4361" spans="1:18" ht="15.75" customHeight="1">
      <c r="A4361" s="19">
        <v>4360</v>
      </c>
      <c r="B4361" s="4">
        <v>40</v>
      </c>
      <c r="C4361" s="15">
        <v>258</v>
      </c>
      <c r="D4361" s="21">
        <v>10</v>
      </c>
      <c r="E4361" s="22">
        <v>44684</v>
      </c>
      <c r="F4361" s="26">
        <v>8</v>
      </c>
      <c r="G4361" s="24">
        <v>0.12</v>
      </c>
      <c r="H4361">
        <f>VLOOKUP($B4361,產品!$A$1:$E$61,4,FALSE)*(1-$G4361)*$F4361</f>
        <v>140800</v>
      </c>
      <c r="I4361" s="58">
        <f>$H4361-VLOOKUP($B4361,產品!$A$2:$E$61,5,FALSE)*F4361-$R4361</f>
        <v>35392</v>
      </c>
      <c r="J4361">
        <f t="shared" si="204"/>
        <v>2022</v>
      </c>
      <c r="P4361" t="str">
        <f>MID(VLOOKUP($D4361,業務!$A$1:$E$11,2,FALSE),FIND("/",VLOOKUP($D4361,業務!$A$1:$E$11,2,FALSE))+1,2)</f>
        <v>專員</v>
      </c>
      <c r="Q4361">
        <f t="shared" si="205"/>
        <v>0.01</v>
      </c>
      <c r="R4361">
        <f t="shared" si="206"/>
        <v>1408</v>
      </c>
    </row>
    <row r="4362" spans="1:18" ht="15.75" customHeight="1">
      <c r="A4362" s="19">
        <v>4361</v>
      </c>
      <c r="B4362" s="4">
        <v>36</v>
      </c>
      <c r="C4362" s="15">
        <v>117</v>
      </c>
      <c r="D4362" s="21">
        <v>6</v>
      </c>
      <c r="E4362" s="22">
        <v>44684</v>
      </c>
      <c r="F4362" s="26">
        <v>10</v>
      </c>
      <c r="G4362" s="24">
        <v>0.06</v>
      </c>
      <c r="H4362">
        <f>VLOOKUP($B4362,產品!$A$1:$E$61,4,FALSE)*(1-$G4362)*$F4362</f>
        <v>84600</v>
      </c>
      <c r="I4362" s="58">
        <f>$H4362-VLOOKUP($B4362,產品!$A$2:$E$61,5,FALSE)*F4362-$R4362</f>
        <v>29754</v>
      </c>
      <c r="J4362">
        <f t="shared" si="204"/>
        <v>2022</v>
      </c>
      <c r="P4362" t="str">
        <f>MID(VLOOKUP($D4362,業務!$A$1:$E$11,2,FALSE),FIND("/",VLOOKUP($D4362,業務!$A$1:$E$11,2,FALSE))+1,2)</f>
        <v>專員</v>
      </c>
      <c r="Q4362">
        <f t="shared" si="205"/>
        <v>0.01</v>
      </c>
      <c r="R4362">
        <f t="shared" si="206"/>
        <v>846</v>
      </c>
    </row>
    <row r="4363" spans="1:18" ht="15.75" customHeight="1">
      <c r="A4363" s="19">
        <v>4362</v>
      </c>
      <c r="B4363" s="4">
        <v>6</v>
      </c>
      <c r="C4363" s="15">
        <v>5</v>
      </c>
      <c r="D4363" s="21">
        <v>9</v>
      </c>
      <c r="E4363" s="22">
        <v>44684</v>
      </c>
      <c r="F4363" s="26">
        <v>30</v>
      </c>
      <c r="G4363" s="24">
        <v>0.08</v>
      </c>
      <c r="H4363">
        <f>VLOOKUP($B4363,產品!$A$1:$E$61,4,FALSE)*(1-$G4363)*$F4363</f>
        <v>27600</v>
      </c>
      <c r="I4363" s="58">
        <f>$H4363-VLOOKUP($B4363,產品!$A$2:$E$61,5,FALSE)*F4363-$R4363</f>
        <v>15186</v>
      </c>
      <c r="J4363">
        <f t="shared" si="204"/>
        <v>2022</v>
      </c>
      <c r="P4363" t="str">
        <f>MID(VLOOKUP($D4363,業務!$A$1:$E$11,2,FALSE),FIND("/",VLOOKUP($D4363,業務!$A$1:$E$11,2,FALSE))+1,2)</f>
        <v>經理</v>
      </c>
      <c r="Q4363">
        <f t="shared" si="205"/>
        <v>1.4999999999999999E-2</v>
      </c>
      <c r="R4363">
        <f t="shared" si="206"/>
        <v>414</v>
      </c>
    </row>
    <row r="4364" spans="1:18" ht="15.75" customHeight="1">
      <c r="A4364" s="19">
        <v>4363</v>
      </c>
      <c r="B4364" s="4">
        <v>18</v>
      </c>
      <c r="C4364" s="15">
        <v>112</v>
      </c>
      <c r="D4364" s="21">
        <v>3</v>
      </c>
      <c r="E4364" s="22">
        <v>44684</v>
      </c>
      <c r="F4364" s="26">
        <v>60</v>
      </c>
      <c r="G4364" s="24">
        <v>0.2</v>
      </c>
      <c r="H4364">
        <f>VLOOKUP($B4364,產品!$A$1:$E$61,4,FALSE)*(1-$G4364)*$F4364</f>
        <v>86400</v>
      </c>
      <c r="I4364" s="58">
        <f>$H4364-VLOOKUP($B4364,產品!$A$2:$E$61,5,FALSE)*F4364-$R4364</f>
        <v>41817.599999999999</v>
      </c>
      <c r="J4364">
        <f t="shared" si="204"/>
        <v>2022</v>
      </c>
      <c r="P4364" t="str">
        <f>MID(VLOOKUP($D4364,業務!$A$1:$E$11,2,FALSE),FIND("/",VLOOKUP($D4364,業務!$A$1:$E$11,2,FALSE))+1,2)</f>
        <v>協理</v>
      </c>
      <c r="Q4364">
        <f t="shared" si="205"/>
        <v>1.6E-2</v>
      </c>
      <c r="R4364">
        <f t="shared" si="206"/>
        <v>1382.4</v>
      </c>
    </row>
    <row r="4365" spans="1:18" ht="15.75" customHeight="1">
      <c r="A4365" s="19">
        <v>4364</v>
      </c>
      <c r="B4365" s="4">
        <v>20</v>
      </c>
      <c r="C4365" s="15">
        <v>9</v>
      </c>
      <c r="D4365" s="21">
        <v>5</v>
      </c>
      <c r="E4365" s="22">
        <v>44684</v>
      </c>
      <c r="F4365" s="26">
        <v>75</v>
      </c>
      <c r="G4365" s="24">
        <v>0.09</v>
      </c>
      <c r="H4365">
        <f>VLOOKUP($B4365,產品!$A$1:$E$61,4,FALSE)*(1-$G4365)*$F4365</f>
        <v>122850</v>
      </c>
      <c r="I4365" s="58">
        <f>$H4365-VLOOKUP($B4365,產品!$A$2:$E$61,5,FALSE)*F4365-$R4365</f>
        <v>67621.5</v>
      </c>
      <c r="J4365">
        <f t="shared" si="204"/>
        <v>2022</v>
      </c>
      <c r="P4365" t="str">
        <f>MID(VLOOKUP($D4365,業務!$A$1:$E$11,2,FALSE),FIND("/",VLOOKUP($D4365,業務!$A$1:$E$11,2,FALSE))+1,2)</f>
        <v>專員</v>
      </c>
      <c r="Q4365">
        <f t="shared" si="205"/>
        <v>0.01</v>
      </c>
      <c r="R4365">
        <f t="shared" si="206"/>
        <v>1228.5</v>
      </c>
    </row>
    <row r="4366" spans="1:18" ht="15.75" customHeight="1">
      <c r="A4366" s="19">
        <v>4365</v>
      </c>
      <c r="B4366" s="4">
        <v>23</v>
      </c>
      <c r="C4366" s="15">
        <v>122</v>
      </c>
      <c r="D4366" s="21">
        <v>4</v>
      </c>
      <c r="E4366" s="22">
        <v>44684</v>
      </c>
      <c r="F4366" s="26">
        <v>100</v>
      </c>
      <c r="G4366" s="24">
        <v>0.05</v>
      </c>
      <c r="H4366">
        <f>VLOOKUP($B4366,產品!$A$1:$E$61,4,FALSE)*(1-$G4366)*$F4366</f>
        <v>171000</v>
      </c>
      <c r="I4366" s="58">
        <f>$H4366-VLOOKUP($B4366,產品!$A$2:$E$61,5,FALSE)*F4366-$R4366</f>
        <v>96948</v>
      </c>
      <c r="J4366">
        <f t="shared" si="204"/>
        <v>2022</v>
      </c>
      <c r="P4366" t="str">
        <f>MID(VLOOKUP($D4366,業務!$A$1:$E$11,2,FALSE),FIND("/",VLOOKUP($D4366,業務!$A$1:$E$11,2,FALSE))+1,2)</f>
        <v>副理</v>
      </c>
      <c r="Q4366">
        <f t="shared" si="205"/>
        <v>1.2E-2</v>
      </c>
      <c r="R4366">
        <f t="shared" si="206"/>
        <v>2052</v>
      </c>
    </row>
    <row r="4367" spans="1:18" ht="15.75" customHeight="1">
      <c r="A4367" s="19">
        <v>4366</v>
      </c>
      <c r="B4367" s="4">
        <v>1</v>
      </c>
      <c r="C4367" s="15">
        <v>116</v>
      </c>
      <c r="D4367" s="21">
        <v>2</v>
      </c>
      <c r="E4367" s="22">
        <v>44684</v>
      </c>
      <c r="F4367" s="26">
        <v>200</v>
      </c>
      <c r="G4367" s="24">
        <v>0.08</v>
      </c>
      <c r="H4367">
        <f>VLOOKUP($B4367,產品!$A$1:$E$61,4,FALSE)*(1-$G4367)*$F4367</f>
        <v>184000</v>
      </c>
      <c r="I4367" s="58">
        <f>$H4367-VLOOKUP($B4367,產品!$A$2:$E$61,5,FALSE)*F4367-$R4367</f>
        <v>101240</v>
      </c>
      <c r="J4367">
        <f t="shared" si="204"/>
        <v>2022</v>
      </c>
      <c r="P4367" t="str">
        <f>MID(VLOOKUP($D4367,業務!$A$1:$E$11,2,FALSE),FIND("/",VLOOKUP($D4367,業務!$A$1:$E$11,2,FALSE))+1,2)</f>
        <v>經理</v>
      </c>
      <c r="Q4367">
        <f t="shared" si="205"/>
        <v>1.4999999999999999E-2</v>
      </c>
      <c r="R4367">
        <f t="shared" si="206"/>
        <v>2760</v>
      </c>
    </row>
    <row r="4368" spans="1:18" ht="15.75" customHeight="1">
      <c r="A4368" s="19">
        <v>4367</v>
      </c>
      <c r="B4368" s="4">
        <v>25</v>
      </c>
      <c r="C4368" s="15">
        <v>258</v>
      </c>
      <c r="D4368" s="21">
        <v>7</v>
      </c>
      <c r="E4368" s="22">
        <v>44685</v>
      </c>
      <c r="F4368" s="26">
        <v>3</v>
      </c>
      <c r="G4368" s="24">
        <v>0.14000000000000001</v>
      </c>
      <c r="H4368">
        <f>VLOOKUP($B4368,產品!$A$1:$E$61,4,FALSE)*(1-$G4368)*$F4368</f>
        <v>15480</v>
      </c>
      <c r="I4368" s="58">
        <f>$H4368-VLOOKUP($B4368,產品!$A$2:$E$61,5,FALSE)*F4368-$R4368</f>
        <v>4494.24</v>
      </c>
      <c r="J4368">
        <f t="shared" si="204"/>
        <v>2022</v>
      </c>
      <c r="P4368" t="str">
        <f>MID(VLOOKUP($D4368,業務!$A$1:$E$11,2,FALSE),FIND("/",VLOOKUP($D4368,業務!$A$1:$E$11,2,FALSE))+1,2)</f>
        <v>副理</v>
      </c>
      <c r="Q4368">
        <f t="shared" si="205"/>
        <v>1.2E-2</v>
      </c>
      <c r="R4368">
        <f t="shared" si="206"/>
        <v>185.76</v>
      </c>
    </row>
    <row r="4369" spans="1:18" ht="15.75" customHeight="1">
      <c r="A4369" s="19">
        <v>4368</v>
      </c>
      <c r="B4369" s="4">
        <v>29</v>
      </c>
      <c r="C4369" s="15">
        <v>122</v>
      </c>
      <c r="D4369" s="21">
        <v>10</v>
      </c>
      <c r="E4369" s="22">
        <v>44685</v>
      </c>
      <c r="F4369" s="26">
        <v>4</v>
      </c>
      <c r="G4369" s="24">
        <v>0.14000000000000001</v>
      </c>
      <c r="H4369">
        <f>VLOOKUP($B4369,產品!$A$1:$E$61,4,FALSE)*(1-$G4369)*$F4369</f>
        <v>20640</v>
      </c>
      <c r="I4369" s="58">
        <f>$H4369-VLOOKUP($B4369,產品!$A$2:$E$61,5,FALSE)*F4369-$R4369</f>
        <v>6033.6</v>
      </c>
      <c r="J4369">
        <f t="shared" si="204"/>
        <v>2022</v>
      </c>
      <c r="P4369" t="str">
        <f>MID(VLOOKUP($D4369,業務!$A$1:$E$11,2,FALSE),FIND("/",VLOOKUP($D4369,業務!$A$1:$E$11,2,FALSE))+1,2)</f>
        <v>專員</v>
      </c>
      <c r="Q4369">
        <f t="shared" si="205"/>
        <v>0.01</v>
      </c>
      <c r="R4369">
        <f t="shared" si="206"/>
        <v>206.4</v>
      </c>
    </row>
    <row r="4370" spans="1:18" ht="15.75" customHeight="1">
      <c r="A4370" s="19">
        <v>4369</v>
      </c>
      <c r="B4370" s="4">
        <v>38</v>
      </c>
      <c r="C4370" s="15">
        <v>4</v>
      </c>
      <c r="D4370" s="21">
        <v>9</v>
      </c>
      <c r="E4370" s="22">
        <v>44685</v>
      </c>
      <c r="F4370" s="26">
        <v>8</v>
      </c>
      <c r="G4370" s="24">
        <v>0.12</v>
      </c>
      <c r="H4370">
        <f>VLOOKUP($B4370,產品!$A$1:$E$61,4,FALSE)*(1-$G4370)*$F4370</f>
        <v>105600</v>
      </c>
      <c r="I4370" s="58">
        <f>$H4370-VLOOKUP($B4370,產品!$A$2:$E$61,5,FALSE)*F4370-$R4370</f>
        <v>26016</v>
      </c>
      <c r="J4370">
        <f t="shared" si="204"/>
        <v>2022</v>
      </c>
      <c r="P4370" t="str">
        <f>MID(VLOOKUP($D4370,業務!$A$1:$E$11,2,FALSE),FIND("/",VLOOKUP($D4370,業務!$A$1:$E$11,2,FALSE))+1,2)</f>
        <v>經理</v>
      </c>
      <c r="Q4370">
        <f t="shared" si="205"/>
        <v>1.4999999999999999E-2</v>
      </c>
      <c r="R4370">
        <f t="shared" si="206"/>
        <v>1584</v>
      </c>
    </row>
    <row r="4371" spans="1:18" ht="15.75" customHeight="1">
      <c r="A4371" s="19">
        <v>4370</v>
      </c>
      <c r="B4371" s="4">
        <v>9</v>
      </c>
      <c r="C4371" s="15">
        <v>113</v>
      </c>
      <c r="D4371" s="21">
        <v>4</v>
      </c>
      <c r="E4371" s="22">
        <v>44685</v>
      </c>
      <c r="F4371" s="26">
        <v>10</v>
      </c>
      <c r="G4371" s="24">
        <v>0.2</v>
      </c>
      <c r="H4371">
        <f>VLOOKUP($B4371,產品!$A$1:$E$61,4,FALSE)*(1-$G4371)*$F4371</f>
        <v>8000</v>
      </c>
      <c r="I4371" s="58">
        <f>$H4371-VLOOKUP($B4371,產品!$A$2:$E$61,5,FALSE)*F4371-$R4371</f>
        <v>3904</v>
      </c>
      <c r="J4371">
        <f t="shared" si="204"/>
        <v>2022</v>
      </c>
      <c r="P4371" t="str">
        <f>MID(VLOOKUP($D4371,業務!$A$1:$E$11,2,FALSE),FIND("/",VLOOKUP($D4371,業務!$A$1:$E$11,2,FALSE))+1,2)</f>
        <v>副理</v>
      </c>
      <c r="Q4371">
        <f t="shared" si="205"/>
        <v>1.2E-2</v>
      </c>
      <c r="R4371">
        <f t="shared" si="206"/>
        <v>96</v>
      </c>
    </row>
    <row r="4372" spans="1:18" ht="15.75" customHeight="1">
      <c r="A4372" s="19">
        <v>4371</v>
      </c>
      <c r="B4372" s="4">
        <v>5</v>
      </c>
      <c r="C4372" s="15">
        <v>291</v>
      </c>
      <c r="D4372" s="21">
        <v>8</v>
      </c>
      <c r="E4372" s="22">
        <v>44685</v>
      </c>
      <c r="F4372" s="26">
        <v>10</v>
      </c>
      <c r="G4372" s="24">
        <v>7.0000000000000007E-2</v>
      </c>
      <c r="H4372">
        <f>VLOOKUP($B4372,產品!$A$1:$E$61,4,FALSE)*(1-$G4372)*$F4372</f>
        <v>9299.9999999999982</v>
      </c>
      <c r="I4372" s="58">
        <f>$H4372-VLOOKUP($B4372,產品!$A$2:$E$61,5,FALSE)*F4372-$R4372</f>
        <v>5206.9999999999982</v>
      </c>
      <c r="J4372">
        <f t="shared" si="204"/>
        <v>2022</v>
      </c>
      <c r="P4372" t="str">
        <f>MID(VLOOKUP($D4372,業務!$A$1:$E$11,2,FALSE),FIND("/",VLOOKUP($D4372,業務!$A$1:$E$11,2,FALSE))+1,2)</f>
        <v>專員</v>
      </c>
      <c r="Q4372">
        <f t="shared" si="205"/>
        <v>0.01</v>
      </c>
      <c r="R4372">
        <f t="shared" si="206"/>
        <v>92.999999999999986</v>
      </c>
    </row>
    <row r="4373" spans="1:18" ht="15.75" customHeight="1">
      <c r="A4373" s="19">
        <v>4372</v>
      </c>
      <c r="B4373" s="4">
        <v>26</v>
      </c>
      <c r="C4373" s="15">
        <v>276</v>
      </c>
      <c r="D4373" s="21">
        <v>6</v>
      </c>
      <c r="E4373" s="22">
        <v>44685</v>
      </c>
      <c r="F4373" s="26">
        <v>11</v>
      </c>
      <c r="G4373" s="24">
        <v>0.11</v>
      </c>
      <c r="H4373">
        <f>VLOOKUP($B4373,產品!$A$1:$E$61,4,FALSE)*(1-$G4373)*$F4373</f>
        <v>63635</v>
      </c>
      <c r="I4373" s="58">
        <f>$H4373-VLOOKUP($B4373,產品!$A$2:$E$61,5,FALSE)*F4373-$R4373</f>
        <v>20098.650000000001</v>
      </c>
      <c r="J4373">
        <f t="shared" si="204"/>
        <v>2022</v>
      </c>
      <c r="P4373" t="str">
        <f>MID(VLOOKUP($D4373,業務!$A$1:$E$11,2,FALSE),FIND("/",VLOOKUP($D4373,業務!$A$1:$E$11,2,FALSE))+1,2)</f>
        <v>專員</v>
      </c>
      <c r="Q4373">
        <f t="shared" si="205"/>
        <v>0.01</v>
      </c>
      <c r="R4373">
        <f t="shared" si="206"/>
        <v>636.35</v>
      </c>
    </row>
    <row r="4374" spans="1:18" ht="15.75" customHeight="1">
      <c r="A4374" s="19">
        <v>4373</v>
      </c>
      <c r="B4374" s="4">
        <v>3</v>
      </c>
      <c r="C4374" s="15">
        <v>117</v>
      </c>
      <c r="D4374" s="21">
        <v>6</v>
      </c>
      <c r="E4374" s="22">
        <v>44685</v>
      </c>
      <c r="F4374" s="26">
        <v>20</v>
      </c>
      <c r="G4374" s="24">
        <v>0.09</v>
      </c>
      <c r="H4374">
        <f>VLOOKUP($B4374,產品!$A$1:$E$61,4,FALSE)*(1-$G4374)*$F4374</f>
        <v>18200</v>
      </c>
      <c r="I4374" s="58">
        <f>$H4374-VLOOKUP($B4374,產品!$A$2:$E$61,5,FALSE)*F4374-$R4374</f>
        <v>10018</v>
      </c>
      <c r="J4374">
        <f t="shared" si="204"/>
        <v>2022</v>
      </c>
      <c r="P4374" t="str">
        <f>MID(VLOOKUP($D4374,業務!$A$1:$E$11,2,FALSE),FIND("/",VLOOKUP($D4374,業務!$A$1:$E$11,2,FALSE))+1,2)</f>
        <v>專員</v>
      </c>
      <c r="Q4374">
        <f t="shared" si="205"/>
        <v>0.01</v>
      </c>
      <c r="R4374">
        <f t="shared" si="206"/>
        <v>182</v>
      </c>
    </row>
    <row r="4375" spans="1:18" ht="15.75" customHeight="1">
      <c r="A4375" s="19">
        <v>4374</v>
      </c>
      <c r="B4375" s="4">
        <v>41</v>
      </c>
      <c r="C4375" s="15">
        <v>293</v>
      </c>
      <c r="D4375" s="21">
        <v>7</v>
      </c>
      <c r="E4375" s="33">
        <v>44685</v>
      </c>
      <c r="F4375" s="14">
        <v>25</v>
      </c>
      <c r="G4375" s="34">
        <v>7.0000000000000007E-2</v>
      </c>
      <c r="H4375">
        <f>VLOOKUP($B4375,產品!$A$1:$E$61,4,FALSE)*(1-$G4375)*$F4375</f>
        <v>279000</v>
      </c>
      <c r="I4375" s="58">
        <f>$H4375-VLOOKUP($B4375,產品!$A$2:$E$61,5,FALSE)*F4375-$R4375</f>
        <v>80652</v>
      </c>
      <c r="J4375">
        <f t="shared" si="204"/>
        <v>2022</v>
      </c>
      <c r="P4375" t="str">
        <f>MID(VLOOKUP($D4375,業務!$A$1:$E$11,2,FALSE),FIND("/",VLOOKUP($D4375,業務!$A$1:$E$11,2,FALSE))+1,2)</f>
        <v>副理</v>
      </c>
      <c r="Q4375">
        <f t="shared" si="205"/>
        <v>1.2E-2</v>
      </c>
      <c r="R4375">
        <f t="shared" si="206"/>
        <v>3348</v>
      </c>
    </row>
    <row r="4376" spans="1:18" ht="15.75" customHeight="1">
      <c r="A4376" s="19">
        <v>4375</v>
      </c>
      <c r="B4376" s="4">
        <v>30</v>
      </c>
      <c r="C4376" s="15">
        <v>11</v>
      </c>
      <c r="D4376" s="21">
        <v>6</v>
      </c>
      <c r="E4376" s="22">
        <v>44685</v>
      </c>
      <c r="F4376" s="26">
        <v>25</v>
      </c>
      <c r="G4376" s="24">
        <v>0.14000000000000001</v>
      </c>
      <c r="H4376">
        <f>VLOOKUP($B4376,產品!$A$1:$E$61,4,FALSE)*(1-$G4376)*$F4376</f>
        <v>139750</v>
      </c>
      <c r="I4376" s="58">
        <f>$H4376-VLOOKUP($B4376,產品!$A$2:$E$61,5,FALSE)*F4376-$R4376</f>
        <v>40852.5</v>
      </c>
      <c r="J4376">
        <f t="shared" si="204"/>
        <v>2022</v>
      </c>
      <c r="P4376" t="str">
        <f>MID(VLOOKUP($D4376,業務!$A$1:$E$11,2,FALSE),FIND("/",VLOOKUP($D4376,業務!$A$1:$E$11,2,FALSE))+1,2)</f>
        <v>專員</v>
      </c>
      <c r="Q4376">
        <f t="shared" si="205"/>
        <v>0.01</v>
      </c>
      <c r="R4376">
        <f t="shared" si="206"/>
        <v>1397.5</v>
      </c>
    </row>
    <row r="4377" spans="1:18" ht="15.75" customHeight="1">
      <c r="A4377" s="19">
        <v>4376</v>
      </c>
      <c r="B4377" s="4">
        <v>51</v>
      </c>
      <c r="C4377" s="15">
        <v>257</v>
      </c>
      <c r="D4377" s="21">
        <v>4</v>
      </c>
      <c r="E4377" s="22">
        <v>44686</v>
      </c>
      <c r="F4377" s="26">
        <v>10</v>
      </c>
      <c r="G4377" s="24">
        <v>0.15</v>
      </c>
      <c r="H4377">
        <f>VLOOKUP($B4377,產品!$A$1:$E$61,4,FALSE)*(1-$G4377)*$F4377</f>
        <v>170000</v>
      </c>
      <c r="I4377" s="58">
        <f>$H4377-VLOOKUP($B4377,產品!$A$2:$E$61,5,FALSE)*F4377-$R4377</f>
        <v>27960</v>
      </c>
      <c r="J4377">
        <f t="shared" si="204"/>
        <v>2022</v>
      </c>
      <c r="P4377" t="str">
        <f>MID(VLOOKUP($D4377,業務!$A$1:$E$11,2,FALSE),FIND("/",VLOOKUP($D4377,業務!$A$1:$E$11,2,FALSE))+1,2)</f>
        <v>副理</v>
      </c>
      <c r="Q4377">
        <f t="shared" si="205"/>
        <v>1.2E-2</v>
      </c>
      <c r="R4377">
        <f t="shared" si="206"/>
        <v>2040</v>
      </c>
    </row>
    <row r="4378" spans="1:18" ht="15.75" customHeight="1">
      <c r="A4378" s="19">
        <v>4377</v>
      </c>
      <c r="B4378" s="4">
        <v>53</v>
      </c>
      <c r="C4378" s="15">
        <v>9</v>
      </c>
      <c r="D4378" s="21">
        <v>6</v>
      </c>
      <c r="E4378" s="22">
        <v>44686</v>
      </c>
      <c r="F4378" s="26">
        <v>18</v>
      </c>
      <c r="G4378" s="24">
        <v>7.0000000000000007E-2</v>
      </c>
      <c r="H4378">
        <f>VLOOKUP($B4378,產品!$A$1:$E$61,4,FALSE)*(1-$G4378)*$F4378</f>
        <v>251099.99999999997</v>
      </c>
      <c r="I4378" s="58">
        <f>$H4378-VLOOKUP($B4378,產品!$A$2:$E$61,5,FALSE)*F4378-$R4378</f>
        <v>59588.999999999971</v>
      </c>
      <c r="J4378">
        <f t="shared" si="204"/>
        <v>2022</v>
      </c>
      <c r="P4378" t="str">
        <f>MID(VLOOKUP($D4378,業務!$A$1:$E$11,2,FALSE),FIND("/",VLOOKUP($D4378,業務!$A$1:$E$11,2,FALSE))+1,2)</f>
        <v>專員</v>
      </c>
      <c r="Q4378">
        <f t="shared" si="205"/>
        <v>0.01</v>
      </c>
      <c r="R4378">
        <f t="shared" si="206"/>
        <v>2510.9999999999995</v>
      </c>
    </row>
    <row r="4379" spans="1:18" ht="15.75" customHeight="1">
      <c r="A4379" s="19">
        <v>4378</v>
      </c>
      <c r="B4379" s="4">
        <v>8</v>
      </c>
      <c r="C4379" s="15">
        <v>121</v>
      </c>
      <c r="D4379" s="21">
        <v>10</v>
      </c>
      <c r="E4379" s="22">
        <v>44686</v>
      </c>
      <c r="F4379" s="26">
        <v>20</v>
      </c>
      <c r="G4379" s="24">
        <v>0.08</v>
      </c>
      <c r="H4379">
        <f>VLOOKUP($B4379,產品!$A$1:$E$61,4,FALSE)*(1-$G4379)*$F4379</f>
        <v>18400</v>
      </c>
      <c r="I4379" s="58">
        <f>$H4379-VLOOKUP($B4379,產品!$A$2:$E$61,5,FALSE)*F4379-$R4379</f>
        <v>10216</v>
      </c>
      <c r="J4379">
        <f t="shared" si="204"/>
        <v>2022</v>
      </c>
      <c r="P4379" t="str">
        <f>MID(VLOOKUP($D4379,業務!$A$1:$E$11,2,FALSE),FIND("/",VLOOKUP($D4379,業務!$A$1:$E$11,2,FALSE))+1,2)</f>
        <v>專員</v>
      </c>
      <c r="Q4379">
        <f t="shared" si="205"/>
        <v>0.01</v>
      </c>
      <c r="R4379">
        <f t="shared" si="206"/>
        <v>184</v>
      </c>
    </row>
    <row r="4380" spans="1:18" ht="15.75" customHeight="1">
      <c r="A4380" s="19">
        <v>4379</v>
      </c>
      <c r="B4380" s="4">
        <v>14</v>
      </c>
      <c r="C4380" s="15">
        <v>267</v>
      </c>
      <c r="D4380" s="21">
        <v>5</v>
      </c>
      <c r="E4380" s="22">
        <v>44686</v>
      </c>
      <c r="F4380" s="26">
        <v>50</v>
      </c>
      <c r="G4380" s="24">
        <v>7.0000000000000007E-2</v>
      </c>
      <c r="H4380">
        <f>VLOOKUP($B4380,產品!$A$1:$E$61,4,FALSE)*(1-$G4380)*$F4380</f>
        <v>83700</v>
      </c>
      <c r="I4380" s="58">
        <f>$H4380-VLOOKUP($B4380,產品!$A$2:$E$61,5,FALSE)*F4380-$R4380</f>
        <v>46863</v>
      </c>
      <c r="J4380">
        <f t="shared" si="204"/>
        <v>2022</v>
      </c>
      <c r="P4380" t="str">
        <f>MID(VLOOKUP($D4380,業務!$A$1:$E$11,2,FALSE),FIND("/",VLOOKUP($D4380,業務!$A$1:$E$11,2,FALSE))+1,2)</f>
        <v>專員</v>
      </c>
      <c r="Q4380">
        <f t="shared" si="205"/>
        <v>0.01</v>
      </c>
      <c r="R4380">
        <f t="shared" si="206"/>
        <v>837</v>
      </c>
    </row>
    <row r="4381" spans="1:18" ht="15.75" customHeight="1">
      <c r="A4381" s="19">
        <v>4380</v>
      </c>
      <c r="B4381" s="4">
        <v>11</v>
      </c>
      <c r="C4381" s="15">
        <v>261</v>
      </c>
      <c r="D4381" s="21">
        <v>7</v>
      </c>
      <c r="E4381" s="22">
        <v>44686</v>
      </c>
      <c r="F4381" s="26">
        <v>75</v>
      </c>
      <c r="G4381" s="24">
        <v>0.17</v>
      </c>
      <c r="H4381">
        <f>VLOOKUP($B4381,產品!$A$1:$E$61,4,FALSE)*(1-$G4381)*$F4381</f>
        <v>62250</v>
      </c>
      <c r="I4381" s="58">
        <f>$H4381-VLOOKUP($B4381,產品!$A$2:$E$61,5,FALSE)*F4381-$R4381</f>
        <v>31503</v>
      </c>
      <c r="J4381">
        <f t="shared" si="204"/>
        <v>2022</v>
      </c>
      <c r="P4381" t="str">
        <f>MID(VLOOKUP($D4381,業務!$A$1:$E$11,2,FALSE),FIND("/",VLOOKUP($D4381,業務!$A$1:$E$11,2,FALSE))+1,2)</f>
        <v>副理</v>
      </c>
      <c r="Q4381">
        <f t="shared" si="205"/>
        <v>1.2E-2</v>
      </c>
      <c r="R4381">
        <f t="shared" si="206"/>
        <v>747</v>
      </c>
    </row>
    <row r="4382" spans="1:18" ht="15.75" customHeight="1">
      <c r="A4382" s="19">
        <v>4381</v>
      </c>
      <c r="B4382" s="4">
        <v>20</v>
      </c>
      <c r="C4382" s="15">
        <v>283</v>
      </c>
      <c r="D4382" s="21">
        <v>8</v>
      </c>
      <c r="E4382" s="22">
        <v>44686</v>
      </c>
      <c r="F4382" s="26">
        <v>80</v>
      </c>
      <c r="G4382" s="24">
        <v>0.13</v>
      </c>
      <c r="H4382">
        <f>VLOOKUP($B4382,產品!$A$1:$E$61,4,FALSE)*(1-$G4382)*$F4382</f>
        <v>125280</v>
      </c>
      <c r="I4382" s="58">
        <f>$H4382-VLOOKUP($B4382,產品!$A$2:$E$61,5,FALSE)*F4382-$R4382</f>
        <v>66427.199999999997</v>
      </c>
      <c r="J4382">
        <f t="shared" si="204"/>
        <v>2022</v>
      </c>
      <c r="P4382" t="str">
        <f>MID(VLOOKUP($D4382,業務!$A$1:$E$11,2,FALSE),FIND("/",VLOOKUP($D4382,業務!$A$1:$E$11,2,FALSE))+1,2)</f>
        <v>專員</v>
      </c>
      <c r="Q4382">
        <f t="shared" si="205"/>
        <v>0.01</v>
      </c>
      <c r="R4382">
        <f t="shared" si="206"/>
        <v>1252.8</v>
      </c>
    </row>
    <row r="4383" spans="1:18" ht="15.75" customHeight="1">
      <c r="A4383" s="19">
        <v>4382</v>
      </c>
      <c r="B4383" s="4">
        <v>3</v>
      </c>
      <c r="C4383" s="15">
        <v>264</v>
      </c>
      <c r="D4383" s="21">
        <v>3</v>
      </c>
      <c r="E4383" s="22">
        <v>44686</v>
      </c>
      <c r="F4383" s="26">
        <v>90</v>
      </c>
      <c r="G4383" s="24">
        <v>0.16</v>
      </c>
      <c r="H4383">
        <f>VLOOKUP($B4383,產品!$A$1:$E$61,4,FALSE)*(1-$G4383)*$F4383</f>
        <v>75600</v>
      </c>
      <c r="I4383" s="58">
        <f>$H4383-VLOOKUP($B4383,產品!$A$2:$E$61,5,FALSE)*F4383-$R4383</f>
        <v>38390.400000000001</v>
      </c>
      <c r="J4383">
        <f t="shared" si="204"/>
        <v>2022</v>
      </c>
      <c r="P4383" t="str">
        <f>MID(VLOOKUP($D4383,業務!$A$1:$E$11,2,FALSE),FIND("/",VLOOKUP($D4383,業務!$A$1:$E$11,2,FALSE))+1,2)</f>
        <v>協理</v>
      </c>
      <c r="Q4383">
        <f t="shared" si="205"/>
        <v>1.6E-2</v>
      </c>
      <c r="R4383">
        <f t="shared" si="206"/>
        <v>1209.6000000000001</v>
      </c>
    </row>
    <row r="4384" spans="1:18" ht="15.75" customHeight="1">
      <c r="A4384" s="19">
        <v>4383</v>
      </c>
      <c r="B4384" s="4">
        <v>41</v>
      </c>
      <c r="C4384" s="15">
        <v>122</v>
      </c>
      <c r="D4384" s="21">
        <v>8</v>
      </c>
      <c r="E4384" s="22">
        <v>44687</v>
      </c>
      <c r="F4384" s="26">
        <v>15</v>
      </c>
      <c r="G4384" s="24">
        <v>0.11</v>
      </c>
      <c r="H4384">
        <f>VLOOKUP($B4384,產品!$A$1:$E$61,4,FALSE)*(1-$G4384)*$F4384</f>
        <v>160200</v>
      </c>
      <c r="I4384" s="58">
        <f>$H4384-VLOOKUP($B4384,產品!$A$2:$E$61,5,FALSE)*F4384-$R4384</f>
        <v>41598</v>
      </c>
      <c r="J4384">
        <f t="shared" si="204"/>
        <v>2022</v>
      </c>
      <c r="P4384" t="str">
        <f>MID(VLOOKUP($D4384,業務!$A$1:$E$11,2,FALSE),FIND("/",VLOOKUP($D4384,業務!$A$1:$E$11,2,FALSE))+1,2)</f>
        <v>專員</v>
      </c>
      <c r="Q4384">
        <f t="shared" si="205"/>
        <v>0.01</v>
      </c>
      <c r="R4384">
        <f t="shared" si="206"/>
        <v>1602</v>
      </c>
    </row>
    <row r="4385" spans="1:18" ht="15.75" customHeight="1">
      <c r="A4385" s="19">
        <v>4384</v>
      </c>
      <c r="B4385" s="4">
        <v>16</v>
      </c>
      <c r="C4385" s="15">
        <v>139</v>
      </c>
      <c r="D4385" s="21">
        <v>2</v>
      </c>
      <c r="E4385" s="22">
        <v>44687</v>
      </c>
      <c r="F4385" s="26">
        <v>50</v>
      </c>
      <c r="G4385" s="24">
        <v>0.08</v>
      </c>
      <c r="H4385">
        <f>VLOOKUP($B4385,產品!$A$1:$E$61,4,FALSE)*(1-$G4385)*$F4385</f>
        <v>82800</v>
      </c>
      <c r="I4385" s="58">
        <f>$H4385-VLOOKUP($B4385,產品!$A$2:$E$61,5,FALSE)*F4385-$R4385</f>
        <v>45558</v>
      </c>
      <c r="J4385">
        <f t="shared" si="204"/>
        <v>2022</v>
      </c>
      <c r="P4385" t="str">
        <f>MID(VLOOKUP($D4385,業務!$A$1:$E$11,2,FALSE),FIND("/",VLOOKUP($D4385,業務!$A$1:$E$11,2,FALSE))+1,2)</f>
        <v>經理</v>
      </c>
      <c r="Q4385">
        <f t="shared" si="205"/>
        <v>1.4999999999999999E-2</v>
      </c>
      <c r="R4385">
        <f t="shared" si="206"/>
        <v>1242</v>
      </c>
    </row>
    <row r="4386" spans="1:18" ht="15.75" customHeight="1">
      <c r="A4386" s="19">
        <v>4385</v>
      </c>
      <c r="B4386" s="4">
        <v>44</v>
      </c>
      <c r="C4386" s="15">
        <v>121</v>
      </c>
      <c r="D4386" s="21">
        <v>5</v>
      </c>
      <c r="E4386" s="22">
        <v>44688</v>
      </c>
      <c r="F4386" s="26">
        <v>3</v>
      </c>
      <c r="G4386" s="24">
        <v>0.08</v>
      </c>
      <c r="H4386">
        <f>VLOOKUP($B4386,產品!$A$1:$E$61,4,FALSE)*(1-$G4386)*$F4386</f>
        <v>55200</v>
      </c>
      <c r="I4386" s="58">
        <f>$H4386-VLOOKUP($B4386,產品!$A$2:$E$61,5,FALSE)*F4386-$R4386</f>
        <v>15648</v>
      </c>
      <c r="J4386">
        <f t="shared" si="204"/>
        <v>2022</v>
      </c>
      <c r="P4386" t="str">
        <f>MID(VLOOKUP($D4386,業務!$A$1:$E$11,2,FALSE),FIND("/",VLOOKUP($D4386,業務!$A$1:$E$11,2,FALSE))+1,2)</f>
        <v>專員</v>
      </c>
      <c r="Q4386">
        <f t="shared" si="205"/>
        <v>0.01</v>
      </c>
      <c r="R4386">
        <f t="shared" si="206"/>
        <v>552</v>
      </c>
    </row>
    <row r="4387" spans="1:18" ht="15.75" customHeight="1">
      <c r="A4387" s="19">
        <v>4386</v>
      </c>
      <c r="B4387" s="4">
        <v>38</v>
      </c>
      <c r="C4387" s="15">
        <v>294</v>
      </c>
      <c r="D4387" s="21">
        <v>8</v>
      </c>
      <c r="E4387" s="22">
        <v>44688</v>
      </c>
      <c r="F4387" s="26">
        <v>3</v>
      </c>
      <c r="G4387" s="24">
        <v>7.0000000000000007E-2</v>
      </c>
      <c r="H4387">
        <f>VLOOKUP($B4387,產品!$A$1:$E$61,4,FALSE)*(1-$G4387)*$F4387</f>
        <v>41849.999999999993</v>
      </c>
      <c r="I4387" s="58">
        <f>$H4387-VLOOKUP($B4387,產品!$A$2:$E$61,5,FALSE)*F4387-$R4387</f>
        <v>12181.499999999993</v>
      </c>
      <c r="J4387">
        <f t="shared" si="204"/>
        <v>2022</v>
      </c>
      <c r="P4387" t="str">
        <f>MID(VLOOKUP($D4387,業務!$A$1:$E$11,2,FALSE),FIND("/",VLOOKUP($D4387,業務!$A$1:$E$11,2,FALSE))+1,2)</f>
        <v>專員</v>
      </c>
      <c r="Q4387">
        <f t="shared" si="205"/>
        <v>0.01</v>
      </c>
      <c r="R4387">
        <f t="shared" si="206"/>
        <v>418.49999999999994</v>
      </c>
    </row>
    <row r="4388" spans="1:18" ht="15.75" customHeight="1">
      <c r="A4388" s="19">
        <v>4387</v>
      </c>
      <c r="B4388" s="4">
        <v>43</v>
      </c>
      <c r="C4388" s="15">
        <v>116</v>
      </c>
      <c r="D4388" s="21">
        <v>8</v>
      </c>
      <c r="E4388" s="22">
        <v>44688</v>
      </c>
      <c r="F4388" s="26">
        <v>3</v>
      </c>
      <c r="G4388" s="24">
        <v>0.12</v>
      </c>
      <c r="H4388">
        <f>VLOOKUP($B4388,產品!$A$1:$E$61,4,FALSE)*(1-$G4388)*$F4388</f>
        <v>47520</v>
      </c>
      <c r="I4388" s="58">
        <f>$H4388-VLOOKUP($B4388,產品!$A$2:$E$61,5,FALSE)*F4388-$R4388</f>
        <v>11944.8</v>
      </c>
      <c r="J4388">
        <f t="shared" si="204"/>
        <v>2022</v>
      </c>
      <c r="P4388" t="str">
        <f>MID(VLOOKUP($D4388,業務!$A$1:$E$11,2,FALSE),FIND("/",VLOOKUP($D4388,業務!$A$1:$E$11,2,FALSE))+1,2)</f>
        <v>專員</v>
      </c>
      <c r="Q4388">
        <f t="shared" si="205"/>
        <v>0.01</v>
      </c>
      <c r="R4388">
        <f t="shared" si="206"/>
        <v>475.2</v>
      </c>
    </row>
    <row r="4389" spans="1:18" ht="15.75" customHeight="1">
      <c r="A4389" s="19">
        <v>4388</v>
      </c>
      <c r="B4389" s="4">
        <v>7</v>
      </c>
      <c r="C4389" s="15">
        <v>10</v>
      </c>
      <c r="D4389" s="21">
        <v>1</v>
      </c>
      <c r="E4389" s="22">
        <v>44688</v>
      </c>
      <c r="F4389" s="26">
        <v>10</v>
      </c>
      <c r="G4389" s="24">
        <v>0.09</v>
      </c>
      <c r="H4389">
        <f>VLOOKUP($B4389,產品!$A$1:$E$61,4,FALSE)*(1-$G4389)*$F4389</f>
        <v>9100</v>
      </c>
      <c r="I4389" s="58">
        <f>$H4389-VLOOKUP($B4389,產品!$A$2:$E$61,5,FALSE)*F4389-$R4389</f>
        <v>5009</v>
      </c>
      <c r="J4389">
        <f t="shared" si="204"/>
        <v>2022</v>
      </c>
      <c r="P4389" t="str">
        <f>MID(VLOOKUP($D4389,業務!$A$1:$E$11,2,FALSE),FIND("/",VLOOKUP($D4389,業務!$A$1:$E$11,2,FALSE))+1,2)</f>
        <v>專員</v>
      </c>
      <c r="Q4389">
        <f t="shared" si="205"/>
        <v>0.01</v>
      </c>
      <c r="R4389">
        <f t="shared" si="206"/>
        <v>91</v>
      </c>
    </row>
    <row r="4390" spans="1:18" ht="15.75" customHeight="1">
      <c r="A4390" s="19">
        <v>4389</v>
      </c>
      <c r="B4390" s="4">
        <v>8</v>
      </c>
      <c r="C4390" s="15">
        <v>288</v>
      </c>
      <c r="D4390" s="21">
        <v>5</v>
      </c>
      <c r="E4390" s="22">
        <v>44688</v>
      </c>
      <c r="F4390" s="26">
        <v>30</v>
      </c>
      <c r="G4390" s="24">
        <v>0.12</v>
      </c>
      <c r="H4390">
        <f>VLOOKUP($B4390,產品!$A$1:$E$61,4,FALSE)*(1-$G4390)*$F4390</f>
        <v>26400</v>
      </c>
      <c r="I4390" s="58">
        <f>$H4390-VLOOKUP($B4390,產品!$A$2:$E$61,5,FALSE)*F4390-$R4390</f>
        <v>14136</v>
      </c>
      <c r="J4390">
        <f t="shared" si="204"/>
        <v>2022</v>
      </c>
      <c r="P4390" t="str">
        <f>MID(VLOOKUP($D4390,業務!$A$1:$E$11,2,FALSE),FIND("/",VLOOKUP($D4390,業務!$A$1:$E$11,2,FALSE))+1,2)</f>
        <v>專員</v>
      </c>
      <c r="Q4390">
        <f t="shared" si="205"/>
        <v>0.01</v>
      </c>
      <c r="R4390">
        <f t="shared" si="206"/>
        <v>264</v>
      </c>
    </row>
    <row r="4391" spans="1:18" ht="15.75" customHeight="1">
      <c r="A4391" s="19">
        <v>4390</v>
      </c>
      <c r="B4391" s="4">
        <v>11</v>
      </c>
      <c r="C4391" s="15">
        <v>284</v>
      </c>
      <c r="D4391" s="21">
        <v>3</v>
      </c>
      <c r="E4391" s="22">
        <v>44688</v>
      </c>
      <c r="F4391" s="26">
        <v>60</v>
      </c>
      <c r="G4391" s="24">
        <v>0.2</v>
      </c>
      <c r="H4391">
        <f>VLOOKUP($B4391,產品!$A$1:$E$61,4,FALSE)*(1-$G4391)*$F4391</f>
        <v>48000</v>
      </c>
      <c r="I4391" s="58">
        <f>$H4391-VLOOKUP($B4391,產品!$A$2:$E$61,5,FALSE)*F4391-$R4391</f>
        <v>23232</v>
      </c>
      <c r="J4391">
        <f t="shared" si="204"/>
        <v>2022</v>
      </c>
      <c r="P4391" t="str">
        <f>MID(VLOOKUP($D4391,業務!$A$1:$E$11,2,FALSE),FIND("/",VLOOKUP($D4391,業務!$A$1:$E$11,2,FALSE))+1,2)</f>
        <v>協理</v>
      </c>
      <c r="Q4391">
        <f t="shared" si="205"/>
        <v>1.6E-2</v>
      </c>
      <c r="R4391">
        <f t="shared" si="206"/>
        <v>768</v>
      </c>
    </row>
    <row r="4392" spans="1:18" ht="15.75" customHeight="1">
      <c r="A4392" s="19">
        <v>4391</v>
      </c>
      <c r="B4392" s="4">
        <v>22</v>
      </c>
      <c r="C4392" s="15">
        <v>123</v>
      </c>
      <c r="D4392" s="21">
        <v>8</v>
      </c>
      <c r="E4392" s="22">
        <v>44688</v>
      </c>
      <c r="F4392" s="26">
        <v>100</v>
      </c>
      <c r="G4392" s="24">
        <v>0.13</v>
      </c>
      <c r="H4392">
        <f>VLOOKUP($B4392,產品!$A$1:$E$61,4,FALSE)*(1-$G4392)*$F4392</f>
        <v>156600</v>
      </c>
      <c r="I4392" s="58">
        <f>$H4392-VLOOKUP($B4392,產品!$A$2:$E$61,5,FALSE)*F4392-$R4392</f>
        <v>83034</v>
      </c>
      <c r="J4392">
        <f t="shared" si="204"/>
        <v>2022</v>
      </c>
      <c r="P4392" t="str">
        <f>MID(VLOOKUP($D4392,業務!$A$1:$E$11,2,FALSE),FIND("/",VLOOKUP($D4392,業務!$A$1:$E$11,2,FALSE))+1,2)</f>
        <v>專員</v>
      </c>
      <c r="Q4392">
        <f t="shared" si="205"/>
        <v>0.01</v>
      </c>
      <c r="R4392">
        <f t="shared" si="206"/>
        <v>1566</v>
      </c>
    </row>
    <row r="4393" spans="1:18" ht="15.75" customHeight="1">
      <c r="A4393" s="19">
        <v>4392</v>
      </c>
      <c r="B4393" s="4">
        <v>44</v>
      </c>
      <c r="C4393" s="15">
        <v>11</v>
      </c>
      <c r="D4393" s="21">
        <v>6</v>
      </c>
      <c r="E4393" s="22">
        <v>44689</v>
      </c>
      <c r="F4393" s="26">
        <v>5</v>
      </c>
      <c r="G4393" s="24">
        <v>0.09</v>
      </c>
      <c r="H4393">
        <f>VLOOKUP($B4393,產品!$A$1:$E$61,4,FALSE)*(1-$G4393)*$F4393</f>
        <v>91000</v>
      </c>
      <c r="I4393" s="58">
        <f>$H4393-VLOOKUP($B4393,產品!$A$2:$E$61,5,FALSE)*F4393-$R4393</f>
        <v>25090</v>
      </c>
      <c r="J4393">
        <f t="shared" si="204"/>
        <v>2022</v>
      </c>
      <c r="P4393" t="str">
        <f>MID(VLOOKUP($D4393,業務!$A$1:$E$11,2,FALSE),FIND("/",VLOOKUP($D4393,業務!$A$1:$E$11,2,FALSE))+1,2)</f>
        <v>專員</v>
      </c>
      <c r="Q4393">
        <f t="shared" si="205"/>
        <v>0.01</v>
      </c>
      <c r="R4393">
        <f t="shared" si="206"/>
        <v>910</v>
      </c>
    </row>
    <row r="4394" spans="1:18" ht="15.75" customHeight="1">
      <c r="A4394" s="19">
        <v>4393</v>
      </c>
      <c r="B4394" s="4">
        <v>8</v>
      </c>
      <c r="C4394" s="15">
        <v>292</v>
      </c>
      <c r="D4394" s="21">
        <v>4</v>
      </c>
      <c r="E4394" s="22">
        <v>44689</v>
      </c>
      <c r="F4394" s="26">
        <v>80</v>
      </c>
      <c r="G4394" s="24">
        <v>0.15</v>
      </c>
      <c r="H4394">
        <f>VLOOKUP($B4394,產品!$A$1:$E$61,4,FALSE)*(1-$G4394)*$F4394</f>
        <v>68000</v>
      </c>
      <c r="I4394" s="58">
        <f>$H4394-VLOOKUP($B4394,產品!$A$2:$E$61,5,FALSE)*F4394-$R4394</f>
        <v>35184</v>
      </c>
      <c r="J4394">
        <f t="shared" si="204"/>
        <v>2022</v>
      </c>
      <c r="P4394" t="str">
        <f>MID(VLOOKUP($D4394,業務!$A$1:$E$11,2,FALSE),FIND("/",VLOOKUP($D4394,業務!$A$1:$E$11,2,FALSE))+1,2)</f>
        <v>副理</v>
      </c>
      <c r="Q4394">
        <f t="shared" si="205"/>
        <v>1.2E-2</v>
      </c>
      <c r="R4394">
        <f t="shared" si="206"/>
        <v>816</v>
      </c>
    </row>
    <row r="4395" spans="1:18" ht="15.75" customHeight="1">
      <c r="A4395" s="19">
        <v>4394</v>
      </c>
      <c r="B4395" s="4">
        <v>17</v>
      </c>
      <c r="C4395" s="15">
        <v>279</v>
      </c>
      <c r="D4395" s="21">
        <v>2</v>
      </c>
      <c r="E4395" s="22">
        <v>44690</v>
      </c>
      <c r="F4395" s="26">
        <v>70</v>
      </c>
      <c r="G4395" s="24">
        <v>0.17</v>
      </c>
      <c r="H4395">
        <f>VLOOKUP($B4395,產品!$A$1:$E$61,4,FALSE)*(1-$G4395)*$F4395</f>
        <v>104580</v>
      </c>
      <c r="I4395" s="58">
        <f>$H4395-VLOOKUP($B4395,產品!$A$2:$E$61,5,FALSE)*F4395-$R4395</f>
        <v>52611.3</v>
      </c>
      <c r="J4395">
        <f t="shared" si="204"/>
        <v>2022</v>
      </c>
      <c r="P4395" t="str">
        <f>MID(VLOOKUP($D4395,業務!$A$1:$E$11,2,FALSE),FIND("/",VLOOKUP($D4395,業務!$A$1:$E$11,2,FALSE))+1,2)</f>
        <v>經理</v>
      </c>
      <c r="Q4395">
        <f t="shared" si="205"/>
        <v>1.4999999999999999E-2</v>
      </c>
      <c r="R4395">
        <f t="shared" si="206"/>
        <v>1568.7</v>
      </c>
    </row>
    <row r="4396" spans="1:18" ht="15.75" customHeight="1">
      <c r="A4396" s="19">
        <v>4395</v>
      </c>
      <c r="B4396" s="4">
        <v>5</v>
      </c>
      <c r="C4396" s="15">
        <v>272</v>
      </c>
      <c r="D4396" s="21">
        <v>7</v>
      </c>
      <c r="E4396" s="33">
        <v>44690</v>
      </c>
      <c r="F4396" s="14">
        <v>80</v>
      </c>
      <c r="G4396" s="34">
        <v>0.08</v>
      </c>
      <c r="H4396">
        <f>VLOOKUP($B4396,產品!$A$1:$E$61,4,FALSE)*(1-$G4396)*$F4396</f>
        <v>73600</v>
      </c>
      <c r="I4396" s="58">
        <f>$H4396-VLOOKUP($B4396,產品!$A$2:$E$61,5,FALSE)*F4396-$R4396</f>
        <v>40716.800000000003</v>
      </c>
      <c r="J4396">
        <f t="shared" si="204"/>
        <v>2022</v>
      </c>
      <c r="P4396" t="str">
        <f>MID(VLOOKUP($D4396,業務!$A$1:$E$11,2,FALSE),FIND("/",VLOOKUP($D4396,業務!$A$1:$E$11,2,FALSE))+1,2)</f>
        <v>副理</v>
      </c>
      <c r="Q4396">
        <f t="shared" si="205"/>
        <v>1.2E-2</v>
      </c>
      <c r="R4396">
        <f t="shared" si="206"/>
        <v>883.2</v>
      </c>
    </row>
    <row r="4397" spans="1:18" ht="15.75" customHeight="1">
      <c r="A4397" s="19">
        <v>4396</v>
      </c>
      <c r="B4397" s="4">
        <v>15</v>
      </c>
      <c r="C4397" s="15">
        <v>112</v>
      </c>
      <c r="D4397" s="21">
        <v>1</v>
      </c>
      <c r="E4397" s="22">
        <v>44690</v>
      </c>
      <c r="F4397" s="26">
        <v>125</v>
      </c>
      <c r="G4397" s="24">
        <v>0.2</v>
      </c>
      <c r="H4397">
        <f>VLOOKUP($B4397,產品!$A$1:$E$61,4,FALSE)*(1-$G4397)*$F4397</f>
        <v>180000</v>
      </c>
      <c r="I4397" s="58">
        <f>$H4397-VLOOKUP($B4397,產品!$A$2:$E$61,5,FALSE)*F4397-$R4397</f>
        <v>88200</v>
      </c>
      <c r="J4397">
        <f t="shared" si="204"/>
        <v>2022</v>
      </c>
      <c r="P4397" t="str">
        <f>MID(VLOOKUP($D4397,業務!$A$1:$E$11,2,FALSE),FIND("/",VLOOKUP($D4397,業務!$A$1:$E$11,2,FALSE))+1,2)</f>
        <v>專員</v>
      </c>
      <c r="Q4397">
        <f t="shared" si="205"/>
        <v>0.01</v>
      </c>
      <c r="R4397">
        <f t="shared" si="206"/>
        <v>1800</v>
      </c>
    </row>
    <row r="4398" spans="1:18" ht="15.75" customHeight="1">
      <c r="A4398" s="19">
        <v>4397</v>
      </c>
      <c r="B4398" s="4">
        <v>59</v>
      </c>
      <c r="C4398" s="15">
        <v>12</v>
      </c>
      <c r="D4398" s="21">
        <v>8</v>
      </c>
      <c r="E4398" s="22">
        <v>44691</v>
      </c>
      <c r="F4398" s="26">
        <v>5</v>
      </c>
      <c r="G4398" s="24">
        <v>7.0000000000000007E-2</v>
      </c>
      <c r="H4398">
        <f>VLOOKUP($B4398,產品!$A$1:$E$61,4,FALSE)*(1-$G4398)*$F4398</f>
        <v>111600</v>
      </c>
      <c r="I4398" s="58">
        <f>$H4398-VLOOKUP($B4398,產品!$A$2:$E$61,5,FALSE)*F4398-$R4398</f>
        <v>26484</v>
      </c>
      <c r="J4398">
        <f t="shared" si="204"/>
        <v>2022</v>
      </c>
      <c r="P4398" t="str">
        <f>MID(VLOOKUP($D4398,業務!$A$1:$E$11,2,FALSE),FIND("/",VLOOKUP($D4398,業務!$A$1:$E$11,2,FALSE))+1,2)</f>
        <v>專員</v>
      </c>
      <c r="Q4398">
        <f t="shared" si="205"/>
        <v>0.01</v>
      </c>
      <c r="R4398">
        <f t="shared" si="206"/>
        <v>1116</v>
      </c>
    </row>
    <row r="4399" spans="1:18" ht="15.75" customHeight="1">
      <c r="A4399" s="19">
        <v>4398</v>
      </c>
      <c r="B4399" s="4">
        <v>58</v>
      </c>
      <c r="C4399" s="15">
        <v>267</v>
      </c>
      <c r="D4399" s="21">
        <v>5</v>
      </c>
      <c r="E4399" s="22">
        <v>44691</v>
      </c>
      <c r="F4399" s="26">
        <v>5</v>
      </c>
      <c r="G4399" s="24">
        <v>0.08</v>
      </c>
      <c r="H4399">
        <f>VLOOKUP($B4399,產品!$A$1:$E$61,4,FALSE)*(1-$G4399)*$F4399</f>
        <v>96600</v>
      </c>
      <c r="I4399" s="58">
        <f>$H4399-VLOOKUP($B4399,產品!$A$2:$E$61,5,FALSE)*F4399-$R4399</f>
        <v>22134.000000000015</v>
      </c>
      <c r="J4399">
        <f t="shared" si="204"/>
        <v>2022</v>
      </c>
      <c r="P4399" t="str">
        <f>MID(VLOOKUP($D4399,業務!$A$1:$E$11,2,FALSE),FIND("/",VLOOKUP($D4399,業務!$A$1:$E$11,2,FALSE))+1,2)</f>
        <v>專員</v>
      </c>
      <c r="Q4399">
        <f t="shared" si="205"/>
        <v>0.01</v>
      </c>
      <c r="R4399">
        <f t="shared" si="206"/>
        <v>966</v>
      </c>
    </row>
    <row r="4400" spans="1:18" ht="15.75" customHeight="1">
      <c r="A4400" s="19">
        <v>4399</v>
      </c>
      <c r="B4400" s="4">
        <v>52</v>
      </c>
      <c r="C4400" s="15">
        <v>263</v>
      </c>
      <c r="D4400" s="21">
        <v>7</v>
      </c>
      <c r="E4400" s="22">
        <v>44691</v>
      </c>
      <c r="F4400" s="26">
        <v>12</v>
      </c>
      <c r="G4400" s="24">
        <v>0.1</v>
      </c>
      <c r="H4400">
        <f>VLOOKUP($B4400,產品!$A$1:$E$61,4,FALSE)*(1-$G4400)*$F4400</f>
        <v>237600</v>
      </c>
      <c r="I4400" s="58">
        <f>$H4400-VLOOKUP($B4400,產品!$A$2:$E$61,5,FALSE)*F4400-$R4400</f>
        <v>49948.800000000032</v>
      </c>
      <c r="J4400">
        <f t="shared" si="204"/>
        <v>2022</v>
      </c>
      <c r="P4400" t="str">
        <f>MID(VLOOKUP($D4400,業務!$A$1:$E$11,2,FALSE),FIND("/",VLOOKUP($D4400,業務!$A$1:$E$11,2,FALSE))+1,2)</f>
        <v>副理</v>
      </c>
      <c r="Q4400">
        <f t="shared" si="205"/>
        <v>1.2E-2</v>
      </c>
      <c r="R4400">
        <f t="shared" si="206"/>
        <v>2851.2000000000003</v>
      </c>
    </row>
    <row r="4401" spans="1:18" ht="15.75" customHeight="1">
      <c r="A4401" s="19">
        <v>4400</v>
      </c>
      <c r="B4401" s="4">
        <v>28</v>
      </c>
      <c r="C4401" s="15">
        <v>10</v>
      </c>
      <c r="D4401" s="21">
        <v>3</v>
      </c>
      <c r="E4401" s="22">
        <v>44691</v>
      </c>
      <c r="F4401" s="26">
        <v>25</v>
      </c>
      <c r="G4401" s="24">
        <v>0.1</v>
      </c>
      <c r="H4401">
        <f>VLOOKUP($B4401,產品!$A$1:$E$61,4,FALSE)*(1-$G4401)*$F4401</f>
        <v>168750</v>
      </c>
      <c r="I4401" s="58">
        <f>$H4401-VLOOKUP($B4401,產品!$A$2:$E$61,5,FALSE)*F4401-$R4401</f>
        <v>53550</v>
      </c>
      <c r="J4401">
        <f t="shared" si="204"/>
        <v>2022</v>
      </c>
      <c r="P4401" t="str">
        <f>MID(VLOOKUP($D4401,業務!$A$1:$E$11,2,FALSE),FIND("/",VLOOKUP($D4401,業務!$A$1:$E$11,2,FALSE))+1,2)</f>
        <v>協理</v>
      </c>
      <c r="Q4401">
        <f t="shared" si="205"/>
        <v>1.6E-2</v>
      </c>
      <c r="R4401">
        <f t="shared" si="206"/>
        <v>2700</v>
      </c>
    </row>
    <row r="4402" spans="1:18" ht="15.75" customHeight="1">
      <c r="A4402" s="19">
        <v>4401</v>
      </c>
      <c r="B4402" s="4">
        <v>19</v>
      </c>
      <c r="C4402" s="15">
        <v>258</v>
      </c>
      <c r="D4402" s="21">
        <v>5</v>
      </c>
      <c r="E4402" s="22">
        <v>44691</v>
      </c>
      <c r="F4402" s="26">
        <v>100</v>
      </c>
      <c r="G4402" s="24">
        <v>0.18</v>
      </c>
      <c r="H4402">
        <f>VLOOKUP($B4402,產品!$A$1:$E$61,4,FALSE)*(1-$G4402)*$F4402</f>
        <v>147600</v>
      </c>
      <c r="I4402" s="58">
        <f>$H4402-VLOOKUP($B4402,產品!$A$2:$E$61,5,FALSE)*F4402-$R4402</f>
        <v>74124</v>
      </c>
      <c r="J4402">
        <f t="shared" si="204"/>
        <v>2022</v>
      </c>
      <c r="P4402" t="str">
        <f>MID(VLOOKUP($D4402,業務!$A$1:$E$11,2,FALSE),FIND("/",VLOOKUP($D4402,業務!$A$1:$E$11,2,FALSE))+1,2)</f>
        <v>專員</v>
      </c>
      <c r="Q4402">
        <f t="shared" si="205"/>
        <v>0.01</v>
      </c>
      <c r="R4402">
        <f t="shared" si="206"/>
        <v>1476</v>
      </c>
    </row>
    <row r="4403" spans="1:18" ht="15.75" customHeight="1">
      <c r="A4403" s="19">
        <v>4402</v>
      </c>
      <c r="B4403" s="4">
        <v>42</v>
      </c>
      <c r="C4403" s="15">
        <v>114</v>
      </c>
      <c r="D4403" s="21">
        <v>1</v>
      </c>
      <c r="E4403" s="33">
        <v>44692</v>
      </c>
      <c r="F4403" s="14">
        <v>1</v>
      </c>
      <c r="G4403" s="34">
        <v>0.06</v>
      </c>
      <c r="H4403">
        <f>VLOOKUP($B4403,產品!$A$1:$E$61,4,FALSE)*(1-$G4403)*$F4403</f>
        <v>14100</v>
      </c>
      <c r="I4403" s="58">
        <f>$H4403-VLOOKUP($B4403,產品!$A$2:$E$61,5,FALSE)*F4403-$R4403</f>
        <v>4209</v>
      </c>
      <c r="J4403">
        <f t="shared" si="204"/>
        <v>2022</v>
      </c>
      <c r="P4403" t="str">
        <f>MID(VLOOKUP($D4403,業務!$A$1:$E$11,2,FALSE),FIND("/",VLOOKUP($D4403,業務!$A$1:$E$11,2,FALSE))+1,2)</f>
        <v>專員</v>
      </c>
      <c r="Q4403">
        <f t="shared" si="205"/>
        <v>0.01</v>
      </c>
      <c r="R4403">
        <f t="shared" si="206"/>
        <v>141</v>
      </c>
    </row>
    <row r="4404" spans="1:18" ht="15.75" customHeight="1">
      <c r="A4404" s="19">
        <v>4403</v>
      </c>
      <c r="B4404" s="4">
        <v>45</v>
      </c>
      <c r="C4404" s="15">
        <v>138</v>
      </c>
      <c r="D4404" s="21">
        <v>9</v>
      </c>
      <c r="E4404" s="22">
        <v>44692</v>
      </c>
      <c r="F4404" s="26">
        <v>3</v>
      </c>
      <c r="G4404" s="24">
        <v>0.18</v>
      </c>
      <c r="H4404">
        <f>VLOOKUP($B4404,產品!$A$1:$E$61,4,FALSE)*(1-$G4404)*$F4404</f>
        <v>34440</v>
      </c>
      <c r="I4404" s="58">
        <f>$H4404-VLOOKUP($B4404,產品!$A$2:$E$61,5,FALSE)*F4404-$R4404</f>
        <v>6623.4</v>
      </c>
      <c r="J4404">
        <f t="shared" si="204"/>
        <v>2022</v>
      </c>
      <c r="P4404" t="str">
        <f>MID(VLOOKUP($D4404,業務!$A$1:$E$11,2,FALSE),FIND("/",VLOOKUP($D4404,業務!$A$1:$E$11,2,FALSE))+1,2)</f>
        <v>經理</v>
      </c>
      <c r="Q4404">
        <f t="shared" si="205"/>
        <v>1.4999999999999999E-2</v>
      </c>
      <c r="R4404">
        <f t="shared" si="206"/>
        <v>516.6</v>
      </c>
    </row>
    <row r="4405" spans="1:18" ht="15.75" customHeight="1">
      <c r="A4405" s="19">
        <v>4404</v>
      </c>
      <c r="B4405" s="4">
        <v>25</v>
      </c>
      <c r="C4405" s="15">
        <v>282</v>
      </c>
      <c r="D4405" s="21">
        <v>5</v>
      </c>
      <c r="E4405" s="22">
        <v>44692</v>
      </c>
      <c r="F4405" s="26">
        <v>4</v>
      </c>
      <c r="G4405" s="24">
        <v>7.0000000000000007E-2</v>
      </c>
      <c r="H4405">
        <f>VLOOKUP($B4405,產品!$A$1:$E$61,4,FALSE)*(1-$G4405)*$F4405</f>
        <v>22320</v>
      </c>
      <c r="I4405" s="58">
        <f>$H4405-VLOOKUP($B4405,產品!$A$2:$E$61,5,FALSE)*F4405-$R4405</f>
        <v>7696.8</v>
      </c>
      <c r="J4405">
        <f t="shared" si="204"/>
        <v>2022</v>
      </c>
      <c r="P4405" t="str">
        <f>MID(VLOOKUP($D4405,業務!$A$1:$E$11,2,FALSE),FIND("/",VLOOKUP($D4405,業務!$A$1:$E$11,2,FALSE))+1,2)</f>
        <v>專員</v>
      </c>
      <c r="Q4405">
        <f t="shared" si="205"/>
        <v>0.01</v>
      </c>
      <c r="R4405">
        <f t="shared" si="206"/>
        <v>223.20000000000002</v>
      </c>
    </row>
    <row r="4406" spans="1:18" ht="15.75" customHeight="1">
      <c r="A4406" s="19">
        <v>4405</v>
      </c>
      <c r="B4406" s="4">
        <v>35</v>
      </c>
      <c r="C4406" s="15">
        <v>138</v>
      </c>
      <c r="D4406" s="21">
        <v>8</v>
      </c>
      <c r="E4406" s="22">
        <v>44692</v>
      </c>
      <c r="F4406" s="26">
        <v>5</v>
      </c>
      <c r="G4406" s="24">
        <v>0.17</v>
      </c>
      <c r="H4406">
        <f>VLOOKUP($B4406,產品!$A$1:$E$61,4,FALSE)*(1-$G4406)*$F4406</f>
        <v>35275</v>
      </c>
      <c r="I4406" s="58">
        <f>$H4406-VLOOKUP($B4406,產品!$A$2:$E$61,5,FALSE)*F4406-$R4406</f>
        <v>9422.25</v>
      </c>
      <c r="J4406">
        <f t="shared" si="204"/>
        <v>2022</v>
      </c>
      <c r="P4406" t="str">
        <f>MID(VLOOKUP($D4406,業務!$A$1:$E$11,2,FALSE),FIND("/",VLOOKUP($D4406,業務!$A$1:$E$11,2,FALSE))+1,2)</f>
        <v>專員</v>
      </c>
      <c r="Q4406">
        <f t="shared" si="205"/>
        <v>0.01</v>
      </c>
      <c r="R4406">
        <f t="shared" si="206"/>
        <v>352.75</v>
      </c>
    </row>
    <row r="4407" spans="1:18" ht="15.75" customHeight="1">
      <c r="A4407" s="19">
        <v>4406</v>
      </c>
      <c r="B4407" s="4">
        <v>50</v>
      </c>
      <c r="C4407" s="15">
        <v>121</v>
      </c>
      <c r="D4407" s="21">
        <v>6</v>
      </c>
      <c r="E4407" s="22">
        <v>44692</v>
      </c>
      <c r="F4407" s="26">
        <v>6</v>
      </c>
      <c r="G4407" s="24">
        <v>0.14000000000000001</v>
      </c>
      <c r="H4407">
        <f>VLOOKUP($B4407,產品!$A$1:$E$61,4,FALSE)*(1-$G4407)*$F4407</f>
        <v>92880</v>
      </c>
      <c r="I4407" s="58">
        <f>$H4407-VLOOKUP($B4407,產品!$A$2:$E$61,5,FALSE)*F4407-$R4407</f>
        <v>16351.2</v>
      </c>
      <c r="J4407">
        <f t="shared" si="204"/>
        <v>2022</v>
      </c>
      <c r="P4407" t="str">
        <f>MID(VLOOKUP($D4407,業務!$A$1:$E$11,2,FALSE),FIND("/",VLOOKUP($D4407,業務!$A$1:$E$11,2,FALSE))+1,2)</f>
        <v>專員</v>
      </c>
      <c r="Q4407">
        <f t="shared" si="205"/>
        <v>0.01</v>
      </c>
      <c r="R4407">
        <f t="shared" si="206"/>
        <v>928.80000000000007</v>
      </c>
    </row>
    <row r="4408" spans="1:18" ht="15.75" customHeight="1">
      <c r="A4408" s="19">
        <v>4407</v>
      </c>
      <c r="B4408" s="4">
        <v>7</v>
      </c>
      <c r="C4408" s="15">
        <v>292</v>
      </c>
      <c r="D4408" s="21">
        <v>5</v>
      </c>
      <c r="E4408" s="22">
        <v>44692</v>
      </c>
      <c r="F4408" s="23">
        <v>15</v>
      </c>
      <c r="G4408" s="24">
        <v>0.11</v>
      </c>
      <c r="H4408">
        <f>VLOOKUP($B4408,產品!$A$1:$E$61,4,FALSE)*(1-$G4408)*$F4408</f>
        <v>13350</v>
      </c>
      <c r="I4408" s="58">
        <f>$H4408-VLOOKUP($B4408,產品!$A$2:$E$61,5,FALSE)*F4408-$R4408</f>
        <v>7216.5</v>
      </c>
      <c r="J4408">
        <f t="shared" si="204"/>
        <v>2022</v>
      </c>
      <c r="P4408" t="str">
        <f>MID(VLOOKUP($D4408,業務!$A$1:$E$11,2,FALSE),FIND("/",VLOOKUP($D4408,業務!$A$1:$E$11,2,FALSE))+1,2)</f>
        <v>專員</v>
      </c>
      <c r="Q4408">
        <f t="shared" si="205"/>
        <v>0.01</v>
      </c>
      <c r="R4408">
        <f t="shared" si="206"/>
        <v>133.5</v>
      </c>
    </row>
    <row r="4409" spans="1:18" ht="15.75" customHeight="1">
      <c r="A4409" s="19">
        <v>4408</v>
      </c>
      <c r="B4409" s="4">
        <v>12</v>
      </c>
      <c r="C4409" s="15">
        <v>261</v>
      </c>
      <c r="D4409" s="21">
        <v>6</v>
      </c>
      <c r="E4409" s="33">
        <v>44692</v>
      </c>
      <c r="F4409" s="14">
        <v>175</v>
      </c>
      <c r="G4409" s="34">
        <v>7.0000000000000007E-2</v>
      </c>
      <c r="H4409">
        <f>VLOOKUP($B4409,產品!$A$1:$E$61,4,FALSE)*(1-$G4409)*$F4409</f>
        <v>162749.99999999997</v>
      </c>
      <c r="I4409" s="58">
        <f>$H4409-VLOOKUP($B4409,產品!$A$2:$E$61,5,FALSE)*F4409-$R4409</f>
        <v>91122.499999999971</v>
      </c>
      <c r="J4409">
        <f t="shared" si="204"/>
        <v>2022</v>
      </c>
      <c r="P4409" t="str">
        <f>MID(VLOOKUP($D4409,業務!$A$1:$E$11,2,FALSE),FIND("/",VLOOKUP($D4409,業務!$A$1:$E$11,2,FALSE))+1,2)</f>
        <v>專員</v>
      </c>
      <c r="Q4409">
        <f t="shared" si="205"/>
        <v>0.01</v>
      </c>
      <c r="R4409">
        <f t="shared" si="206"/>
        <v>1627.4999999999998</v>
      </c>
    </row>
    <row r="4410" spans="1:18" ht="15.75" customHeight="1">
      <c r="A4410" s="19">
        <v>4409</v>
      </c>
      <c r="B4410" s="4">
        <v>44</v>
      </c>
      <c r="C4410" s="15">
        <v>9</v>
      </c>
      <c r="D4410" s="21">
        <v>9</v>
      </c>
      <c r="E4410" s="22">
        <v>44693</v>
      </c>
      <c r="F4410" s="23">
        <v>3</v>
      </c>
      <c r="G4410" s="24">
        <v>0.09</v>
      </c>
      <c r="H4410">
        <f>VLOOKUP($B4410,產品!$A$1:$E$61,4,FALSE)*(1-$G4410)*$F4410</f>
        <v>54600</v>
      </c>
      <c r="I4410" s="58">
        <f>$H4410-VLOOKUP($B4410,產品!$A$2:$E$61,5,FALSE)*F4410-$R4410</f>
        <v>14781</v>
      </c>
      <c r="J4410">
        <f t="shared" si="204"/>
        <v>2022</v>
      </c>
      <c r="P4410" t="str">
        <f>MID(VLOOKUP($D4410,業務!$A$1:$E$11,2,FALSE),FIND("/",VLOOKUP($D4410,業務!$A$1:$E$11,2,FALSE))+1,2)</f>
        <v>經理</v>
      </c>
      <c r="Q4410">
        <f t="shared" si="205"/>
        <v>1.4999999999999999E-2</v>
      </c>
      <c r="R4410">
        <f t="shared" si="206"/>
        <v>819</v>
      </c>
    </row>
    <row r="4411" spans="1:18" ht="15.75" customHeight="1">
      <c r="A4411" s="19">
        <v>4410</v>
      </c>
      <c r="B4411" s="4">
        <v>60</v>
      </c>
      <c r="C4411" s="15">
        <v>124</v>
      </c>
      <c r="D4411" s="21">
        <v>7</v>
      </c>
      <c r="E4411" s="22">
        <v>44693</v>
      </c>
      <c r="F4411" s="26">
        <v>4</v>
      </c>
      <c r="G4411" s="24">
        <v>0.16</v>
      </c>
      <c r="H4411">
        <f>VLOOKUP($B4411,產品!$A$1:$E$61,4,FALSE)*(1-$G4411)*$F4411</f>
        <v>84000</v>
      </c>
      <c r="I4411" s="58">
        <f>$H4411-VLOOKUP($B4411,產品!$A$2:$E$61,5,FALSE)*F4411-$R4411</f>
        <v>12992</v>
      </c>
      <c r="J4411">
        <f t="shared" si="204"/>
        <v>2022</v>
      </c>
      <c r="P4411" t="str">
        <f>MID(VLOOKUP($D4411,業務!$A$1:$E$11,2,FALSE),FIND("/",VLOOKUP($D4411,業務!$A$1:$E$11,2,FALSE))+1,2)</f>
        <v>副理</v>
      </c>
      <c r="Q4411">
        <f t="shared" si="205"/>
        <v>1.2E-2</v>
      </c>
      <c r="R4411">
        <f t="shared" si="206"/>
        <v>1008</v>
      </c>
    </row>
    <row r="4412" spans="1:18" ht="15.75" customHeight="1">
      <c r="A4412" s="19">
        <v>4411</v>
      </c>
      <c r="B4412" s="4">
        <v>38</v>
      </c>
      <c r="C4412" s="15">
        <v>272</v>
      </c>
      <c r="D4412" s="21">
        <v>1</v>
      </c>
      <c r="E4412" s="22">
        <v>44693</v>
      </c>
      <c r="F4412" s="26">
        <v>6</v>
      </c>
      <c r="G4412" s="24">
        <v>0.08</v>
      </c>
      <c r="H4412">
        <f>VLOOKUP($B4412,產品!$A$1:$E$61,4,FALSE)*(1-$G4412)*$F4412</f>
        <v>82800</v>
      </c>
      <c r="I4412" s="58">
        <f>$H4412-VLOOKUP($B4412,產品!$A$2:$E$61,5,FALSE)*F4412-$R4412</f>
        <v>23472</v>
      </c>
      <c r="J4412">
        <f t="shared" si="204"/>
        <v>2022</v>
      </c>
      <c r="P4412" t="str">
        <f>MID(VLOOKUP($D4412,業務!$A$1:$E$11,2,FALSE),FIND("/",VLOOKUP($D4412,業務!$A$1:$E$11,2,FALSE))+1,2)</f>
        <v>專員</v>
      </c>
      <c r="Q4412">
        <f t="shared" si="205"/>
        <v>0.01</v>
      </c>
      <c r="R4412">
        <f t="shared" si="206"/>
        <v>828</v>
      </c>
    </row>
    <row r="4413" spans="1:18" ht="15.75" customHeight="1">
      <c r="A4413" s="19">
        <v>4412</v>
      </c>
      <c r="B4413" s="4">
        <v>24</v>
      </c>
      <c r="C4413" s="15">
        <v>269</v>
      </c>
      <c r="D4413" s="21">
        <v>8</v>
      </c>
      <c r="E4413" s="22">
        <v>44693</v>
      </c>
      <c r="F4413" s="26">
        <v>50</v>
      </c>
      <c r="G4413" s="24">
        <v>0.16</v>
      </c>
      <c r="H4413">
        <f>VLOOKUP($B4413,產品!$A$1:$E$61,4,FALSE)*(1-$G4413)*$F4413</f>
        <v>75600</v>
      </c>
      <c r="I4413" s="58">
        <f>$H4413-VLOOKUP($B4413,產品!$A$2:$E$61,5,FALSE)*F4413-$R4413</f>
        <v>38844</v>
      </c>
      <c r="J4413">
        <f t="shared" si="204"/>
        <v>2022</v>
      </c>
      <c r="P4413" t="str">
        <f>MID(VLOOKUP($D4413,業務!$A$1:$E$11,2,FALSE),FIND("/",VLOOKUP($D4413,業務!$A$1:$E$11,2,FALSE))+1,2)</f>
        <v>專員</v>
      </c>
      <c r="Q4413">
        <f t="shared" si="205"/>
        <v>0.01</v>
      </c>
      <c r="R4413">
        <f t="shared" si="206"/>
        <v>756</v>
      </c>
    </row>
    <row r="4414" spans="1:18" ht="15.75" customHeight="1">
      <c r="A4414" s="19">
        <v>4413</v>
      </c>
      <c r="B4414" s="4">
        <v>59</v>
      </c>
      <c r="C4414" s="15">
        <v>139</v>
      </c>
      <c r="D4414" s="21">
        <v>1</v>
      </c>
      <c r="E4414" s="22">
        <v>44694</v>
      </c>
      <c r="F4414" s="26">
        <v>4</v>
      </c>
      <c r="G4414" s="24">
        <v>0.18</v>
      </c>
      <c r="H4414">
        <f>VLOOKUP($B4414,產品!$A$1:$E$61,4,FALSE)*(1-$G4414)*$F4414</f>
        <v>78720</v>
      </c>
      <c r="I4414" s="58">
        <f>$H4414-VLOOKUP($B4414,產品!$A$2:$E$61,5,FALSE)*F4414-$R4414</f>
        <v>10732.8</v>
      </c>
      <c r="J4414">
        <f t="shared" si="204"/>
        <v>2022</v>
      </c>
      <c r="P4414" t="str">
        <f>MID(VLOOKUP($D4414,業務!$A$1:$E$11,2,FALSE),FIND("/",VLOOKUP($D4414,業務!$A$1:$E$11,2,FALSE))+1,2)</f>
        <v>專員</v>
      </c>
      <c r="Q4414">
        <f t="shared" si="205"/>
        <v>0.01</v>
      </c>
      <c r="R4414">
        <f t="shared" si="206"/>
        <v>787.2</v>
      </c>
    </row>
    <row r="4415" spans="1:18" ht="15.75" customHeight="1">
      <c r="A4415" s="19">
        <v>4414</v>
      </c>
      <c r="B4415" s="4">
        <v>29</v>
      </c>
      <c r="C4415" s="15">
        <v>140</v>
      </c>
      <c r="D4415" s="21">
        <v>1</v>
      </c>
      <c r="E4415" s="22">
        <v>44694</v>
      </c>
      <c r="F4415" s="26">
        <v>4</v>
      </c>
      <c r="G4415" s="24">
        <v>0.16</v>
      </c>
      <c r="H4415">
        <f>VLOOKUP($B4415,產品!$A$1:$E$61,4,FALSE)*(1-$G4415)*$F4415</f>
        <v>20160</v>
      </c>
      <c r="I4415" s="58">
        <f>$H4415-VLOOKUP($B4415,產品!$A$2:$E$61,5,FALSE)*F4415-$R4415</f>
        <v>5558.4</v>
      </c>
      <c r="J4415">
        <f t="shared" si="204"/>
        <v>2022</v>
      </c>
      <c r="P4415" t="str">
        <f>MID(VLOOKUP($D4415,業務!$A$1:$E$11,2,FALSE),FIND("/",VLOOKUP($D4415,業務!$A$1:$E$11,2,FALSE))+1,2)</f>
        <v>專員</v>
      </c>
      <c r="Q4415">
        <f t="shared" si="205"/>
        <v>0.01</v>
      </c>
      <c r="R4415">
        <f t="shared" si="206"/>
        <v>201.6</v>
      </c>
    </row>
    <row r="4416" spans="1:18" ht="15.75" customHeight="1">
      <c r="A4416" s="19">
        <v>4415</v>
      </c>
      <c r="B4416" s="4">
        <v>54</v>
      </c>
      <c r="C4416" s="15">
        <v>261</v>
      </c>
      <c r="D4416" s="21">
        <v>8</v>
      </c>
      <c r="E4416" s="22">
        <v>44694</v>
      </c>
      <c r="F4416" s="26">
        <v>5</v>
      </c>
      <c r="G4416" s="24">
        <v>0.1</v>
      </c>
      <c r="H4416">
        <f>VLOOKUP($B4416,產品!$A$1:$E$61,4,FALSE)*(1-$G4416)*$F4416</f>
        <v>81000</v>
      </c>
      <c r="I4416" s="58">
        <f>$H4416-VLOOKUP($B4416,產品!$A$2:$E$61,5,FALSE)*F4416-$R4416</f>
        <v>17190</v>
      </c>
      <c r="J4416">
        <f t="shared" si="204"/>
        <v>2022</v>
      </c>
      <c r="P4416" t="str">
        <f>MID(VLOOKUP($D4416,業務!$A$1:$E$11,2,FALSE),FIND("/",VLOOKUP($D4416,業務!$A$1:$E$11,2,FALSE))+1,2)</f>
        <v>專員</v>
      </c>
      <c r="Q4416">
        <f t="shared" si="205"/>
        <v>0.01</v>
      </c>
      <c r="R4416">
        <f t="shared" si="206"/>
        <v>810</v>
      </c>
    </row>
    <row r="4417" spans="1:18" ht="15.75" customHeight="1">
      <c r="A4417" s="19">
        <v>4416</v>
      </c>
      <c r="B4417" s="4">
        <v>45</v>
      </c>
      <c r="C4417" s="15">
        <v>1</v>
      </c>
      <c r="D4417" s="21">
        <v>1</v>
      </c>
      <c r="E4417" s="22">
        <v>44694</v>
      </c>
      <c r="F4417" s="26">
        <v>14</v>
      </c>
      <c r="G4417" s="24">
        <v>0.08</v>
      </c>
      <c r="H4417">
        <f>VLOOKUP($B4417,產品!$A$1:$E$61,4,FALSE)*(1-$G4417)*$F4417</f>
        <v>180320</v>
      </c>
      <c r="I4417" s="58">
        <f>$H4417-VLOOKUP($B4417,產品!$A$2:$E$61,5,FALSE)*F4417-$R4417</f>
        <v>51116.800000000003</v>
      </c>
      <c r="J4417">
        <f t="shared" si="204"/>
        <v>2022</v>
      </c>
      <c r="P4417" t="str">
        <f>MID(VLOOKUP($D4417,業務!$A$1:$E$11,2,FALSE),FIND("/",VLOOKUP($D4417,業務!$A$1:$E$11,2,FALSE))+1,2)</f>
        <v>專員</v>
      </c>
      <c r="Q4417">
        <f t="shared" si="205"/>
        <v>0.01</v>
      </c>
      <c r="R4417">
        <f t="shared" si="206"/>
        <v>1803.2</v>
      </c>
    </row>
    <row r="4418" spans="1:18" ht="15.75" customHeight="1">
      <c r="A4418" s="19">
        <v>4417</v>
      </c>
      <c r="B4418" s="4">
        <v>4</v>
      </c>
      <c r="C4418" s="15">
        <v>265</v>
      </c>
      <c r="D4418" s="21">
        <v>9</v>
      </c>
      <c r="E4418" s="22">
        <v>44694</v>
      </c>
      <c r="F4418" s="26">
        <v>15</v>
      </c>
      <c r="G4418" s="24">
        <v>0.19</v>
      </c>
      <c r="H4418">
        <f>VLOOKUP($B4418,產品!$A$1:$E$61,4,FALSE)*(1-$G4418)*$F4418</f>
        <v>12150</v>
      </c>
      <c r="I4418" s="58">
        <f>$H4418-VLOOKUP($B4418,產品!$A$2:$E$61,5,FALSE)*F4418-$R4418</f>
        <v>5967.75</v>
      </c>
      <c r="J4418">
        <f t="shared" si="204"/>
        <v>2022</v>
      </c>
      <c r="P4418" t="str">
        <f>MID(VLOOKUP($D4418,業務!$A$1:$E$11,2,FALSE),FIND("/",VLOOKUP($D4418,業務!$A$1:$E$11,2,FALSE))+1,2)</f>
        <v>經理</v>
      </c>
      <c r="Q4418">
        <f t="shared" si="205"/>
        <v>1.4999999999999999E-2</v>
      </c>
      <c r="R4418">
        <f t="shared" si="206"/>
        <v>182.25</v>
      </c>
    </row>
    <row r="4419" spans="1:18" ht="15.75" customHeight="1">
      <c r="A4419" s="19">
        <v>4418</v>
      </c>
      <c r="B4419" s="4">
        <v>43</v>
      </c>
      <c r="C4419" s="15">
        <v>112</v>
      </c>
      <c r="D4419" s="21">
        <v>6</v>
      </c>
      <c r="E4419" s="22">
        <v>44694</v>
      </c>
      <c r="F4419" s="26">
        <v>18</v>
      </c>
      <c r="G4419" s="24">
        <v>0.2</v>
      </c>
      <c r="H4419">
        <f>VLOOKUP($B4419,產品!$A$1:$E$61,4,FALSE)*(1-$G4419)*$F4419</f>
        <v>259200</v>
      </c>
      <c r="I4419" s="58">
        <f>$H4419-VLOOKUP($B4419,產品!$A$2:$E$61,5,FALSE)*F4419-$R4419</f>
        <v>46008</v>
      </c>
      <c r="J4419">
        <f t="shared" ref="J4419:J4482" si="207">YEAR(E4419)</f>
        <v>2022</v>
      </c>
      <c r="P4419" t="str">
        <f>MID(VLOOKUP($D4419,業務!$A$1:$E$11,2,FALSE),FIND("/",VLOOKUP($D4419,業務!$A$1:$E$11,2,FALSE))+1,2)</f>
        <v>專員</v>
      </c>
      <c r="Q4419">
        <f t="shared" ref="Q4419:Q4482" si="208">IF($P4419="專員",1%,IF($P4419="副理",1.2%,IF($P4419="經理",1.5%,IF($P4419="協理",1.6%,0))))</f>
        <v>0.01</v>
      </c>
      <c r="R4419">
        <f t="shared" ref="R4419:R4482" si="209">$H4419*$Q4419</f>
        <v>2592</v>
      </c>
    </row>
    <row r="4420" spans="1:18" ht="15.75" customHeight="1">
      <c r="A4420" s="19">
        <v>4419</v>
      </c>
      <c r="B4420" s="4">
        <v>12</v>
      </c>
      <c r="C4420" s="15">
        <v>5</v>
      </c>
      <c r="D4420" s="21">
        <v>1</v>
      </c>
      <c r="E4420" s="22">
        <v>44694</v>
      </c>
      <c r="F4420" s="26">
        <v>30</v>
      </c>
      <c r="G4420" s="24">
        <v>0.14000000000000001</v>
      </c>
      <c r="H4420">
        <f>VLOOKUP($B4420,產品!$A$1:$E$61,4,FALSE)*(1-$G4420)*$F4420</f>
        <v>25800</v>
      </c>
      <c r="I4420" s="58">
        <f>$H4420-VLOOKUP($B4420,產品!$A$2:$E$61,5,FALSE)*F4420-$R4420</f>
        <v>13542</v>
      </c>
      <c r="J4420">
        <f t="shared" si="207"/>
        <v>2022</v>
      </c>
      <c r="P4420" t="str">
        <f>MID(VLOOKUP($D4420,業務!$A$1:$E$11,2,FALSE),FIND("/",VLOOKUP($D4420,業務!$A$1:$E$11,2,FALSE))+1,2)</f>
        <v>專員</v>
      </c>
      <c r="Q4420">
        <f t="shared" si="208"/>
        <v>0.01</v>
      </c>
      <c r="R4420">
        <f t="shared" si="209"/>
        <v>258</v>
      </c>
    </row>
    <row r="4421" spans="1:18" ht="15.75" customHeight="1">
      <c r="A4421" s="19">
        <v>4420</v>
      </c>
      <c r="B4421" s="4">
        <v>20</v>
      </c>
      <c r="C4421" s="15">
        <v>136</v>
      </c>
      <c r="D4421" s="21">
        <v>9</v>
      </c>
      <c r="E4421" s="33">
        <v>44694</v>
      </c>
      <c r="F4421" s="14">
        <v>70</v>
      </c>
      <c r="G4421" s="34">
        <v>0.09</v>
      </c>
      <c r="H4421">
        <f>VLOOKUP($B4421,產品!$A$1:$E$61,4,FALSE)*(1-$G4421)*$F4421</f>
        <v>114660</v>
      </c>
      <c r="I4421" s="58">
        <f>$H4421-VLOOKUP($B4421,產品!$A$2:$E$61,5,FALSE)*F4421-$R4421</f>
        <v>62540.1</v>
      </c>
      <c r="J4421">
        <f t="shared" si="207"/>
        <v>2022</v>
      </c>
      <c r="P4421" t="str">
        <f>MID(VLOOKUP($D4421,業務!$A$1:$E$11,2,FALSE),FIND("/",VLOOKUP($D4421,業務!$A$1:$E$11,2,FALSE))+1,2)</f>
        <v>經理</v>
      </c>
      <c r="Q4421">
        <f t="shared" si="208"/>
        <v>1.4999999999999999E-2</v>
      </c>
      <c r="R4421">
        <f t="shared" si="209"/>
        <v>1719.8999999999999</v>
      </c>
    </row>
    <row r="4422" spans="1:18" ht="15.75" customHeight="1">
      <c r="A4422" s="19">
        <v>4421</v>
      </c>
      <c r="B4422" s="4">
        <v>51</v>
      </c>
      <c r="C4422" s="15">
        <v>265</v>
      </c>
      <c r="D4422" s="21">
        <v>4</v>
      </c>
      <c r="E4422" s="22">
        <v>44695</v>
      </c>
      <c r="F4422" s="26">
        <v>2</v>
      </c>
      <c r="G4422" s="24">
        <v>0.15</v>
      </c>
      <c r="H4422">
        <f>VLOOKUP($B4422,產品!$A$1:$E$61,4,FALSE)*(1-$G4422)*$F4422</f>
        <v>34000</v>
      </c>
      <c r="I4422" s="58">
        <f>$H4422-VLOOKUP($B4422,產品!$A$2:$E$61,5,FALSE)*F4422-$R4422</f>
        <v>5592</v>
      </c>
      <c r="J4422">
        <f t="shared" si="207"/>
        <v>2022</v>
      </c>
      <c r="P4422" t="str">
        <f>MID(VLOOKUP($D4422,業務!$A$1:$E$11,2,FALSE),FIND("/",VLOOKUP($D4422,業務!$A$1:$E$11,2,FALSE))+1,2)</f>
        <v>副理</v>
      </c>
      <c r="Q4422">
        <f t="shared" si="208"/>
        <v>1.2E-2</v>
      </c>
      <c r="R4422">
        <f t="shared" si="209"/>
        <v>408</v>
      </c>
    </row>
    <row r="4423" spans="1:18" ht="15.75" customHeight="1">
      <c r="A4423" s="19">
        <v>4422</v>
      </c>
      <c r="B4423" s="4">
        <v>50</v>
      </c>
      <c r="C4423" s="15">
        <v>276</v>
      </c>
      <c r="D4423" s="21">
        <v>1</v>
      </c>
      <c r="E4423" s="22">
        <v>44695</v>
      </c>
      <c r="F4423" s="26">
        <v>7</v>
      </c>
      <c r="G4423" s="24">
        <v>0.14000000000000001</v>
      </c>
      <c r="H4423">
        <f>VLOOKUP($B4423,產品!$A$1:$E$61,4,FALSE)*(1-$G4423)*$F4423</f>
        <v>108360</v>
      </c>
      <c r="I4423" s="58">
        <f>$H4423-VLOOKUP($B4423,產品!$A$2:$E$61,5,FALSE)*F4423-$R4423</f>
        <v>19076.400000000001</v>
      </c>
      <c r="J4423">
        <f t="shared" si="207"/>
        <v>2022</v>
      </c>
      <c r="P4423" t="str">
        <f>MID(VLOOKUP($D4423,業務!$A$1:$E$11,2,FALSE),FIND("/",VLOOKUP($D4423,業務!$A$1:$E$11,2,FALSE))+1,2)</f>
        <v>專員</v>
      </c>
      <c r="Q4423">
        <f t="shared" si="208"/>
        <v>0.01</v>
      </c>
      <c r="R4423">
        <f t="shared" si="209"/>
        <v>1083.5999999999999</v>
      </c>
    </row>
    <row r="4424" spans="1:18" ht="15.75" customHeight="1">
      <c r="A4424" s="19">
        <v>4423</v>
      </c>
      <c r="B4424" s="4">
        <v>2</v>
      </c>
      <c r="C4424" s="15">
        <v>112</v>
      </c>
      <c r="D4424" s="21">
        <v>4</v>
      </c>
      <c r="E4424" s="22">
        <v>44695</v>
      </c>
      <c r="F4424" s="26">
        <v>11</v>
      </c>
      <c r="G4424" s="24">
        <v>0.08</v>
      </c>
      <c r="H4424">
        <f>VLOOKUP($B4424,產品!$A$1:$E$61,4,FALSE)*(1-$G4424)*$F4424</f>
        <v>10120</v>
      </c>
      <c r="I4424" s="58">
        <f>$H4424-VLOOKUP($B4424,產品!$A$2:$E$61,5,FALSE)*F4424-$R4424</f>
        <v>5598.56</v>
      </c>
      <c r="J4424">
        <f t="shared" si="207"/>
        <v>2022</v>
      </c>
      <c r="P4424" t="str">
        <f>MID(VLOOKUP($D4424,業務!$A$1:$E$11,2,FALSE),FIND("/",VLOOKUP($D4424,業務!$A$1:$E$11,2,FALSE))+1,2)</f>
        <v>副理</v>
      </c>
      <c r="Q4424">
        <f t="shared" si="208"/>
        <v>1.2E-2</v>
      </c>
      <c r="R4424">
        <f t="shared" si="209"/>
        <v>121.44</v>
      </c>
    </row>
    <row r="4425" spans="1:18" ht="15.75" customHeight="1">
      <c r="A4425" s="19">
        <v>4424</v>
      </c>
      <c r="B4425" s="4">
        <v>17</v>
      </c>
      <c r="C4425" s="15">
        <v>135</v>
      </c>
      <c r="D4425" s="21">
        <v>9</v>
      </c>
      <c r="E4425" s="22">
        <v>44695</v>
      </c>
      <c r="F4425" s="26">
        <v>75</v>
      </c>
      <c r="G4425" s="24">
        <v>0.12</v>
      </c>
      <c r="H4425">
        <f>VLOOKUP($B4425,產品!$A$1:$E$61,4,FALSE)*(1-$G4425)*$F4425</f>
        <v>118800</v>
      </c>
      <c r="I4425" s="58">
        <f>$H4425-VLOOKUP($B4425,產品!$A$2:$E$61,5,FALSE)*F4425-$R4425</f>
        <v>63018</v>
      </c>
      <c r="J4425">
        <f t="shared" si="207"/>
        <v>2022</v>
      </c>
      <c r="P4425" t="str">
        <f>MID(VLOOKUP($D4425,業務!$A$1:$E$11,2,FALSE),FIND("/",VLOOKUP($D4425,業務!$A$1:$E$11,2,FALSE))+1,2)</f>
        <v>經理</v>
      </c>
      <c r="Q4425">
        <f t="shared" si="208"/>
        <v>1.4999999999999999E-2</v>
      </c>
      <c r="R4425">
        <f t="shared" si="209"/>
        <v>1782</v>
      </c>
    </row>
    <row r="4426" spans="1:18" ht="15.75" customHeight="1">
      <c r="A4426" s="19">
        <v>4425</v>
      </c>
      <c r="B4426" s="4">
        <v>19</v>
      </c>
      <c r="C4426" s="15">
        <v>269</v>
      </c>
      <c r="D4426" s="21">
        <v>3</v>
      </c>
      <c r="E4426" s="22">
        <v>44695</v>
      </c>
      <c r="F4426" s="26">
        <v>105</v>
      </c>
      <c r="G4426" s="24">
        <v>0.18</v>
      </c>
      <c r="H4426">
        <f>VLOOKUP($B4426,產品!$A$1:$E$61,4,FALSE)*(1-$G4426)*$F4426</f>
        <v>154980</v>
      </c>
      <c r="I4426" s="58">
        <f>$H4426-VLOOKUP($B4426,產品!$A$2:$E$61,5,FALSE)*F4426-$R4426</f>
        <v>76900.320000000007</v>
      </c>
      <c r="J4426">
        <f t="shared" si="207"/>
        <v>2022</v>
      </c>
      <c r="P4426" t="str">
        <f>MID(VLOOKUP($D4426,業務!$A$1:$E$11,2,FALSE),FIND("/",VLOOKUP($D4426,業務!$A$1:$E$11,2,FALSE))+1,2)</f>
        <v>協理</v>
      </c>
      <c r="Q4426">
        <f t="shared" si="208"/>
        <v>1.6E-2</v>
      </c>
      <c r="R4426">
        <f t="shared" si="209"/>
        <v>2479.6799999999998</v>
      </c>
    </row>
    <row r="4427" spans="1:18" ht="15.75" customHeight="1">
      <c r="A4427" s="19">
        <v>4426</v>
      </c>
      <c r="B4427" s="4">
        <v>15</v>
      </c>
      <c r="C4427" s="15">
        <v>258</v>
      </c>
      <c r="D4427" s="21">
        <v>7</v>
      </c>
      <c r="E4427" s="22">
        <v>44695</v>
      </c>
      <c r="F4427" s="26">
        <v>150</v>
      </c>
      <c r="G4427" s="24">
        <v>0.19</v>
      </c>
      <c r="H4427">
        <f>VLOOKUP($B4427,產品!$A$1:$E$61,4,FALSE)*(1-$G4427)*$F4427</f>
        <v>218700</v>
      </c>
      <c r="I4427" s="58">
        <f>$H4427-VLOOKUP($B4427,產品!$A$2:$E$61,5,FALSE)*F4427-$R4427</f>
        <v>108075.6</v>
      </c>
      <c r="J4427">
        <f t="shared" si="207"/>
        <v>2022</v>
      </c>
      <c r="P4427" t="str">
        <f>MID(VLOOKUP($D4427,業務!$A$1:$E$11,2,FALSE),FIND("/",VLOOKUP($D4427,業務!$A$1:$E$11,2,FALSE))+1,2)</f>
        <v>副理</v>
      </c>
      <c r="Q4427">
        <f t="shared" si="208"/>
        <v>1.2E-2</v>
      </c>
      <c r="R4427">
        <f t="shared" si="209"/>
        <v>2624.4</v>
      </c>
    </row>
    <row r="4428" spans="1:18" ht="15.75" customHeight="1">
      <c r="A4428" s="19">
        <v>4427</v>
      </c>
      <c r="B4428" s="4">
        <v>47</v>
      </c>
      <c r="C4428" s="15">
        <v>277</v>
      </c>
      <c r="D4428" s="21">
        <v>6</v>
      </c>
      <c r="E4428" s="22">
        <v>44696</v>
      </c>
      <c r="F4428" s="26">
        <v>4</v>
      </c>
      <c r="G4428" s="24">
        <v>7.0000000000000007E-2</v>
      </c>
      <c r="H4428">
        <f>VLOOKUP($B4428,產品!$A$1:$E$61,4,FALSE)*(1-$G4428)*$F4428</f>
        <v>74400</v>
      </c>
      <c r="I4428" s="58">
        <f>$H4428-VLOOKUP($B4428,產品!$A$2:$E$61,5,FALSE)*F4428-$R4428</f>
        <v>21656</v>
      </c>
      <c r="J4428">
        <f t="shared" si="207"/>
        <v>2022</v>
      </c>
      <c r="P4428" t="str">
        <f>MID(VLOOKUP($D4428,業務!$A$1:$E$11,2,FALSE),FIND("/",VLOOKUP($D4428,業務!$A$1:$E$11,2,FALSE))+1,2)</f>
        <v>專員</v>
      </c>
      <c r="Q4428">
        <f t="shared" si="208"/>
        <v>0.01</v>
      </c>
      <c r="R4428">
        <f t="shared" si="209"/>
        <v>744</v>
      </c>
    </row>
    <row r="4429" spans="1:18" ht="15.75" customHeight="1">
      <c r="A4429" s="19">
        <v>4428</v>
      </c>
      <c r="B4429" s="4">
        <v>49</v>
      </c>
      <c r="C4429" s="15">
        <v>271</v>
      </c>
      <c r="D4429" s="21">
        <v>4</v>
      </c>
      <c r="E4429" s="22">
        <v>44696</v>
      </c>
      <c r="F4429" s="26">
        <v>9</v>
      </c>
      <c r="G4429" s="24">
        <v>0.06</v>
      </c>
      <c r="H4429">
        <f>VLOOKUP($B4429,產品!$A$1:$E$61,4,FALSE)*(1-$G4429)*$F4429</f>
        <v>126900</v>
      </c>
      <c r="I4429" s="58">
        <f>$H4429-VLOOKUP($B4429,產品!$A$2:$E$61,5,FALSE)*F4429-$R4429</f>
        <v>30877.200000000001</v>
      </c>
      <c r="J4429">
        <f t="shared" si="207"/>
        <v>2022</v>
      </c>
      <c r="P4429" t="str">
        <f>MID(VLOOKUP($D4429,業務!$A$1:$E$11,2,FALSE),FIND("/",VLOOKUP($D4429,業務!$A$1:$E$11,2,FALSE))+1,2)</f>
        <v>副理</v>
      </c>
      <c r="Q4429">
        <f t="shared" si="208"/>
        <v>1.2E-2</v>
      </c>
      <c r="R4429">
        <f t="shared" si="209"/>
        <v>1522.8</v>
      </c>
    </row>
    <row r="4430" spans="1:18" ht="15.75" customHeight="1">
      <c r="A4430" s="19">
        <v>4429</v>
      </c>
      <c r="B4430" s="4">
        <v>14</v>
      </c>
      <c r="C4430" s="15">
        <v>276</v>
      </c>
      <c r="D4430" s="21">
        <v>4</v>
      </c>
      <c r="E4430" s="22">
        <v>44696</v>
      </c>
      <c r="F4430" s="26">
        <v>11</v>
      </c>
      <c r="G4430" s="24">
        <v>0.06</v>
      </c>
      <c r="H4430">
        <f>VLOOKUP($B4430,產品!$A$1:$E$61,4,FALSE)*(1-$G4430)*$F4430</f>
        <v>18612</v>
      </c>
      <c r="I4430" s="58">
        <f>$H4430-VLOOKUP($B4430,產品!$A$2:$E$61,5,FALSE)*F4430-$R4430</f>
        <v>10468.656000000001</v>
      </c>
      <c r="J4430">
        <f t="shared" si="207"/>
        <v>2022</v>
      </c>
      <c r="P4430" t="str">
        <f>MID(VLOOKUP($D4430,業務!$A$1:$E$11,2,FALSE),FIND("/",VLOOKUP($D4430,業務!$A$1:$E$11,2,FALSE))+1,2)</f>
        <v>副理</v>
      </c>
      <c r="Q4430">
        <f t="shared" si="208"/>
        <v>1.2E-2</v>
      </c>
      <c r="R4430">
        <f t="shared" si="209"/>
        <v>223.34399999999999</v>
      </c>
    </row>
    <row r="4431" spans="1:18" ht="15.75" customHeight="1">
      <c r="A4431" s="19">
        <v>4430</v>
      </c>
      <c r="B4431" s="4">
        <v>57</v>
      </c>
      <c r="C4431" s="15">
        <v>263</v>
      </c>
      <c r="D4431" s="21">
        <v>2</v>
      </c>
      <c r="E4431" s="22">
        <v>44696</v>
      </c>
      <c r="F4431" s="26">
        <v>13</v>
      </c>
      <c r="G4431" s="24">
        <v>0.17</v>
      </c>
      <c r="H4431">
        <f>VLOOKUP($B4431,產品!$A$1:$E$61,4,FALSE)*(1-$G4431)*$F4431</f>
        <v>194220</v>
      </c>
      <c r="I4431" s="58">
        <f>$H4431-VLOOKUP($B4431,產品!$A$2:$E$61,5,FALSE)*F4431-$R4431</f>
        <v>27506.7</v>
      </c>
      <c r="J4431">
        <f t="shared" si="207"/>
        <v>2022</v>
      </c>
      <c r="P4431" t="str">
        <f>MID(VLOOKUP($D4431,業務!$A$1:$E$11,2,FALSE),FIND("/",VLOOKUP($D4431,業務!$A$1:$E$11,2,FALSE))+1,2)</f>
        <v>經理</v>
      </c>
      <c r="Q4431">
        <f t="shared" si="208"/>
        <v>1.4999999999999999E-2</v>
      </c>
      <c r="R4431">
        <f t="shared" si="209"/>
        <v>2913.2999999999997</v>
      </c>
    </row>
    <row r="4432" spans="1:18" ht="15.75" customHeight="1">
      <c r="A4432" s="19">
        <v>4431</v>
      </c>
      <c r="B4432" s="4">
        <v>34</v>
      </c>
      <c r="C4432" s="15">
        <v>264</v>
      </c>
      <c r="D4432" s="21">
        <v>1</v>
      </c>
      <c r="E4432" s="22">
        <v>44696</v>
      </c>
      <c r="F4432" s="26">
        <v>18</v>
      </c>
      <c r="G4432" s="24">
        <v>0.08</v>
      </c>
      <c r="H4432">
        <f>VLOOKUP($B4432,產品!$A$1:$E$61,4,FALSE)*(1-$G4432)*$F4432</f>
        <v>132480</v>
      </c>
      <c r="I4432" s="58">
        <f>$H4432-VLOOKUP($B4432,產品!$A$2:$E$61,5,FALSE)*F4432-$R4432</f>
        <v>44755.199999999997</v>
      </c>
      <c r="J4432">
        <f t="shared" si="207"/>
        <v>2022</v>
      </c>
      <c r="P4432" t="str">
        <f>MID(VLOOKUP($D4432,業務!$A$1:$E$11,2,FALSE),FIND("/",VLOOKUP($D4432,業務!$A$1:$E$11,2,FALSE))+1,2)</f>
        <v>專員</v>
      </c>
      <c r="Q4432">
        <f t="shared" si="208"/>
        <v>0.01</v>
      </c>
      <c r="R4432">
        <f t="shared" si="209"/>
        <v>1324.8</v>
      </c>
    </row>
    <row r="4433" spans="1:18" ht="15.75" customHeight="1">
      <c r="A4433" s="19">
        <v>4432</v>
      </c>
      <c r="B4433" s="4">
        <v>29</v>
      </c>
      <c r="C4433" s="15">
        <v>257</v>
      </c>
      <c r="D4433" s="21">
        <v>2</v>
      </c>
      <c r="E4433" s="22">
        <v>44696</v>
      </c>
      <c r="F4433" s="26">
        <v>20</v>
      </c>
      <c r="G4433" s="24">
        <v>0.14000000000000001</v>
      </c>
      <c r="H4433">
        <f>VLOOKUP($B4433,產品!$A$1:$E$61,4,FALSE)*(1-$G4433)*$F4433</f>
        <v>103200</v>
      </c>
      <c r="I4433" s="58">
        <f>$H4433-VLOOKUP($B4433,產品!$A$2:$E$61,5,FALSE)*F4433-$R4433</f>
        <v>29652</v>
      </c>
      <c r="J4433">
        <f t="shared" si="207"/>
        <v>2022</v>
      </c>
      <c r="P4433" t="str">
        <f>MID(VLOOKUP($D4433,業務!$A$1:$E$11,2,FALSE),FIND("/",VLOOKUP($D4433,業務!$A$1:$E$11,2,FALSE))+1,2)</f>
        <v>經理</v>
      </c>
      <c r="Q4433">
        <f t="shared" si="208"/>
        <v>1.4999999999999999E-2</v>
      </c>
      <c r="R4433">
        <f t="shared" si="209"/>
        <v>1548</v>
      </c>
    </row>
    <row r="4434" spans="1:18" ht="15.75" customHeight="1">
      <c r="A4434" s="19">
        <v>4433</v>
      </c>
      <c r="B4434" s="4">
        <v>11</v>
      </c>
      <c r="C4434" s="15">
        <v>7</v>
      </c>
      <c r="D4434" s="21">
        <v>6</v>
      </c>
      <c r="E4434" s="22">
        <v>44696</v>
      </c>
      <c r="F4434" s="26">
        <v>100</v>
      </c>
      <c r="G4434" s="24">
        <v>0.09</v>
      </c>
      <c r="H4434">
        <f>VLOOKUP($B4434,產品!$A$1:$E$61,4,FALSE)*(1-$G4434)*$F4434</f>
        <v>91000</v>
      </c>
      <c r="I4434" s="58">
        <f>$H4434-VLOOKUP($B4434,產品!$A$2:$E$61,5,FALSE)*F4434-$R4434</f>
        <v>50090</v>
      </c>
      <c r="J4434">
        <f t="shared" si="207"/>
        <v>2022</v>
      </c>
      <c r="P4434" t="str">
        <f>MID(VLOOKUP($D4434,業務!$A$1:$E$11,2,FALSE),FIND("/",VLOOKUP($D4434,業務!$A$1:$E$11,2,FALSE))+1,2)</f>
        <v>專員</v>
      </c>
      <c r="Q4434">
        <f t="shared" si="208"/>
        <v>0.01</v>
      </c>
      <c r="R4434">
        <f t="shared" si="209"/>
        <v>910</v>
      </c>
    </row>
    <row r="4435" spans="1:18" ht="15.75" customHeight="1">
      <c r="A4435" s="19">
        <v>4434</v>
      </c>
      <c r="B4435" s="4">
        <v>32</v>
      </c>
      <c r="C4435" s="15">
        <v>135</v>
      </c>
      <c r="D4435" s="21">
        <v>2</v>
      </c>
      <c r="E4435" s="22">
        <v>44697</v>
      </c>
      <c r="F4435" s="26">
        <v>3</v>
      </c>
      <c r="G4435" s="24">
        <v>0.17</v>
      </c>
      <c r="H4435">
        <f>VLOOKUP($B4435,產品!$A$1:$E$61,4,FALSE)*(1-$G4435)*$F4435</f>
        <v>18675</v>
      </c>
      <c r="I4435" s="58">
        <f>$H4435-VLOOKUP($B4435,產品!$A$2:$E$61,5,FALSE)*F4435-$R4435</f>
        <v>4894.875</v>
      </c>
      <c r="J4435">
        <f t="shared" si="207"/>
        <v>2022</v>
      </c>
      <c r="P4435" t="str">
        <f>MID(VLOOKUP($D4435,業務!$A$1:$E$11,2,FALSE),FIND("/",VLOOKUP($D4435,業務!$A$1:$E$11,2,FALSE))+1,2)</f>
        <v>經理</v>
      </c>
      <c r="Q4435">
        <f t="shared" si="208"/>
        <v>1.4999999999999999E-2</v>
      </c>
      <c r="R4435">
        <f t="shared" si="209"/>
        <v>280.125</v>
      </c>
    </row>
    <row r="4436" spans="1:18" ht="15.75" customHeight="1">
      <c r="A4436" s="19">
        <v>4435</v>
      </c>
      <c r="B4436" s="4">
        <v>25</v>
      </c>
      <c r="C4436" s="15">
        <v>3</v>
      </c>
      <c r="D4436" s="21">
        <v>8</v>
      </c>
      <c r="E4436" s="22">
        <v>44697</v>
      </c>
      <c r="F4436" s="26">
        <v>4</v>
      </c>
      <c r="G4436" s="24">
        <v>0.13</v>
      </c>
      <c r="H4436">
        <f>VLOOKUP($B4436,產品!$A$1:$E$61,4,FALSE)*(1-$G4436)*$F4436</f>
        <v>20880</v>
      </c>
      <c r="I4436" s="58">
        <f>$H4436-VLOOKUP($B4436,產品!$A$2:$E$61,5,FALSE)*F4436-$R4436</f>
        <v>6271.2</v>
      </c>
      <c r="J4436">
        <f t="shared" si="207"/>
        <v>2022</v>
      </c>
      <c r="P4436" t="str">
        <f>MID(VLOOKUP($D4436,業務!$A$1:$E$11,2,FALSE),FIND("/",VLOOKUP($D4436,業務!$A$1:$E$11,2,FALSE))+1,2)</f>
        <v>專員</v>
      </c>
      <c r="Q4436">
        <f t="shared" si="208"/>
        <v>0.01</v>
      </c>
      <c r="R4436">
        <f t="shared" si="209"/>
        <v>208.8</v>
      </c>
    </row>
    <row r="4437" spans="1:18" ht="15.75" customHeight="1">
      <c r="A4437" s="19">
        <v>4436</v>
      </c>
      <c r="B4437" s="4">
        <v>25</v>
      </c>
      <c r="C4437" s="15">
        <v>116</v>
      </c>
      <c r="D4437" s="21">
        <v>2</v>
      </c>
      <c r="E4437" s="22">
        <v>44697</v>
      </c>
      <c r="F4437" s="26">
        <v>6</v>
      </c>
      <c r="G4437" s="24">
        <v>0.2</v>
      </c>
      <c r="H4437">
        <f>VLOOKUP($B4437,產品!$A$1:$E$61,4,FALSE)*(1-$G4437)*$F4437</f>
        <v>28800</v>
      </c>
      <c r="I4437" s="58">
        <f>$H4437-VLOOKUP($B4437,產品!$A$2:$E$61,5,FALSE)*F4437-$R4437</f>
        <v>6768</v>
      </c>
      <c r="J4437">
        <f t="shared" si="207"/>
        <v>2022</v>
      </c>
      <c r="P4437" t="str">
        <f>MID(VLOOKUP($D4437,業務!$A$1:$E$11,2,FALSE),FIND("/",VLOOKUP($D4437,業務!$A$1:$E$11,2,FALSE))+1,2)</f>
        <v>經理</v>
      </c>
      <c r="Q4437">
        <f t="shared" si="208"/>
        <v>1.4999999999999999E-2</v>
      </c>
      <c r="R4437">
        <f t="shared" si="209"/>
        <v>432</v>
      </c>
    </row>
    <row r="4438" spans="1:18" ht="15.75" customHeight="1">
      <c r="A4438" s="19">
        <v>4437</v>
      </c>
      <c r="B4438" s="4">
        <v>42</v>
      </c>
      <c r="C4438" s="15">
        <v>280</v>
      </c>
      <c r="D4438" s="21">
        <v>7</v>
      </c>
      <c r="E4438" s="22">
        <v>44697</v>
      </c>
      <c r="F4438" s="26">
        <v>7</v>
      </c>
      <c r="G4438" s="24">
        <v>7.0000000000000007E-2</v>
      </c>
      <c r="H4438">
        <f>VLOOKUP($B4438,產品!$A$1:$E$61,4,FALSE)*(1-$G4438)*$F4438</f>
        <v>97649.999999999985</v>
      </c>
      <c r="I4438" s="58">
        <f>$H4438-VLOOKUP($B4438,產品!$A$2:$E$61,5,FALSE)*F4438-$R4438</f>
        <v>28228.199999999986</v>
      </c>
      <c r="J4438">
        <f t="shared" si="207"/>
        <v>2022</v>
      </c>
      <c r="P4438" t="str">
        <f>MID(VLOOKUP($D4438,業務!$A$1:$E$11,2,FALSE),FIND("/",VLOOKUP($D4438,業務!$A$1:$E$11,2,FALSE))+1,2)</f>
        <v>副理</v>
      </c>
      <c r="Q4438">
        <f t="shared" si="208"/>
        <v>1.2E-2</v>
      </c>
      <c r="R4438">
        <f t="shared" si="209"/>
        <v>1171.8</v>
      </c>
    </row>
    <row r="4439" spans="1:18" ht="15.75" customHeight="1">
      <c r="A4439" s="19">
        <v>4438</v>
      </c>
      <c r="B4439" s="4">
        <v>42</v>
      </c>
      <c r="C4439" s="15">
        <v>257</v>
      </c>
      <c r="D4439" s="21">
        <v>4</v>
      </c>
      <c r="E4439" s="22">
        <v>44697</v>
      </c>
      <c r="F4439" s="26">
        <v>7</v>
      </c>
      <c r="G4439" s="24">
        <v>0.09</v>
      </c>
      <c r="H4439">
        <f>VLOOKUP($B4439,產品!$A$1:$E$61,4,FALSE)*(1-$G4439)*$F4439</f>
        <v>95550</v>
      </c>
      <c r="I4439" s="58">
        <f>$H4439-VLOOKUP($B4439,產品!$A$2:$E$61,5,FALSE)*F4439-$R4439</f>
        <v>26153.4</v>
      </c>
      <c r="J4439">
        <f t="shared" si="207"/>
        <v>2022</v>
      </c>
      <c r="P4439" t="str">
        <f>MID(VLOOKUP($D4439,業務!$A$1:$E$11,2,FALSE),FIND("/",VLOOKUP($D4439,業務!$A$1:$E$11,2,FALSE))+1,2)</f>
        <v>副理</v>
      </c>
      <c r="Q4439">
        <f t="shared" si="208"/>
        <v>1.2E-2</v>
      </c>
      <c r="R4439">
        <f t="shared" si="209"/>
        <v>1146.6000000000001</v>
      </c>
    </row>
    <row r="4440" spans="1:18" ht="15.75" customHeight="1">
      <c r="A4440" s="19">
        <v>4439</v>
      </c>
      <c r="B4440" s="4">
        <v>10</v>
      </c>
      <c r="C4440" s="15">
        <v>1</v>
      </c>
      <c r="D4440" s="21">
        <v>8</v>
      </c>
      <c r="E4440" s="22">
        <v>44697</v>
      </c>
      <c r="F4440" s="26">
        <v>11</v>
      </c>
      <c r="G4440" s="24">
        <v>0.17</v>
      </c>
      <c r="H4440">
        <f>VLOOKUP($B4440,產品!$A$1:$E$61,4,FALSE)*(1-$G4440)*$F4440</f>
        <v>9130</v>
      </c>
      <c r="I4440" s="58">
        <f>$H4440-VLOOKUP($B4440,產品!$A$2:$E$61,5,FALSE)*F4440-$R4440</f>
        <v>4638.7</v>
      </c>
      <c r="J4440">
        <f t="shared" si="207"/>
        <v>2022</v>
      </c>
      <c r="P4440" t="str">
        <f>MID(VLOOKUP($D4440,業務!$A$1:$E$11,2,FALSE),FIND("/",VLOOKUP($D4440,業務!$A$1:$E$11,2,FALSE))+1,2)</f>
        <v>專員</v>
      </c>
      <c r="Q4440">
        <f t="shared" si="208"/>
        <v>0.01</v>
      </c>
      <c r="R4440">
        <f t="shared" si="209"/>
        <v>91.3</v>
      </c>
    </row>
    <row r="4441" spans="1:18" ht="15.75" customHeight="1">
      <c r="A4441" s="19">
        <v>4440</v>
      </c>
      <c r="B4441" s="4">
        <v>49</v>
      </c>
      <c r="C4441" s="15">
        <v>122</v>
      </c>
      <c r="D4441" s="21">
        <v>9</v>
      </c>
      <c r="E4441" s="22">
        <v>44697</v>
      </c>
      <c r="F4441" s="26">
        <v>15</v>
      </c>
      <c r="G4441" s="24">
        <v>7.0000000000000007E-2</v>
      </c>
      <c r="H4441">
        <f>VLOOKUP($B4441,產品!$A$1:$E$61,4,FALSE)*(1-$G4441)*$F4441</f>
        <v>209249.99999999997</v>
      </c>
      <c r="I4441" s="58">
        <f>$H4441-VLOOKUP($B4441,產品!$A$2:$E$61,5,FALSE)*F4441-$R4441</f>
        <v>48611.249999999971</v>
      </c>
      <c r="J4441">
        <f t="shared" si="207"/>
        <v>2022</v>
      </c>
      <c r="P4441" t="str">
        <f>MID(VLOOKUP($D4441,業務!$A$1:$E$11,2,FALSE),FIND("/",VLOOKUP($D4441,業務!$A$1:$E$11,2,FALSE))+1,2)</f>
        <v>經理</v>
      </c>
      <c r="Q4441">
        <f t="shared" si="208"/>
        <v>1.4999999999999999E-2</v>
      </c>
      <c r="R4441">
        <f t="shared" si="209"/>
        <v>3138.7499999999995</v>
      </c>
    </row>
    <row r="4442" spans="1:18" ht="15.75" customHeight="1">
      <c r="A4442" s="19">
        <v>4441</v>
      </c>
      <c r="B4442" s="4">
        <v>35</v>
      </c>
      <c r="C4442" s="15">
        <v>273</v>
      </c>
      <c r="D4442" s="21">
        <v>4</v>
      </c>
      <c r="E4442" s="22">
        <v>44697</v>
      </c>
      <c r="F4442" s="26">
        <v>25</v>
      </c>
      <c r="G4442" s="24">
        <v>0.06</v>
      </c>
      <c r="H4442">
        <f>VLOOKUP($B4442,產品!$A$1:$E$61,4,FALSE)*(1-$G4442)*$F4442</f>
        <v>199750</v>
      </c>
      <c r="I4442" s="58">
        <f>$H4442-VLOOKUP($B4442,產品!$A$2:$E$61,5,FALSE)*F4442-$R4442</f>
        <v>69853</v>
      </c>
      <c r="J4442">
        <f t="shared" si="207"/>
        <v>2022</v>
      </c>
      <c r="P4442" t="str">
        <f>MID(VLOOKUP($D4442,業務!$A$1:$E$11,2,FALSE),FIND("/",VLOOKUP($D4442,業務!$A$1:$E$11,2,FALSE))+1,2)</f>
        <v>副理</v>
      </c>
      <c r="Q4442">
        <f t="shared" si="208"/>
        <v>1.2E-2</v>
      </c>
      <c r="R4442">
        <f t="shared" si="209"/>
        <v>2397</v>
      </c>
    </row>
    <row r="4443" spans="1:18" ht="15.75" customHeight="1">
      <c r="A4443" s="19">
        <v>4442</v>
      </c>
      <c r="B4443" s="4">
        <v>10</v>
      </c>
      <c r="C4443" s="15">
        <v>12</v>
      </c>
      <c r="D4443" s="21">
        <v>3</v>
      </c>
      <c r="E4443" s="22">
        <v>44697</v>
      </c>
      <c r="F4443" s="26">
        <v>27</v>
      </c>
      <c r="G4443" s="24">
        <v>0.06</v>
      </c>
      <c r="H4443">
        <f>VLOOKUP($B4443,產品!$A$1:$E$61,4,FALSE)*(1-$G4443)*$F4443</f>
        <v>25380</v>
      </c>
      <c r="I4443" s="58">
        <f>$H4443-VLOOKUP($B4443,產品!$A$2:$E$61,5,FALSE)*F4443-$R4443</f>
        <v>14173.92</v>
      </c>
      <c r="J4443">
        <f t="shared" si="207"/>
        <v>2022</v>
      </c>
      <c r="P4443" t="str">
        <f>MID(VLOOKUP($D4443,業務!$A$1:$E$11,2,FALSE),FIND("/",VLOOKUP($D4443,業務!$A$1:$E$11,2,FALSE))+1,2)</f>
        <v>協理</v>
      </c>
      <c r="Q4443">
        <f t="shared" si="208"/>
        <v>1.6E-2</v>
      </c>
      <c r="R4443">
        <f t="shared" si="209"/>
        <v>406.08</v>
      </c>
    </row>
    <row r="4444" spans="1:18" ht="15.75" customHeight="1">
      <c r="A4444" s="19">
        <v>4443</v>
      </c>
      <c r="B4444" s="4">
        <v>57</v>
      </c>
      <c r="C4444" s="15">
        <v>268</v>
      </c>
      <c r="D4444" s="21">
        <v>7</v>
      </c>
      <c r="E4444" s="22">
        <v>44698</v>
      </c>
      <c r="F4444" s="26">
        <v>3</v>
      </c>
      <c r="G4444" s="24">
        <v>0.15</v>
      </c>
      <c r="H4444">
        <f>VLOOKUP($B4444,產品!$A$1:$E$61,4,FALSE)*(1-$G4444)*$F4444</f>
        <v>45900</v>
      </c>
      <c r="I4444" s="58">
        <f>$H4444-VLOOKUP($B4444,產品!$A$2:$E$61,5,FALSE)*F4444-$R4444</f>
        <v>7549.2</v>
      </c>
      <c r="J4444">
        <f t="shared" si="207"/>
        <v>2022</v>
      </c>
      <c r="P4444" t="str">
        <f>MID(VLOOKUP($D4444,業務!$A$1:$E$11,2,FALSE),FIND("/",VLOOKUP($D4444,業務!$A$1:$E$11,2,FALSE))+1,2)</f>
        <v>副理</v>
      </c>
      <c r="Q4444">
        <f t="shared" si="208"/>
        <v>1.2E-2</v>
      </c>
      <c r="R4444">
        <f t="shared" si="209"/>
        <v>550.80000000000007</v>
      </c>
    </row>
    <row r="4445" spans="1:18" ht="15.75" customHeight="1">
      <c r="A4445" s="19">
        <v>4444</v>
      </c>
      <c r="B4445" s="4">
        <v>28</v>
      </c>
      <c r="C4445" s="15">
        <v>289</v>
      </c>
      <c r="D4445" s="21">
        <v>7</v>
      </c>
      <c r="E4445" s="22">
        <v>44698</v>
      </c>
      <c r="F4445" s="26">
        <v>6</v>
      </c>
      <c r="G4445" s="24">
        <v>7.0000000000000007E-2</v>
      </c>
      <c r="H4445">
        <f>VLOOKUP($B4445,產品!$A$1:$E$61,4,FALSE)*(1-$G4445)*$F4445</f>
        <v>41849.999999999993</v>
      </c>
      <c r="I4445" s="58">
        <f>$H4445-VLOOKUP($B4445,產品!$A$2:$E$61,5,FALSE)*F4445-$R4445</f>
        <v>14347.799999999992</v>
      </c>
      <c r="J4445">
        <f t="shared" si="207"/>
        <v>2022</v>
      </c>
      <c r="P4445" t="str">
        <f>MID(VLOOKUP($D4445,業務!$A$1:$E$11,2,FALSE),FIND("/",VLOOKUP($D4445,業務!$A$1:$E$11,2,FALSE))+1,2)</f>
        <v>副理</v>
      </c>
      <c r="Q4445">
        <f t="shared" si="208"/>
        <v>1.2E-2</v>
      </c>
      <c r="R4445">
        <f t="shared" si="209"/>
        <v>502.19999999999993</v>
      </c>
    </row>
    <row r="4446" spans="1:18" ht="15.75" customHeight="1">
      <c r="A4446" s="19">
        <v>4445</v>
      </c>
      <c r="B4446" s="4">
        <v>26</v>
      </c>
      <c r="C4446" s="15">
        <v>278</v>
      </c>
      <c r="D4446" s="21">
        <v>8</v>
      </c>
      <c r="E4446" s="22">
        <v>44698</v>
      </c>
      <c r="F4446" s="26">
        <v>8</v>
      </c>
      <c r="G4446" s="24">
        <v>0.12</v>
      </c>
      <c r="H4446">
        <f>VLOOKUP($B4446,產品!$A$1:$E$61,4,FALSE)*(1-$G4446)*$F4446</f>
        <v>45760</v>
      </c>
      <c r="I4446" s="58">
        <f>$H4446-VLOOKUP($B4446,產品!$A$2:$E$61,5,FALSE)*F4446-$R4446</f>
        <v>14102.4</v>
      </c>
      <c r="J4446">
        <f t="shared" si="207"/>
        <v>2022</v>
      </c>
      <c r="P4446" t="str">
        <f>MID(VLOOKUP($D4446,業務!$A$1:$E$11,2,FALSE),FIND("/",VLOOKUP($D4446,業務!$A$1:$E$11,2,FALSE))+1,2)</f>
        <v>專員</v>
      </c>
      <c r="Q4446">
        <f t="shared" si="208"/>
        <v>0.01</v>
      </c>
      <c r="R4446">
        <f t="shared" si="209"/>
        <v>457.6</v>
      </c>
    </row>
    <row r="4447" spans="1:18" ht="15.75" customHeight="1">
      <c r="A4447" s="19">
        <v>4446</v>
      </c>
      <c r="B4447" s="4">
        <v>9</v>
      </c>
      <c r="C4447" s="15">
        <v>118</v>
      </c>
      <c r="D4447" s="21">
        <v>7</v>
      </c>
      <c r="E4447" s="22">
        <v>44698</v>
      </c>
      <c r="F4447" s="26">
        <v>20</v>
      </c>
      <c r="G4447" s="24">
        <v>0.06</v>
      </c>
      <c r="H4447">
        <f>VLOOKUP($B4447,產品!$A$1:$E$61,4,FALSE)*(1-$G4447)*$F4447</f>
        <v>18800</v>
      </c>
      <c r="I4447" s="58">
        <f>$H4447-VLOOKUP($B4447,產品!$A$2:$E$61,5,FALSE)*F4447-$R4447</f>
        <v>10574.4</v>
      </c>
      <c r="J4447">
        <f t="shared" si="207"/>
        <v>2022</v>
      </c>
      <c r="P4447" t="str">
        <f>MID(VLOOKUP($D4447,業務!$A$1:$E$11,2,FALSE),FIND("/",VLOOKUP($D4447,業務!$A$1:$E$11,2,FALSE))+1,2)</f>
        <v>副理</v>
      </c>
      <c r="Q4447">
        <f t="shared" si="208"/>
        <v>1.2E-2</v>
      </c>
      <c r="R4447">
        <f t="shared" si="209"/>
        <v>225.6</v>
      </c>
    </row>
    <row r="4448" spans="1:18" ht="15.75" customHeight="1">
      <c r="A4448" s="19">
        <v>4447</v>
      </c>
      <c r="B4448" s="4">
        <v>41</v>
      </c>
      <c r="C4448" s="15">
        <v>10</v>
      </c>
      <c r="D4448" s="21">
        <v>5</v>
      </c>
      <c r="E4448" s="22">
        <v>44698</v>
      </c>
      <c r="F4448" s="26">
        <v>30</v>
      </c>
      <c r="G4448" s="24">
        <v>0.18</v>
      </c>
      <c r="H4448">
        <f>VLOOKUP($B4448,產品!$A$1:$E$61,4,FALSE)*(1-$G4448)*$F4448</f>
        <v>295200</v>
      </c>
      <c r="I4448" s="58">
        <f>$H4448-VLOOKUP($B4448,產品!$A$2:$E$61,5,FALSE)*F4448-$R4448</f>
        <v>58248</v>
      </c>
      <c r="J4448">
        <f t="shared" si="207"/>
        <v>2022</v>
      </c>
      <c r="P4448" t="str">
        <f>MID(VLOOKUP($D4448,業務!$A$1:$E$11,2,FALSE),FIND("/",VLOOKUP($D4448,業務!$A$1:$E$11,2,FALSE))+1,2)</f>
        <v>專員</v>
      </c>
      <c r="Q4448">
        <f t="shared" si="208"/>
        <v>0.01</v>
      </c>
      <c r="R4448">
        <f t="shared" si="209"/>
        <v>2952</v>
      </c>
    </row>
    <row r="4449" spans="1:18" ht="15.75" customHeight="1">
      <c r="A4449" s="19">
        <v>4448</v>
      </c>
      <c r="B4449" s="4">
        <v>23</v>
      </c>
      <c r="C4449" s="15">
        <v>267</v>
      </c>
      <c r="D4449" s="21">
        <v>10</v>
      </c>
      <c r="E4449" s="22">
        <v>44698</v>
      </c>
      <c r="F4449" s="26">
        <v>50</v>
      </c>
      <c r="G4449" s="24">
        <v>7.0000000000000007E-2</v>
      </c>
      <c r="H4449">
        <f>VLOOKUP($B4449,產品!$A$1:$E$61,4,FALSE)*(1-$G4449)*$F4449</f>
        <v>83700</v>
      </c>
      <c r="I4449" s="58">
        <f>$H4449-VLOOKUP($B4449,產品!$A$2:$E$61,5,FALSE)*F4449-$R4449</f>
        <v>46863</v>
      </c>
      <c r="J4449">
        <f t="shared" si="207"/>
        <v>2022</v>
      </c>
      <c r="P4449" t="str">
        <f>MID(VLOOKUP($D4449,業務!$A$1:$E$11,2,FALSE),FIND("/",VLOOKUP($D4449,業務!$A$1:$E$11,2,FALSE))+1,2)</f>
        <v>專員</v>
      </c>
      <c r="Q4449">
        <f t="shared" si="208"/>
        <v>0.01</v>
      </c>
      <c r="R4449">
        <f t="shared" si="209"/>
        <v>837</v>
      </c>
    </row>
    <row r="4450" spans="1:18" ht="15.75" customHeight="1">
      <c r="A4450" s="19">
        <v>4449</v>
      </c>
      <c r="B4450" s="4">
        <v>23</v>
      </c>
      <c r="C4450" s="15">
        <v>277</v>
      </c>
      <c r="D4450" s="21">
        <v>4</v>
      </c>
      <c r="E4450" s="22">
        <v>44698</v>
      </c>
      <c r="F4450" s="26">
        <v>50</v>
      </c>
      <c r="G4450" s="24">
        <v>0.12</v>
      </c>
      <c r="H4450">
        <f>VLOOKUP($B4450,產品!$A$1:$E$61,4,FALSE)*(1-$G4450)*$F4450</f>
        <v>79200</v>
      </c>
      <c r="I4450" s="58">
        <f>$H4450-VLOOKUP($B4450,產品!$A$2:$E$61,5,FALSE)*F4450-$R4450</f>
        <v>42249.599999999999</v>
      </c>
      <c r="J4450">
        <f t="shared" si="207"/>
        <v>2022</v>
      </c>
      <c r="P4450" t="str">
        <f>MID(VLOOKUP($D4450,業務!$A$1:$E$11,2,FALSE),FIND("/",VLOOKUP($D4450,業務!$A$1:$E$11,2,FALSE))+1,2)</f>
        <v>副理</v>
      </c>
      <c r="Q4450">
        <f t="shared" si="208"/>
        <v>1.2E-2</v>
      </c>
      <c r="R4450">
        <f t="shared" si="209"/>
        <v>950.4</v>
      </c>
    </row>
    <row r="4451" spans="1:18" ht="15.75" customHeight="1">
      <c r="A4451" s="19">
        <v>4450</v>
      </c>
      <c r="B4451" s="4">
        <v>6</v>
      </c>
      <c r="C4451" s="15">
        <v>285</v>
      </c>
      <c r="D4451" s="21">
        <v>8</v>
      </c>
      <c r="E4451" s="33">
        <v>44698</v>
      </c>
      <c r="F4451" s="14">
        <v>50</v>
      </c>
      <c r="G4451" s="34">
        <v>7.0000000000000007E-2</v>
      </c>
      <c r="H4451">
        <f>VLOOKUP($B4451,產品!$A$1:$E$61,4,FALSE)*(1-$G4451)*$F4451</f>
        <v>46499.999999999993</v>
      </c>
      <c r="I4451" s="58">
        <f>$H4451-VLOOKUP($B4451,產品!$A$2:$E$61,5,FALSE)*F4451-$R4451</f>
        <v>26034.999999999993</v>
      </c>
      <c r="J4451">
        <f t="shared" si="207"/>
        <v>2022</v>
      </c>
      <c r="P4451" t="str">
        <f>MID(VLOOKUP($D4451,業務!$A$1:$E$11,2,FALSE),FIND("/",VLOOKUP($D4451,業務!$A$1:$E$11,2,FALSE))+1,2)</f>
        <v>專員</v>
      </c>
      <c r="Q4451">
        <f t="shared" si="208"/>
        <v>0.01</v>
      </c>
      <c r="R4451">
        <f t="shared" si="209"/>
        <v>464.99999999999994</v>
      </c>
    </row>
    <row r="4452" spans="1:18" ht="15.75" customHeight="1">
      <c r="A4452" s="19">
        <v>4451</v>
      </c>
      <c r="B4452" s="4">
        <v>13</v>
      </c>
      <c r="C4452" s="15">
        <v>260</v>
      </c>
      <c r="D4452" s="21">
        <v>4</v>
      </c>
      <c r="E4452" s="22">
        <v>44698</v>
      </c>
      <c r="F4452" s="26">
        <v>80</v>
      </c>
      <c r="G4452" s="24">
        <v>0.2</v>
      </c>
      <c r="H4452">
        <f>VLOOKUP($B4452,產品!$A$1:$E$61,4,FALSE)*(1-$G4452)*$F4452</f>
        <v>115200</v>
      </c>
      <c r="I4452" s="58">
        <f>$H4452-VLOOKUP($B4452,產品!$A$2:$E$61,5,FALSE)*F4452-$R4452</f>
        <v>56217.599999999999</v>
      </c>
      <c r="J4452">
        <f t="shared" si="207"/>
        <v>2022</v>
      </c>
      <c r="P4452" t="str">
        <f>MID(VLOOKUP($D4452,業務!$A$1:$E$11,2,FALSE),FIND("/",VLOOKUP($D4452,業務!$A$1:$E$11,2,FALSE))+1,2)</f>
        <v>副理</v>
      </c>
      <c r="Q4452">
        <f t="shared" si="208"/>
        <v>1.2E-2</v>
      </c>
      <c r="R4452">
        <f t="shared" si="209"/>
        <v>1382.4</v>
      </c>
    </row>
    <row r="4453" spans="1:18" ht="15.75" customHeight="1">
      <c r="A4453" s="19">
        <v>4452</v>
      </c>
      <c r="B4453" s="4">
        <v>12</v>
      </c>
      <c r="C4453" s="15">
        <v>122</v>
      </c>
      <c r="D4453" s="21">
        <v>6</v>
      </c>
      <c r="E4453" s="22">
        <v>44698</v>
      </c>
      <c r="F4453" s="26">
        <v>225</v>
      </c>
      <c r="G4453" s="24">
        <v>0.2</v>
      </c>
      <c r="H4453">
        <f>VLOOKUP($B4453,產品!$A$1:$E$61,4,FALSE)*(1-$G4453)*$F4453</f>
        <v>180000</v>
      </c>
      <c r="I4453" s="58">
        <f>$H4453-VLOOKUP($B4453,產品!$A$2:$E$61,5,FALSE)*F4453-$R4453</f>
        <v>88200</v>
      </c>
      <c r="J4453">
        <f t="shared" si="207"/>
        <v>2022</v>
      </c>
      <c r="P4453" t="str">
        <f>MID(VLOOKUP($D4453,業務!$A$1:$E$11,2,FALSE),FIND("/",VLOOKUP($D4453,業務!$A$1:$E$11,2,FALSE))+1,2)</f>
        <v>專員</v>
      </c>
      <c r="Q4453">
        <f t="shared" si="208"/>
        <v>0.01</v>
      </c>
      <c r="R4453">
        <f t="shared" si="209"/>
        <v>1800</v>
      </c>
    </row>
    <row r="4454" spans="1:18" ht="15.75" customHeight="1">
      <c r="A4454" s="19">
        <v>4453</v>
      </c>
      <c r="B4454" s="4">
        <v>37</v>
      </c>
      <c r="C4454" s="15">
        <v>282</v>
      </c>
      <c r="D4454" s="21">
        <v>5</v>
      </c>
      <c r="E4454" s="22">
        <v>44699</v>
      </c>
      <c r="F4454" s="26">
        <v>3</v>
      </c>
      <c r="G4454" s="24">
        <v>0.2</v>
      </c>
      <c r="H4454">
        <f>VLOOKUP($B4454,產品!$A$1:$E$61,4,FALSE)*(1-$G4454)*$F4454</f>
        <v>28800</v>
      </c>
      <c r="I4454" s="58">
        <f>$H4454-VLOOKUP($B4454,產品!$A$2:$E$61,5,FALSE)*F4454-$R4454</f>
        <v>5112</v>
      </c>
      <c r="J4454">
        <f t="shared" si="207"/>
        <v>2022</v>
      </c>
      <c r="P4454" t="str">
        <f>MID(VLOOKUP($D4454,業務!$A$1:$E$11,2,FALSE),FIND("/",VLOOKUP($D4454,業務!$A$1:$E$11,2,FALSE))+1,2)</f>
        <v>專員</v>
      </c>
      <c r="Q4454">
        <f t="shared" si="208"/>
        <v>0.01</v>
      </c>
      <c r="R4454">
        <f t="shared" si="209"/>
        <v>288</v>
      </c>
    </row>
    <row r="4455" spans="1:18" ht="15.75" customHeight="1">
      <c r="A4455" s="19">
        <v>4454</v>
      </c>
      <c r="B4455" s="4">
        <v>50</v>
      </c>
      <c r="C4455" s="15">
        <v>3</v>
      </c>
      <c r="D4455" s="21">
        <v>4</v>
      </c>
      <c r="E4455" s="22">
        <v>44699</v>
      </c>
      <c r="F4455" s="26">
        <v>6</v>
      </c>
      <c r="G4455" s="24">
        <v>0.14000000000000001</v>
      </c>
      <c r="H4455">
        <f>VLOOKUP($B4455,產品!$A$1:$E$61,4,FALSE)*(1-$G4455)*$F4455</f>
        <v>92880</v>
      </c>
      <c r="I4455" s="58">
        <f>$H4455-VLOOKUP($B4455,產品!$A$2:$E$61,5,FALSE)*F4455-$R4455</f>
        <v>16165.44</v>
      </c>
      <c r="J4455">
        <f t="shared" si="207"/>
        <v>2022</v>
      </c>
      <c r="P4455" t="str">
        <f>MID(VLOOKUP($D4455,業務!$A$1:$E$11,2,FALSE),FIND("/",VLOOKUP($D4455,業務!$A$1:$E$11,2,FALSE))+1,2)</f>
        <v>副理</v>
      </c>
      <c r="Q4455">
        <f t="shared" si="208"/>
        <v>1.2E-2</v>
      </c>
      <c r="R4455">
        <f t="shared" si="209"/>
        <v>1114.56</v>
      </c>
    </row>
    <row r="4456" spans="1:18" ht="15.75" customHeight="1">
      <c r="A4456" s="19">
        <v>4455</v>
      </c>
      <c r="B4456" s="4">
        <v>36</v>
      </c>
      <c r="C4456" s="15">
        <v>123</v>
      </c>
      <c r="D4456" s="21">
        <v>6</v>
      </c>
      <c r="E4456" s="22">
        <v>44699</v>
      </c>
      <c r="F4456" s="26">
        <v>9</v>
      </c>
      <c r="G4456" s="24">
        <v>0.18</v>
      </c>
      <c r="H4456">
        <f>VLOOKUP($B4456,產品!$A$1:$E$61,4,FALSE)*(1-$G4456)*$F4456</f>
        <v>66420.000000000015</v>
      </c>
      <c r="I4456" s="58">
        <f>$H4456-VLOOKUP($B4456,產品!$A$2:$E$61,5,FALSE)*F4456-$R4456</f>
        <v>17155.800000000014</v>
      </c>
      <c r="J4456">
        <f t="shared" si="207"/>
        <v>2022</v>
      </c>
      <c r="P4456" t="str">
        <f>MID(VLOOKUP($D4456,業務!$A$1:$E$11,2,FALSE),FIND("/",VLOOKUP($D4456,業務!$A$1:$E$11,2,FALSE))+1,2)</f>
        <v>專員</v>
      </c>
      <c r="Q4456">
        <f t="shared" si="208"/>
        <v>0.01</v>
      </c>
      <c r="R4456">
        <f t="shared" si="209"/>
        <v>664.20000000000016</v>
      </c>
    </row>
    <row r="4457" spans="1:18" ht="15.75" customHeight="1">
      <c r="A4457" s="19">
        <v>4456</v>
      </c>
      <c r="B4457" s="4">
        <v>57</v>
      </c>
      <c r="C4457" s="15">
        <v>7</v>
      </c>
      <c r="D4457" s="21">
        <v>1</v>
      </c>
      <c r="E4457" s="22">
        <v>44699</v>
      </c>
      <c r="F4457" s="26">
        <v>10</v>
      </c>
      <c r="G4457" s="24">
        <v>0.16</v>
      </c>
      <c r="H4457">
        <f>VLOOKUP($B4457,產品!$A$1:$E$61,4,FALSE)*(1-$G4457)*$F4457</f>
        <v>151200</v>
      </c>
      <c r="I4457" s="58">
        <f>$H4457-VLOOKUP($B4457,產品!$A$2:$E$61,5,FALSE)*F4457-$R4457</f>
        <v>23688</v>
      </c>
      <c r="J4457">
        <f t="shared" si="207"/>
        <v>2022</v>
      </c>
      <c r="P4457" t="str">
        <f>MID(VLOOKUP($D4457,業務!$A$1:$E$11,2,FALSE),FIND("/",VLOOKUP($D4457,業務!$A$1:$E$11,2,FALSE))+1,2)</f>
        <v>專員</v>
      </c>
      <c r="Q4457">
        <f t="shared" si="208"/>
        <v>0.01</v>
      </c>
      <c r="R4457">
        <f t="shared" si="209"/>
        <v>1512</v>
      </c>
    </row>
    <row r="4458" spans="1:18" ht="15.75" customHeight="1">
      <c r="A4458" s="19">
        <v>4457</v>
      </c>
      <c r="B4458" s="4">
        <v>16</v>
      </c>
      <c r="C4458" s="15">
        <v>2</v>
      </c>
      <c r="D4458" s="21">
        <v>3</v>
      </c>
      <c r="E4458" s="22">
        <v>44699</v>
      </c>
      <c r="F4458" s="26">
        <v>30</v>
      </c>
      <c r="G4458" s="24">
        <v>0.18</v>
      </c>
      <c r="H4458">
        <f>VLOOKUP($B4458,產品!$A$1:$E$61,4,FALSE)*(1-$G4458)*$F4458</f>
        <v>44280</v>
      </c>
      <c r="I4458" s="58">
        <f>$H4458-VLOOKUP($B4458,產品!$A$2:$E$61,5,FALSE)*F4458-$R4458</f>
        <v>21971.52</v>
      </c>
      <c r="J4458">
        <f t="shared" si="207"/>
        <v>2022</v>
      </c>
      <c r="P4458" t="str">
        <f>MID(VLOOKUP($D4458,業務!$A$1:$E$11,2,FALSE),FIND("/",VLOOKUP($D4458,業務!$A$1:$E$11,2,FALSE))+1,2)</f>
        <v>協理</v>
      </c>
      <c r="Q4458">
        <f t="shared" si="208"/>
        <v>1.6E-2</v>
      </c>
      <c r="R4458">
        <f t="shared" si="209"/>
        <v>708.48</v>
      </c>
    </row>
    <row r="4459" spans="1:18" ht="15.75" customHeight="1">
      <c r="A4459" s="19">
        <v>4458</v>
      </c>
      <c r="B4459" s="4">
        <v>41</v>
      </c>
      <c r="C4459" s="15">
        <v>285</v>
      </c>
      <c r="D4459" s="21">
        <v>8</v>
      </c>
      <c r="E4459" s="22">
        <v>44700</v>
      </c>
      <c r="F4459" s="26">
        <v>7</v>
      </c>
      <c r="G4459" s="24">
        <v>0.2</v>
      </c>
      <c r="H4459">
        <f>VLOOKUP($B4459,產品!$A$1:$E$61,4,FALSE)*(1-$G4459)*$F4459</f>
        <v>67200</v>
      </c>
      <c r="I4459" s="58">
        <f>$H4459-VLOOKUP($B4459,產品!$A$2:$E$61,5,FALSE)*F4459-$R4459</f>
        <v>11928</v>
      </c>
      <c r="J4459">
        <f t="shared" si="207"/>
        <v>2022</v>
      </c>
      <c r="P4459" t="str">
        <f>MID(VLOOKUP($D4459,業務!$A$1:$E$11,2,FALSE),FIND("/",VLOOKUP($D4459,業務!$A$1:$E$11,2,FALSE))+1,2)</f>
        <v>專員</v>
      </c>
      <c r="Q4459">
        <f t="shared" si="208"/>
        <v>0.01</v>
      </c>
      <c r="R4459">
        <f t="shared" si="209"/>
        <v>672</v>
      </c>
    </row>
    <row r="4460" spans="1:18" ht="15.75" customHeight="1">
      <c r="A4460" s="19">
        <v>4459</v>
      </c>
      <c r="B4460" s="4">
        <v>23</v>
      </c>
      <c r="C4460" s="15">
        <v>293</v>
      </c>
      <c r="D4460" s="21">
        <v>8</v>
      </c>
      <c r="E4460" s="22">
        <v>44700</v>
      </c>
      <c r="F4460" s="26">
        <v>10</v>
      </c>
      <c r="G4460" s="24">
        <v>0.1</v>
      </c>
      <c r="H4460">
        <f>VLOOKUP($B4460,產品!$A$1:$E$61,4,FALSE)*(1-$G4460)*$F4460</f>
        <v>16200</v>
      </c>
      <c r="I4460" s="58">
        <f>$H4460-VLOOKUP($B4460,產品!$A$2:$E$61,5,FALSE)*F4460-$R4460</f>
        <v>8838</v>
      </c>
      <c r="J4460">
        <f t="shared" si="207"/>
        <v>2022</v>
      </c>
      <c r="P4460" t="str">
        <f>MID(VLOOKUP($D4460,業務!$A$1:$E$11,2,FALSE),FIND("/",VLOOKUP($D4460,業務!$A$1:$E$11,2,FALSE))+1,2)</f>
        <v>專員</v>
      </c>
      <c r="Q4460">
        <f t="shared" si="208"/>
        <v>0.01</v>
      </c>
      <c r="R4460">
        <f t="shared" si="209"/>
        <v>162</v>
      </c>
    </row>
    <row r="4461" spans="1:18" ht="15.75" customHeight="1">
      <c r="A4461" s="19">
        <v>4460</v>
      </c>
      <c r="B4461" s="4">
        <v>54</v>
      </c>
      <c r="C4461" s="15">
        <v>264</v>
      </c>
      <c r="D4461" s="21">
        <v>1</v>
      </c>
      <c r="E4461" s="22">
        <v>44700</v>
      </c>
      <c r="F4461" s="26">
        <v>12</v>
      </c>
      <c r="G4461" s="24">
        <v>0.05</v>
      </c>
      <c r="H4461">
        <f>VLOOKUP($B4461,產品!$A$1:$E$61,4,FALSE)*(1-$G4461)*$F4461</f>
        <v>205200</v>
      </c>
      <c r="I4461" s="58">
        <f>$H4461-VLOOKUP($B4461,產品!$A$2:$E$61,5,FALSE)*F4461-$R4461</f>
        <v>51948</v>
      </c>
      <c r="J4461">
        <f t="shared" si="207"/>
        <v>2022</v>
      </c>
      <c r="P4461" t="str">
        <f>MID(VLOOKUP($D4461,業務!$A$1:$E$11,2,FALSE),FIND("/",VLOOKUP($D4461,業務!$A$1:$E$11,2,FALSE))+1,2)</f>
        <v>專員</v>
      </c>
      <c r="Q4461">
        <f t="shared" si="208"/>
        <v>0.01</v>
      </c>
      <c r="R4461">
        <f t="shared" si="209"/>
        <v>2052</v>
      </c>
    </row>
    <row r="4462" spans="1:18" ht="15.75" customHeight="1">
      <c r="A4462" s="19">
        <v>4461</v>
      </c>
      <c r="B4462" s="4">
        <v>17</v>
      </c>
      <c r="C4462" s="15">
        <v>12</v>
      </c>
      <c r="D4462" s="21">
        <v>1</v>
      </c>
      <c r="E4462" s="22">
        <v>44700</v>
      </c>
      <c r="F4462" s="26">
        <v>16</v>
      </c>
      <c r="G4462" s="24">
        <v>0.05</v>
      </c>
      <c r="H4462">
        <f>VLOOKUP($B4462,產品!$A$1:$E$61,4,FALSE)*(1-$G4462)*$F4462</f>
        <v>27360</v>
      </c>
      <c r="I4462" s="58">
        <f>$H4462-VLOOKUP($B4462,產品!$A$2:$E$61,5,FALSE)*F4462-$R4462</f>
        <v>15566.4</v>
      </c>
      <c r="J4462">
        <f t="shared" si="207"/>
        <v>2022</v>
      </c>
      <c r="P4462" t="str">
        <f>MID(VLOOKUP($D4462,業務!$A$1:$E$11,2,FALSE),FIND("/",VLOOKUP($D4462,業務!$A$1:$E$11,2,FALSE))+1,2)</f>
        <v>專員</v>
      </c>
      <c r="Q4462">
        <f t="shared" si="208"/>
        <v>0.01</v>
      </c>
      <c r="R4462">
        <f t="shared" si="209"/>
        <v>273.60000000000002</v>
      </c>
    </row>
    <row r="4463" spans="1:18" ht="15.75" customHeight="1">
      <c r="A4463" s="19">
        <v>4462</v>
      </c>
      <c r="B4463" s="4">
        <v>13</v>
      </c>
      <c r="C4463" s="15">
        <v>137</v>
      </c>
      <c r="D4463" s="21">
        <v>7</v>
      </c>
      <c r="E4463" s="22">
        <v>44700</v>
      </c>
      <c r="F4463" s="26">
        <v>30</v>
      </c>
      <c r="G4463" s="24">
        <v>0.13</v>
      </c>
      <c r="H4463">
        <f>VLOOKUP($B4463,產品!$A$1:$E$61,4,FALSE)*(1-$G4463)*$F4463</f>
        <v>46980</v>
      </c>
      <c r="I4463" s="58">
        <f>$H4463-VLOOKUP($B4463,產品!$A$2:$E$61,5,FALSE)*F4463-$R4463</f>
        <v>24816.240000000002</v>
      </c>
      <c r="J4463">
        <f t="shared" si="207"/>
        <v>2022</v>
      </c>
      <c r="P4463" t="str">
        <f>MID(VLOOKUP($D4463,業務!$A$1:$E$11,2,FALSE),FIND("/",VLOOKUP($D4463,業務!$A$1:$E$11,2,FALSE))+1,2)</f>
        <v>副理</v>
      </c>
      <c r="Q4463">
        <f t="shared" si="208"/>
        <v>1.2E-2</v>
      </c>
      <c r="R4463">
        <f t="shared" si="209"/>
        <v>563.76</v>
      </c>
    </row>
    <row r="4464" spans="1:18" ht="15.75" customHeight="1">
      <c r="A4464" s="19">
        <v>4463</v>
      </c>
      <c r="B4464" s="4">
        <v>21</v>
      </c>
      <c r="C4464" s="15">
        <v>121</v>
      </c>
      <c r="D4464" s="21">
        <v>6</v>
      </c>
      <c r="E4464" s="33">
        <v>44700</v>
      </c>
      <c r="F4464" s="14">
        <v>50</v>
      </c>
      <c r="G4464" s="34">
        <v>0.13</v>
      </c>
      <c r="H4464">
        <f>VLOOKUP($B4464,產品!$A$1:$E$61,4,FALSE)*(1-$G4464)*$F4464</f>
        <v>78300</v>
      </c>
      <c r="I4464" s="58">
        <f>$H4464-VLOOKUP($B4464,產品!$A$2:$E$61,5,FALSE)*F4464-$R4464</f>
        <v>41517</v>
      </c>
      <c r="J4464">
        <f t="shared" si="207"/>
        <v>2022</v>
      </c>
      <c r="P4464" t="str">
        <f>MID(VLOOKUP($D4464,業務!$A$1:$E$11,2,FALSE),FIND("/",VLOOKUP($D4464,業務!$A$1:$E$11,2,FALSE))+1,2)</f>
        <v>專員</v>
      </c>
      <c r="Q4464">
        <f t="shared" si="208"/>
        <v>0.01</v>
      </c>
      <c r="R4464">
        <f t="shared" si="209"/>
        <v>783</v>
      </c>
    </row>
    <row r="4465" spans="1:18" ht="15.75" customHeight="1">
      <c r="A4465" s="19">
        <v>4464</v>
      </c>
      <c r="B4465" s="4">
        <v>18</v>
      </c>
      <c r="C4465" s="15">
        <v>280</v>
      </c>
      <c r="D4465" s="21">
        <v>4</v>
      </c>
      <c r="E4465" s="33">
        <v>44700</v>
      </c>
      <c r="F4465" s="14">
        <v>70</v>
      </c>
      <c r="G4465" s="34">
        <v>0.18</v>
      </c>
      <c r="H4465">
        <f>VLOOKUP($B4465,產品!$A$1:$E$61,4,FALSE)*(1-$G4465)*$F4465</f>
        <v>103320</v>
      </c>
      <c r="I4465" s="58">
        <f>$H4465-VLOOKUP($B4465,產品!$A$2:$E$61,5,FALSE)*F4465-$R4465</f>
        <v>51680.160000000003</v>
      </c>
      <c r="J4465">
        <f t="shared" si="207"/>
        <v>2022</v>
      </c>
      <c r="P4465" t="str">
        <f>MID(VLOOKUP($D4465,業務!$A$1:$E$11,2,FALSE),FIND("/",VLOOKUP($D4465,業務!$A$1:$E$11,2,FALSE))+1,2)</f>
        <v>副理</v>
      </c>
      <c r="Q4465">
        <f t="shared" si="208"/>
        <v>1.2E-2</v>
      </c>
      <c r="R4465">
        <f t="shared" si="209"/>
        <v>1239.8399999999999</v>
      </c>
    </row>
    <row r="4466" spans="1:18" ht="15.75" customHeight="1">
      <c r="A4466" s="19">
        <v>4465</v>
      </c>
      <c r="B4466" s="4">
        <v>27</v>
      </c>
      <c r="C4466" s="15">
        <v>291</v>
      </c>
      <c r="D4466" s="21">
        <v>6</v>
      </c>
      <c r="E4466" s="22">
        <v>44701</v>
      </c>
      <c r="F4466" s="26">
        <v>2</v>
      </c>
      <c r="G4466" s="24">
        <v>0.18</v>
      </c>
      <c r="H4466">
        <f>VLOOKUP($B4466,產品!$A$1:$E$61,4,FALSE)*(1-$G4466)*$F4466</f>
        <v>11480</v>
      </c>
      <c r="I4466" s="58">
        <f>$H4466-VLOOKUP($B4466,產品!$A$2:$E$61,5,FALSE)*F4466-$R4466</f>
        <v>2965.2</v>
      </c>
      <c r="J4466">
        <f t="shared" si="207"/>
        <v>2022</v>
      </c>
      <c r="P4466" t="str">
        <f>MID(VLOOKUP($D4466,業務!$A$1:$E$11,2,FALSE),FIND("/",VLOOKUP($D4466,業務!$A$1:$E$11,2,FALSE))+1,2)</f>
        <v>專員</v>
      </c>
      <c r="Q4466">
        <f t="shared" si="208"/>
        <v>0.01</v>
      </c>
      <c r="R4466">
        <f t="shared" si="209"/>
        <v>114.8</v>
      </c>
    </row>
    <row r="4467" spans="1:18" ht="15.75" customHeight="1">
      <c r="A4467" s="19">
        <v>4466</v>
      </c>
      <c r="B4467" s="4">
        <v>47</v>
      </c>
      <c r="C4467" s="15">
        <v>286</v>
      </c>
      <c r="D4467" s="21">
        <v>7</v>
      </c>
      <c r="E4467" s="33">
        <v>44701</v>
      </c>
      <c r="F4467" s="14">
        <v>5</v>
      </c>
      <c r="G4467" s="34">
        <v>0.1</v>
      </c>
      <c r="H4467">
        <f>VLOOKUP($B4467,產品!$A$1:$E$61,4,FALSE)*(1-$G4467)*$F4467</f>
        <v>90000</v>
      </c>
      <c r="I4467" s="58">
        <f>$H4467-VLOOKUP($B4467,產品!$A$2:$E$61,5,FALSE)*F4467-$R4467</f>
        <v>23920</v>
      </c>
      <c r="J4467">
        <f t="shared" si="207"/>
        <v>2022</v>
      </c>
      <c r="P4467" t="str">
        <f>MID(VLOOKUP($D4467,業務!$A$1:$E$11,2,FALSE),FIND("/",VLOOKUP($D4467,業務!$A$1:$E$11,2,FALSE))+1,2)</f>
        <v>副理</v>
      </c>
      <c r="Q4467">
        <f t="shared" si="208"/>
        <v>1.2E-2</v>
      </c>
      <c r="R4467">
        <f t="shared" si="209"/>
        <v>1080</v>
      </c>
    </row>
    <row r="4468" spans="1:18" ht="15.75" customHeight="1">
      <c r="A4468" s="19">
        <v>4467</v>
      </c>
      <c r="B4468" s="4">
        <v>42</v>
      </c>
      <c r="C4468" s="15">
        <v>6</v>
      </c>
      <c r="D4468" s="21">
        <v>10</v>
      </c>
      <c r="E4468" s="22">
        <v>44701</v>
      </c>
      <c r="F4468" s="26">
        <v>9</v>
      </c>
      <c r="G4468" s="24">
        <v>0.06</v>
      </c>
      <c r="H4468">
        <f>VLOOKUP($B4468,產品!$A$1:$E$61,4,FALSE)*(1-$G4468)*$F4468</f>
        <v>126900</v>
      </c>
      <c r="I4468" s="58">
        <f>$H4468-VLOOKUP($B4468,產品!$A$2:$E$61,5,FALSE)*F4468-$R4468</f>
        <v>37881</v>
      </c>
      <c r="J4468">
        <f t="shared" si="207"/>
        <v>2022</v>
      </c>
      <c r="P4468" t="str">
        <f>MID(VLOOKUP($D4468,業務!$A$1:$E$11,2,FALSE),FIND("/",VLOOKUP($D4468,業務!$A$1:$E$11,2,FALSE))+1,2)</f>
        <v>專員</v>
      </c>
      <c r="Q4468">
        <f t="shared" si="208"/>
        <v>0.01</v>
      </c>
      <c r="R4468">
        <f t="shared" si="209"/>
        <v>1269</v>
      </c>
    </row>
    <row r="4469" spans="1:18" ht="15.75" customHeight="1">
      <c r="A4469" s="19">
        <v>4468</v>
      </c>
      <c r="B4469" s="4">
        <v>40</v>
      </c>
      <c r="C4469" s="15">
        <v>274</v>
      </c>
      <c r="D4469" s="21">
        <v>7</v>
      </c>
      <c r="E4469" s="33">
        <v>44701</v>
      </c>
      <c r="F4469" s="26">
        <v>10</v>
      </c>
      <c r="G4469" s="34">
        <v>0.11</v>
      </c>
      <c r="H4469">
        <f>VLOOKUP($B4469,產品!$A$1:$E$61,4,FALSE)*(1-$G4469)*$F4469</f>
        <v>178000</v>
      </c>
      <c r="I4469" s="58">
        <f>$H4469-VLOOKUP($B4469,產品!$A$2:$E$61,5,FALSE)*F4469-$R4469</f>
        <v>45864</v>
      </c>
      <c r="J4469">
        <f t="shared" si="207"/>
        <v>2022</v>
      </c>
      <c r="P4469" t="str">
        <f>MID(VLOOKUP($D4469,業務!$A$1:$E$11,2,FALSE),FIND("/",VLOOKUP($D4469,業務!$A$1:$E$11,2,FALSE))+1,2)</f>
        <v>副理</v>
      </c>
      <c r="Q4469">
        <f t="shared" si="208"/>
        <v>1.2E-2</v>
      </c>
      <c r="R4469">
        <f t="shared" si="209"/>
        <v>2136</v>
      </c>
    </row>
    <row r="4470" spans="1:18" ht="15.75" customHeight="1">
      <c r="A4470" s="19">
        <v>4469</v>
      </c>
      <c r="B4470" s="4">
        <v>39</v>
      </c>
      <c r="C4470" s="15">
        <v>115</v>
      </c>
      <c r="D4470" s="21">
        <v>4</v>
      </c>
      <c r="E4470" s="22">
        <v>44701</v>
      </c>
      <c r="F4470" s="26">
        <v>12</v>
      </c>
      <c r="G4470" s="24">
        <v>0.16</v>
      </c>
      <c r="H4470">
        <f>VLOOKUP($B4470,產品!$A$1:$E$61,4,FALSE)*(1-$G4470)*$F4470</f>
        <v>181440</v>
      </c>
      <c r="I4470" s="58">
        <f>$H4470-VLOOKUP($B4470,產品!$A$2:$E$61,5,FALSE)*F4470-$R4470</f>
        <v>38862.720000000001</v>
      </c>
      <c r="J4470">
        <f t="shared" si="207"/>
        <v>2022</v>
      </c>
      <c r="P4470" t="str">
        <f>MID(VLOOKUP($D4470,業務!$A$1:$E$11,2,FALSE),FIND("/",VLOOKUP($D4470,業務!$A$1:$E$11,2,FALSE))+1,2)</f>
        <v>副理</v>
      </c>
      <c r="Q4470">
        <f t="shared" si="208"/>
        <v>1.2E-2</v>
      </c>
      <c r="R4470">
        <f t="shared" si="209"/>
        <v>2177.2800000000002</v>
      </c>
    </row>
    <row r="4471" spans="1:18" ht="15.75" customHeight="1">
      <c r="A4471" s="19">
        <v>4470</v>
      </c>
      <c r="B4471" s="4">
        <v>48</v>
      </c>
      <c r="C4471" s="15">
        <v>113</v>
      </c>
      <c r="D4471" s="21">
        <v>8</v>
      </c>
      <c r="E4471" s="33">
        <v>44701</v>
      </c>
      <c r="F4471" s="14">
        <v>15</v>
      </c>
      <c r="G4471" s="34">
        <v>0.14000000000000001</v>
      </c>
      <c r="H4471">
        <f>VLOOKUP($B4471,產品!$A$1:$E$61,4,FALSE)*(1-$G4471)*$F4471</f>
        <v>283800</v>
      </c>
      <c r="I4471" s="58">
        <f>$H4471-VLOOKUP($B4471,產品!$A$2:$E$61,5,FALSE)*F4471-$R4471</f>
        <v>66462</v>
      </c>
      <c r="J4471">
        <f t="shared" si="207"/>
        <v>2022</v>
      </c>
      <c r="P4471" t="str">
        <f>MID(VLOOKUP($D4471,業務!$A$1:$E$11,2,FALSE),FIND("/",VLOOKUP($D4471,業務!$A$1:$E$11,2,FALSE))+1,2)</f>
        <v>專員</v>
      </c>
      <c r="Q4471">
        <f t="shared" si="208"/>
        <v>0.01</v>
      </c>
      <c r="R4471">
        <f t="shared" si="209"/>
        <v>2838</v>
      </c>
    </row>
    <row r="4472" spans="1:18" ht="15.75" customHeight="1">
      <c r="A4472" s="19">
        <v>4471</v>
      </c>
      <c r="B4472" s="4">
        <v>53</v>
      </c>
      <c r="C4472" s="15">
        <v>261</v>
      </c>
      <c r="D4472" s="21">
        <v>1</v>
      </c>
      <c r="E4472" s="22">
        <v>44701</v>
      </c>
      <c r="F4472" s="26">
        <v>18</v>
      </c>
      <c r="G4472" s="24">
        <v>0.1</v>
      </c>
      <c r="H4472">
        <f>VLOOKUP($B4472,產品!$A$1:$E$61,4,FALSE)*(1-$G4472)*$F4472</f>
        <v>243000</v>
      </c>
      <c r="I4472" s="58">
        <f>$H4472-VLOOKUP($B4472,產品!$A$2:$E$61,5,FALSE)*F4472-$R4472</f>
        <v>51570</v>
      </c>
      <c r="J4472">
        <f t="shared" si="207"/>
        <v>2022</v>
      </c>
      <c r="P4472" t="str">
        <f>MID(VLOOKUP($D4472,業務!$A$1:$E$11,2,FALSE),FIND("/",VLOOKUP($D4472,業務!$A$1:$E$11,2,FALSE))+1,2)</f>
        <v>專員</v>
      </c>
      <c r="Q4472">
        <f t="shared" si="208"/>
        <v>0.01</v>
      </c>
      <c r="R4472">
        <f t="shared" si="209"/>
        <v>2430</v>
      </c>
    </row>
    <row r="4473" spans="1:18" ht="15.75" customHeight="1">
      <c r="A4473" s="19">
        <v>4472</v>
      </c>
      <c r="B4473" s="4">
        <v>25</v>
      </c>
      <c r="C4473" s="15">
        <v>2</v>
      </c>
      <c r="D4473" s="21">
        <v>2</v>
      </c>
      <c r="E4473" s="22">
        <v>44701</v>
      </c>
      <c r="F4473" s="26">
        <v>30</v>
      </c>
      <c r="G4473" s="24">
        <v>0.09</v>
      </c>
      <c r="H4473">
        <f>VLOOKUP($B4473,產品!$A$1:$E$61,4,FALSE)*(1-$G4473)*$F4473</f>
        <v>163800</v>
      </c>
      <c r="I4473" s="58">
        <f>$H4473-VLOOKUP($B4473,產品!$A$2:$E$61,5,FALSE)*F4473-$R4473</f>
        <v>53343</v>
      </c>
      <c r="J4473">
        <f t="shared" si="207"/>
        <v>2022</v>
      </c>
      <c r="P4473" t="str">
        <f>MID(VLOOKUP($D4473,業務!$A$1:$E$11,2,FALSE),FIND("/",VLOOKUP($D4473,業務!$A$1:$E$11,2,FALSE))+1,2)</f>
        <v>經理</v>
      </c>
      <c r="Q4473">
        <f t="shared" si="208"/>
        <v>1.4999999999999999E-2</v>
      </c>
      <c r="R4473">
        <f t="shared" si="209"/>
        <v>2457</v>
      </c>
    </row>
    <row r="4474" spans="1:18" ht="15.75" customHeight="1">
      <c r="A4474" s="19">
        <v>4473</v>
      </c>
      <c r="B4474" s="4">
        <v>19</v>
      </c>
      <c r="C4474" s="15">
        <v>272</v>
      </c>
      <c r="D4474" s="21">
        <v>3</v>
      </c>
      <c r="E4474" s="22">
        <v>44701</v>
      </c>
      <c r="F4474" s="26">
        <v>50</v>
      </c>
      <c r="G4474" s="24">
        <v>0.17</v>
      </c>
      <c r="H4474">
        <f>VLOOKUP($B4474,產品!$A$1:$E$61,4,FALSE)*(1-$G4474)*$F4474</f>
        <v>74700</v>
      </c>
      <c r="I4474" s="58">
        <f>$H4474-VLOOKUP($B4474,產品!$A$2:$E$61,5,FALSE)*F4474-$R4474</f>
        <v>37504.800000000003</v>
      </c>
      <c r="J4474">
        <f t="shared" si="207"/>
        <v>2022</v>
      </c>
      <c r="P4474" t="str">
        <f>MID(VLOOKUP($D4474,業務!$A$1:$E$11,2,FALSE),FIND("/",VLOOKUP($D4474,業務!$A$1:$E$11,2,FALSE))+1,2)</f>
        <v>協理</v>
      </c>
      <c r="Q4474">
        <f t="shared" si="208"/>
        <v>1.6E-2</v>
      </c>
      <c r="R4474">
        <f t="shared" si="209"/>
        <v>1195.2</v>
      </c>
    </row>
    <row r="4475" spans="1:18" ht="15.75" customHeight="1">
      <c r="A4475" s="19">
        <v>4474</v>
      </c>
      <c r="B4475" s="4">
        <v>5</v>
      </c>
      <c r="C4475" s="15">
        <v>267</v>
      </c>
      <c r="D4475" s="21">
        <v>2</v>
      </c>
      <c r="E4475" s="22">
        <v>44701</v>
      </c>
      <c r="F4475" s="26">
        <v>80</v>
      </c>
      <c r="G4475" s="24">
        <v>0.18</v>
      </c>
      <c r="H4475">
        <f>VLOOKUP($B4475,產品!$A$1:$E$61,4,FALSE)*(1-$G4475)*$F4475</f>
        <v>65600.000000000015</v>
      </c>
      <c r="I4475" s="58">
        <f>$H4475-VLOOKUP($B4475,產品!$A$2:$E$61,5,FALSE)*F4475-$R4475</f>
        <v>32616.000000000015</v>
      </c>
      <c r="J4475">
        <f t="shared" si="207"/>
        <v>2022</v>
      </c>
      <c r="P4475" t="str">
        <f>MID(VLOOKUP($D4475,業務!$A$1:$E$11,2,FALSE),FIND("/",VLOOKUP($D4475,業務!$A$1:$E$11,2,FALSE))+1,2)</f>
        <v>經理</v>
      </c>
      <c r="Q4475">
        <f t="shared" si="208"/>
        <v>1.4999999999999999E-2</v>
      </c>
      <c r="R4475">
        <f t="shared" si="209"/>
        <v>984.00000000000023</v>
      </c>
    </row>
    <row r="4476" spans="1:18" ht="15.75" customHeight="1">
      <c r="A4476" s="19">
        <v>4475</v>
      </c>
      <c r="B4476" s="4">
        <v>17</v>
      </c>
      <c r="C4476" s="15">
        <v>294</v>
      </c>
      <c r="D4476" s="21">
        <v>2</v>
      </c>
      <c r="E4476" s="22">
        <v>44701</v>
      </c>
      <c r="F4476" s="26">
        <v>90</v>
      </c>
      <c r="G4476" s="24">
        <v>0.18</v>
      </c>
      <c r="H4476">
        <f>VLOOKUP($B4476,產品!$A$1:$E$61,4,FALSE)*(1-$G4476)*$F4476</f>
        <v>132840</v>
      </c>
      <c r="I4476" s="58">
        <f>$H4476-VLOOKUP($B4476,產品!$A$2:$E$61,5,FALSE)*F4476-$R4476</f>
        <v>66047.399999999994</v>
      </c>
      <c r="J4476">
        <f t="shared" si="207"/>
        <v>2022</v>
      </c>
      <c r="P4476" t="str">
        <f>MID(VLOOKUP($D4476,業務!$A$1:$E$11,2,FALSE),FIND("/",VLOOKUP($D4476,業務!$A$1:$E$11,2,FALSE))+1,2)</f>
        <v>經理</v>
      </c>
      <c r="Q4476">
        <f t="shared" si="208"/>
        <v>1.4999999999999999E-2</v>
      </c>
      <c r="R4476">
        <f t="shared" si="209"/>
        <v>1992.6</v>
      </c>
    </row>
    <row r="4477" spans="1:18" ht="15.75" customHeight="1">
      <c r="A4477" s="19">
        <v>4476</v>
      </c>
      <c r="B4477" s="4">
        <v>32</v>
      </c>
      <c r="C4477" s="15">
        <v>259</v>
      </c>
      <c r="D4477" s="21">
        <v>6</v>
      </c>
      <c r="E4477" s="22">
        <v>44702</v>
      </c>
      <c r="F4477" s="26">
        <v>2</v>
      </c>
      <c r="G4477" s="24">
        <v>7.0000000000000007E-2</v>
      </c>
      <c r="H4477">
        <f>VLOOKUP($B4477,產品!$A$1:$E$61,4,FALSE)*(1-$G4477)*$F4477</f>
        <v>13949.999999999998</v>
      </c>
      <c r="I4477" s="58">
        <f>$H4477-VLOOKUP($B4477,產品!$A$2:$E$61,5,FALSE)*F4477-$R4477</f>
        <v>4810.4999999999982</v>
      </c>
      <c r="J4477">
        <f t="shared" si="207"/>
        <v>2022</v>
      </c>
      <c r="P4477" t="str">
        <f>MID(VLOOKUP($D4477,業務!$A$1:$E$11,2,FALSE),FIND("/",VLOOKUP($D4477,業務!$A$1:$E$11,2,FALSE))+1,2)</f>
        <v>專員</v>
      </c>
      <c r="Q4477">
        <f t="shared" si="208"/>
        <v>0.01</v>
      </c>
      <c r="R4477">
        <f t="shared" si="209"/>
        <v>139.49999999999997</v>
      </c>
    </row>
    <row r="4478" spans="1:18" ht="15.75" customHeight="1">
      <c r="A4478" s="19">
        <v>4477</v>
      </c>
      <c r="B4478" s="4">
        <v>46</v>
      </c>
      <c r="C4478" s="15">
        <v>112</v>
      </c>
      <c r="D4478" s="21">
        <v>10</v>
      </c>
      <c r="E4478" s="22">
        <v>44702</v>
      </c>
      <c r="F4478" s="26">
        <v>3</v>
      </c>
      <c r="G4478" s="24">
        <v>0.2</v>
      </c>
      <c r="H4478">
        <f>VLOOKUP($B4478,產品!$A$1:$E$61,4,FALSE)*(1-$G4478)*$F4478</f>
        <v>40800</v>
      </c>
      <c r="I4478" s="58">
        <f>$H4478-VLOOKUP($B4478,產品!$A$2:$E$61,5,FALSE)*F4478-$R4478</f>
        <v>7242</v>
      </c>
      <c r="J4478">
        <f t="shared" si="207"/>
        <v>2022</v>
      </c>
      <c r="P4478" t="str">
        <f>MID(VLOOKUP($D4478,業務!$A$1:$E$11,2,FALSE),FIND("/",VLOOKUP($D4478,業務!$A$1:$E$11,2,FALSE))+1,2)</f>
        <v>專員</v>
      </c>
      <c r="Q4478">
        <f t="shared" si="208"/>
        <v>0.01</v>
      </c>
      <c r="R4478">
        <f t="shared" si="209"/>
        <v>408</v>
      </c>
    </row>
    <row r="4479" spans="1:18" ht="15.75" customHeight="1">
      <c r="A4479" s="19">
        <v>4478</v>
      </c>
      <c r="B4479" s="4">
        <v>41</v>
      </c>
      <c r="C4479" s="15">
        <v>135</v>
      </c>
      <c r="D4479" s="21">
        <v>3</v>
      </c>
      <c r="E4479" s="22">
        <v>44702</v>
      </c>
      <c r="F4479" s="26">
        <v>6</v>
      </c>
      <c r="G4479" s="24">
        <v>0.15</v>
      </c>
      <c r="H4479">
        <f>VLOOKUP($B4479,產品!$A$1:$E$61,4,FALSE)*(1-$G4479)*$F4479</f>
        <v>61200</v>
      </c>
      <c r="I4479" s="58">
        <f>$H4479-VLOOKUP($B4479,產品!$A$2:$E$61,5,FALSE)*F4479-$R4479</f>
        <v>13420.8</v>
      </c>
      <c r="J4479">
        <f t="shared" si="207"/>
        <v>2022</v>
      </c>
      <c r="P4479" t="str">
        <f>MID(VLOOKUP($D4479,業務!$A$1:$E$11,2,FALSE),FIND("/",VLOOKUP($D4479,業務!$A$1:$E$11,2,FALSE))+1,2)</f>
        <v>協理</v>
      </c>
      <c r="Q4479">
        <f t="shared" si="208"/>
        <v>1.6E-2</v>
      </c>
      <c r="R4479">
        <f t="shared" si="209"/>
        <v>979.2</v>
      </c>
    </row>
    <row r="4480" spans="1:18" ht="15.75" customHeight="1">
      <c r="A4480" s="19">
        <v>4479</v>
      </c>
      <c r="B4480" s="4">
        <v>36</v>
      </c>
      <c r="C4480" s="15">
        <v>257</v>
      </c>
      <c r="D4480" s="21">
        <v>6</v>
      </c>
      <c r="E4480" s="22">
        <v>44702</v>
      </c>
      <c r="F4480" s="26">
        <v>13</v>
      </c>
      <c r="G4480" s="24">
        <v>0.16</v>
      </c>
      <c r="H4480">
        <f>VLOOKUP($B4480,產品!$A$1:$E$61,4,FALSE)*(1-$G4480)*$F4480</f>
        <v>98280</v>
      </c>
      <c r="I4480" s="58">
        <f>$H4480-VLOOKUP($B4480,產品!$A$2:$E$61,5,FALSE)*F4480-$R4480</f>
        <v>27097.200000000001</v>
      </c>
      <c r="J4480">
        <f t="shared" si="207"/>
        <v>2022</v>
      </c>
      <c r="P4480" t="str">
        <f>MID(VLOOKUP($D4480,業務!$A$1:$E$11,2,FALSE),FIND("/",VLOOKUP($D4480,業務!$A$1:$E$11,2,FALSE))+1,2)</f>
        <v>專員</v>
      </c>
      <c r="Q4480">
        <f t="shared" si="208"/>
        <v>0.01</v>
      </c>
      <c r="R4480">
        <f t="shared" si="209"/>
        <v>982.80000000000007</v>
      </c>
    </row>
    <row r="4481" spans="1:18" ht="15.75" customHeight="1">
      <c r="A4481" s="19">
        <v>4480</v>
      </c>
      <c r="B4481" s="4">
        <v>55</v>
      </c>
      <c r="C4481" s="15">
        <v>112</v>
      </c>
      <c r="D4481" s="21">
        <v>2</v>
      </c>
      <c r="E4481" s="22">
        <v>44702</v>
      </c>
      <c r="F4481" s="26">
        <v>15</v>
      </c>
      <c r="G4481" s="24">
        <v>0.11</v>
      </c>
      <c r="H4481">
        <f>VLOOKUP($B4481,產品!$A$1:$E$61,4,FALSE)*(1-$G4481)*$F4481</f>
        <v>267000</v>
      </c>
      <c r="I4481" s="58">
        <f>$H4481-VLOOKUP($B4481,產品!$A$2:$E$61,5,FALSE)*F4481-$R4481</f>
        <v>52995</v>
      </c>
      <c r="J4481">
        <f t="shared" si="207"/>
        <v>2022</v>
      </c>
      <c r="P4481" t="str">
        <f>MID(VLOOKUP($D4481,業務!$A$1:$E$11,2,FALSE),FIND("/",VLOOKUP($D4481,業務!$A$1:$E$11,2,FALSE))+1,2)</f>
        <v>經理</v>
      </c>
      <c r="Q4481">
        <f t="shared" si="208"/>
        <v>1.4999999999999999E-2</v>
      </c>
      <c r="R4481">
        <f t="shared" si="209"/>
        <v>4005</v>
      </c>
    </row>
    <row r="4482" spans="1:18" ht="15.75" customHeight="1">
      <c r="A4482" s="19">
        <v>4481</v>
      </c>
      <c r="B4482" s="4">
        <v>24</v>
      </c>
      <c r="C4482" s="15">
        <v>286</v>
      </c>
      <c r="D4482" s="21">
        <v>6</v>
      </c>
      <c r="E4482" s="22">
        <v>44702</v>
      </c>
      <c r="F4482" s="26">
        <v>18</v>
      </c>
      <c r="G4482" s="24">
        <v>0.05</v>
      </c>
      <c r="H4482">
        <f>VLOOKUP($B4482,產品!$A$1:$E$61,4,FALSE)*(1-$G4482)*$F4482</f>
        <v>30780</v>
      </c>
      <c r="I4482" s="58">
        <f>$H4482-VLOOKUP($B4482,產品!$A$2:$E$61,5,FALSE)*F4482-$R4482</f>
        <v>17512.2</v>
      </c>
      <c r="J4482">
        <f t="shared" si="207"/>
        <v>2022</v>
      </c>
      <c r="P4482" t="str">
        <f>MID(VLOOKUP($D4482,業務!$A$1:$E$11,2,FALSE),FIND("/",VLOOKUP($D4482,業務!$A$1:$E$11,2,FALSE))+1,2)</f>
        <v>專員</v>
      </c>
      <c r="Q4482">
        <f t="shared" si="208"/>
        <v>0.01</v>
      </c>
      <c r="R4482">
        <f t="shared" si="209"/>
        <v>307.8</v>
      </c>
    </row>
    <row r="4483" spans="1:18" ht="15.75" customHeight="1">
      <c r="A4483" s="19">
        <v>4482</v>
      </c>
      <c r="B4483" s="4">
        <v>23</v>
      </c>
      <c r="C4483" s="15">
        <v>288</v>
      </c>
      <c r="D4483" s="21">
        <v>10</v>
      </c>
      <c r="E4483" s="22">
        <v>44702</v>
      </c>
      <c r="F4483" s="26">
        <v>30</v>
      </c>
      <c r="G4483" s="24">
        <v>0.13</v>
      </c>
      <c r="H4483">
        <f>VLOOKUP($B4483,產品!$A$1:$E$61,4,FALSE)*(1-$G4483)*$F4483</f>
        <v>46980</v>
      </c>
      <c r="I4483" s="58">
        <f>$H4483-VLOOKUP($B4483,產品!$A$2:$E$61,5,FALSE)*F4483-$R4483</f>
        <v>24910.2</v>
      </c>
      <c r="J4483">
        <f t="shared" ref="J4483:J4546" si="210">YEAR(E4483)</f>
        <v>2022</v>
      </c>
      <c r="P4483" t="str">
        <f>MID(VLOOKUP($D4483,業務!$A$1:$E$11,2,FALSE),FIND("/",VLOOKUP($D4483,業務!$A$1:$E$11,2,FALSE))+1,2)</f>
        <v>專員</v>
      </c>
      <c r="Q4483">
        <f t="shared" ref="Q4483:Q4546" si="211">IF($P4483="專員",1%,IF($P4483="副理",1.2%,IF($P4483="經理",1.5%,IF($P4483="協理",1.6%,0))))</f>
        <v>0.01</v>
      </c>
      <c r="R4483">
        <f t="shared" ref="R4483:R4546" si="212">$H4483*$Q4483</f>
        <v>469.8</v>
      </c>
    </row>
    <row r="4484" spans="1:18" ht="15.75" customHeight="1">
      <c r="A4484" s="19">
        <v>4483</v>
      </c>
      <c r="B4484" s="4">
        <v>4</v>
      </c>
      <c r="C4484" s="15">
        <v>3</v>
      </c>
      <c r="D4484" s="21">
        <v>8</v>
      </c>
      <c r="E4484" s="22">
        <v>44702</v>
      </c>
      <c r="F4484" s="26">
        <v>70</v>
      </c>
      <c r="G4484" s="24">
        <v>0.08</v>
      </c>
      <c r="H4484">
        <f>VLOOKUP($B4484,產品!$A$1:$E$61,4,FALSE)*(1-$G4484)*$F4484</f>
        <v>64400</v>
      </c>
      <c r="I4484" s="58">
        <f>$H4484-VLOOKUP($B4484,產品!$A$2:$E$61,5,FALSE)*F4484-$R4484</f>
        <v>35756</v>
      </c>
      <c r="J4484">
        <f t="shared" si="210"/>
        <v>2022</v>
      </c>
      <c r="P4484" t="str">
        <f>MID(VLOOKUP($D4484,業務!$A$1:$E$11,2,FALSE),FIND("/",VLOOKUP($D4484,業務!$A$1:$E$11,2,FALSE))+1,2)</f>
        <v>專員</v>
      </c>
      <c r="Q4484">
        <f t="shared" si="211"/>
        <v>0.01</v>
      </c>
      <c r="R4484">
        <f t="shared" si="212"/>
        <v>644</v>
      </c>
    </row>
    <row r="4485" spans="1:18" ht="15.75" customHeight="1">
      <c r="A4485" s="19">
        <v>4484</v>
      </c>
      <c r="B4485" s="4">
        <v>22</v>
      </c>
      <c r="C4485" s="15">
        <v>272</v>
      </c>
      <c r="D4485" s="21">
        <v>3</v>
      </c>
      <c r="E4485" s="22">
        <v>44702</v>
      </c>
      <c r="F4485" s="26">
        <v>80</v>
      </c>
      <c r="G4485" s="24">
        <v>0.12</v>
      </c>
      <c r="H4485">
        <f>VLOOKUP($B4485,產品!$A$1:$E$61,4,FALSE)*(1-$G4485)*$F4485</f>
        <v>126720</v>
      </c>
      <c r="I4485" s="58">
        <f>$H4485-VLOOKUP($B4485,產品!$A$2:$E$61,5,FALSE)*F4485-$R4485</f>
        <v>67092.479999999996</v>
      </c>
      <c r="J4485">
        <f t="shared" si="210"/>
        <v>2022</v>
      </c>
      <c r="P4485" t="str">
        <f>MID(VLOOKUP($D4485,業務!$A$1:$E$11,2,FALSE),FIND("/",VLOOKUP($D4485,業務!$A$1:$E$11,2,FALSE))+1,2)</f>
        <v>協理</v>
      </c>
      <c r="Q4485">
        <f t="shared" si="211"/>
        <v>1.6E-2</v>
      </c>
      <c r="R4485">
        <f t="shared" si="212"/>
        <v>2027.52</v>
      </c>
    </row>
    <row r="4486" spans="1:18" ht="15.75" customHeight="1">
      <c r="A4486" s="19">
        <v>4485</v>
      </c>
      <c r="B4486" s="4">
        <v>12</v>
      </c>
      <c r="C4486" s="15">
        <v>268</v>
      </c>
      <c r="D4486" s="21">
        <v>3</v>
      </c>
      <c r="E4486" s="22">
        <v>44702</v>
      </c>
      <c r="F4486" s="26">
        <v>80</v>
      </c>
      <c r="G4486" s="24">
        <v>0.05</v>
      </c>
      <c r="H4486">
        <f>VLOOKUP($B4486,產品!$A$1:$E$61,4,FALSE)*(1-$G4486)*$F4486</f>
        <v>76000</v>
      </c>
      <c r="I4486" s="58">
        <f>$H4486-VLOOKUP($B4486,產品!$A$2:$E$61,5,FALSE)*F4486-$R4486</f>
        <v>42784</v>
      </c>
      <c r="J4486">
        <f t="shared" si="210"/>
        <v>2022</v>
      </c>
      <c r="P4486" t="str">
        <f>MID(VLOOKUP($D4486,業務!$A$1:$E$11,2,FALSE),FIND("/",VLOOKUP($D4486,業務!$A$1:$E$11,2,FALSE))+1,2)</f>
        <v>協理</v>
      </c>
      <c r="Q4486">
        <f t="shared" si="211"/>
        <v>1.6E-2</v>
      </c>
      <c r="R4486">
        <f t="shared" si="212"/>
        <v>1216</v>
      </c>
    </row>
    <row r="4487" spans="1:18" ht="15.75" customHeight="1">
      <c r="A4487" s="19">
        <v>4486</v>
      </c>
      <c r="B4487" s="4">
        <v>25</v>
      </c>
      <c r="C4487" s="15">
        <v>264</v>
      </c>
      <c r="D4487" s="21">
        <v>10</v>
      </c>
      <c r="E4487" s="22">
        <v>44703</v>
      </c>
      <c r="F4487" s="26">
        <v>2</v>
      </c>
      <c r="G4487" s="24">
        <v>0.08</v>
      </c>
      <c r="H4487">
        <f>VLOOKUP($B4487,產品!$A$1:$E$61,4,FALSE)*(1-$G4487)*$F4487</f>
        <v>11040</v>
      </c>
      <c r="I4487" s="58">
        <f>$H4487-VLOOKUP($B4487,產品!$A$2:$E$61,5,FALSE)*F4487-$R4487</f>
        <v>3729.6</v>
      </c>
      <c r="J4487">
        <f t="shared" si="210"/>
        <v>2022</v>
      </c>
      <c r="P4487" t="str">
        <f>MID(VLOOKUP($D4487,業務!$A$1:$E$11,2,FALSE),FIND("/",VLOOKUP($D4487,業務!$A$1:$E$11,2,FALSE))+1,2)</f>
        <v>專員</v>
      </c>
      <c r="Q4487">
        <f t="shared" si="211"/>
        <v>0.01</v>
      </c>
      <c r="R4487">
        <f t="shared" si="212"/>
        <v>110.4</v>
      </c>
    </row>
    <row r="4488" spans="1:18" ht="15.75" customHeight="1">
      <c r="A4488" s="19">
        <v>4487</v>
      </c>
      <c r="B4488" s="4">
        <v>35</v>
      </c>
      <c r="C4488" s="15">
        <v>7</v>
      </c>
      <c r="D4488" s="21">
        <v>5</v>
      </c>
      <c r="E4488" s="22">
        <v>44703</v>
      </c>
      <c r="F4488" s="26">
        <v>3</v>
      </c>
      <c r="G4488" s="24">
        <v>0.14000000000000001</v>
      </c>
      <c r="H4488">
        <f>VLOOKUP($B4488,產品!$A$1:$E$61,4,FALSE)*(1-$G4488)*$F4488</f>
        <v>21930</v>
      </c>
      <c r="I4488" s="58">
        <f>$H4488-VLOOKUP($B4488,產品!$A$2:$E$61,5,FALSE)*F4488-$R4488</f>
        <v>6410.7</v>
      </c>
      <c r="J4488">
        <f t="shared" si="210"/>
        <v>2022</v>
      </c>
      <c r="P4488" t="str">
        <f>MID(VLOOKUP($D4488,業務!$A$1:$E$11,2,FALSE),FIND("/",VLOOKUP($D4488,業務!$A$1:$E$11,2,FALSE))+1,2)</f>
        <v>專員</v>
      </c>
      <c r="Q4488">
        <f t="shared" si="211"/>
        <v>0.01</v>
      </c>
      <c r="R4488">
        <f t="shared" si="212"/>
        <v>219.3</v>
      </c>
    </row>
    <row r="4489" spans="1:18" ht="15.75" customHeight="1">
      <c r="A4489" s="19">
        <v>4488</v>
      </c>
      <c r="B4489" s="4">
        <v>27</v>
      </c>
      <c r="C4489" s="15">
        <v>9</v>
      </c>
      <c r="D4489" s="21">
        <v>2</v>
      </c>
      <c r="E4489" s="22">
        <v>44703</v>
      </c>
      <c r="F4489" s="26">
        <v>4</v>
      </c>
      <c r="G4489" s="24">
        <v>0.14000000000000001</v>
      </c>
      <c r="H4489">
        <f>VLOOKUP($B4489,產品!$A$1:$E$61,4,FALSE)*(1-$G4489)*$F4489</f>
        <v>24080</v>
      </c>
      <c r="I4489" s="58">
        <f>$H4489-VLOOKUP($B4489,產品!$A$2:$E$61,5,FALSE)*F4489-$R4489</f>
        <v>6918.8</v>
      </c>
      <c r="J4489">
        <f t="shared" si="210"/>
        <v>2022</v>
      </c>
      <c r="P4489" t="str">
        <f>MID(VLOOKUP($D4489,業務!$A$1:$E$11,2,FALSE),FIND("/",VLOOKUP($D4489,業務!$A$1:$E$11,2,FALSE))+1,2)</f>
        <v>經理</v>
      </c>
      <c r="Q4489">
        <f t="shared" si="211"/>
        <v>1.4999999999999999E-2</v>
      </c>
      <c r="R4489">
        <f t="shared" si="212"/>
        <v>361.2</v>
      </c>
    </row>
    <row r="4490" spans="1:18" ht="15.75" customHeight="1">
      <c r="A4490" s="19">
        <v>4489</v>
      </c>
      <c r="B4490" s="4">
        <v>26</v>
      </c>
      <c r="C4490" s="15">
        <v>258</v>
      </c>
      <c r="D4490" s="21">
        <v>3</v>
      </c>
      <c r="E4490" s="22">
        <v>44703</v>
      </c>
      <c r="F4490" s="26">
        <v>6</v>
      </c>
      <c r="G4490" s="24">
        <v>0.18</v>
      </c>
      <c r="H4490">
        <f>VLOOKUP($B4490,產品!$A$1:$E$61,4,FALSE)*(1-$G4490)*$F4490</f>
        <v>31980</v>
      </c>
      <c r="I4490" s="58">
        <f>$H4490-VLOOKUP($B4490,產品!$A$2:$E$61,5,FALSE)*F4490-$R4490</f>
        <v>8068.32</v>
      </c>
      <c r="J4490">
        <f t="shared" si="210"/>
        <v>2022</v>
      </c>
      <c r="P4490" t="str">
        <f>MID(VLOOKUP($D4490,業務!$A$1:$E$11,2,FALSE),FIND("/",VLOOKUP($D4490,業務!$A$1:$E$11,2,FALSE))+1,2)</f>
        <v>協理</v>
      </c>
      <c r="Q4490">
        <f t="shared" si="211"/>
        <v>1.6E-2</v>
      </c>
      <c r="R4490">
        <f t="shared" si="212"/>
        <v>511.68</v>
      </c>
    </row>
    <row r="4491" spans="1:18" ht="15.75" customHeight="1">
      <c r="A4491" s="19">
        <v>4490</v>
      </c>
      <c r="B4491" s="4">
        <v>22</v>
      </c>
      <c r="C4491" s="15">
        <v>10</v>
      </c>
      <c r="D4491" s="21">
        <v>9</v>
      </c>
      <c r="E4491" s="22">
        <v>44703</v>
      </c>
      <c r="F4491" s="26">
        <v>150</v>
      </c>
      <c r="G4491" s="24">
        <v>0.18</v>
      </c>
      <c r="H4491">
        <f>VLOOKUP($B4491,產品!$A$1:$E$61,4,FALSE)*(1-$G4491)*$F4491</f>
        <v>221400</v>
      </c>
      <c r="I4491" s="58">
        <f>$H4491-VLOOKUP($B4491,產品!$A$2:$E$61,5,FALSE)*F4491-$R4491</f>
        <v>110079</v>
      </c>
      <c r="J4491">
        <f t="shared" si="210"/>
        <v>2022</v>
      </c>
      <c r="P4491" t="str">
        <f>MID(VLOOKUP($D4491,業務!$A$1:$E$11,2,FALSE),FIND("/",VLOOKUP($D4491,業務!$A$1:$E$11,2,FALSE))+1,2)</f>
        <v>經理</v>
      </c>
      <c r="Q4491">
        <f t="shared" si="211"/>
        <v>1.4999999999999999E-2</v>
      </c>
      <c r="R4491">
        <f t="shared" si="212"/>
        <v>3321</v>
      </c>
    </row>
    <row r="4492" spans="1:18" ht="15.75" customHeight="1">
      <c r="A4492" s="19">
        <v>4491</v>
      </c>
      <c r="B4492" s="4">
        <v>25</v>
      </c>
      <c r="C4492" s="15">
        <v>261</v>
      </c>
      <c r="D4492" s="21">
        <v>7</v>
      </c>
      <c r="E4492" s="22">
        <v>44704</v>
      </c>
      <c r="F4492" s="26">
        <v>13</v>
      </c>
      <c r="G4492" s="24">
        <v>0.08</v>
      </c>
      <c r="H4492">
        <f>VLOOKUP($B4492,產品!$A$1:$E$61,4,FALSE)*(1-$G4492)*$F4492</f>
        <v>71760</v>
      </c>
      <c r="I4492" s="58">
        <f>$H4492-VLOOKUP($B4492,產品!$A$2:$E$61,5,FALSE)*F4492-$R4492</f>
        <v>24098.880000000001</v>
      </c>
      <c r="J4492">
        <f t="shared" si="210"/>
        <v>2022</v>
      </c>
      <c r="P4492" t="str">
        <f>MID(VLOOKUP($D4492,業務!$A$1:$E$11,2,FALSE),FIND("/",VLOOKUP($D4492,業務!$A$1:$E$11,2,FALSE))+1,2)</f>
        <v>副理</v>
      </c>
      <c r="Q4492">
        <f t="shared" si="211"/>
        <v>1.2E-2</v>
      </c>
      <c r="R4492">
        <f t="shared" si="212"/>
        <v>861.12</v>
      </c>
    </row>
    <row r="4493" spans="1:18" ht="15.75" customHeight="1">
      <c r="A4493" s="19">
        <v>4492</v>
      </c>
      <c r="B4493" s="4">
        <v>34</v>
      </c>
      <c r="C4493" s="15">
        <v>1</v>
      </c>
      <c r="D4493" s="21">
        <v>4</v>
      </c>
      <c r="E4493" s="22">
        <v>44704</v>
      </c>
      <c r="F4493" s="26">
        <v>15</v>
      </c>
      <c r="G4493" s="24">
        <v>0.11</v>
      </c>
      <c r="H4493">
        <f>VLOOKUP($B4493,產品!$A$1:$E$61,4,FALSE)*(1-$G4493)*$F4493</f>
        <v>106800</v>
      </c>
      <c r="I4493" s="58">
        <f>$H4493-VLOOKUP($B4493,產品!$A$2:$E$61,5,FALSE)*F4493-$R4493</f>
        <v>33518.400000000001</v>
      </c>
      <c r="J4493">
        <f t="shared" si="210"/>
        <v>2022</v>
      </c>
      <c r="P4493" t="str">
        <f>MID(VLOOKUP($D4493,業務!$A$1:$E$11,2,FALSE),FIND("/",VLOOKUP($D4493,業務!$A$1:$E$11,2,FALSE))+1,2)</f>
        <v>副理</v>
      </c>
      <c r="Q4493">
        <f t="shared" si="211"/>
        <v>1.2E-2</v>
      </c>
      <c r="R4493">
        <f t="shared" si="212"/>
        <v>1281.6000000000001</v>
      </c>
    </row>
    <row r="4494" spans="1:18" ht="15.75" customHeight="1">
      <c r="A4494" s="19">
        <v>4493</v>
      </c>
      <c r="B4494" s="4">
        <v>13</v>
      </c>
      <c r="C4494" s="15">
        <v>8</v>
      </c>
      <c r="D4494" s="21">
        <v>3</v>
      </c>
      <c r="E4494" s="22">
        <v>44704</v>
      </c>
      <c r="F4494" s="26">
        <v>105</v>
      </c>
      <c r="G4494" s="24">
        <v>0.19</v>
      </c>
      <c r="H4494">
        <f>VLOOKUP($B4494,產品!$A$1:$E$61,4,FALSE)*(1-$G4494)*$F4494</f>
        <v>153090</v>
      </c>
      <c r="I4494" s="58">
        <f>$H4494-VLOOKUP($B4494,產品!$A$2:$E$61,5,FALSE)*F4494-$R4494</f>
        <v>75040.56</v>
      </c>
      <c r="J4494">
        <f t="shared" si="210"/>
        <v>2022</v>
      </c>
      <c r="P4494" t="str">
        <f>MID(VLOOKUP($D4494,業務!$A$1:$E$11,2,FALSE),FIND("/",VLOOKUP($D4494,業務!$A$1:$E$11,2,FALSE))+1,2)</f>
        <v>協理</v>
      </c>
      <c r="Q4494">
        <f t="shared" si="211"/>
        <v>1.6E-2</v>
      </c>
      <c r="R4494">
        <f t="shared" si="212"/>
        <v>2449.44</v>
      </c>
    </row>
    <row r="4495" spans="1:18" ht="15.75" customHeight="1">
      <c r="A4495" s="19">
        <v>4494</v>
      </c>
      <c r="B4495" s="4">
        <v>9</v>
      </c>
      <c r="C4495" s="15">
        <v>115</v>
      </c>
      <c r="D4495" s="21">
        <v>8</v>
      </c>
      <c r="E4495" s="22">
        <v>44704</v>
      </c>
      <c r="F4495" s="26">
        <v>150</v>
      </c>
      <c r="G4495" s="24">
        <v>0.18</v>
      </c>
      <c r="H4495">
        <f>VLOOKUP($B4495,產品!$A$1:$E$61,4,FALSE)*(1-$G4495)*$F4495</f>
        <v>123000.00000000001</v>
      </c>
      <c r="I4495" s="58">
        <f>$H4495-VLOOKUP($B4495,產品!$A$2:$E$61,5,FALSE)*F4495-$R4495</f>
        <v>61770.000000000015</v>
      </c>
      <c r="J4495">
        <f t="shared" si="210"/>
        <v>2022</v>
      </c>
      <c r="P4495" t="str">
        <f>MID(VLOOKUP($D4495,業務!$A$1:$E$11,2,FALSE),FIND("/",VLOOKUP($D4495,業務!$A$1:$E$11,2,FALSE))+1,2)</f>
        <v>專員</v>
      </c>
      <c r="Q4495">
        <f t="shared" si="211"/>
        <v>0.01</v>
      </c>
      <c r="R4495">
        <f t="shared" si="212"/>
        <v>1230.0000000000002</v>
      </c>
    </row>
    <row r="4496" spans="1:18" ht="15.75" customHeight="1">
      <c r="A4496" s="19">
        <v>4495</v>
      </c>
      <c r="B4496" s="4">
        <v>8</v>
      </c>
      <c r="C4496" s="15">
        <v>6</v>
      </c>
      <c r="D4496" s="21">
        <v>4</v>
      </c>
      <c r="E4496" s="22">
        <v>44704</v>
      </c>
      <c r="F4496" s="26">
        <v>160</v>
      </c>
      <c r="G4496" s="24">
        <v>0.14000000000000001</v>
      </c>
      <c r="H4496">
        <f>VLOOKUP($B4496,產品!$A$1:$E$61,4,FALSE)*(1-$G4496)*$F4496</f>
        <v>137600</v>
      </c>
      <c r="I4496" s="58">
        <f>$H4496-VLOOKUP($B4496,產品!$A$2:$E$61,5,FALSE)*F4496-$R4496</f>
        <v>71948.800000000003</v>
      </c>
      <c r="J4496">
        <f t="shared" si="210"/>
        <v>2022</v>
      </c>
      <c r="P4496" t="str">
        <f>MID(VLOOKUP($D4496,業務!$A$1:$E$11,2,FALSE),FIND("/",VLOOKUP($D4496,業務!$A$1:$E$11,2,FALSE))+1,2)</f>
        <v>副理</v>
      </c>
      <c r="Q4496">
        <f t="shared" si="211"/>
        <v>1.2E-2</v>
      </c>
      <c r="R4496">
        <f t="shared" si="212"/>
        <v>1651.2</v>
      </c>
    </row>
    <row r="4497" spans="1:18" ht="15.75" customHeight="1">
      <c r="A4497" s="19">
        <v>4496</v>
      </c>
      <c r="B4497" s="4">
        <v>40</v>
      </c>
      <c r="C4497" s="15">
        <v>6</v>
      </c>
      <c r="D4497" s="21">
        <v>3</v>
      </c>
      <c r="E4497" s="22">
        <v>44705</v>
      </c>
      <c r="F4497" s="26">
        <v>6</v>
      </c>
      <c r="G4497" s="24">
        <v>0.16</v>
      </c>
      <c r="H4497">
        <f>VLOOKUP($B4497,產品!$A$1:$E$61,4,FALSE)*(1-$G4497)*$F4497</f>
        <v>100800</v>
      </c>
      <c r="I4497" s="58">
        <f>$H4497-VLOOKUP($B4497,產品!$A$2:$E$61,5,FALSE)*F4497-$R4497</f>
        <v>21187.200000000001</v>
      </c>
      <c r="J4497">
        <f t="shared" si="210"/>
        <v>2022</v>
      </c>
      <c r="P4497" t="str">
        <f>MID(VLOOKUP($D4497,業務!$A$1:$E$11,2,FALSE),FIND("/",VLOOKUP($D4497,業務!$A$1:$E$11,2,FALSE))+1,2)</f>
        <v>協理</v>
      </c>
      <c r="Q4497">
        <f t="shared" si="211"/>
        <v>1.6E-2</v>
      </c>
      <c r="R4497">
        <f t="shared" si="212"/>
        <v>1612.8</v>
      </c>
    </row>
    <row r="4498" spans="1:18" ht="15.75" customHeight="1">
      <c r="A4498" s="19">
        <v>4497</v>
      </c>
      <c r="B4498" s="4">
        <v>44</v>
      </c>
      <c r="C4498" s="15">
        <v>115</v>
      </c>
      <c r="D4498" s="21">
        <v>5</v>
      </c>
      <c r="E4498" s="33">
        <v>44705</v>
      </c>
      <c r="F4498" s="14">
        <v>7</v>
      </c>
      <c r="G4498" s="34">
        <v>0.19</v>
      </c>
      <c r="H4498">
        <f>VLOOKUP($B4498,產品!$A$1:$E$61,4,FALSE)*(1-$G4498)*$F4498</f>
        <v>113400.00000000001</v>
      </c>
      <c r="I4498" s="58">
        <f>$H4498-VLOOKUP($B4498,產品!$A$2:$E$61,5,FALSE)*F4498-$R4498</f>
        <v>21266.000000000015</v>
      </c>
      <c r="J4498">
        <f t="shared" si="210"/>
        <v>2022</v>
      </c>
      <c r="P4498" t="str">
        <f>MID(VLOOKUP($D4498,業務!$A$1:$E$11,2,FALSE),FIND("/",VLOOKUP($D4498,業務!$A$1:$E$11,2,FALSE))+1,2)</f>
        <v>專員</v>
      </c>
      <c r="Q4498">
        <f t="shared" si="211"/>
        <v>0.01</v>
      </c>
      <c r="R4498">
        <f t="shared" si="212"/>
        <v>1134.0000000000002</v>
      </c>
    </row>
    <row r="4499" spans="1:18" ht="15.75" customHeight="1">
      <c r="A4499" s="19">
        <v>4498</v>
      </c>
      <c r="B4499" s="4">
        <v>49</v>
      </c>
      <c r="C4499" s="15">
        <v>125</v>
      </c>
      <c r="D4499" s="21">
        <v>6</v>
      </c>
      <c r="E4499" s="22">
        <v>44705</v>
      </c>
      <c r="F4499" s="26">
        <v>9</v>
      </c>
      <c r="G4499" s="24">
        <v>0.16</v>
      </c>
      <c r="H4499">
        <f>VLOOKUP($B4499,產品!$A$1:$E$61,4,FALSE)*(1-$G4499)*$F4499</f>
        <v>113400</v>
      </c>
      <c r="I4499" s="58">
        <f>$H4499-VLOOKUP($B4499,產品!$A$2:$E$61,5,FALSE)*F4499-$R4499</f>
        <v>17766</v>
      </c>
      <c r="J4499">
        <f t="shared" si="210"/>
        <v>2022</v>
      </c>
      <c r="P4499" t="str">
        <f>MID(VLOOKUP($D4499,業務!$A$1:$E$11,2,FALSE),FIND("/",VLOOKUP($D4499,業務!$A$1:$E$11,2,FALSE))+1,2)</f>
        <v>專員</v>
      </c>
      <c r="Q4499">
        <f t="shared" si="211"/>
        <v>0.01</v>
      </c>
      <c r="R4499">
        <f t="shared" si="212"/>
        <v>1134</v>
      </c>
    </row>
    <row r="4500" spans="1:18" ht="15.75" customHeight="1">
      <c r="A4500" s="19">
        <v>4499</v>
      </c>
      <c r="B4500" s="4">
        <v>58</v>
      </c>
      <c r="C4500" s="15">
        <v>112</v>
      </c>
      <c r="D4500" s="21">
        <v>8</v>
      </c>
      <c r="E4500" s="33">
        <v>44705</v>
      </c>
      <c r="F4500" s="14">
        <v>13</v>
      </c>
      <c r="G4500" s="34">
        <v>0.11</v>
      </c>
      <c r="H4500">
        <f>VLOOKUP($B4500,產品!$A$1:$E$61,4,FALSE)*(1-$G4500)*$F4500</f>
        <v>242970</v>
      </c>
      <c r="I4500" s="58">
        <f>$H4500-VLOOKUP($B4500,產品!$A$2:$E$61,5,FALSE)*F4500-$R4500</f>
        <v>49440.300000000032</v>
      </c>
      <c r="J4500">
        <f t="shared" si="210"/>
        <v>2022</v>
      </c>
      <c r="P4500" t="str">
        <f>MID(VLOOKUP($D4500,業務!$A$1:$E$11,2,FALSE),FIND("/",VLOOKUP($D4500,業務!$A$1:$E$11,2,FALSE))+1,2)</f>
        <v>專員</v>
      </c>
      <c r="Q4500">
        <f t="shared" si="211"/>
        <v>0.01</v>
      </c>
      <c r="R4500">
        <f t="shared" si="212"/>
        <v>2429.7000000000003</v>
      </c>
    </row>
    <row r="4501" spans="1:18" ht="15.75" customHeight="1">
      <c r="A4501" s="19">
        <v>4500</v>
      </c>
      <c r="B4501" s="4">
        <v>6</v>
      </c>
      <c r="C4501" s="15">
        <v>134</v>
      </c>
      <c r="D4501" s="21">
        <v>6</v>
      </c>
      <c r="E4501" s="22">
        <v>44705</v>
      </c>
      <c r="F4501" s="26">
        <v>30</v>
      </c>
      <c r="G4501" s="24">
        <v>0.1</v>
      </c>
      <c r="H4501">
        <f>VLOOKUP($B4501,產品!$A$1:$E$61,4,FALSE)*(1-$G4501)*$F4501</f>
        <v>27000</v>
      </c>
      <c r="I4501" s="58">
        <f>$H4501-VLOOKUP($B4501,產品!$A$2:$E$61,5,FALSE)*F4501-$R4501</f>
        <v>14730</v>
      </c>
      <c r="J4501">
        <f t="shared" si="210"/>
        <v>2022</v>
      </c>
      <c r="P4501" t="str">
        <f>MID(VLOOKUP($D4501,業務!$A$1:$E$11,2,FALSE),FIND("/",VLOOKUP($D4501,業務!$A$1:$E$11,2,FALSE))+1,2)</f>
        <v>專員</v>
      </c>
      <c r="Q4501">
        <f t="shared" si="211"/>
        <v>0.01</v>
      </c>
      <c r="R4501">
        <f t="shared" si="212"/>
        <v>270</v>
      </c>
    </row>
    <row r="4502" spans="1:18" ht="15.75" customHeight="1">
      <c r="A4502" s="19">
        <v>4501</v>
      </c>
      <c r="B4502" s="4">
        <v>5</v>
      </c>
      <c r="C4502" s="15">
        <v>116</v>
      </c>
      <c r="D4502" s="21">
        <v>9</v>
      </c>
      <c r="E4502" s="22">
        <v>44705</v>
      </c>
      <c r="F4502" s="26">
        <v>50</v>
      </c>
      <c r="G4502" s="24">
        <v>0.11</v>
      </c>
      <c r="H4502">
        <f>VLOOKUP($B4502,產品!$A$1:$E$61,4,FALSE)*(1-$G4502)*$F4502</f>
        <v>44500</v>
      </c>
      <c r="I4502" s="58">
        <f>$H4502-VLOOKUP($B4502,產品!$A$2:$E$61,5,FALSE)*F4502-$R4502</f>
        <v>23832.5</v>
      </c>
      <c r="J4502">
        <f t="shared" si="210"/>
        <v>2022</v>
      </c>
      <c r="P4502" t="str">
        <f>MID(VLOOKUP($D4502,業務!$A$1:$E$11,2,FALSE),FIND("/",VLOOKUP($D4502,業務!$A$1:$E$11,2,FALSE))+1,2)</f>
        <v>經理</v>
      </c>
      <c r="Q4502">
        <f t="shared" si="211"/>
        <v>1.4999999999999999E-2</v>
      </c>
      <c r="R4502">
        <f t="shared" si="212"/>
        <v>667.5</v>
      </c>
    </row>
    <row r="4503" spans="1:18" ht="15.75" customHeight="1">
      <c r="A4503" s="19">
        <v>4502</v>
      </c>
      <c r="B4503" s="4">
        <v>38</v>
      </c>
      <c r="C4503" s="15">
        <v>283</v>
      </c>
      <c r="D4503" s="21">
        <v>1</v>
      </c>
      <c r="E4503" s="22">
        <v>44706</v>
      </c>
      <c r="F4503" s="26">
        <v>1</v>
      </c>
      <c r="G4503" s="24">
        <v>0.14000000000000001</v>
      </c>
      <c r="H4503">
        <f>VLOOKUP($B4503,產品!$A$1:$E$61,4,FALSE)*(1-$G4503)*$F4503</f>
        <v>12900</v>
      </c>
      <c r="I4503" s="58">
        <f>$H4503-VLOOKUP($B4503,產品!$A$2:$E$61,5,FALSE)*F4503-$R4503</f>
        <v>3021</v>
      </c>
      <c r="J4503">
        <f t="shared" si="210"/>
        <v>2022</v>
      </c>
      <c r="P4503" t="str">
        <f>MID(VLOOKUP($D4503,業務!$A$1:$E$11,2,FALSE),FIND("/",VLOOKUP($D4503,業務!$A$1:$E$11,2,FALSE))+1,2)</f>
        <v>專員</v>
      </c>
      <c r="Q4503">
        <f t="shared" si="211"/>
        <v>0.01</v>
      </c>
      <c r="R4503">
        <f t="shared" si="212"/>
        <v>129</v>
      </c>
    </row>
    <row r="4504" spans="1:18" ht="15.75" customHeight="1">
      <c r="A4504" s="19">
        <v>4503</v>
      </c>
      <c r="B4504" s="4">
        <v>37</v>
      </c>
      <c r="C4504" s="15">
        <v>276</v>
      </c>
      <c r="D4504" s="21">
        <v>5</v>
      </c>
      <c r="E4504" s="22">
        <v>44706</v>
      </c>
      <c r="F4504" s="26">
        <v>2</v>
      </c>
      <c r="G4504" s="24">
        <v>7.0000000000000007E-2</v>
      </c>
      <c r="H4504">
        <f>VLOOKUP($B4504,產品!$A$1:$E$61,4,FALSE)*(1-$G4504)*$F4504</f>
        <v>22320</v>
      </c>
      <c r="I4504" s="58">
        <f>$H4504-VLOOKUP($B4504,產品!$A$2:$E$61,5,FALSE)*F4504-$R4504</f>
        <v>6496.8</v>
      </c>
      <c r="J4504">
        <f t="shared" si="210"/>
        <v>2022</v>
      </c>
      <c r="P4504" t="str">
        <f>MID(VLOOKUP($D4504,業務!$A$1:$E$11,2,FALSE),FIND("/",VLOOKUP($D4504,業務!$A$1:$E$11,2,FALSE))+1,2)</f>
        <v>專員</v>
      </c>
      <c r="Q4504">
        <f t="shared" si="211"/>
        <v>0.01</v>
      </c>
      <c r="R4504">
        <f t="shared" si="212"/>
        <v>223.20000000000002</v>
      </c>
    </row>
    <row r="4505" spans="1:18" ht="15.75" customHeight="1">
      <c r="A4505" s="19">
        <v>4504</v>
      </c>
      <c r="B4505" s="4">
        <v>60</v>
      </c>
      <c r="C4505" s="15">
        <v>278</v>
      </c>
      <c r="D4505" s="21">
        <v>3</v>
      </c>
      <c r="E4505" s="22">
        <v>44706</v>
      </c>
      <c r="F4505" s="26">
        <v>3</v>
      </c>
      <c r="G4505" s="24">
        <v>0.15</v>
      </c>
      <c r="H4505">
        <f>VLOOKUP($B4505,產品!$A$1:$E$61,4,FALSE)*(1-$G4505)*$F4505</f>
        <v>63750</v>
      </c>
      <c r="I4505" s="58">
        <f>$H4505-VLOOKUP($B4505,產品!$A$2:$E$61,5,FALSE)*F4505-$R4505</f>
        <v>10230</v>
      </c>
      <c r="J4505">
        <f t="shared" si="210"/>
        <v>2022</v>
      </c>
      <c r="P4505" t="str">
        <f>MID(VLOOKUP($D4505,業務!$A$1:$E$11,2,FALSE),FIND("/",VLOOKUP($D4505,業務!$A$1:$E$11,2,FALSE))+1,2)</f>
        <v>協理</v>
      </c>
      <c r="Q4505">
        <f t="shared" si="211"/>
        <v>1.6E-2</v>
      </c>
      <c r="R4505">
        <f t="shared" si="212"/>
        <v>1020</v>
      </c>
    </row>
    <row r="4506" spans="1:18" ht="15.75" customHeight="1">
      <c r="A4506" s="19">
        <v>4505</v>
      </c>
      <c r="B4506" s="4">
        <v>23</v>
      </c>
      <c r="C4506" s="15">
        <v>293</v>
      </c>
      <c r="D4506" s="21">
        <v>10</v>
      </c>
      <c r="E4506" s="22">
        <v>44706</v>
      </c>
      <c r="F4506" s="26">
        <v>10</v>
      </c>
      <c r="G4506" s="24">
        <v>0.05</v>
      </c>
      <c r="H4506">
        <f>VLOOKUP($B4506,產品!$A$1:$E$61,4,FALSE)*(1-$G4506)*$F4506</f>
        <v>17100</v>
      </c>
      <c r="I4506" s="58">
        <f>$H4506-VLOOKUP($B4506,產品!$A$2:$E$61,5,FALSE)*F4506-$R4506</f>
        <v>9729</v>
      </c>
      <c r="J4506">
        <f t="shared" si="210"/>
        <v>2022</v>
      </c>
      <c r="P4506" t="str">
        <f>MID(VLOOKUP($D4506,業務!$A$1:$E$11,2,FALSE),FIND("/",VLOOKUP($D4506,業務!$A$1:$E$11,2,FALSE))+1,2)</f>
        <v>專員</v>
      </c>
      <c r="Q4506">
        <f t="shared" si="211"/>
        <v>0.01</v>
      </c>
      <c r="R4506">
        <f t="shared" si="212"/>
        <v>171</v>
      </c>
    </row>
    <row r="4507" spans="1:18" ht="15.75" customHeight="1">
      <c r="A4507" s="19">
        <v>4506</v>
      </c>
      <c r="B4507" s="4">
        <v>9</v>
      </c>
      <c r="C4507" s="15">
        <v>8</v>
      </c>
      <c r="D4507" s="21">
        <v>8</v>
      </c>
      <c r="E4507" s="22">
        <v>44706</v>
      </c>
      <c r="F4507" s="26">
        <v>10</v>
      </c>
      <c r="G4507" s="24">
        <v>0.16</v>
      </c>
      <c r="H4507">
        <f>VLOOKUP($B4507,產品!$A$1:$E$61,4,FALSE)*(1-$G4507)*$F4507</f>
        <v>8400</v>
      </c>
      <c r="I4507" s="58">
        <f>$H4507-VLOOKUP($B4507,產品!$A$2:$E$61,5,FALSE)*F4507-$R4507</f>
        <v>4316</v>
      </c>
      <c r="J4507">
        <f t="shared" si="210"/>
        <v>2022</v>
      </c>
      <c r="P4507" t="str">
        <f>MID(VLOOKUP($D4507,業務!$A$1:$E$11,2,FALSE),FIND("/",VLOOKUP($D4507,業務!$A$1:$E$11,2,FALSE))+1,2)</f>
        <v>專員</v>
      </c>
      <c r="Q4507">
        <f t="shared" si="211"/>
        <v>0.01</v>
      </c>
      <c r="R4507">
        <f t="shared" si="212"/>
        <v>84</v>
      </c>
    </row>
    <row r="4508" spans="1:18" ht="15.75" customHeight="1">
      <c r="A4508" s="19">
        <v>4507</v>
      </c>
      <c r="B4508" s="4">
        <v>12</v>
      </c>
      <c r="C4508" s="15">
        <v>258</v>
      </c>
      <c r="D4508" s="21">
        <v>10</v>
      </c>
      <c r="E4508" s="22">
        <v>44706</v>
      </c>
      <c r="F4508" s="26">
        <v>50</v>
      </c>
      <c r="G4508" s="24">
        <v>0.09</v>
      </c>
      <c r="H4508">
        <f>VLOOKUP($B4508,產品!$A$1:$E$61,4,FALSE)*(1-$G4508)*$F4508</f>
        <v>45500</v>
      </c>
      <c r="I4508" s="58">
        <f>$H4508-VLOOKUP($B4508,產品!$A$2:$E$61,5,FALSE)*F4508-$R4508</f>
        <v>25045</v>
      </c>
      <c r="J4508">
        <f t="shared" si="210"/>
        <v>2022</v>
      </c>
      <c r="P4508" t="str">
        <f>MID(VLOOKUP($D4508,業務!$A$1:$E$11,2,FALSE),FIND("/",VLOOKUP($D4508,業務!$A$1:$E$11,2,FALSE))+1,2)</f>
        <v>專員</v>
      </c>
      <c r="Q4508">
        <f t="shared" si="211"/>
        <v>0.01</v>
      </c>
      <c r="R4508">
        <f t="shared" si="212"/>
        <v>455</v>
      </c>
    </row>
    <row r="4509" spans="1:18" ht="15.75" customHeight="1">
      <c r="A4509" s="19">
        <v>4508</v>
      </c>
      <c r="B4509" s="4">
        <v>14</v>
      </c>
      <c r="C4509" s="15">
        <v>273</v>
      </c>
      <c r="D4509" s="21">
        <v>4</v>
      </c>
      <c r="E4509" s="22">
        <v>44706</v>
      </c>
      <c r="F4509" s="26">
        <v>70</v>
      </c>
      <c r="G4509" s="24">
        <v>0.12</v>
      </c>
      <c r="H4509">
        <f>VLOOKUP($B4509,產品!$A$1:$E$61,4,FALSE)*(1-$G4509)*$F4509</f>
        <v>110880</v>
      </c>
      <c r="I4509" s="58">
        <f>$H4509-VLOOKUP($B4509,產品!$A$2:$E$61,5,FALSE)*F4509-$R4509</f>
        <v>59149.440000000002</v>
      </c>
      <c r="J4509">
        <f t="shared" si="210"/>
        <v>2022</v>
      </c>
      <c r="P4509" t="str">
        <f>MID(VLOOKUP($D4509,業務!$A$1:$E$11,2,FALSE),FIND("/",VLOOKUP($D4509,業務!$A$1:$E$11,2,FALSE))+1,2)</f>
        <v>副理</v>
      </c>
      <c r="Q4509">
        <f t="shared" si="211"/>
        <v>1.2E-2</v>
      </c>
      <c r="R4509">
        <f t="shared" si="212"/>
        <v>1330.56</v>
      </c>
    </row>
    <row r="4510" spans="1:18" ht="15.75" customHeight="1">
      <c r="A4510" s="19">
        <v>4509</v>
      </c>
      <c r="B4510" s="4">
        <v>55</v>
      </c>
      <c r="C4510" s="15">
        <v>270</v>
      </c>
      <c r="D4510" s="21">
        <v>8</v>
      </c>
      <c r="E4510" s="22">
        <v>44707</v>
      </c>
      <c r="F4510" s="26">
        <v>4</v>
      </c>
      <c r="G4510" s="24">
        <v>0.06</v>
      </c>
      <c r="H4510">
        <f>VLOOKUP($B4510,產品!$A$1:$E$61,4,FALSE)*(1-$G4510)*$F4510</f>
        <v>75200</v>
      </c>
      <c r="I4510" s="58">
        <f>$H4510-VLOOKUP($B4510,產品!$A$2:$E$61,5,FALSE)*F4510-$R4510</f>
        <v>18448</v>
      </c>
      <c r="J4510">
        <f t="shared" si="210"/>
        <v>2022</v>
      </c>
      <c r="P4510" t="str">
        <f>MID(VLOOKUP($D4510,業務!$A$1:$E$11,2,FALSE),FIND("/",VLOOKUP($D4510,業務!$A$1:$E$11,2,FALSE))+1,2)</f>
        <v>專員</v>
      </c>
      <c r="Q4510">
        <f t="shared" si="211"/>
        <v>0.01</v>
      </c>
      <c r="R4510">
        <f t="shared" si="212"/>
        <v>752</v>
      </c>
    </row>
    <row r="4511" spans="1:18" ht="15.75" customHeight="1">
      <c r="A4511" s="19">
        <v>4510</v>
      </c>
      <c r="B4511" s="4">
        <v>25</v>
      </c>
      <c r="C4511" s="15">
        <v>123</v>
      </c>
      <c r="D4511" s="21">
        <v>9</v>
      </c>
      <c r="E4511" s="22">
        <v>44707</v>
      </c>
      <c r="F4511" s="26">
        <v>6</v>
      </c>
      <c r="G4511" s="24">
        <v>0.08</v>
      </c>
      <c r="H4511">
        <f>VLOOKUP($B4511,產品!$A$1:$E$61,4,FALSE)*(1-$G4511)*$F4511</f>
        <v>33120</v>
      </c>
      <c r="I4511" s="58">
        <f>$H4511-VLOOKUP($B4511,產品!$A$2:$E$61,5,FALSE)*F4511-$R4511</f>
        <v>11023.2</v>
      </c>
      <c r="J4511">
        <f t="shared" si="210"/>
        <v>2022</v>
      </c>
      <c r="P4511" t="str">
        <f>MID(VLOOKUP($D4511,業務!$A$1:$E$11,2,FALSE),FIND("/",VLOOKUP($D4511,業務!$A$1:$E$11,2,FALSE))+1,2)</f>
        <v>經理</v>
      </c>
      <c r="Q4511">
        <f t="shared" si="211"/>
        <v>1.4999999999999999E-2</v>
      </c>
      <c r="R4511">
        <f t="shared" si="212"/>
        <v>496.79999999999995</v>
      </c>
    </row>
    <row r="4512" spans="1:18" ht="15.75" customHeight="1">
      <c r="A4512" s="19">
        <v>4511</v>
      </c>
      <c r="B4512" s="4">
        <v>36</v>
      </c>
      <c r="C4512" s="15">
        <v>116</v>
      </c>
      <c r="D4512" s="21">
        <v>4</v>
      </c>
      <c r="E4512" s="22">
        <v>44707</v>
      </c>
      <c r="F4512" s="26">
        <v>12</v>
      </c>
      <c r="G4512" s="24">
        <v>7.0000000000000007E-2</v>
      </c>
      <c r="H4512">
        <f>VLOOKUP($B4512,產品!$A$1:$E$61,4,FALSE)*(1-$G4512)*$F4512</f>
        <v>100440</v>
      </c>
      <c r="I4512" s="58">
        <f>$H4512-VLOOKUP($B4512,產品!$A$2:$E$61,5,FALSE)*F4512-$R4512</f>
        <v>34434.720000000001</v>
      </c>
      <c r="J4512">
        <f t="shared" si="210"/>
        <v>2022</v>
      </c>
      <c r="P4512" t="str">
        <f>MID(VLOOKUP($D4512,業務!$A$1:$E$11,2,FALSE),FIND("/",VLOOKUP($D4512,業務!$A$1:$E$11,2,FALSE))+1,2)</f>
        <v>副理</v>
      </c>
      <c r="Q4512">
        <f t="shared" si="211"/>
        <v>1.2E-2</v>
      </c>
      <c r="R4512">
        <f t="shared" si="212"/>
        <v>1205.28</v>
      </c>
    </row>
    <row r="4513" spans="1:18" ht="15.75" customHeight="1">
      <c r="A4513" s="19">
        <v>4512</v>
      </c>
      <c r="B4513" s="4">
        <v>18</v>
      </c>
      <c r="C4513" s="15">
        <v>261</v>
      </c>
      <c r="D4513" s="21">
        <v>9</v>
      </c>
      <c r="E4513" s="22">
        <v>44707</v>
      </c>
      <c r="F4513" s="26">
        <v>30</v>
      </c>
      <c r="G4513" s="24">
        <v>0.16</v>
      </c>
      <c r="H4513">
        <f>VLOOKUP($B4513,產品!$A$1:$E$61,4,FALSE)*(1-$G4513)*$F4513</f>
        <v>45360</v>
      </c>
      <c r="I4513" s="58">
        <f>$H4513-VLOOKUP($B4513,產品!$A$2:$E$61,5,FALSE)*F4513-$R4513</f>
        <v>23079.599999999999</v>
      </c>
      <c r="J4513">
        <f t="shared" si="210"/>
        <v>2022</v>
      </c>
      <c r="P4513" t="str">
        <f>MID(VLOOKUP($D4513,業務!$A$1:$E$11,2,FALSE),FIND("/",VLOOKUP($D4513,業務!$A$1:$E$11,2,FALSE))+1,2)</f>
        <v>經理</v>
      </c>
      <c r="Q4513">
        <f t="shared" si="211"/>
        <v>1.4999999999999999E-2</v>
      </c>
      <c r="R4513">
        <f t="shared" si="212"/>
        <v>680.4</v>
      </c>
    </row>
    <row r="4514" spans="1:18" ht="15.75" customHeight="1">
      <c r="A4514" s="19">
        <v>4513</v>
      </c>
      <c r="B4514" s="4">
        <v>53</v>
      </c>
      <c r="C4514" s="15">
        <v>5</v>
      </c>
      <c r="D4514" s="21">
        <v>10</v>
      </c>
      <c r="E4514" s="22">
        <v>44708</v>
      </c>
      <c r="F4514" s="26">
        <v>4</v>
      </c>
      <c r="G4514" s="24">
        <v>0.1</v>
      </c>
      <c r="H4514">
        <f>VLOOKUP($B4514,產品!$A$1:$E$61,4,FALSE)*(1-$G4514)*$F4514</f>
        <v>54000</v>
      </c>
      <c r="I4514" s="58">
        <f>$H4514-VLOOKUP($B4514,產品!$A$2:$E$61,5,FALSE)*F4514-$R4514</f>
        <v>11460</v>
      </c>
      <c r="J4514">
        <f t="shared" si="210"/>
        <v>2022</v>
      </c>
      <c r="P4514" t="str">
        <f>MID(VLOOKUP($D4514,業務!$A$1:$E$11,2,FALSE),FIND("/",VLOOKUP($D4514,業務!$A$1:$E$11,2,FALSE))+1,2)</f>
        <v>專員</v>
      </c>
      <c r="Q4514">
        <f t="shared" si="211"/>
        <v>0.01</v>
      </c>
      <c r="R4514">
        <f t="shared" si="212"/>
        <v>540</v>
      </c>
    </row>
    <row r="4515" spans="1:18" ht="15.75" customHeight="1">
      <c r="A4515" s="19">
        <v>4514</v>
      </c>
      <c r="B4515" s="4">
        <v>43</v>
      </c>
      <c r="C4515" s="15">
        <v>294</v>
      </c>
      <c r="D4515" s="21">
        <v>4</v>
      </c>
      <c r="E4515" s="22">
        <v>44708</v>
      </c>
      <c r="F4515" s="26">
        <v>6</v>
      </c>
      <c r="G4515" s="24">
        <v>0.13</v>
      </c>
      <c r="H4515">
        <f>VLOOKUP($B4515,產品!$A$1:$E$61,4,FALSE)*(1-$G4515)*$F4515</f>
        <v>93960</v>
      </c>
      <c r="I4515" s="58">
        <f>$H4515-VLOOKUP($B4515,產品!$A$2:$E$61,5,FALSE)*F4515-$R4515</f>
        <v>22632.48</v>
      </c>
      <c r="J4515">
        <f t="shared" si="210"/>
        <v>2022</v>
      </c>
      <c r="P4515" t="str">
        <f>MID(VLOOKUP($D4515,業務!$A$1:$E$11,2,FALSE),FIND("/",VLOOKUP($D4515,業務!$A$1:$E$11,2,FALSE))+1,2)</f>
        <v>副理</v>
      </c>
      <c r="Q4515">
        <f t="shared" si="211"/>
        <v>1.2E-2</v>
      </c>
      <c r="R4515">
        <f t="shared" si="212"/>
        <v>1127.52</v>
      </c>
    </row>
    <row r="4516" spans="1:18" ht="15.75" customHeight="1">
      <c r="A4516" s="19">
        <v>4515</v>
      </c>
      <c r="B4516" s="4">
        <v>53</v>
      </c>
      <c r="C4516" s="15">
        <v>135</v>
      </c>
      <c r="D4516" s="21">
        <v>10</v>
      </c>
      <c r="E4516" s="22">
        <v>44708</v>
      </c>
      <c r="F4516" s="26">
        <v>9</v>
      </c>
      <c r="G4516" s="24">
        <v>0.2</v>
      </c>
      <c r="H4516">
        <f>VLOOKUP($B4516,產品!$A$1:$E$61,4,FALSE)*(1-$G4516)*$F4516</f>
        <v>108000</v>
      </c>
      <c r="I4516" s="58">
        <f>$H4516-VLOOKUP($B4516,產品!$A$2:$E$61,5,FALSE)*F4516-$R4516</f>
        <v>12420</v>
      </c>
      <c r="J4516">
        <f t="shared" si="210"/>
        <v>2022</v>
      </c>
      <c r="P4516" t="str">
        <f>MID(VLOOKUP($D4516,業務!$A$1:$E$11,2,FALSE),FIND("/",VLOOKUP($D4516,業務!$A$1:$E$11,2,FALSE))+1,2)</f>
        <v>專員</v>
      </c>
      <c r="Q4516">
        <f t="shared" si="211"/>
        <v>0.01</v>
      </c>
      <c r="R4516">
        <f t="shared" si="212"/>
        <v>1080</v>
      </c>
    </row>
    <row r="4517" spans="1:18" ht="15.75" customHeight="1">
      <c r="A4517" s="19">
        <v>4516</v>
      </c>
      <c r="B4517" s="4">
        <v>44</v>
      </c>
      <c r="C4517" s="15">
        <v>3</v>
      </c>
      <c r="D4517" s="21">
        <v>5</v>
      </c>
      <c r="E4517" s="33">
        <v>44708</v>
      </c>
      <c r="F4517" s="14">
        <v>14</v>
      </c>
      <c r="G4517" s="34">
        <v>7.0000000000000007E-2</v>
      </c>
      <c r="H4517">
        <f>VLOOKUP($B4517,產品!$A$1:$E$61,4,FALSE)*(1-$G4517)*$F4517</f>
        <v>260400</v>
      </c>
      <c r="I4517" s="58">
        <f>$H4517-VLOOKUP($B4517,產品!$A$2:$E$61,5,FALSE)*F4517-$R4517</f>
        <v>75796</v>
      </c>
      <c r="J4517">
        <f t="shared" si="210"/>
        <v>2022</v>
      </c>
      <c r="P4517" t="str">
        <f>MID(VLOOKUP($D4517,業務!$A$1:$E$11,2,FALSE),FIND("/",VLOOKUP($D4517,業務!$A$1:$E$11,2,FALSE))+1,2)</f>
        <v>專員</v>
      </c>
      <c r="Q4517">
        <f t="shared" si="211"/>
        <v>0.01</v>
      </c>
      <c r="R4517">
        <f t="shared" si="212"/>
        <v>2604</v>
      </c>
    </row>
    <row r="4518" spans="1:18" ht="15.75" customHeight="1">
      <c r="A4518" s="19">
        <v>4517</v>
      </c>
      <c r="B4518" s="4">
        <v>35</v>
      </c>
      <c r="C4518" s="15">
        <v>5</v>
      </c>
      <c r="D4518" s="21">
        <v>9</v>
      </c>
      <c r="E4518" s="33">
        <v>44708</v>
      </c>
      <c r="F4518" s="14">
        <v>28</v>
      </c>
      <c r="G4518" s="34">
        <v>0.13</v>
      </c>
      <c r="H4518">
        <f>VLOOKUP($B4518,產品!$A$1:$E$61,4,FALSE)*(1-$G4518)*$F4518</f>
        <v>207060</v>
      </c>
      <c r="I4518" s="58">
        <f>$H4518-VLOOKUP($B4518,產品!$A$2:$E$61,5,FALSE)*F4518-$R4518</f>
        <v>61154.1</v>
      </c>
      <c r="J4518">
        <f t="shared" si="210"/>
        <v>2022</v>
      </c>
      <c r="P4518" t="str">
        <f>MID(VLOOKUP($D4518,業務!$A$1:$E$11,2,FALSE),FIND("/",VLOOKUP($D4518,業務!$A$1:$E$11,2,FALSE))+1,2)</f>
        <v>經理</v>
      </c>
      <c r="Q4518">
        <f t="shared" si="211"/>
        <v>1.4999999999999999E-2</v>
      </c>
      <c r="R4518">
        <f t="shared" si="212"/>
        <v>3105.9</v>
      </c>
    </row>
    <row r="4519" spans="1:18" ht="15.75" customHeight="1">
      <c r="A4519" s="19">
        <v>4518</v>
      </c>
      <c r="B4519" s="4">
        <v>10</v>
      </c>
      <c r="C4519" s="15">
        <v>117</v>
      </c>
      <c r="D4519" s="21">
        <v>9</v>
      </c>
      <c r="E4519" s="22">
        <v>44708</v>
      </c>
      <c r="F4519" s="26">
        <v>50</v>
      </c>
      <c r="G4519" s="24">
        <v>0.2</v>
      </c>
      <c r="H4519">
        <f>VLOOKUP($B4519,產品!$A$1:$E$61,4,FALSE)*(1-$G4519)*$F4519</f>
        <v>40000</v>
      </c>
      <c r="I4519" s="58">
        <f>$H4519-VLOOKUP($B4519,產品!$A$2:$E$61,5,FALSE)*F4519-$R4519</f>
        <v>19400</v>
      </c>
      <c r="J4519">
        <f t="shared" si="210"/>
        <v>2022</v>
      </c>
      <c r="P4519" t="str">
        <f>MID(VLOOKUP($D4519,業務!$A$1:$E$11,2,FALSE),FIND("/",VLOOKUP($D4519,業務!$A$1:$E$11,2,FALSE))+1,2)</f>
        <v>經理</v>
      </c>
      <c r="Q4519">
        <f t="shared" si="211"/>
        <v>1.4999999999999999E-2</v>
      </c>
      <c r="R4519">
        <f t="shared" si="212"/>
        <v>600</v>
      </c>
    </row>
    <row r="4520" spans="1:18" ht="15.75" customHeight="1">
      <c r="A4520" s="19">
        <v>4519</v>
      </c>
      <c r="B4520" s="4">
        <v>8</v>
      </c>
      <c r="C4520" s="15">
        <v>118</v>
      </c>
      <c r="D4520" s="21">
        <v>5</v>
      </c>
      <c r="E4520" s="22">
        <v>44708</v>
      </c>
      <c r="F4520" s="26">
        <v>90</v>
      </c>
      <c r="G4520" s="24">
        <v>0.17</v>
      </c>
      <c r="H4520">
        <f>VLOOKUP($B4520,產品!$A$1:$E$61,4,FALSE)*(1-$G4520)*$F4520</f>
        <v>74700</v>
      </c>
      <c r="I4520" s="58">
        <f>$H4520-VLOOKUP($B4520,產品!$A$2:$E$61,5,FALSE)*F4520-$R4520</f>
        <v>37953</v>
      </c>
      <c r="J4520">
        <f t="shared" si="210"/>
        <v>2022</v>
      </c>
      <c r="P4520" t="str">
        <f>MID(VLOOKUP($D4520,業務!$A$1:$E$11,2,FALSE),FIND("/",VLOOKUP($D4520,業務!$A$1:$E$11,2,FALSE))+1,2)</f>
        <v>專員</v>
      </c>
      <c r="Q4520">
        <f t="shared" si="211"/>
        <v>0.01</v>
      </c>
      <c r="R4520">
        <f t="shared" si="212"/>
        <v>747</v>
      </c>
    </row>
    <row r="4521" spans="1:18" ht="15.75" customHeight="1">
      <c r="A4521" s="19">
        <v>4520</v>
      </c>
      <c r="B4521" s="4">
        <v>21</v>
      </c>
      <c r="C4521" s="15">
        <v>137</v>
      </c>
      <c r="D4521" s="21">
        <v>4</v>
      </c>
      <c r="E4521" s="22">
        <v>44708</v>
      </c>
      <c r="F4521" s="26">
        <v>100</v>
      </c>
      <c r="G4521" s="24">
        <v>0.12</v>
      </c>
      <c r="H4521">
        <f>VLOOKUP($B4521,產品!$A$1:$E$61,4,FALSE)*(1-$G4521)*$F4521</f>
        <v>158400</v>
      </c>
      <c r="I4521" s="58">
        <f>$H4521-VLOOKUP($B4521,產品!$A$2:$E$61,5,FALSE)*F4521-$R4521</f>
        <v>84499.199999999997</v>
      </c>
      <c r="J4521">
        <f t="shared" si="210"/>
        <v>2022</v>
      </c>
      <c r="P4521" t="str">
        <f>MID(VLOOKUP($D4521,業務!$A$1:$E$11,2,FALSE),FIND("/",VLOOKUP($D4521,業務!$A$1:$E$11,2,FALSE))+1,2)</f>
        <v>副理</v>
      </c>
      <c r="Q4521">
        <f t="shared" si="211"/>
        <v>1.2E-2</v>
      </c>
      <c r="R4521">
        <f t="shared" si="212"/>
        <v>1900.8</v>
      </c>
    </row>
    <row r="4522" spans="1:18" ht="15.75" customHeight="1">
      <c r="A4522" s="19">
        <v>4521</v>
      </c>
      <c r="B4522" s="4">
        <v>7</v>
      </c>
      <c r="C4522" s="15">
        <v>5</v>
      </c>
      <c r="D4522" s="21">
        <v>1</v>
      </c>
      <c r="E4522" s="22">
        <v>44708</v>
      </c>
      <c r="F4522" s="26">
        <v>200</v>
      </c>
      <c r="G4522" s="24">
        <v>0.15</v>
      </c>
      <c r="H4522">
        <f>VLOOKUP($B4522,產品!$A$1:$E$61,4,FALSE)*(1-$G4522)*$F4522</f>
        <v>170000</v>
      </c>
      <c r="I4522" s="58">
        <f>$H4522-VLOOKUP($B4522,產品!$A$2:$E$61,5,FALSE)*F4522-$R4522</f>
        <v>88300</v>
      </c>
      <c r="J4522">
        <f t="shared" si="210"/>
        <v>2022</v>
      </c>
      <c r="P4522" t="str">
        <f>MID(VLOOKUP($D4522,業務!$A$1:$E$11,2,FALSE),FIND("/",VLOOKUP($D4522,業務!$A$1:$E$11,2,FALSE))+1,2)</f>
        <v>專員</v>
      </c>
      <c r="Q4522">
        <f t="shared" si="211"/>
        <v>0.01</v>
      </c>
      <c r="R4522">
        <f t="shared" si="212"/>
        <v>1700</v>
      </c>
    </row>
    <row r="4523" spans="1:18" ht="15.75" customHeight="1">
      <c r="A4523" s="19">
        <v>4522</v>
      </c>
      <c r="B4523" s="4">
        <v>30</v>
      </c>
      <c r="C4523" s="15">
        <v>6</v>
      </c>
      <c r="D4523" s="21">
        <v>4</v>
      </c>
      <c r="E4523" s="22">
        <v>44709</v>
      </c>
      <c r="F4523" s="26">
        <v>9</v>
      </c>
      <c r="G4523" s="24">
        <v>0.05</v>
      </c>
      <c r="H4523">
        <f>VLOOKUP($B4523,產品!$A$1:$E$61,4,FALSE)*(1-$G4523)*$F4523</f>
        <v>55575</v>
      </c>
      <c r="I4523" s="58">
        <f>$H4523-VLOOKUP($B4523,產品!$A$2:$E$61,5,FALSE)*F4523-$R4523</f>
        <v>19808.099999999999</v>
      </c>
      <c r="J4523">
        <f t="shared" si="210"/>
        <v>2022</v>
      </c>
      <c r="P4523" t="str">
        <f>MID(VLOOKUP($D4523,業務!$A$1:$E$11,2,FALSE),FIND("/",VLOOKUP($D4523,業務!$A$1:$E$11,2,FALSE))+1,2)</f>
        <v>副理</v>
      </c>
      <c r="Q4523">
        <f t="shared" si="211"/>
        <v>1.2E-2</v>
      </c>
      <c r="R4523">
        <f t="shared" si="212"/>
        <v>666.9</v>
      </c>
    </row>
    <row r="4524" spans="1:18" ht="15.75" customHeight="1">
      <c r="A4524" s="19">
        <v>4523</v>
      </c>
      <c r="B4524" s="4">
        <v>20</v>
      </c>
      <c r="C4524" s="15">
        <v>263</v>
      </c>
      <c r="D4524" s="21">
        <v>4</v>
      </c>
      <c r="E4524" s="22">
        <v>44709</v>
      </c>
      <c r="F4524" s="26">
        <v>45</v>
      </c>
      <c r="G4524" s="24">
        <v>0.1</v>
      </c>
      <c r="H4524">
        <f>VLOOKUP($B4524,產品!$A$1:$E$61,4,FALSE)*(1-$G4524)*$F4524</f>
        <v>72900</v>
      </c>
      <c r="I4524" s="58">
        <f>$H4524-VLOOKUP($B4524,產品!$A$2:$E$61,5,FALSE)*F4524-$R4524</f>
        <v>39625.199999999997</v>
      </c>
      <c r="J4524">
        <f t="shared" si="210"/>
        <v>2022</v>
      </c>
      <c r="P4524" t="str">
        <f>MID(VLOOKUP($D4524,業務!$A$1:$E$11,2,FALSE),FIND("/",VLOOKUP($D4524,業務!$A$1:$E$11,2,FALSE))+1,2)</f>
        <v>副理</v>
      </c>
      <c r="Q4524">
        <f t="shared" si="211"/>
        <v>1.2E-2</v>
      </c>
      <c r="R4524">
        <f t="shared" si="212"/>
        <v>874.80000000000007</v>
      </c>
    </row>
    <row r="4525" spans="1:18" ht="15.75" customHeight="1">
      <c r="A4525" s="19">
        <v>4524</v>
      </c>
      <c r="B4525" s="4">
        <v>7</v>
      </c>
      <c r="C4525" s="15">
        <v>3</v>
      </c>
      <c r="D4525" s="21">
        <v>7</v>
      </c>
      <c r="E4525" s="22">
        <v>44709</v>
      </c>
      <c r="F4525" s="26">
        <v>175</v>
      </c>
      <c r="G4525" s="24">
        <v>0.08</v>
      </c>
      <c r="H4525">
        <f>VLOOKUP($B4525,產品!$A$1:$E$61,4,FALSE)*(1-$G4525)*$F4525</f>
        <v>161000</v>
      </c>
      <c r="I4525" s="58">
        <f>$H4525-VLOOKUP($B4525,產品!$A$2:$E$61,5,FALSE)*F4525-$R4525</f>
        <v>89068</v>
      </c>
      <c r="J4525">
        <f t="shared" si="210"/>
        <v>2022</v>
      </c>
      <c r="P4525" t="str">
        <f>MID(VLOOKUP($D4525,業務!$A$1:$E$11,2,FALSE),FIND("/",VLOOKUP($D4525,業務!$A$1:$E$11,2,FALSE))+1,2)</f>
        <v>副理</v>
      </c>
      <c r="Q4525">
        <f t="shared" si="211"/>
        <v>1.2E-2</v>
      </c>
      <c r="R4525">
        <f t="shared" si="212"/>
        <v>1932</v>
      </c>
    </row>
    <row r="4526" spans="1:18" ht="15.75" customHeight="1">
      <c r="A4526" s="19">
        <v>4525</v>
      </c>
      <c r="B4526" s="4">
        <v>46</v>
      </c>
      <c r="C4526" s="15">
        <v>282</v>
      </c>
      <c r="D4526" s="21">
        <v>10</v>
      </c>
      <c r="E4526" s="22">
        <v>44710</v>
      </c>
      <c r="F4526" s="26">
        <v>3</v>
      </c>
      <c r="G4526" s="24">
        <v>0.06</v>
      </c>
      <c r="H4526">
        <f>VLOOKUP($B4526,產品!$A$1:$E$61,4,FALSE)*(1-$G4526)*$F4526</f>
        <v>47940</v>
      </c>
      <c r="I4526" s="58">
        <f>$H4526-VLOOKUP($B4526,產品!$A$2:$E$61,5,FALSE)*F4526-$R4526</f>
        <v>14310.6</v>
      </c>
      <c r="J4526">
        <f t="shared" si="210"/>
        <v>2022</v>
      </c>
      <c r="P4526" t="str">
        <f>MID(VLOOKUP($D4526,業務!$A$1:$E$11,2,FALSE),FIND("/",VLOOKUP($D4526,業務!$A$1:$E$11,2,FALSE))+1,2)</f>
        <v>專員</v>
      </c>
      <c r="Q4526">
        <f t="shared" si="211"/>
        <v>0.01</v>
      </c>
      <c r="R4526">
        <f t="shared" si="212"/>
        <v>479.40000000000003</v>
      </c>
    </row>
    <row r="4527" spans="1:18" ht="15.75" customHeight="1">
      <c r="A4527" s="19">
        <v>4526</v>
      </c>
      <c r="B4527" s="4">
        <v>30</v>
      </c>
      <c r="C4527" s="15">
        <v>136</v>
      </c>
      <c r="D4527" s="21">
        <v>7</v>
      </c>
      <c r="E4527" s="33">
        <v>44710</v>
      </c>
      <c r="F4527" s="14">
        <v>9</v>
      </c>
      <c r="G4527" s="34">
        <v>0.06</v>
      </c>
      <c r="H4527">
        <f>VLOOKUP($B4527,產品!$A$1:$E$61,4,FALSE)*(1-$G4527)*$F4527</f>
        <v>54990</v>
      </c>
      <c r="I4527" s="58">
        <f>$H4527-VLOOKUP($B4527,產品!$A$2:$E$61,5,FALSE)*F4527-$R4527</f>
        <v>19230.12</v>
      </c>
      <c r="J4527">
        <f t="shared" si="210"/>
        <v>2022</v>
      </c>
      <c r="P4527" t="str">
        <f>MID(VLOOKUP($D4527,業務!$A$1:$E$11,2,FALSE),FIND("/",VLOOKUP($D4527,業務!$A$1:$E$11,2,FALSE))+1,2)</f>
        <v>副理</v>
      </c>
      <c r="Q4527">
        <f t="shared" si="211"/>
        <v>1.2E-2</v>
      </c>
      <c r="R4527">
        <f t="shared" si="212"/>
        <v>659.88</v>
      </c>
    </row>
    <row r="4528" spans="1:18" ht="15.75" customHeight="1">
      <c r="A4528" s="19">
        <v>4527</v>
      </c>
      <c r="B4528" s="4">
        <v>32</v>
      </c>
      <c r="C4528" s="15">
        <v>272</v>
      </c>
      <c r="D4528" s="21">
        <v>1</v>
      </c>
      <c r="E4528" s="22">
        <v>44710</v>
      </c>
      <c r="F4528" s="26">
        <v>10</v>
      </c>
      <c r="G4528" s="24">
        <v>0.15</v>
      </c>
      <c r="H4528">
        <f>VLOOKUP($B4528,產品!$A$1:$E$61,4,FALSE)*(1-$G4528)*$F4528</f>
        <v>63750</v>
      </c>
      <c r="I4528" s="58">
        <f>$H4528-VLOOKUP($B4528,產品!$A$2:$E$61,5,FALSE)*F4528-$R4528</f>
        <v>18112.5</v>
      </c>
      <c r="J4528">
        <f t="shared" si="210"/>
        <v>2022</v>
      </c>
      <c r="P4528" t="str">
        <f>MID(VLOOKUP($D4528,業務!$A$1:$E$11,2,FALSE),FIND("/",VLOOKUP($D4528,業務!$A$1:$E$11,2,FALSE))+1,2)</f>
        <v>專員</v>
      </c>
      <c r="Q4528">
        <f t="shared" si="211"/>
        <v>0.01</v>
      </c>
      <c r="R4528">
        <f t="shared" si="212"/>
        <v>637.5</v>
      </c>
    </row>
    <row r="4529" spans="1:18" ht="15.75" customHeight="1">
      <c r="A4529" s="19">
        <v>4528</v>
      </c>
      <c r="B4529" s="4">
        <v>27</v>
      </c>
      <c r="C4529" s="15">
        <v>263</v>
      </c>
      <c r="D4529" s="21">
        <v>8</v>
      </c>
      <c r="E4529" s="33">
        <v>44710</v>
      </c>
      <c r="F4529" s="26">
        <v>10</v>
      </c>
      <c r="G4529" s="34">
        <v>0.15</v>
      </c>
      <c r="H4529">
        <f>VLOOKUP($B4529,產品!$A$1:$E$61,4,FALSE)*(1-$G4529)*$F4529</f>
        <v>59500</v>
      </c>
      <c r="I4529" s="58">
        <f>$H4529-VLOOKUP($B4529,產品!$A$2:$E$61,5,FALSE)*F4529-$R4529</f>
        <v>16905</v>
      </c>
      <c r="J4529">
        <f t="shared" si="210"/>
        <v>2022</v>
      </c>
      <c r="P4529" t="str">
        <f>MID(VLOOKUP($D4529,業務!$A$1:$E$11,2,FALSE),FIND("/",VLOOKUP($D4529,業務!$A$1:$E$11,2,FALSE))+1,2)</f>
        <v>專員</v>
      </c>
      <c r="Q4529">
        <f t="shared" si="211"/>
        <v>0.01</v>
      </c>
      <c r="R4529">
        <f t="shared" si="212"/>
        <v>595</v>
      </c>
    </row>
    <row r="4530" spans="1:18" ht="15.75" customHeight="1">
      <c r="A4530" s="19">
        <v>4529</v>
      </c>
      <c r="B4530" s="4">
        <v>3</v>
      </c>
      <c r="C4530" s="15">
        <v>118</v>
      </c>
      <c r="D4530" s="21">
        <v>7</v>
      </c>
      <c r="E4530" s="22">
        <v>44710</v>
      </c>
      <c r="F4530" s="26">
        <v>50</v>
      </c>
      <c r="G4530" s="24">
        <v>0.08</v>
      </c>
      <c r="H4530">
        <f>VLOOKUP($B4530,產品!$A$1:$E$61,4,FALSE)*(1-$G4530)*$F4530</f>
        <v>46000</v>
      </c>
      <c r="I4530" s="58">
        <f>$H4530-VLOOKUP($B4530,產品!$A$2:$E$61,5,FALSE)*F4530-$R4530</f>
        <v>25448</v>
      </c>
      <c r="J4530">
        <f t="shared" si="210"/>
        <v>2022</v>
      </c>
      <c r="P4530" t="str">
        <f>MID(VLOOKUP($D4530,業務!$A$1:$E$11,2,FALSE),FIND("/",VLOOKUP($D4530,業務!$A$1:$E$11,2,FALSE))+1,2)</f>
        <v>副理</v>
      </c>
      <c r="Q4530">
        <f t="shared" si="211"/>
        <v>1.2E-2</v>
      </c>
      <c r="R4530">
        <f t="shared" si="212"/>
        <v>552</v>
      </c>
    </row>
    <row r="4531" spans="1:18" ht="15.75" customHeight="1">
      <c r="A4531" s="19">
        <v>4530</v>
      </c>
      <c r="B4531" s="4">
        <v>9</v>
      </c>
      <c r="C4531" s="15">
        <v>273</v>
      </c>
      <c r="D4531" s="21">
        <v>5</v>
      </c>
      <c r="E4531" s="22">
        <v>44710</v>
      </c>
      <c r="F4531" s="26">
        <v>90</v>
      </c>
      <c r="G4531" s="24">
        <v>0.08</v>
      </c>
      <c r="H4531">
        <f>VLOOKUP($B4531,產品!$A$1:$E$61,4,FALSE)*(1-$G4531)*$F4531</f>
        <v>82800</v>
      </c>
      <c r="I4531" s="58">
        <f>$H4531-VLOOKUP($B4531,產品!$A$2:$E$61,5,FALSE)*F4531-$R4531</f>
        <v>45972</v>
      </c>
      <c r="J4531">
        <f t="shared" si="210"/>
        <v>2022</v>
      </c>
      <c r="P4531" t="str">
        <f>MID(VLOOKUP($D4531,業務!$A$1:$E$11,2,FALSE),FIND("/",VLOOKUP($D4531,業務!$A$1:$E$11,2,FALSE))+1,2)</f>
        <v>專員</v>
      </c>
      <c r="Q4531">
        <f t="shared" si="211"/>
        <v>0.01</v>
      </c>
      <c r="R4531">
        <f t="shared" si="212"/>
        <v>828</v>
      </c>
    </row>
    <row r="4532" spans="1:18" ht="15.75" customHeight="1">
      <c r="A4532" s="19">
        <v>4531</v>
      </c>
      <c r="B4532" s="4">
        <v>58</v>
      </c>
      <c r="C4532" s="15">
        <v>9</v>
      </c>
      <c r="D4532" s="21">
        <v>2</v>
      </c>
      <c r="E4532" s="22">
        <v>44711</v>
      </c>
      <c r="F4532" s="26">
        <v>1</v>
      </c>
      <c r="G4532" s="24">
        <v>0.2</v>
      </c>
      <c r="H4532">
        <f>VLOOKUP($B4532,產品!$A$1:$E$61,4,FALSE)*(1-$G4532)*$F4532</f>
        <v>16800</v>
      </c>
      <c r="I4532" s="58">
        <f>$H4532-VLOOKUP($B4532,產品!$A$2:$E$61,5,FALSE)*F4532-$R4532</f>
        <v>1848.0000000000018</v>
      </c>
      <c r="J4532">
        <f t="shared" si="210"/>
        <v>2022</v>
      </c>
      <c r="P4532" t="str">
        <f>MID(VLOOKUP($D4532,業務!$A$1:$E$11,2,FALSE),FIND("/",VLOOKUP($D4532,業務!$A$1:$E$11,2,FALSE))+1,2)</f>
        <v>經理</v>
      </c>
      <c r="Q4532">
        <f t="shared" si="211"/>
        <v>1.4999999999999999E-2</v>
      </c>
      <c r="R4532">
        <f t="shared" si="212"/>
        <v>252</v>
      </c>
    </row>
    <row r="4533" spans="1:18" ht="15.75" customHeight="1">
      <c r="A4533" s="19">
        <v>4532</v>
      </c>
      <c r="B4533" s="4">
        <v>37</v>
      </c>
      <c r="C4533" s="15">
        <v>121</v>
      </c>
      <c r="D4533" s="21">
        <v>4</v>
      </c>
      <c r="E4533" s="33">
        <v>44711</v>
      </c>
      <c r="F4533" s="14">
        <v>4</v>
      </c>
      <c r="G4533" s="34">
        <v>0.1</v>
      </c>
      <c r="H4533">
        <f>VLOOKUP($B4533,產品!$A$1:$E$61,4,FALSE)*(1-$G4533)*$F4533</f>
        <v>43200</v>
      </c>
      <c r="I4533" s="58">
        <f>$H4533-VLOOKUP($B4533,產品!$A$2:$E$61,5,FALSE)*F4533-$R4533</f>
        <v>11481.6</v>
      </c>
      <c r="J4533">
        <f t="shared" si="210"/>
        <v>2022</v>
      </c>
      <c r="P4533" t="str">
        <f>MID(VLOOKUP($D4533,業務!$A$1:$E$11,2,FALSE),FIND("/",VLOOKUP($D4533,業務!$A$1:$E$11,2,FALSE))+1,2)</f>
        <v>副理</v>
      </c>
      <c r="Q4533">
        <f t="shared" si="211"/>
        <v>1.2E-2</v>
      </c>
      <c r="R4533">
        <f t="shared" si="212"/>
        <v>518.4</v>
      </c>
    </row>
    <row r="4534" spans="1:18" ht="15.75" customHeight="1">
      <c r="A4534" s="19">
        <v>4533</v>
      </c>
      <c r="B4534" s="4">
        <v>47</v>
      </c>
      <c r="C4534" s="15">
        <v>282</v>
      </c>
      <c r="D4534" s="21">
        <v>5</v>
      </c>
      <c r="E4534" s="22">
        <v>44711</v>
      </c>
      <c r="F4534" s="26">
        <v>5</v>
      </c>
      <c r="G4534" s="24">
        <v>0.15</v>
      </c>
      <c r="H4534">
        <f>VLOOKUP($B4534,產品!$A$1:$E$61,4,FALSE)*(1-$G4534)*$F4534</f>
        <v>85000</v>
      </c>
      <c r="I4534" s="58">
        <f>$H4534-VLOOKUP($B4534,產品!$A$2:$E$61,5,FALSE)*F4534-$R4534</f>
        <v>19150</v>
      </c>
      <c r="J4534">
        <f t="shared" si="210"/>
        <v>2022</v>
      </c>
      <c r="P4534" t="str">
        <f>MID(VLOOKUP($D4534,業務!$A$1:$E$11,2,FALSE),FIND("/",VLOOKUP($D4534,業務!$A$1:$E$11,2,FALSE))+1,2)</f>
        <v>專員</v>
      </c>
      <c r="Q4534">
        <f t="shared" si="211"/>
        <v>0.01</v>
      </c>
      <c r="R4534">
        <f t="shared" si="212"/>
        <v>850</v>
      </c>
    </row>
    <row r="4535" spans="1:18" ht="15.75" customHeight="1">
      <c r="A4535" s="19">
        <v>4534</v>
      </c>
      <c r="B4535" s="4">
        <v>6</v>
      </c>
      <c r="C4535" s="15">
        <v>290</v>
      </c>
      <c r="D4535" s="21">
        <v>4</v>
      </c>
      <c r="E4535" s="33">
        <v>44711</v>
      </c>
      <c r="F4535" s="14">
        <v>50</v>
      </c>
      <c r="G4535" s="34">
        <v>0.06</v>
      </c>
      <c r="H4535">
        <f>VLOOKUP($B4535,產品!$A$1:$E$61,4,FALSE)*(1-$G4535)*$F4535</f>
        <v>47000</v>
      </c>
      <c r="I4535" s="58">
        <f>$H4535-VLOOKUP($B4535,產品!$A$2:$E$61,5,FALSE)*F4535-$R4535</f>
        <v>26436</v>
      </c>
      <c r="J4535">
        <f t="shared" si="210"/>
        <v>2022</v>
      </c>
      <c r="P4535" t="str">
        <f>MID(VLOOKUP($D4535,業務!$A$1:$E$11,2,FALSE),FIND("/",VLOOKUP($D4535,業務!$A$1:$E$11,2,FALSE))+1,2)</f>
        <v>副理</v>
      </c>
      <c r="Q4535">
        <f t="shared" si="211"/>
        <v>1.2E-2</v>
      </c>
      <c r="R4535">
        <f t="shared" si="212"/>
        <v>564</v>
      </c>
    </row>
    <row r="4536" spans="1:18" ht="15.75" customHeight="1">
      <c r="A4536" s="19">
        <v>4535</v>
      </c>
      <c r="B4536" s="4">
        <v>20</v>
      </c>
      <c r="C4536" s="15">
        <v>264</v>
      </c>
      <c r="D4536" s="21">
        <v>2</v>
      </c>
      <c r="E4536" s="22">
        <v>44711</v>
      </c>
      <c r="F4536" s="26">
        <v>90</v>
      </c>
      <c r="G4536" s="24">
        <v>0.2</v>
      </c>
      <c r="H4536">
        <f>VLOOKUP($B4536,產品!$A$1:$E$61,4,FALSE)*(1-$G4536)*$F4536</f>
        <v>129600</v>
      </c>
      <c r="I4536" s="58">
        <f>$H4536-VLOOKUP($B4536,產品!$A$2:$E$61,5,FALSE)*F4536-$R4536</f>
        <v>62856</v>
      </c>
      <c r="J4536">
        <f t="shared" si="210"/>
        <v>2022</v>
      </c>
      <c r="P4536" t="str">
        <f>MID(VLOOKUP($D4536,業務!$A$1:$E$11,2,FALSE),FIND("/",VLOOKUP($D4536,業務!$A$1:$E$11,2,FALSE))+1,2)</f>
        <v>經理</v>
      </c>
      <c r="Q4536">
        <f t="shared" si="211"/>
        <v>1.4999999999999999E-2</v>
      </c>
      <c r="R4536">
        <f t="shared" si="212"/>
        <v>1944</v>
      </c>
    </row>
    <row r="4537" spans="1:18" ht="15.75" customHeight="1">
      <c r="A4537" s="19">
        <v>4536</v>
      </c>
      <c r="B4537" s="4">
        <v>16</v>
      </c>
      <c r="C4537" s="15">
        <v>258</v>
      </c>
      <c r="D4537" s="21">
        <v>7</v>
      </c>
      <c r="E4537" s="22">
        <v>44711</v>
      </c>
      <c r="F4537" s="26">
        <v>125</v>
      </c>
      <c r="G4537" s="24">
        <v>0.15</v>
      </c>
      <c r="H4537">
        <f>VLOOKUP($B4537,產品!$A$1:$E$61,4,FALSE)*(1-$G4537)*$F4537</f>
        <v>191250</v>
      </c>
      <c r="I4537" s="58">
        <f>$H4537-VLOOKUP($B4537,產品!$A$2:$E$61,5,FALSE)*F4537-$R4537</f>
        <v>98955</v>
      </c>
      <c r="J4537">
        <f t="shared" si="210"/>
        <v>2022</v>
      </c>
      <c r="P4537" t="str">
        <f>MID(VLOOKUP($D4537,業務!$A$1:$E$11,2,FALSE),FIND("/",VLOOKUP($D4537,業務!$A$1:$E$11,2,FALSE))+1,2)</f>
        <v>副理</v>
      </c>
      <c r="Q4537">
        <f t="shared" si="211"/>
        <v>1.2E-2</v>
      </c>
      <c r="R4537">
        <f t="shared" si="212"/>
        <v>2295</v>
      </c>
    </row>
    <row r="4538" spans="1:18" ht="15.75" customHeight="1">
      <c r="A4538" s="19">
        <v>4537</v>
      </c>
      <c r="B4538" s="4">
        <v>40</v>
      </c>
      <c r="C4538" s="15">
        <v>257</v>
      </c>
      <c r="D4538" s="21">
        <v>9</v>
      </c>
      <c r="E4538" s="22">
        <v>44712</v>
      </c>
      <c r="F4538" s="26">
        <v>4</v>
      </c>
      <c r="G4538" s="24">
        <v>0.2</v>
      </c>
      <c r="H4538">
        <f>VLOOKUP($B4538,產品!$A$1:$E$61,4,FALSE)*(1-$G4538)*$F4538</f>
        <v>64000</v>
      </c>
      <c r="I4538" s="58">
        <f>$H4538-VLOOKUP($B4538,產品!$A$2:$E$61,5,FALSE)*F4538-$R4538</f>
        <v>11040</v>
      </c>
      <c r="J4538">
        <f t="shared" si="210"/>
        <v>2022</v>
      </c>
      <c r="P4538" t="str">
        <f>MID(VLOOKUP($D4538,業務!$A$1:$E$11,2,FALSE),FIND("/",VLOOKUP($D4538,業務!$A$1:$E$11,2,FALSE))+1,2)</f>
        <v>經理</v>
      </c>
      <c r="Q4538">
        <f t="shared" si="211"/>
        <v>1.4999999999999999E-2</v>
      </c>
      <c r="R4538">
        <f t="shared" si="212"/>
        <v>960</v>
      </c>
    </row>
    <row r="4539" spans="1:18" ht="15.75" customHeight="1">
      <c r="A4539" s="19">
        <v>4538</v>
      </c>
      <c r="B4539" s="4">
        <v>36</v>
      </c>
      <c r="C4539" s="15">
        <v>282</v>
      </c>
      <c r="D4539" s="21">
        <v>2</v>
      </c>
      <c r="E4539" s="22">
        <v>44712</v>
      </c>
      <c r="F4539" s="26">
        <v>4</v>
      </c>
      <c r="G4539" s="24">
        <v>0.16</v>
      </c>
      <c r="H4539">
        <f>VLOOKUP($B4539,產品!$A$1:$E$61,4,FALSE)*(1-$G4539)*$F4539</f>
        <v>30240</v>
      </c>
      <c r="I4539" s="58">
        <f>$H4539-VLOOKUP($B4539,產品!$A$2:$E$61,5,FALSE)*F4539-$R4539</f>
        <v>8186.4</v>
      </c>
      <c r="J4539">
        <f t="shared" si="210"/>
        <v>2022</v>
      </c>
      <c r="P4539" t="str">
        <f>MID(VLOOKUP($D4539,業務!$A$1:$E$11,2,FALSE),FIND("/",VLOOKUP($D4539,業務!$A$1:$E$11,2,FALSE))+1,2)</f>
        <v>經理</v>
      </c>
      <c r="Q4539">
        <f t="shared" si="211"/>
        <v>1.4999999999999999E-2</v>
      </c>
      <c r="R4539">
        <f t="shared" si="212"/>
        <v>453.59999999999997</v>
      </c>
    </row>
    <row r="4540" spans="1:18" ht="15.75" customHeight="1">
      <c r="A4540" s="19">
        <v>4539</v>
      </c>
      <c r="B4540" s="4">
        <v>29</v>
      </c>
      <c r="C4540" s="15">
        <v>271</v>
      </c>
      <c r="D4540" s="21">
        <v>9</v>
      </c>
      <c r="E4540" s="33">
        <v>44712</v>
      </c>
      <c r="F4540" s="14">
        <v>4</v>
      </c>
      <c r="G4540" s="34">
        <v>0.14000000000000001</v>
      </c>
      <c r="H4540">
        <f>VLOOKUP($B4540,產品!$A$1:$E$61,4,FALSE)*(1-$G4540)*$F4540</f>
        <v>20640</v>
      </c>
      <c r="I4540" s="58">
        <f>$H4540-VLOOKUP($B4540,產品!$A$2:$E$61,5,FALSE)*F4540-$R4540</f>
        <v>5930.4</v>
      </c>
      <c r="J4540">
        <f t="shared" si="210"/>
        <v>2022</v>
      </c>
      <c r="P4540" t="str">
        <f>MID(VLOOKUP($D4540,業務!$A$1:$E$11,2,FALSE),FIND("/",VLOOKUP($D4540,業務!$A$1:$E$11,2,FALSE))+1,2)</f>
        <v>經理</v>
      </c>
      <c r="Q4540">
        <f t="shared" si="211"/>
        <v>1.4999999999999999E-2</v>
      </c>
      <c r="R4540">
        <f t="shared" si="212"/>
        <v>309.59999999999997</v>
      </c>
    </row>
    <row r="4541" spans="1:18" ht="15.75" customHeight="1">
      <c r="A4541" s="19">
        <v>4540</v>
      </c>
      <c r="B4541" s="4">
        <v>52</v>
      </c>
      <c r="C4541" s="15">
        <v>5</v>
      </c>
      <c r="D4541" s="21">
        <v>7</v>
      </c>
      <c r="E4541" s="22">
        <v>44712</v>
      </c>
      <c r="F4541" s="26">
        <v>12</v>
      </c>
      <c r="G4541" s="24">
        <v>0.12</v>
      </c>
      <c r="H4541">
        <f>VLOOKUP($B4541,產品!$A$1:$E$61,4,FALSE)*(1-$G4541)*$F4541</f>
        <v>232320</v>
      </c>
      <c r="I4541" s="58">
        <f>$H4541-VLOOKUP($B4541,產品!$A$2:$E$61,5,FALSE)*F4541-$R4541</f>
        <v>44732.160000000033</v>
      </c>
      <c r="J4541">
        <f t="shared" si="210"/>
        <v>2022</v>
      </c>
      <c r="P4541" t="str">
        <f>MID(VLOOKUP($D4541,業務!$A$1:$E$11,2,FALSE),FIND("/",VLOOKUP($D4541,業務!$A$1:$E$11,2,FALSE))+1,2)</f>
        <v>副理</v>
      </c>
      <c r="Q4541">
        <f t="shared" si="211"/>
        <v>1.2E-2</v>
      </c>
      <c r="R4541">
        <f t="shared" si="212"/>
        <v>2787.84</v>
      </c>
    </row>
    <row r="4542" spans="1:18" ht="15.75" customHeight="1">
      <c r="A4542" s="19">
        <v>4541</v>
      </c>
      <c r="B4542" s="4">
        <v>30</v>
      </c>
      <c r="C4542" s="15">
        <v>276</v>
      </c>
      <c r="D4542" s="21">
        <v>9</v>
      </c>
      <c r="E4542" s="33">
        <v>44712</v>
      </c>
      <c r="F4542" s="14">
        <v>13</v>
      </c>
      <c r="G4542" s="34">
        <v>0.14000000000000001</v>
      </c>
      <c r="H4542">
        <f>VLOOKUP($B4542,產品!$A$1:$E$61,4,FALSE)*(1-$G4542)*$F4542</f>
        <v>72670</v>
      </c>
      <c r="I4542" s="58">
        <f>$H4542-VLOOKUP($B4542,產品!$A$2:$E$61,5,FALSE)*F4542-$R4542</f>
        <v>20879.95</v>
      </c>
      <c r="J4542">
        <f t="shared" si="210"/>
        <v>2022</v>
      </c>
      <c r="P4542" t="str">
        <f>MID(VLOOKUP($D4542,業務!$A$1:$E$11,2,FALSE),FIND("/",VLOOKUP($D4542,業務!$A$1:$E$11,2,FALSE))+1,2)</f>
        <v>經理</v>
      </c>
      <c r="Q4542">
        <f t="shared" si="211"/>
        <v>1.4999999999999999E-2</v>
      </c>
      <c r="R4542">
        <f t="shared" si="212"/>
        <v>1090.05</v>
      </c>
    </row>
    <row r="4543" spans="1:18" ht="15.75" customHeight="1">
      <c r="A4543" s="19">
        <v>4542</v>
      </c>
      <c r="B4543" s="4">
        <v>41</v>
      </c>
      <c r="C4543" s="15">
        <v>11</v>
      </c>
      <c r="D4543" s="21">
        <v>9</v>
      </c>
      <c r="E4543" s="22">
        <v>44712</v>
      </c>
      <c r="F4543" s="26">
        <v>18</v>
      </c>
      <c r="G4543" s="24">
        <v>0.15</v>
      </c>
      <c r="H4543">
        <f>VLOOKUP($B4543,產品!$A$1:$E$61,4,FALSE)*(1-$G4543)*$F4543</f>
        <v>183600</v>
      </c>
      <c r="I4543" s="58">
        <f>$H4543-VLOOKUP($B4543,產品!$A$2:$E$61,5,FALSE)*F4543-$R4543</f>
        <v>40446</v>
      </c>
      <c r="J4543">
        <f t="shared" si="210"/>
        <v>2022</v>
      </c>
      <c r="P4543" t="str">
        <f>MID(VLOOKUP($D4543,業務!$A$1:$E$11,2,FALSE),FIND("/",VLOOKUP($D4543,業務!$A$1:$E$11,2,FALSE))+1,2)</f>
        <v>經理</v>
      </c>
      <c r="Q4543">
        <f t="shared" si="211"/>
        <v>1.4999999999999999E-2</v>
      </c>
      <c r="R4543">
        <f t="shared" si="212"/>
        <v>2754</v>
      </c>
    </row>
    <row r="4544" spans="1:18" ht="15.75" customHeight="1">
      <c r="A4544" s="19">
        <v>4543</v>
      </c>
      <c r="B4544" s="4">
        <v>5</v>
      </c>
      <c r="C4544" s="15">
        <v>267</v>
      </c>
      <c r="D4544" s="21">
        <v>1</v>
      </c>
      <c r="E4544" s="22">
        <v>44712</v>
      </c>
      <c r="F4544" s="26">
        <v>30</v>
      </c>
      <c r="G4544" s="24">
        <v>0.09</v>
      </c>
      <c r="H4544">
        <f>VLOOKUP($B4544,產品!$A$1:$E$61,4,FALSE)*(1-$G4544)*$F4544</f>
        <v>27300</v>
      </c>
      <c r="I4544" s="58">
        <f>$H4544-VLOOKUP($B4544,產品!$A$2:$E$61,5,FALSE)*F4544-$R4544</f>
        <v>15027</v>
      </c>
      <c r="J4544">
        <f t="shared" si="210"/>
        <v>2022</v>
      </c>
      <c r="P4544" t="str">
        <f>MID(VLOOKUP($D4544,業務!$A$1:$E$11,2,FALSE),FIND("/",VLOOKUP($D4544,業務!$A$1:$E$11,2,FALSE))+1,2)</f>
        <v>專員</v>
      </c>
      <c r="Q4544">
        <f t="shared" si="211"/>
        <v>0.01</v>
      </c>
      <c r="R4544">
        <f t="shared" si="212"/>
        <v>273</v>
      </c>
    </row>
    <row r="4545" spans="1:18" ht="15.75" customHeight="1">
      <c r="A4545" s="19">
        <v>4544</v>
      </c>
      <c r="B4545" s="4">
        <v>5</v>
      </c>
      <c r="C4545" s="15">
        <v>7</v>
      </c>
      <c r="D4545" s="21">
        <v>10</v>
      </c>
      <c r="E4545" s="22">
        <v>44712</v>
      </c>
      <c r="F4545" s="26">
        <v>40</v>
      </c>
      <c r="G4545" s="24">
        <v>0.16</v>
      </c>
      <c r="H4545">
        <f>VLOOKUP($B4545,產品!$A$1:$E$61,4,FALSE)*(1-$G4545)*$F4545</f>
        <v>33600</v>
      </c>
      <c r="I4545" s="58">
        <f>$H4545-VLOOKUP($B4545,產品!$A$2:$E$61,5,FALSE)*F4545-$R4545</f>
        <v>17264</v>
      </c>
      <c r="J4545">
        <f t="shared" si="210"/>
        <v>2022</v>
      </c>
      <c r="P4545" t="str">
        <f>MID(VLOOKUP($D4545,業務!$A$1:$E$11,2,FALSE),FIND("/",VLOOKUP($D4545,業務!$A$1:$E$11,2,FALSE))+1,2)</f>
        <v>專員</v>
      </c>
      <c r="Q4545">
        <f t="shared" si="211"/>
        <v>0.01</v>
      </c>
      <c r="R4545">
        <f t="shared" si="212"/>
        <v>336</v>
      </c>
    </row>
    <row r="4546" spans="1:18" ht="15.75" customHeight="1">
      <c r="A4546" s="19">
        <v>4545</v>
      </c>
      <c r="B4546" s="4">
        <v>17</v>
      </c>
      <c r="C4546" s="15">
        <v>266</v>
      </c>
      <c r="D4546" s="21">
        <v>3</v>
      </c>
      <c r="E4546" s="22">
        <v>44712</v>
      </c>
      <c r="F4546" s="26">
        <v>50</v>
      </c>
      <c r="G4546" s="24">
        <v>0.06</v>
      </c>
      <c r="H4546">
        <f>VLOOKUP($B4546,產品!$A$1:$E$61,4,FALSE)*(1-$G4546)*$F4546</f>
        <v>84600</v>
      </c>
      <c r="I4546" s="58">
        <f>$H4546-VLOOKUP($B4546,產品!$A$2:$E$61,5,FALSE)*F4546-$R4546</f>
        <v>47246.400000000001</v>
      </c>
      <c r="J4546">
        <f t="shared" si="210"/>
        <v>2022</v>
      </c>
      <c r="P4546" t="str">
        <f>MID(VLOOKUP($D4546,業務!$A$1:$E$11,2,FALSE),FIND("/",VLOOKUP($D4546,業務!$A$1:$E$11,2,FALSE))+1,2)</f>
        <v>協理</v>
      </c>
      <c r="Q4546">
        <f t="shared" si="211"/>
        <v>1.6E-2</v>
      </c>
      <c r="R4546">
        <f t="shared" si="212"/>
        <v>1353.6000000000001</v>
      </c>
    </row>
    <row r="4547" spans="1:18" ht="15.75" customHeight="1">
      <c r="A4547" s="19">
        <v>4546</v>
      </c>
      <c r="B4547" s="4">
        <v>16</v>
      </c>
      <c r="C4547" s="15">
        <v>1</v>
      </c>
      <c r="D4547" s="21">
        <v>9</v>
      </c>
      <c r="E4547" s="33">
        <v>44713</v>
      </c>
      <c r="F4547" s="14">
        <v>10</v>
      </c>
      <c r="G4547" s="34">
        <v>0.17</v>
      </c>
      <c r="H4547">
        <f>VLOOKUP($B4547,產品!$A$1:$E$61,4,FALSE)*(1-$G4547)*$F4547</f>
        <v>14940</v>
      </c>
      <c r="I4547" s="58">
        <f>$H4547-VLOOKUP($B4547,產品!$A$2:$E$61,5,FALSE)*F4547-$R4547</f>
        <v>7515.9</v>
      </c>
      <c r="J4547">
        <f t="shared" ref="J4547:J4610" si="213">YEAR(E4547)</f>
        <v>2022</v>
      </c>
      <c r="P4547" t="str">
        <f>MID(VLOOKUP($D4547,業務!$A$1:$E$11,2,FALSE),FIND("/",VLOOKUP($D4547,業務!$A$1:$E$11,2,FALSE))+1,2)</f>
        <v>經理</v>
      </c>
      <c r="Q4547">
        <f t="shared" ref="Q4547:Q4610" si="214">IF($P4547="專員",1%,IF($P4547="副理",1.2%,IF($P4547="經理",1.5%,IF($P4547="協理",1.6%,0))))</f>
        <v>1.4999999999999999E-2</v>
      </c>
      <c r="R4547">
        <f t="shared" ref="R4547:R4610" si="215">$H4547*$Q4547</f>
        <v>224.1</v>
      </c>
    </row>
    <row r="4548" spans="1:18" ht="15.75" customHeight="1">
      <c r="A4548" s="19">
        <v>4547</v>
      </c>
      <c r="B4548" s="4">
        <v>6</v>
      </c>
      <c r="C4548" s="15">
        <v>1</v>
      </c>
      <c r="D4548" s="21">
        <v>7</v>
      </c>
      <c r="E4548" s="33">
        <v>44713</v>
      </c>
      <c r="F4548" s="14">
        <v>13</v>
      </c>
      <c r="G4548" s="34">
        <v>0.14000000000000001</v>
      </c>
      <c r="H4548">
        <f>VLOOKUP($B4548,產品!$A$1:$E$61,4,FALSE)*(1-$G4548)*$F4548</f>
        <v>11180</v>
      </c>
      <c r="I4548" s="58">
        <f>$H4548-VLOOKUP($B4548,產品!$A$2:$E$61,5,FALSE)*F4548-$R4548</f>
        <v>5845.84</v>
      </c>
      <c r="J4548">
        <f t="shared" si="213"/>
        <v>2022</v>
      </c>
      <c r="P4548" t="str">
        <f>MID(VLOOKUP($D4548,業務!$A$1:$E$11,2,FALSE),FIND("/",VLOOKUP($D4548,業務!$A$1:$E$11,2,FALSE))+1,2)</f>
        <v>副理</v>
      </c>
      <c r="Q4548">
        <f t="shared" si="214"/>
        <v>1.2E-2</v>
      </c>
      <c r="R4548">
        <f t="shared" si="215"/>
        <v>134.16</v>
      </c>
    </row>
    <row r="4549" spans="1:18" ht="15.75" customHeight="1">
      <c r="A4549" s="19">
        <v>4548</v>
      </c>
      <c r="B4549" s="4">
        <v>5</v>
      </c>
      <c r="C4549" s="15">
        <v>6</v>
      </c>
      <c r="D4549" s="21">
        <v>4</v>
      </c>
      <c r="E4549" s="22">
        <v>44713</v>
      </c>
      <c r="F4549" s="26">
        <v>50</v>
      </c>
      <c r="G4549" s="24">
        <v>0.11</v>
      </c>
      <c r="H4549">
        <f>VLOOKUP($B4549,產品!$A$1:$E$61,4,FALSE)*(1-$G4549)*$F4549</f>
        <v>44500</v>
      </c>
      <c r="I4549" s="58">
        <f>$H4549-VLOOKUP($B4549,產品!$A$2:$E$61,5,FALSE)*F4549-$R4549</f>
        <v>23966</v>
      </c>
      <c r="J4549">
        <f t="shared" si="213"/>
        <v>2022</v>
      </c>
      <c r="P4549" t="str">
        <f>MID(VLOOKUP($D4549,業務!$A$1:$E$11,2,FALSE),FIND("/",VLOOKUP($D4549,業務!$A$1:$E$11,2,FALSE))+1,2)</f>
        <v>副理</v>
      </c>
      <c r="Q4549">
        <f t="shared" si="214"/>
        <v>1.2E-2</v>
      </c>
      <c r="R4549">
        <f t="shared" si="215"/>
        <v>534</v>
      </c>
    </row>
    <row r="4550" spans="1:18" ht="15.75" customHeight="1">
      <c r="A4550" s="19">
        <v>4549</v>
      </c>
      <c r="B4550" s="4">
        <v>10</v>
      </c>
      <c r="C4550" s="15">
        <v>284</v>
      </c>
      <c r="D4550" s="21">
        <v>8</v>
      </c>
      <c r="E4550" s="22">
        <v>44713</v>
      </c>
      <c r="F4550" s="26">
        <v>70</v>
      </c>
      <c r="G4550" s="24">
        <v>0.1</v>
      </c>
      <c r="H4550">
        <f>VLOOKUP($B4550,產品!$A$1:$E$61,4,FALSE)*(1-$G4550)*$F4550</f>
        <v>63000</v>
      </c>
      <c r="I4550" s="58">
        <f>$H4550-VLOOKUP($B4550,產品!$A$2:$E$61,5,FALSE)*F4550-$R4550</f>
        <v>34370</v>
      </c>
      <c r="J4550">
        <f t="shared" si="213"/>
        <v>2022</v>
      </c>
      <c r="P4550" t="str">
        <f>MID(VLOOKUP($D4550,業務!$A$1:$E$11,2,FALSE),FIND("/",VLOOKUP($D4550,業務!$A$1:$E$11,2,FALSE))+1,2)</f>
        <v>專員</v>
      </c>
      <c r="Q4550">
        <f t="shared" si="214"/>
        <v>0.01</v>
      </c>
      <c r="R4550">
        <f t="shared" si="215"/>
        <v>630</v>
      </c>
    </row>
    <row r="4551" spans="1:18" ht="15.75" customHeight="1">
      <c r="A4551" s="19">
        <v>4550</v>
      </c>
      <c r="B4551" s="4">
        <v>43</v>
      </c>
      <c r="C4551" s="15">
        <v>257</v>
      </c>
      <c r="D4551" s="21">
        <v>1</v>
      </c>
      <c r="E4551" s="33">
        <v>44714</v>
      </c>
      <c r="F4551" s="14">
        <v>8</v>
      </c>
      <c r="G4551" s="34">
        <v>0.15</v>
      </c>
      <c r="H4551">
        <f>VLOOKUP($B4551,產品!$A$1:$E$61,4,FALSE)*(1-$G4551)*$F4551</f>
        <v>122400</v>
      </c>
      <c r="I4551" s="58">
        <f>$H4551-VLOOKUP($B4551,產品!$A$2:$E$61,5,FALSE)*F4551-$R4551</f>
        <v>27576</v>
      </c>
      <c r="J4551">
        <f t="shared" si="213"/>
        <v>2022</v>
      </c>
      <c r="P4551" t="str">
        <f>MID(VLOOKUP($D4551,業務!$A$1:$E$11,2,FALSE),FIND("/",VLOOKUP($D4551,業務!$A$1:$E$11,2,FALSE))+1,2)</f>
        <v>專員</v>
      </c>
      <c r="Q4551">
        <f t="shared" si="214"/>
        <v>0.01</v>
      </c>
      <c r="R4551">
        <f t="shared" si="215"/>
        <v>1224</v>
      </c>
    </row>
    <row r="4552" spans="1:18" ht="15.75" customHeight="1">
      <c r="A4552" s="19">
        <v>4551</v>
      </c>
      <c r="B4552" s="4">
        <v>38</v>
      </c>
      <c r="C4552" s="15">
        <v>112</v>
      </c>
      <c r="D4552" s="21">
        <v>7</v>
      </c>
      <c r="E4552" s="22">
        <v>44714</v>
      </c>
      <c r="F4552" s="26">
        <v>8</v>
      </c>
      <c r="G4552" s="24">
        <v>0.12</v>
      </c>
      <c r="H4552">
        <f>VLOOKUP($B4552,產品!$A$1:$E$61,4,FALSE)*(1-$G4552)*$F4552</f>
        <v>105600</v>
      </c>
      <c r="I4552" s="58">
        <f>$H4552-VLOOKUP($B4552,產品!$A$2:$E$61,5,FALSE)*F4552-$R4552</f>
        <v>26332.799999999999</v>
      </c>
      <c r="J4552">
        <f t="shared" si="213"/>
        <v>2022</v>
      </c>
      <c r="P4552" t="str">
        <f>MID(VLOOKUP($D4552,業務!$A$1:$E$11,2,FALSE),FIND("/",VLOOKUP($D4552,業務!$A$1:$E$11,2,FALSE))+1,2)</f>
        <v>副理</v>
      </c>
      <c r="Q4552">
        <f t="shared" si="214"/>
        <v>1.2E-2</v>
      </c>
      <c r="R4552">
        <f t="shared" si="215"/>
        <v>1267.2</v>
      </c>
    </row>
    <row r="4553" spans="1:18" ht="15.75" customHeight="1">
      <c r="A4553" s="19">
        <v>4552</v>
      </c>
      <c r="B4553" s="4">
        <v>32</v>
      </c>
      <c r="C4553" s="15">
        <v>136</v>
      </c>
      <c r="D4553" s="21">
        <v>7</v>
      </c>
      <c r="E4553" s="22">
        <v>44714</v>
      </c>
      <c r="F4553" s="26">
        <v>8</v>
      </c>
      <c r="G4553" s="24">
        <v>0.2</v>
      </c>
      <c r="H4553">
        <f>VLOOKUP($B4553,產品!$A$1:$E$61,4,FALSE)*(1-$G4553)*$F4553</f>
        <v>48000</v>
      </c>
      <c r="I4553" s="58">
        <f>$H4553-VLOOKUP($B4553,產品!$A$2:$E$61,5,FALSE)*F4553-$R4553</f>
        <v>11424</v>
      </c>
      <c r="J4553">
        <f t="shared" si="213"/>
        <v>2022</v>
      </c>
      <c r="P4553" t="str">
        <f>MID(VLOOKUP($D4553,業務!$A$1:$E$11,2,FALSE),FIND("/",VLOOKUP($D4553,業務!$A$1:$E$11,2,FALSE))+1,2)</f>
        <v>副理</v>
      </c>
      <c r="Q4553">
        <f t="shared" si="214"/>
        <v>1.2E-2</v>
      </c>
      <c r="R4553">
        <f t="shared" si="215"/>
        <v>576</v>
      </c>
    </row>
    <row r="4554" spans="1:18" ht="15.75" customHeight="1">
      <c r="A4554" s="19">
        <v>4553</v>
      </c>
      <c r="B4554" s="4">
        <v>46</v>
      </c>
      <c r="C4554" s="15">
        <v>12</v>
      </c>
      <c r="D4554" s="21">
        <v>1</v>
      </c>
      <c r="E4554" s="22">
        <v>44714</v>
      </c>
      <c r="F4554" s="26">
        <v>13</v>
      </c>
      <c r="G4554" s="24">
        <v>0.17</v>
      </c>
      <c r="H4554">
        <f>VLOOKUP($B4554,產品!$A$1:$E$61,4,FALSE)*(1-$G4554)*$F4554</f>
        <v>183430</v>
      </c>
      <c r="I4554" s="58">
        <f>$H4554-VLOOKUP($B4554,產品!$A$2:$E$61,5,FALSE)*F4554-$R4554</f>
        <v>37945.699999999997</v>
      </c>
      <c r="J4554">
        <f t="shared" si="213"/>
        <v>2022</v>
      </c>
      <c r="P4554" t="str">
        <f>MID(VLOOKUP($D4554,業務!$A$1:$E$11,2,FALSE),FIND("/",VLOOKUP($D4554,業務!$A$1:$E$11,2,FALSE))+1,2)</f>
        <v>專員</v>
      </c>
      <c r="Q4554">
        <f t="shared" si="214"/>
        <v>0.01</v>
      </c>
      <c r="R4554">
        <f t="shared" si="215"/>
        <v>1834.3</v>
      </c>
    </row>
    <row r="4555" spans="1:18" ht="15.75" customHeight="1">
      <c r="A4555" s="19">
        <v>4554</v>
      </c>
      <c r="B4555" s="4">
        <v>18</v>
      </c>
      <c r="C4555" s="15">
        <v>122</v>
      </c>
      <c r="D4555" s="21">
        <v>4</v>
      </c>
      <c r="E4555" s="22">
        <v>44714</v>
      </c>
      <c r="F4555" s="26">
        <v>100</v>
      </c>
      <c r="G4555" s="24">
        <v>0.09</v>
      </c>
      <c r="H4555">
        <f>VLOOKUP($B4555,產品!$A$1:$E$61,4,FALSE)*(1-$G4555)*$F4555</f>
        <v>163800</v>
      </c>
      <c r="I4555" s="58">
        <f>$H4555-VLOOKUP($B4555,產品!$A$2:$E$61,5,FALSE)*F4555-$R4555</f>
        <v>89834.4</v>
      </c>
      <c r="J4555">
        <f t="shared" si="213"/>
        <v>2022</v>
      </c>
      <c r="P4555" t="str">
        <f>MID(VLOOKUP($D4555,業務!$A$1:$E$11,2,FALSE),FIND("/",VLOOKUP($D4555,業務!$A$1:$E$11,2,FALSE))+1,2)</f>
        <v>副理</v>
      </c>
      <c r="Q4555">
        <f t="shared" si="214"/>
        <v>1.2E-2</v>
      </c>
      <c r="R4555">
        <f t="shared" si="215"/>
        <v>1965.6000000000001</v>
      </c>
    </row>
    <row r="4556" spans="1:18" ht="15.75" customHeight="1">
      <c r="A4556" s="19">
        <v>4555</v>
      </c>
      <c r="B4556" s="4">
        <v>17</v>
      </c>
      <c r="C4556" s="15">
        <v>2</v>
      </c>
      <c r="D4556" s="21">
        <v>8</v>
      </c>
      <c r="E4556" s="22">
        <v>44714</v>
      </c>
      <c r="F4556" s="26">
        <v>100</v>
      </c>
      <c r="G4556" s="24">
        <v>0.2</v>
      </c>
      <c r="H4556">
        <f>VLOOKUP($B4556,產品!$A$1:$E$61,4,FALSE)*(1-$G4556)*$F4556</f>
        <v>144000</v>
      </c>
      <c r="I4556" s="58">
        <f>$H4556-VLOOKUP($B4556,產品!$A$2:$E$61,5,FALSE)*F4556-$R4556</f>
        <v>70560</v>
      </c>
      <c r="J4556">
        <f t="shared" si="213"/>
        <v>2022</v>
      </c>
      <c r="P4556" t="str">
        <f>MID(VLOOKUP($D4556,業務!$A$1:$E$11,2,FALSE),FIND("/",VLOOKUP($D4556,業務!$A$1:$E$11,2,FALSE))+1,2)</f>
        <v>專員</v>
      </c>
      <c r="Q4556">
        <f t="shared" si="214"/>
        <v>0.01</v>
      </c>
      <c r="R4556">
        <f t="shared" si="215"/>
        <v>1440</v>
      </c>
    </row>
    <row r="4557" spans="1:18" ht="15.75" customHeight="1">
      <c r="A4557" s="19">
        <v>4556</v>
      </c>
      <c r="B4557" s="4">
        <v>3</v>
      </c>
      <c r="C4557" s="15">
        <v>259</v>
      </c>
      <c r="D4557" s="21">
        <v>8</v>
      </c>
      <c r="E4557" s="22">
        <v>44714</v>
      </c>
      <c r="F4557" s="26">
        <v>200</v>
      </c>
      <c r="G4557" s="24">
        <v>0.18</v>
      </c>
      <c r="H4557">
        <f>VLOOKUP($B4557,產品!$A$1:$E$61,4,FALSE)*(1-$G4557)*$F4557</f>
        <v>164000.00000000003</v>
      </c>
      <c r="I4557" s="58">
        <f>$H4557-VLOOKUP($B4557,產品!$A$2:$E$61,5,FALSE)*F4557-$R4557</f>
        <v>82360.000000000029</v>
      </c>
      <c r="J4557">
        <f t="shared" si="213"/>
        <v>2022</v>
      </c>
      <c r="P4557" t="str">
        <f>MID(VLOOKUP($D4557,業務!$A$1:$E$11,2,FALSE),FIND("/",VLOOKUP($D4557,業務!$A$1:$E$11,2,FALSE))+1,2)</f>
        <v>專員</v>
      </c>
      <c r="Q4557">
        <f t="shared" si="214"/>
        <v>0.01</v>
      </c>
      <c r="R4557">
        <f t="shared" si="215"/>
        <v>1640.0000000000002</v>
      </c>
    </row>
    <row r="4558" spans="1:18" ht="15.75" customHeight="1">
      <c r="A4558" s="19">
        <v>4557</v>
      </c>
      <c r="B4558" s="4">
        <v>25</v>
      </c>
      <c r="C4558" s="15">
        <v>126</v>
      </c>
      <c r="D4558" s="21">
        <v>5</v>
      </c>
      <c r="E4558" s="22">
        <v>44715</v>
      </c>
      <c r="F4558" s="26">
        <v>2</v>
      </c>
      <c r="G4558" s="24">
        <v>0.14000000000000001</v>
      </c>
      <c r="H4558">
        <f>VLOOKUP($B4558,產品!$A$1:$E$61,4,FALSE)*(1-$G4558)*$F4558</f>
        <v>10320</v>
      </c>
      <c r="I4558" s="58">
        <f>$H4558-VLOOKUP($B4558,產品!$A$2:$E$61,5,FALSE)*F4558-$R4558</f>
        <v>3016.8</v>
      </c>
      <c r="J4558">
        <f t="shared" si="213"/>
        <v>2022</v>
      </c>
      <c r="P4558" t="str">
        <f>MID(VLOOKUP($D4558,業務!$A$1:$E$11,2,FALSE),FIND("/",VLOOKUP($D4558,業務!$A$1:$E$11,2,FALSE))+1,2)</f>
        <v>專員</v>
      </c>
      <c r="Q4558">
        <f t="shared" si="214"/>
        <v>0.01</v>
      </c>
      <c r="R4558">
        <f t="shared" si="215"/>
        <v>103.2</v>
      </c>
    </row>
    <row r="4559" spans="1:18" ht="15.75" customHeight="1">
      <c r="A4559" s="19">
        <v>4558</v>
      </c>
      <c r="B4559" s="4">
        <v>54</v>
      </c>
      <c r="C4559" s="15">
        <v>274</v>
      </c>
      <c r="D4559" s="21">
        <v>8</v>
      </c>
      <c r="E4559" s="33">
        <v>44715</v>
      </c>
      <c r="F4559" s="23">
        <v>3</v>
      </c>
      <c r="G4559" s="34">
        <v>0.2</v>
      </c>
      <c r="H4559">
        <f>VLOOKUP($B4559,產品!$A$1:$E$61,4,FALSE)*(1-$G4559)*$F4559</f>
        <v>43200</v>
      </c>
      <c r="I4559" s="58">
        <f>$H4559-VLOOKUP($B4559,產品!$A$2:$E$61,5,FALSE)*F4559-$R4559</f>
        <v>4968</v>
      </c>
      <c r="J4559">
        <f t="shared" si="213"/>
        <v>2022</v>
      </c>
      <c r="P4559" t="str">
        <f>MID(VLOOKUP($D4559,業務!$A$1:$E$11,2,FALSE),FIND("/",VLOOKUP($D4559,業務!$A$1:$E$11,2,FALSE))+1,2)</f>
        <v>專員</v>
      </c>
      <c r="Q4559">
        <f t="shared" si="214"/>
        <v>0.01</v>
      </c>
      <c r="R4559">
        <f t="shared" si="215"/>
        <v>432</v>
      </c>
    </row>
    <row r="4560" spans="1:18" ht="15.75" customHeight="1">
      <c r="A4560" s="19">
        <v>4559</v>
      </c>
      <c r="B4560" s="4">
        <v>36</v>
      </c>
      <c r="C4560" s="15">
        <v>121</v>
      </c>
      <c r="D4560" s="21">
        <v>1</v>
      </c>
      <c r="E4560" s="22">
        <v>44715</v>
      </c>
      <c r="F4560" s="26">
        <v>6</v>
      </c>
      <c r="G4560" s="24">
        <v>0.19</v>
      </c>
      <c r="H4560">
        <f>VLOOKUP($B4560,產品!$A$1:$E$61,4,FALSE)*(1-$G4560)*$F4560</f>
        <v>43740.000000000007</v>
      </c>
      <c r="I4560" s="58">
        <f>$H4560-VLOOKUP($B4560,產品!$A$2:$E$61,5,FALSE)*F4560-$R4560</f>
        <v>10902.600000000008</v>
      </c>
      <c r="J4560">
        <f t="shared" si="213"/>
        <v>2022</v>
      </c>
      <c r="P4560" t="str">
        <f>MID(VLOOKUP($D4560,業務!$A$1:$E$11,2,FALSE),FIND("/",VLOOKUP($D4560,業務!$A$1:$E$11,2,FALSE))+1,2)</f>
        <v>專員</v>
      </c>
      <c r="Q4560">
        <f t="shared" si="214"/>
        <v>0.01</v>
      </c>
      <c r="R4560">
        <f t="shared" si="215"/>
        <v>437.40000000000009</v>
      </c>
    </row>
    <row r="4561" spans="1:18" ht="15.75" customHeight="1">
      <c r="A4561" s="19">
        <v>4560</v>
      </c>
      <c r="B4561" s="4">
        <v>10</v>
      </c>
      <c r="C4561" s="15">
        <v>291</v>
      </c>
      <c r="D4561" s="21">
        <v>10</v>
      </c>
      <c r="E4561" s="33">
        <v>44715</v>
      </c>
      <c r="F4561" s="14">
        <v>40</v>
      </c>
      <c r="G4561" s="34">
        <v>0.09</v>
      </c>
      <c r="H4561">
        <f>VLOOKUP($B4561,產品!$A$1:$E$61,4,FALSE)*(1-$G4561)*$F4561</f>
        <v>36400</v>
      </c>
      <c r="I4561" s="58">
        <f>$H4561-VLOOKUP($B4561,產品!$A$2:$E$61,5,FALSE)*F4561-$R4561</f>
        <v>20036</v>
      </c>
      <c r="J4561">
        <f t="shared" si="213"/>
        <v>2022</v>
      </c>
      <c r="P4561" t="str">
        <f>MID(VLOOKUP($D4561,業務!$A$1:$E$11,2,FALSE),FIND("/",VLOOKUP($D4561,業務!$A$1:$E$11,2,FALSE))+1,2)</f>
        <v>專員</v>
      </c>
      <c r="Q4561">
        <f t="shared" si="214"/>
        <v>0.01</v>
      </c>
      <c r="R4561">
        <f t="shared" si="215"/>
        <v>364</v>
      </c>
    </row>
    <row r="4562" spans="1:18" ht="15.75" customHeight="1">
      <c r="A4562" s="19">
        <v>4561</v>
      </c>
      <c r="B4562" s="4">
        <v>22</v>
      </c>
      <c r="C4562" s="15">
        <v>284</v>
      </c>
      <c r="D4562" s="21">
        <v>2</v>
      </c>
      <c r="E4562" s="22">
        <v>44715</v>
      </c>
      <c r="F4562" s="26">
        <v>60</v>
      </c>
      <c r="G4562" s="24">
        <v>0.14000000000000001</v>
      </c>
      <c r="H4562">
        <f>VLOOKUP($B4562,產品!$A$1:$E$61,4,FALSE)*(1-$G4562)*$F4562</f>
        <v>92880</v>
      </c>
      <c r="I4562" s="58">
        <f>$H4562-VLOOKUP($B4562,產品!$A$2:$E$61,5,FALSE)*F4562-$R4562</f>
        <v>48286.8</v>
      </c>
      <c r="J4562">
        <f t="shared" si="213"/>
        <v>2022</v>
      </c>
      <c r="P4562" t="str">
        <f>MID(VLOOKUP($D4562,業務!$A$1:$E$11,2,FALSE),FIND("/",VLOOKUP($D4562,業務!$A$1:$E$11,2,FALSE))+1,2)</f>
        <v>經理</v>
      </c>
      <c r="Q4562">
        <f t="shared" si="214"/>
        <v>1.4999999999999999E-2</v>
      </c>
      <c r="R4562">
        <f t="shared" si="215"/>
        <v>1393.2</v>
      </c>
    </row>
    <row r="4563" spans="1:18" ht="15.75" customHeight="1">
      <c r="A4563" s="19">
        <v>4562</v>
      </c>
      <c r="B4563" s="4">
        <v>4</v>
      </c>
      <c r="C4563" s="15">
        <v>285</v>
      </c>
      <c r="D4563" s="21">
        <v>1</v>
      </c>
      <c r="E4563" s="22">
        <v>44715</v>
      </c>
      <c r="F4563" s="26">
        <v>90</v>
      </c>
      <c r="G4563" s="24">
        <v>0.11</v>
      </c>
      <c r="H4563">
        <f>VLOOKUP($B4563,產品!$A$1:$E$61,4,FALSE)*(1-$G4563)*$F4563</f>
        <v>80100</v>
      </c>
      <c r="I4563" s="58">
        <f>$H4563-VLOOKUP($B4563,產品!$A$2:$E$61,5,FALSE)*F4563-$R4563</f>
        <v>43299</v>
      </c>
      <c r="J4563">
        <f t="shared" si="213"/>
        <v>2022</v>
      </c>
      <c r="P4563" t="str">
        <f>MID(VLOOKUP($D4563,業務!$A$1:$E$11,2,FALSE),FIND("/",VLOOKUP($D4563,業務!$A$1:$E$11,2,FALSE))+1,2)</f>
        <v>專員</v>
      </c>
      <c r="Q4563">
        <f t="shared" si="214"/>
        <v>0.01</v>
      </c>
      <c r="R4563">
        <f t="shared" si="215"/>
        <v>801</v>
      </c>
    </row>
    <row r="4564" spans="1:18" ht="15.75" customHeight="1">
      <c r="A4564" s="19">
        <v>4563</v>
      </c>
      <c r="B4564" s="4">
        <v>43</v>
      </c>
      <c r="C4564" s="15">
        <v>281</v>
      </c>
      <c r="D4564" s="21">
        <v>2</v>
      </c>
      <c r="E4564" s="22">
        <v>44716</v>
      </c>
      <c r="F4564" s="26">
        <v>5</v>
      </c>
      <c r="G4564" s="24">
        <v>0.06</v>
      </c>
      <c r="H4564">
        <f>VLOOKUP($B4564,產品!$A$1:$E$61,4,FALSE)*(1-$G4564)*$F4564</f>
        <v>84600</v>
      </c>
      <c r="I4564" s="58">
        <f>$H4564-VLOOKUP($B4564,產品!$A$2:$E$61,5,FALSE)*F4564-$R4564</f>
        <v>24831</v>
      </c>
      <c r="J4564">
        <f t="shared" si="213"/>
        <v>2022</v>
      </c>
      <c r="P4564" t="str">
        <f>MID(VLOOKUP($D4564,業務!$A$1:$E$11,2,FALSE),FIND("/",VLOOKUP($D4564,業務!$A$1:$E$11,2,FALSE))+1,2)</f>
        <v>經理</v>
      </c>
      <c r="Q4564">
        <f t="shared" si="214"/>
        <v>1.4999999999999999E-2</v>
      </c>
      <c r="R4564">
        <f t="shared" si="215"/>
        <v>1269</v>
      </c>
    </row>
    <row r="4565" spans="1:18" ht="15.75" customHeight="1">
      <c r="A4565" s="19">
        <v>4564</v>
      </c>
      <c r="B4565" s="4">
        <v>40</v>
      </c>
      <c r="C4565" s="15">
        <v>118</v>
      </c>
      <c r="D4565" s="21">
        <v>2</v>
      </c>
      <c r="E4565" s="22">
        <v>44716</v>
      </c>
      <c r="F4565" s="26">
        <v>5</v>
      </c>
      <c r="G4565" s="24">
        <v>0.13</v>
      </c>
      <c r="H4565">
        <f>VLOOKUP($B4565,產品!$A$1:$E$61,4,FALSE)*(1-$G4565)*$F4565</f>
        <v>87000</v>
      </c>
      <c r="I4565" s="58">
        <f>$H4565-VLOOKUP($B4565,產品!$A$2:$E$61,5,FALSE)*F4565-$R4565</f>
        <v>20695</v>
      </c>
      <c r="J4565">
        <f t="shared" si="213"/>
        <v>2022</v>
      </c>
      <c r="P4565" t="str">
        <f>MID(VLOOKUP($D4565,業務!$A$1:$E$11,2,FALSE),FIND("/",VLOOKUP($D4565,業務!$A$1:$E$11,2,FALSE))+1,2)</f>
        <v>經理</v>
      </c>
      <c r="Q4565">
        <f t="shared" si="214"/>
        <v>1.4999999999999999E-2</v>
      </c>
      <c r="R4565">
        <f t="shared" si="215"/>
        <v>1305</v>
      </c>
    </row>
    <row r="4566" spans="1:18" ht="15.75" customHeight="1">
      <c r="A4566" s="19">
        <v>4565</v>
      </c>
      <c r="B4566" s="4">
        <v>42</v>
      </c>
      <c r="C4566" s="15">
        <v>117</v>
      </c>
      <c r="D4566" s="21">
        <v>2</v>
      </c>
      <c r="E4566" s="22">
        <v>44716</v>
      </c>
      <c r="F4566" s="26">
        <v>6</v>
      </c>
      <c r="G4566" s="24">
        <v>0.08</v>
      </c>
      <c r="H4566">
        <f>VLOOKUP($B4566,產品!$A$1:$E$61,4,FALSE)*(1-$G4566)*$F4566</f>
        <v>82800</v>
      </c>
      <c r="I4566" s="58">
        <f>$H4566-VLOOKUP($B4566,產品!$A$2:$E$61,5,FALSE)*F4566-$R4566</f>
        <v>23058</v>
      </c>
      <c r="J4566">
        <f t="shared" si="213"/>
        <v>2022</v>
      </c>
      <c r="P4566" t="str">
        <f>MID(VLOOKUP($D4566,業務!$A$1:$E$11,2,FALSE),FIND("/",VLOOKUP($D4566,業務!$A$1:$E$11,2,FALSE))+1,2)</f>
        <v>經理</v>
      </c>
      <c r="Q4566">
        <f t="shared" si="214"/>
        <v>1.4999999999999999E-2</v>
      </c>
      <c r="R4566">
        <f t="shared" si="215"/>
        <v>1242</v>
      </c>
    </row>
    <row r="4567" spans="1:18" ht="15.75" customHeight="1">
      <c r="A4567" s="19">
        <v>4566</v>
      </c>
      <c r="B4567" s="4">
        <v>17</v>
      </c>
      <c r="C4567" s="15">
        <v>115</v>
      </c>
      <c r="D4567" s="21">
        <v>1</v>
      </c>
      <c r="E4567" s="22">
        <v>44716</v>
      </c>
      <c r="F4567" s="26">
        <v>8</v>
      </c>
      <c r="G4567" s="24">
        <v>0.19</v>
      </c>
      <c r="H4567">
        <f>VLOOKUP($B4567,產品!$A$1:$E$61,4,FALSE)*(1-$G4567)*$F4567</f>
        <v>11664</v>
      </c>
      <c r="I4567" s="58">
        <f>$H4567-VLOOKUP($B4567,產品!$A$2:$E$61,5,FALSE)*F4567-$R4567</f>
        <v>5787.36</v>
      </c>
      <c r="J4567">
        <f t="shared" si="213"/>
        <v>2022</v>
      </c>
      <c r="P4567" t="str">
        <f>MID(VLOOKUP($D4567,業務!$A$1:$E$11,2,FALSE),FIND("/",VLOOKUP($D4567,業務!$A$1:$E$11,2,FALSE))+1,2)</f>
        <v>專員</v>
      </c>
      <c r="Q4567">
        <f t="shared" si="214"/>
        <v>0.01</v>
      </c>
      <c r="R4567">
        <f t="shared" si="215"/>
        <v>116.64</v>
      </c>
    </row>
    <row r="4568" spans="1:18" ht="15.75" customHeight="1">
      <c r="A4568" s="19">
        <v>4567</v>
      </c>
      <c r="B4568" s="4">
        <v>17</v>
      </c>
      <c r="C4568" s="15">
        <v>291</v>
      </c>
      <c r="D4568" s="21">
        <v>5</v>
      </c>
      <c r="E4568" s="33">
        <v>44716</v>
      </c>
      <c r="F4568" s="14">
        <v>11</v>
      </c>
      <c r="G4568" s="34">
        <v>0.11</v>
      </c>
      <c r="H4568">
        <f>VLOOKUP($B4568,產品!$A$1:$E$61,4,FALSE)*(1-$G4568)*$F4568</f>
        <v>17622</v>
      </c>
      <c r="I4568" s="58">
        <f>$H4568-VLOOKUP($B4568,產品!$A$2:$E$61,5,FALSE)*F4568-$R4568</f>
        <v>9525.7800000000007</v>
      </c>
      <c r="J4568">
        <f t="shared" si="213"/>
        <v>2022</v>
      </c>
      <c r="P4568" t="str">
        <f>MID(VLOOKUP($D4568,業務!$A$1:$E$11,2,FALSE),FIND("/",VLOOKUP($D4568,業務!$A$1:$E$11,2,FALSE))+1,2)</f>
        <v>專員</v>
      </c>
      <c r="Q4568">
        <f t="shared" si="214"/>
        <v>0.01</v>
      </c>
      <c r="R4568">
        <f t="shared" si="215"/>
        <v>176.22</v>
      </c>
    </row>
    <row r="4569" spans="1:18" ht="15.75" customHeight="1">
      <c r="A4569" s="19">
        <v>4568</v>
      </c>
      <c r="B4569" s="4">
        <v>21</v>
      </c>
      <c r="C4569" s="15">
        <v>3</v>
      </c>
      <c r="D4569" s="21">
        <v>3</v>
      </c>
      <c r="E4569" s="22">
        <v>44716</v>
      </c>
      <c r="F4569" s="26">
        <v>20</v>
      </c>
      <c r="G4569" s="24">
        <v>0.16</v>
      </c>
      <c r="H4569">
        <f>VLOOKUP($B4569,產品!$A$1:$E$61,4,FALSE)*(1-$G4569)*$F4569</f>
        <v>30240</v>
      </c>
      <c r="I4569" s="58">
        <f>$H4569-VLOOKUP($B4569,產品!$A$2:$E$61,5,FALSE)*F4569-$R4569</f>
        <v>15356.16</v>
      </c>
      <c r="J4569">
        <f t="shared" si="213"/>
        <v>2022</v>
      </c>
      <c r="P4569" t="str">
        <f>MID(VLOOKUP($D4569,業務!$A$1:$E$11,2,FALSE),FIND("/",VLOOKUP($D4569,業務!$A$1:$E$11,2,FALSE))+1,2)</f>
        <v>協理</v>
      </c>
      <c r="Q4569">
        <f t="shared" si="214"/>
        <v>1.6E-2</v>
      </c>
      <c r="R4569">
        <f t="shared" si="215"/>
        <v>483.84000000000003</v>
      </c>
    </row>
    <row r="4570" spans="1:18" ht="15.75" customHeight="1">
      <c r="A4570" s="19">
        <v>4569</v>
      </c>
      <c r="B4570" s="4">
        <v>1</v>
      </c>
      <c r="C4570" s="15">
        <v>8</v>
      </c>
      <c r="D4570" s="21">
        <v>5</v>
      </c>
      <c r="E4570" s="22">
        <v>44716</v>
      </c>
      <c r="F4570" s="26">
        <v>20</v>
      </c>
      <c r="G4570" s="24">
        <v>0.13</v>
      </c>
      <c r="H4570">
        <f>VLOOKUP($B4570,產品!$A$1:$E$61,4,FALSE)*(1-$G4570)*$F4570</f>
        <v>17400</v>
      </c>
      <c r="I4570" s="58">
        <f>$H4570-VLOOKUP($B4570,產品!$A$2:$E$61,5,FALSE)*F4570-$R4570</f>
        <v>9226</v>
      </c>
      <c r="J4570">
        <f t="shared" si="213"/>
        <v>2022</v>
      </c>
      <c r="P4570" t="str">
        <f>MID(VLOOKUP($D4570,業務!$A$1:$E$11,2,FALSE),FIND("/",VLOOKUP($D4570,業務!$A$1:$E$11,2,FALSE))+1,2)</f>
        <v>專員</v>
      </c>
      <c r="Q4570">
        <f t="shared" si="214"/>
        <v>0.01</v>
      </c>
      <c r="R4570">
        <f t="shared" si="215"/>
        <v>174</v>
      </c>
    </row>
    <row r="4571" spans="1:18" ht="15.75" customHeight="1">
      <c r="A4571" s="19">
        <v>4570</v>
      </c>
      <c r="B4571" s="4">
        <v>46</v>
      </c>
      <c r="C4571" s="15">
        <v>275</v>
      </c>
      <c r="D4571" s="21">
        <v>9</v>
      </c>
      <c r="E4571" s="22">
        <v>44717</v>
      </c>
      <c r="F4571" s="26">
        <v>5</v>
      </c>
      <c r="G4571" s="24">
        <v>0.15</v>
      </c>
      <c r="H4571">
        <f>VLOOKUP($B4571,產品!$A$1:$E$61,4,FALSE)*(1-$G4571)*$F4571</f>
        <v>72250</v>
      </c>
      <c r="I4571" s="58">
        <f>$H4571-VLOOKUP($B4571,產品!$A$2:$E$61,5,FALSE)*F4571-$R4571</f>
        <v>15916.25</v>
      </c>
      <c r="J4571">
        <f t="shared" si="213"/>
        <v>2022</v>
      </c>
      <c r="P4571" t="str">
        <f>MID(VLOOKUP($D4571,業務!$A$1:$E$11,2,FALSE),FIND("/",VLOOKUP($D4571,業務!$A$1:$E$11,2,FALSE))+1,2)</f>
        <v>經理</v>
      </c>
      <c r="Q4571">
        <f t="shared" si="214"/>
        <v>1.4999999999999999E-2</v>
      </c>
      <c r="R4571">
        <f t="shared" si="215"/>
        <v>1083.75</v>
      </c>
    </row>
    <row r="4572" spans="1:18" ht="15.75" customHeight="1">
      <c r="A4572" s="19">
        <v>4571</v>
      </c>
      <c r="B4572" s="4">
        <v>37</v>
      </c>
      <c r="C4572" s="15">
        <v>272</v>
      </c>
      <c r="D4572" s="21">
        <v>10</v>
      </c>
      <c r="E4572" s="22">
        <v>44717</v>
      </c>
      <c r="F4572" s="26">
        <v>5</v>
      </c>
      <c r="G4572" s="24">
        <v>0.16</v>
      </c>
      <c r="H4572">
        <f>VLOOKUP($B4572,產品!$A$1:$E$61,4,FALSE)*(1-$G4572)*$F4572</f>
        <v>50400</v>
      </c>
      <c r="I4572" s="58">
        <f>$H4572-VLOOKUP($B4572,產品!$A$2:$E$61,5,FALSE)*F4572-$R4572</f>
        <v>10896</v>
      </c>
      <c r="J4572">
        <f t="shared" si="213"/>
        <v>2022</v>
      </c>
      <c r="P4572" t="str">
        <f>MID(VLOOKUP($D4572,業務!$A$1:$E$11,2,FALSE),FIND("/",VLOOKUP($D4572,業務!$A$1:$E$11,2,FALSE))+1,2)</f>
        <v>專員</v>
      </c>
      <c r="Q4572">
        <f t="shared" si="214"/>
        <v>0.01</v>
      </c>
      <c r="R4572">
        <f t="shared" si="215"/>
        <v>504</v>
      </c>
    </row>
    <row r="4573" spans="1:18" ht="15.75" customHeight="1">
      <c r="A4573" s="19">
        <v>4572</v>
      </c>
      <c r="B4573" s="4">
        <v>38</v>
      </c>
      <c r="C4573" s="15">
        <v>124</v>
      </c>
      <c r="D4573" s="21">
        <v>7</v>
      </c>
      <c r="E4573" s="22">
        <v>44717</v>
      </c>
      <c r="F4573" s="26">
        <v>6</v>
      </c>
      <c r="G4573" s="24">
        <v>0.1</v>
      </c>
      <c r="H4573">
        <f>VLOOKUP($B4573,產品!$A$1:$E$61,4,FALSE)*(1-$G4573)*$F4573</f>
        <v>81000</v>
      </c>
      <c r="I4573" s="58">
        <f>$H4573-VLOOKUP($B4573,產品!$A$2:$E$61,5,FALSE)*F4573-$R4573</f>
        <v>21528</v>
      </c>
      <c r="J4573">
        <f t="shared" si="213"/>
        <v>2022</v>
      </c>
      <c r="P4573" t="str">
        <f>MID(VLOOKUP($D4573,業務!$A$1:$E$11,2,FALSE),FIND("/",VLOOKUP($D4573,業務!$A$1:$E$11,2,FALSE))+1,2)</f>
        <v>副理</v>
      </c>
      <c r="Q4573">
        <f t="shared" si="214"/>
        <v>1.2E-2</v>
      </c>
      <c r="R4573">
        <f t="shared" si="215"/>
        <v>972</v>
      </c>
    </row>
    <row r="4574" spans="1:18" ht="15.75" customHeight="1">
      <c r="A4574" s="19">
        <v>4573</v>
      </c>
      <c r="B4574" s="4">
        <v>48</v>
      </c>
      <c r="C4574" s="15">
        <v>259</v>
      </c>
      <c r="D4574" s="21">
        <v>1</v>
      </c>
      <c r="E4574" s="22">
        <v>44717</v>
      </c>
      <c r="F4574" s="26">
        <v>13</v>
      </c>
      <c r="G4574" s="24">
        <v>0.2</v>
      </c>
      <c r="H4574">
        <f>VLOOKUP($B4574,產品!$A$1:$E$61,4,FALSE)*(1-$G4574)*$F4574</f>
        <v>228800</v>
      </c>
      <c r="I4574" s="58">
        <f>$H4574-VLOOKUP($B4574,產品!$A$2:$E$61,5,FALSE)*F4574-$R4574</f>
        <v>40612</v>
      </c>
      <c r="J4574">
        <f t="shared" si="213"/>
        <v>2022</v>
      </c>
      <c r="P4574" t="str">
        <f>MID(VLOOKUP($D4574,業務!$A$1:$E$11,2,FALSE),FIND("/",VLOOKUP($D4574,業務!$A$1:$E$11,2,FALSE))+1,2)</f>
        <v>專員</v>
      </c>
      <c r="Q4574">
        <f t="shared" si="214"/>
        <v>0.01</v>
      </c>
      <c r="R4574">
        <f t="shared" si="215"/>
        <v>2288</v>
      </c>
    </row>
    <row r="4575" spans="1:18" ht="15.75" customHeight="1">
      <c r="A4575" s="19">
        <v>4574</v>
      </c>
      <c r="B4575" s="4">
        <v>24</v>
      </c>
      <c r="C4575" s="15">
        <v>286</v>
      </c>
      <c r="D4575" s="21">
        <v>4</v>
      </c>
      <c r="E4575" s="22">
        <v>44717</v>
      </c>
      <c r="F4575" s="26">
        <v>20</v>
      </c>
      <c r="G4575" s="24">
        <v>0.06</v>
      </c>
      <c r="H4575">
        <f>VLOOKUP($B4575,產品!$A$1:$E$61,4,FALSE)*(1-$G4575)*$F4575</f>
        <v>33840</v>
      </c>
      <c r="I4575" s="58">
        <f>$H4575-VLOOKUP($B4575,產品!$A$2:$E$61,5,FALSE)*F4575-$R4575</f>
        <v>19033.919999999998</v>
      </c>
      <c r="J4575">
        <f t="shared" si="213"/>
        <v>2022</v>
      </c>
      <c r="P4575" t="str">
        <f>MID(VLOOKUP($D4575,業務!$A$1:$E$11,2,FALSE),FIND("/",VLOOKUP($D4575,業務!$A$1:$E$11,2,FALSE))+1,2)</f>
        <v>副理</v>
      </c>
      <c r="Q4575">
        <f t="shared" si="214"/>
        <v>1.2E-2</v>
      </c>
      <c r="R4575">
        <f t="shared" si="215"/>
        <v>406.08</v>
      </c>
    </row>
    <row r="4576" spans="1:18" ht="15.75" customHeight="1">
      <c r="A4576" s="19">
        <v>4575</v>
      </c>
      <c r="B4576" s="4">
        <v>16</v>
      </c>
      <c r="C4576" s="15">
        <v>12</v>
      </c>
      <c r="D4576" s="21">
        <v>2</v>
      </c>
      <c r="E4576" s="22">
        <v>44717</v>
      </c>
      <c r="F4576" s="26">
        <v>30</v>
      </c>
      <c r="G4576" s="24">
        <v>0.05</v>
      </c>
      <c r="H4576">
        <f>VLOOKUP($B4576,產品!$A$1:$E$61,4,FALSE)*(1-$G4576)*$F4576</f>
        <v>51300</v>
      </c>
      <c r="I4576" s="58">
        <f>$H4576-VLOOKUP($B4576,產品!$A$2:$E$61,5,FALSE)*F4576-$R4576</f>
        <v>28930.5</v>
      </c>
      <c r="J4576">
        <f t="shared" si="213"/>
        <v>2022</v>
      </c>
      <c r="P4576" t="str">
        <f>MID(VLOOKUP($D4576,業務!$A$1:$E$11,2,FALSE),FIND("/",VLOOKUP($D4576,業務!$A$1:$E$11,2,FALSE))+1,2)</f>
        <v>經理</v>
      </c>
      <c r="Q4576">
        <f t="shared" si="214"/>
        <v>1.4999999999999999E-2</v>
      </c>
      <c r="R4576">
        <f t="shared" si="215"/>
        <v>769.5</v>
      </c>
    </row>
    <row r="4577" spans="1:18" ht="15.75" customHeight="1">
      <c r="A4577" s="19">
        <v>4576</v>
      </c>
      <c r="B4577" s="4">
        <v>6</v>
      </c>
      <c r="C4577" s="15">
        <v>264</v>
      </c>
      <c r="D4577" s="21">
        <v>7</v>
      </c>
      <c r="E4577" s="33">
        <v>44717</v>
      </c>
      <c r="F4577" s="14">
        <v>40</v>
      </c>
      <c r="G4577" s="34">
        <v>0.2</v>
      </c>
      <c r="H4577">
        <f>VLOOKUP($B4577,產品!$A$1:$E$61,4,FALSE)*(1-$G4577)*$F4577</f>
        <v>32000</v>
      </c>
      <c r="I4577" s="58">
        <f>$H4577-VLOOKUP($B4577,產品!$A$2:$E$61,5,FALSE)*F4577-$R4577</f>
        <v>15616</v>
      </c>
      <c r="J4577">
        <f t="shared" si="213"/>
        <v>2022</v>
      </c>
      <c r="P4577" t="str">
        <f>MID(VLOOKUP($D4577,業務!$A$1:$E$11,2,FALSE),FIND("/",VLOOKUP($D4577,業務!$A$1:$E$11,2,FALSE))+1,2)</f>
        <v>副理</v>
      </c>
      <c r="Q4577">
        <f t="shared" si="214"/>
        <v>1.2E-2</v>
      </c>
      <c r="R4577">
        <f t="shared" si="215"/>
        <v>384</v>
      </c>
    </row>
    <row r="4578" spans="1:18" ht="15.75" customHeight="1">
      <c r="A4578" s="19">
        <v>4577</v>
      </c>
      <c r="B4578" s="4">
        <v>6</v>
      </c>
      <c r="C4578" s="15">
        <v>2</v>
      </c>
      <c r="D4578" s="21">
        <v>6</v>
      </c>
      <c r="E4578" s="22">
        <v>44717</v>
      </c>
      <c r="F4578" s="26">
        <v>50</v>
      </c>
      <c r="G4578" s="24">
        <v>0.18</v>
      </c>
      <c r="H4578">
        <f>VLOOKUP($B4578,產品!$A$1:$E$61,4,FALSE)*(1-$G4578)*$F4578</f>
        <v>41000.000000000007</v>
      </c>
      <c r="I4578" s="58">
        <f>$H4578-VLOOKUP($B4578,產品!$A$2:$E$61,5,FALSE)*F4578-$R4578</f>
        <v>20590.000000000007</v>
      </c>
      <c r="J4578">
        <f t="shared" si="213"/>
        <v>2022</v>
      </c>
      <c r="P4578" t="str">
        <f>MID(VLOOKUP($D4578,業務!$A$1:$E$11,2,FALSE),FIND("/",VLOOKUP($D4578,業務!$A$1:$E$11,2,FALSE))+1,2)</f>
        <v>專員</v>
      </c>
      <c r="Q4578">
        <f t="shared" si="214"/>
        <v>0.01</v>
      </c>
      <c r="R4578">
        <f t="shared" si="215"/>
        <v>410.00000000000006</v>
      </c>
    </row>
    <row r="4579" spans="1:18" ht="15.75" customHeight="1">
      <c r="A4579" s="19">
        <v>4578</v>
      </c>
      <c r="B4579" s="4">
        <v>9</v>
      </c>
      <c r="C4579" s="15">
        <v>263</v>
      </c>
      <c r="D4579" s="21">
        <v>5</v>
      </c>
      <c r="E4579" s="33">
        <v>44717</v>
      </c>
      <c r="F4579" s="14">
        <v>70</v>
      </c>
      <c r="G4579" s="34">
        <v>0.12</v>
      </c>
      <c r="H4579">
        <f>VLOOKUP($B4579,產品!$A$1:$E$61,4,FALSE)*(1-$G4579)*$F4579</f>
        <v>61600</v>
      </c>
      <c r="I4579" s="58">
        <f>$H4579-VLOOKUP($B4579,產品!$A$2:$E$61,5,FALSE)*F4579-$R4579</f>
        <v>32984</v>
      </c>
      <c r="J4579">
        <f t="shared" si="213"/>
        <v>2022</v>
      </c>
      <c r="P4579" t="str">
        <f>MID(VLOOKUP($D4579,業務!$A$1:$E$11,2,FALSE),FIND("/",VLOOKUP($D4579,業務!$A$1:$E$11,2,FALSE))+1,2)</f>
        <v>專員</v>
      </c>
      <c r="Q4579">
        <f t="shared" si="214"/>
        <v>0.01</v>
      </c>
      <c r="R4579">
        <f t="shared" si="215"/>
        <v>616</v>
      </c>
    </row>
    <row r="4580" spans="1:18" ht="15.75" customHeight="1">
      <c r="A4580" s="19">
        <v>4579</v>
      </c>
      <c r="B4580" s="4">
        <v>35</v>
      </c>
      <c r="C4580" s="15">
        <v>8</v>
      </c>
      <c r="D4580" s="21">
        <v>2</v>
      </c>
      <c r="E4580" s="22">
        <v>44718</v>
      </c>
      <c r="F4580" s="26">
        <v>2</v>
      </c>
      <c r="G4580" s="24">
        <v>0.11</v>
      </c>
      <c r="H4580">
        <f>VLOOKUP($B4580,產品!$A$1:$E$61,4,FALSE)*(1-$G4580)*$F4580</f>
        <v>15130</v>
      </c>
      <c r="I4580" s="58">
        <f>$H4580-VLOOKUP($B4580,產品!$A$2:$E$61,5,FALSE)*F4580-$R4580</f>
        <v>4703.05</v>
      </c>
      <c r="J4580">
        <f t="shared" si="213"/>
        <v>2022</v>
      </c>
      <c r="P4580" t="str">
        <f>MID(VLOOKUP($D4580,業務!$A$1:$E$11,2,FALSE),FIND("/",VLOOKUP($D4580,業務!$A$1:$E$11,2,FALSE))+1,2)</f>
        <v>經理</v>
      </c>
      <c r="Q4580">
        <f t="shared" si="214"/>
        <v>1.4999999999999999E-2</v>
      </c>
      <c r="R4580">
        <f t="shared" si="215"/>
        <v>226.95</v>
      </c>
    </row>
    <row r="4581" spans="1:18" ht="15.75" customHeight="1">
      <c r="A4581" s="19">
        <v>4580</v>
      </c>
      <c r="B4581" s="4">
        <v>25</v>
      </c>
      <c r="C4581" s="15">
        <v>266</v>
      </c>
      <c r="D4581" s="21">
        <v>8</v>
      </c>
      <c r="E4581" s="22">
        <v>44718</v>
      </c>
      <c r="F4581" s="26">
        <v>4</v>
      </c>
      <c r="G4581" s="24">
        <v>0.1</v>
      </c>
      <c r="H4581">
        <f>VLOOKUP($B4581,產品!$A$1:$E$61,4,FALSE)*(1-$G4581)*$F4581</f>
        <v>21600</v>
      </c>
      <c r="I4581" s="58">
        <f>$H4581-VLOOKUP($B4581,產品!$A$2:$E$61,5,FALSE)*F4581-$R4581</f>
        <v>6984</v>
      </c>
      <c r="J4581">
        <f t="shared" si="213"/>
        <v>2022</v>
      </c>
      <c r="P4581" t="str">
        <f>MID(VLOOKUP($D4581,業務!$A$1:$E$11,2,FALSE),FIND("/",VLOOKUP($D4581,業務!$A$1:$E$11,2,FALSE))+1,2)</f>
        <v>專員</v>
      </c>
      <c r="Q4581">
        <f t="shared" si="214"/>
        <v>0.01</v>
      </c>
      <c r="R4581">
        <f t="shared" si="215"/>
        <v>216</v>
      </c>
    </row>
    <row r="4582" spans="1:18" ht="15.75" customHeight="1">
      <c r="A4582" s="19">
        <v>4581</v>
      </c>
      <c r="B4582" s="4">
        <v>57</v>
      </c>
      <c r="C4582" s="15">
        <v>285</v>
      </c>
      <c r="D4582" s="21">
        <v>3</v>
      </c>
      <c r="E4582" s="33">
        <v>44718</v>
      </c>
      <c r="F4582" s="14">
        <v>5</v>
      </c>
      <c r="G4582" s="34">
        <v>0.11</v>
      </c>
      <c r="H4582">
        <f>VLOOKUP($B4582,產品!$A$1:$E$61,4,FALSE)*(1-$G4582)*$F4582</f>
        <v>80100</v>
      </c>
      <c r="I4582" s="58">
        <f>$H4582-VLOOKUP($B4582,產品!$A$2:$E$61,5,FALSE)*F4582-$R4582</f>
        <v>15818.4</v>
      </c>
      <c r="J4582">
        <f t="shared" si="213"/>
        <v>2022</v>
      </c>
      <c r="P4582" t="str">
        <f>MID(VLOOKUP($D4582,業務!$A$1:$E$11,2,FALSE),FIND("/",VLOOKUP($D4582,業務!$A$1:$E$11,2,FALSE))+1,2)</f>
        <v>協理</v>
      </c>
      <c r="Q4582">
        <f t="shared" si="214"/>
        <v>1.6E-2</v>
      </c>
      <c r="R4582">
        <f t="shared" si="215"/>
        <v>1281.6000000000001</v>
      </c>
    </row>
    <row r="4583" spans="1:18" ht="15.75" customHeight="1">
      <c r="A4583" s="19">
        <v>4582</v>
      </c>
      <c r="B4583" s="4">
        <v>42</v>
      </c>
      <c r="C4583" s="15">
        <v>3</v>
      </c>
      <c r="D4583" s="21">
        <v>7</v>
      </c>
      <c r="E4583" s="33">
        <v>44718</v>
      </c>
      <c r="F4583" s="14">
        <v>5</v>
      </c>
      <c r="G4583" s="34">
        <v>0.18</v>
      </c>
      <c r="H4583">
        <f>VLOOKUP($B4583,產品!$A$1:$E$61,4,FALSE)*(1-$G4583)*$F4583</f>
        <v>61500.000000000007</v>
      </c>
      <c r="I4583" s="58">
        <f>$H4583-VLOOKUP($B4583,產品!$A$2:$E$61,5,FALSE)*F4583-$R4583</f>
        <v>12012.000000000007</v>
      </c>
      <c r="J4583">
        <f t="shared" si="213"/>
        <v>2022</v>
      </c>
      <c r="P4583" t="str">
        <f>MID(VLOOKUP($D4583,業務!$A$1:$E$11,2,FALSE),FIND("/",VLOOKUP($D4583,業務!$A$1:$E$11,2,FALSE))+1,2)</f>
        <v>副理</v>
      </c>
      <c r="Q4583">
        <f t="shared" si="214"/>
        <v>1.2E-2</v>
      </c>
      <c r="R4583">
        <f t="shared" si="215"/>
        <v>738.00000000000011</v>
      </c>
    </row>
    <row r="4584" spans="1:18" ht="15.75" customHeight="1">
      <c r="A4584" s="19">
        <v>4583</v>
      </c>
      <c r="B4584" s="4">
        <v>37</v>
      </c>
      <c r="C4584" s="15">
        <v>287</v>
      </c>
      <c r="D4584" s="21">
        <v>9</v>
      </c>
      <c r="E4584" s="22">
        <v>44718</v>
      </c>
      <c r="F4584" s="26">
        <v>7</v>
      </c>
      <c r="G4584" s="24">
        <v>0.05</v>
      </c>
      <c r="H4584">
        <f>VLOOKUP($B4584,產品!$A$1:$E$61,4,FALSE)*(1-$G4584)*$F4584</f>
        <v>79800</v>
      </c>
      <c r="I4584" s="58">
        <f>$H4584-VLOOKUP($B4584,產品!$A$2:$E$61,5,FALSE)*F4584-$R4584</f>
        <v>24003</v>
      </c>
      <c r="J4584">
        <f t="shared" si="213"/>
        <v>2022</v>
      </c>
      <c r="P4584" t="str">
        <f>MID(VLOOKUP($D4584,業務!$A$1:$E$11,2,FALSE),FIND("/",VLOOKUP($D4584,業務!$A$1:$E$11,2,FALSE))+1,2)</f>
        <v>經理</v>
      </c>
      <c r="Q4584">
        <f t="shared" si="214"/>
        <v>1.4999999999999999E-2</v>
      </c>
      <c r="R4584">
        <f t="shared" si="215"/>
        <v>1197</v>
      </c>
    </row>
    <row r="4585" spans="1:18" ht="15.75" customHeight="1">
      <c r="A4585" s="19">
        <v>4584</v>
      </c>
      <c r="B4585" s="4">
        <v>14</v>
      </c>
      <c r="C4585" s="15">
        <v>2</v>
      </c>
      <c r="D4585" s="21">
        <v>3</v>
      </c>
      <c r="E4585" s="22">
        <v>44718</v>
      </c>
      <c r="F4585" s="26">
        <v>10</v>
      </c>
      <c r="G4585" s="24">
        <v>0.09</v>
      </c>
      <c r="H4585">
        <f>VLOOKUP($B4585,產品!$A$1:$E$61,4,FALSE)*(1-$G4585)*$F4585</f>
        <v>16380</v>
      </c>
      <c r="I4585" s="58">
        <f>$H4585-VLOOKUP($B4585,產品!$A$2:$E$61,5,FALSE)*F4585-$R4585</f>
        <v>8917.92</v>
      </c>
      <c r="J4585">
        <f t="shared" si="213"/>
        <v>2022</v>
      </c>
      <c r="P4585" t="str">
        <f>MID(VLOOKUP($D4585,業務!$A$1:$E$11,2,FALSE),FIND("/",VLOOKUP($D4585,業務!$A$1:$E$11,2,FALSE))+1,2)</f>
        <v>協理</v>
      </c>
      <c r="Q4585">
        <f t="shared" si="214"/>
        <v>1.6E-2</v>
      </c>
      <c r="R4585">
        <f t="shared" si="215"/>
        <v>262.08</v>
      </c>
    </row>
    <row r="4586" spans="1:18" ht="15.75" customHeight="1">
      <c r="A4586" s="19">
        <v>4585</v>
      </c>
      <c r="B4586" s="4">
        <v>10</v>
      </c>
      <c r="C4586" s="15">
        <v>118</v>
      </c>
      <c r="D4586" s="21">
        <v>7</v>
      </c>
      <c r="E4586" s="22">
        <v>44718</v>
      </c>
      <c r="F4586" s="26">
        <v>70</v>
      </c>
      <c r="G4586" s="24">
        <v>0.1</v>
      </c>
      <c r="H4586">
        <f>VLOOKUP($B4586,產品!$A$1:$E$61,4,FALSE)*(1-$G4586)*$F4586</f>
        <v>63000</v>
      </c>
      <c r="I4586" s="58">
        <f>$H4586-VLOOKUP($B4586,產品!$A$2:$E$61,5,FALSE)*F4586-$R4586</f>
        <v>34244</v>
      </c>
      <c r="J4586">
        <f t="shared" si="213"/>
        <v>2022</v>
      </c>
      <c r="P4586" t="str">
        <f>MID(VLOOKUP($D4586,業務!$A$1:$E$11,2,FALSE),FIND("/",VLOOKUP($D4586,業務!$A$1:$E$11,2,FALSE))+1,2)</f>
        <v>副理</v>
      </c>
      <c r="Q4586">
        <f t="shared" si="214"/>
        <v>1.2E-2</v>
      </c>
      <c r="R4586">
        <f t="shared" si="215"/>
        <v>756</v>
      </c>
    </row>
    <row r="4587" spans="1:18" ht="15.75" customHeight="1">
      <c r="A4587" s="19">
        <v>4586</v>
      </c>
      <c r="B4587" s="4">
        <v>35</v>
      </c>
      <c r="C4587" s="15">
        <v>276</v>
      </c>
      <c r="D4587" s="21">
        <v>9</v>
      </c>
      <c r="E4587" s="22">
        <v>44719</v>
      </c>
      <c r="F4587" s="26">
        <v>2</v>
      </c>
      <c r="G4587" s="24">
        <v>0.05</v>
      </c>
      <c r="H4587">
        <f>VLOOKUP($B4587,產品!$A$1:$E$61,4,FALSE)*(1-$G4587)*$F4587</f>
        <v>16150</v>
      </c>
      <c r="I4587" s="58">
        <f>$H4587-VLOOKUP($B4587,產品!$A$2:$E$61,5,FALSE)*F4587-$R4587</f>
        <v>5707.75</v>
      </c>
      <c r="J4587">
        <f t="shared" si="213"/>
        <v>2022</v>
      </c>
      <c r="P4587" t="str">
        <f>MID(VLOOKUP($D4587,業務!$A$1:$E$11,2,FALSE),FIND("/",VLOOKUP($D4587,業務!$A$1:$E$11,2,FALSE))+1,2)</f>
        <v>經理</v>
      </c>
      <c r="Q4587">
        <f t="shared" si="214"/>
        <v>1.4999999999999999E-2</v>
      </c>
      <c r="R4587">
        <f t="shared" si="215"/>
        <v>242.25</v>
      </c>
    </row>
    <row r="4588" spans="1:18" ht="15.75" customHeight="1">
      <c r="A4588" s="19">
        <v>4587</v>
      </c>
      <c r="B4588" s="4">
        <v>36</v>
      </c>
      <c r="C4588" s="15">
        <v>121</v>
      </c>
      <c r="D4588" s="21">
        <v>8</v>
      </c>
      <c r="E4588" s="22">
        <v>44719</v>
      </c>
      <c r="F4588" s="26">
        <v>3</v>
      </c>
      <c r="G4588" s="24">
        <v>0.16</v>
      </c>
      <c r="H4588">
        <f>VLOOKUP($B4588,產品!$A$1:$E$61,4,FALSE)*(1-$G4588)*$F4588</f>
        <v>22680</v>
      </c>
      <c r="I4588" s="58">
        <f>$H4588-VLOOKUP($B4588,產品!$A$2:$E$61,5,FALSE)*F4588-$R4588</f>
        <v>6253.2</v>
      </c>
      <c r="J4588">
        <f t="shared" si="213"/>
        <v>2022</v>
      </c>
      <c r="P4588" t="str">
        <f>MID(VLOOKUP($D4588,業務!$A$1:$E$11,2,FALSE),FIND("/",VLOOKUP($D4588,業務!$A$1:$E$11,2,FALSE))+1,2)</f>
        <v>專員</v>
      </c>
      <c r="Q4588">
        <f t="shared" si="214"/>
        <v>0.01</v>
      </c>
      <c r="R4588">
        <f t="shared" si="215"/>
        <v>226.8</v>
      </c>
    </row>
    <row r="4589" spans="1:18" ht="15.75" customHeight="1">
      <c r="A4589" s="19">
        <v>4588</v>
      </c>
      <c r="B4589" s="4">
        <v>40</v>
      </c>
      <c r="C4589" s="15">
        <v>285</v>
      </c>
      <c r="D4589" s="21">
        <v>6</v>
      </c>
      <c r="E4589" s="22">
        <v>44719</v>
      </c>
      <c r="F4589" s="26">
        <v>5</v>
      </c>
      <c r="G4589" s="24">
        <v>0.19</v>
      </c>
      <c r="H4589">
        <f>VLOOKUP($B4589,產品!$A$1:$E$61,4,FALSE)*(1-$G4589)*$F4589</f>
        <v>81000.000000000015</v>
      </c>
      <c r="I4589" s="58">
        <f>$H4589-VLOOKUP($B4589,產品!$A$2:$E$61,5,FALSE)*F4589-$R4589</f>
        <v>15190.000000000015</v>
      </c>
      <c r="J4589">
        <f t="shared" si="213"/>
        <v>2022</v>
      </c>
      <c r="P4589" t="str">
        <f>MID(VLOOKUP($D4589,業務!$A$1:$E$11,2,FALSE),FIND("/",VLOOKUP($D4589,業務!$A$1:$E$11,2,FALSE))+1,2)</f>
        <v>專員</v>
      </c>
      <c r="Q4589">
        <f t="shared" si="214"/>
        <v>0.01</v>
      </c>
      <c r="R4589">
        <f t="shared" si="215"/>
        <v>810.00000000000011</v>
      </c>
    </row>
    <row r="4590" spans="1:18" ht="15.75" customHeight="1">
      <c r="A4590" s="19">
        <v>4589</v>
      </c>
      <c r="B4590" s="4">
        <v>43</v>
      </c>
      <c r="C4590" s="15">
        <v>290</v>
      </c>
      <c r="D4590" s="21">
        <v>8</v>
      </c>
      <c r="E4590" s="22">
        <v>44719</v>
      </c>
      <c r="F4590" s="26">
        <v>8</v>
      </c>
      <c r="G4590" s="24">
        <v>0.1</v>
      </c>
      <c r="H4590">
        <f>VLOOKUP($B4590,產品!$A$1:$E$61,4,FALSE)*(1-$G4590)*$F4590</f>
        <v>129600</v>
      </c>
      <c r="I4590" s="58">
        <f>$H4590-VLOOKUP($B4590,產品!$A$2:$E$61,5,FALSE)*F4590-$R4590</f>
        <v>34704</v>
      </c>
      <c r="J4590">
        <f t="shared" si="213"/>
        <v>2022</v>
      </c>
      <c r="P4590" t="str">
        <f>MID(VLOOKUP($D4590,業務!$A$1:$E$11,2,FALSE),FIND("/",VLOOKUP($D4590,業務!$A$1:$E$11,2,FALSE))+1,2)</f>
        <v>專員</v>
      </c>
      <c r="Q4590">
        <f t="shared" si="214"/>
        <v>0.01</v>
      </c>
      <c r="R4590">
        <f t="shared" si="215"/>
        <v>1296</v>
      </c>
    </row>
    <row r="4591" spans="1:18" ht="15.75" customHeight="1">
      <c r="A4591" s="19">
        <v>4590</v>
      </c>
      <c r="B4591" s="4">
        <v>21</v>
      </c>
      <c r="C4591" s="15">
        <v>258</v>
      </c>
      <c r="D4591" s="21">
        <v>2</v>
      </c>
      <c r="E4591" s="33">
        <v>44719</v>
      </c>
      <c r="F4591" s="14">
        <v>10</v>
      </c>
      <c r="G4591" s="34">
        <v>0.17</v>
      </c>
      <c r="H4591">
        <f>VLOOKUP($B4591,產品!$A$1:$E$61,4,FALSE)*(1-$G4591)*$F4591</f>
        <v>14940</v>
      </c>
      <c r="I4591" s="58">
        <f>$H4591-VLOOKUP($B4591,產品!$A$2:$E$61,5,FALSE)*F4591-$R4591</f>
        <v>7515.9</v>
      </c>
      <c r="J4591">
        <f t="shared" si="213"/>
        <v>2022</v>
      </c>
      <c r="P4591" t="str">
        <f>MID(VLOOKUP($D4591,業務!$A$1:$E$11,2,FALSE),FIND("/",VLOOKUP($D4591,業務!$A$1:$E$11,2,FALSE))+1,2)</f>
        <v>經理</v>
      </c>
      <c r="Q4591">
        <f t="shared" si="214"/>
        <v>1.4999999999999999E-2</v>
      </c>
      <c r="R4591">
        <f t="shared" si="215"/>
        <v>224.1</v>
      </c>
    </row>
    <row r="4592" spans="1:18" ht="15.75" customHeight="1">
      <c r="A4592" s="19">
        <v>4591</v>
      </c>
      <c r="B4592" s="4">
        <v>8</v>
      </c>
      <c r="C4592" s="15">
        <v>1</v>
      </c>
      <c r="D4592" s="21">
        <v>5</v>
      </c>
      <c r="E4592" s="22">
        <v>44719</v>
      </c>
      <c r="F4592" s="26">
        <v>80</v>
      </c>
      <c r="G4592" s="24">
        <v>0.09</v>
      </c>
      <c r="H4592">
        <f>VLOOKUP($B4592,產品!$A$1:$E$61,4,FALSE)*(1-$G4592)*$F4592</f>
        <v>72800</v>
      </c>
      <c r="I4592" s="58">
        <f>$H4592-VLOOKUP($B4592,產品!$A$2:$E$61,5,FALSE)*F4592-$R4592</f>
        <v>40072</v>
      </c>
      <c r="J4592">
        <f t="shared" si="213"/>
        <v>2022</v>
      </c>
      <c r="P4592" t="str">
        <f>MID(VLOOKUP($D4592,業務!$A$1:$E$11,2,FALSE),FIND("/",VLOOKUP($D4592,業務!$A$1:$E$11,2,FALSE))+1,2)</f>
        <v>專員</v>
      </c>
      <c r="Q4592">
        <f t="shared" si="214"/>
        <v>0.01</v>
      </c>
      <c r="R4592">
        <f t="shared" si="215"/>
        <v>728</v>
      </c>
    </row>
    <row r="4593" spans="1:18" ht="15.75" customHeight="1">
      <c r="A4593" s="19">
        <v>4592</v>
      </c>
      <c r="B4593" s="4">
        <v>8</v>
      </c>
      <c r="C4593" s="15">
        <v>5</v>
      </c>
      <c r="D4593" s="21">
        <v>3</v>
      </c>
      <c r="E4593" s="22">
        <v>44719</v>
      </c>
      <c r="F4593" s="26">
        <v>90</v>
      </c>
      <c r="G4593" s="24">
        <v>0.1</v>
      </c>
      <c r="H4593">
        <f>VLOOKUP($B4593,產品!$A$1:$E$61,4,FALSE)*(1-$G4593)*$F4593</f>
        <v>81000</v>
      </c>
      <c r="I4593" s="58">
        <f>$H4593-VLOOKUP($B4593,產品!$A$2:$E$61,5,FALSE)*F4593-$R4593</f>
        <v>43704</v>
      </c>
      <c r="J4593">
        <f t="shared" si="213"/>
        <v>2022</v>
      </c>
      <c r="P4593" t="str">
        <f>MID(VLOOKUP($D4593,業務!$A$1:$E$11,2,FALSE),FIND("/",VLOOKUP($D4593,業務!$A$1:$E$11,2,FALSE))+1,2)</f>
        <v>協理</v>
      </c>
      <c r="Q4593">
        <f t="shared" si="214"/>
        <v>1.6E-2</v>
      </c>
      <c r="R4593">
        <f t="shared" si="215"/>
        <v>1296</v>
      </c>
    </row>
    <row r="4594" spans="1:18" ht="15.75" customHeight="1">
      <c r="A4594" s="19">
        <v>4593</v>
      </c>
      <c r="B4594" s="4">
        <v>59</v>
      </c>
      <c r="C4594" s="15">
        <v>258</v>
      </c>
      <c r="D4594" s="21">
        <v>9</v>
      </c>
      <c r="E4594" s="22">
        <v>44720</v>
      </c>
      <c r="F4594" s="26">
        <v>3</v>
      </c>
      <c r="G4594" s="24">
        <v>0.06</v>
      </c>
      <c r="H4594">
        <f>VLOOKUP($B4594,產品!$A$1:$E$61,4,FALSE)*(1-$G4594)*$F4594</f>
        <v>67680</v>
      </c>
      <c r="I4594" s="58">
        <f>$H4594-VLOOKUP($B4594,產品!$A$2:$E$61,5,FALSE)*F4594-$R4594</f>
        <v>16264.8</v>
      </c>
      <c r="J4594">
        <f t="shared" si="213"/>
        <v>2022</v>
      </c>
      <c r="P4594" t="str">
        <f>MID(VLOOKUP($D4594,業務!$A$1:$E$11,2,FALSE),FIND("/",VLOOKUP($D4594,業務!$A$1:$E$11,2,FALSE))+1,2)</f>
        <v>經理</v>
      </c>
      <c r="Q4594">
        <f t="shared" si="214"/>
        <v>1.4999999999999999E-2</v>
      </c>
      <c r="R4594">
        <f t="shared" si="215"/>
        <v>1015.1999999999999</v>
      </c>
    </row>
    <row r="4595" spans="1:18" ht="15.75" customHeight="1">
      <c r="A4595" s="19">
        <v>4594</v>
      </c>
      <c r="B4595" s="4">
        <v>37</v>
      </c>
      <c r="C4595" s="15">
        <v>259</v>
      </c>
      <c r="D4595" s="21">
        <v>7</v>
      </c>
      <c r="E4595" s="22">
        <v>44720</v>
      </c>
      <c r="F4595" s="26">
        <v>3</v>
      </c>
      <c r="G4595" s="24">
        <v>0.2</v>
      </c>
      <c r="H4595">
        <f>VLOOKUP($B4595,產品!$A$1:$E$61,4,FALSE)*(1-$G4595)*$F4595</f>
        <v>28800</v>
      </c>
      <c r="I4595" s="58">
        <f>$H4595-VLOOKUP($B4595,產品!$A$2:$E$61,5,FALSE)*F4595-$R4595</f>
        <v>5054.3999999999996</v>
      </c>
      <c r="J4595">
        <f t="shared" si="213"/>
        <v>2022</v>
      </c>
      <c r="P4595" t="str">
        <f>MID(VLOOKUP($D4595,業務!$A$1:$E$11,2,FALSE),FIND("/",VLOOKUP($D4595,業務!$A$1:$E$11,2,FALSE))+1,2)</f>
        <v>副理</v>
      </c>
      <c r="Q4595">
        <f t="shared" si="214"/>
        <v>1.2E-2</v>
      </c>
      <c r="R4595">
        <f t="shared" si="215"/>
        <v>345.6</v>
      </c>
    </row>
    <row r="4596" spans="1:18" ht="15.75" customHeight="1">
      <c r="A4596" s="19">
        <v>4595</v>
      </c>
      <c r="B4596" s="4">
        <v>37</v>
      </c>
      <c r="C4596" s="15">
        <v>264</v>
      </c>
      <c r="D4596" s="21">
        <v>2</v>
      </c>
      <c r="E4596" s="22">
        <v>44720</v>
      </c>
      <c r="F4596" s="26">
        <v>4</v>
      </c>
      <c r="G4596" s="24">
        <v>0.11</v>
      </c>
      <c r="H4596">
        <f>VLOOKUP($B4596,產品!$A$1:$E$61,4,FALSE)*(1-$G4596)*$F4596</f>
        <v>42720</v>
      </c>
      <c r="I4596" s="58">
        <f>$H4596-VLOOKUP($B4596,產品!$A$2:$E$61,5,FALSE)*F4596-$R4596</f>
        <v>10879.2</v>
      </c>
      <c r="J4596">
        <f t="shared" si="213"/>
        <v>2022</v>
      </c>
      <c r="P4596" t="str">
        <f>MID(VLOOKUP($D4596,業務!$A$1:$E$11,2,FALSE),FIND("/",VLOOKUP($D4596,業務!$A$1:$E$11,2,FALSE))+1,2)</f>
        <v>經理</v>
      </c>
      <c r="Q4596">
        <f t="shared" si="214"/>
        <v>1.4999999999999999E-2</v>
      </c>
      <c r="R4596">
        <f t="shared" si="215"/>
        <v>640.79999999999995</v>
      </c>
    </row>
    <row r="4597" spans="1:18" ht="15.75" customHeight="1">
      <c r="A4597" s="19">
        <v>4596</v>
      </c>
      <c r="B4597" s="4">
        <v>53</v>
      </c>
      <c r="C4597" s="15">
        <v>283</v>
      </c>
      <c r="D4597" s="21">
        <v>1</v>
      </c>
      <c r="E4597" s="22">
        <v>44720</v>
      </c>
      <c r="F4597" s="26">
        <v>5</v>
      </c>
      <c r="G4597" s="24">
        <v>0.15</v>
      </c>
      <c r="H4597">
        <f>VLOOKUP($B4597,產品!$A$1:$E$61,4,FALSE)*(1-$G4597)*$F4597</f>
        <v>63750</v>
      </c>
      <c r="I4597" s="58">
        <f>$H4597-VLOOKUP($B4597,產品!$A$2:$E$61,5,FALSE)*F4597-$R4597</f>
        <v>10612.5</v>
      </c>
      <c r="J4597">
        <f t="shared" si="213"/>
        <v>2022</v>
      </c>
      <c r="P4597" t="str">
        <f>MID(VLOOKUP($D4597,業務!$A$1:$E$11,2,FALSE),FIND("/",VLOOKUP($D4597,業務!$A$1:$E$11,2,FALSE))+1,2)</f>
        <v>專員</v>
      </c>
      <c r="Q4597">
        <f t="shared" si="214"/>
        <v>0.01</v>
      </c>
      <c r="R4597">
        <f t="shared" si="215"/>
        <v>637.5</v>
      </c>
    </row>
    <row r="4598" spans="1:18" ht="15.75" customHeight="1">
      <c r="A4598" s="19">
        <v>4597</v>
      </c>
      <c r="B4598" s="4">
        <v>36</v>
      </c>
      <c r="C4598" s="15">
        <v>4</v>
      </c>
      <c r="D4598" s="21">
        <v>2</v>
      </c>
      <c r="E4598" s="22">
        <v>44720</v>
      </c>
      <c r="F4598" s="26">
        <v>12</v>
      </c>
      <c r="G4598" s="24">
        <v>0.12</v>
      </c>
      <c r="H4598">
        <f>VLOOKUP($B4598,產品!$A$1:$E$61,4,FALSE)*(1-$G4598)*$F4598</f>
        <v>95040</v>
      </c>
      <c r="I4598" s="58">
        <f>$H4598-VLOOKUP($B4598,產品!$A$2:$E$61,5,FALSE)*F4598-$R4598</f>
        <v>28814.400000000001</v>
      </c>
      <c r="J4598">
        <f t="shared" si="213"/>
        <v>2022</v>
      </c>
      <c r="P4598" t="str">
        <f>MID(VLOOKUP($D4598,業務!$A$1:$E$11,2,FALSE),FIND("/",VLOOKUP($D4598,業務!$A$1:$E$11,2,FALSE))+1,2)</f>
        <v>經理</v>
      </c>
      <c r="Q4598">
        <f t="shared" si="214"/>
        <v>1.4999999999999999E-2</v>
      </c>
      <c r="R4598">
        <f t="shared" si="215"/>
        <v>1425.6</v>
      </c>
    </row>
    <row r="4599" spans="1:18" ht="15.75" customHeight="1">
      <c r="A4599" s="19">
        <v>4598</v>
      </c>
      <c r="B4599" s="4">
        <v>50</v>
      </c>
      <c r="C4599" s="15">
        <v>10</v>
      </c>
      <c r="D4599" s="21">
        <v>8</v>
      </c>
      <c r="E4599" s="22">
        <v>44721</v>
      </c>
      <c r="F4599" s="26">
        <v>1</v>
      </c>
      <c r="G4599" s="24">
        <v>0.19</v>
      </c>
      <c r="H4599">
        <f>VLOOKUP($B4599,產品!$A$1:$E$61,4,FALSE)*(1-$G4599)*$F4599</f>
        <v>14580.000000000002</v>
      </c>
      <c r="I4599" s="58">
        <f>$H4599-VLOOKUP($B4599,產品!$A$2:$E$61,5,FALSE)*F4599-$R4599</f>
        <v>1834.2000000000019</v>
      </c>
      <c r="J4599">
        <f t="shared" si="213"/>
        <v>2022</v>
      </c>
      <c r="P4599" t="str">
        <f>MID(VLOOKUP($D4599,業務!$A$1:$E$11,2,FALSE),FIND("/",VLOOKUP($D4599,業務!$A$1:$E$11,2,FALSE))+1,2)</f>
        <v>專員</v>
      </c>
      <c r="Q4599">
        <f t="shared" si="214"/>
        <v>0.01</v>
      </c>
      <c r="R4599">
        <f t="shared" si="215"/>
        <v>145.80000000000001</v>
      </c>
    </row>
    <row r="4600" spans="1:18" ht="15.75" customHeight="1">
      <c r="A4600" s="19">
        <v>4599</v>
      </c>
      <c r="B4600" s="4">
        <v>28</v>
      </c>
      <c r="C4600" s="15">
        <v>11</v>
      </c>
      <c r="D4600" s="21">
        <v>9</v>
      </c>
      <c r="E4600" s="22">
        <v>44721</v>
      </c>
      <c r="F4600" s="26">
        <v>8</v>
      </c>
      <c r="G4600" s="24">
        <v>0.2</v>
      </c>
      <c r="H4600">
        <f>VLOOKUP($B4600,產品!$A$1:$E$61,4,FALSE)*(1-$G4600)*$F4600</f>
        <v>48000</v>
      </c>
      <c r="I4600" s="58">
        <f>$H4600-VLOOKUP($B4600,產品!$A$2:$E$61,5,FALSE)*F4600-$R4600</f>
        <v>11280</v>
      </c>
      <c r="J4600">
        <f t="shared" si="213"/>
        <v>2022</v>
      </c>
      <c r="P4600" t="str">
        <f>MID(VLOOKUP($D4600,業務!$A$1:$E$11,2,FALSE),FIND("/",VLOOKUP($D4600,業務!$A$1:$E$11,2,FALSE))+1,2)</f>
        <v>經理</v>
      </c>
      <c r="Q4600">
        <f t="shared" si="214"/>
        <v>1.4999999999999999E-2</v>
      </c>
      <c r="R4600">
        <f t="shared" si="215"/>
        <v>720</v>
      </c>
    </row>
    <row r="4601" spans="1:18" ht="15.75" customHeight="1">
      <c r="A4601" s="19">
        <v>4600</v>
      </c>
      <c r="B4601" s="4">
        <v>5</v>
      </c>
      <c r="C4601" s="15">
        <v>11</v>
      </c>
      <c r="D4601" s="21">
        <v>10</v>
      </c>
      <c r="E4601" s="22">
        <v>44721</v>
      </c>
      <c r="F4601" s="26">
        <v>10</v>
      </c>
      <c r="G4601" s="24">
        <v>0.17</v>
      </c>
      <c r="H4601">
        <f>VLOOKUP($B4601,產品!$A$1:$E$61,4,FALSE)*(1-$G4601)*$F4601</f>
        <v>8300</v>
      </c>
      <c r="I4601" s="58">
        <f>$H4601-VLOOKUP($B4601,產品!$A$2:$E$61,5,FALSE)*F4601-$R4601</f>
        <v>4217</v>
      </c>
      <c r="J4601">
        <f t="shared" si="213"/>
        <v>2022</v>
      </c>
      <c r="P4601" t="str">
        <f>MID(VLOOKUP($D4601,業務!$A$1:$E$11,2,FALSE),FIND("/",VLOOKUP($D4601,業務!$A$1:$E$11,2,FALSE))+1,2)</f>
        <v>專員</v>
      </c>
      <c r="Q4601">
        <f t="shared" si="214"/>
        <v>0.01</v>
      </c>
      <c r="R4601">
        <f t="shared" si="215"/>
        <v>83</v>
      </c>
    </row>
    <row r="4602" spans="1:18" ht="15.75" customHeight="1">
      <c r="A4602" s="19">
        <v>4601</v>
      </c>
      <c r="B4602" s="4">
        <v>23</v>
      </c>
      <c r="C4602" s="15">
        <v>258</v>
      </c>
      <c r="D4602" s="21">
        <v>8</v>
      </c>
      <c r="E4602" s="33">
        <v>44721</v>
      </c>
      <c r="F4602" s="14">
        <v>40</v>
      </c>
      <c r="G4602" s="34">
        <v>0.1</v>
      </c>
      <c r="H4602">
        <f>VLOOKUP($B4602,產品!$A$1:$E$61,4,FALSE)*(1-$G4602)*$F4602</f>
        <v>64800</v>
      </c>
      <c r="I4602" s="58">
        <f>$H4602-VLOOKUP($B4602,產品!$A$2:$E$61,5,FALSE)*F4602-$R4602</f>
        <v>35352</v>
      </c>
      <c r="J4602">
        <f t="shared" si="213"/>
        <v>2022</v>
      </c>
      <c r="P4602" t="str">
        <f>MID(VLOOKUP($D4602,業務!$A$1:$E$11,2,FALSE),FIND("/",VLOOKUP($D4602,業務!$A$1:$E$11,2,FALSE))+1,2)</f>
        <v>專員</v>
      </c>
      <c r="Q4602">
        <f t="shared" si="214"/>
        <v>0.01</v>
      </c>
      <c r="R4602">
        <f t="shared" si="215"/>
        <v>648</v>
      </c>
    </row>
    <row r="4603" spans="1:18" ht="15.75" customHeight="1">
      <c r="A4603" s="19">
        <v>4602</v>
      </c>
      <c r="B4603" s="4">
        <v>20</v>
      </c>
      <c r="C4603" s="15">
        <v>1</v>
      </c>
      <c r="D4603" s="21">
        <v>1</v>
      </c>
      <c r="E4603" s="33">
        <v>44721</v>
      </c>
      <c r="F4603" s="14">
        <v>50</v>
      </c>
      <c r="G4603" s="34">
        <v>0.18</v>
      </c>
      <c r="H4603">
        <f>VLOOKUP($B4603,產品!$A$1:$E$61,4,FALSE)*(1-$G4603)*$F4603</f>
        <v>73800</v>
      </c>
      <c r="I4603" s="58">
        <f>$H4603-VLOOKUP($B4603,產品!$A$2:$E$61,5,FALSE)*F4603-$R4603</f>
        <v>37062</v>
      </c>
      <c r="J4603">
        <f t="shared" si="213"/>
        <v>2022</v>
      </c>
      <c r="P4603" t="str">
        <f>MID(VLOOKUP($D4603,業務!$A$1:$E$11,2,FALSE),FIND("/",VLOOKUP($D4603,業務!$A$1:$E$11,2,FALSE))+1,2)</f>
        <v>專員</v>
      </c>
      <c r="Q4603">
        <f t="shared" si="214"/>
        <v>0.01</v>
      </c>
      <c r="R4603">
        <f t="shared" si="215"/>
        <v>738</v>
      </c>
    </row>
    <row r="4604" spans="1:18" ht="15.75" customHeight="1">
      <c r="A4604" s="19">
        <v>4603</v>
      </c>
      <c r="B4604" s="4">
        <v>15</v>
      </c>
      <c r="C4604" s="15">
        <v>257</v>
      </c>
      <c r="D4604" s="21">
        <v>7</v>
      </c>
      <c r="E4604" s="33">
        <v>44721</v>
      </c>
      <c r="F4604" s="14">
        <v>70</v>
      </c>
      <c r="G4604" s="34">
        <v>0.18</v>
      </c>
      <c r="H4604">
        <f>VLOOKUP($B4604,產品!$A$1:$E$61,4,FALSE)*(1-$G4604)*$F4604</f>
        <v>103320</v>
      </c>
      <c r="I4604" s="58">
        <f>$H4604-VLOOKUP($B4604,產品!$A$2:$E$61,5,FALSE)*F4604-$R4604</f>
        <v>51680.160000000003</v>
      </c>
      <c r="J4604">
        <f t="shared" si="213"/>
        <v>2022</v>
      </c>
      <c r="P4604" t="str">
        <f>MID(VLOOKUP($D4604,業務!$A$1:$E$11,2,FALSE),FIND("/",VLOOKUP($D4604,業務!$A$1:$E$11,2,FALSE))+1,2)</f>
        <v>副理</v>
      </c>
      <c r="Q4604">
        <f t="shared" si="214"/>
        <v>1.2E-2</v>
      </c>
      <c r="R4604">
        <f t="shared" si="215"/>
        <v>1239.8399999999999</v>
      </c>
    </row>
    <row r="4605" spans="1:18" ht="15.75" customHeight="1">
      <c r="A4605" s="19">
        <v>4604</v>
      </c>
      <c r="B4605" s="4">
        <v>14</v>
      </c>
      <c r="C4605" s="15">
        <v>123</v>
      </c>
      <c r="D4605" s="21">
        <v>7</v>
      </c>
      <c r="E4605" s="33">
        <v>44721</v>
      </c>
      <c r="F4605" s="14">
        <v>80</v>
      </c>
      <c r="G4605" s="34">
        <v>0.18</v>
      </c>
      <c r="H4605">
        <f>VLOOKUP($B4605,產品!$A$1:$E$61,4,FALSE)*(1-$G4605)*$F4605</f>
        <v>118080</v>
      </c>
      <c r="I4605" s="58">
        <f>$H4605-VLOOKUP($B4605,產品!$A$2:$E$61,5,FALSE)*F4605-$R4605</f>
        <v>59063.040000000001</v>
      </c>
      <c r="J4605">
        <f t="shared" si="213"/>
        <v>2022</v>
      </c>
      <c r="P4605" t="str">
        <f>MID(VLOOKUP($D4605,業務!$A$1:$E$11,2,FALSE),FIND("/",VLOOKUP($D4605,業務!$A$1:$E$11,2,FALSE))+1,2)</f>
        <v>副理</v>
      </c>
      <c r="Q4605">
        <f t="shared" si="214"/>
        <v>1.2E-2</v>
      </c>
      <c r="R4605">
        <f t="shared" si="215"/>
        <v>1416.96</v>
      </c>
    </row>
    <row r="4606" spans="1:18" ht="15.75" customHeight="1">
      <c r="A4606" s="19">
        <v>4605</v>
      </c>
      <c r="B4606" s="4">
        <v>9</v>
      </c>
      <c r="C4606" s="15">
        <v>116</v>
      </c>
      <c r="D4606" s="21">
        <v>5</v>
      </c>
      <c r="E4606" s="22">
        <v>44721</v>
      </c>
      <c r="F4606" s="26">
        <v>100</v>
      </c>
      <c r="G4606" s="24">
        <v>7.0000000000000007E-2</v>
      </c>
      <c r="H4606">
        <f>VLOOKUP($B4606,產品!$A$1:$E$61,4,FALSE)*(1-$G4606)*$F4606</f>
        <v>92999.999999999985</v>
      </c>
      <c r="I4606" s="58">
        <f>$H4606-VLOOKUP($B4606,產品!$A$2:$E$61,5,FALSE)*F4606-$R4606</f>
        <v>52069.999999999985</v>
      </c>
      <c r="J4606">
        <f t="shared" si="213"/>
        <v>2022</v>
      </c>
      <c r="P4606" t="str">
        <f>MID(VLOOKUP($D4606,業務!$A$1:$E$11,2,FALSE),FIND("/",VLOOKUP($D4606,業務!$A$1:$E$11,2,FALSE))+1,2)</f>
        <v>專員</v>
      </c>
      <c r="Q4606">
        <f t="shared" si="214"/>
        <v>0.01</v>
      </c>
      <c r="R4606">
        <f t="shared" si="215"/>
        <v>929.99999999999989</v>
      </c>
    </row>
    <row r="4607" spans="1:18" ht="15.75" customHeight="1">
      <c r="A4607" s="19">
        <v>4606</v>
      </c>
      <c r="B4607" s="4">
        <v>36</v>
      </c>
      <c r="C4607" s="15">
        <v>1</v>
      </c>
      <c r="D4607" s="21">
        <v>8</v>
      </c>
      <c r="E4607" s="22">
        <v>44722</v>
      </c>
      <c r="F4607" s="26">
        <v>3</v>
      </c>
      <c r="G4607" s="24">
        <v>0.06</v>
      </c>
      <c r="H4607">
        <f>VLOOKUP($B4607,產品!$A$1:$E$61,4,FALSE)*(1-$G4607)*$F4607</f>
        <v>25380</v>
      </c>
      <c r="I4607" s="58">
        <f>$H4607-VLOOKUP($B4607,產品!$A$2:$E$61,5,FALSE)*F4607-$R4607</f>
        <v>8926.2000000000007</v>
      </c>
      <c r="J4607">
        <f t="shared" si="213"/>
        <v>2022</v>
      </c>
      <c r="P4607" t="str">
        <f>MID(VLOOKUP($D4607,業務!$A$1:$E$11,2,FALSE),FIND("/",VLOOKUP($D4607,業務!$A$1:$E$11,2,FALSE))+1,2)</f>
        <v>專員</v>
      </c>
      <c r="Q4607">
        <f t="shared" si="214"/>
        <v>0.01</v>
      </c>
      <c r="R4607">
        <f t="shared" si="215"/>
        <v>253.8</v>
      </c>
    </row>
    <row r="4608" spans="1:18" ht="15.75" customHeight="1">
      <c r="A4608" s="19">
        <v>4607</v>
      </c>
      <c r="B4608" s="4">
        <v>55</v>
      </c>
      <c r="C4608" s="15">
        <v>6</v>
      </c>
      <c r="D4608" s="21">
        <v>9</v>
      </c>
      <c r="E4608" s="22">
        <v>44722</v>
      </c>
      <c r="F4608" s="26">
        <v>3</v>
      </c>
      <c r="G4608" s="24">
        <v>0.19</v>
      </c>
      <c r="H4608">
        <f>VLOOKUP($B4608,產品!$A$1:$E$61,4,FALSE)*(1-$G4608)*$F4608</f>
        <v>48600.000000000007</v>
      </c>
      <c r="I4608" s="58">
        <f>$H4608-VLOOKUP($B4608,產品!$A$2:$E$61,5,FALSE)*F4608-$R4608</f>
        <v>5871.0000000000073</v>
      </c>
      <c r="J4608">
        <f t="shared" si="213"/>
        <v>2022</v>
      </c>
      <c r="P4608" t="str">
        <f>MID(VLOOKUP($D4608,業務!$A$1:$E$11,2,FALSE),FIND("/",VLOOKUP($D4608,業務!$A$1:$E$11,2,FALSE))+1,2)</f>
        <v>經理</v>
      </c>
      <c r="Q4608">
        <f t="shared" si="214"/>
        <v>1.4999999999999999E-2</v>
      </c>
      <c r="R4608">
        <f t="shared" si="215"/>
        <v>729.00000000000011</v>
      </c>
    </row>
    <row r="4609" spans="1:18" ht="15.75" customHeight="1">
      <c r="A4609" s="19">
        <v>4608</v>
      </c>
      <c r="B4609" s="4">
        <v>43</v>
      </c>
      <c r="C4609" s="15">
        <v>277</v>
      </c>
      <c r="D4609" s="21">
        <v>8</v>
      </c>
      <c r="E4609" s="22">
        <v>44722</v>
      </c>
      <c r="F4609" s="26">
        <v>5</v>
      </c>
      <c r="G4609" s="24">
        <v>0.17</v>
      </c>
      <c r="H4609">
        <f>VLOOKUP($B4609,產品!$A$1:$E$61,4,FALSE)*(1-$G4609)*$F4609</f>
        <v>74700</v>
      </c>
      <c r="I4609" s="58">
        <f>$H4609-VLOOKUP($B4609,產品!$A$2:$E$61,5,FALSE)*F4609-$R4609</f>
        <v>15453</v>
      </c>
      <c r="J4609">
        <f t="shared" si="213"/>
        <v>2022</v>
      </c>
      <c r="P4609" t="str">
        <f>MID(VLOOKUP($D4609,業務!$A$1:$E$11,2,FALSE),FIND("/",VLOOKUP($D4609,業務!$A$1:$E$11,2,FALSE))+1,2)</f>
        <v>專員</v>
      </c>
      <c r="Q4609">
        <f t="shared" si="214"/>
        <v>0.01</v>
      </c>
      <c r="R4609">
        <f t="shared" si="215"/>
        <v>747</v>
      </c>
    </row>
    <row r="4610" spans="1:18" ht="15.75" customHeight="1">
      <c r="A4610" s="19">
        <v>4609</v>
      </c>
      <c r="B4610" s="4">
        <v>38</v>
      </c>
      <c r="C4610" s="15">
        <v>122</v>
      </c>
      <c r="D4610" s="21">
        <v>3</v>
      </c>
      <c r="E4610" s="22">
        <v>44722</v>
      </c>
      <c r="F4610" s="26">
        <v>6</v>
      </c>
      <c r="G4610" s="24">
        <v>0.09</v>
      </c>
      <c r="H4610">
        <f>VLOOKUP($B4610,產品!$A$1:$E$61,4,FALSE)*(1-$G4610)*$F4610</f>
        <v>81900</v>
      </c>
      <c r="I4610" s="58">
        <f>$H4610-VLOOKUP($B4610,產品!$A$2:$E$61,5,FALSE)*F4610-$R4610</f>
        <v>22089.599999999999</v>
      </c>
      <c r="J4610">
        <f t="shared" si="213"/>
        <v>2022</v>
      </c>
      <c r="P4610" t="str">
        <f>MID(VLOOKUP($D4610,業務!$A$1:$E$11,2,FALSE),FIND("/",VLOOKUP($D4610,業務!$A$1:$E$11,2,FALSE))+1,2)</f>
        <v>協理</v>
      </c>
      <c r="Q4610">
        <f t="shared" si="214"/>
        <v>1.6E-2</v>
      </c>
      <c r="R4610">
        <f t="shared" si="215"/>
        <v>1310.4000000000001</v>
      </c>
    </row>
    <row r="4611" spans="1:18" ht="15.75" customHeight="1">
      <c r="A4611" s="19">
        <v>4610</v>
      </c>
      <c r="B4611" s="4">
        <v>35</v>
      </c>
      <c r="C4611" s="15">
        <v>120</v>
      </c>
      <c r="D4611" s="21">
        <v>10</v>
      </c>
      <c r="E4611" s="22">
        <v>44722</v>
      </c>
      <c r="F4611" s="26">
        <v>9</v>
      </c>
      <c r="G4611" s="24">
        <v>0.08</v>
      </c>
      <c r="H4611">
        <f>VLOOKUP($B4611,產品!$A$1:$E$61,4,FALSE)*(1-$G4611)*$F4611</f>
        <v>70380</v>
      </c>
      <c r="I4611" s="58">
        <f>$H4611-VLOOKUP($B4611,產品!$A$2:$E$61,5,FALSE)*F4611-$R4611</f>
        <v>23776.2</v>
      </c>
      <c r="J4611">
        <f t="shared" ref="J4611:J4674" si="216">YEAR(E4611)</f>
        <v>2022</v>
      </c>
      <c r="P4611" t="str">
        <f>MID(VLOOKUP($D4611,業務!$A$1:$E$11,2,FALSE),FIND("/",VLOOKUP($D4611,業務!$A$1:$E$11,2,FALSE))+1,2)</f>
        <v>專員</v>
      </c>
      <c r="Q4611">
        <f t="shared" ref="Q4611:Q4674" si="217">IF($P4611="專員",1%,IF($P4611="副理",1.2%,IF($P4611="經理",1.5%,IF($P4611="協理",1.6%,0))))</f>
        <v>0.01</v>
      </c>
      <c r="R4611">
        <f t="shared" ref="R4611:R4674" si="218">$H4611*$Q4611</f>
        <v>703.80000000000007</v>
      </c>
    </row>
    <row r="4612" spans="1:18" ht="15.75" customHeight="1">
      <c r="A4612" s="19">
        <v>4611</v>
      </c>
      <c r="B4612" s="4">
        <v>23</v>
      </c>
      <c r="C4612" s="15">
        <v>11</v>
      </c>
      <c r="D4612" s="21">
        <v>5</v>
      </c>
      <c r="E4612" s="22">
        <v>44722</v>
      </c>
      <c r="F4612" s="26">
        <v>19</v>
      </c>
      <c r="G4612" s="24">
        <v>0.11</v>
      </c>
      <c r="H4612">
        <f>VLOOKUP($B4612,產品!$A$1:$E$61,4,FALSE)*(1-$G4612)*$F4612</f>
        <v>30438</v>
      </c>
      <c r="I4612" s="58">
        <f>$H4612-VLOOKUP($B4612,產品!$A$2:$E$61,5,FALSE)*F4612-$R4612</f>
        <v>16453.62</v>
      </c>
      <c r="J4612">
        <f t="shared" si="216"/>
        <v>2022</v>
      </c>
      <c r="P4612" t="str">
        <f>MID(VLOOKUP($D4612,業務!$A$1:$E$11,2,FALSE),FIND("/",VLOOKUP($D4612,業務!$A$1:$E$11,2,FALSE))+1,2)</f>
        <v>專員</v>
      </c>
      <c r="Q4612">
        <f t="shared" si="217"/>
        <v>0.01</v>
      </c>
      <c r="R4612">
        <f t="shared" si="218"/>
        <v>304.38</v>
      </c>
    </row>
    <row r="4613" spans="1:18" ht="15.75" customHeight="1">
      <c r="A4613" s="19">
        <v>4612</v>
      </c>
      <c r="B4613" s="4">
        <v>25</v>
      </c>
      <c r="C4613" s="15">
        <v>4</v>
      </c>
      <c r="D4613" s="21">
        <v>8</v>
      </c>
      <c r="E4613" s="22">
        <v>44722</v>
      </c>
      <c r="F4613" s="26">
        <v>25</v>
      </c>
      <c r="G4613" s="24">
        <v>0.12</v>
      </c>
      <c r="H4613">
        <f>VLOOKUP($B4613,產品!$A$1:$E$61,4,FALSE)*(1-$G4613)*$F4613</f>
        <v>132000</v>
      </c>
      <c r="I4613" s="58">
        <f>$H4613-VLOOKUP($B4613,產品!$A$2:$E$61,5,FALSE)*F4613-$R4613</f>
        <v>40680</v>
      </c>
      <c r="J4613">
        <f t="shared" si="216"/>
        <v>2022</v>
      </c>
      <c r="P4613" t="str">
        <f>MID(VLOOKUP($D4613,業務!$A$1:$E$11,2,FALSE),FIND("/",VLOOKUP($D4613,業務!$A$1:$E$11,2,FALSE))+1,2)</f>
        <v>專員</v>
      </c>
      <c r="Q4613">
        <f t="shared" si="217"/>
        <v>0.01</v>
      </c>
      <c r="R4613">
        <f t="shared" si="218"/>
        <v>1320</v>
      </c>
    </row>
    <row r="4614" spans="1:18" ht="15.75" customHeight="1">
      <c r="A4614" s="19">
        <v>4613</v>
      </c>
      <c r="B4614" s="4">
        <v>11</v>
      </c>
      <c r="C4614" s="15">
        <v>264</v>
      </c>
      <c r="D4614" s="21">
        <v>4</v>
      </c>
      <c r="E4614" s="22">
        <v>44722</v>
      </c>
      <c r="F4614" s="26">
        <v>45</v>
      </c>
      <c r="G4614" s="24">
        <v>0.09</v>
      </c>
      <c r="H4614">
        <f>VLOOKUP($B4614,產品!$A$1:$E$61,4,FALSE)*(1-$G4614)*$F4614</f>
        <v>40950</v>
      </c>
      <c r="I4614" s="58">
        <f>$H4614-VLOOKUP($B4614,產品!$A$2:$E$61,5,FALSE)*F4614-$R4614</f>
        <v>22458.6</v>
      </c>
      <c r="J4614">
        <f t="shared" si="216"/>
        <v>2022</v>
      </c>
      <c r="P4614" t="str">
        <f>MID(VLOOKUP($D4614,業務!$A$1:$E$11,2,FALSE),FIND("/",VLOOKUP($D4614,業務!$A$1:$E$11,2,FALSE))+1,2)</f>
        <v>副理</v>
      </c>
      <c r="Q4614">
        <f t="shared" si="217"/>
        <v>1.2E-2</v>
      </c>
      <c r="R4614">
        <f t="shared" si="218"/>
        <v>491.40000000000003</v>
      </c>
    </row>
    <row r="4615" spans="1:18" ht="15.75" customHeight="1">
      <c r="A4615" s="19">
        <v>4614</v>
      </c>
      <c r="B4615" s="4">
        <v>7</v>
      </c>
      <c r="C4615" s="15">
        <v>8</v>
      </c>
      <c r="D4615" s="21">
        <v>4</v>
      </c>
      <c r="E4615" s="33">
        <v>44722</v>
      </c>
      <c r="F4615" s="14">
        <v>50</v>
      </c>
      <c r="G4615" s="34">
        <v>0.06</v>
      </c>
      <c r="H4615">
        <f>VLOOKUP($B4615,產品!$A$1:$E$61,4,FALSE)*(1-$G4615)*$F4615</f>
        <v>47000</v>
      </c>
      <c r="I4615" s="58">
        <f>$H4615-VLOOKUP($B4615,產品!$A$2:$E$61,5,FALSE)*F4615-$R4615</f>
        <v>26436</v>
      </c>
      <c r="J4615">
        <f t="shared" si="216"/>
        <v>2022</v>
      </c>
      <c r="P4615" t="str">
        <f>MID(VLOOKUP($D4615,業務!$A$1:$E$11,2,FALSE),FIND("/",VLOOKUP($D4615,業務!$A$1:$E$11,2,FALSE))+1,2)</f>
        <v>副理</v>
      </c>
      <c r="Q4615">
        <f t="shared" si="217"/>
        <v>1.2E-2</v>
      </c>
      <c r="R4615">
        <f t="shared" si="218"/>
        <v>564</v>
      </c>
    </row>
    <row r="4616" spans="1:18" ht="15.75" customHeight="1">
      <c r="A4616" s="19">
        <v>4615</v>
      </c>
      <c r="B4616" s="4">
        <v>55</v>
      </c>
      <c r="C4616" s="15">
        <v>263</v>
      </c>
      <c r="D4616" s="21">
        <v>3</v>
      </c>
      <c r="E4616" s="22">
        <v>44723</v>
      </c>
      <c r="F4616" s="26">
        <v>1</v>
      </c>
      <c r="G4616" s="24">
        <v>0.18</v>
      </c>
      <c r="H4616">
        <f>VLOOKUP($B4616,產品!$A$1:$E$61,4,FALSE)*(1-$G4616)*$F4616</f>
        <v>16400</v>
      </c>
      <c r="I4616" s="58">
        <f>$H4616-VLOOKUP($B4616,產品!$A$2:$E$61,5,FALSE)*F4616-$R4616</f>
        <v>2137.6</v>
      </c>
      <c r="J4616">
        <f t="shared" si="216"/>
        <v>2022</v>
      </c>
      <c r="P4616" t="str">
        <f>MID(VLOOKUP($D4616,業務!$A$1:$E$11,2,FALSE),FIND("/",VLOOKUP($D4616,業務!$A$1:$E$11,2,FALSE))+1,2)</f>
        <v>協理</v>
      </c>
      <c r="Q4616">
        <f t="shared" si="217"/>
        <v>1.6E-2</v>
      </c>
      <c r="R4616">
        <f t="shared" si="218"/>
        <v>262.39999999999998</v>
      </c>
    </row>
    <row r="4617" spans="1:18" ht="15.75" customHeight="1">
      <c r="A4617" s="19">
        <v>4616</v>
      </c>
      <c r="B4617" s="4">
        <v>57</v>
      </c>
      <c r="C4617" s="15">
        <v>118</v>
      </c>
      <c r="D4617" s="21">
        <v>2</v>
      </c>
      <c r="E4617" s="22">
        <v>44723</v>
      </c>
      <c r="F4617" s="26">
        <v>2</v>
      </c>
      <c r="G4617" s="24">
        <v>0.15</v>
      </c>
      <c r="H4617">
        <f>VLOOKUP($B4617,產品!$A$1:$E$61,4,FALSE)*(1-$G4617)*$F4617</f>
        <v>30600</v>
      </c>
      <c r="I4617" s="58">
        <f>$H4617-VLOOKUP($B4617,產品!$A$2:$E$61,5,FALSE)*F4617-$R4617</f>
        <v>4941</v>
      </c>
      <c r="J4617">
        <f t="shared" si="216"/>
        <v>2022</v>
      </c>
      <c r="P4617" t="str">
        <f>MID(VLOOKUP($D4617,業務!$A$1:$E$11,2,FALSE),FIND("/",VLOOKUP($D4617,業務!$A$1:$E$11,2,FALSE))+1,2)</f>
        <v>經理</v>
      </c>
      <c r="Q4617">
        <f t="shared" si="217"/>
        <v>1.4999999999999999E-2</v>
      </c>
      <c r="R4617">
        <f t="shared" si="218"/>
        <v>459</v>
      </c>
    </row>
    <row r="4618" spans="1:18" ht="15.75" customHeight="1">
      <c r="A4618" s="19">
        <v>4617</v>
      </c>
      <c r="B4618" s="4">
        <v>28</v>
      </c>
      <c r="C4618" s="15">
        <v>261</v>
      </c>
      <c r="D4618" s="21">
        <v>10</v>
      </c>
      <c r="E4618" s="22">
        <v>44723</v>
      </c>
      <c r="F4618" s="26">
        <v>2</v>
      </c>
      <c r="G4618" s="24">
        <v>0.12</v>
      </c>
      <c r="H4618">
        <f>VLOOKUP($B4618,產品!$A$1:$E$61,4,FALSE)*(1-$G4618)*$F4618</f>
        <v>13200</v>
      </c>
      <c r="I4618" s="58">
        <f>$H4618-VLOOKUP($B4618,產品!$A$2:$E$61,5,FALSE)*F4618-$R4618</f>
        <v>4068</v>
      </c>
      <c r="J4618">
        <f t="shared" si="216"/>
        <v>2022</v>
      </c>
      <c r="P4618" t="str">
        <f>MID(VLOOKUP($D4618,業務!$A$1:$E$11,2,FALSE),FIND("/",VLOOKUP($D4618,業務!$A$1:$E$11,2,FALSE))+1,2)</f>
        <v>專員</v>
      </c>
      <c r="Q4618">
        <f t="shared" si="217"/>
        <v>0.01</v>
      </c>
      <c r="R4618">
        <f t="shared" si="218"/>
        <v>132</v>
      </c>
    </row>
    <row r="4619" spans="1:18" ht="15.75" customHeight="1">
      <c r="A4619" s="19">
        <v>4618</v>
      </c>
      <c r="B4619" s="4">
        <v>55</v>
      </c>
      <c r="C4619" s="15">
        <v>283</v>
      </c>
      <c r="D4619" s="21">
        <v>1</v>
      </c>
      <c r="E4619" s="22">
        <v>44723</v>
      </c>
      <c r="F4619" s="26">
        <v>4</v>
      </c>
      <c r="G4619" s="24">
        <v>0.12</v>
      </c>
      <c r="H4619">
        <f>VLOOKUP($B4619,產品!$A$1:$E$61,4,FALSE)*(1-$G4619)*$F4619</f>
        <v>70400</v>
      </c>
      <c r="I4619" s="58">
        <f>$H4619-VLOOKUP($B4619,產品!$A$2:$E$61,5,FALSE)*F4619-$R4619</f>
        <v>13696</v>
      </c>
      <c r="J4619">
        <f t="shared" si="216"/>
        <v>2022</v>
      </c>
      <c r="P4619" t="str">
        <f>MID(VLOOKUP($D4619,業務!$A$1:$E$11,2,FALSE),FIND("/",VLOOKUP($D4619,業務!$A$1:$E$11,2,FALSE))+1,2)</f>
        <v>專員</v>
      </c>
      <c r="Q4619">
        <f t="shared" si="217"/>
        <v>0.01</v>
      </c>
      <c r="R4619">
        <f t="shared" si="218"/>
        <v>704</v>
      </c>
    </row>
    <row r="4620" spans="1:18" ht="15.75" customHeight="1">
      <c r="A4620" s="19">
        <v>4619</v>
      </c>
      <c r="B4620" s="4">
        <v>49</v>
      </c>
      <c r="C4620" s="15">
        <v>282</v>
      </c>
      <c r="D4620" s="21">
        <v>9</v>
      </c>
      <c r="E4620" s="22">
        <v>44723</v>
      </c>
      <c r="F4620" s="26">
        <v>5</v>
      </c>
      <c r="G4620" s="24">
        <v>0.13</v>
      </c>
      <c r="H4620">
        <f>VLOOKUP($B4620,產品!$A$1:$E$61,4,FALSE)*(1-$G4620)*$F4620</f>
        <v>65250</v>
      </c>
      <c r="I4620" s="58">
        <f>$H4620-VLOOKUP($B4620,產品!$A$2:$E$61,5,FALSE)*F4620-$R4620</f>
        <v>11771.25</v>
      </c>
      <c r="J4620">
        <f t="shared" si="216"/>
        <v>2022</v>
      </c>
      <c r="P4620" t="str">
        <f>MID(VLOOKUP($D4620,業務!$A$1:$E$11,2,FALSE),FIND("/",VLOOKUP($D4620,業務!$A$1:$E$11,2,FALSE))+1,2)</f>
        <v>經理</v>
      </c>
      <c r="Q4620">
        <f t="shared" si="217"/>
        <v>1.4999999999999999E-2</v>
      </c>
      <c r="R4620">
        <f t="shared" si="218"/>
        <v>978.75</v>
      </c>
    </row>
    <row r="4621" spans="1:18" ht="15.75" customHeight="1">
      <c r="A4621" s="19">
        <v>4620</v>
      </c>
      <c r="B4621" s="4">
        <v>42</v>
      </c>
      <c r="C4621" s="15">
        <v>275</v>
      </c>
      <c r="D4621" s="21">
        <v>8</v>
      </c>
      <c r="E4621" s="22">
        <v>44723</v>
      </c>
      <c r="F4621" s="26">
        <v>10</v>
      </c>
      <c r="G4621" s="24">
        <v>0.09</v>
      </c>
      <c r="H4621">
        <f>VLOOKUP($B4621,產品!$A$1:$E$61,4,FALSE)*(1-$G4621)*$F4621</f>
        <v>136500</v>
      </c>
      <c r="I4621" s="58">
        <f>$H4621-VLOOKUP($B4621,產品!$A$2:$E$61,5,FALSE)*F4621-$R4621</f>
        <v>37635</v>
      </c>
      <c r="J4621">
        <f t="shared" si="216"/>
        <v>2022</v>
      </c>
      <c r="P4621" t="str">
        <f>MID(VLOOKUP($D4621,業務!$A$1:$E$11,2,FALSE),FIND("/",VLOOKUP($D4621,業務!$A$1:$E$11,2,FALSE))+1,2)</f>
        <v>專員</v>
      </c>
      <c r="Q4621">
        <f t="shared" si="217"/>
        <v>0.01</v>
      </c>
      <c r="R4621">
        <f t="shared" si="218"/>
        <v>1365</v>
      </c>
    </row>
    <row r="4622" spans="1:18" ht="15.75" customHeight="1">
      <c r="A4622" s="19">
        <v>4621</v>
      </c>
      <c r="B4622" s="4">
        <v>46</v>
      </c>
      <c r="C4622" s="15">
        <v>12</v>
      </c>
      <c r="D4622" s="21">
        <v>10</v>
      </c>
      <c r="E4622" s="22">
        <v>44723</v>
      </c>
      <c r="F4622" s="26">
        <v>13</v>
      </c>
      <c r="G4622" s="24">
        <v>0.1</v>
      </c>
      <c r="H4622">
        <f>VLOOKUP($B4622,產品!$A$1:$E$61,4,FALSE)*(1-$G4622)*$F4622</f>
        <v>198900</v>
      </c>
      <c r="I4622" s="58">
        <f>$H4622-VLOOKUP($B4622,產品!$A$2:$E$61,5,FALSE)*F4622-$R4622</f>
        <v>53261</v>
      </c>
      <c r="J4622">
        <f t="shared" si="216"/>
        <v>2022</v>
      </c>
      <c r="P4622" t="str">
        <f>MID(VLOOKUP($D4622,業務!$A$1:$E$11,2,FALSE),FIND("/",VLOOKUP($D4622,業務!$A$1:$E$11,2,FALSE))+1,2)</f>
        <v>專員</v>
      </c>
      <c r="Q4622">
        <f t="shared" si="217"/>
        <v>0.01</v>
      </c>
      <c r="R4622">
        <f t="shared" si="218"/>
        <v>1989</v>
      </c>
    </row>
    <row r="4623" spans="1:18" ht="15.75" customHeight="1">
      <c r="A4623" s="19">
        <v>4622</v>
      </c>
      <c r="B4623" s="4">
        <v>34</v>
      </c>
      <c r="C4623" s="15">
        <v>121</v>
      </c>
      <c r="D4623" s="21">
        <v>9</v>
      </c>
      <c r="E4623" s="22">
        <v>44723</v>
      </c>
      <c r="F4623" s="26">
        <v>40</v>
      </c>
      <c r="G4623" s="24">
        <v>0.11</v>
      </c>
      <c r="H4623">
        <f>VLOOKUP($B4623,產品!$A$1:$E$61,4,FALSE)*(1-$G4623)*$F4623</f>
        <v>284800</v>
      </c>
      <c r="I4623" s="58">
        <f>$H4623-VLOOKUP($B4623,產品!$A$2:$E$61,5,FALSE)*F4623-$R4623</f>
        <v>88528</v>
      </c>
      <c r="J4623">
        <f t="shared" si="216"/>
        <v>2022</v>
      </c>
      <c r="P4623" t="str">
        <f>MID(VLOOKUP($D4623,業務!$A$1:$E$11,2,FALSE),FIND("/",VLOOKUP($D4623,業務!$A$1:$E$11,2,FALSE))+1,2)</f>
        <v>經理</v>
      </c>
      <c r="Q4623">
        <f t="shared" si="217"/>
        <v>1.4999999999999999E-2</v>
      </c>
      <c r="R4623">
        <f t="shared" si="218"/>
        <v>4272</v>
      </c>
    </row>
    <row r="4624" spans="1:18" ht="15.75" customHeight="1">
      <c r="A4624" s="19">
        <v>4623</v>
      </c>
      <c r="B4624" s="4">
        <v>11</v>
      </c>
      <c r="C4624" s="15">
        <v>7</v>
      </c>
      <c r="D4624" s="21">
        <v>5</v>
      </c>
      <c r="E4624" s="22">
        <v>44723</v>
      </c>
      <c r="F4624" s="26">
        <v>120</v>
      </c>
      <c r="G4624" s="24">
        <v>0.11</v>
      </c>
      <c r="H4624">
        <f>VLOOKUP($B4624,產品!$A$1:$E$61,4,FALSE)*(1-$G4624)*$F4624</f>
        <v>106800</v>
      </c>
      <c r="I4624" s="58">
        <f>$H4624-VLOOKUP($B4624,產品!$A$2:$E$61,5,FALSE)*F4624-$R4624</f>
        <v>57732</v>
      </c>
      <c r="J4624">
        <f t="shared" si="216"/>
        <v>2022</v>
      </c>
      <c r="P4624" t="str">
        <f>MID(VLOOKUP($D4624,業務!$A$1:$E$11,2,FALSE),FIND("/",VLOOKUP($D4624,業務!$A$1:$E$11,2,FALSE))+1,2)</f>
        <v>專員</v>
      </c>
      <c r="Q4624">
        <f t="shared" si="217"/>
        <v>0.01</v>
      </c>
      <c r="R4624">
        <f t="shared" si="218"/>
        <v>1068</v>
      </c>
    </row>
    <row r="4625" spans="1:18" ht="15.75" customHeight="1">
      <c r="A4625" s="19">
        <v>4624</v>
      </c>
      <c r="B4625" s="4">
        <v>47</v>
      </c>
      <c r="C4625" s="15">
        <v>120</v>
      </c>
      <c r="D4625" s="21">
        <v>5</v>
      </c>
      <c r="E4625" s="22">
        <v>44724</v>
      </c>
      <c r="F4625" s="26">
        <v>5</v>
      </c>
      <c r="G4625" s="24">
        <v>0.19</v>
      </c>
      <c r="H4625">
        <f>VLOOKUP($B4625,產品!$A$1:$E$61,4,FALSE)*(1-$G4625)*$F4625</f>
        <v>81000.000000000015</v>
      </c>
      <c r="I4625" s="58">
        <f>$H4625-VLOOKUP($B4625,產品!$A$2:$E$61,5,FALSE)*F4625-$R4625</f>
        <v>15190.000000000015</v>
      </c>
      <c r="J4625">
        <f t="shared" si="216"/>
        <v>2022</v>
      </c>
      <c r="P4625" t="str">
        <f>MID(VLOOKUP($D4625,業務!$A$1:$E$11,2,FALSE),FIND("/",VLOOKUP($D4625,業務!$A$1:$E$11,2,FALSE))+1,2)</f>
        <v>專員</v>
      </c>
      <c r="Q4625">
        <f t="shared" si="217"/>
        <v>0.01</v>
      </c>
      <c r="R4625">
        <f t="shared" si="218"/>
        <v>810.00000000000011</v>
      </c>
    </row>
    <row r="4626" spans="1:18" ht="15.75" customHeight="1">
      <c r="A4626" s="19">
        <v>4625</v>
      </c>
      <c r="B4626" s="4">
        <v>29</v>
      </c>
      <c r="C4626" s="15">
        <v>271</v>
      </c>
      <c r="D4626" s="21">
        <v>7</v>
      </c>
      <c r="E4626" s="22">
        <v>44724</v>
      </c>
      <c r="F4626" s="26">
        <v>8</v>
      </c>
      <c r="G4626" s="24">
        <v>0.1</v>
      </c>
      <c r="H4626">
        <f>VLOOKUP($B4626,產品!$A$1:$E$61,4,FALSE)*(1-$G4626)*$F4626</f>
        <v>43200</v>
      </c>
      <c r="I4626" s="58">
        <f>$H4626-VLOOKUP($B4626,產品!$A$2:$E$61,5,FALSE)*F4626-$R4626</f>
        <v>13881.6</v>
      </c>
      <c r="J4626">
        <f t="shared" si="216"/>
        <v>2022</v>
      </c>
      <c r="P4626" t="str">
        <f>MID(VLOOKUP($D4626,業務!$A$1:$E$11,2,FALSE),FIND("/",VLOOKUP($D4626,業務!$A$1:$E$11,2,FALSE))+1,2)</f>
        <v>副理</v>
      </c>
      <c r="Q4626">
        <f t="shared" si="217"/>
        <v>1.2E-2</v>
      </c>
      <c r="R4626">
        <f t="shared" si="218"/>
        <v>518.4</v>
      </c>
    </row>
    <row r="4627" spans="1:18" ht="15.75" customHeight="1">
      <c r="A4627" s="19">
        <v>4626</v>
      </c>
      <c r="B4627" s="4">
        <v>5</v>
      </c>
      <c r="C4627" s="15">
        <v>116</v>
      </c>
      <c r="D4627" s="21">
        <v>4</v>
      </c>
      <c r="E4627" s="33">
        <v>44724</v>
      </c>
      <c r="F4627" s="14">
        <v>10</v>
      </c>
      <c r="G4627" s="34">
        <v>0.1</v>
      </c>
      <c r="H4627">
        <f>VLOOKUP($B4627,產品!$A$1:$E$61,4,FALSE)*(1-$G4627)*$F4627</f>
        <v>9000</v>
      </c>
      <c r="I4627" s="58">
        <f>$H4627-VLOOKUP($B4627,產品!$A$2:$E$61,5,FALSE)*F4627-$R4627</f>
        <v>4892</v>
      </c>
      <c r="J4627">
        <f t="shared" si="216"/>
        <v>2022</v>
      </c>
      <c r="P4627" t="str">
        <f>MID(VLOOKUP($D4627,業務!$A$1:$E$11,2,FALSE),FIND("/",VLOOKUP($D4627,業務!$A$1:$E$11,2,FALSE))+1,2)</f>
        <v>副理</v>
      </c>
      <c r="Q4627">
        <f t="shared" si="217"/>
        <v>1.2E-2</v>
      </c>
      <c r="R4627">
        <f t="shared" si="218"/>
        <v>108</v>
      </c>
    </row>
    <row r="4628" spans="1:18" ht="15.75" customHeight="1">
      <c r="A4628" s="19">
        <v>4627</v>
      </c>
      <c r="B4628" s="4">
        <v>20</v>
      </c>
      <c r="C4628" s="15">
        <v>135</v>
      </c>
      <c r="D4628" s="21">
        <v>3</v>
      </c>
      <c r="E4628" s="22">
        <v>44724</v>
      </c>
      <c r="F4628" s="26">
        <v>75</v>
      </c>
      <c r="G4628" s="24">
        <v>0.08</v>
      </c>
      <c r="H4628">
        <f>VLOOKUP($B4628,產品!$A$1:$E$61,4,FALSE)*(1-$G4628)*$F4628</f>
        <v>124200</v>
      </c>
      <c r="I4628" s="58">
        <f>$H4628-VLOOKUP($B4628,產品!$A$2:$E$61,5,FALSE)*F4628-$R4628</f>
        <v>68212.800000000003</v>
      </c>
      <c r="J4628">
        <f t="shared" si="216"/>
        <v>2022</v>
      </c>
      <c r="P4628" t="str">
        <f>MID(VLOOKUP($D4628,業務!$A$1:$E$11,2,FALSE),FIND("/",VLOOKUP($D4628,業務!$A$1:$E$11,2,FALSE))+1,2)</f>
        <v>協理</v>
      </c>
      <c r="Q4628">
        <f t="shared" si="217"/>
        <v>1.6E-2</v>
      </c>
      <c r="R4628">
        <f t="shared" si="218"/>
        <v>1987.2</v>
      </c>
    </row>
    <row r="4629" spans="1:18" ht="15.75" customHeight="1">
      <c r="A4629" s="19">
        <v>4628</v>
      </c>
      <c r="B4629" s="4">
        <v>53</v>
      </c>
      <c r="C4629" s="15">
        <v>5</v>
      </c>
      <c r="D4629" s="21">
        <v>9</v>
      </c>
      <c r="E4629" s="22">
        <v>44725</v>
      </c>
      <c r="F4629" s="26">
        <v>8</v>
      </c>
      <c r="G4629" s="24">
        <v>0.15</v>
      </c>
      <c r="H4629">
        <f>VLOOKUP($B4629,產品!$A$1:$E$61,4,FALSE)*(1-$G4629)*$F4629</f>
        <v>102000</v>
      </c>
      <c r="I4629" s="58">
        <f>$H4629-VLOOKUP($B4629,產品!$A$2:$E$61,5,FALSE)*F4629-$R4629</f>
        <v>16470</v>
      </c>
      <c r="J4629">
        <f t="shared" si="216"/>
        <v>2022</v>
      </c>
      <c r="P4629" t="str">
        <f>MID(VLOOKUP($D4629,業務!$A$1:$E$11,2,FALSE),FIND("/",VLOOKUP($D4629,業務!$A$1:$E$11,2,FALSE))+1,2)</f>
        <v>經理</v>
      </c>
      <c r="Q4629">
        <f t="shared" si="217"/>
        <v>1.4999999999999999E-2</v>
      </c>
      <c r="R4629">
        <f t="shared" si="218"/>
        <v>1530</v>
      </c>
    </row>
    <row r="4630" spans="1:18" ht="15.75" customHeight="1">
      <c r="A4630" s="19">
        <v>4629</v>
      </c>
      <c r="B4630" s="4">
        <v>25</v>
      </c>
      <c r="C4630" s="15">
        <v>112</v>
      </c>
      <c r="D4630" s="21">
        <v>7</v>
      </c>
      <c r="E4630" s="22">
        <v>44725</v>
      </c>
      <c r="F4630" s="26">
        <v>9</v>
      </c>
      <c r="G4630" s="24">
        <v>0.18</v>
      </c>
      <c r="H4630">
        <f>VLOOKUP($B4630,產品!$A$1:$E$61,4,FALSE)*(1-$G4630)*$F4630</f>
        <v>44280</v>
      </c>
      <c r="I4630" s="58">
        <f>$H4630-VLOOKUP($B4630,產品!$A$2:$E$61,5,FALSE)*F4630-$R4630</f>
        <v>11348.64</v>
      </c>
      <c r="J4630">
        <f t="shared" si="216"/>
        <v>2022</v>
      </c>
      <c r="P4630" t="str">
        <f>MID(VLOOKUP($D4630,業務!$A$1:$E$11,2,FALSE),FIND("/",VLOOKUP($D4630,業務!$A$1:$E$11,2,FALSE))+1,2)</f>
        <v>副理</v>
      </c>
      <c r="Q4630">
        <f t="shared" si="217"/>
        <v>1.2E-2</v>
      </c>
      <c r="R4630">
        <f t="shared" si="218"/>
        <v>531.36</v>
      </c>
    </row>
    <row r="4631" spans="1:18" ht="15.75" customHeight="1">
      <c r="A4631" s="19">
        <v>4630</v>
      </c>
      <c r="B4631" s="4">
        <v>26</v>
      </c>
      <c r="C4631" s="15">
        <v>124</v>
      </c>
      <c r="D4631" s="21">
        <v>6</v>
      </c>
      <c r="E4631" s="33">
        <v>44725</v>
      </c>
      <c r="F4631" s="14">
        <v>11</v>
      </c>
      <c r="G4631" s="34">
        <v>0.16</v>
      </c>
      <c r="H4631">
        <f>VLOOKUP($B4631,產品!$A$1:$E$61,4,FALSE)*(1-$G4631)*$F4631</f>
        <v>60060</v>
      </c>
      <c r="I4631" s="58">
        <f>$H4631-VLOOKUP($B4631,產品!$A$2:$E$61,5,FALSE)*F4631-$R4631</f>
        <v>16559.400000000001</v>
      </c>
      <c r="J4631">
        <f t="shared" si="216"/>
        <v>2022</v>
      </c>
      <c r="P4631" t="str">
        <f>MID(VLOOKUP($D4631,業務!$A$1:$E$11,2,FALSE),FIND("/",VLOOKUP($D4631,業務!$A$1:$E$11,2,FALSE))+1,2)</f>
        <v>專員</v>
      </c>
      <c r="Q4631">
        <f t="shared" si="217"/>
        <v>0.01</v>
      </c>
      <c r="R4631">
        <f t="shared" si="218"/>
        <v>600.6</v>
      </c>
    </row>
    <row r="4632" spans="1:18" ht="15.75" customHeight="1">
      <c r="A4632" s="19">
        <v>4631</v>
      </c>
      <c r="B4632" s="4">
        <v>24</v>
      </c>
      <c r="C4632" s="15">
        <v>277</v>
      </c>
      <c r="D4632" s="21">
        <v>3</v>
      </c>
      <c r="E4632" s="22">
        <v>44725</v>
      </c>
      <c r="F4632" s="26">
        <v>40</v>
      </c>
      <c r="G4632" s="24">
        <v>0.08</v>
      </c>
      <c r="H4632">
        <f>VLOOKUP($B4632,產品!$A$1:$E$61,4,FALSE)*(1-$G4632)*$F4632</f>
        <v>66240</v>
      </c>
      <c r="I4632" s="58">
        <f>$H4632-VLOOKUP($B4632,產品!$A$2:$E$61,5,FALSE)*F4632-$R4632</f>
        <v>36380.160000000003</v>
      </c>
      <c r="J4632">
        <f t="shared" si="216"/>
        <v>2022</v>
      </c>
      <c r="P4632" t="str">
        <f>MID(VLOOKUP($D4632,業務!$A$1:$E$11,2,FALSE),FIND("/",VLOOKUP($D4632,業務!$A$1:$E$11,2,FALSE))+1,2)</f>
        <v>協理</v>
      </c>
      <c r="Q4632">
        <f t="shared" si="217"/>
        <v>1.6E-2</v>
      </c>
      <c r="R4632">
        <f t="shared" si="218"/>
        <v>1059.8399999999999</v>
      </c>
    </row>
    <row r="4633" spans="1:18" ht="15.75" customHeight="1">
      <c r="A4633" s="19">
        <v>4632</v>
      </c>
      <c r="B4633" s="4">
        <v>12</v>
      </c>
      <c r="C4633" s="15">
        <v>113</v>
      </c>
      <c r="D4633" s="21">
        <v>5</v>
      </c>
      <c r="E4633" s="22">
        <v>44725</v>
      </c>
      <c r="F4633" s="26">
        <v>60</v>
      </c>
      <c r="G4633" s="24">
        <v>0.12</v>
      </c>
      <c r="H4633">
        <f>VLOOKUP($B4633,產品!$A$1:$E$61,4,FALSE)*(1-$G4633)*$F4633</f>
        <v>52800</v>
      </c>
      <c r="I4633" s="58">
        <f>$H4633-VLOOKUP($B4633,產品!$A$2:$E$61,5,FALSE)*F4633-$R4633</f>
        <v>28272</v>
      </c>
      <c r="J4633">
        <f t="shared" si="216"/>
        <v>2022</v>
      </c>
      <c r="P4633" t="str">
        <f>MID(VLOOKUP($D4633,業務!$A$1:$E$11,2,FALSE),FIND("/",VLOOKUP($D4633,業務!$A$1:$E$11,2,FALSE))+1,2)</f>
        <v>專員</v>
      </c>
      <c r="Q4633">
        <f t="shared" si="217"/>
        <v>0.01</v>
      </c>
      <c r="R4633">
        <f t="shared" si="218"/>
        <v>528</v>
      </c>
    </row>
    <row r="4634" spans="1:18" ht="15.75" customHeight="1">
      <c r="A4634" s="19">
        <v>4633</v>
      </c>
      <c r="B4634" s="4">
        <v>16</v>
      </c>
      <c r="C4634" s="15">
        <v>271</v>
      </c>
      <c r="D4634" s="21">
        <v>1</v>
      </c>
      <c r="E4634" s="22">
        <v>44725</v>
      </c>
      <c r="F4634" s="26">
        <v>70</v>
      </c>
      <c r="G4634" s="24">
        <v>0.09</v>
      </c>
      <c r="H4634">
        <f>VLOOKUP($B4634,產品!$A$1:$E$61,4,FALSE)*(1-$G4634)*$F4634</f>
        <v>114660</v>
      </c>
      <c r="I4634" s="58">
        <f>$H4634-VLOOKUP($B4634,產品!$A$2:$E$61,5,FALSE)*F4634-$R4634</f>
        <v>63113.4</v>
      </c>
      <c r="J4634">
        <f t="shared" si="216"/>
        <v>2022</v>
      </c>
      <c r="P4634" t="str">
        <f>MID(VLOOKUP($D4634,業務!$A$1:$E$11,2,FALSE),FIND("/",VLOOKUP($D4634,業務!$A$1:$E$11,2,FALSE))+1,2)</f>
        <v>專員</v>
      </c>
      <c r="Q4634">
        <f t="shared" si="217"/>
        <v>0.01</v>
      </c>
      <c r="R4634">
        <f t="shared" si="218"/>
        <v>1146.6000000000001</v>
      </c>
    </row>
    <row r="4635" spans="1:18" ht="15.75" customHeight="1">
      <c r="A4635" s="19">
        <v>4634</v>
      </c>
      <c r="B4635" s="4">
        <v>7</v>
      </c>
      <c r="C4635" s="15">
        <v>112</v>
      </c>
      <c r="D4635" s="21">
        <v>5</v>
      </c>
      <c r="E4635" s="22">
        <v>44725</v>
      </c>
      <c r="F4635" s="26">
        <v>100</v>
      </c>
      <c r="G4635" s="24">
        <v>0.05</v>
      </c>
      <c r="H4635">
        <f>VLOOKUP($B4635,產品!$A$1:$E$61,4,FALSE)*(1-$G4635)*$F4635</f>
        <v>95000</v>
      </c>
      <c r="I4635" s="58">
        <f>$H4635-VLOOKUP($B4635,產品!$A$2:$E$61,5,FALSE)*F4635-$R4635</f>
        <v>54050</v>
      </c>
      <c r="J4635">
        <f t="shared" si="216"/>
        <v>2022</v>
      </c>
      <c r="P4635" t="str">
        <f>MID(VLOOKUP($D4635,業務!$A$1:$E$11,2,FALSE),FIND("/",VLOOKUP($D4635,業務!$A$1:$E$11,2,FALSE))+1,2)</f>
        <v>專員</v>
      </c>
      <c r="Q4635">
        <f t="shared" si="217"/>
        <v>0.01</v>
      </c>
      <c r="R4635">
        <f t="shared" si="218"/>
        <v>950</v>
      </c>
    </row>
    <row r="4636" spans="1:18" ht="15.75" customHeight="1">
      <c r="A4636" s="19">
        <v>4635</v>
      </c>
      <c r="B4636" s="4">
        <v>43</v>
      </c>
      <c r="C4636" s="15">
        <v>291</v>
      </c>
      <c r="D4636" s="21">
        <v>10</v>
      </c>
      <c r="E4636" s="22">
        <v>44726</v>
      </c>
      <c r="F4636" s="26">
        <v>3</v>
      </c>
      <c r="G4636" s="24">
        <v>0.16</v>
      </c>
      <c r="H4636">
        <f>VLOOKUP($B4636,產品!$A$1:$E$61,4,FALSE)*(1-$G4636)*$F4636</f>
        <v>45360</v>
      </c>
      <c r="I4636" s="58">
        <f>$H4636-VLOOKUP($B4636,產品!$A$2:$E$61,5,FALSE)*F4636-$R4636</f>
        <v>9806.4</v>
      </c>
      <c r="J4636">
        <f t="shared" si="216"/>
        <v>2022</v>
      </c>
      <c r="P4636" t="str">
        <f>MID(VLOOKUP($D4636,業務!$A$1:$E$11,2,FALSE),FIND("/",VLOOKUP($D4636,業務!$A$1:$E$11,2,FALSE))+1,2)</f>
        <v>專員</v>
      </c>
      <c r="Q4636">
        <f t="shared" si="217"/>
        <v>0.01</v>
      </c>
      <c r="R4636">
        <f t="shared" si="218"/>
        <v>453.6</v>
      </c>
    </row>
    <row r="4637" spans="1:18" ht="15.75" customHeight="1">
      <c r="A4637" s="19">
        <v>4636</v>
      </c>
      <c r="B4637" s="4">
        <v>36</v>
      </c>
      <c r="C4637" s="15">
        <v>7</v>
      </c>
      <c r="D4637" s="21">
        <v>8</v>
      </c>
      <c r="E4637" s="22">
        <v>44726</v>
      </c>
      <c r="F4637" s="26">
        <v>3</v>
      </c>
      <c r="G4637" s="24">
        <v>0.13</v>
      </c>
      <c r="H4637">
        <f>VLOOKUP($B4637,產品!$A$1:$E$61,4,FALSE)*(1-$G4637)*$F4637</f>
        <v>23490</v>
      </c>
      <c r="I4637" s="58">
        <f>$H4637-VLOOKUP($B4637,產品!$A$2:$E$61,5,FALSE)*F4637-$R4637</f>
        <v>7055.1</v>
      </c>
      <c r="J4637">
        <f t="shared" si="216"/>
        <v>2022</v>
      </c>
      <c r="P4637" t="str">
        <f>MID(VLOOKUP($D4637,業務!$A$1:$E$11,2,FALSE),FIND("/",VLOOKUP($D4637,業務!$A$1:$E$11,2,FALSE))+1,2)</f>
        <v>專員</v>
      </c>
      <c r="Q4637">
        <f t="shared" si="217"/>
        <v>0.01</v>
      </c>
      <c r="R4637">
        <f t="shared" si="218"/>
        <v>234.9</v>
      </c>
    </row>
    <row r="4638" spans="1:18" ht="15.75" customHeight="1">
      <c r="A4638" s="19">
        <v>4637</v>
      </c>
      <c r="B4638" s="4">
        <v>29</v>
      </c>
      <c r="C4638" s="15">
        <v>12</v>
      </c>
      <c r="D4638" s="21">
        <v>9</v>
      </c>
      <c r="E4638" s="22">
        <v>44726</v>
      </c>
      <c r="F4638" s="26">
        <v>4</v>
      </c>
      <c r="G4638" s="24">
        <v>0.16</v>
      </c>
      <c r="H4638">
        <f>VLOOKUP($B4638,產品!$A$1:$E$61,4,FALSE)*(1-$G4638)*$F4638</f>
        <v>20160</v>
      </c>
      <c r="I4638" s="58">
        <f>$H4638-VLOOKUP($B4638,產品!$A$2:$E$61,5,FALSE)*F4638-$R4638</f>
        <v>5457.6</v>
      </c>
      <c r="J4638">
        <f t="shared" si="216"/>
        <v>2022</v>
      </c>
      <c r="P4638" t="str">
        <f>MID(VLOOKUP($D4638,業務!$A$1:$E$11,2,FALSE),FIND("/",VLOOKUP($D4638,業務!$A$1:$E$11,2,FALSE))+1,2)</f>
        <v>經理</v>
      </c>
      <c r="Q4638">
        <f t="shared" si="217"/>
        <v>1.4999999999999999E-2</v>
      </c>
      <c r="R4638">
        <f t="shared" si="218"/>
        <v>302.39999999999998</v>
      </c>
    </row>
    <row r="4639" spans="1:18" ht="15.75" customHeight="1">
      <c r="A4639" s="19">
        <v>4638</v>
      </c>
      <c r="B4639" s="4">
        <v>48</v>
      </c>
      <c r="C4639" s="15">
        <v>3</v>
      </c>
      <c r="D4639" s="21">
        <v>6</v>
      </c>
      <c r="E4639" s="33">
        <v>44726</v>
      </c>
      <c r="F4639" s="14">
        <v>12</v>
      </c>
      <c r="G4639" s="34">
        <v>0.09</v>
      </c>
      <c r="H4639">
        <f>VLOOKUP($B4639,產品!$A$1:$E$61,4,FALSE)*(1-$G4639)*$F4639</f>
        <v>240240</v>
      </c>
      <c r="I4639" s="58">
        <f>$H4639-VLOOKUP($B4639,產品!$A$2:$E$61,5,FALSE)*F4639-$R4639</f>
        <v>66237.600000000006</v>
      </c>
      <c r="J4639">
        <f t="shared" si="216"/>
        <v>2022</v>
      </c>
      <c r="P4639" t="str">
        <f>MID(VLOOKUP($D4639,業務!$A$1:$E$11,2,FALSE),FIND("/",VLOOKUP($D4639,業務!$A$1:$E$11,2,FALSE))+1,2)</f>
        <v>專員</v>
      </c>
      <c r="Q4639">
        <f t="shared" si="217"/>
        <v>0.01</v>
      </c>
      <c r="R4639">
        <f t="shared" si="218"/>
        <v>2402.4</v>
      </c>
    </row>
    <row r="4640" spans="1:18" ht="15.75" customHeight="1">
      <c r="A4640" s="19">
        <v>4639</v>
      </c>
      <c r="B4640" s="4">
        <v>16</v>
      </c>
      <c r="C4640" s="15">
        <v>8</v>
      </c>
      <c r="D4640" s="21">
        <v>10</v>
      </c>
      <c r="E4640" s="22">
        <v>44726</v>
      </c>
      <c r="F4640" s="26">
        <v>12</v>
      </c>
      <c r="G4640" s="24">
        <v>0.09</v>
      </c>
      <c r="H4640">
        <f>VLOOKUP($B4640,產品!$A$1:$E$61,4,FALSE)*(1-$G4640)*$F4640</f>
        <v>19656</v>
      </c>
      <c r="I4640" s="58">
        <f>$H4640-VLOOKUP($B4640,產品!$A$2:$E$61,5,FALSE)*F4640-$R4640</f>
        <v>10819.44</v>
      </c>
      <c r="J4640">
        <f t="shared" si="216"/>
        <v>2022</v>
      </c>
      <c r="P4640" t="str">
        <f>MID(VLOOKUP($D4640,業務!$A$1:$E$11,2,FALSE),FIND("/",VLOOKUP($D4640,業務!$A$1:$E$11,2,FALSE))+1,2)</f>
        <v>專員</v>
      </c>
      <c r="Q4640">
        <f t="shared" si="217"/>
        <v>0.01</v>
      </c>
      <c r="R4640">
        <f t="shared" si="218"/>
        <v>196.56</v>
      </c>
    </row>
    <row r="4641" spans="1:18" ht="15.75" customHeight="1">
      <c r="A4641" s="19">
        <v>4640</v>
      </c>
      <c r="B4641" s="4">
        <v>20</v>
      </c>
      <c r="C4641" s="15">
        <v>5</v>
      </c>
      <c r="D4641" s="21">
        <v>8</v>
      </c>
      <c r="E4641" s="22">
        <v>44726</v>
      </c>
      <c r="F4641" s="26">
        <v>20</v>
      </c>
      <c r="G4641" s="24">
        <v>0.19</v>
      </c>
      <c r="H4641">
        <f>VLOOKUP($B4641,產品!$A$1:$E$61,4,FALSE)*(1-$G4641)*$F4641</f>
        <v>29160</v>
      </c>
      <c r="I4641" s="58">
        <f>$H4641-VLOOKUP($B4641,產品!$A$2:$E$61,5,FALSE)*F4641-$R4641</f>
        <v>14468.4</v>
      </c>
      <c r="J4641">
        <f t="shared" si="216"/>
        <v>2022</v>
      </c>
      <c r="P4641" t="str">
        <f>MID(VLOOKUP($D4641,業務!$A$1:$E$11,2,FALSE),FIND("/",VLOOKUP($D4641,業務!$A$1:$E$11,2,FALSE))+1,2)</f>
        <v>專員</v>
      </c>
      <c r="Q4641">
        <f t="shared" si="217"/>
        <v>0.01</v>
      </c>
      <c r="R4641">
        <f t="shared" si="218"/>
        <v>291.60000000000002</v>
      </c>
    </row>
    <row r="4642" spans="1:18" ht="15.75" customHeight="1">
      <c r="A4642" s="19">
        <v>4641</v>
      </c>
      <c r="B4642" s="4">
        <v>24</v>
      </c>
      <c r="C4642" s="15">
        <v>113</v>
      </c>
      <c r="D4642" s="21">
        <v>5</v>
      </c>
      <c r="E4642" s="22">
        <v>44726</v>
      </c>
      <c r="F4642" s="26">
        <v>50</v>
      </c>
      <c r="G4642" s="24">
        <v>7.0000000000000007E-2</v>
      </c>
      <c r="H4642">
        <f>VLOOKUP($B4642,產品!$A$1:$E$61,4,FALSE)*(1-$G4642)*$F4642</f>
        <v>83700</v>
      </c>
      <c r="I4642" s="58">
        <f>$H4642-VLOOKUP($B4642,產品!$A$2:$E$61,5,FALSE)*F4642-$R4642</f>
        <v>46863</v>
      </c>
      <c r="J4642">
        <f t="shared" si="216"/>
        <v>2022</v>
      </c>
      <c r="P4642" t="str">
        <f>MID(VLOOKUP($D4642,業務!$A$1:$E$11,2,FALSE),FIND("/",VLOOKUP($D4642,業務!$A$1:$E$11,2,FALSE))+1,2)</f>
        <v>專員</v>
      </c>
      <c r="Q4642">
        <f t="shared" si="217"/>
        <v>0.01</v>
      </c>
      <c r="R4642">
        <f t="shared" si="218"/>
        <v>837</v>
      </c>
    </row>
    <row r="4643" spans="1:18" ht="15.75" customHeight="1">
      <c r="A4643" s="19">
        <v>4642</v>
      </c>
      <c r="B4643" s="4">
        <v>11</v>
      </c>
      <c r="C4643" s="15">
        <v>12</v>
      </c>
      <c r="D4643" s="21">
        <v>8</v>
      </c>
      <c r="E4643" s="22">
        <v>44726</v>
      </c>
      <c r="F4643" s="26">
        <v>120</v>
      </c>
      <c r="G4643" s="24">
        <v>0.11</v>
      </c>
      <c r="H4643">
        <f>VLOOKUP($B4643,產品!$A$1:$E$61,4,FALSE)*(1-$G4643)*$F4643</f>
        <v>106800</v>
      </c>
      <c r="I4643" s="58">
        <f>$H4643-VLOOKUP($B4643,產品!$A$2:$E$61,5,FALSE)*F4643-$R4643</f>
        <v>57732</v>
      </c>
      <c r="J4643">
        <f t="shared" si="216"/>
        <v>2022</v>
      </c>
      <c r="P4643" t="str">
        <f>MID(VLOOKUP($D4643,業務!$A$1:$E$11,2,FALSE),FIND("/",VLOOKUP($D4643,業務!$A$1:$E$11,2,FALSE))+1,2)</f>
        <v>專員</v>
      </c>
      <c r="Q4643">
        <f t="shared" si="217"/>
        <v>0.01</v>
      </c>
      <c r="R4643">
        <f t="shared" si="218"/>
        <v>1068</v>
      </c>
    </row>
    <row r="4644" spans="1:18" ht="15.75" customHeight="1">
      <c r="A4644" s="19">
        <v>4643</v>
      </c>
      <c r="B4644" s="4">
        <v>4</v>
      </c>
      <c r="C4644" s="15">
        <v>124</v>
      </c>
      <c r="D4644" s="21">
        <v>10</v>
      </c>
      <c r="E4644" s="22">
        <v>44726</v>
      </c>
      <c r="F4644" s="26">
        <v>250</v>
      </c>
      <c r="G4644" s="24">
        <v>0.19</v>
      </c>
      <c r="H4644">
        <f>VLOOKUP($B4644,產品!$A$1:$E$61,4,FALSE)*(1-$G4644)*$F4644</f>
        <v>202500</v>
      </c>
      <c r="I4644" s="58">
        <f>$H4644-VLOOKUP($B4644,產品!$A$2:$E$61,5,FALSE)*F4644-$R4644</f>
        <v>100475</v>
      </c>
      <c r="J4644">
        <f t="shared" si="216"/>
        <v>2022</v>
      </c>
      <c r="P4644" t="str">
        <f>MID(VLOOKUP($D4644,業務!$A$1:$E$11,2,FALSE),FIND("/",VLOOKUP($D4644,業務!$A$1:$E$11,2,FALSE))+1,2)</f>
        <v>專員</v>
      </c>
      <c r="Q4644">
        <f t="shared" si="217"/>
        <v>0.01</v>
      </c>
      <c r="R4644">
        <f t="shared" si="218"/>
        <v>2025</v>
      </c>
    </row>
    <row r="4645" spans="1:18" ht="15.75" customHeight="1">
      <c r="A4645" s="19">
        <v>4644</v>
      </c>
      <c r="B4645" s="4">
        <v>54</v>
      </c>
      <c r="C4645" s="15">
        <v>260</v>
      </c>
      <c r="D4645" s="21">
        <v>9</v>
      </c>
      <c r="E4645" s="22">
        <v>44727</v>
      </c>
      <c r="F4645" s="26">
        <v>4</v>
      </c>
      <c r="G4645" s="24">
        <v>0.17</v>
      </c>
      <c r="H4645">
        <f>VLOOKUP($B4645,產品!$A$1:$E$61,4,FALSE)*(1-$G4645)*$F4645</f>
        <v>59760</v>
      </c>
      <c r="I4645" s="58">
        <f>$H4645-VLOOKUP($B4645,產品!$A$2:$E$61,5,FALSE)*F4645-$R4645</f>
        <v>8463.6</v>
      </c>
      <c r="J4645">
        <f t="shared" si="216"/>
        <v>2022</v>
      </c>
      <c r="P4645" t="str">
        <f>MID(VLOOKUP($D4645,業務!$A$1:$E$11,2,FALSE),FIND("/",VLOOKUP($D4645,業務!$A$1:$E$11,2,FALSE))+1,2)</f>
        <v>經理</v>
      </c>
      <c r="Q4645">
        <f t="shared" si="217"/>
        <v>1.4999999999999999E-2</v>
      </c>
      <c r="R4645">
        <f t="shared" si="218"/>
        <v>896.4</v>
      </c>
    </row>
    <row r="4646" spans="1:18" ht="15.75" customHeight="1">
      <c r="A4646" s="19">
        <v>4645</v>
      </c>
      <c r="B4646" s="4">
        <v>36</v>
      </c>
      <c r="C4646" s="15">
        <v>267</v>
      </c>
      <c r="D4646" s="21">
        <v>5</v>
      </c>
      <c r="E4646" s="33">
        <v>44727</v>
      </c>
      <c r="F4646" s="14">
        <v>5</v>
      </c>
      <c r="G4646" s="34">
        <v>0.19</v>
      </c>
      <c r="H4646">
        <f>VLOOKUP($B4646,產品!$A$1:$E$61,4,FALSE)*(1-$G4646)*$F4646</f>
        <v>36450.000000000007</v>
      </c>
      <c r="I4646" s="58">
        <f>$H4646-VLOOKUP($B4646,產品!$A$2:$E$61,5,FALSE)*F4646-$R4646</f>
        <v>9085.5000000000073</v>
      </c>
      <c r="J4646">
        <f t="shared" si="216"/>
        <v>2022</v>
      </c>
      <c r="P4646" t="str">
        <f>MID(VLOOKUP($D4646,業務!$A$1:$E$11,2,FALSE),FIND("/",VLOOKUP($D4646,業務!$A$1:$E$11,2,FALSE))+1,2)</f>
        <v>專員</v>
      </c>
      <c r="Q4646">
        <f t="shared" si="217"/>
        <v>0.01</v>
      </c>
      <c r="R4646">
        <f t="shared" si="218"/>
        <v>364.50000000000006</v>
      </c>
    </row>
    <row r="4647" spans="1:18" ht="15.75" customHeight="1">
      <c r="A4647" s="19">
        <v>4646</v>
      </c>
      <c r="B4647" s="4">
        <v>49</v>
      </c>
      <c r="C4647" s="15">
        <v>5</v>
      </c>
      <c r="D4647" s="21">
        <v>8</v>
      </c>
      <c r="E4647" s="22">
        <v>44727</v>
      </c>
      <c r="F4647" s="26">
        <v>5</v>
      </c>
      <c r="G4647" s="24">
        <v>0.18</v>
      </c>
      <c r="H4647">
        <f>VLOOKUP($B4647,產品!$A$1:$E$61,4,FALSE)*(1-$G4647)*$F4647</f>
        <v>61500.000000000007</v>
      </c>
      <c r="I4647" s="58">
        <f>$H4647-VLOOKUP($B4647,產品!$A$2:$E$61,5,FALSE)*F4647-$R4647</f>
        <v>8385.0000000000073</v>
      </c>
      <c r="J4647">
        <f t="shared" si="216"/>
        <v>2022</v>
      </c>
      <c r="P4647" t="str">
        <f>MID(VLOOKUP($D4647,業務!$A$1:$E$11,2,FALSE),FIND("/",VLOOKUP($D4647,業務!$A$1:$E$11,2,FALSE))+1,2)</f>
        <v>專員</v>
      </c>
      <c r="Q4647">
        <f t="shared" si="217"/>
        <v>0.01</v>
      </c>
      <c r="R4647">
        <f t="shared" si="218"/>
        <v>615.00000000000011</v>
      </c>
    </row>
    <row r="4648" spans="1:18" ht="15.75" customHeight="1">
      <c r="A4648" s="19">
        <v>4647</v>
      </c>
      <c r="B4648" s="4">
        <v>36</v>
      </c>
      <c r="C4648" s="15">
        <v>121</v>
      </c>
      <c r="D4648" s="21">
        <v>10</v>
      </c>
      <c r="E4648" s="22">
        <v>44727</v>
      </c>
      <c r="F4648" s="26">
        <v>7</v>
      </c>
      <c r="G4648" s="24">
        <v>0.06</v>
      </c>
      <c r="H4648">
        <f>VLOOKUP($B4648,產品!$A$1:$E$61,4,FALSE)*(1-$G4648)*$F4648</f>
        <v>59220</v>
      </c>
      <c r="I4648" s="58">
        <f>$H4648-VLOOKUP($B4648,產品!$A$2:$E$61,5,FALSE)*F4648-$R4648</f>
        <v>20827.8</v>
      </c>
      <c r="J4648">
        <f t="shared" si="216"/>
        <v>2022</v>
      </c>
      <c r="P4648" t="str">
        <f>MID(VLOOKUP($D4648,業務!$A$1:$E$11,2,FALSE),FIND("/",VLOOKUP($D4648,業務!$A$1:$E$11,2,FALSE))+1,2)</f>
        <v>專員</v>
      </c>
      <c r="Q4648">
        <f t="shared" si="217"/>
        <v>0.01</v>
      </c>
      <c r="R4648">
        <f t="shared" si="218"/>
        <v>592.20000000000005</v>
      </c>
    </row>
    <row r="4649" spans="1:18" ht="15.75" customHeight="1">
      <c r="A4649" s="19">
        <v>4648</v>
      </c>
      <c r="B4649" s="4">
        <v>56</v>
      </c>
      <c r="C4649" s="15">
        <v>270</v>
      </c>
      <c r="D4649" s="21">
        <v>4</v>
      </c>
      <c r="E4649" s="22">
        <v>44727</v>
      </c>
      <c r="F4649" s="26">
        <v>9</v>
      </c>
      <c r="G4649" s="24">
        <v>0.18</v>
      </c>
      <c r="H4649">
        <f>VLOOKUP($B4649,產品!$A$1:$E$61,4,FALSE)*(1-$G4649)*$F4649</f>
        <v>162360</v>
      </c>
      <c r="I4649" s="58">
        <f>$H4649-VLOOKUP($B4649,產品!$A$2:$E$61,5,FALSE)*F4649-$R4649</f>
        <v>21811.680000000029</v>
      </c>
      <c r="J4649">
        <f t="shared" si="216"/>
        <v>2022</v>
      </c>
      <c r="P4649" t="str">
        <f>MID(VLOOKUP($D4649,業務!$A$1:$E$11,2,FALSE),FIND("/",VLOOKUP($D4649,業務!$A$1:$E$11,2,FALSE))+1,2)</f>
        <v>副理</v>
      </c>
      <c r="Q4649">
        <f t="shared" si="217"/>
        <v>1.2E-2</v>
      </c>
      <c r="R4649">
        <f t="shared" si="218"/>
        <v>1948.32</v>
      </c>
    </row>
    <row r="4650" spans="1:18" ht="15.75" customHeight="1">
      <c r="A4650" s="19">
        <v>4649</v>
      </c>
      <c r="B4650" s="4">
        <v>16</v>
      </c>
      <c r="C4650" s="15">
        <v>258</v>
      </c>
      <c r="D4650" s="21">
        <v>10</v>
      </c>
      <c r="E4650" s="22">
        <v>44727</v>
      </c>
      <c r="F4650" s="26">
        <v>11</v>
      </c>
      <c r="G4650" s="24">
        <v>0.12</v>
      </c>
      <c r="H4650">
        <f>VLOOKUP($B4650,產品!$A$1:$E$61,4,FALSE)*(1-$G4650)*$F4650</f>
        <v>17424</v>
      </c>
      <c r="I4650" s="58">
        <f>$H4650-VLOOKUP($B4650,產品!$A$2:$E$61,5,FALSE)*F4650-$R4650</f>
        <v>9329.76</v>
      </c>
      <c r="J4650">
        <f t="shared" si="216"/>
        <v>2022</v>
      </c>
      <c r="P4650" t="str">
        <f>MID(VLOOKUP($D4650,業務!$A$1:$E$11,2,FALSE),FIND("/",VLOOKUP($D4650,業務!$A$1:$E$11,2,FALSE))+1,2)</f>
        <v>專員</v>
      </c>
      <c r="Q4650">
        <f t="shared" si="217"/>
        <v>0.01</v>
      </c>
      <c r="R4650">
        <f t="shared" si="218"/>
        <v>174.24</v>
      </c>
    </row>
    <row r="4651" spans="1:18" ht="15.75" customHeight="1">
      <c r="A4651" s="19">
        <v>4650</v>
      </c>
      <c r="B4651" s="4">
        <v>22</v>
      </c>
      <c r="C4651" s="15">
        <v>292</v>
      </c>
      <c r="D4651" s="21">
        <v>5</v>
      </c>
      <c r="E4651" s="22">
        <v>44727</v>
      </c>
      <c r="F4651" s="26">
        <v>15</v>
      </c>
      <c r="G4651" s="24">
        <v>0.1</v>
      </c>
      <c r="H4651">
        <f>VLOOKUP($B4651,產品!$A$1:$E$61,4,FALSE)*(1-$G4651)*$F4651</f>
        <v>24300</v>
      </c>
      <c r="I4651" s="58">
        <f>$H4651-VLOOKUP($B4651,產品!$A$2:$E$61,5,FALSE)*F4651-$R4651</f>
        <v>13257</v>
      </c>
      <c r="J4651">
        <f t="shared" si="216"/>
        <v>2022</v>
      </c>
      <c r="P4651" t="str">
        <f>MID(VLOOKUP($D4651,業務!$A$1:$E$11,2,FALSE),FIND("/",VLOOKUP($D4651,業務!$A$1:$E$11,2,FALSE))+1,2)</f>
        <v>專員</v>
      </c>
      <c r="Q4651">
        <f t="shared" si="217"/>
        <v>0.01</v>
      </c>
      <c r="R4651">
        <f t="shared" si="218"/>
        <v>243</v>
      </c>
    </row>
    <row r="4652" spans="1:18" ht="15.75" customHeight="1">
      <c r="A4652" s="19">
        <v>4651</v>
      </c>
      <c r="B4652" s="4">
        <v>36</v>
      </c>
      <c r="C4652" s="15">
        <v>294</v>
      </c>
      <c r="D4652" s="21">
        <v>5</v>
      </c>
      <c r="E4652" s="22">
        <v>44728</v>
      </c>
      <c r="F4652" s="26">
        <v>4</v>
      </c>
      <c r="G4652" s="24">
        <v>0.2</v>
      </c>
      <c r="H4652">
        <f>VLOOKUP($B4652,產品!$A$1:$E$61,4,FALSE)*(1-$G4652)*$F4652</f>
        <v>28800</v>
      </c>
      <c r="I4652" s="58">
        <f>$H4652-VLOOKUP($B4652,產品!$A$2:$E$61,5,FALSE)*F4652-$R4652</f>
        <v>6912</v>
      </c>
      <c r="J4652">
        <f t="shared" si="216"/>
        <v>2022</v>
      </c>
      <c r="P4652" t="str">
        <f>MID(VLOOKUP($D4652,業務!$A$1:$E$11,2,FALSE),FIND("/",VLOOKUP($D4652,業務!$A$1:$E$11,2,FALSE))+1,2)</f>
        <v>專員</v>
      </c>
      <c r="Q4652">
        <f t="shared" si="217"/>
        <v>0.01</v>
      </c>
      <c r="R4652">
        <f t="shared" si="218"/>
        <v>288</v>
      </c>
    </row>
    <row r="4653" spans="1:18" ht="15.75" customHeight="1">
      <c r="A4653" s="19">
        <v>4652</v>
      </c>
      <c r="B4653" s="4">
        <v>49</v>
      </c>
      <c r="C4653" s="15">
        <v>116</v>
      </c>
      <c r="D4653" s="21">
        <v>4</v>
      </c>
      <c r="E4653" s="33">
        <v>44728</v>
      </c>
      <c r="F4653" s="14">
        <v>15</v>
      </c>
      <c r="G4653" s="34">
        <v>0.14000000000000001</v>
      </c>
      <c r="H4653">
        <f>VLOOKUP($B4653,產品!$A$1:$E$61,4,FALSE)*(1-$G4653)*$F4653</f>
        <v>193500</v>
      </c>
      <c r="I4653" s="58">
        <f>$H4653-VLOOKUP($B4653,產品!$A$2:$E$61,5,FALSE)*F4653-$R4653</f>
        <v>33678</v>
      </c>
      <c r="J4653">
        <f t="shared" si="216"/>
        <v>2022</v>
      </c>
      <c r="P4653" t="str">
        <f>MID(VLOOKUP($D4653,業務!$A$1:$E$11,2,FALSE),FIND("/",VLOOKUP($D4653,業務!$A$1:$E$11,2,FALSE))+1,2)</f>
        <v>副理</v>
      </c>
      <c r="Q4653">
        <f t="shared" si="217"/>
        <v>1.2E-2</v>
      </c>
      <c r="R4653">
        <f t="shared" si="218"/>
        <v>2322</v>
      </c>
    </row>
    <row r="4654" spans="1:18" ht="15.75" customHeight="1">
      <c r="A4654" s="19">
        <v>4653</v>
      </c>
      <c r="B4654" s="4">
        <v>19</v>
      </c>
      <c r="C4654" s="15">
        <v>2</v>
      </c>
      <c r="D4654" s="21">
        <v>5</v>
      </c>
      <c r="E4654" s="22">
        <v>44728</v>
      </c>
      <c r="F4654" s="26">
        <v>16</v>
      </c>
      <c r="G4654" s="24">
        <v>0.11</v>
      </c>
      <c r="H4654">
        <f>VLOOKUP($B4654,產品!$A$1:$E$61,4,FALSE)*(1-$G4654)*$F4654</f>
        <v>25632</v>
      </c>
      <c r="I4654" s="58">
        <f>$H4654-VLOOKUP($B4654,產品!$A$2:$E$61,5,FALSE)*F4654-$R4654</f>
        <v>13855.68</v>
      </c>
      <c r="J4654">
        <f t="shared" si="216"/>
        <v>2022</v>
      </c>
      <c r="P4654" t="str">
        <f>MID(VLOOKUP($D4654,業務!$A$1:$E$11,2,FALSE),FIND("/",VLOOKUP($D4654,業務!$A$1:$E$11,2,FALSE))+1,2)</f>
        <v>專員</v>
      </c>
      <c r="Q4654">
        <f t="shared" si="217"/>
        <v>0.01</v>
      </c>
      <c r="R4654">
        <f t="shared" si="218"/>
        <v>256.32</v>
      </c>
    </row>
    <row r="4655" spans="1:18" ht="15.75" customHeight="1">
      <c r="A4655" s="19">
        <v>4654</v>
      </c>
      <c r="B4655" s="4">
        <v>27</v>
      </c>
      <c r="C4655" s="15">
        <v>113</v>
      </c>
      <c r="D4655" s="21">
        <v>8</v>
      </c>
      <c r="E4655" s="22">
        <v>44728</v>
      </c>
      <c r="F4655" s="26">
        <v>20</v>
      </c>
      <c r="G4655" s="24">
        <v>0.18</v>
      </c>
      <c r="H4655">
        <f>VLOOKUP($B4655,產品!$A$1:$E$61,4,FALSE)*(1-$G4655)*$F4655</f>
        <v>114800</v>
      </c>
      <c r="I4655" s="58">
        <f>$H4655-VLOOKUP($B4655,產品!$A$2:$E$61,5,FALSE)*F4655-$R4655</f>
        <v>29652</v>
      </c>
      <c r="J4655">
        <f t="shared" si="216"/>
        <v>2022</v>
      </c>
      <c r="P4655" t="str">
        <f>MID(VLOOKUP($D4655,業務!$A$1:$E$11,2,FALSE),FIND("/",VLOOKUP($D4655,業務!$A$1:$E$11,2,FALSE))+1,2)</f>
        <v>專員</v>
      </c>
      <c r="Q4655">
        <f t="shared" si="217"/>
        <v>0.01</v>
      </c>
      <c r="R4655">
        <f t="shared" si="218"/>
        <v>1148</v>
      </c>
    </row>
    <row r="4656" spans="1:18" ht="15.75" customHeight="1">
      <c r="A4656" s="19">
        <v>4655</v>
      </c>
      <c r="B4656" s="4">
        <v>31</v>
      </c>
      <c r="C4656" s="15">
        <v>9</v>
      </c>
      <c r="D4656" s="21">
        <v>4</v>
      </c>
      <c r="E4656" s="22">
        <v>44729</v>
      </c>
      <c r="F4656" s="26">
        <v>6</v>
      </c>
      <c r="G4656" s="24">
        <v>0.05</v>
      </c>
      <c r="H4656">
        <f>VLOOKUP($B4656,產品!$A$1:$E$61,4,FALSE)*(1-$G4656)*$F4656</f>
        <v>39900</v>
      </c>
      <c r="I4656" s="58">
        <f>$H4656-VLOOKUP($B4656,產品!$A$2:$E$61,5,FALSE)*F4656-$R4656</f>
        <v>14221.2</v>
      </c>
      <c r="J4656">
        <f t="shared" si="216"/>
        <v>2022</v>
      </c>
      <c r="P4656" t="str">
        <f>MID(VLOOKUP($D4656,業務!$A$1:$E$11,2,FALSE),FIND("/",VLOOKUP($D4656,業務!$A$1:$E$11,2,FALSE))+1,2)</f>
        <v>副理</v>
      </c>
      <c r="Q4656">
        <f t="shared" si="217"/>
        <v>1.2E-2</v>
      </c>
      <c r="R4656">
        <f t="shared" si="218"/>
        <v>478.8</v>
      </c>
    </row>
    <row r="4657" spans="1:18" ht="15.75" customHeight="1">
      <c r="A4657" s="19">
        <v>4656</v>
      </c>
      <c r="B4657" s="4">
        <v>60</v>
      </c>
      <c r="C4657" s="15">
        <v>265</v>
      </c>
      <c r="D4657" s="21">
        <v>3</v>
      </c>
      <c r="E4657" s="22">
        <v>44729</v>
      </c>
      <c r="F4657" s="26">
        <v>8</v>
      </c>
      <c r="G4657" s="24">
        <v>0.1</v>
      </c>
      <c r="H4657">
        <f>VLOOKUP($B4657,產品!$A$1:$E$61,4,FALSE)*(1-$G4657)*$F4657</f>
        <v>180000</v>
      </c>
      <c r="I4657" s="58">
        <f>$H4657-VLOOKUP($B4657,產品!$A$2:$E$61,5,FALSE)*F4657-$R4657</f>
        <v>37120</v>
      </c>
      <c r="J4657">
        <f t="shared" si="216"/>
        <v>2022</v>
      </c>
      <c r="P4657" t="str">
        <f>MID(VLOOKUP($D4657,業務!$A$1:$E$11,2,FALSE),FIND("/",VLOOKUP($D4657,業務!$A$1:$E$11,2,FALSE))+1,2)</f>
        <v>協理</v>
      </c>
      <c r="Q4657">
        <f t="shared" si="217"/>
        <v>1.6E-2</v>
      </c>
      <c r="R4657">
        <f t="shared" si="218"/>
        <v>2880</v>
      </c>
    </row>
    <row r="4658" spans="1:18" ht="15.75" customHeight="1">
      <c r="A4658" s="19">
        <v>4657</v>
      </c>
      <c r="B4658" s="4">
        <v>49</v>
      </c>
      <c r="C4658" s="15">
        <v>291</v>
      </c>
      <c r="D4658" s="21">
        <v>9</v>
      </c>
      <c r="E4658" s="22">
        <v>44729</v>
      </c>
      <c r="F4658" s="26">
        <v>9</v>
      </c>
      <c r="G4658" s="24">
        <v>0.05</v>
      </c>
      <c r="H4658">
        <f>VLOOKUP($B4658,產品!$A$1:$E$61,4,FALSE)*(1-$G4658)*$F4658</f>
        <v>128250</v>
      </c>
      <c r="I4658" s="58">
        <f>$H4658-VLOOKUP($B4658,產品!$A$2:$E$61,5,FALSE)*F4658-$R4658</f>
        <v>31826.25</v>
      </c>
      <c r="J4658">
        <f t="shared" si="216"/>
        <v>2022</v>
      </c>
      <c r="P4658" t="str">
        <f>MID(VLOOKUP($D4658,業務!$A$1:$E$11,2,FALSE),FIND("/",VLOOKUP($D4658,業務!$A$1:$E$11,2,FALSE))+1,2)</f>
        <v>經理</v>
      </c>
      <c r="Q4658">
        <f t="shared" si="217"/>
        <v>1.4999999999999999E-2</v>
      </c>
      <c r="R4658">
        <f t="shared" si="218"/>
        <v>1923.75</v>
      </c>
    </row>
    <row r="4659" spans="1:18" ht="15.75" customHeight="1">
      <c r="A4659" s="19">
        <v>4658</v>
      </c>
      <c r="B4659" s="4">
        <v>38</v>
      </c>
      <c r="C4659" s="15">
        <v>273</v>
      </c>
      <c r="D4659" s="21">
        <v>8</v>
      </c>
      <c r="E4659" s="22">
        <v>44729</v>
      </c>
      <c r="F4659" s="26">
        <v>9</v>
      </c>
      <c r="G4659" s="24">
        <v>0.17</v>
      </c>
      <c r="H4659">
        <f>VLOOKUP($B4659,產品!$A$1:$E$61,4,FALSE)*(1-$G4659)*$F4659</f>
        <v>112050</v>
      </c>
      <c r="I4659" s="58">
        <f>$H4659-VLOOKUP($B4659,產品!$A$2:$E$61,5,FALSE)*F4659-$R4659</f>
        <v>23179.5</v>
      </c>
      <c r="J4659">
        <f t="shared" si="216"/>
        <v>2022</v>
      </c>
      <c r="P4659" t="str">
        <f>MID(VLOOKUP($D4659,業務!$A$1:$E$11,2,FALSE),FIND("/",VLOOKUP($D4659,業務!$A$1:$E$11,2,FALSE))+1,2)</f>
        <v>專員</v>
      </c>
      <c r="Q4659">
        <f t="shared" si="217"/>
        <v>0.01</v>
      </c>
      <c r="R4659">
        <f t="shared" si="218"/>
        <v>1120.5</v>
      </c>
    </row>
    <row r="4660" spans="1:18" ht="15.75" customHeight="1">
      <c r="A4660" s="19">
        <v>4659</v>
      </c>
      <c r="B4660" s="4">
        <v>27</v>
      </c>
      <c r="C4660" s="15">
        <v>138</v>
      </c>
      <c r="D4660" s="21">
        <v>1</v>
      </c>
      <c r="E4660" s="22">
        <v>44729</v>
      </c>
      <c r="F4660" s="26">
        <v>13</v>
      </c>
      <c r="G4660" s="24">
        <v>0.08</v>
      </c>
      <c r="H4660">
        <f>VLOOKUP($B4660,產品!$A$1:$E$61,4,FALSE)*(1-$G4660)*$F4660</f>
        <v>83720</v>
      </c>
      <c r="I4660" s="58">
        <f>$H4660-VLOOKUP($B4660,產品!$A$2:$E$61,5,FALSE)*F4660-$R4660</f>
        <v>28282.799999999999</v>
      </c>
      <c r="J4660">
        <f t="shared" si="216"/>
        <v>2022</v>
      </c>
      <c r="P4660" t="str">
        <f>MID(VLOOKUP($D4660,業務!$A$1:$E$11,2,FALSE),FIND("/",VLOOKUP($D4660,業務!$A$1:$E$11,2,FALSE))+1,2)</f>
        <v>專員</v>
      </c>
      <c r="Q4660">
        <f t="shared" si="217"/>
        <v>0.01</v>
      </c>
      <c r="R4660">
        <f t="shared" si="218"/>
        <v>837.2</v>
      </c>
    </row>
    <row r="4661" spans="1:18" ht="15.75" customHeight="1">
      <c r="A4661" s="19">
        <v>4660</v>
      </c>
      <c r="B4661" s="4">
        <v>13</v>
      </c>
      <c r="C4661" s="15">
        <v>11</v>
      </c>
      <c r="D4661" s="21">
        <v>3</v>
      </c>
      <c r="E4661" s="22">
        <v>44729</v>
      </c>
      <c r="F4661" s="26">
        <v>20</v>
      </c>
      <c r="G4661" s="24">
        <v>0.05</v>
      </c>
      <c r="H4661">
        <f>VLOOKUP($B4661,產品!$A$1:$E$61,4,FALSE)*(1-$G4661)*$F4661</f>
        <v>34200</v>
      </c>
      <c r="I4661" s="58">
        <f>$H4661-VLOOKUP($B4661,產品!$A$2:$E$61,5,FALSE)*F4661-$R4661</f>
        <v>19252.8</v>
      </c>
      <c r="J4661">
        <f t="shared" si="216"/>
        <v>2022</v>
      </c>
      <c r="P4661" t="str">
        <f>MID(VLOOKUP($D4661,業務!$A$1:$E$11,2,FALSE),FIND("/",VLOOKUP($D4661,業務!$A$1:$E$11,2,FALSE))+1,2)</f>
        <v>協理</v>
      </c>
      <c r="Q4661">
        <f t="shared" si="217"/>
        <v>1.6E-2</v>
      </c>
      <c r="R4661">
        <f t="shared" si="218"/>
        <v>547.20000000000005</v>
      </c>
    </row>
    <row r="4662" spans="1:18" ht="15.75" customHeight="1">
      <c r="A4662" s="19">
        <v>4661</v>
      </c>
      <c r="B4662" s="4">
        <v>3</v>
      </c>
      <c r="C4662" s="15">
        <v>285</v>
      </c>
      <c r="D4662" s="21">
        <v>7</v>
      </c>
      <c r="E4662" s="22">
        <v>44729</v>
      </c>
      <c r="F4662" s="26">
        <v>20</v>
      </c>
      <c r="G4662" s="24">
        <v>0.1</v>
      </c>
      <c r="H4662">
        <f>VLOOKUP($B4662,產品!$A$1:$E$61,4,FALSE)*(1-$G4662)*$F4662</f>
        <v>18000</v>
      </c>
      <c r="I4662" s="58">
        <f>$H4662-VLOOKUP($B4662,產品!$A$2:$E$61,5,FALSE)*F4662-$R4662</f>
        <v>9784</v>
      </c>
      <c r="J4662">
        <f t="shared" si="216"/>
        <v>2022</v>
      </c>
      <c r="P4662" t="str">
        <f>MID(VLOOKUP($D4662,業務!$A$1:$E$11,2,FALSE),FIND("/",VLOOKUP($D4662,業務!$A$1:$E$11,2,FALSE))+1,2)</f>
        <v>副理</v>
      </c>
      <c r="Q4662">
        <f t="shared" si="217"/>
        <v>1.2E-2</v>
      </c>
      <c r="R4662">
        <f t="shared" si="218"/>
        <v>216</v>
      </c>
    </row>
    <row r="4663" spans="1:18" ht="15.75" customHeight="1">
      <c r="A4663" s="19">
        <v>4662</v>
      </c>
      <c r="B4663" s="4">
        <v>4</v>
      </c>
      <c r="C4663" s="15">
        <v>5</v>
      </c>
      <c r="D4663" s="21">
        <v>7</v>
      </c>
      <c r="E4663" s="22">
        <v>44729</v>
      </c>
      <c r="F4663" s="26">
        <v>60</v>
      </c>
      <c r="G4663" s="24">
        <v>0.2</v>
      </c>
      <c r="H4663">
        <f>VLOOKUP($B4663,產品!$A$1:$E$61,4,FALSE)*(1-$G4663)*$F4663</f>
        <v>48000</v>
      </c>
      <c r="I4663" s="58">
        <f>$H4663-VLOOKUP($B4663,產品!$A$2:$E$61,5,FALSE)*F4663-$R4663</f>
        <v>23424</v>
      </c>
      <c r="J4663">
        <f t="shared" si="216"/>
        <v>2022</v>
      </c>
      <c r="P4663" t="str">
        <f>MID(VLOOKUP($D4663,業務!$A$1:$E$11,2,FALSE),FIND("/",VLOOKUP($D4663,業務!$A$1:$E$11,2,FALSE))+1,2)</f>
        <v>副理</v>
      </c>
      <c r="Q4663">
        <f t="shared" si="217"/>
        <v>1.2E-2</v>
      </c>
      <c r="R4663">
        <f t="shared" si="218"/>
        <v>576</v>
      </c>
    </row>
    <row r="4664" spans="1:18" ht="15.75" customHeight="1">
      <c r="A4664" s="19">
        <v>4663</v>
      </c>
      <c r="B4664" s="4">
        <v>19</v>
      </c>
      <c r="C4664" s="15">
        <v>264</v>
      </c>
      <c r="D4664" s="21">
        <v>4</v>
      </c>
      <c r="E4664" s="22">
        <v>44729</v>
      </c>
      <c r="F4664" s="26">
        <v>70</v>
      </c>
      <c r="G4664" s="24">
        <v>0.12</v>
      </c>
      <c r="H4664">
        <f>VLOOKUP($B4664,產品!$A$1:$E$61,4,FALSE)*(1-$G4664)*$F4664</f>
        <v>110880</v>
      </c>
      <c r="I4664" s="58">
        <f>$H4664-VLOOKUP($B4664,產品!$A$2:$E$61,5,FALSE)*F4664-$R4664</f>
        <v>59149.440000000002</v>
      </c>
      <c r="J4664">
        <f t="shared" si="216"/>
        <v>2022</v>
      </c>
      <c r="P4664" t="str">
        <f>MID(VLOOKUP($D4664,業務!$A$1:$E$11,2,FALSE),FIND("/",VLOOKUP($D4664,業務!$A$1:$E$11,2,FALSE))+1,2)</f>
        <v>副理</v>
      </c>
      <c r="Q4664">
        <f t="shared" si="217"/>
        <v>1.2E-2</v>
      </c>
      <c r="R4664">
        <f t="shared" si="218"/>
        <v>1330.56</v>
      </c>
    </row>
    <row r="4665" spans="1:18" ht="15.75" customHeight="1">
      <c r="A4665" s="19">
        <v>4664</v>
      </c>
      <c r="B4665" s="4">
        <v>7</v>
      </c>
      <c r="C4665" s="15">
        <v>136</v>
      </c>
      <c r="D4665" s="21">
        <v>3</v>
      </c>
      <c r="E4665" s="33">
        <v>44729</v>
      </c>
      <c r="F4665" s="14">
        <v>90</v>
      </c>
      <c r="G4665" s="34">
        <v>0.18</v>
      </c>
      <c r="H4665">
        <f>VLOOKUP($B4665,產品!$A$1:$E$61,4,FALSE)*(1-$G4665)*$F4665</f>
        <v>73800.000000000015</v>
      </c>
      <c r="I4665" s="58">
        <f>$H4665-VLOOKUP($B4665,產品!$A$2:$E$61,5,FALSE)*F4665-$R4665</f>
        <v>36619.200000000012</v>
      </c>
      <c r="J4665">
        <f t="shared" si="216"/>
        <v>2022</v>
      </c>
      <c r="P4665" t="str">
        <f>MID(VLOOKUP($D4665,業務!$A$1:$E$11,2,FALSE),FIND("/",VLOOKUP($D4665,業務!$A$1:$E$11,2,FALSE))+1,2)</f>
        <v>協理</v>
      </c>
      <c r="Q4665">
        <f t="shared" si="217"/>
        <v>1.6E-2</v>
      </c>
      <c r="R4665">
        <f t="shared" si="218"/>
        <v>1180.8000000000002</v>
      </c>
    </row>
    <row r="4666" spans="1:18" ht="15.75" customHeight="1">
      <c r="A4666" s="19">
        <v>4665</v>
      </c>
      <c r="B4666" s="4">
        <v>39</v>
      </c>
      <c r="C4666" s="15">
        <v>115</v>
      </c>
      <c r="D4666" s="21">
        <v>9</v>
      </c>
      <c r="E4666" s="22">
        <v>44730</v>
      </c>
      <c r="F4666" s="26">
        <v>2</v>
      </c>
      <c r="G4666" s="24">
        <v>0.12</v>
      </c>
      <c r="H4666">
        <f>VLOOKUP($B4666,產品!$A$1:$E$61,4,FALSE)*(1-$G4666)*$F4666</f>
        <v>31680</v>
      </c>
      <c r="I4666" s="58">
        <f>$H4666-VLOOKUP($B4666,產品!$A$2:$E$61,5,FALSE)*F4666-$R4666</f>
        <v>7804.8</v>
      </c>
      <c r="J4666">
        <f t="shared" si="216"/>
        <v>2022</v>
      </c>
      <c r="P4666" t="str">
        <f>MID(VLOOKUP($D4666,業務!$A$1:$E$11,2,FALSE),FIND("/",VLOOKUP($D4666,業務!$A$1:$E$11,2,FALSE))+1,2)</f>
        <v>經理</v>
      </c>
      <c r="Q4666">
        <f t="shared" si="217"/>
        <v>1.4999999999999999E-2</v>
      </c>
      <c r="R4666">
        <f t="shared" si="218"/>
        <v>475.2</v>
      </c>
    </row>
    <row r="4667" spans="1:18" ht="15.75" customHeight="1">
      <c r="A4667" s="19">
        <v>4666</v>
      </c>
      <c r="B4667" s="4">
        <v>52</v>
      </c>
      <c r="C4667" s="15">
        <v>122</v>
      </c>
      <c r="D4667" s="21">
        <v>8</v>
      </c>
      <c r="E4667" s="22">
        <v>44730</v>
      </c>
      <c r="F4667" s="26">
        <v>4</v>
      </c>
      <c r="G4667" s="24">
        <v>0.06</v>
      </c>
      <c r="H4667">
        <f>VLOOKUP($B4667,產品!$A$1:$E$61,4,FALSE)*(1-$G4667)*$F4667</f>
        <v>82720</v>
      </c>
      <c r="I4667" s="58">
        <f>$H4667-VLOOKUP($B4667,產品!$A$2:$E$61,5,FALSE)*F4667-$R4667</f>
        <v>20292.800000000007</v>
      </c>
      <c r="J4667">
        <f t="shared" si="216"/>
        <v>2022</v>
      </c>
      <c r="P4667" t="str">
        <f>MID(VLOOKUP($D4667,業務!$A$1:$E$11,2,FALSE),FIND("/",VLOOKUP($D4667,業務!$A$1:$E$11,2,FALSE))+1,2)</f>
        <v>專員</v>
      </c>
      <c r="Q4667">
        <f t="shared" si="217"/>
        <v>0.01</v>
      </c>
      <c r="R4667">
        <f t="shared" si="218"/>
        <v>827.2</v>
      </c>
    </row>
    <row r="4668" spans="1:18" ht="15.75" customHeight="1">
      <c r="A4668" s="19">
        <v>4667</v>
      </c>
      <c r="B4668" s="4">
        <v>58</v>
      </c>
      <c r="C4668" s="15">
        <v>115</v>
      </c>
      <c r="D4668" s="21">
        <v>7</v>
      </c>
      <c r="E4668" s="22">
        <v>44730</v>
      </c>
      <c r="F4668" s="26">
        <v>4</v>
      </c>
      <c r="G4668" s="24">
        <v>0.05</v>
      </c>
      <c r="H4668">
        <f>VLOOKUP($B4668,產品!$A$1:$E$61,4,FALSE)*(1-$G4668)*$F4668</f>
        <v>79800</v>
      </c>
      <c r="I4668" s="58">
        <f>$H4668-VLOOKUP($B4668,產品!$A$2:$E$61,5,FALSE)*F4668-$R4668</f>
        <v>20042.400000000009</v>
      </c>
      <c r="J4668">
        <f t="shared" si="216"/>
        <v>2022</v>
      </c>
      <c r="P4668" t="str">
        <f>MID(VLOOKUP($D4668,業務!$A$1:$E$11,2,FALSE),FIND("/",VLOOKUP($D4668,業務!$A$1:$E$11,2,FALSE))+1,2)</f>
        <v>副理</v>
      </c>
      <c r="Q4668">
        <f t="shared" si="217"/>
        <v>1.2E-2</v>
      </c>
      <c r="R4668">
        <f t="shared" si="218"/>
        <v>957.6</v>
      </c>
    </row>
    <row r="4669" spans="1:18" ht="15.75" customHeight="1">
      <c r="A4669" s="19">
        <v>4668</v>
      </c>
      <c r="B4669" s="4">
        <v>25</v>
      </c>
      <c r="C4669" s="15">
        <v>286</v>
      </c>
      <c r="D4669" s="21">
        <v>8</v>
      </c>
      <c r="E4669" s="22">
        <v>44730</v>
      </c>
      <c r="F4669" s="26">
        <v>6</v>
      </c>
      <c r="G4669" s="24">
        <v>0.08</v>
      </c>
      <c r="H4669">
        <f>VLOOKUP($B4669,產品!$A$1:$E$61,4,FALSE)*(1-$G4669)*$F4669</f>
        <v>33120</v>
      </c>
      <c r="I4669" s="58">
        <f>$H4669-VLOOKUP($B4669,產品!$A$2:$E$61,5,FALSE)*F4669-$R4669</f>
        <v>11188.8</v>
      </c>
      <c r="J4669">
        <f t="shared" si="216"/>
        <v>2022</v>
      </c>
      <c r="P4669" t="str">
        <f>MID(VLOOKUP($D4669,業務!$A$1:$E$11,2,FALSE),FIND("/",VLOOKUP($D4669,業務!$A$1:$E$11,2,FALSE))+1,2)</f>
        <v>專員</v>
      </c>
      <c r="Q4669">
        <f t="shared" si="217"/>
        <v>0.01</v>
      </c>
      <c r="R4669">
        <f t="shared" si="218"/>
        <v>331.2</v>
      </c>
    </row>
    <row r="4670" spans="1:18" ht="15.75" customHeight="1">
      <c r="A4670" s="19">
        <v>4669</v>
      </c>
      <c r="B4670" s="4">
        <v>56</v>
      </c>
      <c r="C4670" s="15">
        <v>116</v>
      </c>
      <c r="D4670" s="21">
        <v>2</v>
      </c>
      <c r="E4670" s="22">
        <v>44730</v>
      </c>
      <c r="F4670" s="26">
        <v>7</v>
      </c>
      <c r="G4670" s="24">
        <v>0.13</v>
      </c>
      <c r="H4670">
        <f>VLOOKUP($B4670,產品!$A$1:$E$61,4,FALSE)*(1-$G4670)*$F4670</f>
        <v>133980</v>
      </c>
      <c r="I4670" s="58">
        <f>$H4670-VLOOKUP($B4670,產品!$A$2:$E$61,5,FALSE)*F4670-$R4670</f>
        <v>24170.300000000014</v>
      </c>
      <c r="J4670">
        <f t="shared" si="216"/>
        <v>2022</v>
      </c>
      <c r="P4670" t="str">
        <f>MID(VLOOKUP($D4670,業務!$A$1:$E$11,2,FALSE),FIND("/",VLOOKUP($D4670,業務!$A$1:$E$11,2,FALSE))+1,2)</f>
        <v>經理</v>
      </c>
      <c r="Q4670">
        <f t="shared" si="217"/>
        <v>1.4999999999999999E-2</v>
      </c>
      <c r="R4670">
        <f t="shared" si="218"/>
        <v>2009.6999999999998</v>
      </c>
    </row>
    <row r="4671" spans="1:18" ht="15.75" customHeight="1">
      <c r="A4671" s="19">
        <v>4670</v>
      </c>
      <c r="B4671" s="4">
        <v>43</v>
      </c>
      <c r="C4671" s="15">
        <v>292</v>
      </c>
      <c r="D4671" s="21">
        <v>1</v>
      </c>
      <c r="E4671" s="22">
        <v>44730</v>
      </c>
      <c r="F4671" s="26">
        <v>13</v>
      </c>
      <c r="G4671" s="24">
        <v>0.17</v>
      </c>
      <c r="H4671">
        <f>VLOOKUP($B4671,產品!$A$1:$E$61,4,FALSE)*(1-$G4671)*$F4671</f>
        <v>194220</v>
      </c>
      <c r="I4671" s="58">
        <f>$H4671-VLOOKUP($B4671,產品!$A$2:$E$61,5,FALSE)*F4671-$R4671</f>
        <v>40177.800000000003</v>
      </c>
      <c r="J4671">
        <f t="shared" si="216"/>
        <v>2022</v>
      </c>
      <c r="P4671" t="str">
        <f>MID(VLOOKUP($D4671,業務!$A$1:$E$11,2,FALSE),FIND("/",VLOOKUP($D4671,業務!$A$1:$E$11,2,FALSE))+1,2)</f>
        <v>專員</v>
      </c>
      <c r="Q4671">
        <f t="shared" si="217"/>
        <v>0.01</v>
      </c>
      <c r="R4671">
        <f t="shared" si="218"/>
        <v>1942.2</v>
      </c>
    </row>
    <row r="4672" spans="1:18" ht="15.75" customHeight="1">
      <c r="A4672" s="19">
        <v>4671</v>
      </c>
      <c r="B4672" s="4">
        <v>12</v>
      </c>
      <c r="C4672" s="15">
        <v>278</v>
      </c>
      <c r="D4672" s="21">
        <v>7</v>
      </c>
      <c r="E4672" s="22">
        <v>44730</v>
      </c>
      <c r="F4672" s="26">
        <v>20</v>
      </c>
      <c r="G4672" s="24">
        <v>0.18</v>
      </c>
      <c r="H4672">
        <f>VLOOKUP($B4672,產品!$A$1:$E$61,4,FALSE)*(1-$G4672)*$F4672</f>
        <v>16400.000000000004</v>
      </c>
      <c r="I4672" s="58">
        <f>$H4672-VLOOKUP($B4672,產品!$A$2:$E$61,5,FALSE)*F4672-$R4672</f>
        <v>8203.2000000000044</v>
      </c>
      <c r="J4672">
        <f t="shared" si="216"/>
        <v>2022</v>
      </c>
      <c r="P4672" t="str">
        <f>MID(VLOOKUP($D4672,業務!$A$1:$E$11,2,FALSE),FIND("/",VLOOKUP($D4672,業務!$A$1:$E$11,2,FALSE))+1,2)</f>
        <v>副理</v>
      </c>
      <c r="Q4672">
        <f t="shared" si="217"/>
        <v>1.2E-2</v>
      </c>
      <c r="R4672">
        <f t="shared" si="218"/>
        <v>196.80000000000004</v>
      </c>
    </row>
    <row r="4673" spans="1:18" ht="15.75" customHeight="1">
      <c r="A4673" s="19">
        <v>4672</v>
      </c>
      <c r="B4673" s="4">
        <v>8</v>
      </c>
      <c r="C4673" s="15">
        <v>1</v>
      </c>
      <c r="D4673" s="21">
        <v>5</v>
      </c>
      <c r="E4673" s="22">
        <v>44730</v>
      </c>
      <c r="F4673" s="26">
        <v>40</v>
      </c>
      <c r="G4673" s="24">
        <v>0.15</v>
      </c>
      <c r="H4673">
        <f>VLOOKUP($B4673,產品!$A$1:$E$61,4,FALSE)*(1-$G4673)*$F4673</f>
        <v>34000</v>
      </c>
      <c r="I4673" s="58">
        <f>$H4673-VLOOKUP($B4673,產品!$A$2:$E$61,5,FALSE)*F4673-$R4673</f>
        <v>17660</v>
      </c>
      <c r="J4673">
        <f t="shared" si="216"/>
        <v>2022</v>
      </c>
      <c r="P4673" t="str">
        <f>MID(VLOOKUP($D4673,業務!$A$1:$E$11,2,FALSE),FIND("/",VLOOKUP($D4673,業務!$A$1:$E$11,2,FALSE))+1,2)</f>
        <v>專員</v>
      </c>
      <c r="Q4673">
        <f t="shared" si="217"/>
        <v>0.01</v>
      </c>
      <c r="R4673">
        <f t="shared" si="218"/>
        <v>340</v>
      </c>
    </row>
    <row r="4674" spans="1:18" ht="15.75" customHeight="1">
      <c r="A4674" s="19">
        <v>4673</v>
      </c>
      <c r="B4674" s="4">
        <v>10</v>
      </c>
      <c r="C4674" s="15">
        <v>6</v>
      </c>
      <c r="D4674" s="21">
        <v>6</v>
      </c>
      <c r="E4674" s="22">
        <v>44730</v>
      </c>
      <c r="F4674" s="26">
        <v>50</v>
      </c>
      <c r="G4674" s="24">
        <v>0.18</v>
      </c>
      <c r="H4674">
        <f>VLOOKUP($B4674,產品!$A$1:$E$61,4,FALSE)*(1-$G4674)*$F4674</f>
        <v>41000.000000000007</v>
      </c>
      <c r="I4674" s="58">
        <f>$H4674-VLOOKUP($B4674,產品!$A$2:$E$61,5,FALSE)*F4674-$R4674</f>
        <v>20590.000000000007</v>
      </c>
      <c r="J4674">
        <f t="shared" si="216"/>
        <v>2022</v>
      </c>
      <c r="P4674" t="str">
        <f>MID(VLOOKUP($D4674,業務!$A$1:$E$11,2,FALSE),FIND("/",VLOOKUP($D4674,業務!$A$1:$E$11,2,FALSE))+1,2)</f>
        <v>專員</v>
      </c>
      <c r="Q4674">
        <f t="shared" si="217"/>
        <v>0.01</v>
      </c>
      <c r="R4674">
        <f t="shared" si="218"/>
        <v>410.00000000000006</v>
      </c>
    </row>
    <row r="4675" spans="1:18" ht="15.75" customHeight="1">
      <c r="A4675" s="19">
        <v>4674</v>
      </c>
      <c r="B4675" s="4">
        <v>5</v>
      </c>
      <c r="C4675" s="15">
        <v>7</v>
      </c>
      <c r="D4675" s="21">
        <v>10</v>
      </c>
      <c r="E4675" s="22">
        <v>44730</v>
      </c>
      <c r="F4675" s="26">
        <v>60</v>
      </c>
      <c r="G4675" s="24">
        <v>0.08</v>
      </c>
      <c r="H4675">
        <f>VLOOKUP($B4675,產品!$A$1:$E$61,4,FALSE)*(1-$G4675)*$F4675</f>
        <v>55200</v>
      </c>
      <c r="I4675" s="58">
        <f>$H4675-VLOOKUP($B4675,產品!$A$2:$E$61,5,FALSE)*F4675-$R4675</f>
        <v>30648</v>
      </c>
      <c r="J4675">
        <f t="shared" ref="J4675:J4738" si="219">YEAR(E4675)</f>
        <v>2022</v>
      </c>
      <c r="P4675" t="str">
        <f>MID(VLOOKUP($D4675,業務!$A$1:$E$11,2,FALSE),FIND("/",VLOOKUP($D4675,業務!$A$1:$E$11,2,FALSE))+1,2)</f>
        <v>專員</v>
      </c>
      <c r="Q4675">
        <f t="shared" ref="Q4675:Q4738" si="220">IF($P4675="專員",1%,IF($P4675="副理",1.2%,IF($P4675="經理",1.5%,IF($P4675="協理",1.6%,0))))</f>
        <v>0.01</v>
      </c>
      <c r="R4675">
        <f t="shared" ref="R4675:R4738" si="221">$H4675*$Q4675</f>
        <v>552</v>
      </c>
    </row>
    <row r="4676" spans="1:18" ht="15.75" customHeight="1">
      <c r="A4676" s="19">
        <v>4675</v>
      </c>
      <c r="B4676" s="4">
        <v>16</v>
      </c>
      <c r="C4676" s="15">
        <v>258</v>
      </c>
      <c r="D4676" s="21">
        <v>8</v>
      </c>
      <c r="E4676" s="22">
        <v>44730</v>
      </c>
      <c r="F4676" s="26">
        <v>100</v>
      </c>
      <c r="G4676" s="24">
        <v>0.19</v>
      </c>
      <c r="H4676">
        <f>VLOOKUP($B4676,產品!$A$1:$E$61,4,FALSE)*(1-$G4676)*$F4676</f>
        <v>145800</v>
      </c>
      <c r="I4676" s="58">
        <f>$H4676-VLOOKUP($B4676,產品!$A$2:$E$61,5,FALSE)*F4676-$R4676</f>
        <v>72342</v>
      </c>
      <c r="J4676">
        <f t="shared" si="219"/>
        <v>2022</v>
      </c>
      <c r="P4676" t="str">
        <f>MID(VLOOKUP($D4676,業務!$A$1:$E$11,2,FALSE),FIND("/",VLOOKUP($D4676,業務!$A$1:$E$11,2,FALSE))+1,2)</f>
        <v>專員</v>
      </c>
      <c r="Q4676">
        <f t="shared" si="220"/>
        <v>0.01</v>
      </c>
      <c r="R4676">
        <f t="shared" si="221"/>
        <v>1458</v>
      </c>
    </row>
    <row r="4677" spans="1:18" ht="15.75" customHeight="1">
      <c r="A4677" s="19">
        <v>4676</v>
      </c>
      <c r="B4677" s="4">
        <v>27</v>
      </c>
      <c r="C4677" s="15">
        <v>118</v>
      </c>
      <c r="D4677" s="21">
        <v>7</v>
      </c>
      <c r="E4677" s="33">
        <v>44731</v>
      </c>
      <c r="F4677" s="14">
        <v>4</v>
      </c>
      <c r="G4677" s="34">
        <v>0.14000000000000001</v>
      </c>
      <c r="H4677">
        <f>VLOOKUP($B4677,產品!$A$1:$E$61,4,FALSE)*(1-$G4677)*$F4677</f>
        <v>24080</v>
      </c>
      <c r="I4677" s="58">
        <f>$H4677-VLOOKUP($B4677,產品!$A$2:$E$61,5,FALSE)*F4677-$R4677</f>
        <v>6991.04</v>
      </c>
      <c r="J4677">
        <f t="shared" si="219"/>
        <v>2022</v>
      </c>
      <c r="P4677" t="str">
        <f>MID(VLOOKUP($D4677,業務!$A$1:$E$11,2,FALSE),FIND("/",VLOOKUP($D4677,業務!$A$1:$E$11,2,FALSE))+1,2)</f>
        <v>副理</v>
      </c>
      <c r="Q4677">
        <f t="shared" si="220"/>
        <v>1.2E-2</v>
      </c>
      <c r="R4677">
        <f t="shared" si="221"/>
        <v>288.95999999999998</v>
      </c>
    </row>
    <row r="4678" spans="1:18" ht="15.75" customHeight="1">
      <c r="A4678" s="19">
        <v>4677</v>
      </c>
      <c r="B4678" s="4">
        <v>35</v>
      </c>
      <c r="C4678" s="15">
        <v>6</v>
      </c>
      <c r="D4678" s="21">
        <v>7</v>
      </c>
      <c r="E4678" s="22">
        <v>44731</v>
      </c>
      <c r="F4678" s="26">
        <v>6</v>
      </c>
      <c r="G4678" s="24">
        <v>0.05</v>
      </c>
      <c r="H4678">
        <f>VLOOKUP($B4678,產品!$A$1:$E$61,4,FALSE)*(1-$G4678)*$F4678</f>
        <v>48450</v>
      </c>
      <c r="I4678" s="58">
        <f>$H4678-VLOOKUP($B4678,產品!$A$2:$E$61,5,FALSE)*F4678-$R4678</f>
        <v>17268.599999999999</v>
      </c>
      <c r="J4678">
        <f t="shared" si="219"/>
        <v>2022</v>
      </c>
      <c r="P4678" t="str">
        <f>MID(VLOOKUP($D4678,業務!$A$1:$E$11,2,FALSE),FIND("/",VLOOKUP($D4678,業務!$A$1:$E$11,2,FALSE))+1,2)</f>
        <v>副理</v>
      </c>
      <c r="Q4678">
        <f t="shared" si="220"/>
        <v>1.2E-2</v>
      </c>
      <c r="R4678">
        <f t="shared" si="221"/>
        <v>581.4</v>
      </c>
    </row>
    <row r="4679" spans="1:18" ht="15.75" customHeight="1">
      <c r="A4679" s="19">
        <v>4678</v>
      </c>
      <c r="B4679" s="4">
        <v>54</v>
      </c>
      <c r="C4679" s="15">
        <v>280</v>
      </c>
      <c r="D4679" s="21">
        <v>5</v>
      </c>
      <c r="E4679" s="33">
        <v>44731</v>
      </c>
      <c r="F4679" s="14">
        <v>6</v>
      </c>
      <c r="G4679" s="34">
        <v>0.2</v>
      </c>
      <c r="H4679">
        <f>VLOOKUP($B4679,產品!$A$1:$E$61,4,FALSE)*(1-$G4679)*$F4679</f>
        <v>86400</v>
      </c>
      <c r="I4679" s="58">
        <f>$H4679-VLOOKUP($B4679,產品!$A$2:$E$61,5,FALSE)*F4679-$R4679</f>
        <v>9936</v>
      </c>
      <c r="J4679">
        <f t="shared" si="219"/>
        <v>2022</v>
      </c>
      <c r="P4679" t="str">
        <f>MID(VLOOKUP($D4679,業務!$A$1:$E$11,2,FALSE),FIND("/",VLOOKUP($D4679,業務!$A$1:$E$11,2,FALSE))+1,2)</f>
        <v>專員</v>
      </c>
      <c r="Q4679">
        <f t="shared" si="220"/>
        <v>0.01</v>
      </c>
      <c r="R4679">
        <f t="shared" si="221"/>
        <v>864</v>
      </c>
    </row>
    <row r="4680" spans="1:18" ht="15.75" customHeight="1">
      <c r="A4680" s="19">
        <v>4679</v>
      </c>
      <c r="B4680" s="4">
        <v>26</v>
      </c>
      <c r="C4680" s="15">
        <v>272</v>
      </c>
      <c r="D4680" s="21">
        <v>9</v>
      </c>
      <c r="E4680" s="22">
        <v>44731</v>
      </c>
      <c r="F4680" s="26">
        <v>9</v>
      </c>
      <c r="G4680" s="24">
        <v>0.12</v>
      </c>
      <c r="H4680">
        <f>VLOOKUP($B4680,產品!$A$1:$E$61,4,FALSE)*(1-$G4680)*$F4680</f>
        <v>51480</v>
      </c>
      <c r="I4680" s="58">
        <f>$H4680-VLOOKUP($B4680,產品!$A$2:$E$61,5,FALSE)*F4680-$R4680</f>
        <v>15607.8</v>
      </c>
      <c r="J4680">
        <f t="shared" si="219"/>
        <v>2022</v>
      </c>
      <c r="P4680" t="str">
        <f>MID(VLOOKUP($D4680,業務!$A$1:$E$11,2,FALSE),FIND("/",VLOOKUP($D4680,業務!$A$1:$E$11,2,FALSE))+1,2)</f>
        <v>經理</v>
      </c>
      <c r="Q4680">
        <f t="shared" si="220"/>
        <v>1.4999999999999999E-2</v>
      </c>
      <c r="R4680">
        <f t="shared" si="221"/>
        <v>772.19999999999993</v>
      </c>
    </row>
    <row r="4681" spans="1:18" ht="15.75" customHeight="1">
      <c r="A4681" s="19">
        <v>4680</v>
      </c>
      <c r="B4681" s="4">
        <v>44</v>
      </c>
      <c r="C4681" s="15">
        <v>113</v>
      </c>
      <c r="D4681" s="21">
        <v>1</v>
      </c>
      <c r="E4681" s="22">
        <v>44731</v>
      </c>
      <c r="F4681" s="26">
        <v>10</v>
      </c>
      <c r="G4681" s="24">
        <v>0.1</v>
      </c>
      <c r="H4681">
        <f>VLOOKUP($B4681,產品!$A$1:$E$61,4,FALSE)*(1-$G4681)*$F4681</f>
        <v>180000</v>
      </c>
      <c r="I4681" s="58">
        <f>$H4681-VLOOKUP($B4681,產品!$A$2:$E$61,5,FALSE)*F4681-$R4681</f>
        <v>48200</v>
      </c>
      <c r="J4681">
        <f t="shared" si="219"/>
        <v>2022</v>
      </c>
      <c r="P4681" t="str">
        <f>MID(VLOOKUP($D4681,業務!$A$1:$E$11,2,FALSE),FIND("/",VLOOKUP($D4681,業務!$A$1:$E$11,2,FALSE))+1,2)</f>
        <v>專員</v>
      </c>
      <c r="Q4681">
        <f t="shared" si="220"/>
        <v>0.01</v>
      </c>
      <c r="R4681">
        <f t="shared" si="221"/>
        <v>1800</v>
      </c>
    </row>
    <row r="4682" spans="1:18" ht="15.75" customHeight="1">
      <c r="A4682" s="19">
        <v>4681</v>
      </c>
      <c r="B4682" s="4">
        <v>48</v>
      </c>
      <c r="C4682" s="15">
        <v>267</v>
      </c>
      <c r="D4682" s="21">
        <v>6</v>
      </c>
      <c r="E4682" s="22">
        <v>44731</v>
      </c>
      <c r="F4682" s="26">
        <v>15</v>
      </c>
      <c r="G4682" s="24">
        <v>0.16</v>
      </c>
      <c r="H4682">
        <f>VLOOKUP($B4682,產品!$A$1:$E$61,4,FALSE)*(1-$G4682)*$F4682</f>
        <v>277200</v>
      </c>
      <c r="I4682" s="58">
        <f>$H4682-VLOOKUP($B4682,產品!$A$2:$E$61,5,FALSE)*F4682-$R4682</f>
        <v>59928</v>
      </c>
      <c r="J4682">
        <f t="shared" si="219"/>
        <v>2022</v>
      </c>
      <c r="P4682" t="str">
        <f>MID(VLOOKUP($D4682,業務!$A$1:$E$11,2,FALSE),FIND("/",VLOOKUP($D4682,業務!$A$1:$E$11,2,FALSE))+1,2)</f>
        <v>專員</v>
      </c>
      <c r="Q4682">
        <f t="shared" si="220"/>
        <v>0.01</v>
      </c>
      <c r="R4682">
        <f t="shared" si="221"/>
        <v>2772</v>
      </c>
    </row>
    <row r="4683" spans="1:18" ht="15.75" customHeight="1">
      <c r="A4683" s="19">
        <v>4682</v>
      </c>
      <c r="B4683" s="4">
        <v>20</v>
      </c>
      <c r="C4683" s="15">
        <v>10</v>
      </c>
      <c r="D4683" s="21">
        <v>8</v>
      </c>
      <c r="E4683" s="22">
        <v>44731</v>
      </c>
      <c r="F4683" s="26">
        <v>40</v>
      </c>
      <c r="G4683" s="24">
        <v>0.08</v>
      </c>
      <c r="H4683">
        <f>VLOOKUP($B4683,產品!$A$1:$E$61,4,FALSE)*(1-$G4683)*$F4683</f>
        <v>66240</v>
      </c>
      <c r="I4683" s="58">
        <f>$H4683-VLOOKUP($B4683,產品!$A$2:$E$61,5,FALSE)*F4683-$R4683</f>
        <v>36777.599999999999</v>
      </c>
      <c r="J4683">
        <f t="shared" si="219"/>
        <v>2022</v>
      </c>
      <c r="P4683" t="str">
        <f>MID(VLOOKUP($D4683,業務!$A$1:$E$11,2,FALSE),FIND("/",VLOOKUP($D4683,業務!$A$1:$E$11,2,FALSE))+1,2)</f>
        <v>專員</v>
      </c>
      <c r="Q4683">
        <f t="shared" si="220"/>
        <v>0.01</v>
      </c>
      <c r="R4683">
        <f t="shared" si="221"/>
        <v>662.4</v>
      </c>
    </row>
    <row r="4684" spans="1:18" ht="15.75" customHeight="1">
      <c r="A4684" s="19">
        <v>4683</v>
      </c>
      <c r="B4684" s="4">
        <v>3</v>
      </c>
      <c r="C4684" s="15">
        <v>123</v>
      </c>
      <c r="D4684" s="21">
        <v>5</v>
      </c>
      <c r="E4684" s="22">
        <v>44731</v>
      </c>
      <c r="F4684" s="26">
        <v>60</v>
      </c>
      <c r="G4684" s="24">
        <v>0.17</v>
      </c>
      <c r="H4684">
        <f>VLOOKUP($B4684,產品!$A$1:$E$61,4,FALSE)*(1-$G4684)*$F4684</f>
        <v>49800</v>
      </c>
      <c r="I4684" s="58">
        <f>$H4684-VLOOKUP($B4684,產品!$A$2:$E$61,5,FALSE)*F4684-$R4684</f>
        <v>25302</v>
      </c>
      <c r="J4684">
        <f t="shared" si="219"/>
        <v>2022</v>
      </c>
      <c r="P4684" t="str">
        <f>MID(VLOOKUP($D4684,業務!$A$1:$E$11,2,FALSE),FIND("/",VLOOKUP($D4684,業務!$A$1:$E$11,2,FALSE))+1,2)</f>
        <v>專員</v>
      </c>
      <c r="Q4684">
        <f t="shared" si="220"/>
        <v>0.01</v>
      </c>
      <c r="R4684">
        <f t="shared" si="221"/>
        <v>498</v>
      </c>
    </row>
    <row r="4685" spans="1:18" ht="15.75" customHeight="1">
      <c r="A4685" s="19">
        <v>4684</v>
      </c>
      <c r="B4685" s="4">
        <v>5</v>
      </c>
      <c r="C4685" s="15">
        <v>138</v>
      </c>
      <c r="D4685" s="21">
        <v>6</v>
      </c>
      <c r="E4685" s="22">
        <v>44731</v>
      </c>
      <c r="F4685" s="26">
        <v>70</v>
      </c>
      <c r="G4685" s="24">
        <v>0.14000000000000001</v>
      </c>
      <c r="H4685">
        <f>VLOOKUP($B4685,產品!$A$1:$E$61,4,FALSE)*(1-$G4685)*$F4685</f>
        <v>60200</v>
      </c>
      <c r="I4685" s="58">
        <f>$H4685-VLOOKUP($B4685,產品!$A$2:$E$61,5,FALSE)*F4685-$R4685</f>
        <v>31598</v>
      </c>
      <c r="J4685">
        <f t="shared" si="219"/>
        <v>2022</v>
      </c>
      <c r="P4685" t="str">
        <f>MID(VLOOKUP($D4685,業務!$A$1:$E$11,2,FALSE),FIND("/",VLOOKUP($D4685,業務!$A$1:$E$11,2,FALSE))+1,2)</f>
        <v>專員</v>
      </c>
      <c r="Q4685">
        <f t="shared" si="220"/>
        <v>0.01</v>
      </c>
      <c r="R4685">
        <f t="shared" si="221"/>
        <v>602</v>
      </c>
    </row>
    <row r="4686" spans="1:18" ht="15.75" customHeight="1">
      <c r="A4686" s="19">
        <v>4685</v>
      </c>
      <c r="B4686" s="4">
        <v>6</v>
      </c>
      <c r="C4686" s="15">
        <v>9</v>
      </c>
      <c r="D4686" s="21">
        <v>1</v>
      </c>
      <c r="E4686" s="22">
        <v>44731</v>
      </c>
      <c r="F4686" s="26">
        <v>150</v>
      </c>
      <c r="G4686" s="24">
        <v>0.1</v>
      </c>
      <c r="H4686">
        <f>VLOOKUP($B4686,產品!$A$1:$E$61,4,FALSE)*(1-$G4686)*$F4686</f>
        <v>135000</v>
      </c>
      <c r="I4686" s="58">
        <f>$H4686-VLOOKUP($B4686,產品!$A$2:$E$61,5,FALSE)*F4686-$R4686</f>
        <v>73650</v>
      </c>
      <c r="J4686">
        <f t="shared" si="219"/>
        <v>2022</v>
      </c>
      <c r="P4686" t="str">
        <f>MID(VLOOKUP($D4686,業務!$A$1:$E$11,2,FALSE),FIND("/",VLOOKUP($D4686,業務!$A$1:$E$11,2,FALSE))+1,2)</f>
        <v>專員</v>
      </c>
      <c r="Q4686">
        <f t="shared" si="220"/>
        <v>0.01</v>
      </c>
      <c r="R4686">
        <f t="shared" si="221"/>
        <v>1350</v>
      </c>
    </row>
    <row r="4687" spans="1:18" ht="15.75" customHeight="1">
      <c r="A4687" s="19">
        <v>4686</v>
      </c>
      <c r="B4687" s="4">
        <v>49</v>
      </c>
      <c r="C4687" s="15">
        <v>6</v>
      </c>
      <c r="D4687" s="21">
        <v>1</v>
      </c>
      <c r="E4687" s="22">
        <v>44732</v>
      </c>
      <c r="F4687" s="26">
        <v>3</v>
      </c>
      <c r="G4687" s="24">
        <v>0.08</v>
      </c>
      <c r="H4687">
        <f>VLOOKUP($B4687,產品!$A$1:$E$61,4,FALSE)*(1-$G4687)*$F4687</f>
        <v>41400</v>
      </c>
      <c r="I4687" s="58">
        <f>$H4687-VLOOKUP($B4687,產品!$A$2:$E$61,5,FALSE)*F4687-$R4687</f>
        <v>9486</v>
      </c>
      <c r="J4687">
        <f t="shared" si="219"/>
        <v>2022</v>
      </c>
      <c r="P4687" t="str">
        <f>MID(VLOOKUP($D4687,業務!$A$1:$E$11,2,FALSE),FIND("/",VLOOKUP($D4687,業務!$A$1:$E$11,2,FALSE))+1,2)</f>
        <v>專員</v>
      </c>
      <c r="Q4687">
        <f t="shared" si="220"/>
        <v>0.01</v>
      </c>
      <c r="R4687">
        <f t="shared" si="221"/>
        <v>414</v>
      </c>
    </row>
    <row r="4688" spans="1:18" ht="15.75" customHeight="1">
      <c r="A4688" s="19">
        <v>4687</v>
      </c>
      <c r="B4688" s="4">
        <v>23</v>
      </c>
      <c r="C4688" s="15">
        <v>279</v>
      </c>
      <c r="D4688" s="21">
        <v>6</v>
      </c>
      <c r="E4688" s="22">
        <v>44732</v>
      </c>
      <c r="F4688" s="26">
        <v>40</v>
      </c>
      <c r="G4688" s="24">
        <v>0.17</v>
      </c>
      <c r="H4688">
        <f>VLOOKUP($B4688,產品!$A$1:$E$61,4,FALSE)*(1-$G4688)*$F4688</f>
        <v>59760</v>
      </c>
      <c r="I4688" s="58">
        <f>$H4688-VLOOKUP($B4688,產品!$A$2:$E$61,5,FALSE)*F4688-$R4688</f>
        <v>30362.400000000001</v>
      </c>
      <c r="J4688">
        <f t="shared" si="219"/>
        <v>2022</v>
      </c>
      <c r="P4688" t="str">
        <f>MID(VLOOKUP($D4688,業務!$A$1:$E$11,2,FALSE),FIND("/",VLOOKUP($D4688,業務!$A$1:$E$11,2,FALSE))+1,2)</f>
        <v>專員</v>
      </c>
      <c r="Q4688">
        <f t="shared" si="220"/>
        <v>0.01</v>
      </c>
      <c r="R4688">
        <f t="shared" si="221"/>
        <v>597.6</v>
      </c>
    </row>
    <row r="4689" spans="1:18" ht="15.75" customHeight="1">
      <c r="A4689" s="19">
        <v>4688</v>
      </c>
      <c r="B4689" s="4">
        <v>56</v>
      </c>
      <c r="C4689" s="15">
        <v>270</v>
      </c>
      <c r="D4689" s="21">
        <v>3</v>
      </c>
      <c r="E4689" s="22">
        <v>44733</v>
      </c>
      <c r="F4689" s="26">
        <v>2</v>
      </c>
      <c r="G4689" s="24">
        <v>0.18</v>
      </c>
      <c r="H4689">
        <f>VLOOKUP($B4689,產品!$A$1:$E$61,4,FALSE)*(1-$G4689)*$F4689</f>
        <v>36080</v>
      </c>
      <c r="I4689" s="58">
        <f>$H4689-VLOOKUP($B4689,產品!$A$2:$E$61,5,FALSE)*F4689-$R4689</f>
        <v>4702.7200000000039</v>
      </c>
      <c r="J4689">
        <f t="shared" si="219"/>
        <v>2022</v>
      </c>
      <c r="P4689" t="str">
        <f>MID(VLOOKUP($D4689,業務!$A$1:$E$11,2,FALSE),FIND("/",VLOOKUP($D4689,業務!$A$1:$E$11,2,FALSE))+1,2)</f>
        <v>協理</v>
      </c>
      <c r="Q4689">
        <f t="shared" si="220"/>
        <v>1.6E-2</v>
      </c>
      <c r="R4689">
        <f t="shared" si="221"/>
        <v>577.28</v>
      </c>
    </row>
    <row r="4690" spans="1:18" ht="15.75" customHeight="1">
      <c r="A4690" s="19">
        <v>4689</v>
      </c>
      <c r="B4690" s="4">
        <v>60</v>
      </c>
      <c r="C4690" s="15">
        <v>283</v>
      </c>
      <c r="D4690" s="21">
        <v>2</v>
      </c>
      <c r="E4690" s="22">
        <v>44733</v>
      </c>
      <c r="F4690" s="26">
        <v>8</v>
      </c>
      <c r="G4690" s="24">
        <v>0.17</v>
      </c>
      <c r="H4690">
        <f>VLOOKUP($B4690,產品!$A$1:$E$61,4,FALSE)*(1-$G4690)*$F4690</f>
        <v>166000</v>
      </c>
      <c r="I4690" s="58">
        <f>$H4690-VLOOKUP($B4690,產品!$A$2:$E$61,5,FALSE)*F4690-$R4690</f>
        <v>23510</v>
      </c>
      <c r="J4690">
        <f t="shared" si="219"/>
        <v>2022</v>
      </c>
      <c r="P4690" t="str">
        <f>MID(VLOOKUP($D4690,業務!$A$1:$E$11,2,FALSE),FIND("/",VLOOKUP($D4690,業務!$A$1:$E$11,2,FALSE))+1,2)</f>
        <v>經理</v>
      </c>
      <c r="Q4690">
        <f t="shared" si="220"/>
        <v>1.4999999999999999E-2</v>
      </c>
      <c r="R4690">
        <f t="shared" si="221"/>
        <v>2490</v>
      </c>
    </row>
    <row r="4691" spans="1:18" ht="15.75" customHeight="1">
      <c r="A4691" s="19">
        <v>4690</v>
      </c>
      <c r="B4691" s="4">
        <v>46</v>
      </c>
      <c r="C4691" s="15">
        <v>9</v>
      </c>
      <c r="D4691" s="21">
        <v>1</v>
      </c>
      <c r="E4691" s="22">
        <v>44733</v>
      </c>
      <c r="F4691" s="26">
        <v>10</v>
      </c>
      <c r="G4691" s="24">
        <v>0.06</v>
      </c>
      <c r="H4691">
        <f>VLOOKUP($B4691,產品!$A$1:$E$61,4,FALSE)*(1-$G4691)*$F4691</f>
        <v>159800</v>
      </c>
      <c r="I4691" s="58">
        <f>$H4691-VLOOKUP($B4691,產品!$A$2:$E$61,5,FALSE)*F4691-$R4691</f>
        <v>47702</v>
      </c>
      <c r="J4691">
        <f t="shared" si="219"/>
        <v>2022</v>
      </c>
      <c r="P4691" t="str">
        <f>MID(VLOOKUP($D4691,業務!$A$1:$E$11,2,FALSE),FIND("/",VLOOKUP($D4691,業務!$A$1:$E$11,2,FALSE))+1,2)</f>
        <v>專員</v>
      </c>
      <c r="Q4691">
        <f t="shared" si="220"/>
        <v>0.01</v>
      </c>
      <c r="R4691">
        <f t="shared" si="221"/>
        <v>1598</v>
      </c>
    </row>
    <row r="4692" spans="1:18" ht="15.75" customHeight="1">
      <c r="A4692" s="19">
        <v>4691</v>
      </c>
      <c r="B4692" s="4">
        <v>38</v>
      </c>
      <c r="C4692" s="15">
        <v>3</v>
      </c>
      <c r="D4692" s="21">
        <v>7</v>
      </c>
      <c r="E4692" s="22">
        <v>44733</v>
      </c>
      <c r="F4692" s="26">
        <v>10</v>
      </c>
      <c r="G4692" s="24">
        <v>0.16</v>
      </c>
      <c r="H4692">
        <f>VLOOKUP($B4692,產品!$A$1:$E$61,4,FALSE)*(1-$G4692)*$F4692</f>
        <v>126000</v>
      </c>
      <c r="I4692" s="58">
        <f>$H4692-VLOOKUP($B4692,產品!$A$2:$E$61,5,FALSE)*F4692-$R4692</f>
        <v>26988</v>
      </c>
      <c r="J4692">
        <f t="shared" si="219"/>
        <v>2022</v>
      </c>
      <c r="P4692" t="str">
        <f>MID(VLOOKUP($D4692,業務!$A$1:$E$11,2,FALSE),FIND("/",VLOOKUP($D4692,業務!$A$1:$E$11,2,FALSE))+1,2)</f>
        <v>副理</v>
      </c>
      <c r="Q4692">
        <f t="shared" si="220"/>
        <v>1.2E-2</v>
      </c>
      <c r="R4692">
        <f t="shared" si="221"/>
        <v>1512</v>
      </c>
    </row>
    <row r="4693" spans="1:18" ht="15.75" customHeight="1">
      <c r="A4693" s="19">
        <v>4692</v>
      </c>
      <c r="B4693" s="4">
        <v>15</v>
      </c>
      <c r="C4693" s="15">
        <v>3</v>
      </c>
      <c r="D4693" s="21">
        <v>6</v>
      </c>
      <c r="E4693" s="22">
        <v>44733</v>
      </c>
      <c r="F4693" s="26">
        <v>30</v>
      </c>
      <c r="G4693" s="24">
        <v>7.0000000000000007E-2</v>
      </c>
      <c r="H4693">
        <f>VLOOKUP($B4693,產品!$A$1:$E$61,4,FALSE)*(1-$G4693)*$F4693</f>
        <v>50220</v>
      </c>
      <c r="I4693" s="58">
        <f>$H4693-VLOOKUP($B4693,產品!$A$2:$E$61,5,FALSE)*F4693-$R4693</f>
        <v>28117.8</v>
      </c>
      <c r="J4693">
        <f t="shared" si="219"/>
        <v>2022</v>
      </c>
      <c r="P4693" t="str">
        <f>MID(VLOOKUP($D4693,業務!$A$1:$E$11,2,FALSE),FIND("/",VLOOKUP($D4693,業務!$A$1:$E$11,2,FALSE))+1,2)</f>
        <v>專員</v>
      </c>
      <c r="Q4693">
        <f t="shared" si="220"/>
        <v>0.01</v>
      </c>
      <c r="R4693">
        <f t="shared" si="221"/>
        <v>502.2</v>
      </c>
    </row>
    <row r="4694" spans="1:18" ht="15.75" customHeight="1">
      <c r="A4694" s="19">
        <v>4693</v>
      </c>
      <c r="B4694" s="4">
        <v>13</v>
      </c>
      <c r="C4694" s="15">
        <v>259</v>
      </c>
      <c r="D4694" s="21">
        <v>1</v>
      </c>
      <c r="E4694" s="22">
        <v>44733</v>
      </c>
      <c r="F4694" s="26">
        <v>100</v>
      </c>
      <c r="G4694" s="24">
        <v>7.0000000000000007E-2</v>
      </c>
      <c r="H4694">
        <f>VLOOKUP($B4694,產品!$A$1:$E$61,4,FALSE)*(1-$G4694)*$F4694</f>
        <v>167400</v>
      </c>
      <c r="I4694" s="58">
        <f>$H4694-VLOOKUP($B4694,產品!$A$2:$E$61,5,FALSE)*F4694-$R4694</f>
        <v>93726</v>
      </c>
      <c r="J4694">
        <f t="shared" si="219"/>
        <v>2022</v>
      </c>
      <c r="P4694" t="str">
        <f>MID(VLOOKUP($D4694,業務!$A$1:$E$11,2,FALSE),FIND("/",VLOOKUP($D4694,業務!$A$1:$E$11,2,FALSE))+1,2)</f>
        <v>專員</v>
      </c>
      <c r="Q4694">
        <f t="shared" si="220"/>
        <v>0.01</v>
      </c>
      <c r="R4694">
        <f t="shared" si="221"/>
        <v>1674</v>
      </c>
    </row>
    <row r="4695" spans="1:18" ht="15.75" customHeight="1">
      <c r="A4695" s="19">
        <v>4694</v>
      </c>
      <c r="B4695" s="4">
        <v>41</v>
      </c>
      <c r="C4695" s="15">
        <v>260</v>
      </c>
      <c r="D4695" s="21">
        <v>9</v>
      </c>
      <c r="E4695" s="22">
        <v>44734</v>
      </c>
      <c r="F4695" s="26">
        <v>2</v>
      </c>
      <c r="G4695" s="24">
        <v>0.17</v>
      </c>
      <c r="H4695">
        <f>VLOOKUP($B4695,產品!$A$1:$E$61,4,FALSE)*(1-$G4695)*$F4695</f>
        <v>19920</v>
      </c>
      <c r="I4695" s="58">
        <f>$H4695-VLOOKUP($B4695,產品!$A$2:$E$61,5,FALSE)*F4695-$R4695</f>
        <v>4021.2</v>
      </c>
      <c r="J4695">
        <f t="shared" si="219"/>
        <v>2022</v>
      </c>
      <c r="P4695" t="str">
        <f>MID(VLOOKUP($D4695,業務!$A$1:$E$11,2,FALSE),FIND("/",VLOOKUP($D4695,業務!$A$1:$E$11,2,FALSE))+1,2)</f>
        <v>經理</v>
      </c>
      <c r="Q4695">
        <f t="shared" si="220"/>
        <v>1.4999999999999999E-2</v>
      </c>
      <c r="R4695">
        <f t="shared" si="221"/>
        <v>298.8</v>
      </c>
    </row>
    <row r="4696" spans="1:18" ht="15.75" customHeight="1">
      <c r="A4696" s="19">
        <v>4695</v>
      </c>
      <c r="B4696" s="4">
        <v>39</v>
      </c>
      <c r="C4696" s="15">
        <v>123</v>
      </c>
      <c r="D4696" s="21">
        <v>9</v>
      </c>
      <c r="E4696" s="22">
        <v>44734</v>
      </c>
      <c r="F4696" s="26">
        <v>6</v>
      </c>
      <c r="G4696" s="24">
        <v>0.18</v>
      </c>
      <c r="H4696">
        <f>VLOOKUP($B4696,產品!$A$1:$E$61,4,FALSE)*(1-$G4696)*$F4696</f>
        <v>88560.000000000015</v>
      </c>
      <c r="I4696" s="58">
        <f>$H4696-VLOOKUP($B4696,產品!$A$2:$E$61,5,FALSE)*F4696-$R4696</f>
        <v>17031.600000000013</v>
      </c>
      <c r="J4696">
        <f t="shared" si="219"/>
        <v>2022</v>
      </c>
      <c r="P4696" t="str">
        <f>MID(VLOOKUP($D4696,業務!$A$1:$E$11,2,FALSE),FIND("/",VLOOKUP($D4696,業務!$A$1:$E$11,2,FALSE))+1,2)</f>
        <v>經理</v>
      </c>
      <c r="Q4696">
        <f t="shared" si="220"/>
        <v>1.4999999999999999E-2</v>
      </c>
      <c r="R4696">
        <f t="shared" si="221"/>
        <v>1328.4</v>
      </c>
    </row>
    <row r="4697" spans="1:18" ht="15.75" customHeight="1">
      <c r="A4697" s="19">
        <v>4696</v>
      </c>
      <c r="B4697" s="4">
        <v>19</v>
      </c>
      <c r="C4697" s="15">
        <v>10</v>
      </c>
      <c r="D4697" s="21">
        <v>7</v>
      </c>
      <c r="E4697" s="33">
        <v>44734</v>
      </c>
      <c r="F4697" s="14">
        <v>11</v>
      </c>
      <c r="G4697" s="34">
        <v>0.19</v>
      </c>
      <c r="H4697">
        <f>VLOOKUP($B4697,產品!$A$1:$E$61,4,FALSE)*(1-$G4697)*$F4697</f>
        <v>16038</v>
      </c>
      <c r="I4697" s="58">
        <f>$H4697-VLOOKUP($B4697,產品!$A$2:$E$61,5,FALSE)*F4697-$R4697</f>
        <v>7925.5439999999999</v>
      </c>
      <c r="J4697">
        <f t="shared" si="219"/>
        <v>2022</v>
      </c>
      <c r="P4697" t="str">
        <f>MID(VLOOKUP($D4697,業務!$A$1:$E$11,2,FALSE),FIND("/",VLOOKUP($D4697,業務!$A$1:$E$11,2,FALSE))+1,2)</f>
        <v>副理</v>
      </c>
      <c r="Q4697">
        <f t="shared" si="220"/>
        <v>1.2E-2</v>
      </c>
      <c r="R4697">
        <f t="shared" si="221"/>
        <v>192.45600000000002</v>
      </c>
    </row>
    <row r="4698" spans="1:18" ht="15.75" customHeight="1">
      <c r="A4698" s="19">
        <v>4697</v>
      </c>
      <c r="B4698" s="4">
        <v>57</v>
      </c>
      <c r="C4698" s="15">
        <v>112</v>
      </c>
      <c r="D4698" s="21">
        <v>8</v>
      </c>
      <c r="E4698" s="22">
        <v>44734</v>
      </c>
      <c r="F4698" s="26">
        <v>18</v>
      </c>
      <c r="G4698" s="24">
        <v>0.16</v>
      </c>
      <c r="H4698">
        <f>VLOOKUP($B4698,產品!$A$1:$E$61,4,FALSE)*(1-$G4698)*$F4698</f>
        <v>272160</v>
      </c>
      <c r="I4698" s="58">
        <f>$H4698-VLOOKUP($B4698,產品!$A$2:$E$61,5,FALSE)*F4698-$R4698</f>
        <v>42638.400000000001</v>
      </c>
      <c r="J4698">
        <f t="shared" si="219"/>
        <v>2022</v>
      </c>
      <c r="P4698" t="str">
        <f>MID(VLOOKUP($D4698,業務!$A$1:$E$11,2,FALSE),FIND("/",VLOOKUP($D4698,業務!$A$1:$E$11,2,FALSE))+1,2)</f>
        <v>專員</v>
      </c>
      <c r="Q4698">
        <f t="shared" si="220"/>
        <v>0.01</v>
      </c>
      <c r="R4698">
        <f t="shared" si="221"/>
        <v>2721.6</v>
      </c>
    </row>
    <row r="4699" spans="1:18" ht="15.75" customHeight="1">
      <c r="A4699" s="19">
        <v>4698</v>
      </c>
      <c r="B4699" s="4">
        <v>1</v>
      </c>
      <c r="C4699" s="15">
        <v>281</v>
      </c>
      <c r="D4699" s="21">
        <v>10</v>
      </c>
      <c r="E4699" s="22">
        <v>44734</v>
      </c>
      <c r="F4699" s="26">
        <v>75</v>
      </c>
      <c r="G4699" s="24">
        <v>0.13</v>
      </c>
      <c r="H4699">
        <f>VLOOKUP($B4699,產品!$A$1:$E$61,4,FALSE)*(1-$G4699)*$F4699</f>
        <v>65250</v>
      </c>
      <c r="I4699" s="58">
        <f>$H4699-VLOOKUP($B4699,產品!$A$2:$E$61,5,FALSE)*F4699-$R4699</f>
        <v>34597.5</v>
      </c>
      <c r="J4699">
        <f t="shared" si="219"/>
        <v>2022</v>
      </c>
      <c r="P4699" t="str">
        <f>MID(VLOOKUP($D4699,業務!$A$1:$E$11,2,FALSE),FIND("/",VLOOKUP($D4699,業務!$A$1:$E$11,2,FALSE))+1,2)</f>
        <v>專員</v>
      </c>
      <c r="Q4699">
        <f t="shared" si="220"/>
        <v>0.01</v>
      </c>
      <c r="R4699">
        <f t="shared" si="221"/>
        <v>652.5</v>
      </c>
    </row>
    <row r="4700" spans="1:18" ht="15.75" customHeight="1">
      <c r="A4700" s="19">
        <v>4699</v>
      </c>
      <c r="B4700" s="4">
        <v>32</v>
      </c>
      <c r="C4700" s="15">
        <v>121</v>
      </c>
      <c r="D4700" s="21">
        <v>3</v>
      </c>
      <c r="E4700" s="22">
        <v>44735</v>
      </c>
      <c r="F4700" s="26">
        <v>2</v>
      </c>
      <c r="G4700" s="24">
        <v>7.0000000000000007E-2</v>
      </c>
      <c r="H4700">
        <f>VLOOKUP($B4700,產品!$A$1:$E$61,4,FALSE)*(1-$G4700)*$F4700</f>
        <v>13949.999999999998</v>
      </c>
      <c r="I4700" s="58">
        <f>$H4700-VLOOKUP($B4700,產品!$A$2:$E$61,5,FALSE)*F4700-$R4700</f>
        <v>4726.7999999999984</v>
      </c>
      <c r="J4700">
        <f t="shared" si="219"/>
        <v>2022</v>
      </c>
      <c r="P4700" t="str">
        <f>MID(VLOOKUP($D4700,業務!$A$1:$E$11,2,FALSE),FIND("/",VLOOKUP($D4700,業務!$A$1:$E$11,2,FALSE))+1,2)</f>
        <v>協理</v>
      </c>
      <c r="Q4700">
        <f t="shared" si="220"/>
        <v>1.6E-2</v>
      </c>
      <c r="R4700">
        <f t="shared" si="221"/>
        <v>223.2</v>
      </c>
    </row>
    <row r="4701" spans="1:18" ht="15.75" customHeight="1">
      <c r="A4701" s="19">
        <v>4700</v>
      </c>
      <c r="B4701" s="4">
        <v>30</v>
      </c>
      <c r="C4701" s="15">
        <v>285</v>
      </c>
      <c r="D4701" s="21">
        <v>2</v>
      </c>
      <c r="E4701" s="22">
        <v>44735</v>
      </c>
      <c r="F4701" s="26">
        <v>3</v>
      </c>
      <c r="G4701" s="24">
        <v>0.11</v>
      </c>
      <c r="H4701">
        <f>VLOOKUP($B4701,產品!$A$1:$E$61,4,FALSE)*(1-$G4701)*$F4701</f>
        <v>17355</v>
      </c>
      <c r="I4701" s="58">
        <f>$H4701-VLOOKUP($B4701,產品!$A$2:$E$61,5,FALSE)*F4701-$R4701</f>
        <v>5394.6750000000002</v>
      </c>
      <c r="J4701">
        <f t="shared" si="219"/>
        <v>2022</v>
      </c>
      <c r="P4701" t="str">
        <f>MID(VLOOKUP($D4701,業務!$A$1:$E$11,2,FALSE),FIND("/",VLOOKUP($D4701,業務!$A$1:$E$11,2,FALSE))+1,2)</f>
        <v>經理</v>
      </c>
      <c r="Q4701">
        <f t="shared" si="220"/>
        <v>1.4999999999999999E-2</v>
      </c>
      <c r="R4701">
        <f t="shared" si="221"/>
        <v>260.32499999999999</v>
      </c>
    </row>
    <row r="4702" spans="1:18" ht="15.75" customHeight="1">
      <c r="A4702" s="19">
        <v>4701</v>
      </c>
      <c r="B4702" s="4">
        <v>42</v>
      </c>
      <c r="C4702" s="15">
        <v>266</v>
      </c>
      <c r="D4702" s="21">
        <v>1</v>
      </c>
      <c r="E4702" s="22">
        <v>44735</v>
      </c>
      <c r="F4702" s="26">
        <v>4</v>
      </c>
      <c r="G4702" s="24">
        <v>0.11</v>
      </c>
      <c r="H4702">
        <f>VLOOKUP($B4702,產品!$A$1:$E$61,4,FALSE)*(1-$G4702)*$F4702</f>
        <v>53400</v>
      </c>
      <c r="I4702" s="58">
        <f>$H4702-VLOOKUP($B4702,產品!$A$2:$E$61,5,FALSE)*F4702-$R4702</f>
        <v>13866</v>
      </c>
      <c r="J4702">
        <f t="shared" si="219"/>
        <v>2022</v>
      </c>
      <c r="P4702" t="str">
        <f>MID(VLOOKUP($D4702,業務!$A$1:$E$11,2,FALSE),FIND("/",VLOOKUP($D4702,業務!$A$1:$E$11,2,FALSE))+1,2)</f>
        <v>專員</v>
      </c>
      <c r="Q4702">
        <f t="shared" si="220"/>
        <v>0.01</v>
      </c>
      <c r="R4702">
        <f t="shared" si="221"/>
        <v>534</v>
      </c>
    </row>
    <row r="4703" spans="1:18" ht="15.75" customHeight="1">
      <c r="A4703" s="19">
        <v>4702</v>
      </c>
      <c r="B4703" s="4">
        <v>54</v>
      </c>
      <c r="C4703" s="15">
        <v>2</v>
      </c>
      <c r="D4703" s="21">
        <v>10</v>
      </c>
      <c r="E4703" s="22">
        <v>44735</v>
      </c>
      <c r="F4703" s="26">
        <v>8</v>
      </c>
      <c r="G4703" s="24">
        <v>0.11</v>
      </c>
      <c r="H4703">
        <f>VLOOKUP($B4703,產品!$A$1:$E$61,4,FALSE)*(1-$G4703)*$F4703</f>
        <v>128160</v>
      </c>
      <c r="I4703" s="58">
        <f>$H4703-VLOOKUP($B4703,產品!$A$2:$E$61,5,FALSE)*F4703-$R4703</f>
        <v>26078.400000000001</v>
      </c>
      <c r="J4703">
        <f t="shared" si="219"/>
        <v>2022</v>
      </c>
      <c r="P4703" t="str">
        <f>MID(VLOOKUP($D4703,業務!$A$1:$E$11,2,FALSE),FIND("/",VLOOKUP($D4703,業務!$A$1:$E$11,2,FALSE))+1,2)</f>
        <v>專員</v>
      </c>
      <c r="Q4703">
        <f t="shared" si="220"/>
        <v>0.01</v>
      </c>
      <c r="R4703">
        <f t="shared" si="221"/>
        <v>1281.6000000000001</v>
      </c>
    </row>
    <row r="4704" spans="1:18" ht="15.75" customHeight="1">
      <c r="A4704" s="19">
        <v>4703</v>
      </c>
      <c r="B4704" s="4">
        <v>51</v>
      </c>
      <c r="C4704" s="15">
        <v>1</v>
      </c>
      <c r="D4704" s="21">
        <v>8</v>
      </c>
      <c r="E4704" s="22">
        <v>44735</v>
      </c>
      <c r="F4704" s="26">
        <v>9</v>
      </c>
      <c r="G4704" s="24">
        <v>0.18</v>
      </c>
      <c r="H4704">
        <f>VLOOKUP($B4704,產品!$A$1:$E$61,4,FALSE)*(1-$G4704)*$F4704</f>
        <v>147600</v>
      </c>
      <c r="I4704" s="58">
        <f>$H4704-VLOOKUP($B4704,產品!$A$2:$E$61,5,FALSE)*F4704-$R4704</f>
        <v>20124</v>
      </c>
      <c r="J4704">
        <f t="shared" si="219"/>
        <v>2022</v>
      </c>
      <c r="P4704" t="str">
        <f>MID(VLOOKUP($D4704,業務!$A$1:$E$11,2,FALSE),FIND("/",VLOOKUP($D4704,業務!$A$1:$E$11,2,FALSE))+1,2)</f>
        <v>專員</v>
      </c>
      <c r="Q4704">
        <f t="shared" si="220"/>
        <v>0.01</v>
      </c>
      <c r="R4704">
        <f t="shared" si="221"/>
        <v>1476</v>
      </c>
    </row>
    <row r="4705" spans="1:18" ht="15.75" customHeight="1">
      <c r="A4705" s="19">
        <v>4704</v>
      </c>
      <c r="B4705" s="4">
        <v>50</v>
      </c>
      <c r="C4705" s="15">
        <v>287</v>
      </c>
      <c r="D4705" s="21">
        <v>4</v>
      </c>
      <c r="E4705" s="22">
        <v>44735</v>
      </c>
      <c r="F4705" s="26">
        <v>10</v>
      </c>
      <c r="G4705" s="24">
        <v>0.14000000000000001</v>
      </c>
      <c r="H4705">
        <f>VLOOKUP($B4705,產品!$A$1:$E$61,4,FALSE)*(1-$G4705)*$F4705</f>
        <v>154800</v>
      </c>
      <c r="I4705" s="58">
        <f>$H4705-VLOOKUP($B4705,產品!$A$2:$E$61,5,FALSE)*F4705-$R4705</f>
        <v>26942.400000000001</v>
      </c>
      <c r="J4705">
        <f t="shared" si="219"/>
        <v>2022</v>
      </c>
      <c r="P4705" t="str">
        <f>MID(VLOOKUP($D4705,業務!$A$1:$E$11,2,FALSE),FIND("/",VLOOKUP($D4705,業務!$A$1:$E$11,2,FALSE))+1,2)</f>
        <v>副理</v>
      </c>
      <c r="Q4705">
        <f t="shared" si="220"/>
        <v>1.2E-2</v>
      </c>
      <c r="R4705">
        <f t="shared" si="221"/>
        <v>1857.6000000000001</v>
      </c>
    </row>
    <row r="4706" spans="1:18" ht="15.75" customHeight="1">
      <c r="A4706" s="19">
        <v>4705</v>
      </c>
      <c r="B4706" s="4">
        <v>19</v>
      </c>
      <c r="C4706" s="15">
        <v>117</v>
      </c>
      <c r="D4706" s="21">
        <v>7</v>
      </c>
      <c r="E4706" s="22">
        <v>44735</v>
      </c>
      <c r="F4706" s="26">
        <v>13</v>
      </c>
      <c r="G4706" s="24">
        <v>0.17</v>
      </c>
      <c r="H4706">
        <f>VLOOKUP($B4706,產品!$A$1:$E$61,4,FALSE)*(1-$G4706)*$F4706</f>
        <v>19422</v>
      </c>
      <c r="I4706" s="58">
        <f>$H4706-VLOOKUP($B4706,產品!$A$2:$E$61,5,FALSE)*F4706-$R4706</f>
        <v>9828.9359999999997</v>
      </c>
      <c r="J4706">
        <f t="shared" si="219"/>
        <v>2022</v>
      </c>
      <c r="P4706" t="str">
        <f>MID(VLOOKUP($D4706,業務!$A$1:$E$11,2,FALSE),FIND("/",VLOOKUP($D4706,業務!$A$1:$E$11,2,FALSE))+1,2)</f>
        <v>副理</v>
      </c>
      <c r="Q4706">
        <f t="shared" si="220"/>
        <v>1.2E-2</v>
      </c>
      <c r="R4706">
        <f t="shared" si="221"/>
        <v>233.06399999999999</v>
      </c>
    </row>
    <row r="4707" spans="1:18" ht="15.75" customHeight="1">
      <c r="A4707" s="19">
        <v>4706</v>
      </c>
      <c r="B4707" s="4">
        <v>38</v>
      </c>
      <c r="C4707" s="15">
        <v>2</v>
      </c>
      <c r="D4707" s="21">
        <v>1</v>
      </c>
      <c r="E4707" s="22">
        <v>44735</v>
      </c>
      <c r="F4707" s="26">
        <v>15</v>
      </c>
      <c r="G4707" s="24">
        <v>7.0000000000000007E-2</v>
      </c>
      <c r="H4707">
        <f>VLOOKUP($B4707,產品!$A$1:$E$61,4,FALSE)*(1-$G4707)*$F4707</f>
        <v>209249.99999999997</v>
      </c>
      <c r="I4707" s="58">
        <f>$H4707-VLOOKUP($B4707,產品!$A$2:$E$61,5,FALSE)*F4707-$R4707</f>
        <v>60907.499999999971</v>
      </c>
      <c r="J4707">
        <f t="shared" si="219"/>
        <v>2022</v>
      </c>
      <c r="P4707" t="str">
        <f>MID(VLOOKUP($D4707,業務!$A$1:$E$11,2,FALSE),FIND("/",VLOOKUP($D4707,業務!$A$1:$E$11,2,FALSE))+1,2)</f>
        <v>專員</v>
      </c>
      <c r="Q4707">
        <f t="shared" si="220"/>
        <v>0.01</v>
      </c>
      <c r="R4707">
        <f t="shared" si="221"/>
        <v>2092.4999999999995</v>
      </c>
    </row>
    <row r="4708" spans="1:18" ht="15.75" customHeight="1">
      <c r="A4708" s="19">
        <v>4707</v>
      </c>
      <c r="B4708" s="4">
        <v>7</v>
      </c>
      <c r="C4708" s="15">
        <v>2</v>
      </c>
      <c r="D4708" s="21">
        <v>9</v>
      </c>
      <c r="E4708" s="33">
        <v>44735</v>
      </c>
      <c r="F4708" s="14">
        <v>25</v>
      </c>
      <c r="G4708" s="34">
        <v>0.18</v>
      </c>
      <c r="H4708">
        <f>VLOOKUP($B4708,產品!$A$1:$E$61,4,FALSE)*(1-$G4708)*$F4708</f>
        <v>20500.000000000004</v>
      </c>
      <c r="I4708" s="58">
        <f>$H4708-VLOOKUP($B4708,產品!$A$2:$E$61,5,FALSE)*F4708-$R4708</f>
        <v>10192.500000000004</v>
      </c>
      <c r="J4708">
        <f t="shared" si="219"/>
        <v>2022</v>
      </c>
      <c r="P4708" t="str">
        <f>MID(VLOOKUP($D4708,業務!$A$1:$E$11,2,FALSE),FIND("/",VLOOKUP($D4708,業務!$A$1:$E$11,2,FALSE))+1,2)</f>
        <v>經理</v>
      </c>
      <c r="Q4708">
        <f t="shared" si="220"/>
        <v>1.4999999999999999E-2</v>
      </c>
      <c r="R4708">
        <f t="shared" si="221"/>
        <v>307.50000000000006</v>
      </c>
    </row>
    <row r="4709" spans="1:18" ht="15.75" customHeight="1">
      <c r="A4709" s="19">
        <v>4708</v>
      </c>
      <c r="B4709" s="4">
        <v>5</v>
      </c>
      <c r="C4709" s="15">
        <v>138</v>
      </c>
      <c r="D4709" s="21">
        <v>1</v>
      </c>
      <c r="E4709" s="33">
        <v>44735</v>
      </c>
      <c r="F4709" s="14">
        <v>90</v>
      </c>
      <c r="G4709" s="34">
        <v>0.09</v>
      </c>
      <c r="H4709">
        <f>VLOOKUP($B4709,產品!$A$1:$E$61,4,FALSE)*(1-$G4709)*$F4709</f>
        <v>81900</v>
      </c>
      <c r="I4709" s="58">
        <f>$H4709-VLOOKUP($B4709,產品!$A$2:$E$61,5,FALSE)*F4709-$R4709</f>
        <v>45081</v>
      </c>
      <c r="J4709">
        <f t="shared" si="219"/>
        <v>2022</v>
      </c>
      <c r="P4709" t="str">
        <f>MID(VLOOKUP($D4709,業務!$A$1:$E$11,2,FALSE),FIND("/",VLOOKUP($D4709,業務!$A$1:$E$11,2,FALSE))+1,2)</f>
        <v>專員</v>
      </c>
      <c r="Q4709">
        <f t="shared" si="220"/>
        <v>0.01</v>
      </c>
      <c r="R4709">
        <f t="shared" si="221"/>
        <v>819</v>
      </c>
    </row>
    <row r="4710" spans="1:18" ht="15.75" customHeight="1">
      <c r="A4710" s="19">
        <v>4709</v>
      </c>
      <c r="B4710" s="4">
        <v>43</v>
      </c>
      <c r="C4710" s="15">
        <v>4</v>
      </c>
      <c r="D4710" s="21">
        <v>5</v>
      </c>
      <c r="E4710" s="22">
        <v>44736</v>
      </c>
      <c r="F4710" s="26">
        <v>3</v>
      </c>
      <c r="G4710" s="24">
        <v>0.08</v>
      </c>
      <c r="H4710">
        <f>VLOOKUP($B4710,產品!$A$1:$E$61,4,FALSE)*(1-$G4710)*$F4710</f>
        <v>49680</v>
      </c>
      <c r="I4710" s="58">
        <f>$H4710-VLOOKUP($B4710,產品!$A$2:$E$61,5,FALSE)*F4710-$R4710</f>
        <v>14083.2</v>
      </c>
      <c r="J4710">
        <f t="shared" si="219"/>
        <v>2022</v>
      </c>
      <c r="P4710" t="str">
        <f>MID(VLOOKUP($D4710,業務!$A$1:$E$11,2,FALSE),FIND("/",VLOOKUP($D4710,業務!$A$1:$E$11,2,FALSE))+1,2)</f>
        <v>專員</v>
      </c>
      <c r="Q4710">
        <f t="shared" si="220"/>
        <v>0.01</v>
      </c>
      <c r="R4710">
        <f t="shared" si="221"/>
        <v>496.8</v>
      </c>
    </row>
    <row r="4711" spans="1:18" ht="15.75" customHeight="1">
      <c r="A4711" s="19">
        <v>4710</v>
      </c>
      <c r="B4711" s="4">
        <v>41</v>
      </c>
      <c r="C4711" s="15">
        <v>262</v>
      </c>
      <c r="D4711" s="21">
        <v>5</v>
      </c>
      <c r="E4711" s="22">
        <v>44736</v>
      </c>
      <c r="F4711" s="26">
        <v>4</v>
      </c>
      <c r="G4711" s="24">
        <v>0.05</v>
      </c>
      <c r="H4711">
        <f>VLOOKUP($B4711,產品!$A$1:$E$61,4,FALSE)*(1-$G4711)*$F4711</f>
        <v>45600</v>
      </c>
      <c r="I4711" s="58">
        <f>$H4711-VLOOKUP($B4711,產品!$A$2:$E$61,5,FALSE)*F4711-$R4711</f>
        <v>13944</v>
      </c>
      <c r="J4711">
        <f t="shared" si="219"/>
        <v>2022</v>
      </c>
      <c r="P4711" t="str">
        <f>MID(VLOOKUP($D4711,業務!$A$1:$E$11,2,FALSE),FIND("/",VLOOKUP($D4711,業務!$A$1:$E$11,2,FALSE))+1,2)</f>
        <v>專員</v>
      </c>
      <c r="Q4711">
        <f t="shared" si="220"/>
        <v>0.01</v>
      </c>
      <c r="R4711">
        <f t="shared" si="221"/>
        <v>456</v>
      </c>
    </row>
    <row r="4712" spans="1:18" ht="15.75" customHeight="1">
      <c r="A4712" s="19">
        <v>4711</v>
      </c>
      <c r="B4712" s="4">
        <v>58</v>
      </c>
      <c r="C4712" s="15">
        <v>140</v>
      </c>
      <c r="D4712" s="21">
        <v>10</v>
      </c>
      <c r="E4712" s="22">
        <v>44736</v>
      </c>
      <c r="F4712" s="26">
        <v>5</v>
      </c>
      <c r="G4712" s="24">
        <v>0.12</v>
      </c>
      <c r="H4712">
        <f>VLOOKUP($B4712,產品!$A$1:$E$61,4,FALSE)*(1-$G4712)*$F4712</f>
        <v>92400</v>
      </c>
      <c r="I4712" s="58">
        <f>$H4712-VLOOKUP($B4712,產品!$A$2:$E$61,5,FALSE)*F4712-$R4712</f>
        <v>17976.000000000015</v>
      </c>
      <c r="J4712">
        <f t="shared" si="219"/>
        <v>2022</v>
      </c>
      <c r="P4712" t="str">
        <f>MID(VLOOKUP($D4712,業務!$A$1:$E$11,2,FALSE),FIND("/",VLOOKUP($D4712,業務!$A$1:$E$11,2,FALSE))+1,2)</f>
        <v>專員</v>
      </c>
      <c r="Q4712">
        <f t="shared" si="220"/>
        <v>0.01</v>
      </c>
      <c r="R4712">
        <f t="shared" si="221"/>
        <v>924</v>
      </c>
    </row>
    <row r="4713" spans="1:18" ht="15.75" customHeight="1">
      <c r="A4713" s="19">
        <v>4712</v>
      </c>
      <c r="B4713" s="4">
        <v>29</v>
      </c>
      <c r="C4713" s="15">
        <v>8</v>
      </c>
      <c r="D4713" s="21">
        <v>2</v>
      </c>
      <c r="E4713" s="33">
        <v>44736</v>
      </c>
      <c r="F4713" s="14">
        <v>7</v>
      </c>
      <c r="G4713" s="34">
        <v>0.11</v>
      </c>
      <c r="H4713">
        <f>VLOOKUP($B4713,產品!$A$1:$E$61,4,FALSE)*(1-$G4713)*$F4713</f>
        <v>37380</v>
      </c>
      <c r="I4713" s="58">
        <f>$H4713-VLOOKUP($B4713,產品!$A$2:$E$61,5,FALSE)*F4713-$R4713</f>
        <v>11619.3</v>
      </c>
      <c r="J4713">
        <f t="shared" si="219"/>
        <v>2022</v>
      </c>
      <c r="P4713" t="str">
        <f>MID(VLOOKUP($D4713,業務!$A$1:$E$11,2,FALSE),FIND("/",VLOOKUP($D4713,業務!$A$1:$E$11,2,FALSE))+1,2)</f>
        <v>經理</v>
      </c>
      <c r="Q4713">
        <f t="shared" si="220"/>
        <v>1.4999999999999999E-2</v>
      </c>
      <c r="R4713">
        <f t="shared" si="221"/>
        <v>560.69999999999993</v>
      </c>
    </row>
    <row r="4714" spans="1:18" ht="15.75" customHeight="1">
      <c r="A4714" s="19">
        <v>4713</v>
      </c>
      <c r="B4714" s="4">
        <v>40</v>
      </c>
      <c r="C4714" s="15">
        <v>123</v>
      </c>
      <c r="D4714" s="21">
        <v>8</v>
      </c>
      <c r="E4714" s="33">
        <v>44736</v>
      </c>
      <c r="F4714" s="14">
        <v>8</v>
      </c>
      <c r="G4714" s="34">
        <v>0.06</v>
      </c>
      <c r="H4714">
        <f>VLOOKUP($B4714,產品!$A$1:$E$61,4,FALSE)*(1-$G4714)*$F4714</f>
        <v>150400</v>
      </c>
      <c r="I4714" s="58">
        <f>$H4714-VLOOKUP($B4714,產品!$A$2:$E$61,5,FALSE)*F4714-$R4714</f>
        <v>44896</v>
      </c>
      <c r="J4714">
        <f t="shared" si="219"/>
        <v>2022</v>
      </c>
      <c r="P4714" t="str">
        <f>MID(VLOOKUP($D4714,業務!$A$1:$E$11,2,FALSE),FIND("/",VLOOKUP($D4714,業務!$A$1:$E$11,2,FALSE))+1,2)</f>
        <v>專員</v>
      </c>
      <c r="Q4714">
        <f t="shared" si="220"/>
        <v>0.01</v>
      </c>
      <c r="R4714">
        <f t="shared" si="221"/>
        <v>1504</v>
      </c>
    </row>
    <row r="4715" spans="1:18" ht="15.75" customHeight="1">
      <c r="A4715" s="19">
        <v>4714</v>
      </c>
      <c r="B4715" s="4">
        <v>51</v>
      </c>
      <c r="C4715" s="15">
        <v>12</v>
      </c>
      <c r="D4715" s="21">
        <v>10</v>
      </c>
      <c r="E4715" s="22">
        <v>44736</v>
      </c>
      <c r="F4715" s="26">
        <v>9</v>
      </c>
      <c r="G4715" s="24">
        <v>0.08</v>
      </c>
      <c r="H4715">
        <f>VLOOKUP($B4715,產品!$A$1:$E$61,4,FALSE)*(1-$G4715)*$F4715</f>
        <v>165600</v>
      </c>
      <c r="I4715" s="58">
        <f>$H4715-VLOOKUP($B4715,產品!$A$2:$E$61,5,FALSE)*F4715-$R4715</f>
        <v>37944</v>
      </c>
      <c r="J4715">
        <f t="shared" si="219"/>
        <v>2022</v>
      </c>
      <c r="P4715" t="str">
        <f>MID(VLOOKUP($D4715,業務!$A$1:$E$11,2,FALSE),FIND("/",VLOOKUP($D4715,業務!$A$1:$E$11,2,FALSE))+1,2)</f>
        <v>專員</v>
      </c>
      <c r="Q4715">
        <f t="shared" si="220"/>
        <v>0.01</v>
      </c>
      <c r="R4715">
        <f t="shared" si="221"/>
        <v>1656</v>
      </c>
    </row>
    <row r="4716" spans="1:18" ht="15.75" customHeight="1">
      <c r="A4716" s="19">
        <v>4715</v>
      </c>
      <c r="B4716" s="4">
        <v>7</v>
      </c>
      <c r="C4716" s="15">
        <v>116</v>
      </c>
      <c r="D4716" s="21">
        <v>9</v>
      </c>
      <c r="E4716" s="22">
        <v>44736</v>
      </c>
      <c r="F4716" s="26">
        <v>50</v>
      </c>
      <c r="G4716" s="24">
        <v>0.13</v>
      </c>
      <c r="H4716">
        <f>VLOOKUP($B4716,產品!$A$1:$E$61,4,FALSE)*(1-$G4716)*$F4716</f>
        <v>43500</v>
      </c>
      <c r="I4716" s="58">
        <f>$H4716-VLOOKUP($B4716,產品!$A$2:$E$61,5,FALSE)*F4716-$R4716</f>
        <v>22847.5</v>
      </c>
      <c r="J4716">
        <f t="shared" si="219"/>
        <v>2022</v>
      </c>
      <c r="P4716" t="str">
        <f>MID(VLOOKUP($D4716,業務!$A$1:$E$11,2,FALSE),FIND("/",VLOOKUP($D4716,業務!$A$1:$E$11,2,FALSE))+1,2)</f>
        <v>經理</v>
      </c>
      <c r="Q4716">
        <f t="shared" si="220"/>
        <v>1.4999999999999999E-2</v>
      </c>
      <c r="R4716">
        <f t="shared" si="221"/>
        <v>652.5</v>
      </c>
    </row>
    <row r="4717" spans="1:18" ht="15.75" customHeight="1">
      <c r="A4717" s="19">
        <v>4716</v>
      </c>
      <c r="B4717" s="4">
        <v>5</v>
      </c>
      <c r="C4717" s="15">
        <v>115</v>
      </c>
      <c r="D4717" s="21">
        <v>8</v>
      </c>
      <c r="E4717" s="22">
        <v>44736</v>
      </c>
      <c r="F4717" s="26">
        <v>50</v>
      </c>
      <c r="G4717" s="24">
        <v>0.16</v>
      </c>
      <c r="H4717">
        <f>VLOOKUP($B4717,產品!$A$1:$E$61,4,FALSE)*(1-$G4717)*$F4717</f>
        <v>42000</v>
      </c>
      <c r="I4717" s="58">
        <f>$H4717-VLOOKUP($B4717,產品!$A$2:$E$61,5,FALSE)*F4717-$R4717</f>
        <v>21580</v>
      </c>
      <c r="J4717">
        <f t="shared" si="219"/>
        <v>2022</v>
      </c>
      <c r="P4717" t="str">
        <f>MID(VLOOKUP($D4717,業務!$A$1:$E$11,2,FALSE),FIND("/",VLOOKUP($D4717,業務!$A$1:$E$11,2,FALSE))+1,2)</f>
        <v>專員</v>
      </c>
      <c r="Q4717">
        <f t="shared" si="220"/>
        <v>0.01</v>
      </c>
      <c r="R4717">
        <f t="shared" si="221"/>
        <v>420</v>
      </c>
    </row>
    <row r="4718" spans="1:18" ht="15.75" customHeight="1">
      <c r="A4718" s="19">
        <v>4717</v>
      </c>
      <c r="B4718" s="4">
        <v>6</v>
      </c>
      <c r="C4718" s="15">
        <v>136</v>
      </c>
      <c r="D4718" s="21">
        <v>5</v>
      </c>
      <c r="E4718" s="22">
        <v>44736</v>
      </c>
      <c r="F4718" s="26">
        <v>90</v>
      </c>
      <c r="G4718" s="24">
        <v>0.19</v>
      </c>
      <c r="H4718">
        <f>VLOOKUP($B4718,產品!$A$1:$E$61,4,FALSE)*(1-$G4718)*$F4718</f>
        <v>72900</v>
      </c>
      <c r="I4718" s="58">
        <f>$H4718-VLOOKUP($B4718,產品!$A$2:$E$61,5,FALSE)*F4718-$R4718</f>
        <v>36171</v>
      </c>
      <c r="J4718">
        <f t="shared" si="219"/>
        <v>2022</v>
      </c>
      <c r="P4718" t="str">
        <f>MID(VLOOKUP($D4718,業務!$A$1:$E$11,2,FALSE),FIND("/",VLOOKUP($D4718,業務!$A$1:$E$11,2,FALSE))+1,2)</f>
        <v>專員</v>
      </c>
      <c r="Q4718">
        <f t="shared" si="220"/>
        <v>0.01</v>
      </c>
      <c r="R4718">
        <f t="shared" si="221"/>
        <v>729</v>
      </c>
    </row>
    <row r="4719" spans="1:18" ht="15.75" customHeight="1">
      <c r="A4719" s="19">
        <v>4718</v>
      </c>
      <c r="B4719" s="4">
        <v>5</v>
      </c>
      <c r="C4719" s="15">
        <v>257</v>
      </c>
      <c r="D4719" s="21">
        <v>3</v>
      </c>
      <c r="E4719" s="33">
        <v>44736</v>
      </c>
      <c r="F4719" s="14">
        <v>90</v>
      </c>
      <c r="G4719" s="34">
        <v>0.19</v>
      </c>
      <c r="H4719">
        <f>VLOOKUP($B4719,產品!$A$1:$E$61,4,FALSE)*(1-$G4719)*$F4719</f>
        <v>72900</v>
      </c>
      <c r="I4719" s="58">
        <f>$H4719-VLOOKUP($B4719,產品!$A$2:$E$61,5,FALSE)*F4719-$R4719</f>
        <v>35733.599999999999</v>
      </c>
      <c r="J4719">
        <f t="shared" si="219"/>
        <v>2022</v>
      </c>
      <c r="P4719" t="str">
        <f>MID(VLOOKUP($D4719,業務!$A$1:$E$11,2,FALSE),FIND("/",VLOOKUP($D4719,業務!$A$1:$E$11,2,FALSE))+1,2)</f>
        <v>協理</v>
      </c>
      <c r="Q4719">
        <f t="shared" si="220"/>
        <v>1.6E-2</v>
      </c>
      <c r="R4719">
        <f t="shared" si="221"/>
        <v>1166.4000000000001</v>
      </c>
    </row>
    <row r="4720" spans="1:18" ht="15.75" customHeight="1">
      <c r="A4720" s="19">
        <v>4719</v>
      </c>
      <c r="B4720" s="4">
        <v>39</v>
      </c>
      <c r="C4720" s="15">
        <v>118</v>
      </c>
      <c r="D4720" s="21">
        <v>9</v>
      </c>
      <c r="E4720" s="33">
        <v>44737</v>
      </c>
      <c r="F4720" s="14">
        <v>4</v>
      </c>
      <c r="G4720" s="34">
        <v>7.0000000000000007E-2</v>
      </c>
      <c r="H4720">
        <f>VLOOKUP($B4720,產品!$A$1:$E$61,4,FALSE)*(1-$G4720)*$F4720</f>
        <v>66960</v>
      </c>
      <c r="I4720" s="58">
        <f>$H4720-VLOOKUP($B4720,產品!$A$2:$E$61,5,FALSE)*F4720-$R4720</f>
        <v>19155.599999999999</v>
      </c>
      <c r="J4720">
        <f t="shared" si="219"/>
        <v>2022</v>
      </c>
      <c r="P4720" t="str">
        <f>MID(VLOOKUP($D4720,業務!$A$1:$E$11,2,FALSE),FIND("/",VLOOKUP($D4720,業務!$A$1:$E$11,2,FALSE))+1,2)</f>
        <v>經理</v>
      </c>
      <c r="Q4720">
        <f t="shared" si="220"/>
        <v>1.4999999999999999E-2</v>
      </c>
      <c r="R4720">
        <f t="shared" si="221"/>
        <v>1004.4</v>
      </c>
    </row>
    <row r="4721" spans="1:18" ht="15.75" customHeight="1">
      <c r="A4721" s="19">
        <v>4720</v>
      </c>
      <c r="B4721" s="4">
        <v>41</v>
      </c>
      <c r="C4721" s="15">
        <v>125</v>
      </c>
      <c r="D4721" s="21">
        <v>6</v>
      </c>
      <c r="E4721" s="22">
        <v>44737</v>
      </c>
      <c r="F4721" s="26">
        <v>6</v>
      </c>
      <c r="G4721" s="24">
        <v>0.18</v>
      </c>
      <c r="H4721">
        <f>VLOOKUP($B4721,產品!$A$1:$E$61,4,FALSE)*(1-$G4721)*$F4721</f>
        <v>59040</v>
      </c>
      <c r="I4721" s="58">
        <f>$H4721-VLOOKUP($B4721,產品!$A$2:$E$61,5,FALSE)*F4721-$R4721</f>
        <v>11649.6</v>
      </c>
      <c r="J4721">
        <f t="shared" si="219"/>
        <v>2022</v>
      </c>
      <c r="P4721" t="str">
        <f>MID(VLOOKUP($D4721,業務!$A$1:$E$11,2,FALSE),FIND("/",VLOOKUP($D4721,業務!$A$1:$E$11,2,FALSE))+1,2)</f>
        <v>專員</v>
      </c>
      <c r="Q4721">
        <f t="shared" si="220"/>
        <v>0.01</v>
      </c>
      <c r="R4721">
        <f t="shared" si="221"/>
        <v>590.4</v>
      </c>
    </row>
    <row r="4722" spans="1:18" ht="15.75" customHeight="1">
      <c r="A4722" s="19">
        <v>4721</v>
      </c>
      <c r="B4722" s="4">
        <v>4</v>
      </c>
      <c r="C4722" s="15">
        <v>262</v>
      </c>
      <c r="D4722" s="21">
        <v>5</v>
      </c>
      <c r="E4722" s="22">
        <v>44737</v>
      </c>
      <c r="F4722" s="26">
        <v>19</v>
      </c>
      <c r="G4722" s="24">
        <v>0.05</v>
      </c>
      <c r="H4722">
        <f>VLOOKUP($B4722,產品!$A$1:$E$61,4,FALSE)*(1-$G4722)*$F4722</f>
        <v>18050</v>
      </c>
      <c r="I4722" s="58">
        <f>$H4722-VLOOKUP($B4722,產品!$A$2:$E$61,5,FALSE)*F4722-$R4722</f>
        <v>10269.5</v>
      </c>
      <c r="J4722">
        <f t="shared" si="219"/>
        <v>2022</v>
      </c>
      <c r="P4722" t="str">
        <f>MID(VLOOKUP($D4722,業務!$A$1:$E$11,2,FALSE),FIND("/",VLOOKUP($D4722,業務!$A$1:$E$11,2,FALSE))+1,2)</f>
        <v>專員</v>
      </c>
      <c r="Q4722">
        <f t="shared" si="220"/>
        <v>0.01</v>
      </c>
      <c r="R4722">
        <f t="shared" si="221"/>
        <v>180.5</v>
      </c>
    </row>
    <row r="4723" spans="1:18" ht="15.75" customHeight="1">
      <c r="A4723" s="19">
        <v>4722</v>
      </c>
      <c r="B4723" s="4">
        <v>15</v>
      </c>
      <c r="C4723" s="15">
        <v>5</v>
      </c>
      <c r="D4723" s="21">
        <v>9</v>
      </c>
      <c r="E4723" s="22">
        <v>44738</v>
      </c>
      <c r="F4723" s="26">
        <v>10</v>
      </c>
      <c r="G4723" s="24">
        <v>7.0000000000000007E-2</v>
      </c>
      <c r="H4723">
        <f>VLOOKUP($B4723,產品!$A$1:$E$61,4,FALSE)*(1-$G4723)*$F4723</f>
        <v>16740</v>
      </c>
      <c r="I4723" s="58">
        <f>$H4723-VLOOKUP($B4723,產品!$A$2:$E$61,5,FALSE)*F4723-$R4723</f>
        <v>9288.9</v>
      </c>
      <c r="J4723">
        <f t="shared" si="219"/>
        <v>2022</v>
      </c>
      <c r="P4723" t="str">
        <f>MID(VLOOKUP($D4723,業務!$A$1:$E$11,2,FALSE),FIND("/",VLOOKUP($D4723,業務!$A$1:$E$11,2,FALSE))+1,2)</f>
        <v>經理</v>
      </c>
      <c r="Q4723">
        <f t="shared" si="220"/>
        <v>1.4999999999999999E-2</v>
      </c>
      <c r="R4723">
        <f t="shared" si="221"/>
        <v>251.1</v>
      </c>
    </row>
    <row r="4724" spans="1:18" ht="15.75" customHeight="1">
      <c r="A4724" s="19">
        <v>4723</v>
      </c>
      <c r="B4724" s="4">
        <v>26</v>
      </c>
      <c r="C4724" s="15">
        <v>1</v>
      </c>
      <c r="D4724" s="21">
        <v>6</v>
      </c>
      <c r="E4724" s="22">
        <v>44738</v>
      </c>
      <c r="F4724" s="26">
        <v>12</v>
      </c>
      <c r="G4724" s="24">
        <v>0.13</v>
      </c>
      <c r="H4724">
        <f>VLOOKUP($B4724,產品!$A$1:$E$61,4,FALSE)*(1-$G4724)*$F4724</f>
        <v>67860</v>
      </c>
      <c r="I4724" s="58">
        <f>$H4724-VLOOKUP($B4724,產品!$A$2:$E$61,5,FALSE)*F4724-$R4724</f>
        <v>20381.400000000001</v>
      </c>
      <c r="J4724">
        <f t="shared" si="219"/>
        <v>2022</v>
      </c>
      <c r="P4724" t="str">
        <f>MID(VLOOKUP($D4724,業務!$A$1:$E$11,2,FALSE),FIND("/",VLOOKUP($D4724,業務!$A$1:$E$11,2,FALSE))+1,2)</f>
        <v>專員</v>
      </c>
      <c r="Q4724">
        <f t="shared" si="220"/>
        <v>0.01</v>
      </c>
      <c r="R4724">
        <f t="shared" si="221"/>
        <v>678.6</v>
      </c>
    </row>
    <row r="4725" spans="1:18" ht="15.75" customHeight="1">
      <c r="A4725" s="19">
        <v>4724</v>
      </c>
      <c r="B4725" s="4">
        <v>53</v>
      </c>
      <c r="C4725" s="15">
        <v>121</v>
      </c>
      <c r="D4725" s="21">
        <v>10</v>
      </c>
      <c r="E4725" s="22">
        <v>44738</v>
      </c>
      <c r="F4725" s="26">
        <v>20</v>
      </c>
      <c r="G4725" s="24">
        <v>0.18</v>
      </c>
      <c r="H4725">
        <f>VLOOKUP($B4725,產品!$A$1:$E$61,4,FALSE)*(1-$G4725)*$F4725</f>
        <v>246000.00000000003</v>
      </c>
      <c r="I4725" s="58">
        <f>$H4725-VLOOKUP($B4725,產品!$A$2:$E$61,5,FALSE)*F4725-$R4725</f>
        <v>33540.000000000029</v>
      </c>
      <c r="J4725">
        <f t="shared" si="219"/>
        <v>2022</v>
      </c>
      <c r="P4725" t="str">
        <f>MID(VLOOKUP($D4725,業務!$A$1:$E$11,2,FALSE),FIND("/",VLOOKUP($D4725,業務!$A$1:$E$11,2,FALSE))+1,2)</f>
        <v>專員</v>
      </c>
      <c r="Q4725">
        <f t="shared" si="220"/>
        <v>0.01</v>
      </c>
      <c r="R4725">
        <f t="shared" si="221"/>
        <v>2460.0000000000005</v>
      </c>
    </row>
    <row r="4726" spans="1:18" ht="15.75" customHeight="1">
      <c r="A4726" s="19">
        <v>4725</v>
      </c>
      <c r="B4726" s="4">
        <v>11</v>
      </c>
      <c r="C4726" s="15">
        <v>5</v>
      </c>
      <c r="D4726" s="21">
        <v>6</v>
      </c>
      <c r="E4726" s="22">
        <v>44738</v>
      </c>
      <c r="F4726" s="26">
        <v>20</v>
      </c>
      <c r="G4726" s="24">
        <v>7.0000000000000007E-2</v>
      </c>
      <c r="H4726">
        <f>VLOOKUP($B4726,產品!$A$1:$E$61,4,FALSE)*(1-$G4726)*$F4726</f>
        <v>18599.999999999996</v>
      </c>
      <c r="I4726" s="58">
        <f>$H4726-VLOOKUP($B4726,產品!$A$2:$E$61,5,FALSE)*F4726-$R4726</f>
        <v>10413.999999999996</v>
      </c>
      <c r="J4726">
        <f t="shared" si="219"/>
        <v>2022</v>
      </c>
      <c r="P4726" t="str">
        <f>MID(VLOOKUP($D4726,業務!$A$1:$E$11,2,FALSE),FIND("/",VLOOKUP($D4726,業務!$A$1:$E$11,2,FALSE))+1,2)</f>
        <v>專員</v>
      </c>
      <c r="Q4726">
        <f t="shared" si="220"/>
        <v>0.01</v>
      </c>
      <c r="R4726">
        <f t="shared" si="221"/>
        <v>185.99999999999997</v>
      </c>
    </row>
    <row r="4727" spans="1:18" ht="15.75" customHeight="1">
      <c r="A4727" s="19">
        <v>4726</v>
      </c>
      <c r="B4727" s="4">
        <v>25</v>
      </c>
      <c r="C4727" s="15">
        <v>264</v>
      </c>
      <c r="D4727" s="21">
        <v>9</v>
      </c>
      <c r="E4727" s="22">
        <v>44739</v>
      </c>
      <c r="F4727" s="26">
        <v>7</v>
      </c>
      <c r="G4727" s="24">
        <v>0.06</v>
      </c>
      <c r="H4727">
        <f>VLOOKUP($B4727,產品!$A$1:$E$61,4,FALSE)*(1-$G4727)*$F4727</f>
        <v>39480</v>
      </c>
      <c r="I4727" s="58">
        <f>$H4727-VLOOKUP($B4727,產品!$A$2:$E$61,5,FALSE)*F4727-$R4727</f>
        <v>13687.8</v>
      </c>
      <c r="J4727">
        <f t="shared" si="219"/>
        <v>2022</v>
      </c>
      <c r="P4727" t="str">
        <f>MID(VLOOKUP($D4727,業務!$A$1:$E$11,2,FALSE),FIND("/",VLOOKUP($D4727,業務!$A$1:$E$11,2,FALSE))+1,2)</f>
        <v>經理</v>
      </c>
      <c r="Q4727">
        <f t="shared" si="220"/>
        <v>1.4999999999999999E-2</v>
      </c>
      <c r="R4727">
        <f t="shared" si="221"/>
        <v>592.19999999999993</v>
      </c>
    </row>
    <row r="4728" spans="1:18" ht="15.75" customHeight="1">
      <c r="A4728" s="19">
        <v>4727</v>
      </c>
      <c r="B4728" s="4">
        <v>47</v>
      </c>
      <c r="C4728" s="15">
        <v>258</v>
      </c>
      <c r="D4728" s="21">
        <v>5</v>
      </c>
      <c r="E4728" s="22">
        <v>44739</v>
      </c>
      <c r="F4728" s="26">
        <v>10</v>
      </c>
      <c r="G4728" s="24">
        <v>0.12</v>
      </c>
      <c r="H4728">
        <f>VLOOKUP($B4728,產品!$A$1:$E$61,4,FALSE)*(1-$G4728)*$F4728</f>
        <v>176000</v>
      </c>
      <c r="I4728" s="58">
        <f>$H4728-VLOOKUP($B4728,產品!$A$2:$E$61,5,FALSE)*F4728-$R4728</f>
        <v>44240</v>
      </c>
      <c r="J4728">
        <f t="shared" si="219"/>
        <v>2022</v>
      </c>
      <c r="P4728" t="str">
        <f>MID(VLOOKUP($D4728,業務!$A$1:$E$11,2,FALSE),FIND("/",VLOOKUP($D4728,業務!$A$1:$E$11,2,FALSE))+1,2)</f>
        <v>專員</v>
      </c>
      <c r="Q4728">
        <f t="shared" si="220"/>
        <v>0.01</v>
      </c>
      <c r="R4728">
        <f t="shared" si="221"/>
        <v>1760</v>
      </c>
    </row>
    <row r="4729" spans="1:18" ht="15.75" customHeight="1">
      <c r="A4729" s="19">
        <v>4728</v>
      </c>
      <c r="B4729" s="4">
        <v>53</v>
      </c>
      <c r="C4729" s="15">
        <v>124</v>
      </c>
      <c r="D4729" s="21">
        <v>9</v>
      </c>
      <c r="E4729" s="22">
        <v>44739</v>
      </c>
      <c r="F4729" s="26">
        <v>10</v>
      </c>
      <c r="G4729" s="24">
        <v>0.2</v>
      </c>
      <c r="H4729">
        <f>VLOOKUP($B4729,產品!$A$1:$E$61,4,FALSE)*(1-$G4729)*$F4729</f>
        <v>120000</v>
      </c>
      <c r="I4729" s="58">
        <f>$H4729-VLOOKUP($B4729,產品!$A$2:$E$61,5,FALSE)*F4729-$R4729</f>
        <v>13200</v>
      </c>
      <c r="J4729">
        <f t="shared" si="219"/>
        <v>2022</v>
      </c>
      <c r="P4729" t="str">
        <f>MID(VLOOKUP($D4729,業務!$A$1:$E$11,2,FALSE),FIND("/",VLOOKUP($D4729,業務!$A$1:$E$11,2,FALSE))+1,2)</f>
        <v>經理</v>
      </c>
      <c r="Q4729">
        <f t="shared" si="220"/>
        <v>1.4999999999999999E-2</v>
      </c>
      <c r="R4729">
        <f t="shared" si="221"/>
        <v>1800</v>
      </c>
    </row>
    <row r="4730" spans="1:18" ht="15.75" customHeight="1">
      <c r="A4730" s="19">
        <v>4729</v>
      </c>
      <c r="B4730" s="4">
        <v>24</v>
      </c>
      <c r="C4730" s="15">
        <v>3</v>
      </c>
      <c r="D4730" s="21">
        <v>2</v>
      </c>
      <c r="E4730" s="33">
        <v>44739</v>
      </c>
      <c r="F4730" s="14">
        <v>40</v>
      </c>
      <c r="G4730" s="34">
        <v>0.05</v>
      </c>
      <c r="H4730">
        <f>VLOOKUP($B4730,產品!$A$1:$E$61,4,FALSE)*(1-$G4730)*$F4730</f>
        <v>68400</v>
      </c>
      <c r="I4730" s="58">
        <f>$H4730-VLOOKUP($B4730,產品!$A$2:$E$61,5,FALSE)*F4730-$R4730</f>
        <v>38574</v>
      </c>
      <c r="J4730">
        <f t="shared" si="219"/>
        <v>2022</v>
      </c>
      <c r="P4730" t="str">
        <f>MID(VLOOKUP($D4730,業務!$A$1:$E$11,2,FALSE),FIND("/",VLOOKUP($D4730,業務!$A$1:$E$11,2,FALSE))+1,2)</f>
        <v>經理</v>
      </c>
      <c r="Q4730">
        <f t="shared" si="220"/>
        <v>1.4999999999999999E-2</v>
      </c>
      <c r="R4730">
        <f t="shared" si="221"/>
        <v>1026</v>
      </c>
    </row>
    <row r="4731" spans="1:18" ht="15.75" customHeight="1">
      <c r="A4731" s="19">
        <v>4730</v>
      </c>
      <c r="B4731" s="4">
        <v>24</v>
      </c>
      <c r="C4731" s="15">
        <v>282</v>
      </c>
      <c r="D4731" s="21">
        <v>3</v>
      </c>
      <c r="E4731" s="22">
        <v>44739</v>
      </c>
      <c r="F4731" s="26">
        <v>40</v>
      </c>
      <c r="G4731" s="24">
        <v>0.08</v>
      </c>
      <c r="H4731">
        <f>VLOOKUP($B4731,產品!$A$1:$E$61,4,FALSE)*(1-$G4731)*$F4731</f>
        <v>66240</v>
      </c>
      <c r="I4731" s="58">
        <f>$H4731-VLOOKUP($B4731,產品!$A$2:$E$61,5,FALSE)*F4731-$R4731</f>
        <v>36380.160000000003</v>
      </c>
      <c r="J4731">
        <f t="shared" si="219"/>
        <v>2022</v>
      </c>
      <c r="P4731" t="str">
        <f>MID(VLOOKUP($D4731,業務!$A$1:$E$11,2,FALSE),FIND("/",VLOOKUP($D4731,業務!$A$1:$E$11,2,FALSE))+1,2)</f>
        <v>協理</v>
      </c>
      <c r="Q4731">
        <f t="shared" si="220"/>
        <v>1.6E-2</v>
      </c>
      <c r="R4731">
        <f t="shared" si="221"/>
        <v>1059.8399999999999</v>
      </c>
    </row>
    <row r="4732" spans="1:18" ht="15.75" customHeight="1">
      <c r="A4732" s="19">
        <v>4731</v>
      </c>
      <c r="B4732" s="4">
        <v>23</v>
      </c>
      <c r="C4732" s="15">
        <v>261</v>
      </c>
      <c r="D4732" s="21">
        <v>5</v>
      </c>
      <c r="E4732" s="22">
        <v>44739</v>
      </c>
      <c r="F4732" s="26">
        <v>100</v>
      </c>
      <c r="G4732" s="24">
        <v>0.14000000000000001</v>
      </c>
      <c r="H4732">
        <f>VLOOKUP($B4732,產品!$A$1:$E$61,4,FALSE)*(1-$G4732)*$F4732</f>
        <v>154800</v>
      </c>
      <c r="I4732" s="58">
        <f>$H4732-VLOOKUP($B4732,產品!$A$2:$E$61,5,FALSE)*F4732-$R4732</f>
        <v>81252</v>
      </c>
      <c r="J4732">
        <f t="shared" si="219"/>
        <v>2022</v>
      </c>
      <c r="P4732" t="str">
        <f>MID(VLOOKUP($D4732,業務!$A$1:$E$11,2,FALSE),FIND("/",VLOOKUP($D4732,業務!$A$1:$E$11,2,FALSE))+1,2)</f>
        <v>專員</v>
      </c>
      <c r="Q4732">
        <f t="shared" si="220"/>
        <v>0.01</v>
      </c>
      <c r="R4732">
        <f t="shared" si="221"/>
        <v>1548</v>
      </c>
    </row>
    <row r="4733" spans="1:18" ht="15.75" customHeight="1">
      <c r="A4733" s="19">
        <v>4732</v>
      </c>
      <c r="B4733" s="4">
        <v>39</v>
      </c>
      <c r="C4733" s="15">
        <v>272</v>
      </c>
      <c r="D4733" s="21">
        <v>7</v>
      </c>
      <c r="E4733" s="22">
        <v>44740</v>
      </c>
      <c r="F4733" s="26">
        <v>4</v>
      </c>
      <c r="G4733" s="24">
        <v>0.06</v>
      </c>
      <c r="H4733">
        <f>VLOOKUP($B4733,產品!$A$1:$E$61,4,FALSE)*(1-$G4733)*$F4733</f>
        <v>67680</v>
      </c>
      <c r="I4733" s="58">
        <f>$H4733-VLOOKUP($B4733,產品!$A$2:$E$61,5,FALSE)*F4733-$R4733</f>
        <v>20067.84</v>
      </c>
      <c r="J4733">
        <f t="shared" si="219"/>
        <v>2022</v>
      </c>
      <c r="P4733" t="str">
        <f>MID(VLOOKUP($D4733,業務!$A$1:$E$11,2,FALSE),FIND("/",VLOOKUP($D4733,業務!$A$1:$E$11,2,FALSE))+1,2)</f>
        <v>副理</v>
      </c>
      <c r="Q4733">
        <f t="shared" si="220"/>
        <v>1.2E-2</v>
      </c>
      <c r="R4733">
        <f t="shared" si="221"/>
        <v>812.16</v>
      </c>
    </row>
    <row r="4734" spans="1:18" ht="15.75" customHeight="1">
      <c r="A4734" s="19">
        <v>4733</v>
      </c>
      <c r="B4734" s="4">
        <v>29</v>
      </c>
      <c r="C4734" s="15">
        <v>286</v>
      </c>
      <c r="D4734" s="21">
        <v>7</v>
      </c>
      <c r="E4734" s="22">
        <v>44740</v>
      </c>
      <c r="F4734" s="26">
        <v>5</v>
      </c>
      <c r="G4734" s="24">
        <v>0.06</v>
      </c>
      <c r="H4734">
        <f>VLOOKUP($B4734,產品!$A$1:$E$61,4,FALSE)*(1-$G4734)*$F4734</f>
        <v>28200</v>
      </c>
      <c r="I4734" s="58">
        <f>$H4734-VLOOKUP($B4734,產品!$A$2:$E$61,5,FALSE)*F4734-$R4734</f>
        <v>9861.6</v>
      </c>
      <c r="J4734">
        <f t="shared" si="219"/>
        <v>2022</v>
      </c>
      <c r="P4734" t="str">
        <f>MID(VLOOKUP($D4734,業務!$A$1:$E$11,2,FALSE),FIND("/",VLOOKUP($D4734,業務!$A$1:$E$11,2,FALSE))+1,2)</f>
        <v>副理</v>
      </c>
      <c r="Q4734">
        <f t="shared" si="220"/>
        <v>1.2E-2</v>
      </c>
      <c r="R4734">
        <f t="shared" si="221"/>
        <v>338.40000000000003</v>
      </c>
    </row>
    <row r="4735" spans="1:18" ht="15.75" customHeight="1">
      <c r="A4735" s="19">
        <v>4734</v>
      </c>
      <c r="B4735" s="4">
        <v>54</v>
      </c>
      <c r="C4735" s="15">
        <v>138</v>
      </c>
      <c r="D4735" s="21">
        <v>10</v>
      </c>
      <c r="E4735" s="22">
        <v>44740</v>
      </c>
      <c r="F4735" s="26">
        <v>11</v>
      </c>
      <c r="G4735" s="24">
        <v>0.12</v>
      </c>
      <c r="H4735">
        <f>VLOOKUP($B4735,產品!$A$1:$E$61,4,FALSE)*(1-$G4735)*$F4735</f>
        <v>174240</v>
      </c>
      <c r="I4735" s="58">
        <f>$H4735-VLOOKUP($B4735,產品!$A$2:$E$61,5,FALSE)*F4735-$R4735</f>
        <v>33897.599999999999</v>
      </c>
      <c r="J4735">
        <f t="shared" si="219"/>
        <v>2022</v>
      </c>
      <c r="P4735" t="str">
        <f>MID(VLOOKUP($D4735,業務!$A$1:$E$11,2,FALSE),FIND("/",VLOOKUP($D4735,業務!$A$1:$E$11,2,FALSE))+1,2)</f>
        <v>專員</v>
      </c>
      <c r="Q4735">
        <f t="shared" si="220"/>
        <v>0.01</v>
      </c>
      <c r="R4735">
        <f t="shared" si="221"/>
        <v>1742.4</v>
      </c>
    </row>
    <row r="4736" spans="1:18" ht="15.75" customHeight="1">
      <c r="A4736" s="19">
        <v>4735</v>
      </c>
      <c r="B4736" s="4">
        <v>1</v>
      </c>
      <c r="C4736" s="15">
        <v>285</v>
      </c>
      <c r="D4736" s="21">
        <v>2</v>
      </c>
      <c r="E4736" s="22">
        <v>44740</v>
      </c>
      <c r="F4736" s="26">
        <v>11</v>
      </c>
      <c r="G4736" s="24">
        <v>0.15</v>
      </c>
      <c r="H4736">
        <f>VLOOKUP($B4736,產品!$A$1:$E$61,4,FALSE)*(1-$G4736)*$F4736</f>
        <v>9350</v>
      </c>
      <c r="I4736" s="58">
        <f>$H4736-VLOOKUP($B4736,產品!$A$2:$E$61,5,FALSE)*F4736-$R4736</f>
        <v>4809.75</v>
      </c>
      <c r="J4736">
        <f t="shared" si="219"/>
        <v>2022</v>
      </c>
      <c r="P4736" t="str">
        <f>MID(VLOOKUP($D4736,業務!$A$1:$E$11,2,FALSE),FIND("/",VLOOKUP($D4736,業務!$A$1:$E$11,2,FALSE))+1,2)</f>
        <v>經理</v>
      </c>
      <c r="Q4736">
        <f t="shared" si="220"/>
        <v>1.4999999999999999E-2</v>
      </c>
      <c r="R4736">
        <f t="shared" si="221"/>
        <v>140.25</v>
      </c>
    </row>
    <row r="4737" spans="1:18" ht="15.75" customHeight="1">
      <c r="A4737" s="19">
        <v>4736</v>
      </c>
      <c r="B4737" s="4">
        <v>42</v>
      </c>
      <c r="C4737" s="15">
        <v>287</v>
      </c>
      <c r="D4737" s="21">
        <v>6</v>
      </c>
      <c r="E4737" s="33">
        <v>44740</v>
      </c>
      <c r="F4737" s="14">
        <v>18</v>
      </c>
      <c r="G4737" s="34">
        <v>0.2</v>
      </c>
      <c r="H4737">
        <f>VLOOKUP($B4737,產品!$A$1:$E$61,4,FALSE)*(1-$G4737)*$F4737</f>
        <v>216000</v>
      </c>
      <c r="I4737" s="58">
        <f>$H4737-VLOOKUP($B4737,產品!$A$2:$E$61,5,FALSE)*F4737-$R4737</f>
        <v>38340</v>
      </c>
      <c r="J4737">
        <f t="shared" si="219"/>
        <v>2022</v>
      </c>
      <c r="P4737" t="str">
        <f>MID(VLOOKUP($D4737,業務!$A$1:$E$11,2,FALSE),FIND("/",VLOOKUP($D4737,業務!$A$1:$E$11,2,FALSE))+1,2)</f>
        <v>專員</v>
      </c>
      <c r="Q4737">
        <f t="shared" si="220"/>
        <v>0.01</v>
      </c>
      <c r="R4737">
        <f t="shared" si="221"/>
        <v>2160</v>
      </c>
    </row>
    <row r="4738" spans="1:18" ht="15.75" customHeight="1">
      <c r="A4738" s="19">
        <v>4737</v>
      </c>
      <c r="B4738" s="4">
        <v>29</v>
      </c>
      <c r="C4738" s="15">
        <v>283</v>
      </c>
      <c r="D4738" s="21">
        <v>7</v>
      </c>
      <c r="E4738" s="22">
        <v>44740</v>
      </c>
      <c r="F4738" s="26">
        <v>20</v>
      </c>
      <c r="G4738" s="24">
        <v>0.17</v>
      </c>
      <c r="H4738">
        <f>VLOOKUP($B4738,產品!$A$1:$E$61,4,FALSE)*(1-$G4738)*$F4738</f>
        <v>99600</v>
      </c>
      <c r="I4738" s="58">
        <f>$H4738-VLOOKUP($B4738,產品!$A$2:$E$61,5,FALSE)*F4738-$R4738</f>
        <v>26404.799999999999</v>
      </c>
      <c r="J4738">
        <f t="shared" si="219"/>
        <v>2022</v>
      </c>
      <c r="P4738" t="str">
        <f>MID(VLOOKUP($D4738,業務!$A$1:$E$11,2,FALSE),FIND("/",VLOOKUP($D4738,業務!$A$1:$E$11,2,FALSE))+1,2)</f>
        <v>副理</v>
      </c>
      <c r="Q4738">
        <f t="shared" si="220"/>
        <v>1.2E-2</v>
      </c>
      <c r="R4738">
        <f t="shared" si="221"/>
        <v>1195.2</v>
      </c>
    </row>
    <row r="4739" spans="1:18" ht="15.75" customHeight="1">
      <c r="A4739" s="19">
        <v>4738</v>
      </c>
      <c r="B4739" s="4">
        <v>55</v>
      </c>
      <c r="C4739" s="15">
        <v>8</v>
      </c>
      <c r="D4739" s="21">
        <v>10</v>
      </c>
      <c r="E4739" s="22">
        <v>44741</v>
      </c>
      <c r="F4739" s="26">
        <v>4</v>
      </c>
      <c r="G4739" s="24">
        <v>0.08</v>
      </c>
      <c r="H4739">
        <f>VLOOKUP($B4739,產品!$A$1:$E$61,4,FALSE)*(1-$G4739)*$F4739</f>
        <v>73600</v>
      </c>
      <c r="I4739" s="58">
        <f>$H4739-VLOOKUP($B4739,產品!$A$2:$E$61,5,FALSE)*F4739-$R4739</f>
        <v>16864</v>
      </c>
      <c r="J4739">
        <f t="shared" ref="J4739:J4802" si="222">YEAR(E4739)</f>
        <v>2022</v>
      </c>
      <c r="P4739" t="str">
        <f>MID(VLOOKUP($D4739,業務!$A$1:$E$11,2,FALSE),FIND("/",VLOOKUP($D4739,業務!$A$1:$E$11,2,FALSE))+1,2)</f>
        <v>專員</v>
      </c>
      <c r="Q4739">
        <f t="shared" ref="Q4739:Q4802" si="223">IF($P4739="專員",1%,IF($P4739="副理",1.2%,IF($P4739="經理",1.5%,IF($P4739="協理",1.6%,0))))</f>
        <v>0.01</v>
      </c>
      <c r="R4739">
        <f t="shared" ref="R4739:R4802" si="224">$H4739*$Q4739</f>
        <v>736</v>
      </c>
    </row>
    <row r="4740" spans="1:18" ht="15.75" customHeight="1">
      <c r="A4740" s="19">
        <v>4739</v>
      </c>
      <c r="B4740" s="4">
        <v>43</v>
      </c>
      <c r="C4740" s="15">
        <v>285</v>
      </c>
      <c r="D4740" s="21">
        <v>5</v>
      </c>
      <c r="E4740" s="22">
        <v>44741</v>
      </c>
      <c r="F4740" s="26">
        <v>5</v>
      </c>
      <c r="G4740" s="24">
        <v>0.05</v>
      </c>
      <c r="H4740">
        <f>VLOOKUP($B4740,產品!$A$1:$E$61,4,FALSE)*(1-$G4740)*$F4740</f>
        <v>85500</v>
      </c>
      <c r="I4740" s="58">
        <f>$H4740-VLOOKUP($B4740,產品!$A$2:$E$61,5,FALSE)*F4740-$R4740</f>
        <v>26145</v>
      </c>
      <c r="J4740">
        <f t="shared" si="222"/>
        <v>2022</v>
      </c>
      <c r="P4740" t="str">
        <f>MID(VLOOKUP($D4740,業務!$A$1:$E$11,2,FALSE),FIND("/",VLOOKUP($D4740,業務!$A$1:$E$11,2,FALSE))+1,2)</f>
        <v>專員</v>
      </c>
      <c r="Q4740">
        <f t="shared" si="223"/>
        <v>0.01</v>
      </c>
      <c r="R4740">
        <f t="shared" si="224"/>
        <v>855</v>
      </c>
    </row>
    <row r="4741" spans="1:18" ht="15.75" customHeight="1">
      <c r="A4741" s="19">
        <v>4740</v>
      </c>
      <c r="B4741" s="4">
        <v>58</v>
      </c>
      <c r="C4741" s="15">
        <v>10</v>
      </c>
      <c r="D4741" s="21">
        <v>1</v>
      </c>
      <c r="E4741" s="22">
        <v>44741</v>
      </c>
      <c r="F4741" s="26">
        <v>5</v>
      </c>
      <c r="G4741" s="24">
        <v>0.06</v>
      </c>
      <c r="H4741">
        <f>VLOOKUP($B4741,產品!$A$1:$E$61,4,FALSE)*(1-$G4741)*$F4741</f>
        <v>98700</v>
      </c>
      <c r="I4741" s="58">
        <f>$H4741-VLOOKUP($B4741,產品!$A$2:$E$61,5,FALSE)*F4741-$R4741</f>
        <v>24213.000000000015</v>
      </c>
      <c r="J4741">
        <f t="shared" si="222"/>
        <v>2022</v>
      </c>
      <c r="P4741" t="str">
        <f>MID(VLOOKUP($D4741,業務!$A$1:$E$11,2,FALSE),FIND("/",VLOOKUP($D4741,業務!$A$1:$E$11,2,FALSE))+1,2)</f>
        <v>專員</v>
      </c>
      <c r="Q4741">
        <f t="shared" si="223"/>
        <v>0.01</v>
      </c>
      <c r="R4741">
        <f t="shared" si="224"/>
        <v>987</v>
      </c>
    </row>
    <row r="4742" spans="1:18" ht="15.75" customHeight="1">
      <c r="A4742" s="19">
        <v>4741</v>
      </c>
      <c r="B4742" s="4">
        <v>10</v>
      </c>
      <c r="C4742" s="15">
        <v>289</v>
      </c>
      <c r="D4742" s="21">
        <v>4</v>
      </c>
      <c r="E4742" s="22">
        <v>44741</v>
      </c>
      <c r="F4742" s="26">
        <v>10</v>
      </c>
      <c r="G4742" s="24">
        <v>0.16</v>
      </c>
      <c r="H4742">
        <f>VLOOKUP($B4742,產品!$A$1:$E$61,4,FALSE)*(1-$G4742)*$F4742</f>
        <v>8400</v>
      </c>
      <c r="I4742" s="58">
        <f>$H4742-VLOOKUP($B4742,產品!$A$2:$E$61,5,FALSE)*F4742-$R4742</f>
        <v>4299.2</v>
      </c>
      <c r="J4742">
        <f t="shared" si="222"/>
        <v>2022</v>
      </c>
      <c r="P4742" t="str">
        <f>MID(VLOOKUP($D4742,業務!$A$1:$E$11,2,FALSE),FIND("/",VLOOKUP($D4742,業務!$A$1:$E$11,2,FALSE))+1,2)</f>
        <v>副理</v>
      </c>
      <c r="Q4742">
        <f t="shared" si="223"/>
        <v>1.2E-2</v>
      </c>
      <c r="R4742">
        <f t="shared" si="224"/>
        <v>100.8</v>
      </c>
    </row>
    <row r="4743" spans="1:18" ht="15.75" customHeight="1">
      <c r="A4743" s="19">
        <v>4742</v>
      </c>
      <c r="B4743" s="4">
        <v>48</v>
      </c>
      <c r="C4743" s="15">
        <v>122</v>
      </c>
      <c r="D4743" s="21">
        <v>9</v>
      </c>
      <c r="E4743" s="22">
        <v>44741</v>
      </c>
      <c r="F4743" s="26">
        <v>11</v>
      </c>
      <c r="G4743" s="24">
        <v>0.05</v>
      </c>
      <c r="H4743">
        <f>VLOOKUP($B4743,產品!$A$1:$E$61,4,FALSE)*(1-$G4743)*$F4743</f>
        <v>229900</v>
      </c>
      <c r="I4743" s="58">
        <f>$H4743-VLOOKUP($B4743,產品!$A$2:$E$61,5,FALSE)*F4743-$R4743</f>
        <v>69151.5</v>
      </c>
      <c r="J4743">
        <f t="shared" si="222"/>
        <v>2022</v>
      </c>
      <c r="P4743" t="str">
        <f>MID(VLOOKUP($D4743,業務!$A$1:$E$11,2,FALSE),FIND("/",VLOOKUP($D4743,業務!$A$1:$E$11,2,FALSE))+1,2)</f>
        <v>經理</v>
      </c>
      <c r="Q4743">
        <f t="shared" si="223"/>
        <v>1.4999999999999999E-2</v>
      </c>
      <c r="R4743">
        <f t="shared" si="224"/>
        <v>3448.5</v>
      </c>
    </row>
    <row r="4744" spans="1:18" ht="15.75" customHeight="1">
      <c r="A4744" s="19">
        <v>4743</v>
      </c>
      <c r="B4744" s="4">
        <v>28</v>
      </c>
      <c r="C4744" s="15">
        <v>272</v>
      </c>
      <c r="D4744" s="21">
        <v>4</v>
      </c>
      <c r="E4744" s="22">
        <v>44741</v>
      </c>
      <c r="F4744" s="26">
        <v>12</v>
      </c>
      <c r="G4744" s="24">
        <v>7.0000000000000007E-2</v>
      </c>
      <c r="H4744">
        <f>VLOOKUP($B4744,產品!$A$1:$E$61,4,FALSE)*(1-$G4744)*$F4744</f>
        <v>83699.999999999985</v>
      </c>
      <c r="I4744" s="58">
        <f>$H4744-VLOOKUP($B4744,產品!$A$2:$E$61,5,FALSE)*F4744-$R4744</f>
        <v>28695.599999999984</v>
      </c>
      <c r="J4744">
        <f t="shared" si="222"/>
        <v>2022</v>
      </c>
      <c r="P4744" t="str">
        <f>MID(VLOOKUP($D4744,業務!$A$1:$E$11,2,FALSE),FIND("/",VLOOKUP($D4744,業務!$A$1:$E$11,2,FALSE))+1,2)</f>
        <v>副理</v>
      </c>
      <c r="Q4744">
        <f t="shared" si="223"/>
        <v>1.2E-2</v>
      </c>
      <c r="R4744">
        <f t="shared" si="224"/>
        <v>1004.3999999999999</v>
      </c>
    </row>
    <row r="4745" spans="1:18" ht="15.75" customHeight="1">
      <c r="A4745" s="19">
        <v>4744</v>
      </c>
      <c r="B4745" s="4">
        <v>4</v>
      </c>
      <c r="C4745" s="15">
        <v>276</v>
      </c>
      <c r="D4745" s="21">
        <v>3</v>
      </c>
      <c r="E4745" s="22">
        <v>44741</v>
      </c>
      <c r="F4745" s="26">
        <v>40</v>
      </c>
      <c r="G4745" s="24">
        <v>0.11</v>
      </c>
      <c r="H4745">
        <f>VLOOKUP($B4745,產品!$A$1:$E$61,4,FALSE)*(1-$G4745)*$F4745</f>
        <v>35600</v>
      </c>
      <c r="I4745" s="58">
        <f>$H4745-VLOOKUP($B4745,產品!$A$2:$E$61,5,FALSE)*F4745-$R4745</f>
        <v>19030.400000000001</v>
      </c>
      <c r="J4745">
        <f t="shared" si="222"/>
        <v>2022</v>
      </c>
      <c r="P4745" t="str">
        <f>MID(VLOOKUP($D4745,業務!$A$1:$E$11,2,FALSE),FIND("/",VLOOKUP($D4745,業務!$A$1:$E$11,2,FALSE))+1,2)</f>
        <v>協理</v>
      </c>
      <c r="Q4745">
        <f t="shared" si="223"/>
        <v>1.6E-2</v>
      </c>
      <c r="R4745">
        <f t="shared" si="224"/>
        <v>569.6</v>
      </c>
    </row>
    <row r="4746" spans="1:18" ht="15.75" customHeight="1">
      <c r="A4746" s="19">
        <v>4745</v>
      </c>
      <c r="B4746" s="4">
        <v>10</v>
      </c>
      <c r="C4746" s="15">
        <v>138</v>
      </c>
      <c r="D4746" s="21">
        <v>10</v>
      </c>
      <c r="E4746" s="22">
        <v>44741</v>
      </c>
      <c r="F4746" s="26">
        <v>200</v>
      </c>
      <c r="G4746" s="24">
        <v>0.11</v>
      </c>
      <c r="H4746">
        <f>VLOOKUP($B4746,產品!$A$1:$E$61,4,FALSE)*(1-$G4746)*$F4746</f>
        <v>178000</v>
      </c>
      <c r="I4746" s="58">
        <f>$H4746-VLOOKUP($B4746,產品!$A$2:$E$61,5,FALSE)*F4746-$R4746</f>
        <v>96220</v>
      </c>
      <c r="J4746">
        <f t="shared" si="222"/>
        <v>2022</v>
      </c>
      <c r="P4746" t="str">
        <f>MID(VLOOKUP($D4746,業務!$A$1:$E$11,2,FALSE),FIND("/",VLOOKUP($D4746,業務!$A$1:$E$11,2,FALSE))+1,2)</f>
        <v>專員</v>
      </c>
      <c r="Q4746">
        <f t="shared" si="223"/>
        <v>0.01</v>
      </c>
      <c r="R4746">
        <f t="shared" si="224"/>
        <v>1780</v>
      </c>
    </row>
    <row r="4747" spans="1:18" ht="15.75" customHeight="1">
      <c r="A4747" s="19">
        <v>4746</v>
      </c>
      <c r="B4747" s="4">
        <v>35</v>
      </c>
      <c r="C4747" s="15">
        <v>294</v>
      </c>
      <c r="D4747" s="21">
        <v>3</v>
      </c>
      <c r="E4747" s="22">
        <v>44742</v>
      </c>
      <c r="F4747" s="26">
        <v>8</v>
      </c>
      <c r="G4747" s="24">
        <v>0.13</v>
      </c>
      <c r="H4747">
        <f>VLOOKUP($B4747,產品!$A$1:$E$61,4,FALSE)*(1-$G4747)*$F4747</f>
        <v>59160</v>
      </c>
      <c r="I4747" s="58">
        <f>$H4747-VLOOKUP($B4747,產品!$A$2:$E$61,5,FALSE)*F4747-$R4747</f>
        <v>17413.439999999999</v>
      </c>
      <c r="J4747">
        <f t="shared" si="222"/>
        <v>2022</v>
      </c>
      <c r="P4747" t="str">
        <f>MID(VLOOKUP($D4747,業務!$A$1:$E$11,2,FALSE),FIND("/",VLOOKUP($D4747,業務!$A$1:$E$11,2,FALSE))+1,2)</f>
        <v>協理</v>
      </c>
      <c r="Q4747">
        <f t="shared" si="223"/>
        <v>1.6E-2</v>
      </c>
      <c r="R4747">
        <f t="shared" si="224"/>
        <v>946.56000000000006</v>
      </c>
    </row>
    <row r="4748" spans="1:18" ht="15.75" customHeight="1">
      <c r="A4748" s="19">
        <v>4747</v>
      </c>
      <c r="B4748" s="4">
        <v>41</v>
      </c>
      <c r="C4748" s="15">
        <v>122</v>
      </c>
      <c r="D4748" s="21">
        <v>1</v>
      </c>
      <c r="E4748" s="22">
        <v>44742</v>
      </c>
      <c r="F4748" s="26">
        <v>8</v>
      </c>
      <c r="G4748" s="24">
        <v>0.19</v>
      </c>
      <c r="H4748">
        <f>VLOOKUP($B4748,產品!$A$1:$E$61,4,FALSE)*(1-$G4748)*$F4748</f>
        <v>77760</v>
      </c>
      <c r="I4748" s="58">
        <f>$H4748-VLOOKUP($B4748,產品!$A$2:$E$61,5,FALSE)*F4748-$R4748</f>
        <v>14582.4</v>
      </c>
      <c r="J4748">
        <f t="shared" si="222"/>
        <v>2022</v>
      </c>
      <c r="P4748" t="str">
        <f>MID(VLOOKUP($D4748,業務!$A$1:$E$11,2,FALSE),FIND("/",VLOOKUP($D4748,業務!$A$1:$E$11,2,FALSE))+1,2)</f>
        <v>專員</v>
      </c>
      <c r="Q4748">
        <f t="shared" si="223"/>
        <v>0.01</v>
      </c>
      <c r="R4748">
        <f t="shared" si="224"/>
        <v>777.6</v>
      </c>
    </row>
    <row r="4749" spans="1:18" ht="15.75" customHeight="1">
      <c r="A4749" s="19">
        <v>4748</v>
      </c>
      <c r="B4749" s="4">
        <v>59</v>
      </c>
      <c r="C4749" s="15">
        <v>261</v>
      </c>
      <c r="D4749" s="21">
        <v>1</v>
      </c>
      <c r="E4749" s="22">
        <v>44742</v>
      </c>
      <c r="F4749" s="26">
        <v>13</v>
      </c>
      <c r="G4749" s="24">
        <v>0.11</v>
      </c>
      <c r="H4749">
        <f>VLOOKUP($B4749,產品!$A$1:$E$61,4,FALSE)*(1-$G4749)*$F4749</f>
        <v>277680</v>
      </c>
      <c r="I4749" s="58">
        <f>$H4749-VLOOKUP($B4749,產品!$A$2:$E$61,5,FALSE)*F4749-$R4749</f>
        <v>56503.199999999997</v>
      </c>
      <c r="J4749">
        <f t="shared" si="222"/>
        <v>2022</v>
      </c>
      <c r="P4749" t="str">
        <f>MID(VLOOKUP($D4749,業務!$A$1:$E$11,2,FALSE),FIND("/",VLOOKUP($D4749,業務!$A$1:$E$11,2,FALSE))+1,2)</f>
        <v>專員</v>
      </c>
      <c r="Q4749">
        <f t="shared" si="223"/>
        <v>0.01</v>
      </c>
      <c r="R4749">
        <f t="shared" si="224"/>
        <v>2776.8</v>
      </c>
    </row>
    <row r="4750" spans="1:18" ht="15.75" customHeight="1">
      <c r="A4750" s="19">
        <v>4749</v>
      </c>
      <c r="B4750" s="4">
        <v>34</v>
      </c>
      <c r="C4750" s="15">
        <v>271</v>
      </c>
      <c r="D4750" s="21">
        <v>7</v>
      </c>
      <c r="E4750" s="22">
        <v>44742</v>
      </c>
      <c r="F4750" s="26">
        <v>25</v>
      </c>
      <c r="G4750" s="24">
        <v>0.11</v>
      </c>
      <c r="H4750">
        <f>VLOOKUP($B4750,產品!$A$1:$E$61,4,FALSE)*(1-$G4750)*$F4750</f>
        <v>178000</v>
      </c>
      <c r="I4750" s="58">
        <f>$H4750-VLOOKUP($B4750,產品!$A$2:$E$61,5,FALSE)*F4750-$R4750</f>
        <v>55864</v>
      </c>
      <c r="J4750">
        <f t="shared" si="222"/>
        <v>2022</v>
      </c>
      <c r="P4750" t="str">
        <f>MID(VLOOKUP($D4750,業務!$A$1:$E$11,2,FALSE),FIND("/",VLOOKUP($D4750,業務!$A$1:$E$11,2,FALSE))+1,2)</f>
        <v>副理</v>
      </c>
      <c r="Q4750">
        <f t="shared" si="223"/>
        <v>1.2E-2</v>
      </c>
      <c r="R4750">
        <f t="shared" si="224"/>
        <v>2136</v>
      </c>
    </row>
    <row r="4751" spans="1:18" ht="15.75" customHeight="1">
      <c r="A4751" s="19">
        <v>4750</v>
      </c>
      <c r="B4751" s="4">
        <v>7</v>
      </c>
      <c r="C4751" s="15">
        <v>7</v>
      </c>
      <c r="D4751" s="21">
        <v>6</v>
      </c>
      <c r="E4751" s="22">
        <v>44742</v>
      </c>
      <c r="F4751" s="26">
        <v>32</v>
      </c>
      <c r="G4751" s="24">
        <v>0.12</v>
      </c>
      <c r="H4751">
        <f>VLOOKUP($B4751,產品!$A$1:$E$61,4,FALSE)*(1-$G4751)*$F4751</f>
        <v>28160</v>
      </c>
      <c r="I4751" s="58">
        <f>$H4751-VLOOKUP($B4751,產品!$A$2:$E$61,5,FALSE)*F4751-$R4751</f>
        <v>15078.4</v>
      </c>
      <c r="J4751">
        <f t="shared" si="222"/>
        <v>2022</v>
      </c>
      <c r="P4751" t="str">
        <f>MID(VLOOKUP($D4751,業務!$A$1:$E$11,2,FALSE),FIND("/",VLOOKUP($D4751,業務!$A$1:$E$11,2,FALSE))+1,2)</f>
        <v>專員</v>
      </c>
      <c r="Q4751">
        <f t="shared" si="223"/>
        <v>0.01</v>
      </c>
      <c r="R4751">
        <f t="shared" si="224"/>
        <v>281.60000000000002</v>
      </c>
    </row>
    <row r="4752" spans="1:18" ht="15.75" customHeight="1">
      <c r="A4752" s="19">
        <v>4751</v>
      </c>
      <c r="B4752" s="4">
        <v>29</v>
      </c>
      <c r="C4752" s="15">
        <v>113</v>
      </c>
      <c r="D4752" s="21">
        <v>10</v>
      </c>
      <c r="E4752" s="22">
        <v>44742</v>
      </c>
      <c r="F4752" s="26">
        <v>40</v>
      </c>
      <c r="G4752" s="24">
        <v>0.12</v>
      </c>
      <c r="H4752">
        <f>VLOOKUP($B4752,產品!$A$1:$E$61,4,FALSE)*(1-$G4752)*$F4752</f>
        <v>211200</v>
      </c>
      <c r="I4752" s="58">
        <f>$H4752-VLOOKUP($B4752,產品!$A$2:$E$61,5,FALSE)*F4752-$R4752</f>
        <v>65088</v>
      </c>
      <c r="J4752">
        <f t="shared" si="222"/>
        <v>2022</v>
      </c>
      <c r="P4752" t="str">
        <f>MID(VLOOKUP($D4752,業務!$A$1:$E$11,2,FALSE),FIND("/",VLOOKUP($D4752,業務!$A$1:$E$11,2,FALSE))+1,2)</f>
        <v>專員</v>
      </c>
      <c r="Q4752">
        <f t="shared" si="223"/>
        <v>0.01</v>
      </c>
      <c r="R4752">
        <f t="shared" si="224"/>
        <v>2112</v>
      </c>
    </row>
    <row r="4753" spans="1:18" ht="15.75" customHeight="1">
      <c r="A4753" s="19">
        <v>4752</v>
      </c>
      <c r="B4753" s="4">
        <v>21</v>
      </c>
      <c r="C4753" s="15">
        <v>262</v>
      </c>
      <c r="D4753" s="21">
        <v>10</v>
      </c>
      <c r="E4753" s="22">
        <v>44742</v>
      </c>
      <c r="F4753" s="26">
        <v>70</v>
      </c>
      <c r="G4753" s="24">
        <v>0.12</v>
      </c>
      <c r="H4753">
        <f>VLOOKUP($B4753,產品!$A$1:$E$61,4,FALSE)*(1-$G4753)*$F4753</f>
        <v>110880</v>
      </c>
      <c r="I4753" s="58">
        <f>$H4753-VLOOKUP($B4753,產品!$A$2:$E$61,5,FALSE)*F4753-$R4753</f>
        <v>59371.199999999997</v>
      </c>
      <c r="J4753">
        <f t="shared" si="222"/>
        <v>2022</v>
      </c>
      <c r="P4753" t="str">
        <f>MID(VLOOKUP($D4753,業務!$A$1:$E$11,2,FALSE),FIND("/",VLOOKUP($D4753,業務!$A$1:$E$11,2,FALSE))+1,2)</f>
        <v>專員</v>
      </c>
      <c r="Q4753">
        <f t="shared" si="223"/>
        <v>0.01</v>
      </c>
      <c r="R4753">
        <f t="shared" si="224"/>
        <v>1108.8</v>
      </c>
    </row>
    <row r="4754" spans="1:18" ht="15.75" customHeight="1">
      <c r="A4754" s="19">
        <v>4753</v>
      </c>
      <c r="B4754" s="4">
        <v>10</v>
      </c>
      <c r="C4754" s="15">
        <v>10</v>
      </c>
      <c r="D4754" s="21">
        <v>9</v>
      </c>
      <c r="E4754" s="22">
        <v>44742</v>
      </c>
      <c r="F4754" s="26">
        <v>75</v>
      </c>
      <c r="G4754" s="24">
        <v>7.0000000000000007E-2</v>
      </c>
      <c r="H4754">
        <f>VLOOKUP($B4754,產品!$A$1:$E$61,4,FALSE)*(1-$G4754)*$F4754</f>
        <v>69749.999999999985</v>
      </c>
      <c r="I4754" s="58">
        <f>$H4754-VLOOKUP($B4754,產品!$A$2:$E$61,5,FALSE)*F4754-$R4754</f>
        <v>38703.749999999985</v>
      </c>
      <c r="J4754">
        <f t="shared" si="222"/>
        <v>2022</v>
      </c>
      <c r="P4754" t="str">
        <f>MID(VLOOKUP($D4754,業務!$A$1:$E$11,2,FALSE),FIND("/",VLOOKUP($D4754,業務!$A$1:$E$11,2,FALSE))+1,2)</f>
        <v>經理</v>
      </c>
      <c r="Q4754">
        <f t="shared" si="223"/>
        <v>1.4999999999999999E-2</v>
      </c>
      <c r="R4754">
        <f t="shared" si="224"/>
        <v>1046.2499999999998</v>
      </c>
    </row>
    <row r="4755" spans="1:18" ht="15.75" customHeight="1">
      <c r="A4755" s="19">
        <v>4754</v>
      </c>
      <c r="B4755" s="4">
        <v>7</v>
      </c>
      <c r="C4755" s="15">
        <v>5</v>
      </c>
      <c r="D4755" s="21">
        <v>6</v>
      </c>
      <c r="E4755" s="33">
        <v>44742</v>
      </c>
      <c r="F4755" s="14">
        <v>100</v>
      </c>
      <c r="G4755" s="34">
        <v>0.18</v>
      </c>
      <c r="H4755">
        <f>VLOOKUP($B4755,產品!$A$1:$E$61,4,FALSE)*(1-$G4755)*$F4755</f>
        <v>82000.000000000015</v>
      </c>
      <c r="I4755" s="58">
        <f>$H4755-VLOOKUP($B4755,產品!$A$2:$E$61,5,FALSE)*F4755-$R4755</f>
        <v>41180.000000000015</v>
      </c>
      <c r="J4755">
        <f t="shared" si="222"/>
        <v>2022</v>
      </c>
      <c r="P4755" t="str">
        <f>MID(VLOOKUP($D4755,業務!$A$1:$E$11,2,FALSE),FIND("/",VLOOKUP($D4755,業務!$A$1:$E$11,2,FALSE))+1,2)</f>
        <v>專員</v>
      </c>
      <c r="Q4755">
        <f t="shared" si="223"/>
        <v>0.01</v>
      </c>
      <c r="R4755">
        <f t="shared" si="224"/>
        <v>820.00000000000011</v>
      </c>
    </row>
    <row r="4756" spans="1:18" ht="15.75" customHeight="1">
      <c r="A4756" s="19">
        <v>4755</v>
      </c>
      <c r="B4756" s="4">
        <v>59</v>
      </c>
      <c r="C4756" s="15">
        <v>290</v>
      </c>
      <c r="D4756" s="21">
        <v>1</v>
      </c>
      <c r="E4756" s="22">
        <v>44743</v>
      </c>
      <c r="F4756" s="26">
        <v>8</v>
      </c>
      <c r="G4756" s="24">
        <v>0.15</v>
      </c>
      <c r="H4756">
        <f>VLOOKUP($B4756,產品!$A$1:$E$61,4,FALSE)*(1-$G4756)*$F4756</f>
        <v>163200</v>
      </c>
      <c r="I4756" s="58">
        <f>$H4756-VLOOKUP($B4756,產品!$A$2:$E$61,5,FALSE)*F4756-$R4756</f>
        <v>27168</v>
      </c>
      <c r="J4756">
        <f t="shared" si="222"/>
        <v>2022</v>
      </c>
      <c r="P4756" t="str">
        <f>MID(VLOOKUP($D4756,業務!$A$1:$E$11,2,FALSE),FIND("/",VLOOKUP($D4756,業務!$A$1:$E$11,2,FALSE))+1,2)</f>
        <v>專員</v>
      </c>
      <c r="Q4756">
        <f t="shared" si="223"/>
        <v>0.01</v>
      </c>
      <c r="R4756">
        <f t="shared" si="224"/>
        <v>1632</v>
      </c>
    </row>
    <row r="4757" spans="1:18" ht="15.75" customHeight="1">
      <c r="A4757" s="19">
        <v>4756</v>
      </c>
      <c r="B4757" s="4">
        <v>58</v>
      </c>
      <c r="C4757" s="15">
        <v>121</v>
      </c>
      <c r="D4757" s="21">
        <v>6</v>
      </c>
      <c r="E4757" s="22">
        <v>44743</v>
      </c>
      <c r="F4757" s="26">
        <v>9</v>
      </c>
      <c r="G4757" s="24">
        <v>0.16</v>
      </c>
      <c r="H4757">
        <f>VLOOKUP($B4757,產品!$A$1:$E$61,4,FALSE)*(1-$G4757)*$F4757</f>
        <v>158760</v>
      </c>
      <c r="I4757" s="58">
        <f>$H4757-VLOOKUP($B4757,產品!$A$2:$E$61,5,FALSE)*F4757-$R4757</f>
        <v>24872.400000000031</v>
      </c>
      <c r="J4757">
        <f t="shared" si="222"/>
        <v>2022</v>
      </c>
      <c r="P4757" t="str">
        <f>MID(VLOOKUP($D4757,業務!$A$1:$E$11,2,FALSE),FIND("/",VLOOKUP($D4757,業務!$A$1:$E$11,2,FALSE))+1,2)</f>
        <v>專員</v>
      </c>
      <c r="Q4757">
        <f t="shared" si="223"/>
        <v>0.01</v>
      </c>
      <c r="R4757">
        <f t="shared" si="224"/>
        <v>1587.6000000000001</v>
      </c>
    </row>
    <row r="4758" spans="1:18" ht="15.75" customHeight="1">
      <c r="A4758" s="19">
        <v>4757</v>
      </c>
      <c r="B4758" s="4">
        <v>29</v>
      </c>
      <c r="C4758" s="15">
        <v>124</v>
      </c>
      <c r="D4758" s="21">
        <v>3</v>
      </c>
      <c r="E4758" s="22">
        <v>44743</v>
      </c>
      <c r="F4758" s="26">
        <v>9</v>
      </c>
      <c r="G4758" s="24">
        <v>0.1</v>
      </c>
      <c r="H4758">
        <f>VLOOKUP($B4758,產品!$A$1:$E$61,4,FALSE)*(1-$G4758)*$F4758</f>
        <v>48600</v>
      </c>
      <c r="I4758" s="58">
        <f>$H4758-VLOOKUP($B4758,產品!$A$2:$E$61,5,FALSE)*F4758-$R4758</f>
        <v>15422.4</v>
      </c>
      <c r="J4758">
        <f t="shared" si="222"/>
        <v>2022</v>
      </c>
      <c r="P4758" t="str">
        <f>MID(VLOOKUP($D4758,業務!$A$1:$E$11,2,FALSE),FIND("/",VLOOKUP($D4758,業務!$A$1:$E$11,2,FALSE))+1,2)</f>
        <v>協理</v>
      </c>
      <c r="Q4758">
        <f t="shared" si="223"/>
        <v>1.6E-2</v>
      </c>
      <c r="R4758">
        <f t="shared" si="224"/>
        <v>777.6</v>
      </c>
    </row>
    <row r="4759" spans="1:18" ht="15.75" customHeight="1">
      <c r="A4759" s="19">
        <v>4758</v>
      </c>
      <c r="B4759" s="4">
        <v>7</v>
      </c>
      <c r="C4759" s="15">
        <v>284</v>
      </c>
      <c r="D4759" s="21">
        <v>3</v>
      </c>
      <c r="E4759" s="33">
        <v>44743</v>
      </c>
      <c r="F4759" s="14">
        <v>50</v>
      </c>
      <c r="G4759" s="34">
        <v>0.16</v>
      </c>
      <c r="H4759">
        <f>VLOOKUP($B4759,產品!$A$1:$E$61,4,FALSE)*(1-$G4759)*$F4759</f>
        <v>42000</v>
      </c>
      <c r="I4759" s="58">
        <f>$H4759-VLOOKUP($B4759,產品!$A$2:$E$61,5,FALSE)*F4759-$R4759</f>
        <v>21328</v>
      </c>
      <c r="J4759">
        <f t="shared" si="222"/>
        <v>2022</v>
      </c>
      <c r="P4759" t="str">
        <f>MID(VLOOKUP($D4759,業務!$A$1:$E$11,2,FALSE),FIND("/",VLOOKUP($D4759,業務!$A$1:$E$11,2,FALSE))+1,2)</f>
        <v>協理</v>
      </c>
      <c r="Q4759">
        <f t="shared" si="223"/>
        <v>1.6E-2</v>
      </c>
      <c r="R4759">
        <f t="shared" si="224"/>
        <v>672</v>
      </c>
    </row>
    <row r="4760" spans="1:18" ht="15.75" customHeight="1">
      <c r="A4760" s="19">
        <v>4759</v>
      </c>
      <c r="B4760" s="4">
        <v>4</v>
      </c>
      <c r="C4760" s="15">
        <v>124</v>
      </c>
      <c r="D4760" s="21">
        <v>4</v>
      </c>
      <c r="E4760" s="22">
        <v>44743</v>
      </c>
      <c r="F4760" s="26">
        <v>60</v>
      </c>
      <c r="G4760" s="24">
        <v>0.08</v>
      </c>
      <c r="H4760">
        <f>VLOOKUP($B4760,產品!$A$1:$E$61,4,FALSE)*(1-$G4760)*$F4760</f>
        <v>55200</v>
      </c>
      <c r="I4760" s="58">
        <f>$H4760-VLOOKUP($B4760,產品!$A$2:$E$61,5,FALSE)*F4760-$R4760</f>
        <v>30537.599999999999</v>
      </c>
      <c r="J4760">
        <f t="shared" si="222"/>
        <v>2022</v>
      </c>
      <c r="P4760" t="str">
        <f>MID(VLOOKUP($D4760,業務!$A$1:$E$11,2,FALSE),FIND("/",VLOOKUP($D4760,業務!$A$1:$E$11,2,FALSE))+1,2)</f>
        <v>副理</v>
      </c>
      <c r="Q4760">
        <f t="shared" si="223"/>
        <v>1.2E-2</v>
      </c>
      <c r="R4760">
        <f t="shared" si="224"/>
        <v>662.4</v>
      </c>
    </row>
    <row r="4761" spans="1:18" ht="15.75" customHeight="1">
      <c r="A4761" s="19">
        <v>4760</v>
      </c>
      <c r="B4761" s="4">
        <v>13</v>
      </c>
      <c r="C4761" s="15">
        <v>125</v>
      </c>
      <c r="D4761" s="21">
        <v>4</v>
      </c>
      <c r="E4761" s="22">
        <v>44743</v>
      </c>
      <c r="F4761" s="26">
        <v>98</v>
      </c>
      <c r="G4761" s="24">
        <v>0.11</v>
      </c>
      <c r="H4761">
        <f>VLOOKUP($B4761,產品!$A$1:$E$61,4,FALSE)*(1-$G4761)*$F4761</f>
        <v>156996</v>
      </c>
      <c r="I4761" s="58">
        <f>$H4761-VLOOKUP($B4761,產品!$A$2:$E$61,5,FALSE)*F4761-$R4761</f>
        <v>84552.047999999995</v>
      </c>
      <c r="J4761">
        <f t="shared" si="222"/>
        <v>2022</v>
      </c>
      <c r="P4761" t="str">
        <f>MID(VLOOKUP($D4761,業務!$A$1:$E$11,2,FALSE),FIND("/",VLOOKUP($D4761,業務!$A$1:$E$11,2,FALSE))+1,2)</f>
        <v>副理</v>
      </c>
      <c r="Q4761">
        <f t="shared" si="223"/>
        <v>1.2E-2</v>
      </c>
      <c r="R4761">
        <f t="shared" si="224"/>
        <v>1883.952</v>
      </c>
    </row>
    <row r="4762" spans="1:18" ht="15.75" customHeight="1">
      <c r="A4762" s="19">
        <v>4761</v>
      </c>
      <c r="B4762" s="4">
        <v>50</v>
      </c>
      <c r="C4762" s="15">
        <v>277</v>
      </c>
      <c r="D4762" s="21">
        <v>10</v>
      </c>
      <c r="E4762" s="22">
        <v>44744</v>
      </c>
      <c r="F4762" s="26">
        <v>3</v>
      </c>
      <c r="G4762" s="24">
        <v>0.17</v>
      </c>
      <c r="H4762">
        <f>VLOOKUP($B4762,產品!$A$1:$E$61,4,FALSE)*(1-$G4762)*$F4762</f>
        <v>44820</v>
      </c>
      <c r="I4762" s="58">
        <f>$H4762-VLOOKUP($B4762,產品!$A$2:$E$61,5,FALSE)*F4762-$R4762</f>
        <v>6571.8</v>
      </c>
      <c r="J4762">
        <f t="shared" si="222"/>
        <v>2022</v>
      </c>
      <c r="P4762" t="str">
        <f>MID(VLOOKUP($D4762,業務!$A$1:$E$11,2,FALSE),FIND("/",VLOOKUP($D4762,業務!$A$1:$E$11,2,FALSE))+1,2)</f>
        <v>專員</v>
      </c>
      <c r="Q4762">
        <f t="shared" si="223"/>
        <v>0.01</v>
      </c>
      <c r="R4762">
        <f t="shared" si="224"/>
        <v>448.2</v>
      </c>
    </row>
    <row r="4763" spans="1:18" ht="15.75" customHeight="1">
      <c r="A4763" s="19">
        <v>4762</v>
      </c>
      <c r="B4763" s="4">
        <v>52</v>
      </c>
      <c r="C4763" s="15">
        <v>11</v>
      </c>
      <c r="D4763" s="21">
        <v>7</v>
      </c>
      <c r="E4763" s="22">
        <v>44744</v>
      </c>
      <c r="F4763" s="26">
        <v>6</v>
      </c>
      <c r="G4763" s="24">
        <v>0.06</v>
      </c>
      <c r="H4763">
        <f>VLOOKUP($B4763,產品!$A$1:$E$61,4,FALSE)*(1-$G4763)*$F4763</f>
        <v>124080</v>
      </c>
      <c r="I4763" s="58">
        <f>$H4763-VLOOKUP($B4763,產品!$A$2:$E$61,5,FALSE)*F4763-$R4763</f>
        <v>30191.040000000015</v>
      </c>
      <c r="J4763">
        <f t="shared" si="222"/>
        <v>2022</v>
      </c>
      <c r="P4763" t="str">
        <f>MID(VLOOKUP($D4763,業務!$A$1:$E$11,2,FALSE),FIND("/",VLOOKUP($D4763,業務!$A$1:$E$11,2,FALSE))+1,2)</f>
        <v>副理</v>
      </c>
      <c r="Q4763">
        <f t="shared" si="223"/>
        <v>1.2E-2</v>
      </c>
      <c r="R4763">
        <f t="shared" si="224"/>
        <v>1488.96</v>
      </c>
    </row>
    <row r="4764" spans="1:18" ht="15.75" customHeight="1">
      <c r="A4764" s="19">
        <v>4763</v>
      </c>
      <c r="B4764" s="4">
        <v>47</v>
      </c>
      <c r="C4764" s="15">
        <v>8</v>
      </c>
      <c r="D4764" s="21">
        <v>7</v>
      </c>
      <c r="E4764" s="22">
        <v>44744</v>
      </c>
      <c r="F4764" s="26">
        <v>10</v>
      </c>
      <c r="G4764" s="24">
        <v>7.0000000000000007E-2</v>
      </c>
      <c r="H4764">
        <f>VLOOKUP($B4764,產品!$A$1:$E$61,4,FALSE)*(1-$G4764)*$F4764</f>
        <v>186000</v>
      </c>
      <c r="I4764" s="58">
        <f>$H4764-VLOOKUP($B4764,產品!$A$2:$E$61,5,FALSE)*F4764-$R4764</f>
        <v>53768</v>
      </c>
      <c r="J4764">
        <f t="shared" si="222"/>
        <v>2022</v>
      </c>
      <c r="P4764" t="str">
        <f>MID(VLOOKUP($D4764,業務!$A$1:$E$11,2,FALSE),FIND("/",VLOOKUP($D4764,業務!$A$1:$E$11,2,FALSE))+1,2)</f>
        <v>副理</v>
      </c>
      <c r="Q4764">
        <f t="shared" si="223"/>
        <v>1.2E-2</v>
      </c>
      <c r="R4764">
        <f t="shared" si="224"/>
        <v>2232</v>
      </c>
    </row>
    <row r="4765" spans="1:18" ht="15.75" customHeight="1">
      <c r="A4765" s="19">
        <v>4764</v>
      </c>
      <c r="B4765" s="4">
        <v>56</v>
      </c>
      <c r="C4765" s="15">
        <v>286</v>
      </c>
      <c r="D4765" s="21">
        <v>5</v>
      </c>
      <c r="E4765" s="22">
        <v>44744</v>
      </c>
      <c r="F4765" s="26">
        <v>12</v>
      </c>
      <c r="G4765" s="24">
        <v>7.0000000000000007E-2</v>
      </c>
      <c r="H4765">
        <f>VLOOKUP($B4765,產品!$A$1:$E$61,4,FALSE)*(1-$G4765)*$F4765</f>
        <v>245520</v>
      </c>
      <c r="I4765" s="58">
        <f>$H4765-VLOOKUP($B4765,產品!$A$2:$E$61,5,FALSE)*F4765-$R4765</f>
        <v>58264.800000000032</v>
      </c>
      <c r="J4765">
        <f t="shared" si="222"/>
        <v>2022</v>
      </c>
      <c r="P4765" t="str">
        <f>MID(VLOOKUP($D4765,業務!$A$1:$E$11,2,FALSE),FIND("/",VLOOKUP($D4765,業務!$A$1:$E$11,2,FALSE))+1,2)</f>
        <v>專員</v>
      </c>
      <c r="Q4765">
        <f t="shared" si="223"/>
        <v>0.01</v>
      </c>
      <c r="R4765">
        <f t="shared" si="224"/>
        <v>2455.2000000000003</v>
      </c>
    </row>
    <row r="4766" spans="1:18" ht="15.75" customHeight="1">
      <c r="A4766" s="19">
        <v>4765</v>
      </c>
      <c r="B4766" s="4">
        <v>13</v>
      </c>
      <c r="C4766" s="15">
        <v>140</v>
      </c>
      <c r="D4766" s="21">
        <v>7</v>
      </c>
      <c r="E4766" s="33">
        <v>44744</v>
      </c>
      <c r="F4766" s="14">
        <v>14</v>
      </c>
      <c r="G4766" s="34">
        <v>7.0000000000000007E-2</v>
      </c>
      <c r="H4766">
        <f>VLOOKUP($B4766,產品!$A$1:$E$61,4,FALSE)*(1-$G4766)*$F4766</f>
        <v>23436</v>
      </c>
      <c r="I4766" s="58">
        <f>$H4766-VLOOKUP($B4766,產品!$A$2:$E$61,5,FALSE)*F4766-$R4766</f>
        <v>13074.768</v>
      </c>
      <c r="J4766">
        <f t="shared" si="222"/>
        <v>2022</v>
      </c>
      <c r="P4766" t="str">
        <f>MID(VLOOKUP($D4766,業務!$A$1:$E$11,2,FALSE),FIND("/",VLOOKUP($D4766,業務!$A$1:$E$11,2,FALSE))+1,2)</f>
        <v>副理</v>
      </c>
      <c r="Q4766">
        <f t="shared" si="223"/>
        <v>1.2E-2</v>
      </c>
      <c r="R4766">
        <f t="shared" si="224"/>
        <v>281.23200000000003</v>
      </c>
    </row>
    <row r="4767" spans="1:18" ht="15.75" customHeight="1">
      <c r="A4767" s="19">
        <v>4766</v>
      </c>
      <c r="B4767" s="4">
        <v>4</v>
      </c>
      <c r="C4767" s="15">
        <v>263</v>
      </c>
      <c r="D4767" s="21">
        <v>3</v>
      </c>
      <c r="E4767" s="22">
        <v>44744</v>
      </c>
      <c r="F4767" s="26">
        <v>250</v>
      </c>
      <c r="G4767" s="24">
        <v>0.19</v>
      </c>
      <c r="H4767">
        <f>VLOOKUP($B4767,產品!$A$1:$E$61,4,FALSE)*(1-$G4767)*$F4767</f>
        <v>202500</v>
      </c>
      <c r="I4767" s="58">
        <f>$H4767-VLOOKUP($B4767,產品!$A$2:$E$61,5,FALSE)*F4767-$R4767</f>
        <v>99260</v>
      </c>
      <c r="J4767">
        <f t="shared" si="222"/>
        <v>2022</v>
      </c>
      <c r="P4767" t="str">
        <f>MID(VLOOKUP($D4767,業務!$A$1:$E$11,2,FALSE),FIND("/",VLOOKUP($D4767,業務!$A$1:$E$11,2,FALSE))+1,2)</f>
        <v>協理</v>
      </c>
      <c r="Q4767">
        <f t="shared" si="223"/>
        <v>1.6E-2</v>
      </c>
      <c r="R4767">
        <f t="shared" si="224"/>
        <v>3240</v>
      </c>
    </row>
    <row r="4768" spans="1:18" ht="15.75" customHeight="1">
      <c r="A4768" s="19">
        <v>4767</v>
      </c>
      <c r="B4768" s="4">
        <v>58</v>
      </c>
      <c r="C4768" s="15">
        <v>291</v>
      </c>
      <c r="D4768" s="21">
        <v>8</v>
      </c>
      <c r="E4768" s="22">
        <v>44745</v>
      </c>
      <c r="F4768" s="26">
        <v>6</v>
      </c>
      <c r="G4768" s="24">
        <v>0.15</v>
      </c>
      <c r="H4768">
        <f>VLOOKUP($B4768,產品!$A$1:$E$61,4,FALSE)*(1-$G4768)*$F4768</f>
        <v>107100</v>
      </c>
      <c r="I4768" s="58">
        <f>$H4768-VLOOKUP($B4768,產品!$A$2:$E$61,5,FALSE)*F4768-$R4768</f>
        <v>17829.000000000015</v>
      </c>
      <c r="J4768">
        <f t="shared" si="222"/>
        <v>2022</v>
      </c>
      <c r="P4768" t="str">
        <f>MID(VLOOKUP($D4768,業務!$A$1:$E$11,2,FALSE),FIND("/",VLOOKUP($D4768,業務!$A$1:$E$11,2,FALSE))+1,2)</f>
        <v>專員</v>
      </c>
      <c r="Q4768">
        <f t="shared" si="223"/>
        <v>0.01</v>
      </c>
      <c r="R4768">
        <f t="shared" si="224"/>
        <v>1071</v>
      </c>
    </row>
    <row r="4769" spans="1:18" ht="15.75" customHeight="1">
      <c r="A4769" s="19">
        <v>4768</v>
      </c>
      <c r="B4769" s="4">
        <v>15</v>
      </c>
      <c r="C4769" s="15">
        <v>292</v>
      </c>
      <c r="D4769" s="21">
        <v>5</v>
      </c>
      <c r="E4769" s="22">
        <v>44745</v>
      </c>
      <c r="F4769" s="26">
        <v>10</v>
      </c>
      <c r="G4769" s="24">
        <v>7.0000000000000007E-2</v>
      </c>
      <c r="H4769">
        <f>VLOOKUP($B4769,產品!$A$1:$E$61,4,FALSE)*(1-$G4769)*$F4769</f>
        <v>16740</v>
      </c>
      <c r="I4769" s="58">
        <f>$H4769-VLOOKUP($B4769,產品!$A$2:$E$61,5,FALSE)*F4769-$R4769</f>
        <v>9372.6</v>
      </c>
      <c r="J4769">
        <f t="shared" si="222"/>
        <v>2022</v>
      </c>
      <c r="P4769" t="str">
        <f>MID(VLOOKUP($D4769,業務!$A$1:$E$11,2,FALSE),FIND("/",VLOOKUP($D4769,業務!$A$1:$E$11,2,FALSE))+1,2)</f>
        <v>專員</v>
      </c>
      <c r="Q4769">
        <f t="shared" si="223"/>
        <v>0.01</v>
      </c>
      <c r="R4769">
        <f t="shared" si="224"/>
        <v>167.4</v>
      </c>
    </row>
    <row r="4770" spans="1:18" ht="15.75" customHeight="1">
      <c r="A4770" s="19">
        <v>4769</v>
      </c>
      <c r="B4770" s="4">
        <v>51</v>
      </c>
      <c r="C4770" s="15">
        <v>287</v>
      </c>
      <c r="D4770" s="21">
        <v>4</v>
      </c>
      <c r="E4770" s="22">
        <v>44745</v>
      </c>
      <c r="F4770" s="26">
        <v>14</v>
      </c>
      <c r="G4770" s="24">
        <v>0.14000000000000001</v>
      </c>
      <c r="H4770">
        <f>VLOOKUP($B4770,產品!$A$1:$E$61,4,FALSE)*(1-$G4770)*$F4770</f>
        <v>240800</v>
      </c>
      <c r="I4770" s="58">
        <f>$H4770-VLOOKUP($B4770,產品!$A$2:$E$61,5,FALSE)*F4770-$R4770</f>
        <v>41910.400000000001</v>
      </c>
      <c r="J4770">
        <f t="shared" si="222"/>
        <v>2022</v>
      </c>
      <c r="P4770" t="str">
        <f>MID(VLOOKUP($D4770,業務!$A$1:$E$11,2,FALSE),FIND("/",VLOOKUP($D4770,業務!$A$1:$E$11,2,FALSE))+1,2)</f>
        <v>副理</v>
      </c>
      <c r="Q4770">
        <f t="shared" si="223"/>
        <v>1.2E-2</v>
      </c>
      <c r="R4770">
        <f t="shared" si="224"/>
        <v>2889.6</v>
      </c>
    </row>
    <row r="4771" spans="1:18" ht="15.75" customHeight="1">
      <c r="A4771" s="19">
        <v>4770</v>
      </c>
      <c r="B4771" s="4">
        <v>42</v>
      </c>
      <c r="C4771" s="15">
        <v>138</v>
      </c>
      <c r="D4771" s="21">
        <v>6</v>
      </c>
      <c r="E4771" s="22">
        <v>44745</v>
      </c>
      <c r="F4771" s="26">
        <v>15</v>
      </c>
      <c r="G4771" s="24">
        <v>0.1</v>
      </c>
      <c r="H4771">
        <f>VLOOKUP($B4771,產品!$A$1:$E$61,4,FALSE)*(1-$G4771)*$F4771</f>
        <v>202500</v>
      </c>
      <c r="I4771" s="58">
        <f>$H4771-VLOOKUP($B4771,產品!$A$2:$E$61,5,FALSE)*F4771-$R4771</f>
        <v>54225</v>
      </c>
      <c r="J4771">
        <f t="shared" si="222"/>
        <v>2022</v>
      </c>
      <c r="P4771" t="str">
        <f>MID(VLOOKUP($D4771,業務!$A$1:$E$11,2,FALSE),FIND("/",VLOOKUP($D4771,業務!$A$1:$E$11,2,FALSE))+1,2)</f>
        <v>專員</v>
      </c>
      <c r="Q4771">
        <f t="shared" si="223"/>
        <v>0.01</v>
      </c>
      <c r="R4771">
        <f t="shared" si="224"/>
        <v>2025</v>
      </c>
    </row>
    <row r="4772" spans="1:18" ht="15.75" customHeight="1">
      <c r="A4772" s="19">
        <v>4771</v>
      </c>
      <c r="B4772" s="4">
        <v>4</v>
      </c>
      <c r="C4772" s="15">
        <v>9</v>
      </c>
      <c r="D4772" s="21">
        <v>7</v>
      </c>
      <c r="E4772" s="22">
        <v>44745</v>
      </c>
      <c r="F4772" s="26">
        <v>21</v>
      </c>
      <c r="G4772" s="24">
        <v>0.18</v>
      </c>
      <c r="H4772">
        <f>VLOOKUP($B4772,產品!$A$1:$E$61,4,FALSE)*(1-$G4772)*$F4772</f>
        <v>17220.000000000004</v>
      </c>
      <c r="I4772" s="58">
        <f>$H4772-VLOOKUP($B4772,產品!$A$2:$E$61,5,FALSE)*F4772-$R4772</f>
        <v>8613.3600000000042</v>
      </c>
      <c r="J4772">
        <f t="shared" si="222"/>
        <v>2022</v>
      </c>
      <c r="P4772" t="str">
        <f>MID(VLOOKUP($D4772,業務!$A$1:$E$11,2,FALSE),FIND("/",VLOOKUP($D4772,業務!$A$1:$E$11,2,FALSE))+1,2)</f>
        <v>副理</v>
      </c>
      <c r="Q4772">
        <f t="shared" si="223"/>
        <v>1.2E-2</v>
      </c>
      <c r="R4772">
        <f t="shared" si="224"/>
        <v>206.64000000000004</v>
      </c>
    </row>
    <row r="4773" spans="1:18" ht="15.75" customHeight="1">
      <c r="A4773" s="19">
        <v>4772</v>
      </c>
      <c r="B4773" s="4">
        <v>29</v>
      </c>
      <c r="C4773" s="15">
        <v>258</v>
      </c>
      <c r="D4773" s="21">
        <v>1</v>
      </c>
      <c r="E4773" s="33">
        <v>44745</v>
      </c>
      <c r="F4773" s="14">
        <v>40</v>
      </c>
      <c r="G4773" s="34">
        <v>0.05</v>
      </c>
      <c r="H4773">
        <f>VLOOKUP($B4773,產品!$A$1:$E$61,4,FALSE)*(1-$G4773)*$F4773</f>
        <v>228000</v>
      </c>
      <c r="I4773" s="58">
        <f>$H4773-VLOOKUP($B4773,產品!$A$2:$E$61,5,FALSE)*F4773-$R4773</f>
        <v>81720</v>
      </c>
      <c r="J4773">
        <f t="shared" si="222"/>
        <v>2022</v>
      </c>
      <c r="P4773" t="str">
        <f>MID(VLOOKUP($D4773,業務!$A$1:$E$11,2,FALSE),FIND("/",VLOOKUP($D4773,業務!$A$1:$E$11,2,FALSE))+1,2)</f>
        <v>專員</v>
      </c>
      <c r="Q4773">
        <f t="shared" si="223"/>
        <v>0.01</v>
      </c>
      <c r="R4773">
        <f t="shared" si="224"/>
        <v>2280</v>
      </c>
    </row>
    <row r="4774" spans="1:18" ht="15.75" customHeight="1">
      <c r="A4774" s="19">
        <v>4773</v>
      </c>
      <c r="B4774" s="4">
        <v>59</v>
      </c>
      <c r="C4774" s="15">
        <v>273</v>
      </c>
      <c r="D4774" s="21">
        <v>2</v>
      </c>
      <c r="E4774" s="22">
        <v>44746</v>
      </c>
      <c r="F4774" s="26">
        <v>9</v>
      </c>
      <c r="G4774" s="24">
        <v>0.19</v>
      </c>
      <c r="H4774">
        <f>VLOOKUP($B4774,產品!$A$1:$E$61,4,FALSE)*(1-$G4774)*$F4774</f>
        <v>174960</v>
      </c>
      <c r="I4774" s="58">
        <f>$H4774-VLOOKUP($B4774,產品!$A$2:$E$61,5,FALSE)*F4774-$R4774</f>
        <v>21135.599999999999</v>
      </c>
      <c r="J4774">
        <f t="shared" si="222"/>
        <v>2022</v>
      </c>
      <c r="P4774" t="str">
        <f>MID(VLOOKUP($D4774,業務!$A$1:$E$11,2,FALSE),FIND("/",VLOOKUP($D4774,業務!$A$1:$E$11,2,FALSE))+1,2)</f>
        <v>經理</v>
      </c>
      <c r="Q4774">
        <f t="shared" si="223"/>
        <v>1.4999999999999999E-2</v>
      </c>
      <c r="R4774">
        <f t="shared" si="224"/>
        <v>2624.4</v>
      </c>
    </row>
    <row r="4775" spans="1:18" ht="15.75" customHeight="1">
      <c r="A4775" s="19">
        <v>4774</v>
      </c>
      <c r="B4775" s="4">
        <v>48</v>
      </c>
      <c r="C4775" s="15">
        <v>1</v>
      </c>
      <c r="D4775" s="21">
        <v>3</v>
      </c>
      <c r="E4775" s="33">
        <v>44746</v>
      </c>
      <c r="F4775" s="14">
        <v>10</v>
      </c>
      <c r="G4775" s="34">
        <v>0.15</v>
      </c>
      <c r="H4775">
        <f>VLOOKUP($B4775,產品!$A$1:$E$61,4,FALSE)*(1-$G4775)*$F4775</f>
        <v>187000</v>
      </c>
      <c r="I4775" s="58">
        <f>$H4775-VLOOKUP($B4775,產品!$A$2:$E$61,5,FALSE)*F4775-$R4775</f>
        <v>41008</v>
      </c>
      <c r="J4775">
        <f t="shared" si="222"/>
        <v>2022</v>
      </c>
      <c r="P4775" t="str">
        <f>MID(VLOOKUP($D4775,業務!$A$1:$E$11,2,FALSE),FIND("/",VLOOKUP($D4775,業務!$A$1:$E$11,2,FALSE))+1,2)</f>
        <v>協理</v>
      </c>
      <c r="Q4775">
        <f t="shared" si="223"/>
        <v>1.6E-2</v>
      </c>
      <c r="R4775">
        <f t="shared" si="224"/>
        <v>2992</v>
      </c>
    </row>
    <row r="4776" spans="1:18" ht="15.75" customHeight="1">
      <c r="A4776" s="19">
        <v>4775</v>
      </c>
      <c r="B4776" s="4">
        <v>1</v>
      </c>
      <c r="C4776" s="15">
        <v>272</v>
      </c>
      <c r="D4776" s="21">
        <v>4</v>
      </c>
      <c r="E4776" s="22">
        <v>44746</v>
      </c>
      <c r="F4776" s="26">
        <v>15</v>
      </c>
      <c r="G4776" s="24">
        <v>0.15</v>
      </c>
      <c r="H4776">
        <f>VLOOKUP($B4776,產品!$A$1:$E$61,4,FALSE)*(1-$G4776)*$F4776</f>
        <v>12750</v>
      </c>
      <c r="I4776" s="58">
        <f>$H4776-VLOOKUP($B4776,產品!$A$2:$E$61,5,FALSE)*F4776-$R4776</f>
        <v>6597</v>
      </c>
      <c r="J4776">
        <f t="shared" si="222"/>
        <v>2022</v>
      </c>
      <c r="P4776" t="str">
        <f>MID(VLOOKUP($D4776,業務!$A$1:$E$11,2,FALSE),FIND("/",VLOOKUP($D4776,業務!$A$1:$E$11,2,FALSE))+1,2)</f>
        <v>副理</v>
      </c>
      <c r="Q4776">
        <f t="shared" si="223"/>
        <v>1.2E-2</v>
      </c>
      <c r="R4776">
        <f t="shared" si="224"/>
        <v>153</v>
      </c>
    </row>
    <row r="4777" spans="1:18" ht="15.75" customHeight="1">
      <c r="A4777" s="19">
        <v>4776</v>
      </c>
      <c r="B4777" s="4">
        <v>15</v>
      </c>
      <c r="C4777" s="15">
        <v>9</v>
      </c>
      <c r="D4777" s="21">
        <v>3</v>
      </c>
      <c r="E4777" s="22">
        <v>44746</v>
      </c>
      <c r="F4777" s="26">
        <v>100</v>
      </c>
      <c r="G4777" s="24">
        <v>0.15</v>
      </c>
      <c r="H4777">
        <f>VLOOKUP($B4777,產品!$A$1:$E$61,4,FALSE)*(1-$G4777)*$F4777</f>
        <v>153000</v>
      </c>
      <c r="I4777" s="58">
        <f>$H4777-VLOOKUP($B4777,產品!$A$2:$E$61,5,FALSE)*F4777-$R4777</f>
        <v>78552</v>
      </c>
      <c r="J4777">
        <f t="shared" si="222"/>
        <v>2022</v>
      </c>
      <c r="P4777" t="str">
        <f>MID(VLOOKUP($D4777,業務!$A$1:$E$11,2,FALSE),FIND("/",VLOOKUP($D4777,業務!$A$1:$E$11,2,FALSE))+1,2)</f>
        <v>協理</v>
      </c>
      <c r="Q4777">
        <f t="shared" si="223"/>
        <v>1.6E-2</v>
      </c>
      <c r="R4777">
        <f t="shared" si="224"/>
        <v>2448</v>
      </c>
    </row>
    <row r="4778" spans="1:18" ht="15.75" customHeight="1">
      <c r="A4778" s="19">
        <v>4777</v>
      </c>
      <c r="B4778" s="4">
        <v>41</v>
      </c>
      <c r="C4778" s="15">
        <v>139</v>
      </c>
      <c r="D4778" s="21">
        <v>9</v>
      </c>
      <c r="E4778" s="22">
        <v>44747</v>
      </c>
      <c r="F4778" s="26">
        <v>4</v>
      </c>
      <c r="G4778" s="24">
        <v>0.06</v>
      </c>
      <c r="H4778">
        <f>VLOOKUP($B4778,產品!$A$1:$E$61,4,FALSE)*(1-$G4778)*$F4778</f>
        <v>45120</v>
      </c>
      <c r="I4778" s="58">
        <f>$H4778-VLOOKUP($B4778,產品!$A$2:$E$61,5,FALSE)*F4778-$R4778</f>
        <v>13243.2</v>
      </c>
      <c r="J4778">
        <f t="shared" si="222"/>
        <v>2022</v>
      </c>
      <c r="P4778" t="str">
        <f>MID(VLOOKUP($D4778,業務!$A$1:$E$11,2,FALSE),FIND("/",VLOOKUP($D4778,業務!$A$1:$E$11,2,FALSE))+1,2)</f>
        <v>經理</v>
      </c>
      <c r="Q4778">
        <f t="shared" si="223"/>
        <v>1.4999999999999999E-2</v>
      </c>
      <c r="R4778">
        <f t="shared" si="224"/>
        <v>676.8</v>
      </c>
    </row>
    <row r="4779" spans="1:18" ht="15.75" customHeight="1">
      <c r="A4779" s="19">
        <v>4778</v>
      </c>
      <c r="B4779" s="4">
        <v>40</v>
      </c>
      <c r="C4779" s="15">
        <v>277</v>
      </c>
      <c r="D4779" s="21">
        <v>5</v>
      </c>
      <c r="E4779" s="22">
        <v>44747</v>
      </c>
      <c r="F4779" s="26">
        <v>5</v>
      </c>
      <c r="G4779" s="24">
        <v>0.15</v>
      </c>
      <c r="H4779">
        <f>VLOOKUP($B4779,產品!$A$1:$E$61,4,FALSE)*(1-$G4779)*$F4779</f>
        <v>85000</v>
      </c>
      <c r="I4779" s="58">
        <f>$H4779-VLOOKUP($B4779,產品!$A$2:$E$61,5,FALSE)*F4779-$R4779</f>
        <v>19150</v>
      </c>
      <c r="J4779">
        <f t="shared" si="222"/>
        <v>2022</v>
      </c>
      <c r="P4779" t="str">
        <f>MID(VLOOKUP($D4779,業務!$A$1:$E$11,2,FALSE),FIND("/",VLOOKUP($D4779,業務!$A$1:$E$11,2,FALSE))+1,2)</f>
        <v>專員</v>
      </c>
      <c r="Q4779">
        <f t="shared" si="223"/>
        <v>0.01</v>
      </c>
      <c r="R4779">
        <f t="shared" si="224"/>
        <v>850</v>
      </c>
    </row>
    <row r="4780" spans="1:18" ht="15.75" customHeight="1">
      <c r="A4780" s="19">
        <v>4779</v>
      </c>
      <c r="B4780" s="4">
        <v>42</v>
      </c>
      <c r="C4780" s="15">
        <v>289</v>
      </c>
      <c r="D4780" s="21">
        <v>4</v>
      </c>
      <c r="E4780" s="22">
        <v>44747</v>
      </c>
      <c r="F4780" s="26">
        <v>6</v>
      </c>
      <c r="G4780" s="24">
        <v>0.08</v>
      </c>
      <c r="H4780">
        <f>VLOOKUP($B4780,產品!$A$1:$E$61,4,FALSE)*(1-$G4780)*$F4780</f>
        <v>82800</v>
      </c>
      <c r="I4780" s="58">
        <f>$H4780-VLOOKUP($B4780,產品!$A$2:$E$61,5,FALSE)*F4780-$R4780</f>
        <v>23306.400000000001</v>
      </c>
      <c r="J4780">
        <f t="shared" si="222"/>
        <v>2022</v>
      </c>
      <c r="P4780" t="str">
        <f>MID(VLOOKUP($D4780,業務!$A$1:$E$11,2,FALSE),FIND("/",VLOOKUP($D4780,業務!$A$1:$E$11,2,FALSE))+1,2)</f>
        <v>副理</v>
      </c>
      <c r="Q4780">
        <f t="shared" si="223"/>
        <v>1.2E-2</v>
      </c>
      <c r="R4780">
        <f t="shared" si="224"/>
        <v>993.6</v>
      </c>
    </row>
    <row r="4781" spans="1:18" ht="15.75" customHeight="1">
      <c r="A4781" s="19">
        <v>4780</v>
      </c>
      <c r="B4781" s="4">
        <v>16</v>
      </c>
      <c r="C4781" s="15">
        <v>137</v>
      </c>
      <c r="D4781" s="21">
        <v>4</v>
      </c>
      <c r="E4781" s="22">
        <v>44747</v>
      </c>
      <c r="F4781" s="26">
        <v>10</v>
      </c>
      <c r="G4781" s="24">
        <v>0.19</v>
      </c>
      <c r="H4781">
        <f>VLOOKUP($B4781,產品!$A$1:$E$61,4,FALSE)*(1-$G4781)*$F4781</f>
        <v>14580</v>
      </c>
      <c r="I4781" s="58">
        <f>$H4781-VLOOKUP($B4781,產品!$A$2:$E$61,5,FALSE)*F4781-$R4781</f>
        <v>7205.04</v>
      </c>
      <c r="J4781">
        <f t="shared" si="222"/>
        <v>2022</v>
      </c>
      <c r="P4781" t="str">
        <f>MID(VLOOKUP($D4781,業務!$A$1:$E$11,2,FALSE),FIND("/",VLOOKUP($D4781,業務!$A$1:$E$11,2,FALSE))+1,2)</f>
        <v>副理</v>
      </c>
      <c r="Q4781">
        <f t="shared" si="223"/>
        <v>1.2E-2</v>
      </c>
      <c r="R4781">
        <f t="shared" si="224"/>
        <v>174.96</v>
      </c>
    </row>
    <row r="4782" spans="1:18" ht="15.75" customHeight="1">
      <c r="A4782" s="19">
        <v>4781</v>
      </c>
      <c r="B4782" s="4">
        <v>6</v>
      </c>
      <c r="C4782" s="15">
        <v>268</v>
      </c>
      <c r="D4782" s="21">
        <v>2</v>
      </c>
      <c r="E4782" s="22">
        <v>44747</v>
      </c>
      <c r="F4782" s="26">
        <v>50</v>
      </c>
      <c r="G4782" s="24">
        <v>0.08</v>
      </c>
      <c r="H4782">
        <f>VLOOKUP($B4782,產品!$A$1:$E$61,4,FALSE)*(1-$G4782)*$F4782</f>
        <v>46000</v>
      </c>
      <c r="I4782" s="58">
        <f>$H4782-VLOOKUP($B4782,產品!$A$2:$E$61,5,FALSE)*F4782-$R4782</f>
        <v>25310</v>
      </c>
      <c r="J4782">
        <f t="shared" si="222"/>
        <v>2022</v>
      </c>
      <c r="P4782" t="str">
        <f>MID(VLOOKUP($D4782,業務!$A$1:$E$11,2,FALSE),FIND("/",VLOOKUP($D4782,業務!$A$1:$E$11,2,FALSE))+1,2)</f>
        <v>經理</v>
      </c>
      <c r="Q4782">
        <f t="shared" si="223"/>
        <v>1.4999999999999999E-2</v>
      </c>
      <c r="R4782">
        <f t="shared" si="224"/>
        <v>690</v>
      </c>
    </row>
    <row r="4783" spans="1:18" ht="15.75" customHeight="1">
      <c r="A4783" s="19">
        <v>4782</v>
      </c>
      <c r="B4783" s="4">
        <v>2</v>
      </c>
      <c r="C4783" s="15">
        <v>12</v>
      </c>
      <c r="D4783" s="21">
        <v>2</v>
      </c>
      <c r="E4783" s="33">
        <v>44747</v>
      </c>
      <c r="F4783" s="14">
        <v>200</v>
      </c>
      <c r="G4783" s="34">
        <v>0.09</v>
      </c>
      <c r="H4783">
        <f>VLOOKUP($B4783,產品!$A$1:$E$61,4,FALSE)*(1-$G4783)*$F4783</f>
        <v>182000</v>
      </c>
      <c r="I4783" s="58">
        <f>$H4783-VLOOKUP($B4783,產品!$A$2:$E$61,5,FALSE)*F4783-$R4783</f>
        <v>99270</v>
      </c>
      <c r="J4783">
        <f t="shared" si="222"/>
        <v>2022</v>
      </c>
      <c r="P4783" t="str">
        <f>MID(VLOOKUP($D4783,業務!$A$1:$E$11,2,FALSE),FIND("/",VLOOKUP($D4783,業務!$A$1:$E$11,2,FALSE))+1,2)</f>
        <v>經理</v>
      </c>
      <c r="Q4783">
        <f t="shared" si="223"/>
        <v>1.4999999999999999E-2</v>
      </c>
      <c r="R4783">
        <f t="shared" si="224"/>
        <v>2730</v>
      </c>
    </row>
    <row r="4784" spans="1:18" ht="15.75" customHeight="1">
      <c r="A4784" s="19">
        <v>4783</v>
      </c>
      <c r="B4784" s="4">
        <v>58</v>
      </c>
      <c r="C4784" s="15">
        <v>285</v>
      </c>
      <c r="D4784" s="21">
        <v>7</v>
      </c>
      <c r="E4784" s="22">
        <v>44748</v>
      </c>
      <c r="F4784" s="26">
        <v>1</v>
      </c>
      <c r="G4784" s="24">
        <v>0.17</v>
      </c>
      <c r="H4784">
        <f>VLOOKUP($B4784,產品!$A$1:$E$61,4,FALSE)*(1-$G4784)*$F4784</f>
        <v>17430</v>
      </c>
      <c r="I4784" s="58">
        <f>$H4784-VLOOKUP($B4784,產品!$A$2:$E$61,5,FALSE)*F4784-$R4784</f>
        <v>2520.840000000002</v>
      </c>
      <c r="J4784">
        <f t="shared" si="222"/>
        <v>2022</v>
      </c>
      <c r="P4784" t="str">
        <f>MID(VLOOKUP($D4784,業務!$A$1:$E$11,2,FALSE),FIND("/",VLOOKUP($D4784,業務!$A$1:$E$11,2,FALSE))+1,2)</f>
        <v>副理</v>
      </c>
      <c r="Q4784">
        <f t="shared" si="223"/>
        <v>1.2E-2</v>
      </c>
      <c r="R4784">
        <f t="shared" si="224"/>
        <v>209.16</v>
      </c>
    </row>
    <row r="4785" spans="1:18" ht="15.75" customHeight="1">
      <c r="A4785" s="19">
        <v>4784</v>
      </c>
      <c r="B4785" s="4">
        <v>16</v>
      </c>
      <c r="C4785" s="15">
        <v>271</v>
      </c>
      <c r="D4785" s="21">
        <v>4</v>
      </c>
      <c r="E4785" s="22">
        <v>44748</v>
      </c>
      <c r="F4785" s="26">
        <v>8</v>
      </c>
      <c r="G4785" s="24">
        <v>7.0000000000000007E-2</v>
      </c>
      <c r="H4785">
        <f>VLOOKUP($B4785,產品!$A$1:$E$61,4,FALSE)*(1-$G4785)*$F4785</f>
        <v>13392</v>
      </c>
      <c r="I4785" s="58">
        <f>$H4785-VLOOKUP($B4785,產品!$A$2:$E$61,5,FALSE)*F4785-$R4785</f>
        <v>7471.2960000000003</v>
      </c>
      <c r="J4785">
        <f t="shared" si="222"/>
        <v>2022</v>
      </c>
      <c r="P4785" t="str">
        <f>MID(VLOOKUP($D4785,業務!$A$1:$E$11,2,FALSE),FIND("/",VLOOKUP($D4785,業務!$A$1:$E$11,2,FALSE))+1,2)</f>
        <v>副理</v>
      </c>
      <c r="Q4785">
        <f t="shared" si="223"/>
        <v>1.2E-2</v>
      </c>
      <c r="R4785">
        <f t="shared" si="224"/>
        <v>160.70400000000001</v>
      </c>
    </row>
    <row r="4786" spans="1:18" ht="15.75" customHeight="1">
      <c r="A4786" s="19">
        <v>4785</v>
      </c>
      <c r="B4786" s="4">
        <v>32</v>
      </c>
      <c r="C4786" s="15">
        <v>121</v>
      </c>
      <c r="D4786" s="21">
        <v>4</v>
      </c>
      <c r="E4786" s="22">
        <v>44748</v>
      </c>
      <c r="F4786" s="26">
        <v>12</v>
      </c>
      <c r="G4786" s="24">
        <v>0.13</v>
      </c>
      <c r="H4786">
        <f>VLOOKUP($B4786,產品!$A$1:$E$61,4,FALSE)*(1-$G4786)*$F4786</f>
        <v>78300</v>
      </c>
      <c r="I4786" s="58">
        <f>$H4786-VLOOKUP($B4786,產品!$A$2:$E$61,5,FALSE)*F4786-$R4786</f>
        <v>23360.400000000001</v>
      </c>
      <c r="J4786">
        <f t="shared" si="222"/>
        <v>2022</v>
      </c>
      <c r="P4786" t="str">
        <f>MID(VLOOKUP($D4786,業務!$A$1:$E$11,2,FALSE),FIND("/",VLOOKUP($D4786,業務!$A$1:$E$11,2,FALSE))+1,2)</f>
        <v>副理</v>
      </c>
      <c r="Q4786">
        <f t="shared" si="223"/>
        <v>1.2E-2</v>
      </c>
      <c r="R4786">
        <f t="shared" si="224"/>
        <v>939.6</v>
      </c>
    </row>
    <row r="4787" spans="1:18" ht="15.75" customHeight="1">
      <c r="A4787" s="19">
        <v>4786</v>
      </c>
      <c r="B4787" s="4">
        <v>38</v>
      </c>
      <c r="C4787" s="15">
        <v>138</v>
      </c>
      <c r="D4787" s="21">
        <v>1</v>
      </c>
      <c r="E4787" s="22">
        <v>44748</v>
      </c>
      <c r="F4787" s="26">
        <v>13</v>
      </c>
      <c r="G4787" s="24">
        <v>0.08</v>
      </c>
      <c r="H4787">
        <f>VLOOKUP($B4787,產品!$A$1:$E$61,4,FALSE)*(1-$G4787)*$F4787</f>
        <v>179400</v>
      </c>
      <c r="I4787" s="58">
        <f>$H4787-VLOOKUP($B4787,產品!$A$2:$E$61,5,FALSE)*F4787-$R4787</f>
        <v>50856</v>
      </c>
      <c r="J4787">
        <f t="shared" si="222"/>
        <v>2022</v>
      </c>
      <c r="P4787" t="str">
        <f>MID(VLOOKUP($D4787,業務!$A$1:$E$11,2,FALSE),FIND("/",VLOOKUP($D4787,業務!$A$1:$E$11,2,FALSE))+1,2)</f>
        <v>專員</v>
      </c>
      <c r="Q4787">
        <f t="shared" si="223"/>
        <v>0.01</v>
      </c>
      <c r="R4787">
        <f t="shared" si="224"/>
        <v>1794</v>
      </c>
    </row>
    <row r="4788" spans="1:18" ht="15.75" customHeight="1">
      <c r="A4788" s="19">
        <v>4787</v>
      </c>
      <c r="B4788" s="4">
        <v>15</v>
      </c>
      <c r="C4788" s="15">
        <v>2</v>
      </c>
      <c r="D4788" s="21">
        <v>8</v>
      </c>
      <c r="E4788" s="22">
        <v>44748</v>
      </c>
      <c r="F4788" s="26">
        <v>20</v>
      </c>
      <c r="G4788" s="24">
        <v>0.05</v>
      </c>
      <c r="H4788">
        <f>VLOOKUP($B4788,產品!$A$1:$E$61,4,FALSE)*(1-$G4788)*$F4788</f>
        <v>34200</v>
      </c>
      <c r="I4788" s="58">
        <f>$H4788-VLOOKUP($B4788,產品!$A$2:$E$61,5,FALSE)*F4788-$R4788</f>
        <v>19458</v>
      </c>
      <c r="J4788">
        <f t="shared" si="222"/>
        <v>2022</v>
      </c>
      <c r="P4788" t="str">
        <f>MID(VLOOKUP($D4788,業務!$A$1:$E$11,2,FALSE),FIND("/",VLOOKUP($D4788,業務!$A$1:$E$11,2,FALSE))+1,2)</f>
        <v>專員</v>
      </c>
      <c r="Q4788">
        <f t="shared" si="223"/>
        <v>0.01</v>
      </c>
      <c r="R4788">
        <f t="shared" si="224"/>
        <v>342</v>
      </c>
    </row>
    <row r="4789" spans="1:18" ht="15.75" customHeight="1">
      <c r="A4789" s="19">
        <v>4788</v>
      </c>
      <c r="B4789" s="4">
        <v>14</v>
      </c>
      <c r="C4789" s="15">
        <v>118</v>
      </c>
      <c r="D4789" s="21">
        <v>7</v>
      </c>
      <c r="E4789" s="22">
        <v>44748</v>
      </c>
      <c r="F4789" s="26">
        <v>40</v>
      </c>
      <c r="G4789" s="24">
        <v>0.14000000000000001</v>
      </c>
      <c r="H4789">
        <f>VLOOKUP($B4789,產品!$A$1:$E$61,4,FALSE)*(1-$G4789)*$F4789</f>
        <v>61920</v>
      </c>
      <c r="I4789" s="58">
        <f>$H4789-VLOOKUP($B4789,產品!$A$2:$E$61,5,FALSE)*F4789-$R4789</f>
        <v>32376.959999999999</v>
      </c>
      <c r="J4789">
        <f t="shared" si="222"/>
        <v>2022</v>
      </c>
      <c r="P4789" t="str">
        <f>MID(VLOOKUP($D4789,業務!$A$1:$E$11,2,FALSE),FIND("/",VLOOKUP($D4789,業務!$A$1:$E$11,2,FALSE))+1,2)</f>
        <v>副理</v>
      </c>
      <c r="Q4789">
        <f t="shared" si="223"/>
        <v>1.2E-2</v>
      </c>
      <c r="R4789">
        <f t="shared" si="224"/>
        <v>743.04</v>
      </c>
    </row>
    <row r="4790" spans="1:18" ht="15.75" customHeight="1">
      <c r="A4790" s="19">
        <v>4789</v>
      </c>
      <c r="B4790" s="4">
        <v>2</v>
      </c>
      <c r="C4790" s="15">
        <v>283</v>
      </c>
      <c r="D4790" s="21">
        <v>1</v>
      </c>
      <c r="E4790" s="22">
        <v>44748</v>
      </c>
      <c r="F4790" s="26">
        <v>105</v>
      </c>
      <c r="G4790" s="24">
        <v>0.08</v>
      </c>
      <c r="H4790">
        <f>VLOOKUP($B4790,產品!$A$1:$E$61,4,FALSE)*(1-$G4790)*$F4790</f>
        <v>96600</v>
      </c>
      <c r="I4790" s="58">
        <f>$H4790-VLOOKUP($B4790,產品!$A$2:$E$61,5,FALSE)*F4790-$R4790</f>
        <v>53634</v>
      </c>
      <c r="J4790">
        <f t="shared" si="222"/>
        <v>2022</v>
      </c>
      <c r="P4790" t="str">
        <f>MID(VLOOKUP($D4790,業務!$A$1:$E$11,2,FALSE),FIND("/",VLOOKUP($D4790,業務!$A$1:$E$11,2,FALSE))+1,2)</f>
        <v>專員</v>
      </c>
      <c r="Q4790">
        <f t="shared" si="223"/>
        <v>0.01</v>
      </c>
      <c r="R4790">
        <f t="shared" si="224"/>
        <v>966</v>
      </c>
    </row>
    <row r="4791" spans="1:18" ht="15.75" customHeight="1">
      <c r="A4791" s="19">
        <v>4790</v>
      </c>
      <c r="B4791" s="4">
        <v>35</v>
      </c>
      <c r="C4791" s="15">
        <v>289</v>
      </c>
      <c r="D4791" s="21">
        <v>2</v>
      </c>
      <c r="E4791" s="22">
        <v>44749</v>
      </c>
      <c r="F4791" s="26">
        <v>4</v>
      </c>
      <c r="G4791" s="24">
        <v>7.0000000000000007E-2</v>
      </c>
      <c r="H4791">
        <f>VLOOKUP($B4791,產品!$A$1:$E$61,4,FALSE)*(1-$G4791)*$F4791</f>
        <v>31619.999999999996</v>
      </c>
      <c r="I4791" s="58">
        <f>$H4791-VLOOKUP($B4791,產品!$A$2:$E$61,5,FALSE)*F4791-$R4791</f>
        <v>10745.699999999997</v>
      </c>
      <c r="J4791">
        <f t="shared" si="222"/>
        <v>2022</v>
      </c>
      <c r="P4791" t="str">
        <f>MID(VLOOKUP($D4791,業務!$A$1:$E$11,2,FALSE),FIND("/",VLOOKUP($D4791,業務!$A$1:$E$11,2,FALSE))+1,2)</f>
        <v>經理</v>
      </c>
      <c r="Q4791">
        <f t="shared" si="223"/>
        <v>1.4999999999999999E-2</v>
      </c>
      <c r="R4791">
        <f t="shared" si="224"/>
        <v>474.29999999999995</v>
      </c>
    </row>
    <row r="4792" spans="1:18" ht="15.75" customHeight="1">
      <c r="A4792" s="19">
        <v>4791</v>
      </c>
      <c r="B4792" s="4">
        <v>26</v>
      </c>
      <c r="C4792" s="15">
        <v>283</v>
      </c>
      <c r="D4792" s="21">
        <v>1</v>
      </c>
      <c r="E4792" s="22">
        <v>44749</v>
      </c>
      <c r="F4792" s="26">
        <v>4</v>
      </c>
      <c r="G4792" s="24">
        <v>7.0000000000000007E-2</v>
      </c>
      <c r="H4792">
        <f>VLOOKUP($B4792,產品!$A$1:$E$61,4,FALSE)*(1-$G4792)*$F4792</f>
        <v>24180</v>
      </c>
      <c r="I4792" s="58">
        <f>$H4792-VLOOKUP($B4792,產品!$A$2:$E$61,5,FALSE)*F4792-$R4792</f>
        <v>8338.2000000000007</v>
      </c>
      <c r="J4792">
        <f t="shared" si="222"/>
        <v>2022</v>
      </c>
      <c r="P4792" t="str">
        <f>MID(VLOOKUP($D4792,業務!$A$1:$E$11,2,FALSE),FIND("/",VLOOKUP($D4792,業務!$A$1:$E$11,2,FALSE))+1,2)</f>
        <v>專員</v>
      </c>
      <c r="Q4792">
        <f t="shared" si="223"/>
        <v>0.01</v>
      </c>
      <c r="R4792">
        <f t="shared" si="224"/>
        <v>241.8</v>
      </c>
    </row>
    <row r="4793" spans="1:18" ht="15.75" customHeight="1">
      <c r="A4793" s="19">
        <v>4792</v>
      </c>
      <c r="B4793" s="4">
        <v>53</v>
      </c>
      <c r="C4793" s="15">
        <v>260</v>
      </c>
      <c r="D4793" s="21">
        <v>10</v>
      </c>
      <c r="E4793" s="22">
        <v>44749</v>
      </c>
      <c r="F4793" s="26">
        <v>5</v>
      </c>
      <c r="G4793" s="24">
        <v>7.0000000000000007E-2</v>
      </c>
      <c r="H4793">
        <f>VLOOKUP($B4793,產品!$A$1:$E$61,4,FALSE)*(1-$G4793)*$F4793</f>
        <v>69749.999999999985</v>
      </c>
      <c r="I4793" s="58">
        <f>$H4793-VLOOKUP($B4793,產品!$A$2:$E$61,5,FALSE)*F4793-$R4793</f>
        <v>16552.499999999985</v>
      </c>
      <c r="J4793">
        <f t="shared" si="222"/>
        <v>2022</v>
      </c>
      <c r="P4793" t="str">
        <f>MID(VLOOKUP($D4793,業務!$A$1:$E$11,2,FALSE),FIND("/",VLOOKUP($D4793,業務!$A$1:$E$11,2,FALSE))+1,2)</f>
        <v>專員</v>
      </c>
      <c r="Q4793">
        <f t="shared" si="223"/>
        <v>0.01</v>
      </c>
      <c r="R4793">
        <f t="shared" si="224"/>
        <v>697.49999999999989</v>
      </c>
    </row>
    <row r="4794" spans="1:18" ht="15.75" customHeight="1">
      <c r="A4794" s="19">
        <v>4793</v>
      </c>
      <c r="B4794" s="4">
        <v>50</v>
      </c>
      <c r="C4794" s="15">
        <v>1</v>
      </c>
      <c r="D4794" s="21">
        <v>3</v>
      </c>
      <c r="E4794" s="22">
        <v>44749</v>
      </c>
      <c r="F4794" s="26">
        <v>8</v>
      </c>
      <c r="G4794" s="24">
        <v>0.05</v>
      </c>
      <c r="H4794">
        <f>VLOOKUP($B4794,產品!$A$1:$E$61,4,FALSE)*(1-$G4794)*$F4794</f>
        <v>136800</v>
      </c>
      <c r="I4794" s="58">
        <f>$H4794-VLOOKUP($B4794,產品!$A$2:$E$61,5,FALSE)*F4794-$R4794</f>
        <v>33811.199999999997</v>
      </c>
      <c r="J4794">
        <f t="shared" si="222"/>
        <v>2022</v>
      </c>
      <c r="P4794" t="str">
        <f>MID(VLOOKUP($D4794,業務!$A$1:$E$11,2,FALSE),FIND("/",VLOOKUP($D4794,業務!$A$1:$E$11,2,FALSE))+1,2)</f>
        <v>協理</v>
      </c>
      <c r="Q4794">
        <f t="shared" si="223"/>
        <v>1.6E-2</v>
      </c>
      <c r="R4794">
        <f t="shared" si="224"/>
        <v>2188.8000000000002</v>
      </c>
    </row>
    <row r="4795" spans="1:18" ht="15.75" customHeight="1">
      <c r="A4795" s="19">
        <v>4794</v>
      </c>
      <c r="B4795" s="4">
        <v>55</v>
      </c>
      <c r="C4795" s="15">
        <v>264</v>
      </c>
      <c r="D4795" s="21">
        <v>8</v>
      </c>
      <c r="E4795" s="33">
        <v>44749</v>
      </c>
      <c r="F4795" s="14">
        <v>13</v>
      </c>
      <c r="G4795" s="34">
        <v>0.1</v>
      </c>
      <c r="H4795">
        <f>VLOOKUP($B4795,產品!$A$1:$E$61,4,FALSE)*(1-$G4795)*$F4795</f>
        <v>234000</v>
      </c>
      <c r="I4795" s="58">
        <f>$H4795-VLOOKUP($B4795,產品!$A$2:$E$61,5,FALSE)*F4795-$R4795</f>
        <v>49660</v>
      </c>
      <c r="J4795">
        <f t="shared" si="222"/>
        <v>2022</v>
      </c>
      <c r="P4795" t="str">
        <f>MID(VLOOKUP($D4795,業務!$A$1:$E$11,2,FALSE),FIND("/",VLOOKUP($D4795,業務!$A$1:$E$11,2,FALSE))+1,2)</f>
        <v>專員</v>
      </c>
      <c r="Q4795">
        <f t="shared" si="223"/>
        <v>0.01</v>
      </c>
      <c r="R4795">
        <f t="shared" si="224"/>
        <v>2340</v>
      </c>
    </row>
    <row r="4796" spans="1:18" ht="15.75" customHeight="1">
      <c r="A4796" s="19">
        <v>4795</v>
      </c>
      <c r="B4796" s="4">
        <v>20</v>
      </c>
      <c r="C4796" s="15">
        <v>8</v>
      </c>
      <c r="D4796" s="21">
        <v>3</v>
      </c>
      <c r="E4796" s="22">
        <v>44749</v>
      </c>
      <c r="F4796" s="26">
        <v>20</v>
      </c>
      <c r="G4796" s="24">
        <v>0.08</v>
      </c>
      <c r="H4796">
        <f>VLOOKUP($B4796,產品!$A$1:$E$61,4,FALSE)*(1-$G4796)*$F4796</f>
        <v>33120</v>
      </c>
      <c r="I4796" s="58">
        <f>$H4796-VLOOKUP($B4796,產品!$A$2:$E$61,5,FALSE)*F4796-$R4796</f>
        <v>18190.080000000002</v>
      </c>
      <c r="J4796">
        <f t="shared" si="222"/>
        <v>2022</v>
      </c>
      <c r="P4796" t="str">
        <f>MID(VLOOKUP($D4796,業務!$A$1:$E$11,2,FALSE),FIND("/",VLOOKUP($D4796,業務!$A$1:$E$11,2,FALSE))+1,2)</f>
        <v>協理</v>
      </c>
      <c r="Q4796">
        <f t="shared" si="223"/>
        <v>1.6E-2</v>
      </c>
      <c r="R4796">
        <f t="shared" si="224"/>
        <v>529.91999999999996</v>
      </c>
    </row>
    <row r="4797" spans="1:18" ht="15.75" customHeight="1">
      <c r="A4797" s="19">
        <v>4796</v>
      </c>
      <c r="B4797" s="4">
        <v>14</v>
      </c>
      <c r="C4797" s="15">
        <v>287</v>
      </c>
      <c r="D4797" s="21">
        <v>10</v>
      </c>
      <c r="E4797" s="22">
        <v>44749</v>
      </c>
      <c r="F4797" s="26">
        <v>20</v>
      </c>
      <c r="G4797" s="24">
        <v>0.12</v>
      </c>
      <c r="H4797">
        <f>VLOOKUP($B4797,產品!$A$1:$E$61,4,FALSE)*(1-$G4797)*$F4797</f>
        <v>31680</v>
      </c>
      <c r="I4797" s="58">
        <f>$H4797-VLOOKUP($B4797,產品!$A$2:$E$61,5,FALSE)*F4797-$R4797</f>
        <v>16963.2</v>
      </c>
      <c r="J4797">
        <f t="shared" si="222"/>
        <v>2022</v>
      </c>
      <c r="P4797" t="str">
        <f>MID(VLOOKUP($D4797,業務!$A$1:$E$11,2,FALSE),FIND("/",VLOOKUP($D4797,業務!$A$1:$E$11,2,FALSE))+1,2)</f>
        <v>專員</v>
      </c>
      <c r="Q4797">
        <f t="shared" si="223"/>
        <v>0.01</v>
      </c>
      <c r="R4797">
        <f t="shared" si="224"/>
        <v>316.8</v>
      </c>
    </row>
    <row r="4798" spans="1:18" ht="15.75" customHeight="1">
      <c r="A4798" s="19">
        <v>4797</v>
      </c>
      <c r="B4798" s="4">
        <v>24</v>
      </c>
      <c r="C4798" s="15">
        <v>122</v>
      </c>
      <c r="D4798" s="21">
        <v>7</v>
      </c>
      <c r="E4798" s="22">
        <v>44749</v>
      </c>
      <c r="F4798" s="26">
        <v>90</v>
      </c>
      <c r="G4798" s="24">
        <v>0.18</v>
      </c>
      <c r="H4798">
        <f>VLOOKUP($B4798,產品!$A$1:$E$61,4,FALSE)*(1-$G4798)*$F4798</f>
        <v>132840</v>
      </c>
      <c r="I4798" s="58">
        <f>$H4798-VLOOKUP($B4798,產品!$A$2:$E$61,5,FALSE)*F4798-$R4798</f>
        <v>66445.919999999998</v>
      </c>
      <c r="J4798">
        <f t="shared" si="222"/>
        <v>2022</v>
      </c>
      <c r="P4798" t="str">
        <f>MID(VLOOKUP($D4798,業務!$A$1:$E$11,2,FALSE),FIND("/",VLOOKUP($D4798,業務!$A$1:$E$11,2,FALSE))+1,2)</f>
        <v>副理</v>
      </c>
      <c r="Q4798">
        <f t="shared" si="223"/>
        <v>1.2E-2</v>
      </c>
      <c r="R4798">
        <f t="shared" si="224"/>
        <v>1594.08</v>
      </c>
    </row>
    <row r="4799" spans="1:18" ht="15.75" customHeight="1">
      <c r="A4799" s="19">
        <v>4798</v>
      </c>
      <c r="B4799" s="4">
        <v>47</v>
      </c>
      <c r="C4799" s="15">
        <v>121</v>
      </c>
      <c r="D4799" s="21">
        <v>8</v>
      </c>
      <c r="E4799" s="22">
        <v>44750</v>
      </c>
      <c r="F4799" s="26">
        <v>3</v>
      </c>
      <c r="G4799" s="24">
        <v>0.1</v>
      </c>
      <c r="H4799">
        <f>VLOOKUP($B4799,產品!$A$1:$E$61,4,FALSE)*(1-$G4799)*$F4799</f>
        <v>54000</v>
      </c>
      <c r="I4799" s="58">
        <f>$H4799-VLOOKUP($B4799,產品!$A$2:$E$61,5,FALSE)*F4799-$R4799</f>
        <v>14460</v>
      </c>
      <c r="J4799">
        <f t="shared" si="222"/>
        <v>2022</v>
      </c>
      <c r="P4799" t="str">
        <f>MID(VLOOKUP($D4799,業務!$A$1:$E$11,2,FALSE),FIND("/",VLOOKUP($D4799,業務!$A$1:$E$11,2,FALSE))+1,2)</f>
        <v>專員</v>
      </c>
      <c r="Q4799">
        <f t="shared" si="223"/>
        <v>0.01</v>
      </c>
      <c r="R4799">
        <f t="shared" si="224"/>
        <v>540</v>
      </c>
    </row>
    <row r="4800" spans="1:18" ht="15.75" customHeight="1">
      <c r="A4800" s="19">
        <v>4799</v>
      </c>
      <c r="B4800" s="4">
        <v>47</v>
      </c>
      <c r="C4800" s="15">
        <v>120</v>
      </c>
      <c r="D4800" s="21">
        <v>2</v>
      </c>
      <c r="E4800" s="22">
        <v>44750</v>
      </c>
      <c r="F4800" s="26">
        <v>4</v>
      </c>
      <c r="G4800" s="24">
        <v>0.12</v>
      </c>
      <c r="H4800">
        <f>VLOOKUP($B4800,產品!$A$1:$E$61,4,FALSE)*(1-$G4800)*$F4800</f>
        <v>70400</v>
      </c>
      <c r="I4800" s="58">
        <f>$H4800-VLOOKUP($B4800,產品!$A$2:$E$61,5,FALSE)*F4800-$R4800</f>
        <v>17344</v>
      </c>
      <c r="J4800">
        <f t="shared" si="222"/>
        <v>2022</v>
      </c>
      <c r="P4800" t="str">
        <f>MID(VLOOKUP($D4800,業務!$A$1:$E$11,2,FALSE),FIND("/",VLOOKUP($D4800,業務!$A$1:$E$11,2,FALSE))+1,2)</f>
        <v>經理</v>
      </c>
      <c r="Q4800">
        <f t="shared" si="223"/>
        <v>1.4999999999999999E-2</v>
      </c>
      <c r="R4800">
        <f t="shared" si="224"/>
        <v>1056</v>
      </c>
    </row>
    <row r="4801" spans="1:18" ht="15.75" customHeight="1">
      <c r="A4801" s="19">
        <v>4800</v>
      </c>
      <c r="B4801" s="4">
        <v>26</v>
      </c>
      <c r="C4801" s="15">
        <v>272</v>
      </c>
      <c r="D4801" s="21">
        <v>5</v>
      </c>
      <c r="E4801" s="22">
        <v>44750</v>
      </c>
      <c r="F4801" s="26">
        <v>4</v>
      </c>
      <c r="G4801" s="24">
        <v>0.12</v>
      </c>
      <c r="H4801">
        <f>VLOOKUP($B4801,產品!$A$1:$E$61,4,FALSE)*(1-$G4801)*$F4801</f>
        <v>22880</v>
      </c>
      <c r="I4801" s="58">
        <f>$H4801-VLOOKUP($B4801,產品!$A$2:$E$61,5,FALSE)*F4801-$R4801</f>
        <v>7051.2</v>
      </c>
      <c r="J4801">
        <f t="shared" si="222"/>
        <v>2022</v>
      </c>
      <c r="P4801" t="str">
        <f>MID(VLOOKUP($D4801,業務!$A$1:$E$11,2,FALSE),FIND("/",VLOOKUP($D4801,業務!$A$1:$E$11,2,FALSE))+1,2)</f>
        <v>專員</v>
      </c>
      <c r="Q4801">
        <f t="shared" si="223"/>
        <v>0.01</v>
      </c>
      <c r="R4801">
        <f t="shared" si="224"/>
        <v>228.8</v>
      </c>
    </row>
    <row r="4802" spans="1:18" ht="15.75" customHeight="1">
      <c r="A4802" s="19">
        <v>4801</v>
      </c>
      <c r="B4802" s="4">
        <v>38</v>
      </c>
      <c r="C4802" s="15">
        <v>138</v>
      </c>
      <c r="D4802" s="21">
        <v>5</v>
      </c>
      <c r="E4802" s="22">
        <v>44750</v>
      </c>
      <c r="F4802" s="26">
        <v>5</v>
      </c>
      <c r="G4802" s="24">
        <v>0.11</v>
      </c>
      <c r="H4802">
        <f>VLOOKUP($B4802,產品!$A$1:$E$61,4,FALSE)*(1-$G4802)*$F4802</f>
        <v>66750</v>
      </c>
      <c r="I4802" s="58">
        <f>$H4802-VLOOKUP($B4802,產品!$A$2:$E$61,5,FALSE)*F4802-$R4802</f>
        <v>17332.5</v>
      </c>
      <c r="J4802">
        <f t="shared" si="222"/>
        <v>2022</v>
      </c>
      <c r="P4802" t="str">
        <f>MID(VLOOKUP($D4802,業務!$A$1:$E$11,2,FALSE),FIND("/",VLOOKUP($D4802,業務!$A$1:$E$11,2,FALSE))+1,2)</f>
        <v>專員</v>
      </c>
      <c r="Q4802">
        <f t="shared" si="223"/>
        <v>0.01</v>
      </c>
      <c r="R4802">
        <f t="shared" si="224"/>
        <v>667.5</v>
      </c>
    </row>
    <row r="4803" spans="1:18" ht="15.75" customHeight="1">
      <c r="A4803" s="19">
        <v>4802</v>
      </c>
      <c r="B4803" s="4">
        <v>55</v>
      </c>
      <c r="C4803" s="15">
        <v>113</v>
      </c>
      <c r="D4803" s="21">
        <v>7</v>
      </c>
      <c r="E4803" s="22">
        <v>44750</v>
      </c>
      <c r="F4803" s="26">
        <v>6</v>
      </c>
      <c r="G4803" s="24">
        <v>0.09</v>
      </c>
      <c r="H4803">
        <f>VLOOKUP($B4803,產品!$A$1:$E$61,4,FALSE)*(1-$G4803)*$F4803</f>
        <v>109200</v>
      </c>
      <c r="I4803" s="58">
        <f>$H4803-VLOOKUP($B4803,產品!$A$2:$E$61,5,FALSE)*F4803-$R4803</f>
        <v>23889.599999999999</v>
      </c>
      <c r="J4803">
        <f t="shared" ref="J4803:J4866" si="225">YEAR(E4803)</f>
        <v>2022</v>
      </c>
      <c r="P4803" t="str">
        <f>MID(VLOOKUP($D4803,業務!$A$1:$E$11,2,FALSE),FIND("/",VLOOKUP($D4803,業務!$A$1:$E$11,2,FALSE))+1,2)</f>
        <v>副理</v>
      </c>
      <c r="Q4803">
        <f t="shared" ref="Q4803:Q4866" si="226">IF($P4803="專員",1%,IF($P4803="副理",1.2%,IF($P4803="經理",1.5%,IF($P4803="協理",1.6%,0))))</f>
        <v>1.2E-2</v>
      </c>
      <c r="R4803">
        <f t="shared" ref="R4803:R4866" si="227">$H4803*$Q4803</f>
        <v>1310.4000000000001</v>
      </c>
    </row>
    <row r="4804" spans="1:18" ht="15.75" customHeight="1">
      <c r="A4804" s="19">
        <v>4803</v>
      </c>
      <c r="B4804" s="4">
        <v>28</v>
      </c>
      <c r="C4804" s="15">
        <v>283</v>
      </c>
      <c r="D4804" s="21">
        <v>9</v>
      </c>
      <c r="E4804" s="22">
        <v>44750</v>
      </c>
      <c r="F4804" s="26">
        <v>10</v>
      </c>
      <c r="G4804" s="24">
        <v>0.05</v>
      </c>
      <c r="H4804">
        <f>VLOOKUP($B4804,產品!$A$1:$E$61,4,FALSE)*(1-$G4804)*$F4804</f>
        <v>71250</v>
      </c>
      <c r="I4804" s="58">
        <f>$H4804-VLOOKUP($B4804,產品!$A$2:$E$61,5,FALSE)*F4804-$R4804</f>
        <v>25181.25</v>
      </c>
      <c r="J4804">
        <f t="shared" si="225"/>
        <v>2022</v>
      </c>
      <c r="P4804" t="str">
        <f>MID(VLOOKUP($D4804,業務!$A$1:$E$11,2,FALSE),FIND("/",VLOOKUP($D4804,業務!$A$1:$E$11,2,FALSE))+1,2)</f>
        <v>經理</v>
      </c>
      <c r="Q4804">
        <f t="shared" si="226"/>
        <v>1.4999999999999999E-2</v>
      </c>
      <c r="R4804">
        <f t="shared" si="227"/>
        <v>1068.75</v>
      </c>
    </row>
    <row r="4805" spans="1:18" ht="15.75" customHeight="1">
      <c r="A4805" s="19">
        <v>4804</v>
      </c>
      <c r="B4805" s="4">
        <v>14</v>
      </c>
      <c r="C4805" s="15">
        <v>7</v>
      </c>
      <c r="D4805" s="21">
        <v>3</v>
      </c>
      <c r="E4805" s="22">
        <v>44750</v>
      </c>
      <c r="F4805" s="26">
        <v>30</v>
      </c>
      <c r="G4805" s="24">
        <v>0.17</v>
      </c>
      <c r="H4805">
        <f>VLOOKUP($B4805,產品!$A$1:$E$61,4,FALSE)*(1-$G4805)*$F4805</f>
        <v>44820</v>
      </c>
      <c r="I4805" s="58">
        <f>$H4805-VLOOKUP($B4805,產品!$A$2:$E$61,5,FALSE)*F4805-$R4805</f>
        <v>22502.880000000001</v>
      </c>
      <c r="J4805">
        <f t="shared" si="225"/>
        <v>2022</v>
      </c>
      <c r="P4805" t="str">
        <f>MID(VLOOKUP($D4805,業務!$A$1:$E$11,2,FALSE),FIND("/",VLOOKUP($D4805,業務!$A$1:$E$11,2,FALSE))+1,2)</f>
        <v>協理</v>
      </c>
      <c r="Q4805">
        <f t="shared" si="226"/>
        <v>1.6E-2</v>
      </c>
      <c r="R4805">
        <f t="shared" si="227"/>
        <v>717.12</v>
      </c>
    </row>
    <row r="4806" spans="1:18" ht="15.75" customHeight="1">
      <c r="A4806" s="19">
        <v>4805</v>
      </c>
      <c r="B4806" s="4">
        <v>22</v>
      </c>
      <c r="C4806" s="15">
        <v>138</v>
      </c>
      <c r="D4806" s="21">
        <v>7</v>
      </c>
      <c r="E4806" s="22">
        <v>44750</v>
      </c>
      <c r="F4806" s="26">
        <v>50</v>
      </c>
      <c r="G4806" s="24">
        <v>0.06</v>
      </c>
      <c r="H4806">
        <f>VLOOKUP($B4806,產品!$A$1:$E$61,4,FALSE)*(1-$G4806)*$F4806</f>
        <v>84600</v>
      </c>
      <c r="I4806" s="58">
        <f>$H4806-VLOOKUP($B4806,產品!$A$2:$E$61,5,FALSE)*F4806-$R4806</f>
        <v>47584.800000000003</v>
      </c>
      <c r="J4806">
        <f t="shared" si="225"/>
        <v>2022</v>
      </c>
      <c r="P4806" t="str">
        <f>MID(VLOOKUP($D4806,業務!$A$1:$E$11,2,FALSE),FIND("/",VLOOKUP($D4806,業務!$A$1:$E$11,2,FALSE))+1,2)</f>
        <v>副理</v>
      </c>
      <c r="Q4806">
        <f t="shared" si="226"/>
        <v>1.2E-2</v>
      </c>
      <c r="R4806">
        <f t="shared" si="227"/>
        <v>1015.2</v>
      </c>
    </row>
    <row r="4807" spans="1:18" ht="15.75" customHeight="1">
      <c r="A4807" s="19">
        <v>4806</v>
      </c>
      <c r="B4807" s="4">
        <v>23</v>
      </c>
      <c r="C4807" s="15">
        <v>120</v>
      </c>
      <c r="D4807" s="21">
        <v>6</v>
      </c>
      <c r="E4807" s="22">
        <v>44750</v>
      </c>
      <c r="F4807" s="26">
        <v>60</v>
      </c>
      <c r="G4807" s="24">
        <v>0.2</v>
      </c>
      <c r="H4807">
        <f>VLOOKUP($B4807,產品!$A$1:$E$61,4,FALSE)*(1-$G4807)*$F4807</f>
        <v>86400</v>
      </c>
      <c r="I4807" s="58">
        <f>$H4807-VLOOKUP($B4807,產品!$A$2:$E$61,5,FALSE)*F4807-$R4807</f>
        <v>42336</v>
      </c>
      <c r="J4807">
        <f t="shared" si="225"/>
        <v>2022</v>
      </c>
      <c r="P4807" t="str">
        <f>MID(VLOOKUP($D4807,業務!$A$1:$E$11,2,FALSE),FIND("/",VLOOKUP($D4807,業務!$A$1:$E$11,2,FALSE))+1,2)</f>
        <v>專員</v>
      </c>
      <c r="Q4807">
        <f t="shared" si="226"/>
        <v>0.01</v>
      </c>
      <c r="R4807">
        <f t="shared" si="227"/>
        <v>864</v>
      </c>
    </row>
    <row r="4808" spans="1:18" ht="15.75" customHeight="1">
      <c r="A4808" s="19">
        <v>4807</v>
      </c>
      <c r="B4808" s="4">
        <v>39</v>
      </c>
      <c r="C4808" s="15">
        <v>138</v>
      </c>
      <c r="D4808" s="21">
        <v>3</v>
      </c>
      <c r="E4808" s="22">
        <v>44751</v>
      </c>
      <c r="F4808" s="26">
        <v>2</v>
      </c>
      <c r="G4808" s="24">
        <v>0.1</v>
      </c>
      <c r="H4808">
        <f>VLOOKUP($B4808,產品!$A$1:$E$61,4,FALSE)*(1-$G4808)*$F4808</f>
        <v>32400</v>
      </c>
      <c r="I4808" s="58">
        <f>$H4808-VLOOKUP($B4808,產品!$A$2:$E$61,5,FALSE)*F4808-$R4808</f>
        <v>8481.6</v>
      </c>
      <c r="J4808">
        <f t="shared" si="225"/>
        <v>2022</v>
      </c>
      <c r="P4808" t="str">
        <f>MID(VLOOKUP($D4808,業務!$A$1:$E$11,2,FALSE),FIND("/",VLOOKUP($D4808,業務!$A$1:$E$11,2,FALSE))+1,2)</f>
        <v>協理</v>
      </c>
      <c r="Q4808">
        <f t="shared" si="226"/>
        <v>1.6E-2</v>
      </c>
      <c r="R4808">
        <f t="shared" si="227"/>
        <v>518.4</v>
      </c>
    </row>
    <row r="4809" spans="1:18" ht="15.75" customHeight="1">
      <c r="A4809" s="19">
        <v>4808</v>
      </c>
      <c r="B4809" s="4">
        <v>21</v>
      </c>
      <c r="C4809" s="15">
        <v>10</v>
      </c>
      <c r="D4809" s="21">
        <v>8</v>
      </c>
      <c r="E4809" s="22">
        <v>44751</v>
      </c>
      <c r="F4809" s="26">
        <v>16</v>
      </c>
      <c r="G4809" s="24">
        <v>0.15</v>
      </c>
      <c r="H4809">
        <f>VLOOKUP($B4809,產品!$A$1:$E$61,4,FALSE)*(1-$G4809)*$F4809</f>
        <v>24480</v>
      </c>
      <c r="I4809" s="58">
        <f>$H4809-VLOOKUP($B4809,產品!$A$2:$E$61,5,FALSE)*F4809-$R4809</f>
        <v>12715.2</v>
      </c>
      <c r="J4809">
        <f t="shared" si="225"/>
        <v>2022</v>
      </c>
      <c r="P4809" t="str">
        <f>MID(VLOOKUP($D4809,業務!$A$1:$E$11,2,FALSE),FIND("/",VLOOKUP($D4809,業務!$A$1:$E$11,2,FALSE))+1,2)</f>
        <v>專員</v>
      </c>
      <c r="Q4809">
        <f t="shared" si="226"/>
        <v>0.01</v>
      </c>
      <c r="R4809">
        <f t="shared" si="227"/>
        <v>244.8</v>
      </c>
    </row>
    <row r="4810" spans="1:18" ht="15.75" customHeight="1">
      <c r="A4810" s="19">
        <v>4809</v>
      </c>
      <c r="B4810" s="4">
        <v>21</v>
      </c>
      <c r="C4810" s="15">
        <v>116</v>
      </c>
      <c r="D4810" s="21">
        <v>10</v>
      </c>
      <c r="E4810" s="22">
        <v>44751</v>
      </c>
      <c r="F4810" s="26">
        <v>40</v>
      </c>
      <c r="G4810" s="24">
        <v>0.14000000000000001</v>
      </c>
      <c r="H4810">
        <f>VLOOKUP($B4810,產品!$A$1:$E$61,4,FALSE)*(1-$G4810)*$F4810</f>
        <v>61920</v>
      </c>
      <c r="I4810" s="58">
        <f>$H4810-VLOOKUP($B4810,產品!$A$2:$E$61,5,FALSE)*F4810-$R4810</f>
        <v>32500.799999999999</v>
      </c>
      <c r="J4810">
        <f t="shared" si="225"/>
        <v>2022</v>
      </c>
      <c r="P4810" t="str">
        <f>MID(VLOOKUP($D4810,業務!$A$1:$E$11,2,FALSE),FIND("/",VLOOKUP($D4810,業務!$A$1:$E$11,2,FALSE))+1,2)</f>
        <v>專員</v>
      </c>
      <c r="Q4810">
        <f t="shared" si="226"/>
        <v>0.01</v>
      </c>
      <c r="R4810">
        <f t="shared" si="227"/>
        <v>619.20000000000005</v>
      </c>
    </row>
    <row r="4811" spans="1:18" ht="15.75" customHeight="1">
      <c r="A4811" s="19">
        <v>4810</v>
      </c>
      <c r="B4811" s="4">
        <v>7</v>
      </c>
      <c r="C4811" s="15">
        <v>264</v>
      </c>
      <c r="D4811" s="21">
        <v>5</v>
      </c>
      <c r="E4811" s="22">
        <v>44751</v>
      </c>
      <c r="F4811" s="26">
        <v>75</v>
      </c>
      <c r="G4811" s="24">
        <v>0.17</v>
      </c>
      <c r="H4811">
        <f>VLOOKUP($B4811,產品!$A$1:$E$61,4,FALSE)*(1-$G4811)*$F4811</f>
        <v>62250</v>
      </c>
      <c r="I4811" s="58">
        <f>$H4811-VLOOKUP($B4811,產品!$A$2:$E$61,5,FALSE)*F4811-$R4811</f>
        <v>31627.5</v>
      </c>
      <c r="J4811">
        <f t="shared" si="225"/>
        <v>2022</v>
      </c>
      <c r="P4811" t="str">
        <f>MID(VLOOKUP($D4811,業務!$A$1:$E$11,2,FALSE),FIND("/",VLOOKUP($D4811,業務!$A$1:$E$11,2,FALSE))+1,2)</f>
        <v>專員</v>
      </c>
      <c r="Q4811">
        <f t="shared" si="226"/>
        <v>0.01</v>
      </c>
      <c r="R4811">
        <f t="shared" si="227"/>
        <v>622.5</v>
      </c>
    </row>
    <row r="4812" spans="1:18" ht="15.75" customHeight="1">
      <c r="A4812" s="19">
        <v>4811</v>
      </c>
      <c r="B4812" s="4">
        <v>12</v>
      </c>
      <c r="C4812" s="15">
        <v>114</v>
      </c>
      <c r="D4812" s="21">
        <v>4</v>
      </c>
      <c r="E4812" s="33">
        <v>44751</v>
      </c>
      <c r="F4812" s="14">
        <v>175</v>
      </c>
      <c r="G4812" s="34">
        <v>0.13</v>
      </c>
      <c r="H4812">
        <f>VLOOKUP($B4812,產品!$A$1:$E$61,4,FALSE)*(1-$G4812)*$F4812</f>
        <v>152250</v>
      </c>
      <c r="I4812" s="58">
        <f>$H4812-VLOOKUP($B4812,產品!$A$2:$E$61,5,FALSE)*F4812-$R4812</f>
        <v>80423</v>
      </c>
      <c r="J4812">
        <f t="shared" si="225"/>
        <v>2022</v>
      </c>
      <c r="P4812" t="str">
        <f>MID(VLOOKUP($D4812,業務!$A$1:$E$11,2,FALSE),FIND("/",VLOOKUP($D4812,業務!$A$1:$E$11,2,FALSE))+1,2)</f>
        <v>副理</v>
      </c>
      <c r="Q4812">
        <f t="shared" si="226"/>
        <v>1.2E-2</v>
      </c>
      <c r="R4812">
        <f t="shared" si="227"/>
        <v>1827</v>
      </c>
    </row>
    <row r="4813" spans="1:18" ht="15.75" customHeight="1">
      <c r="A4813" s="19">
        <v>4812</v>
      </c>
      <c r="B4813" s="4">
        <v>53</v>
      </c>
      <c r="C4813" s="15">
        <v>140</v>
      </c>
      <c r="D4813" s="21">
        <v>7</v>
      </c>
      <c r="E4813" s="22">
        <v>44752</v>
      </c>
      <c r="F4813" s="26">
        <v>6</v>
      </c>
      <c r="G4813" s="24">
        <v>0.08</v>
      </c>
      <c r="H4813">
        <f>VLOOKUP($B4813,產品!$A$1:$E$61,4,FALSE)*(1-$G4813)*$F4813</f>
        <v>82800</v>
      </c>
      <c r="I4813" s="58">
        <f>$H4813-VLOOKUP($B4813,產品!$A$2:$E$61,5,FALSE)*F4813-$R4813</f>
        <v>18806.400000000001</v>
      </c>
      <c r="J4813">
        <f t="shared" si="225"/>
        <v>2022</v>
      </c>
      <c r="P4813" t="str">
        <f>MID(VLOOKUP($D4813,業務!$A$1:$E$11,2,FALSE),FIND("/",VLOOKUP($D4813,業務!$A$1:$E$11,2,FALSE))+1,2)</f>
        <v>副理</v>
      </c>
      <c r="Q4813">
        <f t="shared" si="226"/>
        <v>1.2E-2</v>
      </c>
      <c r="R4813">
        <f t="shared" si="227"/>
        <v>993.6</v>
      </c>
    </row>
    <row r="4814" spans="1:18" ht="15.75" customHeight="1">
      <c r="A4814" s="19">
        <v>4813</v>
      </c>
      <c r="B4814" s="4">
        <v>47</v>
      </c>
      <c r="C4814" s="15">
        <v>114</v>
      </c>
      <c r="D4814" s="21">
        <v>9</v>
      </c>
      <c r="E4814" s="33">
        <v>44752</v>
      </c>
      <c r="F4814" s="14">
        <v>6</v>
      </c>
      <c r="G4814" s="34">
        <v>0.2</v>
      </c>
      <c r="H4814">
        <f>VLOOKUP($B4814,產品!$A$1:$E$61,4,FALSE)*(1-$G4814)*$F4814</f>
        <v>96000</v>
      </c>
      <c r="I4814" s="58">
        <f>$H4814-VLOOKUP($B4814,產品!$A$2:$E$61,5,FALSE)*F4814-$R4814</f>
        <v>16560</v>
      </c>
      <c r="J4814">
        <f t="shared" si="225"/>
        <v>2022</v>
      </c>
      <c r="P4814" t="str">
        <f>MID(VLOOKUP($D4814,業務!$A$1:$E$11,2,FALSE),FIND("/",VLOOKUP($D4814,業務!$A$1:$E$11,2,FALSE))+1,2)</f>
        <v>經理</v>
      </c>
      <c r="Q4814">
        <f t="shared" si="226"/>
        <v>1.4999999999999999E-2</v>
      </c>
      <c r="R4814">
        <f t="shared" si="227"/>
        <v>1440</v>
      </c>
    </row>
    <row r="4815" spans="1:18" ht="15.75" customHeight="1">
      <c r="A4815" s="19">
        <v>4814</v>
      </c>
      <c r="B4815" s="4">
        <v>20</v>
      </c>
      <c r="C4815" s="15">
        <v>118</v>
      </c>
      <c r="D4815" s="21">
        <v>2</v>
      </c>
      <c r="E4815" s="22">
        <v>44752</v>
      </c>
      <c r="F4815" s="26">
        <v>10</v>
      </c>
      <c r="G4815" s="24">
        <v>0.11</v>
      </c>
      <c r="H4815">
        <f>VLOOKUP($B4815,產品!$A$1:$E$61,4,FALSE)*(1-$G4815)*$F4815</f>
        <v>16020</v>
      </c>
      <c r="I4815" s="58">
        <f>$H4815-VLOOKUP($B4815,產品!$A$2:$E$61,5,FALSE)*F4815-$R4815</f>
        <v>8579.7000000000007</v>
      </c>
      <c r="J4815">
        <f t="shared" si="225"/>
        <v>2022</v>
      </c>
      <c r="P4815" t="str">
        <f>MID(VLOOKUP($D4815,業務!$A$1:$E$11,2,FALSE),FIND("/",VLOOKUP($D4815,業務!$A$1:$E$11,2,FALSE))+1,2)</f>
        <v>經理</v>
      </c>
      <c r="Q4815">
        <f t="shared" si="226"/>
        <v>1.4999999999999999E-2</v>
      </c>
      <c r="R4815">
        <f t="shared" si="227"/>
        <v>240.29999999999998</v>
      </c>
    </row>
    <row r="4816" spans="1:18" ht="15.75" customHeight="1">
      <c r="A4816" s="19">
        <v>4815</v>
      </c>
      <c r="B4816" s="4">
        <v>33</v>
      </c>
      <c r="C4816" s="15">
        <v>10</v>
      </c>
      <c r="D4816" s="21">
        <v>5</v>
      </c>
      <c r="E4816" s="22">
        <v>44752</v>
      </c>
      <c r="F4816" s="26">
        <v>35</v>
      </c>
      <c r="G4816" s="24">
        <v>0.08</v>
      </c>
      <c r="H4816">
        <f>VLOOKUP($B4816,產品!$A$1:$E$61,4,FALSE)*(1-$G4816)*$F4816</f>
        <v>241500</v>
      </c>
      <c r="I4816" s="58">
        <f>$H4816-VLOOKUP($B4816,產品!$A$2:$E$61,5,FALSE)*F4816-$R4816</f>
        <v>81585</v>
      </c>
      <c r="J4816">
        <f t="shared" si="225"/>
        <v>2022</v>
      </c>
      <c r="P4816" t="str">
        <f>MID(VLOOKUP($D4816,業務!$A$1:$E$11,2,FALSE),FIND("/",VLOOKUP($D4816,業務!$A$1:$E$11,2,FALSE))+1,2)</f>
        <v>專員</v>
      </c>
      <c r="Q4816">
        <f t="shared" si="226"/>
        <v>0.01</v>
      </c>
      <c r="R4816">
        <f t="shared" si="227"/>
        <v>2415</v>
      </c>
    </row>
    <row r="4817" spans="1:18" ht="15.75" customHeight="1">
      <c r="A4817" s="19">
        <v>4816</v>
      </c>
      <c r="B4817" s="4">
        <v>25</v>
      </c>
      <c r="C4817" s="15">
        <v>7</v>
      </c>
      <c r="D4817" s="21">
        <v>3</v>
      </c>
      <c r="E4817" s="22">
        <v>44752</v>
      </c>
      <c r="F4817" s="26">
        <v>35</v>
      </c>
      <c r="G4817" s="24">
        <v>0.17</v>
      </c>
      <c r="H4817">
        <f>VLOOKUP($B4817,產品!$A$1:$E$61,4,FALSE)*(1-$G4817)*$F4817</f>
        <v>174300</v>
      </c>
      <c r="I4817" s="58">
        <f>$H4817-VLOOKUP($B4817,產品!$A$2:$E$61,5,FALSE)*F4817-$R4817</f>
        <v>45511.199999999997</v>
      </c>
      <c r="J4817">
        <f t="shared" si="225"/>
        <v>2022</v>
      </c>
      <c r="P4817" t="str">
        <f>MID(VLOOKUP($D4817,業務!$A$1:$E$11,2,FALSE),FIND("/",VLOOKUP($D4817,業務!$A$1:$E$11,2,FALSE))+1,2)</f>
        <v>協理</v>
      </c>
      <c r="Q4817">
        <f t="shared" si="226"/>
        <v>1.6E-2</v>
      </c>
      <c r="R4817">
        <f t="shared" si="227"/>
        <v>2788.8</v>
      </c>
    </row>
    <row r="4818" spans="1:18" ht="15.75" customHeight="1">
      <c r="A4818" s="19">
        <v>4817</v>
      </c>
      <c r="B4818" s="4">
        <v>17</v>
      </c>
      <c r="C4818" s="15">
        <v>5</v>
      </c>
      <c r="D4818" s="21">
        <v>4</v>
      </c>
      <c r="E4818" s="22">
        <v>44752</v>
      </c>
      <c r="F4818" s="26">
        <v>60</v>
      </c>
      <c r="G4818" s="24">
        <v>0.14000000000000001</v>
      </c>
      <c r="H4818">
        <f>VLOOKUP($B4818,產品!$A$1:$E$61,4,FALSE)*(1-$G4818)*$F4818</f>
        <v>92880</v>
      </c>
      <c r="I4818" s="58">
        <f>$H4818-VLOOKUP($B4818,產品!$A$2:$E$61,5,FALSE)*F4818-$R4818</f>
        <v>48565.440000000002</v>
      </c>
      <c r="J4818">
        <f t="shared" si="225"/>
        <v>2022</v>
      </c>
      <c r="P4818" t="str">
        <f>MID(VLOOKUP($D4818,業務!$A$1:$E$11,2,FALSE),FIND("/",VLOOKUP($D4818,業務!$A$1:$E$11,2,FALSE))+1,2)</f>
        <v>副理</v>
      </c>
      <c r="Q4818">
        <f t="shared" si="226"/>
        <v>1.2E-2</v>
      </c>
      <c r="R4818">
        <f t="shared" si="227"/>
        <v>1114.56</v>
      </c>
    </row>
    <row r="4819" spans="1:18" ht="15.75" customHeight="1">
      <c r="A4819" s="19">
        <v>4818</v>
      </c>
      <c r="B4819" s="4">
        <v>16</v>
      </c>
      <c r="C4819" s="15">
        <v>119</v>
      </c>
      <c r="D4819" s="21">
        <v>9</v>
      </c>
      <c r="E4819" s="22">
        <v>44752</v>
      </c>
      <c r="F4819" s="26">
        <v>100</v>
      </c>
      <c r="G4819" s="24">
        <v>0.19</v>
      </c>
      <c r="H4819">
        <f>VLOOKUP($B4819,產品!$A$1:$E$61,4,FALSE)*(1-$G4819)*$F4819</f>
        <v>145800</v>
      </c>
      <c r="I4819" s="58">
        <f>$H4819-VLOOKUP($B4819,產品!$A$2:$E$61,5,FALSE)*F4819-$R4819</f>
        <v>71613</v>
      </c>
      <c r="J4819">
        <f t="shared" si="225"/>
        <v>2022</v>
      </c>
      <c r="P4819" t="str">
        <f>MID(VLOOKUP($D4819,業務!$A$1:$E$11,2,FALSE),FIND("/",VLOOKUP($D4819,業務!$A$1:$E$11,2,FALSE))+1,2)</f>
        <v>經理</v>
      </c>
      <c r="Q4819">
        <f t="shared" si="226"/>
        <v>1.4999999999999999E-2</v>
      </c>
      <c r="R4819">
        <f t="shared" si="227"/>
        <v>2187</v>
      </c>
    </row>
    <row r="4820" spans="1:18" ht="15.75" customHeight="1">
      <c r="A4820" s="19">
        <v>4819</v>
      </c>
      <c r="B4820" s="4">
        <v>42</v>
      </c>
      <c r="C4820" s="15">
        <v>12</v>
      </c>
      <c r="D4820" s="21">
        <v>10</v>
      </c>
      <c r="E4820" s="22">
        <v>44753</v>
      </c>
      <c r="F4820" s="26">
        <v>4</v>
      </c>
      <c r="G4820" s="24">
        <v>0.05</v>
      </c>
      <c r="H4820">
        <f>VLOOKUP($B4820,產品!$A$1:$E$61,4,FALSE)*(1-$G4820)*$F4820</f>
        <v>57000</v>
      </c>
      <c r="I4820" s="58">
        <f>$H4820-VLOOKUP($B4820,產品!$A$2:$E$61,5,FALSE)*F4820-$R4820</f>
        <v>17430</v>
      </c>
      <c r="J4820">
        <f t="shared" si="225"/>
        <v>2022</v>
      </c>
      <c r="P4820" t="str">
        <f>MID(VLOOKUP($D4820,業務!$A$1:$E$11,2,FALSE),FIND("/",VLOOKUP($D4820,業務!$A$1:$E$11,2,FALSE))+1,2)</f>
        <v>專員</v>
      </c>
      <c r="Q4820">
        <f t="shared" si="226"/>
        <v>0.01</v>
      </c>
      <c r="R4820">
        <f t="shared" si="227"/>
        <v>570</v>
      </c>
    </row>
    <row r="4821" spans="1:18" ht="15.75" customHeight="1">
      <c r="A4821" s="19">
        <v>4820</v>
      </c>
      <c r="B4821" s="4">
        <v>34</v>
      </c>
      <c r="C4821" s="15">
        <v>1</v>
      </c>
      <c r="D4821" s="21">
        <v>4</v>
      </c>
      <c r="E4821" s="22">
        <v>44753</v>
      </c>
      <c r="F4821" s="26">
        <v>7</v>
      </c>
      <c r="G4821" s="24">
        <v>0.05</v>
      </c>
      <c r="H4821">
        <f>VLOOKUP($B4821,產品!$A$1:$E$61,4,FALSE)*(1-$G4821)*$F4821</f>
        <v>53200</v>
      </c>
      <c r="I4821" s="58">
        <f>$H4821-VLOOKUP($B4821,產品!$A$2:$E$61,5,FALSE)*F4821-$R4821</f>
        <v>18961.599999999999</v>
      </c>
      <c r="J4821">
        <f t="shared" si="225"/>
        <v>2022</v>
      </c>
      <c r="P4821" t="str">
        <f>MID(VLOOKUP($D4821,業務!$A$1:$E$11,2,FALSE),FIND("/",VLOOKUP($D4821,業務!$A$1:$E$11,2,FALSE))+1,2)</f>
        <v>副理</v>
      </c>
      <c r="Q4821">
        <f t="shared" si="226"/>
        <v>1.2E-2</v>
      </c>
      <c r="R4821">
        <f t="shared" si="227"/>
        <v>638.4</v>
      </c>
    </row>
    <row r="4822" spans="1:18" ht="15.75" customHeight="1">
      <c r="A4822" s="19">
        <v>4821</v>
      </c>
      <c r="B4822" s="4">
        <v>6</v>
      </c>
      <c r="C4822" s="15">
        <v>7</v>
      </c>
      <c r="D4822" s="21">
        <v>4</v>
      </c>
      <c r="E4822" s="33">
        <v>44753</v>
      </c>
      <c r="F4822" s="14">
        <v>12</v>
      </c>
      <c r="G4822" s="34">
        <v>0.1</v>
      </c>
      <c r="H4822">
        <f>VLOOKUP($B4822,產品!$A$1:$E$61,4,FALSE)*(1-$G4822)*$F4822</f>
        <v>10800</v>
      </c>
      <c r="I4822" s="58">
        <f>$H4822-VLOOKUP($B4822,產品!$A$2:$E$61,5,FALSE)*F4822-$R4822</f>
        <v>5870.4</v>
      </c>
      <c r="J4822">
        <f t="shared" si="225"/>
        <v>2022</v>
      </c>
      <c r="P4822" t="str">
        <f>MID(VLOOKUP($D4822,業務!$A$1:$E$11,2,FALSE),FIND("/",VLOOKUP($D4822,業務!$A$1:$E$11,2,FALSE))+1,2)</f>
        <v>副理</v>
      </c>
      <c r="Q4822">
        <f t="shared" si="226"/>
        <v>1.2E-2</v>
      </c>
      <c r="R4822">
        <f t="shared" si="227"/>
        <v>129.6</v>
      </c>
    </row>
    <row r="4823" spans="1:18" ht="15.75" customHeight="1">
      <c r="A4823" s="19">
        <v>4822</v>
      </c>
      <c r="B4823" s="4">
        <v>43</v>
      </c>
      <c r="C4823" s="15">
        <v>284</v>
      </c>
      <c r="D4823" s="21">
        <v>4</v>
      </c>
      <c r="E4823" s="22">
        <v>44753</v>
      </c>
      <c r="F4823" s="26">
        <v>13</v>
      </c>
      <c r="G4823" s="24">
        <v>0.2</v>
      </c>
      <c r="H4823">
        <f>VLOOKUP($B4823,產品!$A$1:$E$61,4,FALSE)*(1-$G4823)*$F4823</f>
        <v>187200</v>
      </c>
      <c r="I4823" s="58">
        <f>$H4823-VLOOKUP($B4823,產品!$A$2:$E$61,5,FALSE)*F4823-$R4823</f>
        <v>32853.599999999999</v>
      </c>
      <c r="J4823">
        <f t="shared" si="225"/>
        <v>2022</v>
      </c>
      <c r="P4823" t="str">
        <f>MID(VLOOKUP($D4823,業務!$A$1:$E$11,2,FALSE),FIND("/",VLOOKUP($D4823,業務!$A$1:$E$11,2,FALSE))+1,2)</f>
        <v>副理</v>
      </c>
      <c r="Q4823">
        <f t="shared" si="226"/>
        <v>1.2E-2</v>
      </c>
      <c r="R4823">
        <f t="shared" si="227"/>
        <v>2246.4</v>
      </c>
    </row>
    <row r="4824" spans="1:18" ht="15.75" customHeight="1">
      <c r="A4824" s="19">
        <v>4823</v>
      </c>
      <c r="B4824" s="4">
        <v>20</v>
      </c>
      <c r="C4824" s="15">
        <v>7</v>
      </c>
      <c r="D4824" s="21">
        <v>8</v>
      </c>
      <c r="E4824" s="22">
        <v>44753</v>
      </c>
      <c r="F4824" s="26">
        <v>40</v>
      </c>
      <c r="G4824" s="24">
        <v>0.2</v>
      </c>
      <c r="H4824">
        <f>VLOOKUP($B4824,產品!$A$1:$E$61,4,FALSE)*(1-$G4824)*$F4824</f>
        <v>57600</v>
      </c>
      <c r="I4824" s="58">
        <f>$H4824-VLOOKUP($B4824,產品!$A$2:$E$61,5,FALSE)*F4824-$R4824</f>
        <v>28224</v>
      </c>
      <c r="J4824">
        <f t="shared" si="225"/>
        <v>2022</v>
      </c>
      <c r="P4824" t="str">
        <f>MID(VLOOKUP($D4824,業務!$A$1:$E$11,2,FALSE),FIND("/",VLOOKUP($D4824,業務!$A$1:$E$11,2,FALSE))+1,2)</f>
        <v>專員</v>
      </c>
      <c r="Q4824">
        <f t="shared" si="226"/>
        <v>0.01</v>
      </c>
      <c r="R4824">
        <f t="shared" si="227"/>
        <v>576</v>
      </c>
    </row>
    <row r="4825" spans="1:18" ht="15.75" customHeight="1">
      <c r="A4825" s="19">
        <v>4824</v>
      </c>
      <c r="B4825" s="4">
        <v>20</v>
      </c>
      <c r="C4825" s="15">
        <v>12</v>
      </c>
      <c r="D4825" s="21">
        <v>1</v>
      </c>
      <c r="E4825" s="22">
        <v>44753</v>
      </c>
      <c r="F4825" s="26">
        <v>105</v>
      </c>
      <c r="G4825" s="24">
        <v>0.19</v>
      </c>
      <c r="H4825">
        <f>VLOOKUP($B4825,產品!$A$1:$E$61,4,FALSE)*(1-$G4825)*$F4825</f>
        <v>153090</v>
      </c>
      <c r="I4825" s="58">
        <f>$H4825-VLOOKUP($B4825,產品!$A$2:$E$61,5,FALSE)*F4825-$R4825</f>
        <v>75959.100000000006</v>
      </c>
      <c r="J4825">
        <f t="shared" si="225"/>
        <v>2022</v>
      </c>
      <c r="P4825" t="str">
        <f>MID(VLOOKUP($D4825,業務!$A$1:$E$11,2,FALSE),FIND("/",VLOOKUP($D4825,業務!$A$1:$E$11,2,FALSE))+1,2)</f>
        <v>專員</v>
      </c>
      <c r="Q4825">
        <f t="shared" si="226"/>
        <v>0.01</v>
      </c>
      <c r="R4825">
        <f t="shared" si="227"/>
        <v>1530.9</v>
      </c>
    </row>
    <row r="4826" spans="1:18" ht="15.75" customHeight="1">
      <c r="A4826" s="19">
        <v>4825</v>
      </c>
      <c r="B4826" s="4">
        <v>8</v>
      </c>
      <c r="C4826" s="15">
        <v>2</v>
      </c>
      <c r="D4826" s="21">
        <v>4</v>
      </c>
      <c r="E4826" s="22">
        <v>44753</v>
      </c>
      <c r="F4826" s="26">
        <v>200</v>
      </c>
      <c r="G4826" s="24">
        <v>0.1</v>
      </c>
      <c r="H4826">
        <f>VLOOKUP($B4826,產品!$A$1:$E$61,4,FALSE)*(1-$G4826)*$F4826</f>
        <v>180000</v>
      </c>
      <c r="I4826" s="58">
        <f>$H4826-VLOOKUP($B4826,產品!$A$2:$E$61,5,FALSE)*F4826-$R4826</f>
        <v>97840</v>
      </c>
      <c r="J4826">
        <f t="shared" si="225"/>
        <v>2022</v>
      </c>
      <c r="P4826" t="str">
        <f>MID(VLOOKUP($D4826,業務!$A$1:$E$11,2,FALSE),FIND("/",VLOOKUP($D4826,業務!$A$1:$E$11,2,FALSE))+1,2)</f>
        <v>副理</v>
      </c>
      <c r="Q4826">
        <f t="shared" si="226"/>
        <v>1.2E-2</v>
      </c>
      <c r="R4826">
        <f t="shared" si="227"/>
        <v>2160</v>
      </c>
    </row>
    <row r="4827" spans="1:18" ht="15.75" customHeight="1">
      <c r="A4827" s="19">
        <v>4826</v>
      </c>
      <c r="B4827" s="4">
        <v>59</v>
      </c>
      <c r="C4827" s="15">
        <v>257</v>
      </c>
      <c r="D4827" s="21">
        <v>9</v>
      </c>
      <c r="E4827" s="33">
        <v>44754</v>
      </c>
      <c r="F4827" s="14">
        <v>2</v>
      </c>
      <c r="G4827" s="34">
        <v>0.18</v>
      </c>
      <c r="H4827">
        <f>VLOOKUP($B4827,產品!$A$1:$E$61,4,FALSE)*(1-$G4827)*$F4827</f>
        <v>39360</v>
      </c>
      <c r="I4827" s="58">
        <f>$H4827-VLOOKUP($B4827,產品!$A$2:$E$61,5,FALSE)*F4827-$R4827</f>
        <v>5169.6000000000004</v>
      </c>
      <c r="J4827">
        <f t="shared" si="225"/>
        <v>2022</v>
      </c>
      <c r="P4827" t="str">
        <f>MID(VLOOKUP($D4827,業務!$A$1:$E$11,2,FALSE),FIND("/",VLOOKUP($D4827,業務!$A$1:$E$11,2,FALSE))+1,2)</f>
        <v>經理</v>
      </c>
      <c r="Q4827">
        <f t="shared" si="226"/>
        <v>1.4999999999999999E-2</v>
      </c>
      <c r="R4827">
        <f t="shared" si="227"/>
        <v>590.4</v>
      </c>
    </row>
    <row r="4828" spans="1:18" ht="15.75" customHeight="1">
      <c r="A4828" s="19">
        <v>4827</v>
      </c>
      <c r="B4828" s="4">
        <v>52</v>
      </c>
      <c r="C4828" s="15">
        <v>125</v>
      </c>
      <c r="D4828" s="21">
        <v>3</v>
      </c>
      <c r="E4828" s="22">
        <v>44754</v>
      </c>
      <c r="F4828" s="26">
        <v>7</v>
      </c>
      <c r="G4828" s="24">
        <v>0.1</v>
      </c>
      <c r="H4828">
        <f>VLOOKUP($B4828,產品!$A$1:$E$61,4,FALSE)*(1-$G4828)*$F4828</f>
        <v>138600</v>
      </c>
      <c r="I4828" s="58">
        <f>$H4828-VLOOKUP($B4828,產品!$A$2:$E$61,5,FALSE)*F4828-$R4828</f>
        <v>28582.400000000016</v>
      </c>
      <c r="J4828">
        <f t="shared" si="225"/>
        <v>2022</v>
      </c>
      <c r="P4828" t="str">
        <f>MID(VLOOKUP($D4828,業務!$A$1:$E$11,2,FALSE),FIND("/",VLOOKUP($D4828,業務!$A$1:$E$11,2,FALSE))+1,2)</f>
        <v>協理</v>
      </c>
      <c r="Q4828">
        <f t="shared" si="226"/>
        <v>1.6E-2</v>
      </c>
      <c r="R4828">
        <f t="shared" si="227"/>
        <v>2217.6</v>
      </c>
    </row>
    <row r="4829" spans="1:18" ht="15.75" customHeight="1">
      <c r="A4829" s="19">
        <v>4828</v>
      </c>
      <c r="B4829" s="4">
        <v>20</v>
      </c>
      <c r="C4829" s="15">
        <v>3</v>
      </c>
      <c r="D4829" s="21">
        <v>3</v>
      </c>
      <c r="E4829" s="22">
        <v>44754</v>
      </c>
      <c r="F4829" s="26">
        <v>10</v>
      </c>
      <c r="G4829" s="24">
        <v>0.14000000000000001</v>
      </c>
      <c r="H4829">
        <f>VLOOKUP($B4829,產品!$A$1:$E$61,4,FALSE)*(1-$G4829)*$F4829</f>
        <v>15480</v>
      </c>
      <c r="I4829" s="58">
        <f>$H4829-VLOOKUP($B4829,產品!$A$2:$E$61,5,FALSE)*F4829-$R4829</f>
        <v>8032.32</v>
      </c>
      <c r="J4829">
        <f t="shared" si="225"/>
        <v>2022</v>
      </c>
      <c r="P4829" t="str">
        <f>MID(VLOOKUP($D4829,業務!$A$1:$E$11,2,FALSE),FIND("/",VLOOKUP($D4829,業務!$A$1:$E$11,2,FALSE))+1,2)</f>
        <v>協理</v>
      </c>
      <c r="Q4829">
        <f t="shared" si="226"/>
        <v>1.6E-2</v>
      </c>
      <c r="R4829">
        <f t="shared" si="227"/>
        <v>247.68</v>
      </c>
    </row>
    <row r="4830" spans="1:18" ht="15.75" customHeight="1">
      <c r="A4830" s="19">
        <v>4829</v>
      </c>
      <c r="B4830" s="4">
        <v>3</v>
      </c>
      <c r="C4830" s="15">
        <v>257</v>
      </c>
      <c r="D4830" s="21">
        <v>5</v>
      </c>
      <c r="E4830" s="33">
        <v>44754</v>
      </c>
      <c r="F4830" s="14">
        <v>10</v>
      </c>
      <c r="G4830" s="34">
        <v>0.12</v>
      </c>
      <c r="H4830">
        <f>VLOOKUP($B4830,產品!$A$1:$E$61,4,FALSE)*(1-$G4830)*$F4830</f>
        <v>8800</v>
      </c>
      <c r="I4830" s="58">
        <f>$H4830-VLOOKUP($B4830,產品!$A$2:$E$61,5,FALSE)*F4830-$R4830</f>
        <v>4712</v>
      </c>
      <c r="J4830">
        <f t="shared" si="225"/>
        <v>2022</v>
      </c>
      <c r="P4830" t="str">
        <f>MID(VLOOKUP($D4830,業務!$A$1:$E$11,2,FALSE),FIND("/",VLOOKUP($D4830,業務!$A$1:$E$11,2,FALSE))+1,2)</f>
        <v>專員</v>
      </c>
      <c r="Q4830">
        <f t="shared" si="226"/>
        <v>0.01</v>
      </c>
      <c r="R4830">
        <f t="shared" si="227"/>
        <v>88</v>
      </c>
    </row>
    <row r="4831" spans="1:18" ht="15.75" customHeight="1">
      <c r="A4831" s="19">
        <v>4830</v>
      </c>
      <c r="B4831" s="4">
        <v>45</v>
      </c>
      <c r="C4831" s="15">
        <v>136</v>
      </c>
      <c r="D4831" s="21">
        <v>1</v>
      </c>
      <c r="E4831" s="22">
        <v>44754</v>
      </c>
      <c r="F4831" s="26">
        <v>11</v>
      </c>
      <c r="G4831" s="24">
        <v>0.16</v>
      </c>
      <c r="H4831">
        <f>VLOOKUP($B4831,產品!$A$1:$E$61,4,FALSE)*(1-$G4831)*$F4831</f>
        <v>129360</v>
      </c>
      <c r="I4831" s="58">
        <f>$H4831-VLOOKUP($B4831,產品!$A$2:$E$61,5,FALSE)*F4831-$R4831</f>
        <v>27966.400000000001</v>
      </c>
      <c r="J4831">
        <f t="shared" si="225"/>
        <v>2022</v>
      </c>
      <c r="P4831" t="str">
        <f>MID(VLOOKUP($D4831,業務!$A$1:$E$11,2,FALSE),FIND("/",VLOOKUP($D4831,業務!$A$1:$E$11,2,FALSE))+1,2)</f>
        <v>專員</v>
      </c>
      <c r="Q4831">
        <f t="shared" si="226"/>
        <v>0.01</v>
      </c>
      <c r="R4831">
        <f t="shared" si="227"/>
        <v>1293.6000000000001</v>
      </c>
    </row>
    <row r="4832" spans="1:18" ht="15.75" customHeight="1">
      <c r="A4832" s="19">
        <v>4831</v>
      </c>
      <c r="B4832" s="4">
        <v>16</v>
      </c>
      <c r="C4832" s="15">
        <v>286</v>
      </c>
      <c r="D4832" s="21">
        <v>6</v>
      </c>
      <c r="E4832" s="22">
        <v>44754</v>
      </c>
      <c r="F4832" s="26">
        <v>70</v>
      </c>
      <c r="G4832" s="24">
        <v>0.12</v>
      </c>
      <c r="H4832">
        <f>VLOOKUP($B4832,產品!$A$1:$E$61,4,FALSE)*(1-$G4832)*$F4832</f>
        <v>110880</v>
      </c>
      <c r="I4832" s="58">
        <f>$H4832-VLOOKUP($B4832,產品!$A$2:$E$61,5,FALSE)*F4832-$R4832</f>
        <v>59371.199999999997</v>
      </c>
      <c r="J4832">
        <f t="shared" si="225"/>
        <v>2022</v>
      </c>
      <c r="P4832" t="str">
        <f>MID(VLOOKUP($D4832,業務!$A$1:$E$11,2,FALSE),FIND("/",VLOOKUP($D4832,業務!$A$1:$E$11,2,FALSE))+1,2)</f>
        <v>專員</v>
      </c>
      <c r="Q4832">
        <f t="shared" si="226"/>
        <v>0.01</v>
      </c>
      <c r="R4832">
        <f t="shared" si="227"/>
        <v>1108.8</v>
      </c>
    </row>
    <row r="4833" spans="1:18" ht="15.75" customHeight="1">
      <c r="A4833" s="19">
        <v>4832</v>
      </c>
      <c r="B4833" s="4">
        <v>51</v>
      </c>
      <c r="C4833" s="15">
        <v>3</v>
      </c>
      <c r="D4833" s="21">
        <v>1</v>
      </c>
      <c r="E4833" s="22">
        <v>44755</v>
      </c>
      <c r="F4833" s="26">
        <v>2</v>
      </c>
      <c r="G4833" s="24">
        <v>7.0000000000000007E-2</v>
      </c>
      <c r="H4833">
        <f>VLOOKUP($B4833,產品!$A$1:$E$61,4,FALSE)*(1-$G4833)*$F4833</f>
        <v>37200</v>
      </c>
      <c r="I4833" s="58">
        <f>$H4833-VLOOKUP($B4833,產品!$A$2:$E$61,5,FALSE)*F4833-$R4833</f>
        <v>8828</v>
      </c>
      <c r="J4833">
        <f t="shared" si="225"/>
        <v>2022</v>
      </c>
      <c r="P4833" t="str">
        <f>MID(VLOOKUP($D4833,業務!$A$1:$E$11,2,FALSE),FIND("/",VLOOKUP($D4833,業務!$A$1:$E$11,2,FALSE))+1,2)</f>
        <v>專員</v>
      </c>
      <c r="Q4833">
        <f t="shared" si="226"/>
        <v>0.01</v>
      </c>
      <c r="R4833">
        <f t="shared" si="227"/>
        <v>372</v>
      </c>
    </row>
    <row r="4834" spans="1:18" ht="15.75" customHeight="1">
      <c r="A4834" s="19">
        <v>4833</v>
      </c>
      <c r="B4834" s="4">
        <v>48</v>
      </c>
      <c r="C4834" s="15">
        <v>8</v>
      </c>
      <c r="D4834" s="21">
        <v>8</v>
      </c>
      <c r="E4834" s="22">
        <v>44755</v>
      </c>
      <c r="F4834" s="26">
        <v>3</v>
      </c>
      <c r="G4834" s="24">
        <v>0.2</v>
      </c>
      <c r="H4834">
        <f>VLOOKUP($B4834,產品!$A$1:$E$61,4,FALSE)*(1-$G4834)*$F4834</f>
        <v>52800</v>
      </c>
      <c r="I4834" s="58">
        <f>$H4834-VLOOKUP($B4834,產品!$A$2:$E$61,5,FALSE)*F4834-$R4834</f>
        <v>9372</v>
      </c>
      <c r="J4834">
        <f t="shared" si="225"/>
        <v>2022</v>
      </c>
      <c r="P4834" t="str">
        <f>MID(VLOOKUP($D4834,業務!$A$1:$E$11,2,FALSE),FIND("/",VLOOKUP($D4834,業務!$A$1:$E$11,2,FALSE))+1,2)</f>
        <v>專員</v>
      </c>
      <c r="Q4834">
        <f t="shared" si="226"/>
        <v>0.01</v>
      </c>
      <c r="R4834">
        <f t="shared" si="227"/>
        <v>528</v>
      </c>
    </row>
    <row r="4835" spans="1:18" ht="15.75" customHeight="1">
      <c r="A4835" s="19">
        <v>4834</v>
      </c>
      <c r="B4835" s="4">
        <v>44</v>
      </c>
      <c r="C4835" s="15">
        <v>274</v>
      </c>
      <c r="D4835" s="21">
        <v>5</v>
      </c>
      <c r="E4835" s="22">
        <v>44755</v>
      </c>
      <c r="F4835" s="26">
        <v>5</v>
      </c>
      <c r="G4835" s="24">
        <v>0.13</v>
      </c>
      <c r="H4835">
        <f>VLOOKUP($B4835,產品!$A$1:$E$61,4,FALSE)*(1-$G4835)*$F4835</f>
        <v>87000</v>
      </c>
      <c r="I4835" s="58">
        <f>$H4835-VLOOKUP($B4835,產品!$A$2:$E$61,5,FALSE)*F4835-$R4835</f>
        <v>21130</v>
      </c>
      <c r="J4835">
        <f t="shared" si="225"/>
        <v>2022</v>
      </c>
      <c r="P4835" t="str">
        <f>MID(VLOOKUP($D4835,業務!$A$1:$E$11,2,FALSE),FIND("/",VLOOKUP($D4835,業務!$A$1:$E$11,2,FALSE))+1,2)</f>
        <v>專員</v>
      </c>
      <c r="Q4835">
        <f t="shared" si="226"/>
        <v>0.01</v>
      </c>
      <c r="R4835">
        <f t="shared" si="227"/>
        <v>870</v>
      </c>
    </row>
    <row r="4836" spans="1:18" ht="15.75" customHeight="1">
      <c r="A4836" s="19">
        <v>4835</v>
      </c>
      <c r="B4836" s="4">
        <v>23</v>
      </c>
      <c r="C4836" s="15">
        <v>284</v>
      </c>
      <c r="D4836" s="21">
        <v>7</v>
      </c>
      <c r="E4836" s="22">
        <v>44755</v>
      </c>
      <c r="F4836" s="26">
        <v>11</v>
      </c>
      <c r="G4836" s="24">
        <v>0.09</v>
      </c>
      <c r="H4836">
        <f>VLOOKUP($B4836,產品!$A$1:$E$61,4,FALSE)*(1-$G4836)*$F4836</f>
        <v>18018</v>
      </c>
      <c r="I4836" s="58">
        <f>$H4836-VLOOKUP($B4836,產品!$A$2:$E$61,5,FALSE)*F4836-$R4836</f>
        <v>9881.7839999999997</v>
      </c>
      <c r="J4836">
        <f t="shared" si="225"/>
        <v>2022</v>
      </c>
      <c r="P4836" t="str">
        <f>MID(VLOOKUP($D4836,業務!$A$1:$E$11,2,FALSE),FIND("/",VLOOKUP($D4836,業務!$A$1:$E$11,2,FALSE))+1,2)</f>
        <v>副理</v>
      </c>
      <c r="Q4836">
        <f t="shared" si="226"/>
        <v>1.2E-2</v>
      </c>
      <c r="R4836">
        <f t="shared" si="227"/>
        <v>216.21600000000001</v>
      </c>
    </row>
    <row r="4837" spans="1:18" ht="15.75" customHeight="1">
      <c r="A4837" s="19">
        <v>4836</v>
      </c>
      <c r="B4837" s="4">
        <v>4</v>
      </c>
      <c r="C4837" s="15">
        <v>286</v>
      </c>
      <c r="D4837" s="21">
        <v>5</v>
      </c>
      <c r="E4837" s="22">
        <v>44755</v>
      </c>
      <c r="F4837" s="26">
        <v>16</v>
      </c>
      <c r="G4837" s="24">
        <v>0.06</v>
      </c>
      <c r="H4837">
        <f>VLOOKUP($B4837,產品!$A$1:$E$61,4,FALSE)*(1-$G4837)*$F4837</f>
        <v>15040</v>
      </c>
      <c r="I4837" s="58">
        <f>$H4837-VLOOKUP($B4837,產品!$A$2:$E$61,5,FALSE)*F4837-$R4837</f>
        <v>8489.6</v>
      </c>
      <c r="J4837">
        <f t="shared" si="225"/>
        <v>2022</v>
      </c>
      <c r="P4837" t="str">
        <f>MID(VLOOKUP($D4837,業務!$A$1:$E$11,2,FALSE),FIND("/",VLOOKUP($D4837,業務!$A$1:$E$11,2,FALSE))+1,2)</f>
        <v>專員</v>
      </c>
      <c r="Q4837">
        <f t="shared" si="226"/>
        <v>0.01</v>
      </c>
      <c r="R4837">
        <f t="shared" si="227"/>
        <v>150.4</v>
      </c>
    </row>
    <row r="4838" spans="1:18" ht="15.75" customHeight="1">
      <c r="A4838" s="19">
        <v>4837</v>
      </c>
      <c r="B4838" s="4">
        <v>15</v>
      </c>
      <c r="C4838" s="15">
        <v>135</v>
      </c>
      <c r="D4838" s="21">
        <v>9</v>
      </c>
      <c r="E4838" s="22">
        <v>44755</v>
      </c>
      <c r="F4838" s="26">
        <v>45</v>
      </c>
      <c r="G4838" s="24">
        <v>0.13</v>
      </c>
      <c r="H4838">
        <f>VLOOKUP($B4838,產品!$A$1:$E$61,4,FALSE)*(1-$G4838)*$F4838</f>
        <v>70470</v>
      </c>
      <c r="I4838" s="58">
        <f>$H4838-VLOOKUP($B4838,產品!$A$2:$E$61,5,FALSE)*F4838-$R4838</f>
        <v>37012.949999999997</v>
      </c>
      <c r="J4838">
        <f t="shared" si="225"/>
        <v>2022</v>
      </c>
      <c r="P4838" t="str">
        <f>MID(VLOOKUP($D4838,業務!$A$1:$E$11,2,FALSE),FIND("/",VLOOKUP($D4838,業務!$A$1:$E$11,2,FALSE))+1,2)</f>
        <v>經理</v>
      </c>
      <c r="Q4838">
        <f t="shared" si="226"/>
        <v>1.4999999999999999E-2</v>
      </c>
      <c r="R4838">
        <f t="shared" si="227"/>
        <v>1057.05</v>
      </c>
    </row>
    <row r="4839" spans="1:18" ht="15.75" customHeight="1">
      <c r="A4839" s="19">
        <v>4838</v>
      </c>
      <c r="B4839" s="4">
        <v>52</v>
      </c>
      <c r="C4839" s="15">
        <v>259</v>
      </c>
      <c r="D4839" s="21">
        <v>2</v>
      </c>
      <c r="E4839" s="22">
        <v>44756</v>
      </c>
      <c r="F4839" s="26">
        <v>3</v>
      </c>
      <c r="G4839" s="24">
        <v>0.18</v>
      </c>
      <c r="H4839">
        <f>VLOOKUP($B4839,產品!$A$1:$E$61,4,FALSE)*(1-$G4839)*$F4839</f>
        <v>54120</v>
      </c>
      <c r="I4839" s="58">
        <f>$H4839-VLOOKUP($B4839,產品!$A$2:$E$61,5,FALSE)*F4839-$R4839</f>
        <v>7108.2000000000071</v>
      </c>
      <c r="J4839">
        <f t="shared" si="225"/>
        <v>2022</v>
      </c>
      <c r="P4839" t="str">
        <f>MID(VLOOKUP($D4839,業務!$A$1:$E$11,2,FALSE),FIND("/",VLOOKUP($D4839,業務!$A$1:$E$11,2,FALSE))+1,2)</f>
        <v>經理</v>
      </c>
      <c r="Q4839">
        <f t="shared" si="226"/>
        <v>1.4999999999999999E-2</v>
      </c>
      <c r="R4839">
        <f t="shared" si="227"/>
        <v>811.8</v>
      </c>
    </row>
    <row r="4840" spans="1:18" ht="15.75" customHeight="1">
      <c r="A4840" s="19">
        <v>4839</v>
      </c>
      <c r="B4840" s="4">
        <v>54</v>
      </c>
      <c r="C4840" s="15">
        <v>113</v>
      </c>
      <c r="D4840" s="21">
        <v>9</v>
      </c>
      <c r="E4840" s="22">
        <v>44756</v>
      </c>
      <c r="F4840" s="26">
        <v>6</v>
      </c>
      <c r="G4840" s="24">
        <v>0.12</v>
      </c>
      <c r="H4840">
        <f>VLOOKUP($B4840,產品!$A$1:$E$61,4,FALSE)*(1-$G4840)*$F4840</f>
        <v>95040</v>
      </c>
      <c r="I4840" s="58">
        <f>$H4840-VLOOKUP($B4840,產品!$A$2:$E$61,5,FALSE)*F4840-$R4840</f>
        <v>18014.400000000001</v>
      </c>
      <c r="J4840">
        <f t="shared" si="225"/>
        <v>2022</v>
      </c>
      <c r="P4840" t="str">
        <f>MID(VLOOKUP($D4840,業務!$A$1:$E$11,2,FALSE),FIND("/",VLOOKUP($D4840,業務!$A$1:$E$11,2,FALSE))+1,2)</f>
        <v>經理</v>
      </c>
      <c r="Q4840">
        <f t="shared" si="226"/>
        <v>1.4999999999999999E-2</v>
      </c>
      <c r="R4840">
        <f t="shared" si="227"/>
        <v>1425.6</v>
      </c>
    </row>
    <row r="4841" spans="1:18" ht="15.75" customHeight="1">
      <c r="A4841" s="19">
        <v>4840</v>
      </c>
      <c r="B4841" s="4">
        <v>45</v>
      </c>
      <c r="C4841" s="15">
        <v>291</v>
      </c>
      <c r="D4841" s="21">
        <v>8</v>
      </c>
      <c r="E4841" s="22">
        <v>44756</v>
      </c>
      <c r="F4841" s="26">
        <v>9</v>
      </c>
      <c r="G4841" s="24">
        <v>0.13</v>
      </c>
      <c r="H4841">
        <f>VLOOKUP($B4841,產品!$A$1:$E$61,4,FALSE)*(1-$G4841)*$F4841</f>
        <v>109620</v>
      </c>
      <c r="I4841" s="58">
        <f>$H4841-VLOOKUP($B4841,產品!$A$2:$E$61,5,FALSE)*F4841-$R4841</f>
        <v>26623.8</v>
      </c>
      <c r="J4841">
        <f t="shared" si="225"/>
        <v>2022</v>
      </c>
      <c r="P4841" t="str">
        <f>MID(VLOOKUP($D4841,業務!$A$1:$E$11,2,FALSE),FIND("/",VLOOKUP($D4841,業務!$A$1:$E$11,2,FALSE))+1,2)</f>
        <v>專員</v>
      </c>
      <c r="Q4841">
        <f t="shared" si="226"/>
        <v>0.01</v>
      </c>
      <c r="R4841">
        <f t="shared" si="227"/>
        <v>1096.2</v>
      </c>
    </row>
    <row r="4842" spans="1:18" ht="15.75" customHeight="1">
      <c r="A4842" s="19">
        <v>4841</v>
      </c>
      <c r="B4842" s="4">
        <v>6</v>
      </c>
      <c r="C4842" s="15">
        <v>274</v>
      </c>
      <c r="D4842" s="21">
        <v>3</v>
      </c>
      <c r="E4842" s="22">
        <v>44756</v>
      </c>
      <c r="F4842" s="26">
        <v>24</v>
      </c>
      <c r="G4842" s="24">
        <v>0.1</v>
      </c>
      <c r="H4842">
        <f>VLOOKUP($B4842,產品!$A$1:$E$61,4,FALSE)*(1-$G4842)*$F4842</f>
        <v>21600</v>
      </c>
      <c r="I4842" s="58">
        <f>$H4842-VLOOKUP($B4842,產品!$A$2:$E$61,5,FALSE)*F4842-$R4842</f>
        <v>11654.4</v>
      </c>
      <c r="J4842">
        <f t="shared" si="225"/>
        <v>2022</v>
      </c>
      <c r="P4842" t="str">
        <f>MID(VLOOKUP($D4842,業務!$A$1:$E$11,2,FALSE),FIND("/",VLOOKUP($D4842,業務!$A$1:$E$11,2,FALSE))+1,2)</f>
        <v>協理</v>
      </c>
      <c r="Q4842">
        <f t="shared" si="226"/>
        <v>1.6E-2</v>
      </c>
      <c r="R4842">
        <f t="shared" si="227"/>
        <v>345.6</v>
      </c>
    </row>
    <row r="4843" spans="1:18" ht="15.75" customHeight="1">
      <c r="A4843" s="19">
        <v>4842</v>
      </c>
      <c r="B4843" s="4">
        <v>5</v>
      </c>
      <c r="C4843" s="15">
        <v>275</v>
      </c>
      <c r="D4843" s="21">
        <v>3</v>
      </c>
      <c r="E4843" s="22">
        <v>44756</v>
      </c>
      <c r="F4843" s="26">
        <v>30</v>
      </c>
      <c r="G4843" s="24">
        <v>0.16</v>
      </c>
      <c r="H4843">
        <f>VLOOKUP($B4843,產品!$A$1:$E$61,4,FALSE)*(1-$G4843)*$F4843</f>
        <v>25200</v>
      </c>
      <c r="I4843" s="58">
        <f>$H4843-VLOOKUP($B4843,產品!$A$2:$E$61,5,FALSE)*F4843-$R4843</f>
        <v>12796.8</v>
      </c>
      <c r="J4843">
        <f t="shared" si="225"/>
        <v>2022</v>
      </c>
      <c r="P4843" t="str">
        <f>MID(VLOOKUP($D4843,業務!$A$1:$E$11,2,FALSE),FIND("/",VLOOKUP($D4843,業務!$A$1:$E$11,2,FALSE))+1,2)</f>
        <v>協理</v>
      </c>
      <c r="Q4843">
        <f t="shared" si="226"/>
        <v>1.6E-2</v>
      </c>
      <c r="R4843">
        <f t="shared" si="227"/>
        <v>403.2</v>
      </c>
    </row>
    <row r="4844" spans="1:18" ht="15.75" customHeight="1">
      <c r="A4844" s="19">
        <v>4843</v>
      </c>
      <c r="B4844" s="4">
        <v>2</v>
      </c>
      <c r="C4844" s="15">
        <v>3</v>
      </c>
      <c r="D4844" s="21">
        <v>9</v>
      </c>
      <c r="E4844" s="22">
        <v>44756</v>
      </c>
      <c r="F4844" s="26">
        <v>50</v>
      </c>
      <c r="G4844" s="24">
        <v>0.2</v>
      </c>
      <c r="H4844">
        <f>VLOOKUP($B4844,產品!$A$1:$E$61,4,FALSE)*(1-$G4844)*$F4844</f>
        <v>40000</v>
      </c>
      <c r="I4844" s="58">
        <f>$H4844-VLOOKUP($B4844,產品!$A$2:$E$61,5,FALSE)*F4844-$R4844</f>
        <v>19400</v>
      </c>
      <c r="J4844">
        <f t="shared" si="225"/>
        <v>2022</v>
      </c>
      <c r="P4844" t="str">
        <f>MID(VLOOKUP($D4844,業務!$A$1:$E$11,2,FALSE),FIND("/",VLOOKUP($D4844,業務!$A$1:$E$11,2,FALSE))+1,2)</f>
        <v>經理</v>
      </c>
      <c r="Q4844">
        <f t="shared" si="226"/>
        <v>1.4999999999999999E-2</v>
      </c>
      <c r="R4844">
        <f t="shared" si="227"/>
        <v>600</v>
      </c>
    </row>
    <row r="4845" spans="1:18" ht="15.75" customHeight="1">
      <c r="A4845" s="19">
        <v>4844</v>
      </c>
      <c r="B4845" s="4">
        <v>11</v>
      </c>
      <c r="C4845" s="15">
        <v>120</v>
      </c>
      <c r="D4845" s="21">
        <v>9</v>
      </c>
      <c r="E4845" s="22">
        <v>44756</v>
      </c>
      <c r="F4845" s="26">
        <v>60</v>
      </c>
      <c r="G4845" s="24">
        <v>0.08</v>
      </c>
      <c r="H4845">
        <f>VLOOKUP($B4845,產品!$A$1:$E$61,4,FALSE)*(1-$G4845)*$F4845</f>
        <v>55200</v>
      </c>
      <c r="I4845" s="58">
        <f>$H4845-VLOOKUP($B4845,產品!$A$2:$E$61,5,FALSE)*F4845-$R4845</f>
        <v>30372</v>
      </c>
      <c r="J4845">
        <f t="shared" si="225"/>
        <v>2022</v>
      </c>
      <c r="P4845" t="str">
        <f>MID(VLOOKUP($D4845,業務!$A$1:$E$11,2,FALSE),FIND("/",VLOOKUP($D4845,業務!$A$1:$E$11,2,FALSE))+1,2)</f>
        <v>經理</v>
      </c>
      <c r="Q4845">
        <f t="shared" si="226"/>
        <v>1.4999999999999999E-2</v>
      </c>
      <c r="R4845">
        <f t="shared" si="227"/>
        <v>828</v>
      </c>
    </row>
    <row r="4846" spans="1:18" ht="15.75" customHeight="1">
      <c r="A4846" s="19">
        <v>4845</v>
      </c>
      <c r="B4846" s="4">
        <v>19</v>
      </c>
      <c r="C4846" s="15">
        <v>270</v>
      </c>
      <c r="D4846" s="21">
        <v>5</v>
      </c>
      <c r="E4846" s="22">
        <v>44756</v>
      </c>
      <c r="F4846" s="26">
        <v>70</v>
      </c>
      <c r="G4846" s="24">
        <v>7.0000000000000007E-2</v>
      </c>
      <c r="H4846">
        <f>VLOOKUP($B4846,產品!$A$1:$E$61,4,FALSE)*(1-$G4846)*$F4846</f>
        <v>117180</v>
      </c>
      <c r="I4846" s="58">
        <f>$H4846-VLOOKUP($B4846,產品!$A$2:$E$61,5,FALSE)*F4846-$R4846</f>
        <v>65608.2</v>
      </c>
      <c r="J4846">
        <f t="shared" si="225"/>
        <v>2022</v>
      </c>
      <c r="P4846" t="str">
        <f>MID(VLOOKUP($D4846,業務!$A$1:$E$11,2,FALSE),FIND("/",VLOOKUP($D4846,業務!$A$1:$E$11,2,FALSE))+1,2)</f>
        <v>專員</v>
      </c>
      <c r="Q4846">
        <f t="shared" si="226"/>
        <v>0.01</v>
      </c>
      <c r="R4846">
        <f t="shared" si="227"/>
        <v>1171.8</v>
      </c>
    </row>
    <row r="4847" spans="1:18" ht="15.75" customHeight="1">
      <c r="A4847" s="19">
        <v>4846</v>
      </c>
      <c r="B4847" s="4">
        <v>58</v>
      </c>
      <c r="C4847" s="15">
        <v>12</v>
      </c>
      <c r="D4847" s="21">
        <v>5</v>
      </c>
      <c r="E4847" s="22">
        <v>44757</v>
      </c>
      <c r="F4847" s="26">
        <v>4</v>
      </c>
      <c r="G4847" s="24">
        <v>0.18</v>
      </c>
      <c r="H4847">
        <f>VLOOKUP($B4847,產品!$A$1:$E$61,4,FALSE)*(1-$G4847)*$F4847</f>
        <v>68880</v>
      </c>
      <c r="I4847" s="58">
        <f>$H4847-VLOOKUP($B4847,產品!$A$2:$E$61,5,FALSE)*F4847-$R4847</f>
        <v>9391.200000000008</v>
      </c>
      <c r="J4847">
        <f t="shared" si="225"/>
        <v>2022</v>
      </c>
      <c r="P4847" t="str">
        <f>MID(VLOOKUP($D4847,業務!$A$1:$E$11,2,FALSE),FIND("/",VLOOKUP($D4847,業務!$A$1:$E$11,2,FALSE))+1,2)</f>
        <v>專員</v>
      </c>
      <c r="Q4847">
        <f t="shared" si="226"/>
        <v>0.01</v>
      </c>
      <c r="R4847">
        <f t="shared" si="227"/>
        <v>688.80000000000007</v>
      </c>
    </row>
    <row r="4848" spans="1:18" ht="15.75" customHeight="1">
      <c r="A4848" s="19">
        <v>4847</v>
      </c>
      <c r="B4848" s="4">
        <v>25</v>
      </c>
      <c r="C4848" s="15">
        <v>268</v>
      </c>
      <c r="D4848" s="21">
        <v>4</v>
      </c>
      <c r="E4848" s="22">
        <v>44757</v>
      </c>
      <c r="F4848" s="26">
        <v>4</v>
      </c>
      <c r="G4848" s="24">
        <v>0.16</v>
      </c>
      <c r="H4848">
        <f>VLOOKUP($B4848,產品!$A$1:$E$61,4,FALSE)*(1-$G4848)*$F4848</f>
        <v>20160</v>
      </c>
      <c r="I4848" s="58">
        <f>$H4848-VLOOKUP($B4848,產品!$A$2:$E$61,5,FALSE)*F4848-$R4848</f>
        <v>5518.08</v>
      </c>
      <c r="J4848">
        <f t="shared" si="225"/>
        <v>2022</v>
      </c>
      <c r="P4848" t="str">
        <f>MID(VLOOKUP($D4848,業務!$A$1:$E$11,2,FALSE),FIND("/",VLOOKUP($D4848,業務!$A$1:$E$11,2,FALSE))+1,2)</f>
        <v>副理</v>
      </c>
      <c r="Q4848">
        <f t="shared" si="226"/>
        <v>1.2E-2</v>
      </c>
      <c r="R4848">
        <f t="shared" si="227"/>
        <v>241.92000000000002</v>
      </c>
    </row>
    <row r="4849" spans="1:18" ht="15.75" customHeight="1">
      <c r="A4849" s="19">
        <v>4848</v>
      </c>
      <c r="B4849" s="4">
        <v>26</v>
      </c>
      <c r="C4849" s="15">
        <v>5</v>
      </c>
      <c r="D4849" s="21">
        <v>8</v>
      </c>
      <c r="E4849" s="22">
        <v>44757</v>
      </c>
      <c r="F4849" s="26">
        <v>6</v>
      </c>
      <c r="G4849" s="24">
        <v>0.09</v>
      </c>
      <c r="H4849">
        <f>VLOOKUP($B4849,產品!$A$1:$E$61,4,FALSE)*(1-$G4849)*$F4849</f>
        <v>35490</v>
      </c>
      <c r="I4849" s="58">
        <f>$H4849-VLOOKUP($B4849,產品!$A$2:$E$61,5,FALSE)*F4849-$R4849</f>
        <v>11735.1</v>
      </c>
      <c r="J4849">
        <f t="shared" si="225"/>
        <v>2022</v>
      </c>
      <c r="P4849" t="str">
        <f>MID(VLOOKUP($D4849,業務!$A$1:$E$11,2,FALSE),FIND("/",VLOOKUP($D4849,業務!$A$1:$E$11,2,FALSE))+1,2)</f>
        <v>專員</v>
      </c>
      <c r="Q4849">
        <f t="shared" si="226"/>
        <v>0.01</v>
      </c>
      <c r="R4849">
        <f t="shared" si="227"/>
        <v>354.90000000000003</v>
      </c>
    </row>
    <row r="4850" spans="1:18" ht="15.75" customHeight="1">
      <c r="A4850" s="19">
        <v>4849</v>
      </c>
      <c r="B4850" s="4">
        <v>1</v>
      </c>
      <c r="C4850" s="15">
        <v>287</v>
      </c>
      <c r="D4850" s="21">
        <v>4</v>
      </c>
      <c r="E4850" s="22">
        <v>44757</v>
      </c>
      <c r="F4850" s="26">
        <v>90</v>
      </c>
      <c r="G4850" s="24">
        <v>7.0000000000000007E-2</v>
      </c>
      <c r="H4850">
        <f>VLOOKUP($B4850,產品!$A$1:$E$61,4,FALSE)*(1-$G4850)*$F4850</f>
        <v>83699.999999999985</v>
      </c>
      <c r="I4850" s="58">
        <f>$H4850-VLOOKUP($B4850,產品!$A$2:$E$61,5,FALSE)*F4850-$R4850</f>
        <v>46695.599999999984</v>
      </c>
      <c r="J4850">
        <f t="shared" si="225"/>
        <v>2022</v>
      </c>
      <c r="P4850" t="str">
        <f>MID(VLOOKUP($D4850,業務!$A$1:$E$11,2,FALSE),FIND("/",VLOOKUP($D4850,業務!$A$1:$E$11,2,FALSE))+1,2)</f>
        <v>副理</v>
      </c>
      <c r="Q4850">
        <f t="shared" si="226"/>
        <v>1.2E-2</v>
      </c>
      <c r="R4850">
        <f t="shared" si="227"/>
        <v>1004.3999999999999</v>
      </c>
    </row>
    <row r="4851" spans="1:18" ht="15.75" customHeight="1">
      <c r="A4851" s="19">
        <v>4850</v>
      </c>
      <c r="B4851" s="4">
        <v>41</v>
      </c>
      <c r="C4851" s="15">
        <v>283</v>
      </c>
      <c r="D4851" s="21">
        <v>3</v>
      </c>
      <c r="E4851" s="22">
        <v>44758</v>
      </c>
      <c r="F4851" s="26">
        <v>5</v>
      </c>
      <c r="G4851" s="24">
        <v>0.09</v>
      </c>
      <c r="H4851">
        <f>VLOOKUP($B4851,產品!$A$1:$E$61,4,FALSE)*(1-$G4851)*$F4851</f>
        <v>54600</v>
      </c>
      <c r="I4851" s="58">
        <f>$H4851-VLOOKUP($B4851,產品!$A$2:$E$61,5,FALSE)*F4851-$R4851</f>
        <v>14726.4</v>
      </c>
      <c r="J4851">
        <f t="shared" si="225"/>
        <v>2022</v>
      </c>
      <c r="P4851" t="str">
        <f>MID(VLOOKUP($D4851,業務!$A$1:$E$11,2,FALSE),FIND("/",VLOOKUP($D4851,業務!$A$1:$E$11,2,FALSE))+1,2)</f>
        <v>協理</v>
      </c>
      <c r="Q4851">
        <f t="shared" si="226"/>
        <v>1.6E-2</v>
      </c>
      <c r="R4851">
        <f t="shared" si="227"/>
        <v>873.6</v>
      </c>
    </row>
    <row r="4852" spans="1:18" ht="15.75" customHeight="1">
      <c r="A4852" s="19">
        <v>4851</v>
      </c>
      <c r="B4852" s="4">
        <v>51</v>
      </c>
      <c r="C4852" s="15">
        <v>264</v>
      </c>
      <c r="D4852" s="21">
        <v>8</v>
      </c>
      <c r="E4852" s="33">
        <v>44758</v>
      </c>
      <c r="F4852" s="14">
        <v>5</v>
      </c>
      <c r="G4852" s="34">
        <v>0.16</v>
      </c>
      <c r="H4852">
        <f>VLOOKUP($B4852,產品!$A$1:$E$61,4,FALSE)*(1-$G4852)*$F4852</f>
        <v>84000</v>
      </c>
      <c r="I4852" s="58">
        <f>$H4852-VLOOKUP($B4852,產品!$A$2:$E$61,5,FALSE)*F4852-$R4852</f>
        <v>13160</v>
      </c>
      <c r="J4852">
        <f t="shared" si="225"/>
        <v>2022</v>
      </c>
      <c r="P4852" t="str">
        <f>MID(VLOOKUP($D4852,業務!$A$1:$E$11,2,FALSE),FIND("/",VLOOKUP($D4852,業務!$A$1:$E$11,2,FALSE))+1,2)</f>
        <v>專員</v>
      </c>
      <c r="Q4852">
        <f t="shared" si="226"/>
        <v>0.01</v>
      </c>
      <c r="R4852">
        <f t="shared" si="227"/>
        <v>840</v>
      </c>
    </row>
    <row r="4853" spans="1:18" ht="15.75" customHeight="1">
      <c r="A4853" s="19">
        <v>4852</v>
      </c>
      <c r="B4853" s="4">
        <v>37</v>
      </c>
      <c r="C4853" s="15">
        <v>265</v>
      </c>
      <c r="D4853" s="21">
        <v>8</v>
      </c>
      <c r="E4853" s="22">
        <v>44758</v>
      </c>
      <c r="F4853" s="26">
        <v>6</v>
      </c>
      <c r="G4853" s="24">
        <v>0.09</v>
      </c>
      <c r="H4853">
        <f>VLOOKUP($B4853,產品!$A$1:$E$61,4,FALSE)*(1-$G4853)*$F4853</f>
        <v>65520</v>
      </c>
      <c r="I4853" s="58">
        <f>$H4853-VLOOKUP($B4853,產品!$A$2:$E$61,5,FALSE)*F4853-$R4853</f>
        <v>18064.8</v>
      </c>
      <c r="J4853">
        <f t="shared" si="225"/>
        <v>2022</v>
      </c>
      <c r="P4853" t="str">
        <f>MID(VLOOKUP($D4853,業務!$A$1:$E$11,2,FALSE),FIND("/",VLOOKUP($D4853,業務!$A$1:$E$11,2,FALSE))+1,2)</f>
        <v>專員</v>
      </c>
      <c r="Q4853">
        <f t="shared" si="226"/>
        <v>0.01</v>
      </c>
      <c r="R4853">
        <f t="shared" si="227"/>
        <v>655.20000000000005</v>
      </c>
    </row>
    <row r="4854" spans="1:18" ht="15.75" customHeight="1">
      <c r="A4854" s="19">
        <v>4853</v>
      </c>
      <c r="B4854" s="4">
        <v>42</v>
      </c>
      <c r="C4854" s="15">
        <v>124</v>
      </c>
      <c r="D4854" s="21">
        <v>2</v>
      </c>
      <c r="E4854" s="22">
        <v>44758</v>
      </c>
      <c r="F4854" s="26">
        <v>14</v>
      </c>
      <c r="G4854" s="24">
        <v>0.09</v>
      </c>
      <c r="H4854">
        <f>VLOOKUP($B4854,產品!$A$1:$E$61,4,FALSE)*(1-$G4854)*$F4854</f>
        <v>191100</v>
      </c>
      <c r="I4854" s="58">
        <f>$H4854-VLOOKUP($B4854,產品!$A$2:$E$61,5,FALSE)*F4854-$R4854</f>
        <v>51733.5</v>
      </c>
      <c r="J4854">
        <f t="shared" si="225"/>
        <v>2022</v>
      </c>
      <c r="P4854" t="str">
        <f>MID(VLOOKUP($D4854,業務!$A$1:$E$11,2,FALSE),FIND("/",VLOOKUP($D4854,業務!$A$1:$E$11,2,FALSE))+1,2)</f>
        <v>經理</v>
      </c>
      <c r="Q4854">
        <f t="shared" si="226"/>
        <v>1.4999999999999999E-2</v>
      </c>
      <c r="R4854">
        <f t="shared" si="227"/>
        <v>2866.5</v>
      </c>
    </row>
    <row r="4855" spans="1:18" ht="15.75" customHeight="1">
      <c r="A4855" s="19">
        <v>4854</v>
      </c>
      <c r="B4855" s="4">
        <v>9</v>
      </c>
      <c r="C4855" s="15">
        <v>140</v>
      </c>
      <c r="D4855" s="21">
        <v>2</v>
      </c>
      <c r="E4855" s="22">
        <v>44758</v>
      </c>
      <c r="F4855" s="26">
        <v>16</v>
      </c>
      <c r="G4855" s="24">
        <v>0.09</v>
      </c>
      <c r="H4855">
        <f>VLOOKUP($B4855,產品!$A$1:$E$61,4,FALSE)*(1-$G4855)*$F4855</f>
        <v>14560</v>
      </c>
      <c r="I4855" s="58">
        <f>$H4855-VLOOKUP($B4855,產品!$A$2:$E$61,5,FALSE)*F4855-$R4855</f>
        <v>7941.6</v>
      </c>
      <c r="J4855">
        <f t="shared" si="225"/>
        <v>2022</v>
      </c>
      <c r="P4855" t="str">
        <f>MID(VLOOKUP($D4855,業務!$A$1:$E$11,2,FALSE),FIND("/",VLOOKUP($D4855,業務!$A$1:$E$11,2,FALSE))+1,2)</f>
        <v>經理</v>
      </c>
      <c r="Q4855">
        <f t="shared" si="226"/>
        <v>1.4999999999999999E-2</v>
      </c>
      <c r="R4855">
        <f t="shared" si="227"/>
        <v>218.4</v>
      </c>
    </row>
    <row r="4856" spans="1:18" ht="15.75" customHeight="1">
      <c r="A4856" s="19">
        <v>4855</v>
      </c>
      <c r="B4856" s="4">
        <v>15</v>
      </c>
      <c r="C4856" s="15">
        <v>9</v>
      </c>
      <c r="D4856" s="21">
        <v>1</v>
      </c>
      <c r="E4856" s="22">
        <v>44758</v>
      </c>
      <c r="F4856" s="26">
        <v>50</v>
      </c>
      <c r="G4856" s="24">
        <v>0.11</v>
      </c>
      <c r="H4856">
        <f>VLOOKUP($B4856,產品!$A$1:$E$61,4,FALSE)*(1-$G4856)*$F4856</f>
        <v>80100</v>
      </c>
      <c r="I4856" s="58">
        <f>$H4856-VLOOKUP($B4856,產品!$A$2:$E$61,5,FALSE)*F4856-$R4856</f>
        <v>43299</v>
      </c>
      <c r="J4856">
        <f t="shared" si="225"/>
        <v>2022</v>
      </c>
      <c r="P4856" t="str">
        <f>MID(VLOOKUP($D4856,業務!$A$1:$E$11,2,FALSE),FIND("/",VLOOKUP($D4856,業務!$A$1:$E$11,2,FALSE))+1,2)</f>
        <v>專員</v>
      </c>
      <c r="Q4856">
        <f t="shared" si="226"/>
        <v>0.01</v>
      </c>
      <c r="R4856">
        <f t="shared" si="227"/>
        <v>801</v>
      </c>
    </row>
    <row r="4857" spans="1:18" ht="15.75" customHeight="1">
      <c r="A4857" s="19">
        <v>4856</v>
      </c>
      <c r="B4857" s="4">
        <v>29</v>
      </c>
      <c r="C4857" s="15">
        <v>6</v>
      </c>
      <c r="D4857" s="21">
        <v>9</v>
      </c>
      <c r="E4857" s="22">
        <v>44759</v>
      </c>
      <c r="F4857" s="26">
        <v>1</v>
      </c>
      <c r="G4857" s="24">
        <v>0.08</v>
      </c>
      <c r="H4857">
        <f>VLOOKUP($B4857,產品!$A$1:$E$61,4,FALSE)*(1-$G4857)*$F4857</f>
        <v>5520</v>
      </c>
      <c r="I4857" s="58">
        <f>$H4857-VLOOKUP($B4857,產品!$A$2:$E$61,5,FALSE)*F4857-$R4857</f>
        <v>1837.2</v>
      </c>
      <c r="J4857">
        <f t="shared" si="225"/>
        <v>2022</v>
      </c>
      <c r="P4857" t="str">
        <f>MID(VLOOKUP($D4857,業務!$A$1:$E$11,2,FALSE),FIND("/",VLOOKUP($D4857,業務!$A$1:$E$11,2,FALSE))+1,2)</f>
        <v>經理</v>
      </c>
      <c r="Q4857">
        <f t="shared" si="226"/>
        <v>1.4999999999999999E-2</v>
      </c>
      <c r="R4857">
        <f t="shared" si="227"/>
        <v>82.8</v>
      </c>
    </row>
    <row r="4858" spans="1:18" ht="15.75" customHeight="1">
      <c r="A4858" s="19">
        <v>4857</v>
      </c>
      <c r="B4858" s="4">
        <v>43</v>
      </c>
      <c r="C4858" s="15">
        <v>116</v>
      </c>
      <c r="D4858" s="21">
        <v>6</v>
      </c>
      <c r="E4858" s="22">
        <v>44759</v>
      </c>
      <c r="F4858" s="26">
        <v>4</v>
      </c>
      <c r="G4858" s="24">
        <v>0.19</v>
      </c>
      <c r="H4858">
        <f>VLOOKUP($B4858,產品!$A$1:$E$61,4,FALSE)*(1-$G4858)*$F4858</f>
        <v>58320.000000000007</v>
      </c>
      <c r="I4858" s="58">
        <f>$H4858-VLOOKUP($B4858,產品!$A$2:$E$61,5,FALSE)*F4858-$R4858</f>
        <v>10936.800000000007</v>
      </c>
      <c r="J4858">
        <f t="shared" si="225"/>
        <v>2022</v>
      </c>
      <c r="P4858" t="str">
        <f>MID(VLOOKUP($D4858,業務!$A$1:$E$11,2,FALSE),FIND("/",VLOOKUP($D4858,業務!$A$1:$E$11,2,FALSE))+1,2)</f>
        <v>專員</v>
      </c>
      <c r="Q4858">
        <f t="shared" si="226"/>
        <v>0.01</v>
      </c>
      <c r="R4858">
        <f t="shared" si="227"/>
        <v>583.20000000000005</v>
      </c>
    </row>
    <row r="4859" spans="1:18" ht="15.75" customHeight="1">
      <c r="A4859" s="19">
        <v>4858</v>
      </c>
      <c r="B4859" s="4">
        <v>59</v>
      </c>
      <c r="C4859" s="15">
        <v>5</v>
      </c>
      <c r="D4859" s="21">
        <v>10</v>
      </c>
      <c r="E4859" s="22">
        <v>44759</v>
      </c>
      <c r="F4859" s="26">
        <v>5</v>
      </c>
      <c r="G4859" s="24">
        <v>7.0000000000000007E-2</v>
      </c>
      <c r="H4859">
        <f>VLOOKUP($B4859,產品!$A$1:$E$61,4,FALSE)*(1-$G4859)*$F4859</f>
        <v>111600</v>
      </c>
      <c r="I4859" s="58">
        <f>$H4859-VLOOKUP($B4859,產品!$A$2:$E$61,5,FALSE)*F4859-$R4859</f>
        <v>26484</v>
      </c>
      <c r="J4859">
        <f t="shared" si="225"/>
        <v>2022</v>
      </c>
      <c r="P4859" t="str">
        <f>MID(VLOOKUP($D4859,業務!$A$1:$E$11,2,FALSE),FIND("/",VLOOKUP($D4859,業務!$A$1:$E$11,2,FALSE))+1,2)</f>
        <v>專員</v>
      </c>
      <c r="Q4859">
        <f t="shared" si="226"/>
        <v>0.01</v>
      </c>
      <c r="R4859">
        <f t="shared" si="227"/>
        <v>1116</v>
      </c>
    </row>
    <row r="4860" spans="1:18" ht="15.75" customHeight="1">
      <c r="A4860" s="19">
        <v>4859</v>
      </c>
      <c r="B4860" s="4">
        <v>55</v>
      </c>
      <c r="C4860" s="15">
        <v>118</v>
      </c>
      <c r="D4860" s="21">
        <v>4</v>
      </c>
      <c r="E4860" s="22">
        <v>44759</v>
      </c>
      <c r="F4860" s="26">
        <v>5</v>
      </c>
      <c r="G4860" s="24">
        <v>0.13</v>
      </c>
      <c r="H4860">
        <f>VLOOKUP($B4860,產品!$A$1:$E$61,4,FALSE)*(1-$G4860)*$F4860</f>
        <v>87000</v>
      </c>
      <c r="I4860" s="58">
        <f>$H4860-VLOOKUP($B4860,產品!$A$2:$E$61,5,FALSE)*F4860-$R4860</f>
        <v>15956</v>
      </c>
      <c r="J4860">
        <f t="shared" si="225"/>
        <v>2022</v>
      </c>
      <c r="P4860" t="str">
        <f>MID(VLOOKUP($D4860,業務!$A$1:$E$11,2,FALSE),FIND("/",VLOOKUP($D4860,業務!$A$1:$E$11,2,FALSE))+1,2)</f>
        <v>副理</v>
      </c>
      <c r="Q4860">
        <f t="shared" si="226"/>
        <v>1.2E-2</v>
      </c>
      <c r="R4860">
        <f t="shared" si="227"/>
        <v>1044</v>
      </c>
    </row>
    <row r="4861" spans="1:18" ht="15.75" customHeight="1">
      <c r="A4861" s="19">
        <v>4860</v>
      </c>
      <c r="B4861" s="4">
        <v>45</v>
      </c>
      <c r="C4861" s="15">
        <v>140</v>
      </c>
      <c r="D4861" s="21">
        <v>10</v>
      </c>
      <c r="E4861" s="22">
        <v>44759</v>
      </c>
      <c r="F4861" s="26">
        <v>6</v>
      </c>
      <c r="G4861" s="24">
        <v>0.12</v>
      </c>
      <c r="H4861">
        <f>VLOOKUP($B4861,產品!$A$1:$E$61,4,FALSE)*(1-$G4861)*$F4861</f>
        <v>73920</v>
      </c>
      <c r="I4861" s="58">
        <f>$H4861-VLOOKUP($B4861,產品!$A$2:$E$61,5,FALSE)*F4861-$R4861</f>
        <v>18580.8</v>
      </c>
      <c r="J4861">
        <f t="shared" si="225"/>
        <v>2022</v>
      </c>
      <c r="P4861" t="str">
        <f>MID(VLOOKUP($D4861,業務!$A$1:$E$11,2,FALSE),FIND("/",VLOOKUP($D4861,業務!$A$1:$E$11,2,FALSE))+1,2)</f>
        <v>專員</v>
      </c>
      <c r="Q4861">
        <f t="shared" si="226"/>
        <v>0.01</v>
      </c>
      <c r="R4861">
        <f t="shared" si="227"/>
        <v>739.2</v>
      </c>
    </row>
    <row r="4862" spans="1:18" ht="15.75" customHeight="1">
      <c r="A4862" s="19">
        <v>4861</v>
      </c>
      <c r="B4862" s="4">
        <v>5</v>
      </c>
      <c r="C4862" s="15">
        <v>115</v>
      </c>
      <c r="D4862" s="21">
        <v>2</v>
      </c>
      <c r="E4862" s="22">
        <v>44759</v>
      </c>
      <c r="F4862" s="26">
        <v>10</v>
      </c>
      <c r="G4862" s="24">
        <v>0.08</v>
      </c>
      <c r="H4862">
        <f>VLOOKUP($B4862,產品!$A$1:$E$61,4,FALSE)*(1-$G4862)*$F4862</f>
        <v>9200</v>
      </c>
      <c r="I4862" s="58">
        <f>$H4862-VLOOKUP($B4862,產品!$A$2:$E$61,5,FALSE)*F4862-$R4862</f>
        <v>5062</v>
      </c>
      <c r="J4862">
        <f t="shared" si="225"/>
        <v>2022</v>
      </c>
      <c r="P4862" t="str">
        <f>MID(VLOOKUP($D4862,業務!$A$1:$E$11,2,FALSE),FIND("/",VLOOKUP($D4862,業務!$A$1:$E$11,2,FALSE))+1,2)</f>
        <v>經理</v>
      </c>
      <c r="Q4862">
        <f t="shared" si="226"/>
        <v>1.4999999999999999E-2</v>
      </c>
      <c r="R4862">
        <f t="shared" si="227"/>
        <v>138</v>
      </c>
    </row>
    <row r="4863" spans="1:18" ht="15.75" customHeight="1">
      <c r="A4863" s="19">
        <v>4862</v>
      </c>
      <c r="B4863" s="4">
        <v>3</v>
      </c>
      <c r="C4863" s="15">
        <v>115</v>
      </c>
      <c r="D4863" s="21">
        <v>6</v>
      </c>
      <c r="E4863" s="33">
        <v>44759</v>
      </c>
      <c r="F4863" s="14">
        <v>12</v>
      </c>
      <c r="G4863" s="34">
        <v>7.0000000000000007E-2</v>
      </c>
      <c r="H4863">
        <f>VLOOKUP($B4863,產品!$A$1:$E$61,4,FALSE)*(1-$G4863)*$F4863</f>
        <v>11159.999999999998</v>
      </c>
      <c r="I4863" s="58">
        <f>$H4863-VLOOKUP($B4863,產品!$A$2:$E$61,5,FALSE)*F4863-$R4863</f>
        <v>6248.3999999999978</v>
      </c>
      <c r="J4863">
        <f t="shared" si="225"/>
        <v>2022</v>
      </c>
      <c r="P4863" t="str">
        <f>MID(VLOOKUP($D4863,業務!$A$1:$E$11,2,FALSE),FIND("/",VLOOKUP($D4863,業務!$A$1:$E$11,2,FALSE))+1,2)</f>
        <v>專員</v>
      </c>
      <c r="Q4863">
        <f t="shared" si="226"/>
        <v>0.01</v>
      </c>
      <c r="R4863">
        <f t="shared" si="227"/>
        <v>111.59999999999998</v>
      </c>
    </row>
    <row r="4864" spans="1:18" ht="15.75" customHeight="1">
      <c r="A4864" s="19">
        <v>4863</v>
      </c>
      <c r="B4864" s="4">
        <v>2</v>
      </c>
      <c r="C4864" s="15">
        <v>282</v>
      </c>
      <c r="D4864" s="21">
        <v>2</v>
      </c>
      <c r="E4864" s="22">
        <v>44759</v>
      </c>
      <c r="F4864" s="26">
        <v>20</v>
      </c>
      <c r="G4864" s="24">
        <v>0.09</v>
      </c>
      <c r="H4864">
        <f>VLOOKUP($B4864,產品!$A$1:$E$61,4,FALSE)*(1-$G4864)*$F4864</f>
        <v>18200</v>
      </c>
      <c r="I4864" s="58">
        <f>$H4864-VLOOKUP($B4864,產品!$A$2:$E$61,5,FALSE)*F4864-$R4864</f>
        <v>9927</v>
      </c>
      <c r="J4864">
        <f t="shared" si="225"/>
        <v>2022</v>
      </c>
      <c r="P4864" t="str">
        <f>MID(VLOOKUP($D4864,業務!$A$1:$E$11,2,FALSE),FIND("/",VLOOKUP($D4864,業務!$A$1:$E$11,2,FALSE))+1,2)</f>
        <v>經理</v>
      </c>
      <c r="Q4864">
        <f t="shared" si="226"/>
        <v>1.4999999999999999E-2</v>
      </c>
      <c r="R4864">
        <f t="shared" si="227"/>
        <v>273</v>
      </c>
    </row>
    <row r="4865" spans="1:18" ht="15.75" customHeight="1">
      <c r="A4865" s="19">
        <v>4864</v>
      </c>
      <c r="B4865" s="4">
        <v>20</v>
      </c>
      <c r="C4865" s="15">
        <v>261</v>
      </c>
      <c r="D4865" s="21">
        <v>5</v>
      </c>
      <c r="E4865" s="22">
        <v>44759</v>
      </c>
      <c r="F4865" s="26">
        <v>40</v>
      </c>
      <c r="G4865" s="24">
        <v>0.06</v>
      </c>
      <c r="H4865">
        <f>VLOOKUP($B4865,產品!$A$1:$E$61,4,FALSE)*(1-$G4865)*$F4865</f>
        <v>67680</v>
      </c>
      <c r="I4865" s="58">
        <f>$H4865-VLOOKUP($B4865,產品!$A$2:$E$61,5,FALSE)*F4865-$R4865</f>
        <v>38203.199999999997</v>
      </c>
      <c r="J4865">
        <f t="shared" si="225"/>
        <v>2022</v>
      </c>
      <c r="P4865" t="str">
        <f>MID(VLOOKUP($D4865,業務!$A$1:$E$11,2,FALSE),FIND("/",VLOOKUP($D4865,業務!$A$1:$E$11,2,FALSE))+1,2)</f>
        <v>專員</v>
      </c>
      <c r="Q4865">
        <f t="shared" si="226"/>
        <v>0.01</v>
      </c>
      <c r="R4865">
        <f t="shared" si="227"/>
        <v>676.80000000000007</v>
      </c>
    </row>
    <row r="4866" spans="1:18" ht="15.75" customHeight="1">
      <c r="A4866" s="19">
        <v>4865</v>
      </c>
      <c r="B4866" s="4">
        <v>5</v>
      </c>
      <c r="C4866" s="15">
        <v>138</v>
      </c>
      <c r="D4866" s="21">
        <v>6</v>
      </c>
      <c r="E4866" s="22">
        <v>44759</v>
      </c>
      <c r="F4866" s="26">
        <v>50</v>
      </c>
      <c r="G4866" s="24">
        <v>0.19</v>
      </c>
      <c r="H4866">
        <f>VLOOKUP($B4866,產品!$A$1:$E$61,4,FALSE)*(1-$G4866)*$F4866</f>
        <v>40500</v>
      </c>
      <c r="I4866" s="58">
        <f>$H4866-VLOOKUP($B4866,產品!$A$2:$E$61,5,FALSE)*F4866-$R4866</f>
        <v>20095</v>
      </c>
      <c r="J4866">
        <f t="shared" si="225"/>
        <v>2022</v>
      </c>
      <c r="P4866" t="str">
        <f>MID(VLOOKUP($D4866,業務!$A$1:$E$11,2,FALSE),FIND("/",VLOOKUP($D4866,業務!$A$1:$E$11,2,FALSE))+1,2)</f>
        <v>專員</v>
      </c>
      <c r="Q4866">
        <f t="shared" si="226"/>
        <v>0.01</v>
      </c>
      <c r="R4866">
        <f t="shared" si="227"/>
        <v>405</v>
      </c>
    </row>
    <row r="4867" spans="1:18" ht="15.75" customHeight="1">
      <c r="A4867" s="19">
        <v>4866</v>
      </c>
      <c r="B4867" s="4">
        <v>19</v>
      </c>
      <c r="C4867" s="15">
        <v>125</v>
      </c>
      <c r="D4867" s="21">
        <v>10</v>
      </c>
      <c r="E4867" s="22">
        <v>44759</v>
      </c>
      <c r="F4867" s="26">
        <v>105</v>
      </c>
      <c r="G4867" s="24">
        <v>0.08</v>
      </c>
      <c r="H4867">
        <f>VLOOKUP($B4867,產品!$A$1:$E$61,4,FALSE)*(1-$G4867)*$F4867</f>
        <v>173880</v>
      </c>
      <c r="I4867" s="58">
        <f>$H4867-VLOOKUP($B4867,產品!$A$2:$E$61,5,FALSE)*F4867-$R4867</f>
        <v>96541.2</v>
      </c>
      <c r="J4867">
        <f t="shared" ref="J4867:J4930" si="228">YEAR(E4867)</f>
        <v>2022</v>
      </c>
      <c r="P4867" t="str">
        <f>MID(VLOOKUP($D4867,業務!$A$1:$E$11,2,FALSE),FIND("/",VLOOKUP($D4867,業務!$A$1:$E$11,2,FALSE))+1,2)</f>
        <v>專員</v>
      </c>
      <c r="Q4867">
        <f t="shared" ref="Q4867:Q4930" si="229">IF($P4867="專員",1%,IF($P4867="副理",1.2%,IF($P4867="經理",1.5%,IF($P4867="協理",1.6%,0))))</f>
        <v>0.01</v>
      </c>
      <c r="R4867">
        <f t="shared" ref="R4867:R4930" si="230">$H4867*$Q4867</f>
        <v>1738.8</v>
      </c>
    </row>
    <row r="4868" spans="1:18" ht="15.75" customHeight="1">
      <c r="A4868" s="19">
        <v>4867</v>
      </c>
      <c r="B4868" s="4">
        <v>15</v>
      </c>
      <c r="C4868" s="15">
        <v>9</v>
      </c>
      <c r="D4868" s="21">
        <v>2</v>
      </c>
      <c r="E4868" s="22">
        <v>44759</v>
      </c>
      <c r="F4868" s="26">
        <v>150</v>
      </c>
      <c r="G4868" s="24">
        <v>0.19</v>
      </c>
      <c r="H4868">
        <f>VLOOKUP($B4868,產品!$A$1:$E$61,4,FALSE)*(1-$G4868)*$F4868</f>
        <v>218700</v>
      </c>
      <c r="I4868" s="58">
        <f>$H4868-VLOOKUP($B4868,產品!$A$2:$E$61,5,FALSE)*F4868-$R4868</f>
        <v>107419.5</v>
      </c>
      <c r="J4868">
        <f t="shared" si="228"/>
        <v>2022</v>
      </c>
      <c r="P4868" t="str">
        <f>MID(VLOOKUP($D4868,業務!$A$1:$E$11,2,FALSE),FIND("/",VLOOKUP($D4868,業務!$A$1:$E$11,2,FALSE))+1,2)</f>
        <v>經理</v>
      </c>
      <c r="Q4868">
        <f t="shared" si="229"/>
        <v>1.4999999999999999E-2</v>
      </c>
      <c r="R4868">
        <f t="shared" si="230"/>
        <v>3280.5</v>
      </c>
    </row>
    <row r="4869" spans="1:18" ht="15.75" customHeight="1">
      <c r="A4869" s="19">
        <v>4868</v>
      </c>
      <c r="B4869" s="4">
        <v>7</v>
      </c>
      <c r="C4869" s="15">
        <v>123</v>
      </c>
      <c r="D4869" s="21">
        <v>6</v>
      </c>
      <c r="E4869" s="33">
        <v>44759</v>
      </c>
      <c r="F4869" s="14">
        <v>250</v>
      </c>
      <c r="G4869" s="34">
        <v>0.16</v>
      </c>
      <c r="H4869">
        <f>VLOOKUP($B4869,產品!$A$1:$E$61,4,FALSE)*(1-$G4869)*$F4869</f>
        <v>210000</v>
      </c>
      <c r="I4869" s="58">
        <f>$H4869-VLOOKUP($B4869,產品!$A$2:$E$61,5,FALSE)*F4869-$R4869</f>
        <v>107900</v>
      </c>
      <c r="J4869">
        <f t="shared" si="228"/>
        <v>2022</v>
      </c>
      <c r="P4869" t="str">
        <f>MID(VLOOKUP($D4869,業務!$A$1:$E$11,2,FALSE),FIND("/",VLOOKUP($D4869,業務!$A$1:$E$11,2,FALSE))+1,2)</f>
        <v>專員</v>
      </c>
      <c r="Q4869">
        <f t="shared" si="229"/>
        <v>0.01</v>
      </c>
      <c r="R4869">
        <f t="shared" si="230"/>
        <v>2100</v>
      </c>
    </row>
    <row r="4870" spans="1:18" ht="15.75" customHeight="1">
      <c r="A4870" s="19">
        <v>4869</v>
      </c>
      <c r="B4870" s="4">
        <v>25</v>
      </c>
      <c r="C4870" s="15">
        <v>112</v>
      </c>
      <c r="D4870" s="21">
        <v>1</v>
      </c>
      <c r="E4870" s="22">
        <v>44760</v>
      </c>
      <c r="F4870" s="26">
        <v>7</v>
      </c>
      <c r="G4870" s="24">
        <v>0.08</v>
      </c>
      <c r="H4870">
        <f>VLOOKUP($B4870,產品!$A$1:$E$61,4,FALSE)*(1-$G4870)*$F4870</f>
        <v>38640</v>
      </c>
      <c r="I4870" s="58">
        <f>$H4870-VLOOKUP($B4870,產品!$A$2:$E$61,5,FALSE)*F4870-$R4870</f>
        <v>13053.6</v>
      </c>
      <c r="J4870">
        <f t="shared" si="228"/>
        <v>2022</v>
      </c>
      <c r="P4870" t="str">
        <f>MID(VLOOKUP($D4870,業務!$A$1:$E$11,2,FALSE),FIND("/",VLOOKUP($D4870,業務!$A$1:$E$11,2,FALSE))+1,2)</f>
        <v>專員</v>
      </c>
      <c r="Q4870">
        <f t="shared" si="229"/>
        <v>0.01</v>
      </c>
      <c r="R4870">
        <f t="shared" si="230"/>
        <v>386.40000000000003</v>
      </c>
    </row>
    <row r="4871" spans="1:18" ht="15.75" customHeight="1">
      <c r="A4871" s="19">
        <v>4870</v>
      </c>
      <c r="B4871" s="4">
        <v>11</v>
      </c>
      <c r="C4871" s="15">
        <v>2</v>
      </c>
      <c r="D4871" s="21">
        <v>1</v>
      </c>
      <c r="E4871" s="22">
        <v>44760</v>
      </c>
      <c r="F4871" s="26">
        <v>17</v>
      </c>
      <c r="G4871" s="24">
        <v>0.13</v>
      </c>
      <c r="H4871">
        <f>VLOOKUP($B4871,產品!$A$1:$E$61,4,FALSE)*(1-$G4871)*$F4871</f>
        <v>14790</v>
      </c>
      <c r="I4871" s="58">
        <f>$H4871-VLOOKUP($B4871,產品!$A$2:$E$61,5,FALSE)*F4871-$R4871</f>
        <v>7842.1</v>
      </c>
      <c r="J4871">
        <f t="shared" si="228"/>
        <v>2022</v>
      </c>
      <c r="P4871" t="str">
        <f>MID(VLOOKUP($D4871,業務!$A$1:$E$11,2,FALSE),FIND("/",VLOOKUP($D4871,業務!$A$1:$E$11,2,FALSE))+1,2)</f>
        <v>專員</v>
      </c>
      <c r="Q4871">
        <f t="shared" si="229"/>
        <v>0.01</v>
      </c>
      <c r="R4871">
        <f t="shared" si="230"/>
        <v>147.9</v>
      </c>
    </row>
    <row r="4872" spans="1:18" ht="15.75" customHeight="1">
      <c r="A4872" s="19">
        <v>4871</v>
      </c>
      <c r="B4872" s="4">
        <v>43</v>
      </c>
      <c r="C4872" s="15">
        <v>7</v>
      </c>
      <c r="D4872" s="21">
        <v>7</v>
      </c>
      <c r="E4872" s="22">
        <v>44761</v>
      </c>
      <c r="F4872" s="26">
        <v>2</v>
      </c>
      <c r="G4872" s="24">
        <v>0.17</v>
      </c>
      <c r="H4872">
        <f>VLOOKUP($B4872,產品!$A$1:$E$61,4,FALSE)*(1-$G4872)*$F4872</f>
        <v>29880</v>
      </c>
      <c r="I4872" s="58">
        <f>$H4872-VLOOKUP($B4872,產品!$A$2:$E$61,5,FALSE)*F4872-$R4872</f>
        <v>6121.44</v>
      </c>
      <c r="J4872">
        <f t="shared" si="228"/>
        <v>2022</v>
      </c>
      <c r="P4872" t="str">
        <f>MID(VLOOKUP($D4872,業務!$A$1:$E$11,2,FALSE),FIND("/",VLOOKUP($D4872,業務!$A$1:$E$11,2,FALSE))+1,2)</f>
        <v>副理</v>
      </c>
      <c r="Q4872">
        <f t="shared" si="229"/>
        <v>1.2E-2</v>
      </c>
      <c r="R4872">
        <f t="shared" si="230"/>
        <v>358.56</v>
      </c>
    </row>
    <row r="4873" spans="1:18" ht="15.75" customHeight="1">
      <c r="A4873" s="19">
        <v>4872</v>
      </c>
      <c r="B4873" s="4">
        <v>33</v>
      </c>
      <c r="C4873" s="15">
        <v>10</v>
      </c>
      <c r="D4873" s="21">
        <v>10</v>
      </c>
      <c r="E4873" s="22">
        <v>44761</v>
      </c>
      <c r="F4873" s="26">
        <v>5</v>
      </c>
      <c r="G4873" s="24">
        <v>0.14000000000000001</v>
      </c>
      <c r="H4873">
        <f>VLOOKUP($B4873,產品!$A$1:$E$61,4,FALSE)*(1-$G4873)*$F4873</f>
        <v>32250</v>
      </c>
      <c r="I4873" s="58">
        <f>$H4873-VLOOKUP($B4873,產品!$A$2:$E$61,5,FALSE)*F4873-$R4873</f>
        <v>9427.5</v>
      </c>
      <c r="J4873">
        <f t="shared" si="228"/>
        <v>2022</v>
      </c>
      <c r="P4873" t="str">
        <f>MID(VLOOKUP($D4873,業務!$A$1:$E$11,2,FALSE),FIND("/",VLOOKUP($D4873,業務!$A$1:$E$11,2,FALSE))+1,2)</f>
        <v>專員</v>
      </c>
      <c r="Q4873">
        <f t="shared" si="229"/>
        <v>0.01</v>
      </c>
      <c r="R4873">
        <f t="shared" si="230"/>
        <v>322.5</v>
      </c>
    </row>
    <row r="4874" spans="1:18" ht="15.75" customHeight="1">
      <c r="A4874" s="19">
        <v>4873</v>
      </c>
      <c r="B4874" s="4">
        <v>60</v>
      </c>
      <c r="C4874" s="15">
        <v>292</v>
      </c>
      <c r="D4874" s="21">
        <v>5</v>
      </c>
      <c r="E4874" s="22">
        <v>44761</v>
      </c>
      <c r="F4874" s="26">
        <v>8</v>
      </c>
      <c r="G4874" s="24">
        <v>0.1</v>
      </c>
      <c r="H4874">
        <f>VLOOKUP($B4874,產品!$A$1:$E$61,4,FALSE)*(1-$G4874)*$F4874</f>
        <v>180000</v>
      </c>
      <c r="I4874" s="58">
        <f>$H4874-VLOOKUP($B4874,產品!$A$2:$E$61,5,FALSE)*F4874-$R4874</f>
        <v>38200</v>
      </c>
      <c r="J4874">
        <f t="shared" si="228"/>
        <v>2022</v>
      </c>
      <c r="P4874" t="str">
        <f>MID(VLOOKUP($D4874,業務!$A$1:$E$11,2,FALSE),FIND("/",VLOOKUP($D4874,業務!$A$1:$E$11,2,FALSE))+1,2)</f>
        <v>專員</v>
      </c>
      <c r="Q4874">
        <f t="shared" si="229"/>
        <v>0.01</v>
      </c>
      <c r="R4874">
        <f t="shared" si="230"/>
        <v>1800</v>
      </c>
    </row>
    <row r="4875" spans="1:18" ht="15.75" customHeight="1">
      <c r="A4875" s="19">
        <v>4874</v>
      </c>
      <c r="B4875" s="4">
        <v>29</v>
      </c>
      <c r="C4875" s="15">
        <v>7</v>
      </c>
      <c r="D4875" s="21">
        <v>4</v>
      </c>
      <c r="E4875" s="22">
        <v>44761</v>
      </c>
      <c r="F4875" s="26">
        <v>10</v>
      </c>
      <c r="G4875" s="24">
        <v>0.16</v>
      </c>
      <c r="H4875">
        <f>VLOOKUP($B4875,產品!$A$1:$E$61,4,FALSE)*(1-$G4875)*$F4875</f>
        <v>50400</v>
      </c>
      <c r="I4875" s="58">
        <f>$H4875-VLOOKUP($B4875,產品!$A$2:$E$61,5,FALSE)*F4875-$R4875</f>
        <v>13795.2</v>
      </c>
      <c r="J4875">
        <f t="shared" si="228"/>
        <v>2022</v>
      </c>
      <c r="P4875" t="str">
        <f>MID(VLOOKUP($D4875,業務!$A$1:$E$11,2,FALSE),FIND("/",VLOOKUP($D4875,業務!$A$1:$E$11,2,FALSE))+1,2)</f>
        <v>副理</v>
      </c>
      <c r="Q4875">
        <f t="shared" si="229"/>
        <v>1.2E-2</v>
      </c>
      <c r="R4875">
        <f t="shared" si="230"/>
        <v>604.80000000000007</v>
      </c>
    </row>
    <row r="4876" spans="1:18" ht="15.75" customHeight="1">
      <c r="A4876" s="19">
        <v>4875</v>
      </c>
      <c r="B4876" s="4">
        <v>36</v>
      </c>
      <c r="C4876" s="15">
        <v>289</v>
      </c>
      <c r="D4876" s="21">
        <v>2</v>
      </c>
      <c r="E4876" s="22">
        <v>44761</v>
      </c>
      <c r="F4876" s="26">
        <v>11</v>
      </c>
      <c r="G4876" s="24">
        <v>0.15</v>
      </c>
      <c r="H4876">
        <f>VLOOKUP($B4876,產品!$A$1:$E$61,4,FALSE)*(1-$G4876)*$F4876</f>
        <v>84150</v>
      </c>
      <c r="I4876" s="58">
        <f>$H4876-VLOOKUP($B4876,產品!$A$2:$E$61,5,FALSE)*F4876-$R4876</f>
        <v>23487.75</v>
      </c>
      <c r="J4876">
        <f t="shared" si="228"/>
        <v>2022</v>
      </c>
      <c r="P4876" t="str">
        <f>MID(VLOOKUP($D4876,業務!$A$1:$E$11,2,FALSE),FIND("/",VLOOKUP($D4876,業務!$A$1:$E$11,2,FALSE))+1,2)</f>
        <v>經理</v>
      </c>
      <c r="Q4876">
        <f t="shared" si="229"/>
        <v>1.4999999999999999E-2</v>
      </c>
      <c r="R4876">
        <f t="shared" si="230"/>
        <v>1262.25</v>
      </c>
    </row>
    <row r="4877" spans="1:18" ht="15.75" customHeight="1">
      <c r="A4877" s="19">
        <v>4876</v>
      </c>
      <c r="B4877" s="4">
        <v>38</v>
      </c>
      <c r="C4877" s="15">
        <v>260</v>
      </c>
      <c r="D4877" s="21">
        <v>9</v>
      </c>
      <c r="E4877" s="22">
        <v>44761</v>
      </c>
      <c r="F4877" s="26">
        <v>15</v>
      </c>
      <c r="G4877" s="24">
        <v>0.06</v>
      </c>
      <c r="H4877">
        <f>VLOOKUP($B4877,產品!$A$1:$E$61,4,FALSE)*(1-$G4877)*$F4877</f>
        <v>211500</v>
      </c>
      <c r="I4877" s="58">
        <f>$H4877-VLOOKUP($B4877,產品!$A$2:$E$61,5,FALSE)*F4877-$R4877</f>
        <v>62077.5</v>
      </c>
      <c r="J4877">
        <f t="shared" si="228"/>
        <v>2022</v>
      </c>
      <c r="P4877" t="str">
        <f>MID(VLOOKUP($D4877,業務!$A$1:$E$11,2,FALSE),FIND("/",VLOOKUP($D4877,業務!$A$1:$E$11,2,FALSE))+1,2)</f>
        <v>經理</v>
      </c>
      <c r="Q4877">
        <f t="shared" si="229"/>
        <v>1.4999999999999999E-2</v>
      </c>
      <c r="R4877">
        <f t="shared" si="230"/>
        <v>3172.5</v>
      </c>
    </row>
    <row r="4878" spans="1:18" ht="15.75" customHeight="1">
      <c r="A4878" s="19">
        <v>4877</v>
      </c>
      <c r="B4878" s="4">
        <v>44</v>
      </c>
      <c r="C4878" s="15">
        <v>290</v>
      </c>
      <c r="D4878" s="21">
        <v>5</v>
      </c>
      <c r="E4878" s="22">
        <v>44761</v>
      </c>
      <c r="F4878" s="26">
        <v>15</v>
      </c>
      <c r="G4878" s="24">
        <v>0.18</v>
      </c>
      <c r="H4878">
        <f>VLOOKUP($B4878,產品!$A$1:$E$61,4,FALSE)*(1-$G4878)*$F4878</f>
        <v>246000</v>
      </c>
      <c r="I4878" s="58">
        <f>$H4878-VLOOKUP($B4878,產品!$A$2:$E$61,5,FALSE)*F4878-$R4878</f>
        <v>48540</v>
      </c>
      <c r="J4878">
        <f t="shared" si="228"/>
        <v>2022</v>
      </c>
      <c r="P4878" t="str">
        <f>MID(VLOOKUP($D4878,業務!$A$1:$E$11,2,FALSE),FIND("/",VLOOKUP($D4878,業務!$A$1:$E$11,2,FALSE))+1,2)</f>
        <v>專員</v>
      </c>
      <c r="Q4878">
        <f t="shared" si="229"/>
        <v>0.01</v>
      </c>
      <c r="R4878">
        <f t="shared" si="230"/>
        <v>2460</v>
      </c>
    </row>
    <row r="4879" spans="1:18" ht="15.75" customHeight="1">
      <c r="A4879" s="19">
        <v>4878</v>
      </c>
      <c r="B4879" s="4">
        <v>16</v>
      </c>
      <c r="C4879" s="15">
        <v>284</v>
      </c>
      <c r="D4879" s="21">
        <v>10</v>
      </c>
      <c r="E4879" s="22">
        <v>44761</v>
      </c>
      <c r="F4879" s="26">
        <v>80</v>
      </c>
      <c r="G4879" s="24">
        <v>0.12</v>
      </c>
      <c r="H4879">
        <f>VLOOKUP($B4879,產品!$A$1:$E$61,4,FALSE)*(1-$G4879)*$F4879</f>
        <v>126720</v>
      </c>
      <c r="I4879" s="58">
        <f>$H4879-VLOOKUP($B4879,產品!$A$2:$E$61,5,FALSE)*F4879-$R4879</f>
        <v>67852.800000000003</v>
      </c>
      <c r="J4879">
        <f t="shared" si="228"/>
        <v>2022</v>
      </c>
      <c r="P4879" t="str">
        <f>MID(VLOOKUP($D4879,業務!$A$1:$E$11,2,FALSE),FIND("/",VLOOKUP($D4879,業務!$A$1:$E$11,2,FALSE))+1,2)</f>
        <v>專員</v>
      </c>
      <c r="Q4879">
        <f t="shared" si="229"/>
        <v>0.01</v>
      </c>
      <c r="R4879">
        <f t="shared" si="230"/>
        <v>1267.2</v>
      </c>
    </row>
    <row r="4880" spans="1:18" ht="15.75" customHeight="1">
      <c r="A4880" s="19">
        <v>4879</v>
      </c>
      <c r="B4880" s="4">
        <v>38</v>
      </c>
      <c r="C4880" s="15">
        <v>291</v>
      </c>
      <c r="D4880" s="21">
        <v>1</v>
      </c>
      <c r="E4880" s="22">
        <v>44762</v>
      </c>
      <c r="F4880" s="26">
        <v>5</v>
      </c>
      <c r="G4880" s="24">
        <v>0.06</v>
      </c>
      <c r="H4880">
        <f>VLOOKUP($B4880,產品!$A$1:$E$61,4,FALSE)*(1-$G4880)*$F4880</f>
        <v>70500</v>
      </c>
      <c r="I4880" s="58">
        <f>$H4880-VLOOKUP($B4880,產品!$A$2:$E$61,5,FALSE)*F4880-$R4880</f>
        <v>21045</v>
      </c>
      <c r="J4880">
        <f t="shared" si="228"/>
        <v>2022</v>
      </c>
      <c r="P4880" t="str">
        <f>MID(VLOOKUP($D4880,業務!$A$1:$E$11,2,FALSE),FIND("/",VLOOKUP($D4880,業務!$A$1:$E$11,2,FALSE))+1,2)</f>
        <v>專員</v>
      </c>
      <c r="Q4880">
        <f t="shared" si="229"/>
        <v>0.01</v>
      </c>
      <c r="R4880">
        <f t="shared" si="230"/>
        <v>705</v>
      </c>
    </row>
    <row r="4881" spans="1:18" ht="15.75" customHeight="1">
      <c r="A4881" s="19">
        <v>4880</v>
      </c>
      <c r="B4881" s="4">
        <v>38</v>
      </c>
      <c r="C4881" s="15">
        <v>263</v>
      </c>
      <c r="D4881" s="21">
        <v>6</v>
      </c>
      <c r="E4881" s="22">
        <v>44762</v>
      </c>
      <c r="F4881" s="26">
        <v>5</v>
      </c>
      <c r="G4881" s="24">
        <v>0.16</v>
      </c>
      <c r="H4881">
        <f>VLOOKUP($B4881,產品!$A$1:$E$61,4,FALSE)*(1-$G4881)*$F4881</f>
        <v>63000</v>
      </c>
      <c r="I4881" s="58">
        <f>$H4881-VLOOKUP($B4881,產品!$A$2:$E$61,5,FALSE)*F4881-$R4881</f>
        <v>13620</v>
      </c>
      <c r="J4881">
        <f t="shared" si="228"/>
        <v>2022</v>
      </c>
      <c r="P4881" t="str">
        <f>MID(VLOOKUP($D4881,業務!$A$1:$E$11,2,FALSE),FIND("/",VLOOKUP($D4881,業務!$A$1:$E$11,2,FALSE))+1,2)</f>
        <v>專員</v>
      </c>
      <c r="Q4881">
        <f t="shared" si="229"/>
        <v>0.01</v>
      </c>
      <c r="R4881">
        <f t="shared" si="230"/>
        <v>630</v>
      </c>
    </row>
    <row r="4882" spans="1:18" ht="15.75" customHeight="1">
      <c r="A4882" s="19">
        <v>4881</v>
      </c>
      <c r="B4882" s="4">
        <v>34</v>
      </c>
      <c r="C4882" s="15">
        <v>267</v>
      </c>
      <c r="D4882" s="21">
        <v>3</v>
      </c>
      <c r="E4882" s="22">
        <v>44762</v>
      </c>
      <c r="F4882" s="26">
        <v>7</v>
      </c>
      <c r="G4882" s="24">
        <v>0.06</v>
      </c>
      <c r="H4882">
        <f>VLOOKUP($B4882,產品!$A$1:$E$61,4,FALSE)*(1-$G4882)*$F4882</f>
        <v>52640</v>
      </c>
      <c r="I4882" s="58">
        <f>$H4882-VLOOKUP($B4882,產品!$A$2:$E$61,5,FALSE)*F4882-$R4882</f>
        <v>18197.759999999998</v>
      </c>
      <c r="J4882">
        <f t="shared" si="228"/>
        <v>2022</v>
      </c>
      <c r="P4882" t="str">
        <f>MID(VLOOKUP($D4882,業務!$A$1:$E$11,2,FALSE),FIND("/",VLOOKUP($D4882,業務!$A$1:$E$11,2,FALSE))+1,2)</f>
        <v>協理</v>
      </c>
      <c r="Q4882">
        <f t="shared" si="229"/>
        <v>1.6E-2</v>
      </c>
      <c r="R4882">
        <f t="shared" si="230"/>
        <v>842.24</v>
      </c>
    </row>
    <row r="4883" spans="1:18" ht="15.75" customHeight="1">
      <c r="A4883" s="19">
        <v>4882</v>
      </c>
      <c r="B4883" s="4">
        <v>52</v>
      </c>
      <c r="C4883" s="15">
        <v>263</v>
      </c>
      <c r="D4883" s="21">
        <v>1</v>
      </c>
      <c r="E4883" s="22">
        <v>44762</v>
      </c>
      <c r="F4883" s="26">
        <v>8</v>
      </c>
      <c r="G4883" s="24">
        <v>0.12</v>
      </c>
      <c r="H4883">
        <f>VLOOKUP($B4883,產品!$A$1:$E$61,4,FALSE)*(1-$G4883)*$F4883</f>
        <v>154880</v>
      </c>
      <c r="I4883" s="58">
        <f>$H4883-VLOOKUP($B4883,產品!$A$2:$E$61,5,FALSE)*F4883-$R4883</f>
        <v>30131.200000000015</v>
      </c>
      <c r="J4883">
        <f t="shared" si="228"/>
        <v>2022</v>
      </c>
      <c r="P4883" t="str">
        <f>MID(VLOOKUP($D4883,業務!$A$1:$E$11,2,FALSE),FIND("/",VLOOKUP($D4883,業務!$A$1:$E$11,2,FALSE))+1,2)</f>
        <v>專員</v>
      </c>
      <c r="Q4883">
        <f t="shared" si="229"/>
        <v>0.01</v>
      </c>
      <c r="R4883">
        <f t="shared" si="230"/>
        <v>1548.8</v>
      </c>
    </row>
    <row r="4884" spans="1:18" ht="15.75" customHeight="1">
      <c r="A4884" s="19">
        <v>4883</v>
      </c>
      <c r="B4884" s="4">
        <v>54</v>
      </c>
      <c r="C4884" s="15">
        <v>112</v>
      </c>
      <c r="D4884" s="21">
        <v>8</v>
      </c>
      <c r="E4884" s="22">
        <v>44762</v>
      </c>
      <c r="F4884" s="26">
        <v>8</v>
      </c>
      <c r="G4884" s="24">
        <v>0.1</v>
      </c>
      <c r="H4884">
        <f>VLOOKUP($B4884,產品!$A$1:$E$61,4,FALSE)*(1-$G4884)*$F4884</f>
        <v>129600</v>
      </c>
      <c r="I4884" s="58">
        <f>$H4884-VLOOKUP($B4884,產品!$A$2:$E$61,5,FALSE)*F4884-$R4884</f>
        <v>27504</v>
      </c>
      <c r="J4884">
        <f t="shared" si="228"/>
        <v>2022</v>
      </c>
      <c r="P4884" t="str">
        <f>MID(VLOOKUP($D4884,業務!$A$1:$E$11,2,FALSE),FIND("/",VLOOKUP($D4884,業務!$A$1:$E$11,2,FALSE))+1,2)</f>
        <v>專員</v>
      </c>
      <c r="Q4884">
        <f t="shared" si="229"/>
        <v>0.01</v>
      </c>
      <c r="R4884">
        <f t="shared" si="230"/>
        <v>1296</v>
      </c>
    </row>
    <row r="4885" spans="1:18" ht="15.75" customHeight="1">
      <c r="A4885" s="19">
        <v>4884</v>
      </c>
      <c r="B4885" s="4">
        <v>26</v>
      </c>
      <c r="C4885" s="15">
        <v>7</v>
      </c>
      <c r="D4885" s="21">
        <v>4</v>
      </c>
      <c r="E4885" s="22">
        <v>44762</v>
      </c>
      <c r="F4885" s="26">
        <v>9</v>
      </c>
      <c r="G4885" s="24">
        <v>0.11</v>
      </c>
      <c r="H4885">
        <f>VLOOKUP($B4885,產品!$A$1:$E$61,4,FALSE)*(1-$G4885)*$F4885</f>
        <v>52065</v>
      </c>
      <c r="I4885" s="58">
        <f>$H4885-VLOOKUP($B4885,產品!$A$2:$E$61,5,FALSE)*F4885-$R4885</f>
        <v>16340.22</v>
      </c>
      <c r="J4885">
        <f t="shared" si="228"/>
        <v>2022</v>
      </c>
      <c r="P4885" t="str">
        <f>MID(VLOOKUP($D4885,業務!$A$1:$E$11,2,FALSE),FIND("/",VLOOKUP($D4885,業務!$A$1:$E$11,2,FALSE))+1,2)</f>
        <v>副理</v>
      </c>
      <c r="Q4885">
        <f t="shared" si="229"/>
        <v>1.2E-2</v>
      </c>
      <c r="R4885">
        <f t="shared" si="230"/>
        <v>624.78</v>
      </c>
    </row>
    <row r="4886" spans="1:18" ht="15.75" customHeight="1">
      <c r="A4886" s="19">
        <v>4885</v>
      </c>
      <c r="B4886" s="4">
        <v>44</v>
      </c>
      <c r="C4886" s="15">
        <v>9</v>
      </c>
      <c r="D4886" s="21">
        <v>10</v>
      </c>
      <c r="E4886" s="22">
        <v>44762</v>
      </c>
      <c r="F4886" s="26">
        <v>10</v>
      </c>
      <c r="G4886" s="24">
        <v>0.11</v>
      </c>
      <c r="H4886">
        <f>VLOOKUP($B4886,產品!$A$1:$E$61,4,FALSE)*(1-$G4886)*$F4886</f>
        <v>178000</v>
      </c>
      <c r="I4886" s="58">
        <f>$H4886-VLOOKUP($B4886,產品!$A$2:$E$61,5,FALSE)*F4886-$R4886</f>
        <v>46220</v>
      </c>
      <c r="J4886">
        <f t="shared" si="228"/>
        <v>2022</v>
      </c>
      <c r="P4886" t="str">
        <f>MID(VLOOKUP($D4886,業務!$A$1:$E$11,2,FALSE),FIND("/",VLOOKUP($D4886,業務!$A$1:$E$11,2,FALSE))+1,2)</f>
        <v>專員</v>
      </c>
      <c r="Q4886">
        <f t="shared" si="229"/>
        <v>0.01</v>
      </c>
      <c r="R4886">
        <f t="shared" si="230"/>
        <v>1780</v>
      </c>
    </row>
    <row r="4887" spans="1:18" ht="15.75" customHeight="1">
      <c r="A4887" s="19">
        <v>4886</v>
      </c>
      <c r="B4887" s="4">
        <v>58</v>
      </c>
      <c r="C4887" s="15">
        <v>286</v>
      </c>
      <c r="D4887" s="21">
        <v>9</v>
      </c>
      <c r="E4887" s="33">
        <v>44762</v>
      </c>
      <c r="F4887" s="14">
        <v>12</v>
      </c>
      <c r="G4887" s="34">
        <v>0.09</v>
      </c>
      <c r="H4887">
        <f>VLOOKUP($B4887,產品!$A$1:$E$61,4,FALSE)*(1-$G4887)*$F4887</f>
        <v>229320</v>
      </c>
      <c r="I4887" s="58">
        <f>$H4887-VLOOKUP($B4887,產品!$A$2:$E$61,5,FALSE)*F4887-$R4887</f>
        <v>49480.200000000026</v>
      </c>
      <c r="J4887">
        <f t="shared" si="228"/>
        <v>2022</v>
      </c>
      <c r="P4887" t="str">
        <f>MID(VLOOKUP($D4887,業務!$A$1:$E$11,2,FALSE),FIND("/",VLOOKUP($D4887,業務!$A$1:$E$11,2,FALSE))+1,2)</f>
        <v>經理</v>
      </c>
      <c r="Q4887">
        <f t="shared" si="229"/>
        <v>1.4999999999999999E-2</v>
      </c>
      <c r="R4887">
        <f t="shared" si="230"/>
        <v>3439.7999999999997</v>
      </c>
    </row>
    <row r="4888" spans="1:18" ht="15.75" customHeight="1">
      <c r="A4888" s="19">
        <v>4887</v>
      </c>
      <c r="B4888" s="4">
        <v>52</v>
      </c>
      <c r="C4888" s="15">
        <v>5</v>
      </c>
      <c r="D4888" s="21">
        <v>7</v>
      </c>
      <c r="E4888" s="22">
        <v>44762</v>
      </c>
      <c r="F4888" s="26">
        <v>12</v>
      </c>
      <c r="G4888" s="24">
        <v>0.13</v>
      </c>
      <c r="H4888">
        <f>VLOOKUP($B4888,產品!$A$1:$E$61,4,FALSE)*(1-$G4888)*$F4888</f>
        <v>229680</v>
      </c>
      <c r="I4888" s="58">
        <f>$H4888-VLOOKUP($B4888,產品!$A$2:$E$61,5,FALSE)*F4888-$R4888</f>
        <v>42123.840000000026</v>
      </c>
      <c r="J4888">
        <f t="shared" si="228"/>
        <v>2022</v>
      </c>
      <c r="P4888" t="str">
        <f>MID(VLOOKUP($D4888,業務!$A$1:$E$11,2,FALSE),FIND("/",VLOOKUP($D4888,業務!$A$1:$E$11,2,FALSE))+1,2)</f>
        <v>副理</v>
      </c>
      <c r="Q4888">
        <f t="shared" si="229"/>
        <v>1.2E-2</v>
      </c>
      <c r="R4888">
        <f t="shared" si="230"/>
        <v>2756.16</v>
      </c>
    </row>
    <row r="4889" spans="1:18" ht="15.75" customHeight="1">
      <c r="A4889" s="19">
        <v>4888</v>
      </c>
      <c r="B4889" s="4">
        <v>19</v>
      </c>
      <c r="C4889" s="15">
        <v>258</v>
      </c>
      <c r="D4889" s="21">
        <v>4</v>
      </c>
      <c r="E4889" s="22">
        <v>44762</v>
      </c>
      <c r="F4889" s="26">
        <v>100</v>
      </c>
      <c r="G4889" s="24">
        <v>0.18</v>
      </c>
      <c r="H4889">
        <f>VLOOKUP($B4889,產品!$A$1:$E$61,4,FALSE)*(1-$G4889)*$F4889</f>
        <v>147600</v>
      </c>
      <c r="I4889" s="58">
        <f>$H4889-VLOOKUP($B4889,產品!$A$2:$E$61,5,FALSE)*F4889-$R4889</f>
        <v>73828.800000000003</v>
      </c>
      <c r="J4889">
        <f t="shared" si="228"/>
        <v>2022</v>
      </c>
      <c r="P4889" t="str">
        <f>MID(VLOOKUP($D4889,業務!$A$1:$E$11,2,FALSE),FIND("/",VLOOKUP($D4889,業務!$A$1:$E$11,2,FALSE))+1,2)</f>
        <v>副理</v>
      </c>
      <c r="Q4889">
        <f t="shared" si="229"/>
        <v>1.2E-2</v>
      </c>
      <c r="R4889">
        <f t="shared" si="230"/>
        <v>1771.2</v>
      </c>
    </row>
    <row r="4890" spans="1:18" ht="15.75" customHeight="1">
      <c r="A4890" s="19">
        <v>4889</v>
      </c>
      <c r="B4890" s="4">
        <v>49</v>
      </c>
      <c r="C4890" s="15">
        <v>119</v>
      </c>
      <c r="D4890" s="21">
        <v>10</v>
      </c>
      <c r="E4890" s="22">
        <v>44763</v>
      </c>
      <c r="F4890" s="26">
        <v>6</v>
      </c>
      <c r="G4890" s="24">
        <v>0.19</v>
      </c>
      <c r="H4890">
        <f>VLOOKUP($B4890,產品!$A$1:$E$61,4,FALSE)*(1-$G4890)*$F4890</f>
        <v>72900</v>
      </c>
      <c r="I4890" s="58">
        <f>$H4890-VLOOKUP($B4890,產品!$A$2:$E$61,5,FALSE)*F4890-$R4890</f>
        <v>9171</v>
      </c>
      <c r="J4890">
        <f t="shared" si="228"/>
        <v>2022</v>
      </c>
      <c r="P4890" t="str">
        <f>MID(VLOOKUP($D4890,業務!$A$1:$E$11,2,FALSE),FIND("/",VLOOKUP($D4890,業務!$A$1:$E$11,2,FALSE))+1,2)</f>
        <v>專員</v>
      </c>
      <c r="Q4890">
        <f t="shared" si="229"/>
        <v>0.01</v>
      </c>
      <c r="R4890">
        <f t="shared" si="230"/>
        <v>729</v>
      </c>
    </row>
    <row r="4891" spans="1:18" ht="15.75" customHeight="1">
      <c r="A4891" s="19">
        <v>4890</v>
      </c>
      <c r="B4891" s="4">
        <v>39</v>
      </c>
      <c r="C4891" s="15">
        <v>261</v>
      </c>
      <c r="D4891" s="21">
        <v>4</v>
      </c>
      <c r="E4891" s="22">
        <v>44763</v>
      </c>
      <c r="F4891" s="26">
        <v>8</v>
      </c>
      <c r="G4891" s="24">
        <v>0.08</v>
      </c>
      <c r="H4891">
        <f>VLOOKUP($B4891,產品!$A$1:$E$61,4,FALSE)*(1-$G4891)*$F4891</f>
        <v>132480</v>
      </c>
      <c r="I4891" s="58">
        <f>$H4891-VLOOKUP($B4891,產品!$A$2:$E$61,5,FALSE)*F4891-$R4891</f>
        <v>37290.239999999998</v>
      </c>
      <c r="J4891">
        <f t="shared" si="228"/>
        <v>2022</v>
      </c>
      <c r="P4891" t="str">
        <f>MID(VLOOKUP($D4891,業務!$A$1:$E$11,2,FALSE),FIND("/",VLOOKUP($D4891,業務!$A$1:$E$11,2,FALSE))+1,2)</f>
        <v>副理</v>
      </c>
      <c r="Q4891">
        <f t="shared" si="229"/>
        <v>1.2E-2</v>
      </c>
      <c r="R4891">
        <f t="shared" si="230"/>
        <v>1589.76</v>
      </c>
    </row>
    <row r="4892" spans="1:18" ht="15.75" customHeight="1">
      <c r="A4892" s="19">
        <v>4891</v>
      </c>
      <c r="B4892" s="4">
        <v>5</v>
      </c>
      <c r="C4892" s="15">
        <v>9</v>
      </c>
      <c r="D4892" s="21">
        <v>9</v>
      </c>
      <c r="E4892" s="22">
        <v>44763</v>
      </c>
      <c r="F4892" s="26">
        <v>60</v>
      </c>
      <c r="G4892" s="24">
        <v>0.18</v>
      </c>
      <c r="H4892">
        <f>VLOOKUP($B4892,產品!$A$1:$E$61,4,FALSE)*(1-$G4892)*$F4892</f>
        <v>49200.000000000007</v>
      </c>
      <c r="I4892" s="58">
        <f>$H4892-VLOOKUP($B4892,產品!$A$2:$E$61,5,FALSE)*F4892-$R4892</f>
        <v>24462.000000000007</v>
      </c>
      <c r="J4892">
        <f t="shared" si="228"/>
        <v>2022</v>
      </c>
      <c r="P4892" t="str">
        <f>MID(VLOOKUP($D4892,業務!$A$1:$E$11,2,FALSE),FIND("/",VLOOKUP($D4892,業務!$A$1:$E$11,2,FALSE))+1,2)</f>
        <v>經理</v>
      </c>
      <c r="Q4892">
        <f t="shared" si="229"/>
        <v>1.4999999999999999E-2</v>
      </c>
      <c r="R4892">
        <f t="shared" si="230"/>
        <v>738.00000000000011</v>
      </c>
    </row>
    <row r="4893" spans="1:18" ht="15.75" customHeight="1">
      <c r="A4893" s="19">
        <v>4892</v>
      </c>
      <c r="B4893" s="4">
        <v>4</v>
      </c>
      <c r="C4893" s="15">
        <v>261</v>
      </c>
      <c r="D4893" s="21">
        <v>6</v>
      </c>
      <c r="E4893" s="22">
        <v>44763</v>
      </c>
      <c r="F4893" s="26">
        <v>80</v>
      </c>
      <c r="G4893" s="24">
        <v>0.12</v>
      </c>
      <c r="H4893">
        <f>VLOOKUP($B4893,產品!$A$1:$E$61,4,FALSE)*(1-$G4893)*$F4893</f>
        <v>70400</v>
      </c>
      <c r="I4893" s="58">
        <f>$H4893-VLOOKUP($B4893,產品!$A$2:$E$61,5,FALSE)*F4893-$R4893</f>
        <v>37696</v>
      </c>
      <c r="J4893">
        <f t="shared" si="228"/>
        <v>2022</v>
      </c>
      <c r="P4893" t="str">
        <f>MID(VLOOKUP($D4893,業務!$A$1:$E$11,2,FALSE),FIND("/",VLOOKUP($D4893,業務!$A$1:$E$11,2,FALSE))+1,2)</f>
        <v>專員</v>
      </c>
      <c r="Q4893">
        <f t="shared" si="229"/>
        <v>0.01</v>
      </c>
      <c r="R4893">
        <f t="shared" si="230"/>
        <v>704</v>
      </c>
    </row>
    <row r="4894" spans="1:18" ht="15.75" customHeight="1">
      <c r="A4894" s="19">
        <v>4893</v>
      </c>
      <c r="B4894" s="4">
        <v>36</v>
      </c>
      <c r="C4894" s="15">
        <v>4</v>
      </c>
      <c r="D4894" s="21">
        <v>2</v>
      </c>
      <c r="E4894" s="22">
        <v>44764</v>
      </c>
      <c r="F4894" s="26">
        <v>3</v>
      </c>
      <c r="G4894" s="24">
        <v>0.19</v>
      </c>
      <c r="H4894">
        <f>VLOOKUP($B4894,產品!$A$1:$E$61,4,FALSE)*(1-$G4894)*$F4894</f>
        <v>21870.000000000004</v>
      </c>
      <c r="I4894" s="58">
        <f>$H4894-VLOOKUP($B4894,產品!$A$2:$E$61,5,FALSE)*F4894-$R4894</f>
        <v>5341.9500000000035</v>
      </c>
      <c r="J4894">
        <f t="shared" si="228"/>
        <v>2022</v>
      </c>
      <c r="P4894" t="str">
        <f>MID(VLOOKUP($D4894,業務!$A$1:$E$11,2,FALSE),FIND("/",VLOOKUP($D4894,業務!$A$1:$E$11,2,FALSE))+1,2)</f>
        <v>經理</v>
      </c>
      <c r="Q4894">
        <f t="shared" si="229"/>
        <v>1.4999999999999999E-2</v>
      </c>
      <c r="R4894">
        <f t="shared" si="230"/>
        <v>328.05000000000007</v>
      </c>
    </row>
    <row r="4895" spans="1:18" ht="15.75" customHeight="1">
      <c r="A4895" s="19">
        <v>4894</v>
      </c>
      <c r="B4895" s="4">
        <v>19</v>
      </c>
      <c r="C4895" s="15">
        <v>275</v>
      </c>
      <c r="D4895" s="21">
        <v>5</v>
      </c>
      <c r="E4895" s="22">
        <v>44764</v>
      </c>
      <c r="F4895" s="26">
        <v>10</v>
      </c>
      <c r="G4895" s="24">
        <v>0.15</v>
      </c>
      <c r="H4895">
        <f>VLOOKUP($B4895,產品!$A$1:$E$61,4,FALSE)*(1-$G4895)*$F4895</f>
        <v>15300</v>
      </c>
      <c r="I4895" s="58">
        <f>$H4895-VLOOKUP($B4895,產品!$A$2:$E$61,5,FALSE)*F4895-$R4895</f>
        <v>7947</v>
      </c>
      <c r="J4895">
        <f t="shared" si="228"/>
        <v>2022</v>
      </c>
      <c r="P4895" t="str">
        <f>MID(VLOOKUP($D4895,業務!$A$1:$E$11,2,FALSE),FIND("/",VLOOKUP($D4895,業務!$A$1:$E$11,2,FALSE))+1,2)</f>
        <v>專員</v>
      </c>
      <c r="Q4895">
        <f t="shared" si="229"/>
        <v>0.01</v>
      </c>
      <c r="R4895">
        <f t="shared" si="230"/>
        <v>153</v>
      </c>
    </row>
    <row r="4896" spans="1:18" ht="15.75" customHeight="1">
      <c r="A4896" s="19">
        <v>4895</v>
      </c>
      <c r="B4896" s="4">
        <v>39</v>
      </c>
      <c r="C4896" s="15">
        <v>122</v>
      </c>
      <c r="D4896" s="21">
        <v>5</v>
      </c>
      <c r="E4896" s="33">
        <v>44764</v>
      </c>
      <c r="F4896" s="14">
        <v>10</v>
      </c>
      <c r="G4896" s="34">
        <v>0.06</v>
      </c>
      <c r="H4896">
        <f>VLOOKUP($B4896,產品!$A$1:$E$61,4,FALSE)*(1-$G4896)*$F4896</f>
        <v>169200</v>
      </c>
      <c r="I4896" s="58">
        <f>$H4896-VLOOKUP($B4896,產品!$A$2:$E$61,5,FALSE)*F4896-$R4896</f>
        <v>50508</v>
      </c>
      <c r="J4896">
        <f t="shared" si="228"/>
        <v>2022</v>
      </c>
      <c r="P4896" t="str">
        <f>MID(VLOOKUP($D4896,業務!$A$1:$E$11,2,FALSE),FIND("/",VLOOKUP($D4896,業務!$A$1:$E$11,2,FALSE))+1,2)</f>
        <v>專員</v>
      </c>
      <c r="Q4896">
        <f t="shared" si="229"/>
        <v>0.01</v>
      </c>
      <c r="R4896">
        <f t="shared" si="230"/>
        <v>1692</v>
      </c>
    </row>
    <row r="4897" spans="1:18" ht="15.75" customHeight="1">
      <c r="A4897" s="19">
        <v>4896</v>
      </c>
      <c r="B4897" s="4">
        <v>9</v>
      </c>
      <c r="C4897" s="15">
        <v>11</v>
      </c>
      <c r="D4897" s="21">
        <v>4</v>
      </c>
      <c r="E4897" s="22">
        <v>44764</v>
      </c>
      <c r="F4897" s="26">
        <v>20</v>
      </c>
      <c r="G4897" s="24">
        <v>0.18</v>
      </c>
      <c r="H4897">
        <f>VLOOKUP($B4897,產品!$A$1:$E$61,4,FALSE)*(1-$G4897)*$F4897</f>
        <v>16400.000000000004</v>
      </c>
      <c r="I4897" s="58">
        <f>$H4897-VLOOKUP($B4897,產品!$A$2:$E$61,5,FALSE)*F4897-$R4897</f>
        <v>8203.2000000000044</v>
      </c>
      <c r="J4897">
        <f t="shared" si="228"/>
        <v>2022</v>
      </c>
      <c r="P4897" t="str">
        <f>MID(VLOOKUP($D4897,業務!$A$1:$E$11,2,FALSE),FIND("/",VLOOKUP($D4897,業務!$A$1:$E$11,2,FALSE))+1,2)</f>
        <v>副理</v>
      </c>
      <c r="Q4897">
        <f t="shared" si="229"/>
        <v>1.2E-2</v>
      </c>
      <c r="R4897">
        <f t="shared" si="230"/>
        <v>196.80000000000004</v>
      </c>
    </row>
    <row r="4898" spans="1:18" ht="15.75" customHeight="1">
      <c r="A4898" s="19">
        <v>4897</v>
      </c>
      <c r="B4898" s="4">
        <v>35</v>
      </c>
      <c r="C4898" s="15">
        <v>11</v>
      </c>
      <c r="D4898" s="21">
        <v>3</v>
      </c>
      <c r="E4898" s="22">
        <v>44764</v>
      </c>
      <c r="F4898" s="26">
        <v>35</v>
      </c>
      <c r="G4898" s="24">
        <v>0.15</v>
      </c>
      <c r="H4898">
        <f>VLOOKUP($B4898,產品!$A$1:$E$61,4,FALSE)*(1-$G4898)*$F4898</f>
        <v>252875</v>
      </c>
      <c r="I4898" s="58">
        <f>$H4898-VLOOKUP($B4898,產品!$A$2:$E$61,5,FALSE)*F4898-$R4898</f>
        <v>70329</v>
      </c>
      <c r="J4898">
        <f t="shared" si="228"/>
        <v>2022</v>
      </c>
      <c r="P4898" t="str">
        <f>MID(VLOOKUP($D4898,業務!$A$1:$E$11,2,FALSE),FIND("/",VLOOKUP($D4898,業務!$A$1:$E$11,2,FALSE))+1,2)</f>
        <v>協理</v>
      </c>
      <c r="Q4898">
        <f t="shared" si="229"/>
        <v>1.6E-2</v>
      </c>
      <c r="R4898">
        <f t="shared" si="230"/>
        <v>4046</v>
      </c>
    </row>
    <row r="4899" spans="1:18" ht="15.75" customHeight="1">
      <c r="A4899" s="19">
        <v>4898</v>
      </c>
      <c r="B4899" s="4">
        <v>48</v>
      </c>
      <c r="C4899" s="15">
        <v>122</v>
      </c>
      <c r="D4899" s="21">
        <v>8</v>
      </c>
      <c r="E4899" s="22">
        <v>44765</v>
      </c>
      <c r="F4899" s="26">
        <v>6</v>
      </c>
      <c r="G4899" s="24">
        <v>0.16</v>
      </c>
      <c r="H4899">
        <f>VLOOKUP($B4899,產品!$A$1:$E$61,4,FALSE)*(1-$G4899)*$F4899</f>
        <v>110880</v>
      </c>
      <c r="I4899" s="58">
        <f>$H4899-VLOOKUP($B4899,產品!$A$2:$E$61,5,FALSE)*F4899-$R4899</f>
        <v>23971.200000000001</v>
      </c>
      <c r="J4899">
        <f t="shared" si="228"/>
        <v>2022</v>
      </c>
      <c r="P4899" t="str">
        <f>MID(VLOOKUP($D4899,業務!$A$1:$E$11,2,FALSE),FIND("/",VLOOKUP($D4899,業務!$A$1:$E$11,2,FALSE))+1,2)</f>
        <v>專員</v>
      </c>
      <c r="Q4899">
        <f t="shared" si="229"/>
        <v>0.01</v>
      </c>
      <c r="R4899">
        <f t="shared" si="230"/>
        <v>1108.8</v>
      </c>
    </row>
    <row r="4900" spans="1:18" ht="15.75" customHeight="1">
      <c r="A4900" s="19">
        <v>4899</v>
      </c>
      <c r="B4900" s="4">
        <v>43</v>
      </c>
      <c r="C4900" s="15">
        <v>113</v>
      </c>
      <c r="D4900" s="21">
        <v>5</v>
      </c>
      <c r="E4900" s="33">
        <v>44765</v>
      </c>
      <c r="F4900" s="14">
        <v>6</v>
      </c>
      <c r="G4900" s="34">
        <v>0.18</v>
      </c>
      <c r="H4900">
        <f>VLOOKUP($B4900,產品!$A$1:$E$61,4,FALSE)*(1-$G4900)*$F4900</f>
        <v>88560.000000000015</v>
      </c>
      <c r="I4900" s="58">
        <f>$H4900-VLOOKUP($B4900,產品!$A$2:$E$61,5,FALSE)*F4900-$R4900</f>
        <v>17474.400000000016</v>
      </c>
      <c r="J4900">
        <f t="shared" si="228"/>
        <v>2022</v>
      </c>
      <c r="P4900" t="str">
        <f>MID(VLOOKUP($D4900,業務!$A$1:$E$11,2,FALSE),FIND("/",VLOOKUP($D4900,業務!$A$1:$E$11,2,FALSE))+1,2)</f>
        <v>專員</v>
      </c>
      <c r="Q4900">
        <f t="shared" si="229"/>
        <v>0.01</v>
      </c>
      <c r="R4900">
        <f t="shared" si="230"/>
        <v>885.60000000000014</v>
      </c>
    </row>
    <row r="4901" spans="1:18" ht="15.75" customHeight="1">
      <c r="A4901" s="19">
        <v>4900</v>
      </c>
      <c r="B4901" s="4">
        <v>34</v>
      </c>
      <c r="C4901" s="15">
        <v>11</v>
      </c>
      <c r="D4901" s="21">
        <v>3</v>
      </c>
      <c r="E4901" s="22">
        <v>44765</v>
      </c>
      <c r="F4901" s="26">
        <v>15</v>
      </c>
      <c r="G4901" s="24">
        <v>0.05</v>
      </c>
      <c r="H4901">
        <f>VLOOKUP($B4901,產品!$A$1:$E$61,4,FALSE)*(1-$G4901)*$F4901</f>
        <v>114000</v>
      </c>
      <c r="I4901" s="58">
        <f>$H4901-VLOOKUP($B4901,產品!$A$2:$E$61,5,FALSE)*F4901-$R4901</f>
        <v>40176</v>
      </c>
      <c r="J4901">
        <f t="shared" si="228"/>
        <v>2022</v>
      </c>
      <c r="P4901" t="str">
        <f>MID(VLOOKUP($D4901,業務!$A$1:$E$11,2,FALSE),FIND("/",VLOOKUP($D4901,業務!$A$1:$E$11,2,FALSE))+1,2)</f>
        <v>協理</v>
      </c>
      <c r="Q4901">
        <f t="shared" si="229"/>
        <v>1.6E-2</v>
      </c>
      <c r="R4901">
        <f t="shared" si="230"/>
        <v>1824</v>
      </c>
    </row>
    <row r="4902" spans="1:18" ht="15.75" customHeight="1">
      <c r="A4902" s="19">
        <v>4901</v>
      </c>
      <c r="B4902" s="4">
        <v>6</v>
      </c>
      <c r="C4902" s="15">
        <v>258</v>
      </c>
      <c r="D4902" s="21">
        <v>1</v>
      </c>
      <c r="E4902" s="22">
        <v>44765</v>
      </c>
      <c r="F4902" s="26">
        <v>20</v>
      </c>
      <c r="G4902" s="24">
        <v>0.17</v>
      </c>
      <c r="H4902">
        <f>VLOOKUP($B4902,產品!$A$1:$E$61,4,FALSE)*(1-$G4902)*$F4902</f>
        <v>16600</v>
      </c>
      <c r="I4902" s="58">
        <f>$H4902-VLOOKUP($B4902,產品!$A$2:$E$61,5,FALSE)*F4902-$R4902</f>
        <v>8434</v>
      </c>
      <c r="J4902">
        <f t="shared" si="228"/>
        <v>2022</v>
      </c>
      <c r="P4902" t="str">
        <f>MID(VLOOKUP($D4902,業務!$A$1:$E$11,2,FALSE),FIND("/",VLOOKUP($D4902,業務!$A$1:$E$11,2,FALSE))+1,2)</f>
        <v>專員</v>
      </c>
      <c r="Q4902">
        <f t="shared" si="229"/>
        <v>0.01</v>
      </c>
      <c r="R4902">
        <f t="shared" si="230"/>
        <v>166</v>
      </c>
    </row>
    <row r="4903" spans="1:18" ht="15.75" customHeight="1">
      <c r="A4903" s="19">
        <v>4902</v>
      </c>
      <c r="B4903" s="4">
        <v>19</v>
      </c>
      <c r="C4903" s="15">
        <v>285</v>
      </c>
      <c r="D4903" s="21">
        <v>10</v>
      </c>
      <c r="E4903" s="22">
        <v>44765</v>
      </c>
      <c r="F4903" s="26">
        <v>30</v>
      </c>
      <c r="G4903" s="24">
        <v>0.14000000000000001</v>
      </c>
      <c r="H4903">
        <f>VLOOKUP($B4903,產品!$A$1:$E$61,4,FALSE)*(1-$G4903)*$F4903</f>
        <v>46440</v>
      </c>
      <c r="I4903" s="58">
        <f>$H4903-VLOOKUP($B4903,產品!$A$2:$E$61,5,FALSE)*F4903-$R4903</f>
        <v>24375.599999999999</v>
      </c>
      <c r="J4903">
        <f t="shared" si="228"/>
        <v>2022</v>
      </c>
      <c r="P4903" t="str">
        <f>MID(VLOOKUP($D4903,業務!$A$1:$E$11,2,FALSE),FIND("/",VLOOKUP($D4903,業務!$A$1:$E$11,2,FALSE))+1,2)</f>
        <v>專員</v>
      </c>
      <c r="Q4903">
        <f t="shared" si="229"/>
        <v>0.01</v>
      </c>
      <c r="R4903">
        <f t="shared" si="230"/>
        <v>464.40000000000003</v>
      </c>
    </row>
    <row r="4904" spans="1:18" ht="15.75" customHeight="1">
      <c r="A4904" s="19">
        <v>4903</v>
      </c>
      <c r="B4904" s="4">
        <v>4</v>
      </c>
      <c r="C4904" s="15">
        <v>12</v>
      </c>
      <c r="D4904" s="21">
        <v>7</v>
      </c>
      <c r="E4904" s="22">
        <v>44765</v>
      </c>
      <c r="F4904" s="26">
        <v>200</v>
      </c>
      <c r="G4904" s="24">
        <v>0.13</v>
      </c>
      <c r="H4904">
        <f>VLOOKUP($B4904,產品!$A$1:$E$61,4,FALSE)*(1-$G4904)*$F4904</f>
        <v>174000</v>
      </c>
      <c r="I4904" s="58">
        <f>$H4904-VLOOKUP($B4904,產品!$A$2:$E$61,5,FALSE)*F4904-$R4904</f>
        <v>91912</v>
      </c>
      <c r="J4904">
        <f t="shared" si="228"/>
        <v>2022</v>
      </c>
      <c r="P4904" t="str">
        <f>MID(VLOOKUP($D4904,業務!$A$1:$E$11,2,FALSE),FIND("/",VLOOKUP($D4904,業務!$A$1:$E$11,2,FALSE))+1,2)</f>
        <v>副理</v>
      </c>
      <c r="Q4904">
        <f t="shared" si="229"/>
        <v>1.2E-2</v>
      </c>
      <c r="R4904">
        <f t="shared" si="230"/>
        <v>2088</v>
      </c>
    </row>
    <row r="4905" spans="1:18" ht="15.75" customHeight="1">
      <c r="A4905" s="19">
        <v>4904</v>
      </c>
      <c r="B4905" s="4">
        <v>58</v>
      </c>
      <c r="C4905" s="15">
        <v>278</v>
      </c>
      <c r="D4905" s="21">
        <v>9</v>
      </c>
      <c r="E4905" s="22">
        <v>44766</v>
      </c>
      <c r="F4905" s="26">
        <v>4</v>
      </c>
      <c r="G4905" s="24">
        <v>0.06</v>
      </c>
      <c r="H4905">
        <f>VLOOKUP($B4905,產品!$A$1:$E$61,4,FALSE)*(1-$G4905)*$F4905</f>
        <v>78960</v>
      </c>
      <c r="I4905" s="58">
        <f>$H4905-VLOOKUP($B4905,產品!$A$2:$E$61,5,FALSE)*F4905-$R4905</f>
        <v>18975.600000000006</v>
      </c>
      <c r="J4905">
        <f t="shared" si="228"/>
        <v>2022</v>
      </c>
      <c r="P4905" t="str">
        <f>MID(VLOOKUP($D4905,業務!$A$1:$E$11,2,FALSE),FIND("/",VLOOKUP($D4905,業務!$A$1:$E$11,2,FALSE))+1,2)</f>
        <v>經理</v>
      </c>
      <c r="Q4905">
        <f t="shared" si="229"/>
        <v>1.4999999999999999E-2</v>
      </c>
      <c r="R4905">
        <f t="shared" si="230"/>
        <v>1184.3999999999999</v>
      </c>
    </row>
    <row r="4906" spans="1:18" ht="15.75" customHeight="1">
      <c r="A4906" s="19">
        <v>4905</v>
      </c>
      <c r="B4906" s="4">
        <v>31</v>
      </c>
      <c r="C4906" s="15">
        <v>258</v>
      </c>
      <c r="D4906" s="21">
        <v>10</v>
      </c>
      <c r="E4906" s="22">
        <v>44766</v>
      </c>
      <c r="F4906" s="26">
        <v>4</v>
      </c>
      <c r="G4906" s="24">
        <v>0.08</v>
      </c>
      <c r="H4906">
        <f>VLOOKUP($B4906,產品!$A$1:$E$61,4,FALSE)*(1-$G4906)*$F4906</f>
        <v>25760</v>
      </c>
      <c r="I4906" s="58">
        <f>$H4906-VLOOKUP($B4906,產品!$A$2:$E$61,5,FALSE)*F4906-$R4906</f>
        <v>8702.4</v>
      </c>
      <c r="J4906">
        <f t="shared" si="228"/>
        <v>2022</v>
      </c>
      <c r="P4906" t="str">
        <f>MID(VLOOKUP($D4906,業務!$A$1:$E$11,2,FALSE),FIND("/",VLOOKUP($D4906,業務!$A$1:$E$11,2,FALSE))+1,2)</f>
        <v>專員</v>
      </c>
      <c r="Q4906">
        <f t="shared" si="229"/>
        <v>0.01</v>
      </c>
      <c r="R4906">
        <f t="shared" si="230"/>
        <v>257.60000000000002</v>
      </c>
    </row>
    <row r="4907" spans="1:18" ht="15.75" customHeight="1">
      <c r="A4907" s="19">
        <v>4906</v>
      </c>
      <c r="B4907" s="4">
        <v>45</v>
      </c>
      <c r="C4907" s="15">
        <v>283</v>
      </c>
      <c r="D4907" s="21">
        <v>7</v>
      </c>
      <c r="E4907" s="22">
        <v>44766</v>
      </c>
      <c r="F4907" s="26">
        <v>8</v>
      </c>
      <c r="G4907" s="24">
        <v>0.15</v>
      </c>
      <c r="H4907">
        <f>VLOOKUP($B4907,產品!$A$1:$E$61,4,FALSE)*(1-$G4907)*$F4907</f>
        <v>95200</v>
      </c>
      <c r="I4907" s="58">
        <f>$H4907-VLOOKUP($B4907,產品!$A$2:$E$61,5,FALSE)*F4907-$R4907</f>
        <v>21257.599999999999</v>
      </c>
      <c r="J4907">
        <f t="shared" si="228"/>
        <v>2022</v>
      </c>
      <c r="P4907" t="str">
        <f>MID(VLOOKUP($D4907,業務!$A$1:$E$11,2,FALSE),FIND("/",VLOOKUP($D4907,業務!$A$1:$E$11,2,FALSE))+1,2)</f>
        <v>副理</v>
      </c>
      <c r="Q4907">
        <f t="shared" si="229"/>
        <v>1.2E-2</v>
      </c>
      <c r="R4907">
        <f t="shared" si="230"/>
        <v>1142.4000000000001</v>
      </c>
    </row>
    <row r="4908" spans="1:18" ht="15.75" customHeight="1">
      <c r="A4908" s="19">
        <v>4907</v>
      </c>
      <c r="B4908" s="4">
        <v>22</v>
      </c>
      <c r="C4908" s="15">
        <v>6</v>
      </c>
      <c r="D4908" s="21">
        <v>7</v>
      </c>
      <c r="E4908" s="22">
        <v>44766</v>
      </c>
      <c r="F4908" s="26">
        <v>10</v>
      </c>
      <c r="G4908" s="24">
        <v>0.18</v>
      </c>
      <c r="H4908">
        <f>VLOOKUP($B4908,產品!$A$1:$E$61,4,FALSE)*(1-$G4908)*$F4908</f>
        <v>14760</v>
      </c>
      <c r="I4908" s="58">
        <f>$H4908-VLOOKUP($B4908,產品!$A$2:$E$61,5,FALSE)*F4908-$R4908</f>
        <v>7382.88</v>
      </c>
      <c r="J4908">
        <f t="shared" si="228"/>
        <v>2022</v>
      </c>
      <c r="P4908" t="str">
        <f>MID(VLOOKUP($D4908,業務!$A$1:$E$11,2,FALSE),FIND("/",VLOOKUP($D4908,業務!$A$1:$E$11,2,FALSE))+1,2)</f>
        <v>副理</v>
      </c>
      <c r="Q4908">
        <f t="shared" si="229"/>
        <v>1.2E-2</v>
      </c>
      <c r="R4908">
        <f t="shared" si="230"/>
        <v>177.12</v>
      </c>
    </row>
    <row r="4909" spans="1:18" ht="15.75" customHeight="1">
      <c r="A4909" s="19">
        <v>4908</v>
      </c>
      <c r="B4909" s="4">
        <v>39</v>
      </c>
      <c r="C4909" s="15">
        <v>10</v>
      </c>
      <c r="D4909" s="21">
        <v>9</v>
      </c>
      <c r="E4909" s="22">
        <v>44766</v>
      </c>
      <c r="F4909" s="26">
        <v>13</v>
      </c>
      <c r="G4909" s="24">
        <v>0.13</v>
      </c>
      <c r="H4909">
        <f>VLOOKUP($B4909,產品!$A$1:$E$61,4,FALSE)*(1-$G4909)*$F4909</f>
        <v>203580</v>
      </c>
      <c r="I4909" s="58">
        <f>$H4909-VLOOKUP($B4909,產品!$A$2:$E$61,5,FALSE)*F4909-$R4909</f>
        <v>48426.3</v>
      </c>
      <c r="J4909">
        <f t="shared" si="228"/>
        <v>2022</v>
      </c>
      <c r="P4909" t="str">
        <f>MID(VLOOKUP($D4909,業務!$A$1:$E$11,2,FALSE),FIND("/",VLOOKUP($D4909,業務!$A$1:$E$11,2,FALSE))+1,2)</f>
        <v>經理</v>
      </c>
      <c r="Q4909">
        <f t="shared" si="229"/>
        <v>1.4999999999999999E-2</v>
      </c>
      <c r="R4909">
        <f t="shared" si="230"/>
        <v>3053.7</v>
      </c>
    </row>
    <row r="4910" spans="1:18" ht="15.75" customHeight="1">
      <c r="A4910" s="19">
        <v>4909</v>
      </c>
      <c r="B4910" s="4">
        <v>16</v>
      </c>
      <c r="C4910" s="15">
        <v>264</v>
      </c>
      <c r="D4910" s="21">
        <v>6</v>
      </c>
      <c r="E4910" s="22">
        <v>44766</v>
      </c>
      <c r="F4910" s="26">
        <v>60</v>
      </c>
      <c r="G4910" s="24">
        <v>0.14000000000000001</v>
      </c>
      <c r="H4910">
        <f>VLOOKUP($B4910,產品!$A$1:$E$61,4,FALSE)*(1-$G4910)*$F4910</f>
        <v>92880</v>
      </c>
      <c r="I4910" s="58">
        <f>$H4910-VLOOKUP($B4910,產品!$A$2:$E$61,5,FALSE)*F4910-$R4910</f>
        <v>48751.199999999997</v>
      </c>
      <c r="J4910">
        <f t="shared" si="228"/>
        <v>2022</v>
      </c>
      <c r="P4910" t="str">
        <f>MID(VLOOKUP($D4910,業務!$A$1:$E$11,2,FALSE),FIND("/",VLOOKUP($D4910,業務!$A$1:$E$11,2,FALSE))+1,2)</f>
        <v>專員</v>
      </c>
      <c r="Q4910">
        <f t="shared" si="229"/>
        <v>0.01</v>
      </c>
      <c r="R4910">
        <f t="shared" si="230"/>
        <v>928.80000000000007</v>
      </c>
    </row>
    <row r="4911" spans="1:18" ht="15.75" customHeight="1">
      <c r="A4911" s="19">
        <v>4910</v>
      </c>
      <c r="B4911" s="4">
        <v>7</v>
      </c>
      <c r="C4911" s="15">
        <v>275</v>
      </c>
      <c r="D4911" s="21">
        <v>8</v>
      </c>
      <c r="E4911" s="22">
        <v>44766</v>
      </c>
      <c r="F4911" s="26">
        <v>60</v>
      </c>
      <c r="G4911" s="24">
        <v>0.17</v>
      </c>
      <c r="H4911">
        <f>VLOOKUP($B4911,產品!$A$1:$E$61,4,FALSE)*(1-$G4911)*$F4911</f>
        <v>49800</v>
      </c>
      <c r="I4911" s="58">
        <f>$H4911-VLOOKUP($B4911,產品!$A$2:$E$61,5,FALSE)*F4911-$R4911</f>
        <v>25302</v>
      </c>
      <c r="J4911">
        <f t="shared" si="228"/>
        <v>2022</v>
      </c>
      <c r="P4911" t="str">
        <f>MID(VLOOKUP($D4911,業務!$A$1:$E$11,2,FALSE),FIND("/",VLOOKUP($D4911,業務!$A$1:$E$11,2,FALSE))+1,2)</f>
        <v>專員</v>
      </c>
      <c r="Q4911">
        <f t="shared" si="229"/>
        <v>0.01</v>
      </c>
      <c r="R4911">
        <f t="shared" si="230"/>
        <v>498</v>
      </c>
    </row>
    <row r="4912" spans="1:18" ht="15.75" customHeight="1">
      <c r="A4912" s="19">
        <v>4911</v>
      </c>
      <c r="B4912" s="4">
        <v>44</v>
      </c>
      <c r="C4912" s="15">
        <v>271</v>
      </c>
      <c r="D4912" s="21">
        <v>6</v>
      </c>
      <c r="E4912" s="22">
        <v>44767</v>
      </c>
      <c r="F4912" s="26">
        <v>2</v>
      </c>
      <c r="G4912" s="24">
        <v>7.0000000000000007E-2</v>
      </c>
      <c r="H4912">
        <f>VLOOKUP($B4912,產品!$A$1:$E$61,4,FALSE)*(1-$G4912)*$F4912</f>
        <v>37200</v>
      </c>
      <c r="I4912" s="58">
        <f>$H4912-VLOOKUP($B4912,產品!$A$2:$E$61,5,FALSE)*F4912-$R4912</f>
        <v>10828</v>
      </c>
      <c r="J4912">
        <f t="shared" si="228"/>
        <v>2022</v>
      </c>
      <c r="P4912" t="str">
        <f>MID(VLOOKUP($D4912,業務!$A$1:$E$11,2,FALSE),FIND("/",VLOOKUP($D4912,業務!$A$1:$E$11,2,FALSE))+1,2)</f>
        <v>專員</v>
      </c>
      <c r="Q4912">
        <f t="shared" si="229"/>
        <v>0.01</v>
      </c>
      <c r="R4912">
        <f t="shared" si="230"/>
        <v>372</v>
      </c>
    </row>
    <row r="4913" spans="1:18" ht="15.75" customHeight="1">
      <c r="A4913" s="19">
        <v>4912</v>
      </c>
      <c r="B4913" s="4">
        <v>32</v>
      </c>
      <c r="C4913" s="15">
        <v>122</v>
      </c>
      <c r="D4913" s="21">
        <v>9</v>
      </c>
      <c r="E4913" s="22">
        <v>44767</v>
      </c>
      <c r="F4913" s="26">
        <v>4</v>
      </c>
      <c r="G4913" s="24">
        <v>0.16</v>
      </c>
      <c r="H4913">
        <f>VLOOKUP($B4913,產品!$A$1:$E$61,4,FALSE)*(1-$G4913)*$F4913</f>
        <v>25200</v>
      </c>
      <c r="I4913" s="58">
        <f>$H4913-VLOOKUP($B4913,產品!$A$2:$E$61,5,FALSE)*F4913-$R4913</f>
        <v>6822</v>
      </c>
      <c r="J4913">
        <f t="shared" si="228"/>
        <v>2022</v>
      </c>
      <c r="P4913" t="str">
        <f>MID(VLOOKUP($D4913,業務!$A$1:$E$11,2,FALSE),FIND("/",VLOOKUP($D4913,業務!$A$1:$E$11,2,FALSE))+1,2)</f>
        <v>經理</v>
      </c>
      <c r="Q4913">
        <f t="shared" si="229"/>
        <v>1.4999999999999999E-2</v>
      </c>
      <c r="R4913">
        <f t="shared" si="230"/>
        <v>378</v>
      </c>
    </row>
    <row r="4914" spans="1:18" ht="15.75" customHeight="1">
      <c r="A4914" s="19">
        <v>4913</v>
      </c>
      <c r="B4914" s="4">
        <v>41</v>
      </c>
      <c r="C4914" s="15">
        <v>265</v>
      </c>
      <c r="D4914" s="21">
        <v>5</v>
      </c>
      <c r="E4914" s="22">
        <v>44767</v>
      </c>
      <c r="F4914" s="26">
        <v>6</v>
      </c>
      <c r="G4914" s="24">
        <v>0.19</v>
      </c>
      <c r="H4914">
        <f>VLOOKUP($B4914,產品!$A$1:$E$61,4,FALSE)*(1-$G4914)*$F4914</f>
        <v>58320</v>
      </c>
      <c r="I4914" s="58">
        <f>$H4914-VLOOKUP($B4914,產品!$A$2:$E$61,5,FALSE)*F4914-$R4914</f>
        <v>10936.8</v>
      </c>
      <c r="J4914">
        <f t="shared" si="228"/>
        <v>2022</v>
      </c>
      <c r="P4914" t="str">
        <f>MID(VLOOKUP($D4914,業務!$A$1:$E$11,2,FALSE),FIND("/",VLOOKUP($D4914,業務!$A$1:$E$11,2,FALSE))+1,2)</f>
        <v>專員</v>
      </c>
      <c r="Q4914">
        <f t="shared" si="229"/>
        <v>0.01</v>
      </c>
      <c r="R4914">
        <f t="shared" si="230"/>
        <v>583.20000000000005</v>
      </c>
    </row>
    <row r="4915" spans="1:18" ht="15.75" customHeight="1">
      <c r="A4915" s="19">
        <v>4914</v>
      </c>
      <c r="B4915" s="4">
        <v>46</v>
      </c>
      <c r="C4915" s="15">
        <v>273</v>
      </c>
      <c r="D4915" s="21">
        <v>5</v>
      </c>
      <c r="E4915" s="22">
        <v>44767</v>
      </c>
      <c r="F4915" s="26">
        <v>7</v>
      </c>
      <c r="G4915" s="24">
        <v>0.15</v>
      </c>
      <c r="H4915">
        <f>VLOOKUP($B4915,產品!$A$1:$E$61,4,FALSE)*(1-$G4915)*$F4915</f>
        <v>101150</v>
      </c>
      <c r="I4915" s="58">
        <f>$H4915-VLOOKUP($B4915,產品!$A$2:$E$61,5,FALSE)*F4915-$R4915</f>
        <v>22788.5</v>
      </c>
      <c r="J4915">
        <f t="shared" si="228"/>
        <v>2022</v>
      </c>
      <c r="P4915" t="str">
        <f>MID(VLOOKUP($D4915,業務!$A$1:$E$11,2,FALSE),FIND("/",VLOOKUP($D4915,業務!$A$1:$E$11,2,FALSE))+1,2)</f>
        <v>專員</v>
      </c>
      <c r="Q4915">
        <f t="shared" si="229"/>
        <v>0.01</v>
      </c>
      <c r="R4915">
        <f t="shared" si="230"/>
        <v>1011.5</v>
      </c>
    </row>
    <row r="4916" spans="1:18" ht="15.75" customHeight="1">
      <c r="A4916" s="19">
        <v>4915</v>
      </c>
      <c r="B4916" s="4">
        <v>22</v>
      </c>
      <c r="C4916" s="15">
        <v>2</v>
      </c>
      <c r="D4916" s="21">
        <v>4</v>
      </c>
      <c r="E4916" s="22">
        <v>44767</v>
      </c>
      <c r="F4916" s="26">
        <v>105</v>
      </c>
      <c r="G4916" s="24">
        <v>0.18</v>
      </c>
      <c r="H4916">
        <f>VLOOKUP($B4916,產品!$A$1:$E$61,4,FALSE)*(1-$G4916)*$F4916</f>
        <v>154980</v>
      </c>
      <c r="I4916" s="58">
        <f>$H4916-VLOOKUP($B4916,產品!$A$2:$E$61,5,FALSE)*F4916-$R4916</f>
        <v>77520.240000000005</v>
      </c>
      <c r="J4916">
        <f t="shared" si="228"/>
        <v>2022</v>
      </c>
      <c r="P4916" t="str">
        <f>MID(VLOOKUP($D4916,業務!$A$1:$E$11,2,FALSE),FIND("/",VLOOKUP($D4916,業務!$A$1:$E$11,2,FALSE))+1,2)</f>
        <v>副理</v>
      </c>
      <c r="Q4916">
        <f t="shared" si="229"/>
        <v>1.2E-2</v>
      </c>
      <c r="R4916">
        <f t="shared" si="230"/>
        <v>1859.76</v>
      </c>
    </row>
    <row r="4917" spans="1:18" ht="15.75" customHeight="1">
      <c r="A4917" s="19">
        <v>4916</v>
      </c>
      <c r="B4917" s="4">
        <v>31</v>
      </c>
      <c r="C4917" s="15">
        <v>285</v>
      </c>
      <c r="D4917" s="21">
        <v>6</v>
      </c>
      <c r="E4917" s="22">
        <v>44768</v>
      </c>
      <c r="F4917" s="26">
        <v>5</v>
      </c>
      <c r="G4917" s="24">
        <v>0.14000000000000001</v>
      </c>
      <c r="H4917">
        <f>VLOOKUP($B4917,產品!$A$1:$E$61,4,FALSE)*(1-$G4917)*$F4917</f>
        <v>30100</v>
      </c>
      <c r="I4917" s="58">
        <f>$H4917-VLOOKUP($B4917,產品!$A$2:$E$61,5,FALSE)*F4917-$R4917</f>
        <v>8799</v>
      </c>
      <c r="J4917">
        <f t="shared" si="228"/>
        <v>2022</v>
      </c>
      <c r="P4917" t="str">
        <f>MID(VLOOKUP($D4917,業務!$A$1:$E$11,2,FALSE),FIND("/",VLOOKUP($D4917,業務!$A$1:$E$11,2,FALSE))+1,2)</f>
        <v>專員</v>
      </c>
      <c r="Q4917">
        <f t="shared" si="229"/>
        <v>0.01</v>
      </c>
      <c r="R4917">
        <f t="shared" si="230"/>
        <v>301</v>
      </c>
    </row>
    <row r="4918" spans="1:18" ht="15.75" customHeight="1">
      <c r="A4918" s="19">
        <v>4917</v>
      </c>
      <c r="B4918" s="4">
        <v>13</v>
      </c>
      <c r="C4918" s="15">
        <v>7</v>
      </c>
      <c r="D4918" s="21">
        <v>10</v>
      </c>
      <c r="E4918" s="22">
        <v>44768</v>
      </c>
      <c r="F4918" s="26">
        <v>5</v>
      </c>
      <c r="G4918" s="24">
        <v>0.08</v>
      </c>
      <c r="H4918">
        <f>VLOOKUP($B4918,產品!$A$1:$E$61,4,FALSE)*(1-$G4918)*$F4918</f>
        <v>8280</v>
      </c>
      <c r="I4918" s="58">
        <f>$H4918-VLOOKUP($B4918,產品!$A$2:$E$61,5,FALSE)*F4918-$R4918</f>
        <v>4597.2</v>
      </c>
      <c r="J4918">
        <f t="shared" si="228"/>
        <v>2022</v>
      </c>
      <c r="P4918" t="str">
        <f>MID(VLOOKUP($D4918,業務!$A$1:$E$11,2,FALSE),FIND("/",VLOOKUP($D4918,業務!$A$1:$E$11,2,FALSE))+1,2)</f>
        <v>專員</v>
      </c>
      <c r="Q4918">
        <f t="shared" si="229"/>
        <v>0.01</v>
      </c>
      <c r="R4918">
        <f t="shared" si="230"/>
        <v>82.8</v>
      </c>
    </row>
    <row r="4919" spans="1:18" ht="15.75" customHeight="1">
      <c r="A4919" s="19">
        <v>4918</v>
      </c>
      <c r="B4919" s="4">
        <v>51</v>
      </c>
      <c r="C4919" s="15">
        <v>276</v>
      </c>
      <c r="D4919" s="21">
        <v>5</v>
      </c>
      <c r="E4919" s="33">
        <v>44768</v>
      </c>
      <c r="F4919" s="14">
        <v>7</v>
      </c>
      <c r="G4919" s="34">
        <v>0.14000000000000001</v>
      </c>
      <c r="H4919">
        <f>VLOOKUP($B4919,產品!$A$1:$E$61,4,FALSE)*(1-$G4919)*$F4919</f>
        <v>120400</v>
      </c>
      <c r="I4919" s="58">
        <f>$H4919-VLOOKUP($B4919,產品!$A$2:$E$61,5,FALSE)*F4919-$R4919</f>
        <v>21196</v>
      </c>
      <c r="J4919">
        <f t="shared" si="228"/>
        <v>2022</v>
      </c>
      <c r="P4919" t="str">
        <f>MID(VLOOKUP($D4919,業務!$A$1:$E$11,2,FALSE),FIND("/",VLOOKUP($D4919,業務!$A$1:$E$11,2,FALSE))+1,2)</f>
        <v>專員</v>
      </c>
      <c r="Q4919">
        <f t="shared" si="229"/>
        <v>0.01</v>
      </c>
      <c r="R4919">
        <f t="shared" si="230"/>
        <v>1204</v>
      </c>
    </row>
    <row r="4920" spans="1:18" ht="15.75" customHeight="1">
      <c r="A4920" s="19">
        <v>4919</v>
      </c>
      <c r="B4920" s="4">
        <v>7</v>
      </c>
      <c r="C4920" s="15">
        <v>267</v>
      </c>
      <c r="D4920" s="21">
        <v>2</v>
      </c>
      <c r="E4920" s="22">
        <v>44768</v>
      </c>
      <c r="F4920" s="26">
        <v>10</v>
      </c>
      <c r="G4920" s="24">
        <v>0.12</v>
      </c>
      <c r="H4920">
        <f>VLOOKUP($B4920,產品!$A$1:$E$61,4,FALSE)*(1-$G4920)*$F4920</f>
        <v>8800</v>
      </c>
      <c r="I4920" s="58">
        <f>$H4920-VLOOKUP($B4920,產品!$A$2:$E$61,5,FALSE)*F4920-$R4920</f>
        <v>4668</v>
      </c>
      <c r="J4920">
        <f t="shared" si="228"/>
        <v>2022</v>
      </c>
      <c r="P4920" t="str">
        <f>MID(VLOOKUP($D4920,業務!$A$1:$E$11,2,FALSE),FIND("/",VLOOKUP($D4920,業務!$A$1:$E$11,2,FALSE))+1,2)</f>
        <v>經理</v>
      </c>
      <c r="Q4920">
        <f t="shared" si="229"/>
        <v>1.4999999999999999E-2</v>
      </c>
      <c r="R4920">
        <f t="shared" si="230"/>
        <v>132</v>
      </c>
    </row>
    <row r="4921" spans="1:18" ht="15.75" customHeight="1">
      <c r="A4921" s="19">
        <v>4920</v>
      </c>
      <c r="B4921" s="4">
        <v>51</v>
      </c>
      <c r="C4921" s="15">
        <v>276</v>
      </c>
      <c r="D4921" s="21">
        <v>5</v>
      </c>
      <c r="E4921" s="22">
        <v>44768</v>
      </c>
      <c r="F4921" s="26">
        <v>11</v>
      </c>
      <c r="G4921" s="24">
        <v>0.2</v>
      </c>
      <c r="H4921">
        <f>VLOOKUP($B4921,產品!$A$1:$E$61,4,FALSE)*(1-$G4921)*$F4921</f>
        <v>176000</v>
      </c>
      <c r="I4921" s="58">
        <f>$H4921-VLOOKUP($B4921,產品!$A$2:$E$61,5,FALSE)*F4921-$R4921</f>
        <v>20240</v>
      </c>
      <c r="J4921">
        <f t="shared" si="228"/>
        <v>2022</v>
      </c>
      <c r="P4921" t="str">
        <f>MID(VLOOKUP($D4921,業務!$A$1:$E$11,2,FALSE),FIND("/",VLOOKUP($D4921,業務!$A$1:$E$11,2,FALSE))+1,2)</f>
        <v>專員</v>
      </c>
      <c r="Q4921">
        <f t="shared" si="229"/>
        <v>0.01</v>
      </c>
      <c r="R4921">
        <f t="shared" si="230"/>
        <v>1760</v>
      </c>
    </row>
    <row r="4922" spans="1:18" ht="15.75" customHeight="1">
      <c r="A4922" s="19">
        <v>4921</v>
      </c>
      <c r="B4922" s="4">
        <v>55</v>
      </c>
      <c r="C4922" s="15">
        <v>263</v>
      </c>
      <c r="D4922" s="21">
        <v>2</v>
      </c>
      <c r="E4922" s="22">
        <v>44768</v>
      </c>
      <c r="F4922" s="26">
        <v>15</v>
      </c>
      <c r="G4922" s="24">
        <v>7.0000000000000007E-2</v>
      </c>
      <c r="H4922">
        <f>VLOOKUP($B4922,產品!$A$1:$E$61,4,FALSE)*(1-$G4922)*$F4922</f>
        <v>279000</v>
      </c>
      <c r="I4922" s="58">
        <f>$H4922-VLOOKUP($B4922,產品!$A$2:$E$61,5,FALSE)*F4922-$R4922</f>
        <v>64815</v>
      </c>
      <c r="J4922">
        <f t="shared" si="228"/>
        <v>2022</v>
      </c>
      <c r="P4922" t="str">
        <f>MID(VLOOKUP($D4922,業務!$A$1:$E$11,2,FALSE),FIND("/",VLOOKUP($D4922,業務!$A$1:$E$11,2,FALSE))+1,2)</f>
        <v>經理</v>
      </c>
      <c r="Q4922">
        <f t="shared" si="229"/>
        <v>1.4999999999999999E-2</v>
      </c>
      <c r="R4922">
        <f t="shared" si="230"/>
        <v>4185</v>
      </c>
    </row>
    <row r="4923" spans="1:18" ht="15.75" customHeight="1">
      <c r="A4923" s="19">
        <v>4922</v>
      </c>
      <c r="B4923" s="4">
        <v>7</v>
      </c>
      <c r="C4923" s="15">
        <v>3</v>
      </c>
      <c r="D4923" s="21">
        <v>2</v>
      </c>
      <c r="E4923" s="22">
        <v>44768</v>
      </c>
      <c r="F4923" s="26">
        <v>20</v>
      </c>
      <c r="G4923" s="24">
        <v>0.11</v>
      </c>
      <c r="H4923">
        <f>VLOOKUP($B4923,產品!$A$1:$E$61,4,FALSE)*(1-$G4923)*$F4923</f>
        <v>17800</v>
      </c>
      <c r="I4923" s="58">
        <f>$H4923-VLOOKUP($B4923,產品!$A$2:$E$61,5,FALSE)*F4923-$R4923</f>
        <v>9533</v>
      </c>
      <c r="J4923">
        <f t="shared" si="228"/>
        <v>2022</v>
      </c>
      <c r="P4923" t="str">
        <f>MID(VLOOKUP($D4923,業務!$A$1:$E$11,2,FALSE),FIND("/",VLOOKUP($D4923,業務!$A$1:$E$11,2,FALSE))+1,2)</f>
        <v>經理</v>
      </c>
      <c r="Q4923">
        <f t="shared" si="229"/>
        <v>1.4999999999999999E-2</v>
      </c>
      <c r="R4923">
        <f t="shared" si="230"/>
        <v>267</v>
      </c>
    </row>
    <row r="4924" spans="1:18" ht="15.75" customHeight="1">
      <c r="A4924" s="19">
        <v>4923</v>
      </c>
      <c r="B4924" s="4">
        <v>21</v>
      </c>
      <c r="C4924" s="15">
        <v>10</v>
      </c>
      <c r="D4924" s="21">
        <v>9</v>
      </c>
      <c r="E4924" s="22">
        <v>44768</v>
      </c>
      <c r="F4924" s="26">
        <v>100</v>
      </c>
      <c r="G4924" s="24">
        <v>0.05</v>
      </c>
      <c r="H4924">
        <f>VLOOKUP($B4924,產品!$A$1:$E$61,4,FALSE)*(1-$G4924)*$F4924</f>
        <v>171000</v>
      </c>
      <c r="I4924" s="58">
        <f>$H4924-VLOOKUP($B4924,產品!$A$2:$E$61,5,FALSE)*F4924-$R4924</f>
        <v>96435</v>
      </c>
      <c r="J4924">
        <f t="shared" si="228"/>
        <v>2022</v>
      </c>
      <c r="P4924" t="str">
        <f>MID(VLOOKUP($D4924,業務!$A$1:$E$11,2,FALSE),FIND("/",VLOOKUP($D4924,業務!$A$1:$E$11,2,FALSE))+1,2)</f>
        <v>經理</v>
      </c>
      <c r="Q4924">
        <f t="shared" si="229"/>
        <v>1.4999999999999999E-2</v>
      </c>
      <c r="R4924">
        <f t="shared" si="230"/>
        <v>2565</v>
      </c>
    </row>
    <row r="4925" spans="1:18" ht="15.75" customHeight="1">
      <c r="A4925" s="19">
        <v>4924</v>
      </c>
      <c r="B4925" s="4">
        <v>48</v>
      </c>
      <c r="C4925" s="15">
        <v>11</v>
      </c>
      <c r="D4925" s="21">
        <v>4</v>
      </c>
      <c r="E4925" s="22">
        <v>44769</v>
      </c>
      <c r="F4925" s="26">
        <v>3</v>
      </c>
      <c r="G4925" s="24">
        <v>0.11</v>
      </c>
      <c r="H4925">
        <f>VLOOKUP($B4925,產品!$A$1:$E$61,4,FALSE)*(1-$G4925)*$F4925</f>
        <v>58740</v>
      </c>
      <c r="I4925" s="58">
        <f>$H4925-VLOOKUP($B4925,產品!$A$2:$E$61,5,FALSE)*F4925-$R4925</f>
        <v>15135.12</v>
      </c>
      <c r="J4925">
        <f t="shared" si="228"/>
        <v>2022</v>
      </c>
      <c r="P4925" t="str">
        <f>MID(VLOOKUP($D4925,業務!$A$1:$E$11,2,FALSE),FIND("/",VLOOKUP($D4925,業務!$A$1:$E$11,2,FALSE))+1,2)</f>
        <v>副理</v>
      </c>
      <c r="Q4925">
        <f t="shared" si="229"/>
        <v>1.2E-2</v>
      </c>
      <c r="R4925">
        <f t="shared" si="230"/>
        <v>704.88</v>
      </c>
    </row>
    <row r="4926" spans="1:18" ht="15.75" customHeight="1">
      <c r="A4926" s="19">
        <v>4925</v>
      </c>
      <c r="B4926" s="4">
        <v>33</v>
      </c>
      <c r="C4926" s="15">
        <v>6</v>
      </c>
      <c r="D4926" s="21">
        <v>3</v>
      </c>
      <c r="E4926" s="22">
        <v>44769</v>
      </c>
      <c r="F4926" s="26">
        <v>3</v>
      </c>
      <c r="G4926" s="24">
        <v>0.2</v>
      </c>
      <c r="H4926">
        <f>VLOOKUP($B4926,產品!$A$1:$E$61,4,FALSE)*(1-$G4926)*$F4926</f>
        <v>18000</v>
      </c>
      <c r="I4926" s="58">
        <f>$H4926-VLOOKUP($B4926,產品!$A$2:$E$61,5,FALSE)*F4926-$R4926</f>
        <v>4212</v>
      </c>
      <c r="J4926">
        <f t="shared" si="228"/>
        <v>2022</v>
      </c>
      <c r="P4926" t="str">
        <f>MID(VLOOKUP($D4926,業務!$A$1:$E$11,2,FALSE),FIND("/",VLOOKUP($D4926,業務!$A$1:$E$11,2,FALSE))+1,2)</f>
        <v>協理</v>
      </c>
      <c r="Q4926">
        <f t="shared" si="229"/>
        <v>1.6E-2</v>
      </c>
      <c r="R4926">
        <f t="shared" si="230"/>
        <v>288</v>
      </c>
    </row>
    <row r="4927" spans="1:18" ht="15.75" customHeight="1">
      <c r="A4927" s="19">
        <v>4926</v>
      </c>
      <c r="B4927" s="4">
        <v>35</v>
      </c>
      <c r="C4927" s="15">
        <v>5</v>
      </c>
      <c r="D4927" s="21">
        <v>10</v>
      </c>
      <c r="E4927" s="33">
        <v>44769</v>
      </c>
      <c r="F4927" s="14">
        <v>6</v>
      </c>
      <c r="G4927" s="34">
        <v>0.13</v>
      </c>
      <c r="H4927">
        <f>VLOOKUP($B4927,產品!$A$1:$E$61,4,FALSE)*(1-$G4927)*$F4927</f>
        <v>44370</v>
      </c>
      <c r="I4927" s="58">
        <f>$H4927-VLOOKUP($B4927,產品!$A$2:$E$61,5,FALSE)*F4927-$R4927</f>
        <v>13326.3</v>
      </c>
      <c r="J4927">
        <f t="shared" si="228"/>
        <v>2022</v>
      </c>
      <c r="P4927" t="str">
        <f>MID(VLOOKUP($D4927,業務!$A$1:$E$11,2,FALSE),FIND("/",VLOOKUP($D4927,業務!$A$1:$E$11,2,FALSE))+1,2)</f>
        <v>專員</v>
      </c>
      <c r="Q4927">
        <f t="shared" si="229"/>
        <v>0.01</v>
      </c>
      <c r="R4927">
        <f t="shared" si="230"/>
        <v>443.7</v>
      </c>
    </row>
    <row r="4928" spans="1:18" ht="15.75" customHeight="1">
      <c r="A4928" s="19">
        <v>4927</v>
      </c>
      <c r="B4928" s="4">
        <v>49</v>
      </c>
      <c r="C4928" s="15">
        <v>138</v>
      </c>
      <c r="D4928" s="21">
        <v>2</v>
      </c>
      <c r="E4928" s="33">
        <v>44769</v>
      </c>
      <c r="F4928" s="14">
        <v>13</v>
      </c>
      <c r="G4928" s="34">
        <v>0.1</v>
      </c>
      <c r="H4928">
        <f>VLOOKUP($B4928,產品!$A$1:$E$61,4,FALSE)*(1-$G4928)*$F4928</f>
        <v>175500</v>
      </c>
      <c r="I4928" s="58">
        <f>$H4928-VLOOKUP($B4928,產品!$A$2:$E$61,5,FALSE)*F4928-$R4928</f>
        <v>36367.5</v>
      </c>
      <c r="J4928">
        <f t="shared" si="228"/>
        <v>2022</v>
      </c>
      <c r="P4928" t="str">
        <f>MID(VLOOKUP($D4928,業務!$A$1:$E$11,2,FALSE),FIND("/",VLOOKUP($D4928,業務!$A$1:$E$11,2,FALSE))+1,2)</f>
        <v>經理</v>
      </c>
      <c r="Q4928">
        <f t="shared" si="229"/>
        <v>1.4999999999999999E-2</v>
      </c>
      <c r="R4928">
        <f t="shared" si="230"/>
        <v>2632.5</v>
      </c>
    </row>
    <row r="4929" spans="1:18" ht="15.75" customHeight="1">
      <c r="A4929" s="19">
        <v>4928</v>
      </c>
      <c r="B4929" s="4">
        <v>18</v>
      </c>
      <c r="C4929" s="15">
        <v>139</v>
      </c>
      <c r="D4929" s="21">
        <v>10</v>
      </c>
      <c r="E4929" s="22">
        <v>44769</v>
      </c>
      <c r="F4929" s="26">
        <v>30</v>
      </c>
      <c r="G4929" s="24">
        <v>0.12</v>
      </c>
      <c r="H4929">
        <f>VLOOKUP($B4929,產品!$A$1:$E$61,4,FALSE)*(1-$G4929)*$F4929</f>
        <v>47520</v>
      </c>
      <c r="I4929" s="58">
        <f>$H4929-VLOOKUP($B4929,產品!$A$2:$E$61,5,FALSE)*F4929-$R4929</f>
        <v>25444.799999999999</v>
      </c>
      <c r="J4929">
        <f t="shared" si="228"/>
        <v>2022</v>
      </c>
      <c r="P4929" t="str">
        <f>MID(VLOOKUP($D4929,業務!$A$1:$E$11,2,FALSE),FIND("/",VLOOKUP($D4929,業務!$A$1:$E$11,2,FALSE))+1,2)</f>
        <v>專員</v>
      </c>
      <c r="Q4929">
        <f t="shared" si="229"/>
        <v>0.01</v>
      </c>
      <c r="R4929">
        <f t="shared" si="230"/>
        <v>475.2</v>
      </c>
    </row>
    <row r="4930" spans="1:18" ht="15.75" customHeight="1">
      <c r="A4930" s="19">
        <v>4929</v>
      </c>
      <c r="B4930" s="4">
        <v>2</v>
      </c>
      <c r="C4930" s="15">
        <v>11</v>
      </c>
      <c r="D4930" s="21">
        <v>3</v>
      </c>
      <c r="E4930" s="22">
        <v>44769</v>
      </c>
      <c r="F4930" s="26">
        <v>70</v>
      </c>
      <c r="G4930" s="24">
        <v>0.16</v>
      </c>
      <c r="H4930">
        <f>VLOOKUP($B4930,產品!$A$1:$E$61,4,FALSE)*(1-$G4930)*$F4930</f>
        <v>58800</v>
      </c>
      <c r="I4930" s="58">
        <f>$H4930-VLOOKUP($B4930,產品!$A$2:$E$61,5,FALSE)*F4930-$R4930</f>
        <v>29859.200000000001</v>
      </c>
      <c r="J4930">
        <f t="shared" si="228"/>
        <v>2022</v>
      </c>
      <c r="P4930" t="str">
        <f>MID(VLOOKUP($D4930,業務!$A$1:$E$11,2,FALSE),FIND("/",VLOOKUP($D4930,業務!$A$1:$E$11,2,FALSE))+1,2)</f>
        <v>協理</v>
      </c>
      <c r="Q4930">
        <f t="shared" si="229"/>
        <v>1.6E-2</v>
      </c>
      <c r="R4930">
        <f t="shared" si="230"/>
        <v>940.80000000000007</v>
      </c>
    </row>
    <row r="4931" spans="1:18" ht="15.75" customHeight="1">
      <c r="A4931" s="19">
        <v>4930</v>
      </c>
      <c r="B4931" s="4">
        <v>8</v>
      </c>
      <c r="C4931" s="15">
        <v>9</v>
      </c>
      <c r="D4931" s="21">
        <v>9</v>
      </c>
      <c r="E4931" s="22">
        <v>44769</v>
      </c>
      <c r="F4931" s="26">
        <v>70</v>
      </c>
      <c r="G4931" s="24">
        <v>0.2</v>
      </c>
      <c r="H4931">
        <f>VLOOKUP($B4931,產品!$A$1:$E$61,4,FALSE)*(1-$G4931)*$F4931</f>
        <v>56000</v>
      </c>
      <c r="I4931" s="58">
        <f>$H4931-VLOOKUP($B4931,產品!$A$2:$E$61,5,FALSE)*F4931-$R4931</f>
        <v>27160</v>
      </c>
      <c r="J4931">
        <f t="shared" ref="J4931:J4994" si="231">YEAR(E4931)</f>
        <v>2022</v>
      </c>
      <c r="P4931" t="str">
        <f>MID(VLOOKUP($D4931,業務!$A$1:$E$11,2,FALSE),FIND("/",VLOOKUP($D4931,業務!$A$1:$E$11,2,FALSE))+1,2)</f>
        <v>經理</v>
      </c>
      <c r="Q4931">
        <f t="shared" ref="Q4931:Q4994" si="232">IF($P4931="專員",1%,IF($P4931="副理",1.2%,IF($P4931="經理",1.5%,IF($P4931="協理",1.6%,0))))</f>
        <v>1.4999999999999999E-2</v>
      </c>
      <c r="R4931">
        <f t="shared" ref="R4931:R4994" si="233">$H4931*$Q4931</f>
        <v>840</v>
      </c>
    </row>
    <row r="4932" spans="1:18" ht="15.75" customHeight="1">
      <c r="A4932" s="19">
        <v>4931</v>
      </c>
      <c r="B4932" s="4">
        <v>51</v>
      </c>
      <c r="C4932" s="15">
        <v>268</v>
      </c>
      <c r="D4932" s="21">
        <v>4</v>
      </c>
      <c r="E4932" s="22">
        <v>44770</v>
      </c>
      <c r="F4932" s="26">
        <v>4</v>
      </c>
      <c r="G4932" s="24">
        <v>7.0000000000000007E-2</v>
      </c>
      <c r="H4932">
        <f>VLOOKUP($B4932,產品!$A$1:$E$61,4,FALSE)*(1-$G4932)*$F4932</f>
        <v>74400</v>
      </c>
      <c r="I4932" s="58">
        <f>$H4932-VLOOKUP($B4932,產品!$A$2:$E$61,5,FALSE)*F4932-$R4932</f>
        <v>17507.2</v>
      </c>
      <c r="J4932">
        <f t="shared" si="231"/>
        <v>2022</v>
      </c>
      <c r="P4932" t="str">
        <f>MID(VLOOKUP($D4932,業務!$A$1:$E$11,2,FALSE),FIND("/",VLOOKUP($D4932,業務!$A$1:$E$11,2,FALSE))+1,2)</f>
        <v>副理</v>
      </c>
      <c r="Q4932">
        <f t="shared" si="232"/>
        <v>1.2E-2</v>
      </c>
      <c r="R4932">
        <f t="shared" si="233"/>
        <v>892.80000000000007</v>
      </c>
    </row>
    <row r="4933" spans="1:18" ht="15.75" customHeight="1">
      <c r="A4933" s="19">
        <v>4932</v>
      </c>
      <c r="B4933" s="4">
        <v>25</v>
      </c>
      <c r="C4933" s="15">
        <v>12</v>
      </c>
      <c r="D4933" s="21">
        <v>5</v>
      </c>
      <c r="E4933" s="33">
        <v>44770</v>
      </c>
      <c r="F4933" s="14">
        <v>10</v>
      </c>
      <c r="G4933" s="34">
        <v>0.15</v>
      </c>
      <c r="H4933">
        <f>VLOOKUP($B4933,產品!$A$1:$E$61,4,FALSE)*(1-$G4933)*$F4933</f>
        <v>51000</v>
      </c>
      <c r="I4933" s="58">
        <f>$H4933-VLOOKUP($B4933,產品!$A$2:$E$61,5,FALSE)*F4933-$R4933</f>
        <v>14490</v>
      </c>
      <c r="J4933">
        <f t="shared" si="231"/>
        <v>2022</v>
      </c>
      <c r="P4933" t="str">
        <f>MID(VLOOKUP($D4933,業務!$A$1:$E$11,2,FALSE),FIND("/",VLOOKUP($D4933,業務!$A$1:$E$11,2,FALSE))+1,2)</f>
        <v>專員</v>
      </c>
      <c r="Q4933">
        <f t="shared" si="232"/>
        <v>0.01</v>
      </c>
      <c r="R4933">
        <f t="shared" si="233"/>
        <v>510</v>
      </c>
    </row>
    <row r="4934" spans="1:18" ht="15.75" customHeight="1">
      <c r="A4934" s="19">
        <v>4933</v>
      </c>
      <c r="B4934" s="4">
        <v>1</v>
      </c>
      <c r="C4934" s="15">
        <v>268</v>
      </c>
      <c r="D4934" s="21">
        <v>6</v>
      </c>
      <c r="E4934" s="22">
        <v>44770</v>
      </c>
      <c r="F4934" s="26">
        <v>60</v>
      </c>
      <c r="G4934" s="24">
        <v>0.17</v>
      </c>
      <c r="H4934">
        <f>VLOOKUP($B4934,產品!$A$1:$E$61,4,FALSE)*(1-$G4934)*$F4934</f>
        <v>49800</v>
      </c>
      <c r="I4934" s="58">
        <f>$H4934-VLOOKUP($B4934,產品!$A$2:$E$61,5,FALSE)*F4934-$R4934</f>
        <v>25302</v>
      </c>
      <c r="J4934">
        <f t="shared" si="231"/>
        <v>2022</v>
      </c>
      <c r="P4934" t="str">
        <f>MID(VLOOKUP($D4934,業務!$A$1:$E$11,2,FALSE),FIND("/",VLOOKUP($D4934,業務!$A$1:$E$11,2,FALSE))+1,2)</f>
        <v>專員</v>
      </c>
      <c r="Q4934">
        <f t="shared" si="232"/>
        <v>0.01</v>
      </c>
      <c r="R4934">
        <f t="shared" si="233"/>
        <v>498</v>
      </c>
    </row>
    <row r="4935" spans="1:18" ht="15.75" customHeight="1">
      <c r="A4935" s="19">
        <v>4934</v>
      </c>
      <c r="B4935" s="4">
        <v>21</v>
      </c>
      <c r="C4935" s="15">
        <v>116</v>
      </c>
      <c r="D4935" s="21">
        <v>10</v>
      </c>
      <c r="E4935" s="22">
        <v>44770</v>
      </c>
      <c r="F4935" s="26">
        <v>70</v>
      </c>
      <c r="G4935" s="24">
        <v>0.13</v>
      </c>
      <c r="H4935">
        <f>VLOOKUP($B4935,產品!$A$1:$E$61,4,FALSE)*(1-$G4935)*$F4935</f>
        <v>109620</v>
      </c>
      <c r="I4935" s="58">
        <f>$H4935-VLOOKUP($B4935,產品!$A$2:$E$61,5,FALSE)*F4935-$R4935</f>
        <v>58123.8</v>
      </c>
      <c r="J4935">
        <f t="shared" si="231"/>
        <v>2022</v>
      </c>
      <c r="P4935" t="str">
        <f>MID(VLOOKUP($D4935,業務!$A$1:$E$11,2,FALSE),FIND("/",VLOOKUP($D4935,業務!$A$1:$E$11,2,FALSE))+1,2)</f>
        <v>專員</v>
      </c>
      <c r="Q4935">
        <f t="shared" si="232"/>
        <v>0.01</v>
      </c>
      <c r="R4935">
        <f t="shared" si="233"/>
        <v>1096.2</v>
      </c>
    </row>
    <row r="4936" spans="1:18" ht="15.75" customHeight="1">
      <c r="A4936" s="19">
        <v>4935</v>
      </c>
      <c r="B4936" s="4">
        <v>9</v>
      </c>
      <c r="C4936" s="15">
        <v>257</v>
      </c>
      <c r="D4936" s="21">
        <v>2</v>
      </c>
      <c r="E4936" s="33">
        <v>44770</v>
      </c>
      <c r="F4936" s="14">
        <v>100</v>
      </c>
      <c r="G4936" s="34">
        <v>0.19</v>
      </c>
      <c r="H4936">
        <f>VLOOKUP($B4936,產品!$A$1:$E$61,4,FALSE)*(1-$G4936)*$F4936</f>
        <v>81000</v>
      </c>
      <c r="I4936" s="58">
        <f>$H4936-VLOOKUP($B4936,產品!$A$2:$E$61,5,FALSE)*F4936-$R4936</f>
        <v>39785</v>
      </c>
      <c r="J4936">
        <f t="shared" si="231"/>
        <v>2022</v>
      </c>
      <c r="P4936" t="str">
        <f>MID(VLOOKUP($D4936,業務!$A$1:$E$11,2,FALSE),FIND("/",VLOOKUP($D4936,業務!$A$1:$E$11,2,FALSE))+1,2)</f>
        <v>經理</v>
      </c>
      <c r="Q4936">
        <f t="shared" si="232"/>
        <v>1.4999999999999999E-2</v>
      </c>
      <c r="R4936">
        <f t="shared" si="233"/>
        <v>1215</v>
      </c>
    </row>
    <row r="4937" spans="1:18" ht="15.75" customHeight="1">
      <c r="A4937" s="19">
        <v>4936</v>
      </c>
      <c r="B4937" s="4">
        <v>3</v>
      </c>
      <c r="C4937" s="15">
        <v>5</v>
      </c>
      <c r="D4937" s="21">
        <v>4</v>
      </c>
      <c r="E4937" s="22">
        <v>44770</v>
      </c>
      <c r="F4937" s="26">
        <v>200</v>
      </c>
      <c r="G4937" s="24">
        <v>0.15</v>
      </c>
      <c r="H4937">
        <f>VLOOKUP($B4937,產品!$A$1:$E$61,4,FALSE)*(1-$G4937)*$F4937</f>
        <v>170000</v>
      </c>
      <c r="I4937" s="58">
        <f>$H4937-VLOOKUP($B4937,產品!$A$2:$E$61,5,FALSE)*F4937-$R4937</f>
        <v>87960</v>
      </c>
      <c r="J4937">
        <f t="shared" si="231"/>
        <v>2022</v>
      </c>
      <c r="P4937" t="str">
        <f>MID(VLOOKUP($D4937,業務!$A$1:$E$11,2,FALSE),FIND("/",VLOOKUP($D4937,業務!$A$1:$E$11,2,FALSE))+1,2)</f>
        <v>副理</v>
      </c>
      <c r="Q4937">
        <f t="shared" si="232"/>
        <v>1.2E-2</v>
      </c>
      <c r="R4937">
        <f t="shared" si="233"/>
        <v>2040</v>
      </c>
    </row>
    <row r="4938" spans="1:18" ht="15.75" customHeight="1">
      <c r="A4938" s="19">
        <v>4937</v>
      </c>
      <c r="B4938" s="4">
        <v>45</v>
      </c>
      <c r="C4938" s="15">
        <v>4</v>
      </c>
      <c r="D4938" s="21">
        <v>1</v>
      </c>
      <c r="E4938" s="22">
        <v>44771</v>
      </c>
      <c r="F4938" s="26">
        <v>2</v>
      </c>
      <c r="G4938" s="24">
        <v>7.0000000000000007E-2</v>
      </c>
      <c r="H4938">
        <f>VLOOKUP($B4938,產品!$A$1:$E$61,4,FALSE)*(1-$G4938)*$F4938</f>
        <v>26040</v>
      </c>
      <c r="I4938" s="58">
        <f>$H4938-VLOOKUP($B4938,產品!$A$2:$E$61,5,FALSE)*F4938-$R4938</f>
        <v>7579.6</v>
      </c>
      <c r="J4938">
        <f t="shared" si="231"/>
        <v>2022</v>
      </c>
      <c r="P4938" t="str">
        <f>MID(VLOOKUP($D4938,業務!$A$1:$E$11,2,FALSE),FIND("/",VLOOKUP($D4938,業務!$A$1:$E$11,2,FALSE))+1,2)</f>
        <v>專員</v>
      </c>
      <c r="Q4938">
        <f t="shared" si="232"/>
        <v>0.01</v>
      </c>
      <c r="R4938">
        <f t="shared" si="233"/>
        <v>260.39999999999998</v>
      </c>
    </row>
    <row r="4939" spans="1:18" ht="15.75" customHeight="1">
      <c r="A4939" s="19">
        <v>4938</v>
      </c>
      <c r="B4939" s="4">
        <v>46</v>
      </c>
      <c r="C4939" s="15">
        <v>12</v>
      </c>
      <c r="D4939" s="21">
        <v>3</v>
      </c>
      <c r="E4939" s="22">
        <v>44771</v>
      </c>
      <c r="F4939" s="26">
        <v>3</v>
      </c>
      <c r="G4939" s="24">
        <v>0.1</v>
      </c>
      <c r="H4939">
        <f>VLOOKUP($B4939,產品!$A$1:$E$61,4,FALSE)*(1-$G4939)*$F4939</f>
        <v>45900</v>
      </c>
      <c r="I4939" s="58">
        <f>$H4939-VLOOKUP($B4939,產品!$A$2:$E$61,5,FALSE)*F4939-$R4939</f>
        <v>12015.6</v>
      </c>
      <c r="J4939">
        <f t="shared" si="231"/>
        <v>2022</v>
      </c>
      <c r="P4939" t="str">
        <f>MID(VLOOKUP($D4939,業務!$A$1:$E$11,2,FALSE),FIND("/",VLOOKUP($D4939,業務!$A$1:$E$11,2,FALSE))+1,2)</f>
        <v>協理</v>
      </c>
      <c r="Q4939">
        <f t="shared" si="232"/>
        <v>1.6E-2</v>
      </c>
      <c r="R4939">
        <f t="shared" si="233"/>
        <v>734.4</v>
      </c>
    </row>
    <row r="4940" spans="1:18" ht="15.75" customHeight="1">
      <c r="A4940" s="19">
        <v>4939</v>
      </c>
      <c r="B4940" s="4">
        <v>25</v>
      </c>
      <c r="C4940" s="15">
        <v>115</v>
      </c>
      <c r="D4940" s="21">
        <v>9</v>
      </c>
      <c r="E4940" s="22">
        <v>44771</v>
      </c>
      <c r="F4940" s="26">
        <v>7</v>
      </c>
      <c r="G4940" s="24">
        <v>0.17</v>
      </c>
      <c r="H4940">
        <f>VLOOKUP($B4940,產品!$A$1:$E$61,4,FALSE)*(1-$G4940)*$F4940</f>
        <v>34860</v>
      </c>
      <c r="I4940" s="58">
        <f>$H4940-VLOOKUP($B4940,產品!$A$2:$E$61,5,FALSE)*F4940-$R4940</f>
        <v>9137.1</v>
      </c>
      <c r="J4940">
        <f t="shared" si="231"/>
        <v>2022</v>
      </c>
      <c r="P4940" t="str">
        <f>MID(VLOOKUP($D4940,業務!$A$1:$E$11,2,FALSE),FIND("/",VLOOKUP($D4940,業務!$A$1:$E$11,2,FALSE))+1,2)</f>
        <v>經理</v>
      </c>
      <c r="Q4940">
        <f t="shared" si="232"/>
        <v>1.4999999999999999E-2</v>
      </c>
      <c r="R4940">
        <f t="shared" si="233"/>
        <v>522.9</v>
      </c>
    </row>
    <row r="4941" spans="1:18" ht="15.75" customHeight="1">
      <c r="A4941" s="19">
        <v>4940</v>
      </c>
      <c r="B4941" s="4">
        <v>54</v>
      </c>
      <c r="C4941" s="15">
        <v>285</v>
      </c>
      <c r="D4941" s="21">
        <v>3</v>
      </c>
      <c r="E4941" s="22">
        <v>44771</v>
      </c>
      <c r="F4941" s="26">
        <v>13</v>
      </c>
      <c r="G4941" s="24">
        <v>0.14000000000000001</v>
      </c>
      <c r="H4941">
        <f>VLOOKUP($B4941,產品!$A$1:$E$61,4,FALSE)*(1-$G4941)*$F4941</f>
        <v>201240</v>
      </c>
      <c r="I4941" s="58">
        <f>$H4941-VLOOKUP($B4941,產品!$A$2:$E$61,5,FALSE)*F4941-$R4941</f>
        <v>34220.160000000003</v>
      </c>
      <c r="J4941">
        <f t="shared" si="231"/>
        <v>2022</v>
      </c>
      <c r="P4941" t="str">
        <f>MID(VLOOKUP($D4941,業務!$A$1:$E$11,2,FALSE),FIND("/",VLOOKUP($D4941,業務!$A$1:$E$11,2,FALSE))+1,2)</f>
        <v>協理</v>
      </c>
      <c r="Q4941">
        <f t="shared" si="232"/>
        <v>1.6E-2</v>
      </c>
      <c r="R4941">
        <f t="shared" si="233"/>
        <v>3219.84</v>
      </c>
    </row>
    <row r="4942" spans="1:18" ht="15.75" customHeight="1">
      <c r="A4942" s="19">
        <v>4941</v>
      </c>
      <c r="B4942" s="4">
        <v>12</v>
      </c>
      <c r="C4942" s="15">
        <v>118</v>
      </c>
      <c r="D4942" s="21">
        <v>4</v>
      </c>
      <c r="E4942" s="22">
        <v>44771</v>
      </c>
      <c r="F4942" s="26">
        <v>60</v>
      </c>
      <c r="G4942" s="24">
        <v>0.09</v>
      </c>
      <c r="H4942">
        <f>VLOOKUP($B4942,產品!$A$1:$E$61,4,FALSE)*(1-$G4942)*$F4942</f>
        <v>54600</v>
      </c>
      <c r="I4942" s="58">
        <f>$H4942-VLOOKUP($B4942,產品!$A$2:$E$61,5,FALSE)*F4942-$R4942</f>
        <v>29944.799999999999</v>
      </c>
      <c r="J4942">
        <f t="shared" si="231"/>
        <v>2022</v>
      </c>
      <c r="P4942" t="str">
        <f>MID(VLOOKUP($D4942,業務!$A$1:$E$11,2,FALSE),FIND("/",VLOOKUP($D4942,業務!$A$1:$E$11,2,FALSE))+1,2)</f>
        <v>副理</v>
      </c>
      <c r="Q4942">
        <f t="shared" si="232"/>
        <v>1.2E-2</v>
      </c>
      <c r="R4942">
        <f t="shared" si="233"/>
        <v>655.20000000000005</v>
      </c>
    </row>
    <row r="4943" spans="1:18" ht="15.75" customHeight="1">
      <c r="A4943" s="19">
        <v>4942</v>
      </c>
      <c r="B4943" s="4">
        <v>2</v>
      </c>
      <c r="C4943" s="15">
        <v>136</v>
      </c>
      <c r="D4943" s="21">
        <v>7</v>
      </c>
      <c r="E4943" s="33">
        <v>44771</v>
      </c>
      <c r="F4943" s="14">
        <v>90</v>
      </c>
      <c r="G4943" s="34">
        <v>0.15</v>
      </c>
      <c r="H4943">
        <f>VLOOKUP($B4943,產品!$A$1:$E$61,4,FALSE)*(1-$G4943)*$F4943</f>
        <v>76500</v>
      </c>
      <c r="I4943" s="58">
        <f>$H4943-VLOOKUP($B4943,產品!$A$2:$E$61,5,FALSE)*F4943-$R4943</f>
        <v>39582</v>
      </c>
      <c r="J4943">
        <f t="shared" si="231"/>
        <v>2022</v>
      </c>
      <c r="P4943" t="str">
        <f>MID(VLOOKUP($D4943,業務!$A$1:$E$11,2,FALSE),FIND("/",VLOOKUP($D4943,業務!$A$1:$E$11,2,FALSE))+1,2)</f>
        <v>副理</v>
      </c>
      <c r="Q4943">
        <f t="shared" si="232"/>
        <v>1.2E-2</v>
      </c>
      <c r="R4943">
        <f t="shared" si="233"/>
        <v>918</v>
      </c>
    </row>
    <row r="4944" spans="1:18" ht="15.75" customHeight="1">
      <c r="A4944" s="19">
        <v>4943</v>
      </c>
      <c r="B4944" s="4">
        <v>58</v>
      </c>
      <c r="C4944" s="15">
        <v>286</v>
      </c>
      <c r="D4944" s="21">
        <v>1</v>
      </c>
      <c r="E4944" s="22">
        <v>44772</v>
      </c>
      <c r="F4944" s="26">
        <v>3</v>
      </c>
      <c r="G4944" s="24">
        <v>7.0000000000000007E-2</v>
      </c>
      <c r="H4944">
        <f>VLOOKUP($B4944,產品!$A$1:$E$61,4,FALSE)*(1-$G4944)*$F4944</f>
        <v>58590</v>
      </c>
      <c r="I4944" s="58">
        <f>$H4944-VLOOKUP($B4944,產品!$A$2:$E$61,5,FALSE)*F4944-$R4944</f>
        <v>13904.100000000008</v>
      </c>
      <c r="J4944">
        <f t="shared" si="231"/>
        <v>2022</v>
      </c>
      <c r="P4944" t="str">
        <f>MID(VLOOKUP($D4944,業務!$A$1:$E$11,2,FALSE),FIND("/",VLOOKUP($D4944,業務!$A$1:$E$11,2,FALSE))+1,2)</f>
        <v>專員</v>
      </c>
      <c r="Q4944">
        <f t="shared" si="232"/>
        <v>0.01</v>
      </c>
      <c r="R4944">
        <f t="shared" si="233"/>
        <v>585.9</v>
      </c>
    </row>
    <row r="4945" spans="1:18" ht="15.75" customHeight="1">
      <c r="A4945" s="19">
        <v>4944</v>
      </c>
      <c r="B4945" s="4">
        <v>59</v>
      </c>
      <c r="C4945" s="15">
        <v>126</v>
      </c>
      <c r="D4945" s="21">
        <v>2</v>
      </c>
      <c r="E4945" s="22">
        <v>44772</v>
      </c>
      <c r="F4945" s="26">
        <v>4</v>
      </c>
      <c r="G4945" s="24">
        <v>0.15</v>
      </c>
      <c r="H4945">
        <f>VLOOKUP($B4945,產品!$A$1:$E$61,4,FALSE)*(1-$G4945)*$F4945</f>
        <v>81600</v>
      </c>
      <c r="I4945" s="58">
        <f>$H4945-VLOOKUP($B4945,產品!$A$2:$E$61,5,FALSE)*F4945-$R4945</f>
        <v>13176</v>
      </c>
      <c r="J4945">
        <f t="shared" si="231"/>
        <v>2022</v>
      </c>
      <c r="P4945" t="str">
        <f>MID(VLOOKUP($D4945,業務!$A$1:$E$11,2,FALSE),FIND("/",VLOOKUP($D4945,業務!$A$1:$E$11,2,FALSE))+1,2)</f>
        <v>經理</v>
      </c>
      <c r="Q4945">
        <f t="shared" si="232"/>
        <v>1.4999999999999999E-2</v>
      </c>
      <c r="R4945">
        <f t="shared" si="233"/>
        <v>1224</v>
      </c>
    </row>
    <row r="4946" spans="1:18" ht="15.75" customHeight="1">
      <c r="A4946" s="19">
        <v>4945</v>
      </c>
      <c r="B4946" s="4">
        <v>31</v>
      </c>
      <c r="C4946" s="15">
        <v>268</v>
      </c>
      <c r="D4946" s="21">
        <v>6</v>
      </c>
      <c r="E4946" s="22">
        <v>44772</v>
      </c>
      <c r="F4946" s="26">
        <v>6</v>
      </c>
      <c r="G4946" s="24">
        <v>7.0000000000000007E-2</v>
      </c>
      <c r="H4946">
        <f>VLOOKUP($B4946,產品!$A$1:$E$61,4,FALSE)*(1-$G4946)*$F4946</f>
        <v>39060</v>
      </c>
      <c r="I4946" s="58">
        <f>$H4946-VLOOKUP($B4946,產品!$A$2:$E$61,5,FALSE)*F4946-$R4946</f>
        <v>13469.4</v>
      </c>
      <c r="J4946">
        <f t="shared" si="231"/>
        <v>2022</v>
      </c>
      <c r="P4946" t="str">
        <f>MID(VLOOKUP($D4946,業務!$A$1:$E$11,2,FALSE),FIND("/",VLOOKUP($D4946,業務!$A$1:$E$11,2,FALSE))+1,2)</f>
        <v>專員</v>
      </c>
      <c r="Q4946">
        <f t="shared" si="232"/>
        <v>0.01</v>
      </c>
      <c r="R4946">
        <f t="shared" si="233"/>
        <v>390.6</v>
      </c>
    </row>
    <row r="4947" spans="1:18" ht="15.75" customHeight="1">
      <c r="A4947" s="19">
        <v>4946</v>
      </c>
      <c r="B4947" s="4">
        <v>25</v>
      </c>
      <c r="C4947" s="15">
        <v>274</v>
      </c>
      <c r="D4947" s="21">
        <v>9</v>
      </c>
      <c r="E4947" s="22">
        <v>44772</v>
      </c>
      <c r="F4947" s="26">
        <v>7</v>
      </c>
      <c r="G4947" s="24">
        <v>0.09</v>
      </c>
      <c r="H4947">
        <f>VLOOKUP($B4947,產品!$A$1:$E$61,4,FALSE)*(1-$G4947)*$F4947</f>
        <v>38220</v>
      </c>
      <c r="I4947" s="58">
        <f>$H4947-VLOOKUP($B4947,產品!$A$2:$E$61,5,FALSE)*F4947-$R4947</f>
        <v>12446.7</v>
      </c>
      <c r="J4947">
        <f t="shared" si="231"/>
        <v>2022</v>
      </c>
      <c r="P4947" t="str">
        <f>MID(VLOOKUP($D4947,業務!$A$1:$E$11,2,FALSE),FIND("/",VLOOKUP($D4947,業務!$A$1:$E$11,2,FALSE))+1,2)</f>
        <v>經理</v>
      </c>
      <c r="Q4947">
        <f t="shared" si="232"/>
        <v>1.4999999999999999E-2</v>
      </c>
      <c r="R4947">
        <f t="shared" si="233"/>
        <v>573.29999999999995</v>
      </c>
    </row>
    <row r="4948" spans="1:18" ht="15.75" customHeight="1">
      <c r="A4948" s="19">
        <v>4947</v>
      </c>
      <c r="B4948" s="4">
        <v>46</v>
      </c>
      <c r="C4948" s="15">
        <v>9</v>
      </c>
      <c r="D4948" s="21">
        <v>1</v>
      </c>
      <c r="E4948" s="22">
        <v>44772</v>
      </c>
      <c r="F4948" s="26">
        <v>10</v>
      </c>
      <c r="G4948" s="24">
        <v>0.1</v>
      </c>
      <c r="H4948">
        <f>VLOOKUP($B4948,產品!$A$1:$E$61,4,FALSE)*(1-$G4948)*$F4948</f>
        <v>153000</v>
      </c>
      <c r="I4948" s="58">
        <f>$H4948-VLOOKUP($B4948,產品!$A$2:$E$61,5,FALSE)*F4948-$R4948</f>
        <v>40970</v>
      </c>
      <c r="J4948">
        <f t="shared" si="231"/>
        <v>2022</v>
      </c>
      <c r="P4948" t="str">
        <f>MID(VLOOKUP($D4948,業務!$A$1:$E$11,2,FALSE),FIND("/",VLOOKUP($D4948,業務!$A$1:$E$11,2,FALSE))+1,2)</f>
        <v>專員</v>
      </c>
      <c r="Q4948">
        <f t="shared" si="232"/>
        <v>0.01</v>
      </c>
      <c r="R4948">
        <f t="shared" si="233"/>
        <v>1530</v>
      </c>
    </row>
    <row r="4949" spans="1:18" ht="15.75" customHeight="1">
      <c r="A4949" s="19">
        <v>4948</v>
      </c>
      <c r="B4949" s="4">
        <v>49</v>
      </c>
      <c r="C4949" s="15">
        <v>115</v>
      </c>
      <c r="D4949" s="21">
        <v>1</v>
      </c>
      <c r="E4949" s="22">
        <v>44772</v>
      </c>
      <c r="F4949" s="26">
        <v>13</v>
      </c>
      <c r="G4949" s="24">
        <v>0.06</v>
      </c>
      <c r="H4949">
        <f>VLOOKUP($B4949,產品!$A$1:$E$61,4,FALSE)*(1-$G4949)*$F4949</f>
        <v>183300</v>
      </c>
      <c r="I4949" s="58">
        <f>$H4949-VLOOKUP($B4949,產品!$A$2:$E$61,5,FALSE)*F4949-$R4949</f>
        <v>44967</v>
      </c>
      <c r="J4949">
        <f t="shared" si="231"/>
        <v>2022</v>
      </c>
      <c r="P4949" t="str">
        <f>MID(VLOOKUP($D4949,業務!$A$1:$E$11,2,FALSE),FIND("/",VLOOKUP($D4949,業務!$A$1:$E$11,2,FALSE))+1,2)</f>
        <v>專員</v>
      </c>
      <c r="Q4949">
        <f t="shared" si="232"/>
        <v>0.01</v>
      </c>
      <c r="R4949">
        <f t="shared" si="233"/>
        <v>1833</v>
      </c>
    </row>
    <row r="4950" spans="1:18" ht="15.75" customHeight="1">
      <c r="A4950" s="19">
        <v>4949</v>
      </c>
      <c r="B4950" s="4">
        <v>11</v>
      </c>
      <c r="C4950" s="15">
        <v>8</v>
      </c>
      <c r="D4950" s="21">
        <v>10</v>
      </c>
      <c r="E4950" s="22">
        <v>44772</v>
      </c>
      <c r="F4950" s="26">
        <v>19</v>
      </c>
      <c r="G4950" s="24">
        <v>0.15</v>
      </c>
      <c r="H4950">
        <f>VLOOKUP($B4950,產品!$A$1:$E$61,4,FALSE)*(1-$G4950)*$F4950</f>
        <v>16150</v>
      </c>
      <c r="I4950" s="58">
        <f>$H4950-VLOOKUP($B4950,產品!$A$2:$E$61,5,FALSE)*F4950-$R4950</f>
        <v>8388.5</v>
      </c>
      <c r="J4950">
        <f t="shared" si="231"/>
        <v>2022</v>
      </c>
      <c r="P4950" t="str">
        <f>MID(VLOOKUP($D4950,業務!$A$1:$E$11,2,FALSE),FIND("/",VLOOKUP($D4950,業務!$A$1:$E$11,2,FALSE))+1,2)</f>
        <v>專員</v>
      </c>
      <c r="Q4950">
        <f t="shared" si="232"/>
        <v>0.01</v>
      </c>
      <c r="R4950">
        <f t="shared" si="233"/>
        <v>161.5</v>
      </c>
    </row>
    <row r="4951" spans="1:18" ht="15.75" customHeight="1">
      <c r="A4951" s="19">
        <v>4950</v>
      </c>
      <c r="B4951" s="4">
        <v>22</v>
      </c>
      <c r="C4951" s="15">
        <v>139</v>
      </c>
      <c r="D4951" s="21">
        <v>1</v>
      </c>
      <c r="E4951" s="22">
        <v>44772</v>
      </c>
      <c r="F4951" s="26">
        <v>60</v>
      </c>
      <c r="G4951" s="24">
        <v>0.17</v>
      </c>
      <c r="H4951">
        <f>VLOOKUP($B4951,產品!$A$1:$E$61,4,FALSE)*(1-$G4951)*$F4951</f>
        <v>89640</v>
      </c>
      <c r="I4951" s="58">
        <f>$H4951-VLOOKUP($B4951,產品!$A$2:$E$61,5,FALSE)*F4951-$R4951</f>
        <v>45543.6</v>
      </c>
      <c r="J4951">
        <f t="shared" si="231"/>
        <v>2022</v>
      </c>
      <c r="P4951" t="str">
        <f>MID(VLOOKUP($D4951,業務!$A$1:$E$11,2,FALSE),FIND("/",VLOOKUP($D4951,業務!$A$1:$E$11,2,FALSE))+1,2)</f>
        <v>專員</v>
      </c>
      <c r="Q4951">
        <f t="shared" si="232"/>
        <v>0.01</v>
      </c>
      <c r="R4951">
        <f t="shared" si="233"/>
        <v>896.4</v>
      </c>
    </row>
    <row r="4952" spans="1:18" ht="15.75" customHeight="1">
      <c r="A4952" s="19">
        <v>4951</v>
      </c>
      <c r="B4952" s="4">
        <v>23</v>
      </c>
      <c r="C4952" s="15">
        <v>285</v>
      </c>
      <c r="D4952" s="21">
        <v>8</v>
      </c>
      <c r="E4952" s="33">
        <v>44772</v>
      </c>
      <c r="F4952" s="14">
        <v>70</v>
      </c>
      <c r="G4952" s="34">
        <v>0.12</v>
      </c>
      <c r="H4952">
        <f>VLOOKUP($B4952,產品!$A$1:$E$61,4,FALSE)*(1-$G4952)*$F4952</f>
        <v>110880</v>
      </c>
      <c r="I4952" s="58">
        <f>$H4952-VLOOKUP($B4952,產品!$A$2:$E$61,5,FALSE)*F4952-$R4952</f>
        <v>59371.199999999997</v>
      </c>
      <c r="J4952">
        <f t="shared" si="231"/>
        <v>2022</v>
      </c>
      <c r="P4952" t="str">
        <f>MID(VLOOKUP($D4952,業務!$A$1:$E$11,2,FALSE),FIND("/",VLOOKUP($D4952,業務!$A$1:$E$11,2,FALSE))+1,2)</f>
        <v>專員</v>
      </c>
      <c r="Q4952">
        <f t="shared" si="232"/>
        <v>0.01</v>
      </c>
      <c r="R4952">
        <f t="shared" si="233"/>
        <v>1108.8</v>
      </c>
    </row>
    <row r="4953" spans="1:18" ht="15.75" customHeight="1">
      <c r="A4953" s="19">
        <v>4952</v>
      </c>
      <c r="B4953" s="4">
        <v>13</v>
      </c>
      <c r="C4953" s="15">
        <v>274</v>
      </c>
      <c r="D4953" s="21">
        <v>1</v>
      </c>
      <c r="E4953" s="22">
        <v>44772</v>
      </c>
      <c r="F4953" s="26">
        <v>75</v>
      </c>
      <c r="G4953" s="24">
        <v>0.19</v>
      </c>
      <c r="H4953">
        <f>VLOOKUP($B4953,產品!$A$1:$E$61,4,FALSE)*(1-$G4953)*$F4953</f>
        <v>109350</v>
      </c>
      <c r="I4953" s="58">
        <f>$H4953-VLOOKUP($B4953,產品!$A$2:$E$61,5,FALSE)*F4953-$R4953</f>
        <v>54256.5</v>
      </c>
      <c r="J4953">
        <f t="shared" si="231"/>
        <v>2022</v>
      </c>
      <c r="P4953" t="str">
        <f>MID(VLOOKUP($D4953,業務!$A$1:$E$11,2,FALSE),FIND("/",VLOOKUP($D4953,業務!$A$1:$E$11,2,FALSE))+1,2)</f>
        <v>專員</v>
      </c>
      <c r="Q4953">
        <f t="shared" si="232"/>
        <v>0.01</v>
      </c>
      <c r="R4953">
        <f t="shared" si="233"/>
        <v>1093.5</v>
      </c>
    </row>
    <row r="4954" spans="1:18" ht="15.75" customHeight="1">
      <c r="A4954" s="19">
        <v>4953</v>
      </c>
      <c r="B4954" s="4">
        <v>41</v>
      </c>
      <c r="C4954" s="15">
        <v>114</v>
      </c>
      <c r="D4954" s="21">
        <v>7</v>
      </c>
      <c r="E4954" s="22">
        <v>44773</v>
      </c>
      <c r="F4954" s="26">
        <v>6</v>
      </c>
      <c r="G4954" s="24">
        <v>0.12</v>
      </c>
      <c r="H4954">
        <f>VLOOKUP($B4954,產品!$A$1:$E$61,4,FALSE)*(1-$G4954)*$F4954</f>
        <v>63360</v>
      </c>
      <c r="I4954" s="58">
        <f>$H4954-VLOOKUP($B4954,產品!$A$2:$E$61,5,FALSE)*F4954-$R4954</f>
        <v>15799.68</v>
      </c>
      <c r="J4954">
        <f t="shared" si="231"/>
        <v>2022</v>
      </c>
      <c r="P4954" t="str">
        <f>MID(VLOOKUP($D4954,業務!$A$1:$E$11,2,FALSE),FIND("/",VLOOKUP($D4954,業務!$A$1:$E$11,2,FALSE))+1,2)</f>
        <v>副理</v>
      </c>
      <c r="Q4954">
        <f t="shared" si="232"/>
        <v>1.2E-2</v>
      </c>
      <c r="R4954">
        <f t="shared" si="233"/>
        <v>760.32</v>
      </c>
    </row>
    <row r="4955" spans="1:18" ht="15.75" customHeight="1">
      <c r="A4955" s="19">
        <v>4954</v>
      </c>
      <c r="B4955" s="4">
        <v>40</v>
      </c>
      <c r="C4955" s="15">
        <v>275</v>
      </c>
      <c r="D4955" s="21">
        <v>4</v>
      </c>
      <c r="E4955" s="33">
        <v>44773</v>
      </c>
      <c r="F4955" s="14">
        <v>9</v>
      </c>
      <c r="G4955" s="34">
        <v>0.18</v>
      </c>
      <c r="H4955">
        <f>VLOOKUP($B4955,產品!$A$1:$E$61,4,FALSE)*(1-$G4955)*$F4955</f>
        <v>147600</v>
      </c>
      <c r="I4955" s="58">
        <f>$H4955-VLOOKUP($B4955,產品!$A$2:$E$61,5,FALSE)*F4955-$R4955</f>
        <v>28828.799999999999</v>
      </c>
      <c r="J4955">
        <f t="shared" si="231"/>
        <v>2022</v>
      </c>
      <c r="P4955" t="str">
        <f>MID(VLOOKUP($D4955,業務!$A$1:$E$11,2,FALSE),FIND("/",VLOOKUP($D4955,業務!$A$1:$E$11,2,FALSE))+1,2)</f>
        <v>副理</v>
      </c>
      <c r="Q4955">
        <f t="shared" si="232"/>
        <v>1.2E-2</v>
      </c>
      <c r="R4955">
        <f t="shared" si="233"/>
        <v>1771.2</v>
      </c>
    </row>
    <row r="4956" spans="1:18" ht="15.75" customHeight="1">
      <c r="A4956" s="19">
        <v>4955</v>
      </c>
      <c r="B4956" s="4">
        <v>26</v>
      </c>
      <c r="C4956" s="15">
        <v>5</v>
      </c>
      <c r="D4956" s="21">
        <v>4</v>
      </c>
      <c r="E4956" s="22">
        <v>44773</v>
      </c>
      <c r="F4956" s="26">
        <v>9</v>
      </c>
      <c r="G4956" s="24">
        <v>0.08</v>
      </c>
      <c r="H4956">
        <f>VLOOKUP($B4956,產品!$A$1:$E$61,4,FALSE)*(1-$G4956)*$F4956</f>
        <v>53820</v>
      </c>
      <c r="I4956" s="58">
        <f>$H4956-VLOOKUP($B4956,產品!$A$2:$E$61,5,FALSE)*F4956-$R4956</f>
        <v>18074.16</v>
      </c>
      <c r="J4956">
        <f t="shared" si="231"/>
        <v>2022</v>
      </c>
      <c r="P4956" t="str">
        <f>MID(VLOOKUP($D4956,業務!$A$1:$E$11,2,FALSE),FIND("/",VLOOKUP($D4956,業務!$A$1:$E$11,2,FALSE))+1,2)</f>
        <v>副理</v>
      </c>
      <c r="Q4956">
        <f t="shared" si="232"/>
        <v>1.2E-2</v>
      </c>
      <c r="R4956">
        <f t="shared" si="233"/>
        <v>645.84</v>
      </c>
    </row>
    <row r="4957" spans="1:18" ht="15.75" customHeight="1">
      <c r="A4957" s="19">
        <v>4956</v>
      </c>
      <c r="B4957" s="4">
        <v>15</v>
      </c>
      <c r="C4957" s="15">
        <v>258</v>
      </c>
      <c r="D4957" s="21">
        <v>2</v>
      </c>
      <c r="E4957" s="33">
        <v>44773</v>
      </c>
      <c r="F4957" s="14">
        <v>10</v>
      </c>
      <c r="G4957" s="34">
        <v>0.2</v>
      </c>
      <c r="H4957">
        <f>VLOOKUP($B4957,產品!$A$1:$E$61,4,FALSE)*(1-$G4957)*$F4957</f>
        <v>14400</v>
      </c>
      <c r="I4957" s="58">
        <f>$H4957-VLOOKUP($B4957,產品!$A$2:$E$61,5,FALSE)*F4957-$R4957</f>
        <v>6984</v>
      </c>
      <c r="J4957">
        <f t="shared" si="231"/>
        <v>2022</v>
      </c>
      <c r="P4957" t="str">
        <f>MID(VLOOKUP($D4957,業務!$A$1:$E$11,2,FALSE),FIND("/",VLOOKUP($D4957,業務!$A$1:$E$11,2,FALSE))+1,2)</f>
        <v>經理</v>
      </c>
      <c r="Q4957">
        <f t="shared" si="232"/>
        <v>1.4999999999999999E-2</v>
      </c>
      <c r="R4957">
        <f t="shared" si="233"/>
        <v>216</v>
      </c>
    </row>
    <row r="4958" spans="1:18" ht="15.75" customHeight="1">
      <c r="A4958" s="19">
        <v>4957</v>
      </c>
      <c r="B4958" s="4">
        <v>7</v>
      </c>
      <c r="C4958" s="15">
        <v>285</v>
      </c>
      <c r="D4958" s="21">
        <v>3</v>
      </c>
      <c r="E4958" s="33">
        <v>44773</v>
      </c>
      <c r="F4958" s="14">
        <v>15</v>
      </c>
      <c r="G4958" s="34">
        <v>7.0000000000000007E-2</v>
      </c>
      <c r="H4958">
        <f>VLOOKUP($B4958,產品!$A$1:$E$61,4,FALSE)*(1-$G4958)*$F4958</f>
        <v>13949.999999999998</v>
      </c>
      <c r="I4958" s="58">
        <f>$H4958-VLOOKUP($B4958,產品!$A$2:$E$61,5,FALSE)*F4958-$R4958</f>
        <v>7726.7999999999984</v>
      </c>
      <c r="J4958">
        <f t="shared" si="231"/>
        <v>2022</v>
      </c>
      <c r="P4958" t="str">
        <f>MID(VLOOKUP($D4958,業務!$A$1:$E$11,2,FALSE),FIND("/",VLOOKUP($D4958,業務!$A$1:$E$11,2,FALSE))+1,2)</f>
        <v>協理</v>
      </c>
      <c r="Q4958">
        <f t="shared" si="232"/>
        <v>1.6E-2</v>
      </c>
      <c r="R4958">
        <f t="shared" si="233"/>
        <v>223.2</v>
      </c>
    </row>
    <row r="4959" spans="1:18" ht="15.75" customHeight="1">
      <c r="A4959" s="19">
        <v>4958</v>
      </c>
      <c r="B4959" s="4">
        <v>21</v>
      </c>
      <c r="C4959" s="15">
        <v>11</v>
      </c>
      <c r="D4959" s="21">
        <v>9</v>
      </c>
      <c r="E4959" s="22">
        <v>44773</v>
      </c>
      <c r="F4959" s="26">
        <v>20</v>
      </c>
      <c r="G4959" s="24">
        <v>0.1</v>
      </c>
      <c r="H4959">
        <f>VLOOKUP($B4959,產品!$A$1:$E$61,4,FALSE)*(1-$G4959)*$F4959</f>
        <v>32400</v>
      </c>
      <c r="I4959" s="58">
        <f>$H4959-VLOOKUP($B4959,產品!$A$2:$E$61,5,FALSE)*F4959-$R4959</f>
        <v>17514</v>
      </c>
      <c r="J4959">
        <f t="shared" si="231"/>
        <v>2022</v>
      </c>
      <c r="P4959" t="str">
        <f>MID(VLOOKUP($D4959,業務!$A$1:$E$11,2,FALSE),FIND("/",VLOOKUP($D4959,業務!$A$1:$E$11,2,FALSE))+1,2)</f>
        <v>經理</v>
      </c>
      <c r="Q4959">
        <f t="shared" si="232"/>
        <v>1.4999999999999999E-2</v>
      </c>
      <c r="R4959">
        <f t="shared" si="233"/>
        <v>486</v>
      </c>
    </row>
    <row r="4960" spans="1:18" ht="15.75" customHeight="1">
      <c r="A4960" s="19">
        <v>4959</v>
      </c>
      <c r="B4960" s="4">
        <v>19</v>
      </c>
      <c r="C4960" s="15">
        <v>275</v>
      </c>
      <c r="D4960" s="21">
        <v>4</v>
      </c>
      <c r="E4960" s="22">
        <v>44773</v>
      </c>
      <c r="F4960" s="26">
        <v>60</v>
      </c>
      <c r="G4960" s="24">
        <v>7.0000000000000007E-2</v>
      </c>
      <c r="H4960">
        <f>VLOOKUP($B4960,產品!$A$1:$E$61,4,FALSE)*(1-$G4960)*$F4960</f>
        <v>100440</v>
      </c>
      <c r="I4960" s="58">
        <f>$H4960-VLOOKUP($B4960,產品!$A$2:$E$61,5,FALSE)*F4960-$R4960</f>
        <v>56034.720000000001</v>
      </c>
      <c r="J4960">
        <f t="shared" si="231"/>
        <v>2022</v>
      </c>
      <c r="P4960" t="str">
        <f>MID(VLOOKUP($D4960,業務!$A$1:$E$11,2,FALSE),FIND("/",VLOOKUP($D4960,業務!$A$1:$E$11,2,FALSE))+1,2)</f>
        <v>副理</v>
      </c>
      <c r="Q4960">
        <f t="shared" si="232"/>
        <v>1.2E-2</v>
      </c>
      <c r="R4960">
        <f t="shared" si="233"/>
        <v>1205.28</v>
      </c>
    </row>
    <row r="4961" spans="1:18" ht="15.75" customHeight="1">
      <c r="A4961" s="19">
        <v>4960</v>
      </c>
      <c r="B4961" s="4">
        <v>7</v>
      </c>
      <c r="C4961" s="15">
        <v>264</v>
      </c>
      <c r="D4961" s="21">
        <v>2</v>
      </c>
      <c r="E4961" s="22">
        <v>44773</v>
      </c>
      <c r="F4961" s="26">
        <v>60</v>
      </c>
      <c r="G4961" s="24">
        <v>0.08</v>
      </c>
      <c r="H4961">
        <f>VLOOKUP($B4961,產品!$A$1:$E$61,4,FALSE)*(1-$G4961)*$F4961</f>
        <v>55200</v>
      </c>
      <c r="I4961" s="58">
        <f>$H4961-VLOOKUP($B4961,產品!$A$2:$E$61,5,FALSE)*F4961-$R4961</f>
        <v>30372</v>
      </c>
      <c r="J4961">
        <f t="shared" si="231"/>
        <v>2022</v>
      </c>
      <c r="P4961" t="str">
        <f>MID(VLOOKUP($D4961,業務!$A$1:$E$11,2,FALSE),FIND("/",VLOOKUP($D4961,業務!$A$1:$E$11,2,FALSE))+1,2)</f>
        <v>經理</v>
      </c>
      <c r="Q4961">
        <f t="shared" si="232"/>
        <v>1.4999999999999999E-2</v>
      </c>
      <c r="R4961">
        <f t="shared" si="233"/>
        <v>828</v>
      </c>
    </row>
    <row r="4962" spans="1:18" ht="15.75" customHeight="1">
      <c r="A4962" s="19">
        <v>4961</v>
      </c>
      <c r="B4962" s="4">
        <v>14</v>
      </c>
      <c r="C4962" s="15">
        <v>7</v>
      </c>
      <c r="D4962" s="21">
        <v>6</v>
      </c>
      <c r="E4962" s="22">
        <v>44773</v>
      </c>
      <c r="F4962" s="26">
        <v>80</v>
      </c>
      <c r="G4962" s="24">
        <v>0.15</v>
      </c>
      <c r="H4962">
        <f>VLOOKUP($B4962,產品!$A$1:$E$61,4,FALSE)*(1-$G4962)*$F4962</f>
        <v>122400</v>
      </c>
      <c r="I4962" s="58">
        <f>$H4962-VLOOKUP($B4962,產品!$A$2:$E$61,5,FALSE)*F4962-$R4962</f>
        <v>63576</v>
      </c>
      <c r="J4962">
        <f t="shared" si="231"/>
        <v>2022</v>
      </c>
      <c r="P4962" t="str">
        <f>MID(VLOOKUP($D4962,業務!$A$1:$E$11,2,FALSE),FIND("/",VLOOKUP($D4962,業務!$A$1:$E$11,2,FALSE))+1,2)</f>
        <v>專員</v>
      </c>
      <c r="Q4962">
        <f t="shared" si="232"/>
        <v>0.01</v>
      </c>
      <c r="R4962">
        <f t="shared" si="233"/>
        <v>1224</v>
      </c>
    </row>
    <row r="4963" spans="1:18" ht="15.75" customHeight="1">
      <c r="A4963" s="19">
        <v>4962</v>
      </c>
      <c r="B4963" s="4">
        <v>7</v>
      </c>
      <c r="C4963" s="15">
        <v>293</v>
      </c>
      <c r="D4963" s="21">
        <v>4</v>
      </c>
      <c r="E4963" s="22">
        <v>44773</v>
      </c>
      <c r="F4963" s="26">
        <v>80</v>
      </c>
      <c r="G4963" s="24">
        <v>0.14000000000000001</v>
      </c>
      <c r="H4963">
        <f>VLOOKUP($B4963,產品!$A$1:$E$61,4,FALSE)*(1-$G4963)*$F4963</f>
        <v>68800</v>
      </c>
      <c r="I4963" s="58">
        <f>$H4963-VLOOKUP($B4963,產品!$A$2:$E$61,5,FALSE)*F4963-$R4963</f>
        <v>35974.400000000001</v>
      </c>
      <c r="J4963">
        <f t="shared" si="231"/>
        <v>2022</v>
      </c>
      <c r="P4963" t="str">
        <f>MID(VLOOKUP($D4963,業務!$A$1:$E$11,2,FALSE),FIND("/",VLOOKUP($D4963,業務!$A$1:$E$11,2,FALSE))+1,2)</f>
        <v>副理</v>
      </c>
      <c r="Q4963">
        <f t="shared" si="232"/>
        <v>1.2E-2</v>
      </c>
      <c r="R4963">
        <f t="shared" si="233"/>
        <v>825.6</v>
      </c>
    </row>
    <row r="4964" spans="1:18" ht="15.75" customHeight="1">
      <c r="A4964" s="19">
        <v>4963</v>
      </c>
      <c r="B4964" s="4">
        <v>41</v>
      </c>
      <c r="C4964" s="15">
        <v>291</v>
      </c>
      <c r="D4964" s="21">
        <v>4</v>
      </c>
      <c r="E4964" s="33">
        <v>44774</v>
      </c>
      <c r="F4964" s="14">
        <v>4</v>
      </c>
      <c r="G4964" s="34">
        <v>0.14000000000000001</v>
      </c>
      <c r="H4964">
        <f>VLOOKUP($B4964,產品!$A$1:$E$61,4,FALSE)*(1-$G4964)*$F4964</f>
        <v>41280</v>
      </c>
      <c r="I4964" s="58">
        <f>$H4964-VLOOKUP($B4964,產品!$A$2:$E$61,5,FALSE)*F4964-$R4964</f>
        <v>9584.64</v>
      </c>
      <c r="J4964">
        <f t="shared" si="231"/>
        <v>2022</v>
      </c>
      <c r="P4964" t="str">
        <f>MID(VLOOKUP($D4964,業務!$A$1:$E$11,2,FALSE),FIND("/",VLOOKUP($D4964,業務!$A$1:$E$11,2,FALSE))+1,2)</f>
        <v>副理</v>
      </c>
      <c r="Q4964">
        <f t="shared" si="232"/>
        <v>1.2E-2</v>
      </c>
      <c r="R4964">
        <f t="shared" si="233"/>
        <v>495.36</v>
      </c>
    </row>
    <row r="4965" spans="1:18" ht="15.75" customHeight="1">
      <c r="A4965" s="19">
        <v>4964</v>
      </c>
      <c r="B4965" s="4">
        <v>32</v>
      </c>
      <c r="C4965" s="15">
        <v>121</v>
      </c>
      <c r="D4965" s="21">
        <v>4</v>
      </c>
      <c r="E4965" s="22">
        <v>44774</v>
      </c>
      <c r="F4965" s="26">
        <v>12</v>
      </c>
      <c r="G4965" s="24">
        <v>0.13</v>
      </c>
      <c r="H4965">
        <f>VLOOKUP($B4965,產品!$A$1:$E$61,4,FALSE)*(1-$G4965)*$F4965</f>
        <v>78300</v>
      </c>
      <c r="I4965" s="58">
        <f>$H4965-VLOOKUP($B4965,產品!$A$2:$E$61,5,FALSE)*F4965-$R4965</f>
        <v>23360.400000000001</v>
      </c>
      <c r="J4965">
        <f t="shared" si="231"/>
        <v>2022</v>
      </c>
      <c r="P4965" t="str">
        <f>MID(VLOOKUP($D4965,業務!$A$1:$E$11,2,FALSE),FIND("/",VLOOKUP($D4965,業務!$A$1:$E$11,2,FALSE))+1,2)</f>
        <v>副理</v>
      </c>
      <c r="Q4965">
        <f t="shared" si="232"/>
        <v>1.2E-2</v>
      </c>
      <c r="R4965">
        <f t="shared" si="233"/>
        <v>939.6</v>
      </c>
    </row>
    <row r="4966" spans="1:18" ht="15.75" customHeight="1">
      <c r="A4966" s="19">
        <v>4965</v>
      </c>
      <c r="B4966" s="4">
        <v>23</v>
      </c>
      <c r="C4966" s="15">
        <v>118</v>
      </c>
      <c r="D4966" s="21">
        <v>4</v>
      </c>
      <c r="E4966" s="22">
        <v>44774</v>
      </c>
      <c r="F4966" s="26">
        <v>20</v>
      </c>
      <c r="G4966" s="24">
        <v>0.18</v>
      </c>
      <c r="H4966">
        <f>VLOOKUP($B4966,產品!$A$1:$E$61,4,FALSE)*(1-$G4966)*$F4966</f>
        <v>29520</v>
      </c>
      <c r="I4966" s="58">
        <f>$H4966-VLOOKUP($B4966,產品!$A$2:$E$61,5,FALSE)*F4966-$R4966</f>
        <v>14765.76</v>
      </c>
      <c r="J4966">
        <f t="shared" si="231"/>
        <v>2022</v>
      </c>
      <c r="P4966" t="str">
        <f>MID(VLOOKUP($D4966,業務!$A$1:$E$11,2,FALSE),FIND("/",VLOOKUP($D4966,業務!$A$1:$E$11,2,FALSE))+1,2)</f>
        <v>副理</v>
      </c>
      <c r="Q4966">
        <f t="shared" si="232"/>
        <v>1.2E-2</v>
      </c>
      <c r="R4966">
        <f t="shared" si="233"/>
        <v>354.24</v>
      </c>
    </row>
    <row r="4967" spans="1:18" ht="15.75" customHeight="1">
      <c r="A4967" s="19">
        <v>4966</v>
      </c>
      <c r="B4967" s="4">
        <v>10</v>
      </c>
      <c r="C4967" s="15">
        <v>1</v>
      </c>
      <c r="D4967" s="21">
        <v>1</v>
      </c>
      <c r="E4967" s="22">
        <v>44774</v>
      </c>
      <c r="F4967" s="26">
        <v>40</v>
      </c>
      <c r="G4967" s="24">
        <v>0.11</v>
      </c>
      <c r="H4967">
        <f>VLOOKUP($B4967,產品!$A$1:$E$61,4,FALSE)*(1-$G4967)*$F4967</f>
        <v>35600</v>
      </c>
      <c r="I4967" s="58">
        <f>$H4967-VLOOKUP($B4967,產品!$A$2:$E$61,5,FALSE)*F4967-$R4967</f>
        <v>19244</v>
      </c>
      <c r="J4967">
        <f t="shared" si="231"/>
        <v>2022</v>
      </c>
      <c r="P4967" t="str">
        <f>MID(VLOOKUP($D4967,業務!$A$1:$E$11,2,FALSE),FIND("/",VLOOKUP($D4967,業務!$A$1:$E$11,2,FALSE))+1,2)</f>
        <v>專員</v>
      </c>
      <c r="Q4967">
        <f t="shared" si="232"/>
        <v>0.01</v>
      </c>
      <c r="R4967">
        <f t="shared" si="233"/>
        <v>356</v>
      </c>
    </row>
    <row r="4968" spans="1:18" ht="15.75" customHeight="1">
      <c r="A4968" s="19">
        <v>4967</v>
      </c>
      <c r="B4968" s="4">
        <v>24</v>
      </c>
      <c r="C4968" s="15">
        <v>290</v>
      </c>
      <c r="D4968" s="21">
        <v>2</v>
      </c>
      <c r="E4968" s="22">
        <v>44774</v>
      </c>
      <c r="F4968" s="26">
        <v>60</v>
      </c>
      <c r="G4968" s="24">
        <v>0.09</v>
      </c>
      <c r="H4968">
        <f>VLOOKUP($B4968,產品!$A$1:$E$61,4,FALSE)*(1-$G4968)*$F4968</f>
        <v>98280</v>
      </c>
      <c r="I4968" s="58">
        <f>$H4968-VLOOKUP($B4968,產品!$A$2:$E$61,5,FALSE)*F4968-$R4968</f>
        <v>53605.8</v>
      </c>
      <c r="J4968">
        <f t="shared" si="231"/>
        <v>2022</v>
      </c>
      <c r="P4968" t="str">
        <f>MID(VLOOKUP($D4968,業務!$A$1:$E$11,2,FALSE),FIND("/",VLOOKUP($D4968,業務!$A$1:$E$11,2,FALSE))+1,2)</f>
        <v>經理</v>
      </c>
      <c r="Q4968">
        <f t="shared" si="232"/>
        <v>1.4999999999999999E-2</v>
      </c>
      <c r="R4968">
        <f t="shared" si="233"/>
        <v>1474.2</v>
      </c>
    </row>
    <row r="4969" spans="1:18" ht="15.75" customHeight="1">
      <c r="A4969" s="19">
        <v>4968</v>
      </c>
      <c r="B4969" s="4">
        <v>11</v>
      </c>
      <c r="C4969" s="15">
        <v>267</v>
      </c>
      <c r="D4969" s="21">
        <v>3</v>
      </c>
      <c r="E4969" s="22">
        <v>44774</v>
      </c>
      <c r="F4969" s="26">
        <v>70</v>
      </c>
      <c r="G4969" s="24">
        <v>0.15</v>
      </c>
      <c r="H4969">
        <f>VLOOKUP($B4969,產品!$A$1:$E$61,4,FALSE)*(1-$G4969)*$F4969</f>
        <v>59500</v>
      </c>
      <c r="I4969" s="58">
        <f>$H4969-VLOOKUP($B4969,產品!$A$2:$E$61,5,FALSE)*F4969-$R4969</f>
        <v>30548</v>
      </c>
      <c r="J4969">
        <f t="shared" si="231"/>
        <v>2022</v>
      </c>
      <c r="P4969" t="str">
        <f>MID(VLOOKUP($D4969,業務!$A$1:$E$11,2,FALSE),FIND("/",VLOOKUP($D4969,業務!$A$1:$E$11,2,FALSE))+1,2)</f>
        <v>協理</v>
      </c>
      <c r="Q4969">
        <f t="shared" si="232"/>
        <v>1.6E-2</v>
      </c>
      <c r="R4969">
        <f t="shared" si="233"/>
        <v>952</v>
      </c>
    </row>
    <row r="4970" spans="1:18" ht="15.75" customHeight="1">
      <c r="A4970" s="19">
        <v>4969</v>
      </c>
      <c r="B4970" s="4">
        <v>50</v>
      </c>
      <c r="C4970" s="15">
        <v>5</v>
      </c>
      <c r="D4970" s="21">
        <v>4</v>
      </c>
      <c r="E4970" s="22">
        <v>44775</v>
      </c>
      <c r="F4970" s="26">
        <v>8</v>
      </c>
      <c r="G4970" s="24">
        <v>0.14000000000000001</v>
      </c>
      <c r="H4970">
        <f>VLOOKUP($B4970,產品!$A$1:$E$61,4,FALSE)*(1-$G4970)*$F4970</f>
        <v>123840</v>
      </c>
      <c r="I4970" s="58">
        <f>$H4970-VLOOKUP($B4970,產品!$A$2:$E$61,5,FALSE)*F4970-$R4970</f>
        <v>21553.919999999998</v>
      </c>
      <c r="J4970">
        <f t="shared" si="231"/>
        <v>2022</v>
      </c>
      <c r="P4970" t="str">
        <f>MID(VLOOKUP($D4970,業務!$A$1:$E$11,2,FALSE),FIND("/",VLOOKUP($D4970,業務!$A$1:$E$11,2,FALSE))+1,2)</f>
        <v>副理</v>
      </c>
      <c r="Q4970">
        <f t="shared" si="232"/>
        <v>1.2E-2</v>
      </c>
      <c r="R4970">
        <f t="shared" si="233"/>
        <v>1486.08</v>
      </c>
    </row>
    <row r="4971" spans="1:18" ht="15.75" customHeight="1">
      <c r="A4971" s="19">
        <v>4970</v>
      </c>
      <c r="B4971" s="4">
        <v>60</v>
      </c>
      <c r="C4971" s="15">
        <v>119</v>
      </c>
      <c r="D4971" s="21">
        <v>9</v>
      </c>
      <c r="E4971" s="22">
        <v>44776</v>
      </c>
      <c r="F4971" s="26">
        <v>4</v>
      </c>
      <c r="G4971" s="24">
        <v>0.08</v>
      </c>
      <c r="H4971">
        <f>VLOOKUP($B4971,產品!$A$1:$E$61,4,FALSE)*(1-$G4971)*$F4971</f>
        <v>92000</v>
      </c>
      <c r="I4971" s="58">
        <f>$H4971-VLOOKUP($B4971,產品!$A$2:$E$61,5,FALSE)*F4971-$R4971</f>
        <v>20620</v>
      </c>
      <c r="J4971">
        <f t="shared" si="231"/>
        <v>2022</v>
      </c>
      <c r="P4971" t="str">
        <f>MID(VLOOKUP($D4971,業務!$A$1:$E$11,2,FALSE),FIND("/",VLOOKUP($D4971,業務!$A$1:$E$11,2,FALSE))+1,2)</f>
        <v>經理</v>
      </c>
      <c r="Q4971">
        <f t="shared" si="232"/>
        <v>1.4999999999999999E-2</v>
      </c>
      <c r="R4971">
        <f t="shared" si="233"/>
        <v>1380</v>
      </c>
    </row>
    <row r="4972" spans="1:18" ht="15.75" customHeight="1">
      <c r="A4972" s="19">
        <v>4971</v>
      </c>
      <c r="B4972" s="4">
        <v>25</v>
      </c>
      <c r="C4972" s="15">
        <v>9</v>
      </c>
      <c r="D4972" s="21">
        <v>2</v>
      </c>
      <c r="E4972" s="22">
        <v>44776</v>
      </c>
      <c r="F4972" s="26">
        <v>6</v>
      </c>
      <c r="G4972" s="24">
        <v>0.17</v>
      </c>
      <c r="H4972">
        <f>VLOOKUP($B4972,產品!$A$1:$E$61,4,FALSE)*(1-$G4972)*$F4972</f>
        <v>29880</v>
      </c>
      <c r="I4972" s="58">
        <f>$H4972-VLOOKUP($B4972,產品!$A$2:$E$61,5,FALSE)*F4972-$R4972</f>
        <v>7831.8</v>
      </c>
      <c r="J4972">
        <f t="shared" si="231"/>
        <v>2022</v>
      </c>
      <c r="P4972" t="str">
        <f>MID(VLOOKUP($D4972,業務!$A$1:$E$11,2,FALSE),FIND("/",VLOOKUP($D4972,業務!$A$1:$E$11,2,FALSE))+1,2)</f>
        <v>經理</v>
      </c>
      <c r="Q4972">
        <f t="shared" si="232"/>
        <v>1.4999999999999999E-2</v>
      </c>
      <c r="R4972">
        <f t="shared" si="233"/>
        <v>448.2</v>
      </c>
    </row>
    <row r="4973" spans="1:18" ht="15.75" customHeight="1">
      <c r="A4973" s="19">
        <v>4972</v>
      </c>
      <c r="B4973" s="4">
        <v>57</v>
      </c>
      <c r="C4973" s="15">
        <v>272</v>
      </c>
      <c r="D4973" s="21">
        <v>6</v>
      </c>
      <c r="E4973" s="22">
        <v>44776</v>
      </c>
      <c r="F4973" s="26">
        <v>9</v>
      </c>
      <c r="G4973" s="24">
        <v>7.0000000000000007E-2</v>
      </c>
      <c r="H4973">
        <f>VLOOKUP($B4973,產品!$A$1:$E$61,4,FALSE)*(1-$G4973)*$F4973</f>
        <v>150660</v>
      </c>
      <c r="I4973" s="58">
        <f>$H4973-VLOOKUP($B4973,產品!$A$2:$E$61,5,FALSE)*F4973-$R4973</f>
        <v>35753.4</v>
      </c>
      <c r="J4973">
        <f t="shared" si="231"/>
        <v>2022</v>
      </c>
      <c r="P4973" t="str">
        <f>MID(VLOOKUP($D4973,業務!$A$1:$E$11,2,FALSE),FIND("/",VLOOKUP($D4973,業務!$A$1:$E$11,2,FALSE))+1,2)</f>
        <v>專員</v>
      </c>
      <c r="Q4973">
        <f t="shared" si="232"/>
        <v>0.01</v>
      </c>
      <c r="R4973">
        <f t="shared" si="233"/>
        <v>1506.6000000000001</v>
      </c>
    </row>
    <row r="4974" spans="1:18" ht="15.75" customHeight="1">
      <c r="A4974" s="19">
        <v>4973</v>
      </c>
      <c r="B4974" s="4">
        <v>50</v>
      </c>
      <c r="C4974" s="15">
        <v>12</v>
      </c>
      <c r="D4974" s="21">
        <v>5</v>
      </c>
      <c r="E4974" s="22">
        <v>44776</v>
      </c>
      <c r="F4974" s="26">
        <v>15</v>
      </c>
      <c r="G4974" s="24">
        <v>0.11</v>
      </c>
      <c r="H4974">
        <f>VLOOKUP($B4974,產品!$A$1:$E$61,4,FALSE)*(1-$G4974)*$F4974</f>
        <v>240300</v>
      </c>
      <c r="I4974" s="58">
        <f>$H4974-VLOOKUP($B4974,產品!$A$2:$E$61,5,FALSE)*F4974-$R4974</f>
        <v>48897</v>
      </c>
      <c r="J4974">
        <f t="shared" si="231"/>
        <v>2022</v>
      </c>
      <c r="P4974" t="str">
        <f>MID(VLOOKUP($D4974,業務!$A$1:$E$11,2,FALSE),FIND("/",VLOOKUP($D4974,業務!$A$1:$E$11,2,FALSE))+1,2)</f>
        <v>專員</v>
      </c>
      <c r="Q4974">
        <f t="shared" si="232"/>
        <v>0.01</v>
      </c>
      <c r="R4974">
        <f t="shared" si="233"/>
        <v>2403</v>
      </c>
    </row>
    <row r="4975" spans="1:18" ht="15.75" customHeight="1">
      <c r="A4975" s="19">
        <v>4974</v>
      </c>
      <c r="B4975" s="4">
        <v>22</v>
      </c>
      <c r="C4975" s="15">
        <v>283</v>
      </c>
      <c r="D4975" s="21">
        <v>4</v>
      </c>
      <c r="E4975" s="22">
        <v>44776</v>
      </c>
      <c r="F4975" s="26">
        <v>30</v>
      </c>
      <c r="G4975" s="24">
        <v>0.16</v>
      </c>
      <c r="H4975">
        <f>VLOOKUP($B4975,產品!$A$1:$E$61,4,FALSE)*(1-$G4975)*$F4975</f>
        <v>45360</v>
      </c>
      <c r="I4975" s="58">
        <f>$H4975-VLOOKUP($B4975,產品!$A$2:$E$61,5,FALSE)*F4975-$R4975</f>
        <v>23215.68</v>
      </c>
      <c r="J4975">
        <f t="shared" si="231"/>
        <v>2022</v>
      </c>
      <c r="P4975" t="str">
        <f>MID(VLOOKUP($D4975,業務!$A$1:$E$11,2,FALSE),FIND("/",VLOOKUP($D4975,業務!$A$1:$E$11,2,FALSE))+1,2)</f>
        <v>副理</v>
      </c>
      <c r="Q4975">
        <f t="shared" si="232"/>
        <v>1.2E-2</v>
      </c>
      <c r="R4975">
        <f t="shared" si="233"/>
        <v>544.32000000000005</v>
      </c>
    </row>
    <row r="4976" spans="1:18" ht="15.75" customHeight="1">
      <c r="A4976" s="19">
        <v>4975</v>
      </c>
      <c r="B4976" s="4">
        <v>2</v>
      </c>
      <c r="C4976" s="15">
        <v>125</v>
      </c>
      <c r="D4976" s="21">
        <v>9</v>
      </c>
      <c r="E4976" s="22">
        <v>44776</v>
      </c>
      <c r="F4976" s="26">
        <v>200</v>
      </c>
      <c r="G4976" s="24">
        <v>0.09</v>
      </c>
      <c r="H4976">
        <f>VLOOKUP($B4976,產品!$A$1:$E$61,4,FALSE)*(1-$G4976)*$F4976</f>
        <v>182000</v>
      </c>
      <c r="I4976" s="58">
        <f>$H4976-VLOOKUP($B4976,產品!$A$2:$E$61,5,FALSE)*F4976-$R4976</f>
        <v>99270</v>
      </c>
      <c r="J4976">
        <f t="shared" si="231"/>
        <v>2022</v>
      </c>
      <c r="P4976" t="str">
        <f>MID(VLOOKUP($D4976,業務!$A$1:$E$11,2,FALSE),FIND("/",VLOOKUP($D4976,業務!$A$1:$E$11,2,FALSE))+1,2)</f>
        <v>經理</v>
      </c>
      <c r="Q4976">
        <f t="shared" si="232"/>
        <v>1.4999999999999999E-2</v>
      </c>
      <c r="R4976">
        <f t="shared" si="233"/>
        <v>2730</v>
      </c>
    </row>
    <row r="4977" spans="1:18" ht="15.75" customHeight="1">
      <c r="A4977" s="19">
        <v>4976</v>
      </c>
      <c r="B4977" s="4">
        <v>26</v>
      </c>
      <c r="C4977" s="15">
        <v>286</v>
      </c>
      <c r="D4977" s="21">
        <v>8</v>
      </c>
      <c r="E4977" s="22">
        <v>44777</v>
      </c>
      <c r="F4977" s="26">
        <v>14</v>
      </c>
      <c r="G4977" s="24">
        <v>0.05</v>
      </c>
      <c r="H4977">
        <f>VLOOKUP($B4977,產品!$A$1:$E$61,4,FALSE)*(1-$G4977)*$F4977</f>
        <v>86450</v>
      </c>
      <c r="I4977" s="58">
        <f>$H4977-VLOOKUP($B4977,產品!$A$2:$E$61,5,FALSE)*F4977-$R4977</f>
        <v>30985.5</v>
      </c>
      <c r="J4977">
        <f t="shared" si="231"/>
        <v>2022</v>
      </c>
      <c r="P4977" t="str">
        <f>MID(VLOOKUP($D4977,業務!$A$1:$E$11,2,FALSE),FIND("/",VLOOKUP($D4977,業務!$A$1:$E$11,2,FALSE))+1,2)</f>
        <v>專員</v>
      </c>
      <c r="Q4977">
        <f t="shared" si="232"/>
        <v>0.01</v>
      </c>
      <c r="R4977">
        <f t="shared" si="233"/>
        <v>864.5</v>
      </c>
    </row>
    <row r="4978" spans="1:18" ht="15.75" customHeight="1">
      <c r="A4978" s="19">
        <v>4977</v>
      </c>
      <c r="B4978" s="4">
        <v>54</v>
      </c>
      <c r="C4978" s="15">
        <v>265</v>
      </c>
      <c r="D4978" s="21">
        <v>3</v>
      </c>
      <c r="E4978" s="22">
        <v>44777</v>
      </c>
      <c r="F4978" s="26">
        <v>15</v>
      </c>
      <c r="G4978" s="24">
        <v>0.19</v>
      </c>
      <c r="H4978">
        <f>VLOOKUP($B4978,產品!$A$1:$E$61,4,FALSE)*(1-$G4978)*$F4978</f>
        <v>218700.00000000003</v>
      </c>
      <c r="I4978" s="58">
        <f>$H4978-VLOOKUP($B4978,產品!$A$2:$E$61,5,FALSE)*F4978-$R4978</f>
        <v>26200.800000000028</v>
      </c>
      <c r="J4978">
        <f t="shared" si="231"/>
        <v>2022</v>
      </c>
      <c r="P4978" t="str">
        <f>MID(VLOOKUP($D4978,業務!$A$1:$E$11,2,FALSE),FIND("/",VLOOKUP($D4978,業務!$A$1:$E$11,2,FALSE))+1,2)</f>
        <v>協理</v>
      </c>
      <c r="Q4978">
        <f t="shared" si="232"/>
        <v>1.6E-2</v>
      </c>
      <c r="R4978">
        <f t="shared" si="233"/>
        <v>3499.2000000000007</v>
      </c>
    </row>
    <row r="4979" spans="1:18" ht="15.75" customHeight="1">
      <c r="A4979" s="19">
        <v>4978</v>
      </c>
      <c r="B4979" s="4">
        <v>23</v>
      </c>
      <c r="C4979" s="15">
        <v>8</v>
      </c>
      <c r="D4979" s="21">
        <v>5</v>
      </c>
      <c r="E4979" s="22">
        <v>44777</v>
      </c>
      <c r="F4979" s="26">
        <v>45</v>
      </c>
      <c r="G4979" s="24">
        <v>0.18</v>
      </c>
      <c r="H4979">
        <f>VLOOKUP($B4979,產品!$A$1:$E$61,4,FALSE)*(1-$G4979)*$F4979</f>
        <v>66420</v>
      </c>
      <c r="I4979" s="58">
        <f>$H4979-VLOOKUP($B4979,產品!$A$2:$E$61,5,FALSE)*F4979-$R4979</f>
        <v>33355.800000000003</v>
      </c>
      <c r="J4979">
        <f t="shared" si="231"/>
        <v>2022</v>
      </c>
      <c r="P4979" t="str">
        <f>MID(VLOOKUP($D4979,業務!$A$1:$E$11,2,FALSE),FIND("/",VLOOKUP($D4979,業務!$A$1:$E$11,2,FALSE))+1,2)</f>
        <v>專員</v>
      </c>
      <c r="Q4979">
        <f t="shared" si="232"/>
        <v>0.01</v>
      </c>
      <c r="R4979">
        <f t="shared" si="233"/>
        <v>664.2</v>
      </c>
    </row>
    <row r="4980" spans="1:18" ht="15.75" customHeight="1">
      <c r="A4980" s="19">
        <v>4979</v>
      </c>
      <c r="B4980" s="4">
        <v>11</v>
      </c>
      <c r="C4980" s="15">
        <v>112</v>
      </c>
      <c r="D4980" s="21">
        <v>5</v>
      </c>
      <c r="E4980" s="22">
        <v>44777</v>
      </c>
      <c r="F4980" s="26">
        <v>45</v>
      </c>
      <c r="G4980" s="24">
        <v>0.1</v>
      </c>
      <c r="H4980">
        <f>VLOOKUP($B4980,產品!$A$1:$E$61,4,FALSE)*(1-$G4980)*$F4980</f>
        <v>40500</v>
      </c>
      <c r="I4980" s="58">
        <f>$H4980-VLOOKUP($B4980,產品!$A$2:$E$61,5,FALSE)*F4980-$R4980</f>
        <v>22095</v>
      </c>
      <c r="J4980">
        <f t="shared" si="231"/>
        <v>2022</v>
      </c>
      <c r="P4980" t="str">
        <f>MID(VLOOKUP($D4980,業務!$A$1:$E$11,2,FALSE),FIND("/",VLOOKUP($D4980,業務!$A$1:$E$11,2,FALSE))+1,2)</f>
        <v>專員</v>
      </c>
      <c r="Q4980">
        <f t="shared" si="232"/>
        <v>0.01</v>
      </c>
      <c r="R4980">
        <f t="shared" si="233"/>
        <v>405</v>
      </c>
    </row>
    <row r="4981" spans="1:18" ht="15.75" customHeight="1">
      <c r="A4981" s="19">
        <v>4980</v>
      </c>
      <c r="B4981" s="4">
        <v>4</v>
      </c>
      <c r="C4981" s="15">
        <v>272</v>
      </c>
      <c r="D4981" s="21">
        <v>1</v>
      </c>
      <c r="E4981" s="22">
        <v>44777</v>
      </c>
      <c r="F4981" s="26">
        <v>60</v>
      </c>
      <c r="G4981" s="24">
        <v>0.2</v>
      </c>
      <c r="H4981">
        <f>VLOOKUP($B4981,產品!$A$1:$E$61,4,FALSE)*(1-$G4981)*$F4981</f>
        <v>48000</v>
      </c>
      <c r="I4981" s="58">
        <f>$H4981-VLOOKUP($B4981,產品!$A$2:$E$61,5,FALSE)*F4981-$R4981</f>
        <v>23520</v>
      </c>
      <c r="J4981">
        <f t="shared" si="231"/>
        <v>2022</v>
      </c>
      <c r="P4981" t="str">
        <f>MID(VLOOKUP($D4981,業務!$A$1:$E$11,2,FALSE),FIND("/",VLOOKUP($D4981,業務!$A$1:$E$11,2,FALSE))+1,2)</f>
        <v>專員</v>
      </c>
      <c r="Q4981">
        <f t="shared" si="232"/>
        <v>0.01</v>
      </c>
      <c r="R4981">
        <f t="shared" si="233"/>
        <v>480</v>
      </c>
    </row>
    <row r="4982" spans="1:18" ht="15.75" customHeight="1">
      <c r="A4982" s="19">
        <v>4981</v>
      </c>
      <c r="B4982" s="4">
        <v>21</v>
      </c>
      <c r="C4982" s="15">
        <v>273</v>
      </c>
      <c r="D4982" s="21">
        <v>2</v>
      </c>
      <c r="E4982" s="22">
        <v>44777</v>
      </c>
      <c r="F4982" s="26">
        <v>90</v>
      </c>
      <c r="G4982" s="24">
        <v>0.08</v>
      </c>
      <c r="H4982">
        <f>VLOOKUP($B4982,產品!$A$1:$E$61,4,FALSE)*(1-$G4982)*$F4982</f>
        <v>149040</v>
      </c>
      <c r="I4982" s="58">
        <f>$H4982-VLOOKUP($B4982,產品!$A$2:$E$61,5,FALSE)*F4982-$R4982</f>
        <v>82004.399999999994</v>
      </c>
      <c r="J4982">
        <f t="shared" si="231"/>
        <v>2022</v>
      </c>
      <c r="P4982" t="str">
        <f>MID(VLOOKUP($D4982,業務!$A$1:$E$11,2,FALSE),FIND("/",VLOOKUP($D4982,業務!$A$1:$E$11,2,FALSE))+1,2)</f>
        <v>經理</v>
      </c>
      <c r="Q4982">
        <f t="shared" si="232"/>
        <v>1.4999999999999999E-2</v>
      </c>
      <c r="R4982">
        <f t="shared" si="233"/>
        <v>2235.6</v>
      </c>
    </row>
    <row r="4983" spans="1:18" ht="15.75" customHeight="1">
      <c r="A4983" s="19">
        <v>4982</v>
      </c>
      <c r="B4983" s="4">
        <v>34</v>
      </c>
      <c r="C4983" s="15">
        <v>265</v>
      </c>
      <c r="D4983" s="21">
        <v>8</v>
      </c>
      <c r="E4983" s="33">
        <v>44778</v>
      </c>
      <c r="F4983" s="14">
        <v>6</v>
      </c>
      <c r="G4983" s="34">
        <v>0.09</v>
      </c>
      <c r="H4983">
        <f>VLOOKUP($B4983,產品!$A$1:$E$61,4,FALSE)*(1-$G4983)*$F4983</f>
        <v>43680</v>
      </c>
      <c r="I4983" s="58">
        <f>$H4983-VLOOKUP($B4983,產品!$A$2:$E$61,5,FALSE)*F4983-$R4983</f>
        <v>14443.2</v>
      </c>
      <c r="J4983">
        <f t="shared" si="231"/>
        <v>2022</v>
      </c>
      <c r="P4983" t="str">
        <f>MID(VLOOKUP($D4983,業務!$A$1:$E$11,2,FALSE),FIND("/",VLOOKUP($D4983,業務!$A$1:$E$11,2,FALSE))+1,2)</f>
        <v>專員</v>
      </c>
      <c r="Q4983">
        <f t="shared" si="232"/>
        <v>0.01</v>
      </c>
      <c r="R4983">
        <f t="shared" si="233"/>
        <v>436.8</v>
      </c>
    </row>
    <row r="4984" spans="1:18" ht="15.75" customHeight="1">
      <c r="A4984" s="19">
        <v>4983</v>
      </c>
      <c r="B4984" s="4">
        <v>59</v>
      </c>
      <c r="C4984" s="15">
        <v>7</v>
      </c>
      <c r="D4984" s="21">
        <v>5</v>
      </c>
      <c r="E4984" s="22">
        <v>44778</v>
      </c>
      <c r="F4984" s="26">
        <v>7</v>
      </c>
      <c r="G4984" s="24">
        <v>0.05</v>
      </c>
      <c r="H4984">
        <f>VLOOKUP($B4984,產品!$A$1:$E$61,4,FALSE)*(1-$G4984)*$F4984</f>
        <v>159600</v>
      </c>
      <c r="I4984" s="58">
        <f>$H4984-VLOOKUP($B4984,產品!$A$2:$E$61,5,FALSE)*F4984-$R4984</f>
        <v>40404</v>
      </c>
      <c r="J4984">
        <f t="shared" si="231"/>
        <v>2022</v>
      </c>
      <c r="P4984" t="str">
        <f>MID(VLOOKUP($D4984,業務!$A$1:$E$11,2,FALSE),FIND("/",VLOOKUP($D4984,業務!$A$1:$E$11,2,FALSE))+1,2)</f>
        <v>專員</v>
      </c>
      <c r="Q4984">
        <f t="shared" si="232"/>
        <v>0.01</v>
      </c>
      <c r="R4984">
        <f t="shared" si="233"/>
        <v>1596</v>
      </c>
    </row>
    <row r="4985" spans="1:18" ht="15.75" customHeight="1">
      <c r="A4985" s="19">
        <v>4984</v>
      </c>
      <c r="B4985" s="4">
        <v>55</v>
      </c>
      <c r="C4985" s="15">
        <v>1</v>
      </c>
      <c r="D4985" s="21">
        <v>4</v>
      </c>
      <c r="E4985" s="22">
        <v>44778</v>
      </c>
      <c r="F4985" s="26">
        <v>10</v>
      </c>
      <c r="G4985" s="24">
        <v>0.2</v>
      </c>
      <c r="H4985">
        <f>VLOOKUP($B4985,產品!$A$1:$E$61,4,FALSE)*(1-$G4985)*$F4985</f>
        <v>160000</v>
      </c>
      <c r="I4985" s="58">
        <f>$H4985-VLOOKUP($B4985,產品!$A$2:$E$61,5,FALSE)*F4985-$R4985</f>
        <v>18080</v>
      </c>
      <c r="J4985">
        <f t="shared" si="231"/>
        <v>2022</v>
      </c>
      <c r="P4985" t="str">
        <f>MID(VLOOKUP($D4985,業務!$A$1:$E$11,2,FALSE),FIND("/",VLOOKUP($D4985,業務!$A$1:$E$11,2,FALSE))+1,2)</f>
        <v>副理</v>
      </c>
      <c r="Q4985">
        <f t="shared" si="232"/>
        <v>1.2E-2</v>
      </c>
      <c r="R4985">
        <f t="shared" si="233"/>
        <v>1920</v>
      </c>
    </row>
    <row r="4986" spans="1:18" ht="15.75" customHeight="1">
      <c r="A4986" s="19">
        <v>4985</v>
      </c>
      <c r="B4986" s="4">
        <v>27</v>
      </c>
      <c r="C4986" s="15">
        <v>12</v>
      </c>
      <c r="D4986" s="21">
        <v>1</v>
      </c>
      <c r="E4986" s="22">
        <v>44778</v>
      </c>
      <c r="F4986" s="26">
        <v>12</v>
      </c>
      <c r="G4986" s="24">
        <v>0.08</v>
      </c>
      <c r="H4986">
        <f>VLOOKUP($B4986,產品!$A$1:$E$61,4,FALSE)*(1-$G4986)*$F4986</f>
        <v>77280</v>
      </c>
      <c r="I4986" s="58">
        <f>$H4986-VLOOKUP($B4986,產品!$A$2:$E$61,5,FALSE)*F4986-$R4986</f>
        <v>26107.200000000001</v>
      </c>
      <c r="J4986">
        <f t="shared" si="231"/>
        <v>2022</v>
      </c>
      <c r="P4986" t="str">
        <f>MID(VLOOKUP($D4986,業務!$A$1:$E$11,2,FALSE),FIND("/",VLOOKUP($D4986,業務!$A$1:$E$11,2,FALSE))+1,2)</f>
        <v>專員</v>
      </c>
      <c r="Q4986">
        <f t="shared" si="232"/>
        <v>0.01</v>
      </c>
      <c r="R4986">
        <f t="shared" si="233"/>
        <v>772.80000000000007</v>
      </c>
    </row>
    <row r="4987" spans="1:18" ht="15.75" customHeight="1">
      <c r="A4987" s="19">
        <v>4986</v>
      </c>
      <c r="B4987" s="4">
        <v>24</v>
      </c>
      <c r="C4987" s="15">
        <v>12</v>
      </c>
      <c r="D4987" s="21">
        <v>6</v>
      </c>
      <c r="E4987" s="33">
        <v>44778</v>
      </c>
      <c r="F4987" s="14">
        <v>70</v>
      </c>
      <c r="G4987" s="34">
        <v>0.08</v>
      </c>
      <c r="H4987">
        <f>VLOOKUP($B4987,產品!$A$1:$E$61,4,FALSE)*(1-$G4987)*$F4987</f>
        <v>115920</v>
      </c>
      <c r="I4987" s="58">
        <f>$H4987-VLOOKUP($B4987,產品!$A$2:$E$61,5,FALSE)*F4987-$R4987</f>
        <v>64360.800000000003</v>
      </c>
      <c r="J4987">
        <f t="shared" si="231"/>
        <v>2022</v>
      </c>
      <c r="P4987" t="str">
        <f>MID(VLOOKUP($D4987,業務!$A$1:$E$11,2,FALSE),FIND("/",VLOOKUP($D4987,業務!$A$1:$E$11,2,FALSE))+1,2)</f>
        <v>專員</v>
      </c>
      <c r="Q4987">
        <f t="shared" si="232"/>
        <v>0.01</v>
      </c>
      <c r="R4987">
        <f t="shared" si="233"/>
        <v>1159.2</v>
      </c>
    </row>
    <row r="4988" spans="1:18" ht="15.75" customHeight="1">
      <c r="A4988" s="19">
        <v>4987</v>
      </c>
      <c r="B4988" s="4">
        <v>29</v>
      </c>
      <c r="C4988" s="15">
        <v>274</v>
      </c>
      <c r="D4988" s="21">
        <v>3</v>
      </c>
      <c r="E4988" s="22">
        <v>44779</v>
      </c>
      <c r="F4988" s="26">
        <v>3</v>
      </c>
      <c r="G4988" s="24">
        <v>0.06</v>
      </c>
      <c r="H4988">
        <f>VLOOKUP($B4988,產品!$A$1:$E$61,4,FALSE)*(1-$G4988)*$F4988</f>
        <v>16920</v>
      </c>
      <c r="I4988" s="58">
        <f>$H4988-VLOOKUP($B4988,產品!$A$2:$E$61,5,FALSE)*F4988-$R4988</f>
        <v>5849.28</v>
      </c>
      <c r="J4988">
        <f t="shared" si="231"/>
        <v>2022</v>
      </c>
      <c r="P4988" t="str">
        <f>MID(VLOOKUP($D4988,業務!$A$1:$E$11,2,FALSE),FIND("/",VLOOKUP($D4988,業務!$A$1:$E$11,2,FALSE))+1,2)</f>
        <v>協理</v>
      </c>
      <c r="Q4988">
        <f t="shared" si="232"/>
        <v>1.6E-2</v>
      </c>
      <c r="R4988">
        <f t="shared" si="233"/>
        <v>270.72000000000003</v>
      </c>
    </row>
    <row r="4989" spans="1:18" ht="15.75" customHeight="1">
      <c r="A4989" s="19">
        <v>4988</v>
      </c>
      <c r="B4989" s="4">
        <v>1</v>
      </c>
      <c r="C4989" s="15">
        <v>289</v>
      </c>
      <c r="D4989" s="21">
        <v>8</v>
      </c>
      <c r="E4989" s="22">
        <v>44779</v>
      </c>
      <c r="F4989" s="26">
        <v>20</v>
      </c>
      <c r="G4989" s="24">
        <v>0.14000000000000001</v>
      </c>
      <c r="H4989">
        <f>VLOOKUP($B4989,產品!$A$1:$E$61,4,FALSE)*(1-$G4989)*$F4989</f>
        <v>17200</v>
      </c>
      <c r="I4989" s="58">
        <f>$H4989-VLOOKUP($B4989,產品!$A$2:$E$61,5,FALSE)*F4989-$R4989</f>
        <v>9028</v>
      </c>
      <c r="J4989">
        <f t="shared" si="231"/>
        <v>2022</v>
      </c>
      <c r="P4989" t="str">
        <f>MID(VLOOKUP($D4989,業務!$A$1:$E$11,2,FALSE),FIND("/",VLOOKUP($D4989,業務!$A$1:$E$11,2,FALSE))+1,2)</f>
        <v>專員</v>
      </c>
      <c r="Q4989">
        <f t="shared" si="232"/>
        <v>0.01</v>
      </c>
      <c r="R4989">
        <f t="shared" si="233"/>
        <v>172</v>
      </c>
    </row>
    <row r="4990" spans="1:18" ht="15.75" customHeight="1">
      <c r="A4990" s="19">
        <v>4989</v>
      </c>
      <c r="B4990" s="4">
        <v>29</v>
      </c>
      <c r="C4990" s="15">
        <v>120</v>
      </c>
      <c r="D4990" s="21">
        <v>9</v>
      </c>
      <c r="E4990" s="22">
        <v>44779</v>
      </c>
      <c r="F4990" s="26">
        <v>35</v>
      </c>
      <c r="G4990" s="24">
        <v>0.2</v>
      </c>
      <c r="H4990">
        <f>VLOOKUP($B4990,產品!$A$1:$E$61,4,FALSE)*(1-$G4990)*$F4990</f>
        <v>168000</v>
      </c>
      <c r="I4990" s="58">
        <f>$H4990-VLOOKUP($B4990,產品!$A$2:$E$61,5,FALSE)*F4990-$R4990</f>
        <v>39480</v>
      </c>
      <c r="J4990">
        <f t="shared" si="231"/>
        <v>2022</v>
      </c>
      <c r="P4990" t="str">
        <f>MID(VLOOKUP($D4990,業務!$A$1:$E$11,2,FALSE),FIND("/",VLOOKUP($D4990,業務!$A$1:$E$11,2,FALSE))+1,2)</f>
        <v>經理</v>
      </c>
      <c r="Q4990">
        <f t="shared" si="232"/>
        <v>1.4999999999999999E-2</v>
      </c>
      <c r="R4990">
        <f t="shared" si="233"/>
        <v>2520</v>
      </c>
    </row>
    <row r="4991" spans="1:18" ht="15.75" customHeight="1">
      <c r="A4991" s="19">
        <v>4990</v>
      </c>
      <c r="B4991" s="4">
        <v>14</v>
      </c>
      <c r="C4991" s="15">
        <v>290</v>
      </c>
      <c r="D4991" s="21">
        <v>3</v>
      </c>
      <c r="E4991" s="22">
        <v>44779</v>
      </c>
      <c r="F4991" s="26">
        <v>40</v>
      </c>
      <c r="G4991" s="24">
        <v>0.08</v>
      </c>
      <c r="H4991">
        <f>VLOOKUP($B4991,產品!$A$1:$E$61,4,FALSE)*(1-$G4991)*$F4991</f>
        <v>66240</v>
      </c>
      <c r="I4991" s="58">
        <f>$H4991-VLOOKUP($B4991,產品!$A$2:$E$61,5,FALSE)*F4991-$R4991</f>
        <v>36380.160000000003</v>
      </c>
      <c r="J4991">
        <f t="shared" si="231"/>
        <v>2022</v>
      </c>
      <c r="P4991" t="str">
        <f>MID(VLOOKUP($D4991,業務!$A$1:$E$11,2,FALSE),FIND("/",VLOOKUP($D4991,業務!$A$1:$E$11,2,FALSE))+1,2)</f>
        <v>協理</v>
      </c>
      <c r="Q4991">
        <f t="shared" si="232"/>
        <v>1.6E-2</v>
      </c>
      <c r="R4991">
        <f t="shared" si="233"/>
        <v>1059.8399999999999</v>
      </c>
    </row>
    <row r="4992" spans="1:18" ht="15.75" customHeight="1">
      <c r="A4992" s="19">
        <v>4991</v>
      </c>
      <c r="B4992" s="4">
        <v>20</v>
      </c>
      <c r="C4992" s="15">
        <v>280</v>
      </c>
      <c r="D4992" s="21">
        <v>7</v>
      </c>
      <c r="E4992" s="22">
        <v>44779</v>
      </c>
      <c r="F4992" s="26">
        <v>40</v>
      </c>
      <c r="G4992" s="24">
        <v>0.09</v>
      </c>
      <c r="H4992">
        <f>VLOOKUP($B4992,產品!$A$1:$E$61,4,FALSE)*(1-$G4992)*$F4992</f>
        <v>65520</v>
      </c>
      <c r="I4992" s="58">
        <f>$H4992-VLOOKUP($B4992,產品!$A$2:$E$61,5,FALSE)*F4992-$R4992</f>
        <v>35933.760000000002</v>
      </c>
      <c r="J4992">
        <f t="shared" si="231"/>
        <v>2022</v>
      </c>
      <c r="P4992" t="str">
        <f>MID(VLOOKUP($D4992,業務!$A$1:$E$11,2,FALSE),FIND("/",VLOOKUP($D4992,業務!$A$1:$E$11,2,FALSE))+1,2)</f>
        <v>副理</v>
      </c>
      <c r="Q4992">
        <f t="shared" si="232"/>
        <v>1.2E-2</v>
      </c>
      <c r="R4992">
        <f t="shared" si="233"/>
        <v>786.24</v>
      </c>
    </row>
    <row r="4993" spans="1:18" ht="15.75" customHeight="1">
      <c r="A4993" s="19">
        <v>4992</v>
      </c>
      <c r="B4993" s="4">
        <v>45</v>
      </c>
      <c r="C4993" s="15">
        <v>112</v>
      </c>
      <c r="D4993" s="21">
        <v>9</v>
      </c>
      <c r="E4993" s="22">
        <v>44780</v>
      </c>
      <c r="F4993" s="26">
        <v>5</v>
      </c>
      <c r="G4993" s="24">
        <v>0.05</v>
      </c>
      <c r="H4993">
        <f>VLOOKUP($B4993,產品!$A$1:$E$61,4,FALSE)*(1-$G4993)*$F4993</f>
        <v>66500</v>
      </c>
      <c r="I4993" s="58">
        <f>$H4993-VLOOKUP($B4993,產品!$A$2:$E$61,5,FALSE)*F4993-$R4993</f>
        <v>20002.5</v>
      </c>
      <c r="J4993">
        <f t="shared" si="231"/>
        <v>2022</v>
      </c>
      <c r="P4993" t="str">
        <f>MID(VLOOKUP($D4993,業務!$A$1:$E$11,2,FALSE),FIND("/",VLOOKUP($D4993,業務!$A$1:$E$11,2,FALSE))+1,2)</f>
        <v>經理</v>
      </c>
      <c r="Q4993">
        <f t="shared" si="232"/>
        <v>1.4999999999999999E-2</v>
      </c>
      <c r="R4993">
        <f t="shared" si="233"/>
        <v>997.5</v>
      </c>
    </row>
    <row r="4994" spans="1:18" ht="15.75" customHeight="1">
      <c r="A4994" s="19">
        <v>4993</v>
      </c>
      <c r="B4994" s="4">
        <v>41</v>
      </c>
      <c r="C4994" s="15">
        <v>2</v>
      </c>
      <c r="D4994" s="21">
        <v>3</v>
      </c>
      <c r="E4994" s="22">
        <v>44780</v>
      </c>
      <c r="F4994" s="26">
        <v>10</v>
      </c>
      <c r="G4994" s="24">
        <v>0.08</v>
      </c>
      <c r="H4994">
        <f>VLOOKUP($B4994,產品!$A$1:$E$61,4,FALSE)*(1-$G4994)*$F4994</f>
        <v>110400</v>
      </c>
      <c r="I4994" s="58">
        <f>$H4994-VLOOKUP($B4994,產品!$A$2:$E$61,5,FALSE)*F4994-$R4994</f>
        <v>30633.599999999999</v>
      </c>
      <c r="J4994">
        <f t="shared" si="231"/>
        <v>2022</v>
      </c>
      <c r="P4994" t="str">
        <f>MID(VLOOKUP($D4994,業務!$A$1:$E$11,2,FALSE),FIND("/",VLOOKUP($D4994,業務!$A$1:$E$11,2,FALSE))+1,2)</f>
        <v>協理</v>
      </c>
      <c r="Q4994">
        <f t="shared" si="232"/>
        <v>1.6E-2</v>
      </c>
      <c r="R4994">
        <f t="shared" si="233"/>
        <v>1766.4</v>
      </c>
    </row>
    <row r="4995" spans="1:18" ht="15.75" customHeight="1">
      <c r="A4995" s="19">
        <v>4994</v>
      </c>
      <c r="B4995" s="4">
        <v>25</v>
      </c>
      <c r="C4995" s="15">
        <v>3</v>
      </c>
      <c r="D4995" s="21">
        <v>7</v>
      </c>
      <c r="E4995" s="22">
        <v>44780</v>
      </c>
      <c r="F4995" s="26">
        <v>25</v>
      </c>
      <c r="G4995" s="24">
        <v>0.18</v>
      </c>
      <c r="H4995">
        <f>VLOOKUP($B4995,產品!$A$1:$E$61,4,FALSE)*(1-$G4995)*$F4995</f>
        <v>123000</v>
      </c>
      <c r="I4995" s="58">
        <f>$H4995-VLOOKUP($B4995,產品!$A$2:$E$61,5,FALSE)*F4995-$R4995</f>
        <v>31524</v>
      </c>
      <c r="J4995">
        <f t="shared" ref="J4995:J5058" si="234">YEAR(E4995)</f>
        <v>2022</v>
      </c>
      <c r="P4995" t="str">
        <f>MID(VLOOKUP($D4995,業務!$A$1:$E$11,2,FALSE),FIND("/",VLOOKUP($D4995,業務!$A$1:$E$11,2,FALSE))+1,2)</f>
        <v>副理</v>
      </c>
      <c r="Q4995">
        <f t="shared" ref="Q4995:Q5058" si="235">IF($P4995="專員",1%,IF($P4995="副理",1.2%,IF($P4995="經理",1.5%,IF($P4995="協理",1.6%,0))))</f>
        <v>1.2E-2</v>
      </c>
      <c r="R4995">
        <f t="shared" ref="R4995:R5058" si="236">$H4995*$Q4995</f>
        <v>1476</v>
      </c>
    </row>
    <row r="4996" spans="1:18" ht="15.75" customHeight="1">
      <c r="A4996" s="19">
        <v>4995</v>
      </c>
      <c r="B4996" s="4">
        <v>6</v>
      </c>
      <c r="C4996" s="15">
        <v>259</v>
      </c>
      <c r="D4996" s="21">
        <v>9</v>
      </c>
      <c r="E4996" s="22">
        <v>44780</v>
      </c>
      <c r="F4996" s="26">
        <v>30</v>
      </c>
      <c r="G4996" s="24">
        <v>0.05</v>
      </c>
      <c r="H4996">
        <f>VLOOKUP($B4996,產品!$A$1:$E$61,4,FALSE)*(1-$G4996)*$F4996</f>
        <v>28500</v>
      </c>
      <c r="I4996" s="58">
        <f>$H4996-VLOOKUP($B4996,產品!$A$2:$E$61,5,FALSE)*F4996-$R4996</f>
        <v>16072.5</v>
      </c>
      <c r="J4996">
        <f t="shared" si="234"/>
        <v>2022</v>
      </c>
      <c r="P4996" t="str">
        <f>MID(VLOOKUP($D4996,業務!$A$1:$E$11,2,FALSE),FIND("/",VLOOKUP($D4996,業務!$A$1:$E$11,2,FALSE))+1,2)</f>
        <v>經理</v>
      </c>
      <c r="Q4996">
        <f t="shared" si="235"/>
        <v>1.4999999999999999E-2</v>
      </c>
      <c r="R4996">
        <f t="shared" si="236"/>
        <v>427.5</v>
      </c>
    </row>
    <row r="4997" spans="1:18" ht="15.75" customHeight="1">
      <c r="A4997" s="19">
        <v>4996</v>
      </c>
      <c r="B4997" s="4">
        <v>9</v>
      </c>
      <c r="C4997" s="15">
        <v>138</v>
      </c>
      <c r="D4997" s="21">
        <v>1</v>
      </c>
      <c r="E4997" s="22">
        <v>44780</v>
      </c>
      <c r="F4997" s="26">
        <v>90</v>
      </c>
      <c r="G4997" s="24">
        <v>0.14000000000000001</v>
      </c>
      <c r="H4997">
        <f>VLOOKUP($B4997,產品!$A$1:$E$61,4,FALSE)*(1-$G4997)*$F4997</f>
        <v>77400</v>
      </c>
      <c r="I4997" s="58">
        <f>$H4997-VLOOKUP($B4997,產品!$A$2:$E$61,5,FALSE)*F4997-$R4997</f>
        <v>40626</v>
      </c>
      <c r="J4997">
        <f t="shared" si="234"/>
        <v>2022</v>
      </c>
      <c r="P4997" t="str">
        <f>MID(VLOOKUP($D4997,業務!$A$1:$E$11,2,FALSE),FIND("/",VLOOKUP($D4997,業務!$A$1:$E$11,2,FALSE))+1,2)</f>
        <v>專員</v>
      </c>
      <c r="Q4997">
        <f t="shared" si="235"/>
        <v>0.01</v>
      </c>
      <c r="R4997">
        <f t="shared" si="236"/>
        <v>774</v>
      </c>
    </row>
    <row r="4998" spans="1:18" ht="15.75" customHeight="1">
      <c r="A4998" s="19">
        <v>4997</v>
      </c>
      <c r="B4998" s="4">
        <v>7</v>
      </c>
      <c r="C4998" s="15">
        <v>116</v>
      </c>
      <c r="D4998" s="21">
        <v>4</v>
      </c>
      <c r="E4998" s="22">
        <v>44780</v>
      </c>
      <c r="F4998" s="26">
        <v>250</v>
      </c>
      <c r="G4998" s="24">
        <v>0.15</v>
      </c>
      <c r="H4998">
        <f>VLOOKUP($B4998,產品!$A$1:$E$61,4,FALSE)*(1-$G4998)*$F4998</f>
        <v>212500</v>
      </c>
      <c r="I4998" s="58">
        <f>$H4998-VLOOKUP($B4998,產品!$A$2:$E$61,5,FALSE)*F4998-$R4998</f>
        <v>109950</v>
      </c>
      <c r="J4998">
        <f t="shared" si="234"/>
        <v>2022</v>
      </c>
      <c r="P4998" t="str">
        <f>MID(VLOOKUP($D4998,業務!$A$1:$E$11,2,FALSE),FIND("/",VLOOKUP($D4998,業務!$A$1:$E$11,2,FALSE))+1,2)</f>
        <v>副理</v>
      </c>
      <c r="Q4998">
        <f t="shared" si="235"/>
        <v>1.2E-2</v>
      </c>
      <c r="R4998">
        <f t="shared" si="236"/>
        <v>2550</v>
      </c>
    </row>
    <row r="4999" spans="1:18" ht="15.75" customHeight="1">
      <c r="A4999" s="19">
        <v>4998</v>
      </c>
      <c r="B4999" s="4">
        <v>40</v>
      </c>
      <c r="C4999" s="15">
        <v>5</v>
      </c>
      <c r="D4999" s="21">
        <v>3</v>
      </c>
      <c r="E4999" s="22">
        <v>44781</v>
      </c>
      <c r="F4999" s="26">
        <v>1</v>
      </c>
      <c r="G4999" s="24">
        <v>0.1</v>
      </c>
      <c r="H4999">
        <f>VLOOKUP($B4999,產品!$A$1:$E$61,4,FALSE)*(1-$G4999)*$F4999</f>
        <v>18000</v>
      </c>
      <c r="I4999" s="58">
        <f>$H4999-VLOOKUP($B4999,產品!$A$2:$E$61,5,FALSE)*F4999-$R4999</f>
        <v>4712</v>
      </c>
      <c r="J4999">
        <f t="shared" si="234"/>
        <v>2022</v>
      </c>
      <c r="P4999" t="str">
        <f>MID(VLOOKUP($D4999,業務!$A$1:$E$11,2,FALSE),FIND("/",VLOOKUP($D4999,業務!$A$1:$E$11,2,FALSE))+1,2)</f>
        <v>協理</v>
      </c>
      <c r="Q4999">
        <f t="shared" si="235"/>
        <v>1.6E-2</v>
      </c>
      <c r="R4999">
        <f t="shared" si="236"/>
        <v>288</v>
      </c>
    </row>
    <row r="5000" spans="1:18" ht="15.75" customHeight="1">
      <c r="A5000" s="19">
        <v>4999</v>
      </c>
      <c r="B5000" s="4">
        <v>28</v>
      </c>
      <c r="C5000" s="15">
        <v>137</v>
      </c>
      <c r="D5000" s="21">
        <v>9</v>
      </c>
      <c r="E5000" s="22">
        <v>44781</v>
      </c>
      <c r="F5000" s="26">
        <v>2</v>
      </c>
      <c r="G5000" s="24">
        <v>0.14000000000000001</v>
      </c>
      <c r="H5000">
        <f>VLOOKUP($B5000,產品!$A$1:$E$61,4,FALSE)*(1-$G5000)*$F5000</f>
        <v>12900</v>
      </c>
      <c r="I5000" s="58">
        <f>$H5000-VLOOKUP($B5000,產品!$A$2:$E$61,5,FALSE)*F5000-$R5000</f>
        <v>3706.5</v>
      </c>
      <c r="J5000">
        <f t="shared" si="234"/>
        <v>2022</v>
      </c>
      <c r="P5000" t="str">
        <f>MID(VLOOKUP($D5000,業務!$A$1:$E$11,2,FALSE),FIND("/",VLOOKUP($D5000,業務!$A$1:$E$11,2,FALSE))+1,2)</f>
        <v>經理</v>
      </c>
      <c r="Q5000">
        <f t="shared" si="235"/>
        <v>1.4999999999999999E-2</v>
      </c>
      <c r="R5000">
        <f t="shared" si="236"/>
        <v>193.5</v>
      </c>
    </row>
    <row r="5001" spans="1:18" ht="15.75" customHeight="1">
      <c r="A5001" s="19">
        <v>5000</v>
      </c>
      <c r="B5001" s="4">
        <v>57</v>
      </c>
      <c r="C5001" s="15">
        <v>289</v>
      </c>
      <c r="D5001" s="21">
        <v>6</v>
      </c>
      <c r="E5001" s="22">
        <v>44781</v>
      </c>
      <c r="F5001" s="26">
        <v>3</v>
      </c>
      <c r="G5001" s="24">
        <v>0.06</v>
      </c>
      <c r="H5001">
        <f>VLOOKUP($B5001,產品!$A$1:$E$61,4,FALSE)*(1-$G5001)*$F5001</f>
        <v>50760</v>
      </c>
      <c r="I5001" s="58">
        <f>$H5001-VLOOKUP($B5001,產品!$A$2:$E$61,5,FALSE)*F5001-$R5001</f>
        <v>12452.4</v>
      </c>
      <c r="J5001">
        <f t="shared" si="234"/>
        <v>2022</v>
      </c>
      <c r="P5001" t="str">
        <f>MID(VLOOKUP($D5001,業務!$A$1:$E$11,2,FALSE),FIND("/",VLOOKUP($D5001,業務!$A$1:$E$11,2,FALSE))+1,2)</f>
        <v>專員</v>
      </c>
      <c r="Q5001">
        <f t="shared" si="235"/>
        <v>0.01</v>
      </c>
      <c r="R5001">
        <f t="shared" si="236"/>
        <v>507.6</v>
      </c>
    </row>
    <row r="5002" spans="1:18" ht="15.75" customHeight="1">
      <c r="A5002" s="19">
        <v>5001</v>
      </c>
      <c r="B5002" s="4">
        <v>52</v>
      </c>
      <c r="C5002" s="15">
        <v>121</v>
      </c>
      <c r="D5002" s="21">
        <v>2</v>
      </c>
      <c r="E5002" s="22">
        <v>44781</v>
      </c>
      <c r="F5002" s="26">
        <v>4</v>
      </c>
      <c r="G5002" s="24">
        <v>0.2</v>
      </c>
      <c r="H5002">
        <f>VLOOKUP($B5002,產品!$A$1:$E$61,4,FALSE)*(1-$G5002)*$F5002</f>
        <v>70400</v>
      </c>
      <c r="I5002" s="58">
        <f>$H5002-VLOOKUP($B5002,產品!$A$2:$E$61,5,FALSE)*F5002-$R5002</f>
        <v>7744.0000000000073</v>
      </c>
      <c r="J5002">
        <f t="shared" si="234"/>
        <v>2022</v>
      </c>
      <c r="P5002" t="str">
        <f>MID(VLOOKUP($D5002,業務!$A$1:$E$11,2,FALSE),FIND("/",VLOOKUP($D5002,業務!$A$1:$E$11,2,FALSE))+1,2)</f>
        <v>經理</v>
      </c>
      <c r="Q5002">
        <f t="shared" si="235"/>
        <v>1.4999999999999999E-2</v>
      </c>
      <c r="R5002">
        <f t="shared" si="236"/>
        <v>1056</v>
      </c>
    </row>
    <row r="5003" spans="1:18" ht="15.75" customHeight="1">
      <c r="A5003" s="19">
        <v>5002</v>
      </c>
      <c r="B5003" s="4">
        <v>7</v>
      </c>
      <c r="C5003" s="15">
        <v>116</v>
      </c>
      <c r="D5003" s="21">
        <v>3</v>
      </c>
      <c r="E5003" s="22">
        <v>44781</v>
      </c>
      <c r="F5003" s="26">
        <v>17</v>
      </c>
      <c r="G5003" s="24">
        <v>0.15</v>
      </c>
      <c r="H5003">
        <f>VLOOKUP($B5003,產品!$A$1:$E$61,4,FALSE)*(1-$G5003)*$F5003</f>
        <v>14450</v>
      </c>
      <c r="I5003" s="58">
        <f>$H5003-VLOOKUP($B5003,產品!$A$2:$E$61,5,FALSE)*F5003-$R5003</f>
        <v>7418.8</v>
      </c>
      <c r="J5003">
        <f t="shared" si="234"/>
        <v>2022</v>
      </c>
      <c r="P5003" t="str">
        <f>MID(VLOOKUP($D5003,業務!$A$1:$E$11,2,FALSE),FIND("/",VLOOKUP($D5003,業務!$A$1:$E$11,2,FALSE))+1,2)</f>
        <v>協理</v>
      </c>
      <c r="Q5003">
        <f t="shared" si="235"/>
        <v>1.6E-2</v>
      </c>
      <c r="R5003">
        <f t="shared" si="236"/>
        <v>231.20000000000002</v>
      </c>
    </row>
    <row r="5004" spans="1:18" ht="15.75" customHeight="1">
      <c r="A5004" s="19">
        <v>5003</v>
      </c>
      <c r="B5004" s="4">
        <v>25</v>
      </c>
      <c r="C5004" s="15">
        <v>286</v>
      </c>
      <c r="D5004" s="21">
        <v>2</v>
      </c>
      <c r="E5004" s="33">
        <v>44781</v>
      </c>
      <c r="F5004" s="14">
        <v>30</v>
      </c>
      <c r="G5004" s="34">
        <v>0.09</v>
      </c>
      <c r="H5004">
        <f>VLOOKUP($B5004,產品!$A$1:$E$61,4,FALSE)*(1-$G5004)*$F5004</f>
        <v>163800</v>
      </c>
      <c r="I5004" s="58">
        <f>$H5004-VLOOKUP($B5004,產品!$A$2:$E$61,5,FALSE)*F5004-$R5004</f>
        <v>53343</v>
      </c>
      <c r="J5004">
        <f t="shared" si="234"/>
        <v>2022</v>
      </c>
      <c r="P5004" t="str">
        <f>MID(VLOOKUP($D5004,業務!$A$1:$E$11,2,FALSE),FIND("/",VLOOKUP($D5004,業務!$A$1:$E$11,2,FALSE))+1,2)</f>
        <v>經理</v>
      </c>
      <c r="Q5004">
        <f t="shared" si="235"/>
        <v>1.4999999999999999E-2</v>
      </c>
      <c r="R5004">
        <f t="shared" si="236"/>
        <v>2457</v>
      </c>
    </row>
    <row r="5005" spans="1:18" ht="15.75" customHeight="1">
      <c r="A5005" s="19">
        <v>5004</v>
      </c>
      <c r="B5005" s="4">
        <v>45</v>
      </c>
      <c r="C5005" s="15">
        <v>11</v>
      </c>
      <c r="D5005" s="21">
        <v>5</v>
      </c>
      <c r="E5005" s="22">
        <v>44782</v>
      </c>
      <c r="F5005" s="26">
        <v>2</v>
      </c>
      <c r="G5005" s="24">
        <v>7.0000000000000007E-2</v>
      </c>
      <c r="H5005">
        <f>VLOOKUP($B5005,產品!$A$1:$E$61,4,FALSE)*(1-$G5005)*$F5005</f>
        <v>26040</v>
      </c>
      <c r="I5005" s="58">
        <f>$H5005-VLOOKUP($B5005,產品!$A$2:$E$61,5,FALSE)*F5005-$R5005</f>
        <v>7579.6</v>
      </c>
      <c r="J5005">
        <f t="shared" si="234"/>
        <v>2022</v>
      </c>
      <c r="P5005" t="str">
        <f>MID(VLOOKUP($D5005,業務!$A$1:$E$11,2,FALSE),FIND("/",VLOOKUP($D5005,業務!$A$1:$E$11,2,FALSE))+1,2)</f>
        <v>專員</v>
      </c>
      <c r="Q5005">
        <f t="shared" si="235"/>
        <v>0.01</v>
      </c>
      <c r="R5005">
        <f t="shared" si="236"/>
        <v>260.39999999999998</v>
      </c>
    </row>
    <row r="5006" spans="1:18" ht="15.75" customHeight="1">
      <c r="A5006" s="19">
        <v>5005</v>
      </c>
      <c r="B5006" s="4">
        <v>53</v>
      </c>
      <c r="C5006" s="15">
        <v>136</v>
      </c>
      <c r="D5006" s="21">
        <v>8</v>
      </c>
      <c r="E5006" s="22">
        <v>44782</v>
      </c>
      <c r="F5006" s="26">
        <v>6</v>
      </c>
      <c r="G5006" s="24">
        <v>0.05</v>
      </c>
      <c r="H5006">
        <f>VLOOKUP($B5006,產品!$A$1:$E$61,4,FALSE)*(1-$G5006)*$F5006</f>
        <v>85500</v>
      </c>
      <c r="I5006" s="58">
        <f>$H5006-VLOOKUP($B5006,產品!$A$2:$E$61,5,FALSE)*F5006-$R5006</f>
        <v>21645</v>
      </c>
      <c r="J5006">
        <f t="shared" si="234"/>
        <v>2022</v>
      </c>
      <c r="P5006" t="str">
        <f>MID(VLOOKUP($D5006,業務!$A$1:$E$11,2,FALSE),FIND("/",VLOOKUP($D5006,業務!$A$1:$E$11,2,FALSE))+1,2)</f>
        <v>專員</v>
      </c>
      <c r="Q5006">
        <f t="shared" si="235"/>
        <v>0.01</v>
      </c>
      <c r="R5006">
        <f t="shared" si="236"/>
        <v>855</v>
      </c>
    </row>
    <row r="5007" spans="1:18" ht="15.75" customHeight="1">
      <c r="A5007" s="19">
        <v>5006</v>
      </c>
      <c r="B5007" s="4">
        <v>28</v>
      </c>
      <c r="C5007" s="15">
        <v>9</v>
      </c>
      <c r="D5007" s="21">
        <v>1</v>
      </c>
      <c r="E5007" s="22">
        <v>44782</v>
      </c>
      <c r="F5007" s="26">
        <v>8</v>
      </c>
      <c r="G5007" s="24">
        <v>7.0000000000000007E-2</v>
      </c>
      <c r="H5007">
        <f>VLOOKUP($B5007,產品!$A$1:$E$61,4,FALSE)*(1-$G5007)*$F5007</f>
        <v>55799.999999999993</v>
      </c>
      <c r="I5007" s="58">
        <f>$H5007-VLOOKUP($B5007,產品!$A$2:$E$61,5,FALSE)*F5007-$R5007</f>
        <v>19241.999999999993</v>
      </c>
      <c r="J5007">
        <f t="shared" si="234"/>
        <v>2022</v>
      </c>
      <c r="P5007" t="str">
        <f>MID(VLOOKUP($D5007,業務!$A$1:$E$11,2,FALSE),FIND("/",VLOOKUP($D5007,業務!$A$1:$E$11,2,FALSE))+1,2)</f>
        <v>專員</v>
      </c>
      <c r="Q5007">
        <f t="shared" si="235"/>
        <v>0.01</v>
      </c>
      <c r="R5007">
        <f t="shared" si="236"/>
        <v>557.99999999999989</v>
      </c>
    </row>
    <row r="5008" spans="1:18" ht="15.75" customHeight="1">
      <c r="A5008" s="19">
        <v>5007</v>
      </c>
      <c r="B5008" s="4">
        <v>42</v>
      </c>
      <c r="C5008" s="15">
        <v>118</v>
      </c>
      <c r="D5008" s="21">
        <v>8</v>
      </c>
      <c r="E5008" s="22">
        <v>44782</v>
      </c>
      <c r="F5008" s="26">
        <v>15</v>
      </c>
      <c r="G5008" s="24">
        <v>0.1</v>
      </c>
      <c r="H5008">
        <f>VLOOKUP($B5008,產品!$A$1:$E$61,4,FALSE)*(1-$G5008)*$F5008</f>
        <v>202500</v>
      </c>
      <c r="I5008" s="58">
        <f>$H5008-VLOOKUP($B5008,產品!$A$2:$E$61,5,FALSE)*F5008-$R5008</f>
        <v>54225</v>
      </c>
      <c r="J5008">
        <f t="shared" si="234"/>
        <v>2022</v>
      </c>
      <c r="P5008" t="str">
        <f>MID(VLOOKUP($D5008,業務!$A$1:$E$11,2,FALSE),FIND("/",VLOOKUP($D5008,業務!$A$1:$E$11,2,FALSE))+1,2)</f>
        <v>專員</v>
      </c>
      <c r="Q5008">
        <f t="shared" si="235"/>
        <v>0.01</v>
      </c>
      <c r="R5008">
        <f t="shared" si="236"/>
        <v>2025</v>
      </c>
    </row>
    <row r="5009" spans="1:18" ht="15.75" customHeight="1">
      <c r="A5009" s="19">
        <v>5008</v>
      </c>
      <c r="B5009" s="4">
        <v>19</v>
      </c>
      <c r="C5009" s="15">
        <v>135</v>
      </c>
      <c r="D5009" s="21">
        <v>1</v>
      </c>
      <c r="E5009" s="22">
        <v>44782</v>
      </c>
      <c r="F5009" s="26">
        <v>30</v>
      </c>
      <c r="G5009" s="24">
        <v>0.2</v>
      </c>
      <c r="H5009">
        <f>VLOOKUP($B5009,產品!$A$1:$E$61,4,FALSE)*(1-$G5009)*$F5009</f>
        <v>43200</v>
      </c>
      <c r="I5009" s="58">
        <f>$H5009-VLOOKUP($B5009,產品!$A$2:$E$61,5,FALSE)*F5009-$R5009</f>
        <v>21168</v>
      </c>
      <c r="J5009">
        <f t="shared" si="234"/>
        <v>2022</v>
      </c>
      <c r="P5009" t="str">
        <f>MID(VLOOKUP($D5009,業務!$A$1:$E$11,2,FALSE),FIND("/",VLOOKUP($D5009,業務!$A$1:$E$11,2,FALSE))+1,2)</f>
        <v>專員</v>
      </c>
      <c r="Q5009">
        <f t="shared" si="235"/>
        <v>0.01</v>
      </c>
      <c r="R5009">
        <f t="shared" si="236"/>
        <v>432</v>
      </c>
    </row>
    <row r="5010" spans="1:18" ht="15.75" customHeight="1">
      <c r="A5010" s="19">
        <v>5009</v>
      </c>
      <c r="B5010" s="4">
        <v>16</v>
      </c>
      <c r="C5010" s="15">
        <v>258</v>
      </c>
      <c r="D5010" s="21">
        <v>10</v>
      </c>
      <c r="E5010" s="22">
        <v>44782</v>
      </c>
      <c r="F5010" s="26">
        <v>70</v>
      </c>
      <c r="G5010" s="24">
        <v>0.16</v>
      </c>
      <c r="H5010">
        <f>VLOOKUP($B5010,產品!$A$1:$E$61,4,FALSE)*(1-$G5010)*$F5010</f>
        <v>105840</v>
      </c>
      <c r="I5010" s="58">
        <f>$H5010-VLOOKUP($B5010,產品!$A$2:$E$61,5,FALSE)*F5010-$R5010</f>
        <v>54381.599999999999</v>
      </c>
      <c r="J5010">
        <f t="shared" si="234"/>
        <v>2022</v>
      </c>
      <c r="P5010" t="str">
        <f>MID(VLOOKUP($D5010,業務!$A$1:$E$11,2,FALSE),FIND("/",VLOOKUP($D5010,業務!$A$1:$E$11,2,FALSE))+1,2)</f>
        <v>專員</v>
      </c>
      <c r="Q5010">
        <f t="shared" si="235"/>
        <v>0.01</v>
      </c>
      <c r="R5010">
        <f t="shared" si="236"/>
        <v>1058.4000000000001</v>
      </c>
    </row>
    <row r="5011" spans="1:18" ht="15.75" customHeight="1">
      <c r="A5011" s="19">
        <v>5010</v>
      </c>
      <c r="B5011" s="4">
        <v>44</v>
      </c>
      <c r="C5011" s="15">
        <v>6</v>
      </c>
      <c r="D5011" s="21">
        <v>6</v>
      </c>
      <c r="E5011" s="22">
        <v>44783</v>
      </c>
      <c r="F5011" s="26">
        <v>6</v>
      </c>
      <c r="G5011" s="24">
        <v>0.13</v>
      </c>
      <c r="H5011">
        <f>VLOOKUP($B5011,產品!$A$1:$E$61,4,FALSE)*(1-$G5011)*$F5011</f>
        <v>104400</v>
      </c>
      <c r="I5011" s="58">
        <f>$H5011-VLOOKUP($B5011,產品!$A$2:$E$61,5,FALSE)*F5011-$R5011</f>
        <v>25356</v>
      </c>
      <c r="J5011">
        <f t="shared" si="234"/>
        <v>2022</v>
      </c>
      <c r="P5011" t="str">
        <f>MID(VLOOKUP($D5011,業務!$A$1:$E$11,2,FALSE),FIND("/",VLOOKUP($D5011,業務!$A$1:$E$11,2,FALSE))+1,2)</f>
        <v>專員</v>
      </c>
      <c r="Q5011">
        <f t="shared" si="235"/>
        <v>0.01</v>
      </c>
      <c r="R5011">
        <f t="shared" si="236"/>
        <v>1044</v>
      </c>
    </row>
    <row r="5012" spans="1:18" ht="15.75" customHeight="1">
      <c r="A5012" s="19">
        <v>5011</v>
      </c>
      <c r="B5012" s="4">
        <v>37</v>
      </c>
      <c r="C5012" s="15">
        <v>10</v>
      </c>
      <c r="D5012" s="21">
        <v>2</v>
      </c>
      <c r="E5012" s="22">
        <v>44783</v>
      </c>
      <c r="F5012" s="26">
        <v>7</v>
      </c>
      <c r="G5012" s="24">
        <v>0.06</v>
      </c>
      <c r="H5012">
        <f>VLOOKUP($B5012,產品!$A$1:$E$61,4,FALSE)*(1-$G5012)*$F5012</f>
        <v>78960</v>
      </c>
      <c r="I5012" s="58">
        <f>$H5012-VLOOKUP($B5012,產品!$A$2:$E$61,5,FALSE)*F5012-$R5012</f>
        <v>23175.599999999999</v>
      </c>
      <c r="J5012">
        <f t="shared" si="234"/>
        <v>2022</v>
      </c>
      <c r="P5012" t="str">
        <f>MID(VLOOKUP($D5012,業務!$A$1:$E$11,2,FALSE),FIND("/",VLOOKUP($D5012,業務!$A$1:$E$11,2,FALSE))+1,2)</f>
        <v>經理</v>
      </c>
      <c r="Q5012">
        <f t="shared" si="235"/>
        <v>1.4999999999999999E-2</v>
      </c>
      <c r="R5012">
        <f t="shared" si="236"/>
        <v>1184.3999999999999</v>
      </c>
    </row>
    <row r="5013" spans="1:18" ht="15.75" customHeight="1">
      <c r="A5013" s="19">
        <v>5012</v>
      </c>
      <c r="B5013" s="4">
        <v>35</v>
      </c>
      <c r="C5013" s="15">
        <v>6</v>
      </c>
      <c r="D5013" s="21">
        <v>6</v>
      </c>
      <c r="E5013" s="22">
        <v>44783</v>
      </c>
      <c r="F5013" s="26">
        <v>8</v>
      </c>
      <c r="G5013" s="24">
        <v>0.2</v>
      </c>
      <c r="H5013">
        <f>VLOOKUP($B5013,產品!$A$1:$E$61,4,FALSE)*(1-$G5013)*$F5013</f>
        <v>54400</v>
      </c>
      <c r="I5013" s="58">
        <f>$H5013-VLOOKUP($B5013,產品!$A$2:$E$61,5,FALSE)*F5013-$R5013</f>
        <v>13056</v>
      </c>
      <c r="J5013">
        <f t="shared" si="234"/>
        <v>2022</v>
      </c>
      <c r="P5013" t="str">
        <f>MID(VLOOKUP($D5013,業務!$A$1:$E$11,2,FALSE),FIND("/",VLOOKUP($D5013,業務!$A$1:$E$11,2,FALSE))+1,2)</f>
        <v>專員</v>
      </c>
      <c r="Q5013">
        <f t="shared" si="235"/>
        <v>0.01</v>
      </c>
      <c r="R5013">
        <f t="shared" si="236"/>
        <v>544</v>
      </c>
    </row>
    <row r="5014" spans="1:18" ht="15.75" customHeight="1">
      <c r="A5014" s="19">
        <v>5013</v>
      </c>
      <c r="B5014" s="4">
        <v>56</v>
      </c>
      <c r="C5014" s="15">
        <v>263</v>
      </c>
      <c r="D5014" s="21">
        <v>8</v>
      </c>
      <c r="E5014" s="33">
        <v>44783</v>
      </c>
      <c r="F5014" s="14">
        <v>10</v>
      </c>
      <c r="G5014" s="34">
        <v>0.15</v>
      </c>
      <c r="H5014">
        <f>VLOOKUP($B5014,產品!$A$1:$E$61,4,FALSE)*(1-$G5014)*$F5014</f>
        <v>187000</v>
      </c>
      <c r="I5014" s="58">
        <f>$H5014-VLOOKUP($B5014,產品!$A$2:$E$61,5,FALSE)*F5014-$R5014</f>
        <v>31130.000000000029</v>
      </c>
      <c r="J5014">
        <f t="shared" si="234"/>
        <v>2022</v>
      </c>
      <c r="P5014" t="str">
        <f>MID(VLOOKUP($D5014,業務!$A$1:$E$11,2,FALSE),FIND("/",VLOOKUP($D5014,業務!$A$1:$E$11,2,FALSE))+1,2)</f>
        <v>專員</v>
      </c>
      <c r="Q5014">
        <f t="shared" si="235"/>
        <v>0.01</v>
      </c>
      <c r="R5014">
        <f t="shared" si="236"/>
        <v>1870</v>
      </c>
    </row>
    <row r="5015" spans="1:18" ht="15.75" customHeight="1">
      <c r="A5015" s="19">
        <v>5014</v>
      </c>
      <c r="B5015" s="4">
        <v>30</v>
      </c>
      <c r="C5015" s="15">
        <v>123</v>
      </c>
      <c r="D5015" s="21">
        <v>10</v>
      </c>
      <c r="E5015" s="33">
        <v>44783</v>
      </c>
      <c r="F5015" s="14">
        <v>35</v>
      </c>
      <c r="G5015" s="34">
        <v>0.17</v>
      </c>
      <c r="H5015">
        <f>VLOOKUP($B5015,產品!$A$1:$E$61,4,FALSE)*(1-$G5015)*$F5015</f>
        <v>188825</v>
      </c>
      <c r="I5015" s="58">
        <f>$H5015-VLOOKUP($B5015,產品!$A$2:$E$61,5,FALSE)*F5015-$R5015</f>
        <v>50436.75</v>
      </c>
      <c r="J5015">
        <f t="shared" si="234"/>
        <v>2022</v>
      </c>
      <c r="P5015" t="str">
        <f>MID(VLOOKUP($D5015,業務!$A$1:$E$11,2,FALSE),FIND("/",VLOOKUP($D5015,業務!$A$1:$E$11,2,FALSE))+1,2)</f>
        <v>專員</v>
      </c>
      <c r="Q5015">
        <f t="shared" si="235"/>
        <v>0.01</v>
      </c>
      <c r="R5015">
        <f t="shared" si="236"/>
        <v>1888.25</v>
      </c>
    </row>
    <row r="5016" spans="1:18" ht="15.75" customHeight="1">
      <c r="A5016" s="19">
        <v>5015</v>
      </c>
      <c r="B5016" s="4">
        <v>1</v>
      </c>
      <c r="C5016" s="15">
        <v>268</v>
      </c>
      <c r="D5016" s="21">
        <v>9</v>
      </c>
      <c r="E5016" s="22">
        <v>44783</v>
      </c>
      <c r="F5016" s="26">
        <v>40</v>
      </c>
      <c r="G5016" s="24">
        <v>0.12</v>
      </c>
      <c r="H5016">
        <f>VLOOKUP($B5016,產品!$A$1:$E$61,4,FALSE)*(1-$G5016)*$F5016</f>
        <v>35200</v>
      </c>
      <c r="I5016" s="58">
        <f>$H5016-VLOOKUP($B5016,產品!$A$2:$E$61,5,FALSE)*F5016-$R5016</f>
        <v>18672</v>
      </c>
      <c r="J5016">
        <f t="shared" si="234"/>
        <v>2022</v>
      </c>
      <c r="P5016" t="str">
        <f>MID(VLOOKUP($D5016,業務!$A$1:$E$11,2,FALSE),FIND("/",VLOOKUP($D5016,業務!$A$1:$E$11,2,FALSE))+1,2)</f>
        <v>經理</v>
      </c>
      <c r="Q5016">
        <f t="shared" si="235"/>
        <v>1.4999999999999999E-2</v>
      </c>
      <c r="R5016">
        <f t="shared" si="236"/>
        <v>528</v>
      </c>
    </row>
    <row r="5017" spans="1:18" ht="15.75" customHeight="1">
      <c r="A5017" s="19">
        <v>5016</v>
      </c>
      <c r="B5017" s="4">
        <v>22</v>
      </c>
      <c r="C5017" s="15">
        <v>264</v>
      </c>
      <c r="D5017" s="21">
        <v>3</v>
      </c>
      <c r="E5017" s="22">
        <v>44783</v>
      </c>
      <c r="F5017" s="26">
        <v>125</v>
      </c>
      <c r="G5017" s="24">
        <v>0.15</v>
      </c>
      <c r="H5017">
        <f>VLOOKUP($B5017,產品!$A$1:$E$61,4,FALSE)*(1-$G5017)*$F5017</f>
        <v>191250</v>
      </c>
      <c r="I5017" s="58">
        <f>$H5017-VLOOKUP($B5017,產品!$A$2:$E$61,5,FALSE)*F5017-$R5017</f>
        <v>98190</v>
      </c>
      <c r="J5017">
        <f t="shared" si="234"/>
        <v>2022</v>
      </c>
      <c r="P5017" t="str">
        <f>MID(VLOOKUP($D5017,業務!$A$1:$E$11,2,FALSE),FIND("/",VLOOKUP($D5017,業務!$A$1:$E$11,2,FALSE))+1,2)</f>
        <v>協理</v>
      </c>
      <c r="Q5017">
        <f t="shared" si="235"/>
        <v>1.6E-2</v>
      </c>
      <c r="R5017">
        <f t="shared" si="236"/>
        <v>3060</v>
      </c>
    </row>
    <row r="5018" spans="1:18" ht="15.75" customHeight="1">
      <c r="A5018" s="19">
        <v>5017</v>
      </c>
      <c r="B5018" s="4">
        <v>37</v>
      </c>
      <c r="C5018" s="15">
        <v>267</v>
      </c>
      <c r="D5018" s="21">
        <v>6</v>
      </c>
      <c r="E5018" s="22">
        <v>44784</v>
      </c>
      <c r="F5018" s="26">
        <v>10</v>
      </c>
      <c r="G5018" s="24">
        <v>0.06</v>
      </c>
      <c r="H5018">
        <f>VLOOKUP($B5018,產品!$A$1:$E$61,4,FALSE)*(1-$G5018)*$F5018</f>
        <v>112800</v>
      </c>
      <c r="I5018" s="58">
        <f>$H5018-VLOOKUP($B5018,產品!$A$2:$E$61,5,FALSE)*F5018-$R5018</f>
        <v>33672</v>
      </c>
      <c r="J5018">
        <f t="shared" si="234"/>
        <v>2022</v>
      </c>
      <c r="P5018" t="str">
        <f>MID(VLOOKUP($D5018,業務!$A$1:$E$11,2,FALSE),FIND("/",VLOOKUP($D5018,業務!$A$1:$E$11,2,FALSE))+1,2)</f>
        <v>專員</v>
      </c>
      <c r="Q5018">
        <f t="shared" si="235"/>
        <v>0.01</v>
      </c>
      <c r="R5018">
        <f t="shared" si="236"/>
        <v>1128</v>
      </c>
    </row>
    <row r="5019" spans="1:18" ht="15.75" customHeight="1">
      <c r="A5019" s="19">
        <v>5018</v>
      </c>
      <c r="B5019" s="4">
        <v>48</v>
      </c>
      <c r="C5019" s="15">
        <v>12</v>
      </c>
      <c r="D5019" s="21">
        <v>5</v>
      </c>
      <c r="E5019" s="22">
        <v>44785</v>
      </c>
      <c r="F5019" s="26">
        <v>3</v>
      </c>
      <c r="G5019" s="24">
        <v>0.1</v>
      </c>
      <c r="H5019">
        <f>VLOOKUP($B5019,產品!$A$1:$E$61,4,FALSE)*(1-$G5019)*$F5019</f>
        <v>59400</v>
      </c>
      <c r="I5019" s="58">
        <f>$H5019-VLOOKUP($B5019,產品!$A$2:$E$61,5,FALSE)*F5019-$R5019</f>
        <v>15906</v>
      </c>
      <c r="J5019">
        <f t="shared" si="234"/>
        <v>2022</v>
      </c>
      <c r="P5019" t="str">
        <f>MID(VLOOKUP($D5019,業務!$A$1:$E$11,2,FALSE),FIND("/",VLOOKUP($D5019,業務!$A$1:$E$11,2,FALSE))+1,2)</f>
        <v>專員</v>
      </c>
      <c r="Q5019">
        <f t="shared" si="235"/>
        <v>0.01</v>
      </c>
      <c r="R5019">
        <f t="shared" si="236"/>
        <v>594</v>
      </c>
    </row>
    <row r="5020" spans="1:18" ht="15.75" customHeight="1">
      <c r="A5020" s="19">
        <v>5019</v>
      </c>
      <c r="B5020" s="4">
        <v>60</v>
      </c>
      <c r="C5020" s="15">
        <v>278</v>
      </c>
      <c r="D5020" s="21">
        <v>8</v>
      </c>
      <c r="E5020" s="22">
        <v>44785</v>
      </c>
      <c r="F5020" s="26">
        <v>4</v>
      </c>
      <c r="G5020" s="24">
        <v>0.18</v>
      </c>
      <c r="H5020">
        <f>VLOOKUP($B5020,產品!$A$1:$E$61,4,FALSE)*(1-$G5020)*$F5020</f>
        <v>82000</v>
      </c>
      <c r="I5020" s="58">
        <f>$H5020-VLOOKUP($B5020,產品!$A$2:$E$61,5,FALSE)*F5020-$R5020</f>
        <v>11180</v>
      </c>
      <c r="J5020">
        <f t="shared" si="234"/>
        <v>2022</v>
      </c>
      <c r="P5020" t="str">
        <f>MID(VLOOKUP($D5020,業務!$A$1:$E$11,2,FALSE),FIND("/",VLOOKUP($D5020,業務!$A$1:$E$11,2,FALSE))+1,2)</f>
        <v>專員</v>
      </c>
      <c r="Q5020">
        <f t="shared" si="235"/>
        <v>0.01</v>
      </c>
      <c r="R5020">
        <f t="shared" si="236"/>
        <v>820</v>
      </c>
    </row>
    <row r="5021" spans="1:18" ht="15.75" customHeight="1">
      <c r="A5021" s="19">
        <v>5020</v>
      </c>
      <c r="B5021" s="4">
        <v>25</v>
      </c>
      <c r="C5021" s="15">
        <v>1</v>
      </c>
      <c r="D5021" s="21">
        <v>3</v>
      </c>
      <c r="E5021" s="33">
        <v>44785</v>
      </c>
      <c r="F5021" s="14">
        <v>5</v>
      </c>
      <c r="G5021" s="34">
        <v>0.14000000000000001</v>
      </c>
      <c r="H5021">
        <f>VLOOKUP($B5021,產品!$A$1:$E$61,4,FALSE)*(1-$G5021)*$F5021</f>
        <v>25800</v>
      </c>
      <c r="I5021" s="58">
        <f>$H5021-VLOOKUP($B5021,產品!$A$2:$E$61,5,FALSE)*F5021-$R5021</f>
        <v>7387.2</v>
      </c>
      <c r="J5021">
        <f t="shared" si="234"/>
        <v>2022</v>
      </c>
      <c r="P5021" t="str">
        <f>MID(VLOOKUP($D5021,業務!$A$1:$E$11,2,FALSE),FIND("/",VLOOKUP($D5021,業務!$A$1:$E$11,2,FALSE))+1,2)</f>
        <v>協理</v>
      </c>
      <c r="Q5021">
        <f t="shared" si="235"/>
        <v>1.6E-2</v>
      </c>
      <c r="R5021">
        <f t="shared" si="236"/>
        <v>412.8</v>
      </c>
    </row>
    <row r="5022" spans="1:18" ht="15.75" customHeight="1">
      <c r="A5022" s="19">
        <v>5021</v>
      </c>
      <c r="B5022" s="4">
        <v>51</v>
      </c>
      <c r="C5022" s="15">
        <v>113</v>
      </c>
      <c r="D5022" s="21">
        <v>3</v>
      </c>
      <c r="E5022" s="33">
        <v>44785</v>
      </c>
      <c r="F5022" s="14">
        <v>10</v>
      </c>
      <c r="G5022" s="34">
        <v>0.08</v>
      </c>
      <c r="H5022">
        <f>VLOOKUP($B5022,產品!$A$1:$E$61,4,FALSE)*(1-$G5022)*$F5022</f>
        <v>184000</v>
      </c>
      <c r="I5022" s="58">
        <f>$H5022-VLOOKUP($B5022,產品!$A$2:$E$61,5,FALSE)*F5022-$R5022</f>
        <v>41056</v>
      </c>
      <c r="J5022">
        <f t="shared" si="234"/>
        <v>2022</v>
      </c>
      <c r="P5022" t="str">
        <f>MID(VLOOKUP($D5022,業務!$A$1:$E$11,2,FALSE),FIND("/",VLOOKUP($D5022,業務!$A$1:$E$11,2,FALSE))+1,2)</f>
        <v>協理</v>
      </c>
      <c r="Q5022">
        <f t="shared" si="235"/>
        <v>1.6E-2</v>
      </c>
      <c r="R5022">
        <f t="shared" si="236"/>
        <v>2944</v>
      </c>
    </row>
    <row r="5023" spans="1:18" ht="15.75" customHeight="1">
      <c r="A5023" s="19">
        <v>5022</v>
      </c>
      <c r="B5023" s="4">
        <v>55</v>
      </c>
      <c r="C5023" s="15">
        <v>2</v>
      </c>
      <c r="D5023" s="21">
        <v>3</v>
      </c>
      <c r="E5023" s="22">
        <v>44785</v>
      </c>
      <c r="F5023" s="26">
        <v>13</v>
      </c>
      <c r="G5023" s="24">
        <v>0.09</v>
      </c>
      <c r="H5023">
        <f>VLOOKUP($B5023,產品!$A$1:$E$61,4,FALSE)*(1-$G5023)*$F5023</f>
        <v>236600</v>
      </c>
      <c r="I5023" s="58">
        <f>$H5023-VLOOKUP($B5023,產品!$A$2:$E$61,5,FALSE)*F5023-$R5023</f>
        <v>50814.400000000001</v>
      </c>
      <c r="J5023">
        <f t="shared" si="234"/>
        <v>2022</v>
      </c>
      <c r="P5023" t="str">
        <f>MID(VLOOKUP($D5023,業務!$A$1:$E$11,2,FALSE),FIND("/",VLOOKUP($D5023,業務!$A$1:$E$11,2,FALSE))+1,2)</f>
        <v>協理</v>
      </c>
      <c r="Q5023">
        <f t="shared" si="235"/>
        <v>1.6E-2</v>
      </c>
      <c r="R5023">
        <f t="shared" si="236"/>
        <v>3785.6</v>
      </c>
    </row>
    <row r="5024" spans="1:18" ht="15.75" customHeight="1">
      <c r="A5024" s="19">
        <v>5023</v>
      </c>
      <c r="B5024" s="4">
        <v>55</v>
      </c>
      <c r="C5024" s="15">
        <v>116</v>
      </c>
      <c r="D5024" s="21">
        <v>8</v>
      </c>
      <c r="E5024" s="22">
        <v>44785</v>
      </c>
      <c r="F5024" s="26">
        <v>16</v>
      </c>
      <c r="G5024" s="24">
        <v>0.14000000000000001</v>
      </c>
      <c r="H5024">
        <f>VLOOKUP($B5024,產品!$A$1:$E$61,4,FALSE)*(1-$G5024)*$F5024</f>
        <v>275200</v>
      </c>
      <c r="I5024" s="58">
        <f>$H5024-VLOOKUP($B5024,產品!$A$2:$E$61,5,FALSE)*F5024-$R5024</f>
        <v>48448</v>
      </c>
      <c r="J5024">
        <f t="shared" si="234"/>
        <v>2022</v>
      </c>
      <c r="P5024" t="str">
        <f>MID(VLOOKUP($D5024,業務!$A$1:$E$11,2,FALSE),FIND("/",VLOOKUP($D5024,業務!$A$1:$E$11,2,FALSE))+1,2)</f>
        <v>專員</v>
      </c>
      <c r="Q5024">
        <f t="shared" si="235"/>
        <v>0.01</v>
      </c>
      <c r="R5024">
        <f t="shared" si="236"/>
        <v>2752</v>
      </c>
    </row>
    <row r="5025" spans="1:18" ht="15.75" customHeight="1">
      <c r="A5025" s="19">
        <v>5024</v>
      </c>
      <c r="B5025" s="4">
        <v>34</v>
      </c>
      <c r="C5025" s="15">
        <v>281</v>
      </c>
      <c r="D5025" s="21">
        <v>2</v>
      </c>
      <c r="E5025" s="22">
        <v>44785</v>
      </c>
      <c r="F5025" s="26">
        <v>20</v>
      </c>
      <c r="G5025" s="24">
        <v>0.19</v>
      </c>
      <c r="H5025">
        <f>VLOOKUP($B5025,產品!$A$1:$E$61,4,FALSE)*(1-$G5025)*$F5025</f>
        <v>129600</v>
      </c>
      <c r="I5025" s="58">
        <f>$H5025-VLOOKUP($B5025,產品!$A$2:$E$61,5,FALSE)*F5025-$R5025</f>
        <v>31656</v>
      </c>
      <c r="J5025">
        <f t="shared" si="234"/>
        <v>2022</v>
      </c>
      <c r="P5025" t="str">
        <f>MID(VLOOKUP($D5025,業務!$A$1:$E$11,2,FALSE),FIND("/",VLOOKUP($D5025,業務!$A$1:$E$11,2,FALSE))+1,2)</f>
        <v>經理</v>
      </c>
      <c r="Q5025">
        <f t="shared" si="235"/>
        <v>1.4999999999999999E-2</v>
      </c>
      <c r="R5025">
        <f t="shared" si="236"/>
        <v>1944</v>
      </c>
    </row>
    <row r="5026" spans="1:18" ht="15.75" customHeight="1">
      <c r="A5026" s="19">
        <v>5025</v>
      </c>
      <c r="B5026" s="4">
        <v>23</v>
      </c>
      <c r="C5026" s="15">
        <v>262</v>
      </c>
      <c r="D5026" s="21">
        <v>9</v>
      </c>
      <c r="E5026" s="22">
        <v>44785</v>
      </c>
      <c r="F5026" s="26">
        <v>20</v>
      </c>
      <c r="G5026" s="24">
        <v>0.16</v>
      </c>
      <c r="H5026">
        <f>VLOOKUP($B5026,產品!$A$1:$E$61,4,FALSE)*(1-$G5026)*$F5026</f>
        <v>30240</v>
      </c>
      <c r="I5026" s="58">
        <f>$H5026-VLOOKUP($B5026,產品!$A$2:$E$61,5,FALSE)*F5026-$R5026</f>
        <v>15386.4</v>
      </c>
      <c r="J5026">
        <f t="shared" si="234"/>
        <v>2022</v>
      </c>
      <c r="P5026" t="str">
        <f>MID(VLOOKUP($D5026,業務!$A$1:$E$11,2,FALSE),FIND("/",VLOOKUP($D5026,業務!$A$1:$E$11,2,FALSE))+1,2)</f>
        <v>經理</v>
      </c>
      <c r="Q5026">
        <f t="shared" si="235"/>
        <v>1.4999999999999999E-2</v>
      </c>
      <c r="R5026">
        <f t="shared" si="236"/>
        <v>453.59999999999997</v>
      </c>
    </row>
    <row r="5027" spans="1:18" ht="15.75" customHeight="1">
      <c r="A5027" s="19">
        <v>5026</v>
      </c>
      <c r="B5027" s="4">
        <v>23</v>
      </c>
      <c r="C5027" s="15">
        <v>258</v>
      </c>
      <c r="D5027" s="21">
        <v>8</v>
      </c>
      <c r="E5027" s="22">
        <v>44785</v>
      </c>
      <c r="F5027" s="26">
        <v>21</v>
      </c>
      <c r="G5027" s="24">
        <v>0.14000000000000001</v>
      </c>
      <c r="H5027">
        <f>VLOOKUP($B5027,產品!$A$1:$E$61,4,FALSE)*(1-$G5027)*$F5027</f>
        <v>32508</v>
      </c>
      <c r="I5027" s="58">
        <f>$H5027-VLOOKUP($B5027,產品!$A$2:$E$61,5,FALSE)*F5027-$R5027</f>
        <v>17062.919999999998</v>
      </c>
      <c r="J5027">
        <f t="shared" si="234"/>
        <v>2022</v>
      </c>
      <c r="P5027" t="str">
        <f>MID(VLOOKUP($D5027,業務!$A$1:$E$11,2,FALSE),FIND("/",VLOOKUP($D5027,業務!$A$1:$E$11,2,FALSE))+1,2)</f>
        <v>專員</v>
      </c>
      <c r="Q5027">
        <f t="shared" si="235"/>
        <v>0.01</v>
      </c>
      <c r="R5027">
        <f t="shared" si="236"/>
        <v>325.08</v>
      </c>
    </row>
    <row r="5028" spans="1:18" ht="15.75" customHeight="1">
      <c r="A5028" s="19">
        <v>5027</v>
      </c>
      <c r="B5028" s="4">
        <v>14</v>
      </c>
      <c r="C5028" s="15">
        <v>124</v>
      </c>
      <c r="D5028" s="21">
        <v>5</v>
      </c>
      <c r="E5028" s="22">
        <v>44785</v>
      </c>
      <c r="F5028" s="26">
        <v>60</v>
      </c>
      <c r="G5028" s="24">
        <v>0.2</v>
      </c>
      <c r="H5028">
        <f>VLOOKUP($B5028,產品!$A$1:$E$61,4,FALSE)*(1-$G5028)*$F5028</f>
        <v>86400</v>
      </c>
      <c r="I5028" s="58">
        <f>$H5028-VLOOKUP($B5028,產品!$A$2:$E$61,5,FALSE)*F5028-$R5028</f>
        <v>42336</v>
      </c>
      <c r="J5028">
        <f t="shared" si="234"/>
        <v>2022</v>
      </c>
      <c r="P5028" t="str">
        <f>MID(VLOOKUP($D5028,業務!$A$1:$E$11,2,FALSE),FIND("/",VLOOKUP($D5028,業務!$A$1:$E$11,2,FALSE))+1,2)</f>
        <v>專員</v>
      </c>
      <c r="Q5028">
        <f t="shared" si="235"/>
        <v>0.01</v>
      </c>
      <c r="R5028">
        <f t="shared" si="236"/>
        <v>864</v>
      </c>
    </row>
    <row r="5029" spans="1:18" ht="15.75" customHeight="1">
      <c r="A5029" s="19">
        <v>5028</v>
      </c>
      <c r="B5029" s="4">
        <v>55</v>
      </c>
      <c r="C5029" s="15">
        <v>285</v>
      </c>
      <c r="D5029" s="21">
        <v>8</v>
      </c>
      <c r="E5029" s="22">
        <v>44786</v>
      </c>
      <c r="F5029" s="26">
        <v>2</v>
      </c>
      <c r="G5029" s="24">
        <v>0.15</v>
      </c>
      <c r="H5029">
        <f>VLOOKUP($B5029,產品!$A$1:$E$61,4,FALSE)*(1-$G5029)*$F5029</f>
        <v>34000</v>
      </c>
      <c r="I5029" s="58">
        <f>$H5029-VLOOKUP($B5029,產品!$A$2:$E$61,5,FALSE)*F5029-$R5029</f>
        <v>5660</v>
      </c>
      <c r="J5029">
        <f t="shared" si="234"/>
        <v>2022</v>
      </c>
      <c r="P5029" t="str">
        <f>MID(VLOOKUP($D5029,業務!$A$1:$E$11,2,FALSE),FIND("/",VLOOKUP($D5029,業務!$A$1:$E$11,2,FALSE))+1,2)</f>
        <v>專員</v>
      </c>
      <c r="Q5029">
        <f t="shared" si="235"/>
        <v>0.01</v>
      </c>
      <c r="R5029">
        <f t="shared" si="236"/>
        <v>340</v>
      </c>
    </row>
    <row r="5030" spans="1:18" ht="15.75" customHeight="1">
      <c r="A5030" s="19">
        <v>5029</v>
      </c>
      <c r="B5030" s="4">
        <v>39</v>
      </c>
      <c r="C5030" s="15">
        <v>286</v>
      </c>
      <c r="D5030" s="21">
        <v>6</v>
      </c>
      <c r="E5030" s="22">
        <v>44786</v>
      </c>
      <c r="F5030" s="26">
        <v>4</v>
      </c>
      <c r="G5030" s="24">
        <v>0.12</v>
      </c>
      <c r="H5030">
        <f>VLOOKUP($B5030,產品!$A$1:$E$61,4,FALSE)*(1-$G5030)*$F5030</f>
        <v>63360</v>
      </c>
      <c r="I5030" s="58">
        <f>$H5030-VLOOKUP($B5030,產品!$A$2:$E$61,5,FALSE)*F5030-$R5030</f>
        <v>15926.4</v>
      </c>
      <c r="J5030">
        <f t="shared" si="234"/>
        <v>2022</v>
      </c>
      <c r="P5030" t="str">
        <f>MID(VLOOKUP($D5030,業務!$A$1:$E$11,2,FALSE),FIND("/",VLOOKUP($D5030,業務!$A$1:$E$11,2,FALSE))+1,2)</f>
        <v>專員</v>
      </c>
      <c r="Q5030">
        <f t="shared" si="235"/>
        <v>0.01</v>
      </c>
      <c r="R5030">
        <f t="shared" si="236"/>
        <v>633.6</v>
      </c>
    </row>
    <row r="5031" spans="1:18" ht="15.75" customHeight="1">
      <c r="A5031" s="19">
        <v>5030</v>
      </c>
      <c r="B5031" s="4">
        <v>41</v>
      </c>
      <c r="C5031" s="15">
        <v>121</v>
      </c>
      <c r="D5031" s="21">
        <v>7</v>
      </c>
      <c r="E5031" s="22">
        <v>44786</v>
      </c>
      <c r="F5031" s="26">
        <v>9</v>
      </c>
      <c r="G5031" s="24">
        <v>0.19</v>
      </c>
      <c r="H5031">
        <f>VLOOKUP($B5031,產品!$A$1:$E$61,4,FALSE)*(1-$G5031)*$F5031</f>
        <v>87480</v>
      </c>
      <c r="I5031" s="58">
        <f>$H5031-VLOOKUP($B5031,產品!$A$2:$E$61,5,FALSE)*F5031-$R5031</f>
        <v>16230.24</v>
      </c>
      <c r="J5031">
        <f t="shared" si="234"/>
        <v>2022</v>
      </c>
      <c r="P5031" t="str">
        <f>MID(VLOOKUP($D5031,業務!$A$1:$E$11,2,FALSE),FIND("/",VLOOKUP($D5031,業務!$A$1:$E$11,2,FALSE))+1,2)</f>
        <v>副理</v>
      </c>
      <c r="Q5031">
        <f t="shared" si="235"/>
        <v>1.2E-2</v>
      </c>
      <c r="R5031">
        <f t="shared" si="236"/>
        <v>1049.76</v>
      </c>
    </row>
    <row r="5032" spans="1:18" ht="15.75" customHeight="1">
      <c r="A5032" s="19">
        <v>5031</v>
      </c>
      <c r="B5032" s="4">
        <v>2</v>
      </c>
      <c r="C5032" s="15">
        <v>262</v>
      </c>
      <c r="D5032" s="21">
        <v>1</v>
      </c>
      <c r="E5032" s="33">
        <v>44786</v>
      </c>
      <c r="F5032" s="14">
        <v>50</v>
      </c>
      <c r="G5032" s="34">
        <v>0.05</v>
      </c>
      <c r="H5032">
        <f>VLOOKUP($B5032,產品!$A$1:$E$61,4,FALSE)*(1-$G5032)*$F5032</f>
        <v>47500</v>
      </c>
      <c r="I5032" s="58">
        <f>$H5032-VLOOKUP($B5032,產品!$A$2:$E$61,5,FALSE)*F5032-$R5032</f>
        <v>27025</v>
      </c>
      <c r="J5032">
        <f t="shared" si="234"/>
        <v>2022</v>
      </c>
      <c r="P5032" t="str">
        <f>MID(VLOOKUP($D5032,業務!$A$1:$E$11,2,FALSE),FIND("/",VLOOKUP($D5032,業務!$A$1:$E$11,2,FALSE))+1,2)</f>
        <v>專員</v>
      </c>
      <c r="Q5032">
        <f t="shared" si="235"/>
        <v>0.01</v>
      </c>
      <c r="R5032">
        <f t="shared" si="236"/>
        <v>475</v>
      </c>
    </row>
    <row r="5033" spans="1:18" ht="15.75" customHeight="1">
      <c r="A5033" s="19">
        <v>5032</v>
      </c>
      <c r="B5033" s="4">
        <v>2</v>
      </c>
      <c r="C5033" s="15">
        <v>124</v>
      </c>
      <c r="D5033" s="21">
        <v>10</v>
      </c>
      <c r="E5033" s="22">
        <v>44786</v>
      </c>
      <c r="F5033" s="26">
        <v>50</v>
      </c>
      <c r="G5033" s="24">
        <v>0.19</v>
      </c>
      <c r="H5033">
        <f>VLOOKUP($B5033,產品!$A$1:$E$61,4,FALSE)*(1-$G5033)*$F5033</f>
        <v>40500</v>
      </c>
      <c r="I5033" s="58">
        <f>$H5033-VLOOKUP($B5033,產品!$A$2:$E$61,5,FALSE)*F5033-$R5033</f>
        <v>20095</v>
      </c>
      <c r="J5033">
        <f t="shared" si="234"/>
        <v>2022</v>
      </c>
      <c r="P5033" t="str">
        <f>MID(VLOOKUP($D5033,業務!$A$1:$E$11,2,FALSE),FIND("/",VLOOKUP($D5033,業務!$A$1:$E$11,2,FALSE))+1,2)</f>
        <v>專員</v>
      </c>
      <c r="Q5033">
        <f t="shared" si="235"/>
        <v>0.01</v>
      </c>
      <c r="R5033">
        <f t="shared" si="236"/>
        <v>405</v>
      </c>
    </row>
    <row r="5034" spans="1:18" ht="15.75" customHeight="1">
      <c r="A5034" s="19">
        <v>5033</v>
      </c>
      <c r="B5034" s="4">
        <v>18</v>
      </c>
      <c r="C5034" s="15">
        <v>2</v>
      </c>
      <c r="D5034" s="21">
        <v>10</v>
      </c>
      <c r="E5034" s="22">
        <v>44786</v>
      </c>
      <c r="F5034" s="26">
        <v>60</v>
      </c>
      <c r="G5034" s="24">
        <v>0.11</v>
      </c>
      <c r="H5034">
        <f>VLOOKUP($B5034,產品!$A$1:$E$61,4,FALSE)*(1-$G5034)*$F5034</f>
        <v>96120</v>
      </c>
      <c r="I5034" s="58">
        <f>$H5034-VLOOKUP($B5034,產品!$A$2:$E$61,5,FALSE)*F5034-$R5034</f>
        <v>51958.8</v>
      </c>
      <c r="J5034">
        <f t="shared" si="234"/>
        <v>2022</v>
      </c>
      <c r="P5034" t="str">
        <f>MID(VLOOKUP($D5034,業務!$A$1:$E$11,2,FALSE),FIND("/",VLOOKUP($D5034,業務!$A$1:$E$11,2,FALSE))+1,2)</f>
        <v>專員</v>
      </c>
      <c r="Q5034">
        <f t="shared" si="235"/>
        <v>0.01</v>
      </c>
      <c r="R5034">
        <f t="shared" si="236"/>
        <v>961.2</v>
      </c>
    </row>
    <row r="5035" spans="1:18" ht="15.75" customHeight="1">
      <c r="A5035" s="19">
        <v>5034</v>
      </c>
      <c r="B5035" s="4">
        <v>4</v>
      </c>
      <c r="C5035" s="15">
        <v>126</v>
      </c>
      <c r="D5035" s="21">
        <v>3</v>
      </c>
      <c r="E5035" s="22">
        <v>44786</v>
      </c>
      <c r="F5035" s="26">
        <v>200</v>
      </c>
      <c r="G5035" s="24">
        <v>0.06</v>
      </c>
      <c r="H5035">
        <f>VLOOKUP($B5035,產品!$A$1:$E$61,4,FALSE)*(1-$G5035)*$F5035</f>
        <v>188000</v>
      </c>
      <c r="I5035" s="58">
        <f>$H5035-VLOOKUP($B5035,產品!$A$2:$E$61,5,FALSE)*F5035-$R5035</f>
        <v>104992</v>
      </c>
      <c r="J5035">
        <f t="shared" si="234"/>
        <v>2022</v>
      </c>
      <c r="P5035" t="str">
        <f>MID(VLOOKUP($D5035,業務!$A$1:$E$11,2,FALSE),FIND("/",VLOOKUP($D5035,業務!$A$1:$E$11,2,FALSE))+1,2)</f>
        <v>協理</v>
      </c>
      <c r="Q5035">
        <f t="shared" si="235"/>
        <v>1.6E-2</v>
      </c>
      <c r="R5035">
        <f t="shared" si="236"/>
        <v>3008</v>
      </c>
    </row>
    <row r="5036" spans="1:18" ht="15.75" customHeight="1">
      <c r="A5036" s="19">
        <v>5035</v>
      </c>
      <c r="B5036" s="4">
        <v>54</v>
      </c>
      <c r="C5036" s="15">
        <v>8</v>
      </c>
      <c r="D5036" s="21">
        <v>3</v>
      </c>
      <c r="E5036" s="22">
        <v>44787</v>
      </c>
      <c r="F5036" s="26">
        <v>1</v>
      </c>
      <c r="G5036" s="24">
        <v>0.17</v>
      </c>
      <c r="H5036">
        <f>VLOOKUP($B5036,產品!$A$1:$E$61,4,FALSE)*(1-$G5036)*$F5036</f>
        <v>14940</v>
      </c>
      <c r="I5036" s="58">
        <f>$H5036-VLOOKUP($B5036,產品!$A$2:$E$61,5,FALSE)*F5036-$R5036</f>
        <v>2100.96</v>
      </c>
      <c r="J5036">
        <f t="shared" si="234"/>
        <v>2022</v>
      </c>
      <c r="P5036" t="str">
        <f>MID(VLOOKUP($D5036,業務!$A$1:$E$11,2,FALSE),FIND("/",VLOOKUP($D5036,業務!$A$1:$E$11,2,FALSE))+1,2)</f>
        <v>協理</v>
      </c>
      <c r="Q5036">
        <f t="shared" si="235"/>
        <v>1.6E-2</v>
      </c>
      <c r="R5036">
        <f t="shared" si="236"/>
        <v>239.04</v>
      </c>
    </row>
    <row r="5037" spans="1:18" ht="15.75" customHeight="1">
      <c r="A5037" s="19">
        <v>5036</v>
      </c>
      <c r="B5037" s="4">
        <v>27</v>
      </c>
      <c r="C5037" s="15">
        <v>134</v>
      </c>
      <c r="D5037" s="21">
        <v>8</v>
      </c>
      <c r="E5037" s="22">
        <v>44787</v>
      </c>
      <c r="F5037" s="26">
        <v>3</v>
      </c>
      <c r="G5037" s="24">
        <v>0.16</v>
      </c>
      <c r="H5037">
        <f>VLOOKUP($B5037,產品!$A$1:$E$61,4,FALSE)*(1-$G5037)*$F5037</f>
        <v>17640</v>
      </c>
      <c r="I5037" s="58">
        <f>$H5037-VLOOKUP($B5037,產品!$A$2:$E$61,5,FALSE)*F5037-$R5037</f>
        <v>4863.6000000000004</v>
      </c>
      <c r="J5037">
        <f t="shared" si="234"/>
        <v>2022</v>
      </c>
      <c r="P5037" t="str">
        <f>MID(VLOOKUP($D5037,業務!$A$1:$E$11,2,FALSE),FIND("/",VLOOKUP($D5037,業務!$A$1:$E$11,2,FALSE))+1,2)</f>
        <v>專員</v>
      </c>
      <c r="Q5037">
        <f t="shared" si="235"/>
        <v>0.01</v>
      </c>
      <c r="R5037">
        <f t="shared" si="236"/>
        <v>176.4</v>
      </c>
    </row>
    <row r="5038" spans="1:18" ht="15.75" customHeight="1">
      <c r="A5038" s="19">
        <v>5037</v>
      </c>
      <c r="B5038" s="4">
        <v>30</v>
      </c>
      <c r="C5038" s="15">
        <v>122</v>
      </c>
      <c r="D5038" s="21">
        <v>5</v>
      </c>
      <c r="E5038" s="33">
        <v>44787</v>
      </c>
      <c r="F5038" s="14">
        <v>4</v>
      </c>
      <c r="G5038" s="34">
        <v>0.2</v>
      </c>
      <c r="H5038">
        <f>VLOOKUP($B5038,產品!$A$1:$E$61,4,FALSE)*(1-$G5038)*$F5038</f>
        <v>20800</v>
      </c>
      <c r="I5038" s="58">
        <f>$H5038-VLOOKUP($B5038,產品!$A$2:$E$61,5,FALSE)*F5038-$R5038</f>
        <v>4992</v>
      </c>
      <c r="J5038">
        <f t="shared" si="234"/>
        <v>2022</v>
      </c>
      <c r="P5038" t="str">
        <f>MID(VLOOKUP($D5038,業務!$A$1:$E$11,2,FALSE),FIND("/",VLOOKUP($D5038,業務!$A$1:$E$11,2,FALSE))+1,2)</f>
        <v>專員</v>
      </c>
      <c r="Q5038">
        <f t="shared" si="235"/>
        <v>0.01</v>
      </c>
      <c r="R5038">
        <f t="shared" si="236"/>
        <v>208</v>
      </c>
    </row>
    <row r="5039" spans="1:18" ht="15.75" customHeight="1">
      <c r="A5039" s="19">
        <v>5038</v>
      </c>
      <c r="B5039" s="4">
        <v>37</v>
      </c>
      <c r="C5039" s="15">
        <v>271</v>
      </c>
      <c r="D5039" s="21">
        <v>9</v>
      </c>
      <c r="E5039" s="22">
        <v>44787</v>
      </c>
      <c r="F5039" s="26">
        <v>5</v>
      </c>
      <c r="G5039" s="24">
        <v>0.12</v>
      </c>
      <c r="H5039">
        <f>VLOOKUP($B5039,產品!$A$1:$E$61,4,FALSE)*(1-$G5039)*$F5039</f>
        <v>52800</v>
      </c>
      <c r="I5039" s="58">
        <f>$H5039-VLOOKUP($B5039,產品!$A$2:$E$61,5,FALSE)*F5039-$R5039</f>
        <v>13008</v>
      </c>
      <c r="J5039">
        <f t="shared" si="234"/>
        <v>2022</v>
      </c>
      <c r="P5039" t="str">
        <f>MID(VLOOKUP($D5039,業務!$A$1:$E$11,2,FALSE),FIND("/",VLOOKUP($D5039,業務!$A$1:$E$11,2,FALSE))+1,2)</f>
        <v>經理</v>
      </c>
      <c r="Q5039">
        <f t="shared" si="235"/>
        <v>1.4999999999999999E-2</v>
      </c>
      <c r="R5039">
        <f t="shared" si="236"/>
        <v>792</v>
      </c>
    </row>
    <row r="5040" spans="1:18" ht="15.75" customHeight="1">
      <c r="A5040" s="19">
        <v>5039</v>
      </c>
      <c r="B5040" s="4">
        <v>39</v>
      </c>
      <c r="C5040" s="15">
        <v>140</v>
      </c>
      <c r="D5040" s="21">
        <v>2</v>
      </c>
      <c r="E5040" s="22">
        <v>44787</v>
      </c>
      <c r="F5040" s="26">
        <v>6</v>
      </c>
      <c r="G5040" s="24">
        <v>7.0000000000000007E-2</v>
      </c>
      <c r="H5040">
        <f>VLOOKUP($B5040,產品!$A$1:$E$61,4,FALSE)*(1-$G5040)*$F5040</f>
        <v>100440</v>
      </c>
      <c r="I5040" s="58">
        <f>$H5040-VLOOKUP($B5040,產品!$A$2:$E$61,5,FALSE)*F5040-$R5040</f>
        <v>28733.4</v>
      </c>
      <c r="J5040">
        <f t="shared" si="234"/>
        <v>2022</v>
      </c>
      <c r="P5040" t="str">
        <f>MID(VLOOKUP($D5040,業務!$A$1:$E$11,2,FALSE),FIND("/",VLOOKUP($D5040,業務!$A$1:$E$11,2,FALSE))+1,2)</f>
        <v>經理</v>
      </c>
      <c r="Q5040">
        <f t="shared" si="235"/>
        <v>1.4999999999999999E-2</v>
      </c>
      <c r="R5040">
        <f t="shared" si="236"/>
        <v>1506.6</v>
      </c>
    </row>
    <row r="5041" spans="1:18" ht="15.75" customHeight="1">
      <c r="A5041" s="19">
        <v>5040</v>
      </c>
      <c r="B5041" s="4">
        <v>56</v>
      </c>
      <c r="C5041" s="15">
        <v>9</v>
      </c>
      <c r="D5041" s="21">
        <v>10</v>
      </c>
      <c r="E5041" s="22">
        <v>44787</v>
      </c>
      <c r="F5041" s="26">
        <v>9</v>
      </c>
      <c r="G5041" s="24">
        <v>0.1</v>
      </c>
      <c r="H5041">
        <f>VLOOKUP($B5041,產品!$A$1:$E$61,4,FALSE)*(1-$G5041)*$F5041</f>
        <v>178200</v>
      </c>
      <c r="I5041" s="58">
        <f>$H5041-VLOOKUP($B5041,產品!$A$2:$E$61,5,FALSE)*F5041-$R5041</f>
        <v>37818.000000000029</v>
      </c>
      <c r="J5041">
        <f t="shared" si="234"/>
        <v>2022</v>
      </c>
      <c r="P5041" t="str">
        <f>MID(VLOOKUP($D5041,業務!$A$1:$E$11,2,FALSE),FIND("/",VLOOKUP($D5041,業務!$A$1:$E$11,2,FALSE))+1,2)</f>
        <v>專員</v>
      </c>
      <c r="Q5041">
        <f t="shared" si="235"/>
        <v>0.01</v>
      </c>
      <c r="R5041">
        <f t="shared" si="236"/>
        <v>1782</v>
      </c>
    </row>
    <row r="5042" spans="1:18" ht="15.75" customHeight="1">
      <c r="A5042" s="19">
        <v>5041</v>
      </c>
      <c r="B5042" s="4">
        <v>39</v>
      </c>
      <c r="C5042" s="15">
        <v>5</v>
      </c>
      <c r="D5042" s="21">
        <v>7</v>
      </c>
      <c r="E5042" s="22">
        <v>44787</v>
      </c>
      <c r="F5042" s="26">
        <v>11</v>
      </c>
      <c r="G5042" s="24">
        <v>0.05</v>
      </c>
      <c r="H5042">
        <f>VLOOKUP($B5042,產品!$A$1:$E$61,4,FALSE)*(1-$G5042)*$F5042</f>
        <v>188100</v>
      </c>
      <c r="I5042" s="58">
        <f>$H5042-VLOOKUP($B5042,產品!$A$2:$E$61,5,FALSE)*F5042-$R5042</f>
        <v>57142.8</v>
      </c>
      <c r="J5042">
        <f t="shared" si="234"/>
        <v>2022</v>
      </c>
      <c r="P5042" t="str">
        <f>MID(VLOOKUP($D5042,業務!$A$1:$E$11,2,FALSE),FIND("/",VLOOKUP($D5042,業務!$A$1:$E$11,2,FALSE))+1,2)</f>
        <v>副理</v>
      </c>
      <c r="Q5042">
        <f t="shared" si="235"/>
        <v>1.2E-2</v>
      </c>
      <c r="R5042">
        <f t="shared" si="236"/>
        <v>2257.2000000000003</v>
      </c>
    </row>
    <row r="5043" spans="1:18" ht="15.75" customHeight="1">
      <c r="A5043" s="19">
        <v>5042</v>
      </c>
      <c r="B5043" s="4">
        <v>21</v>
      </c>
      <c r="C5043" s="15">
        <v>7</v>
      </c>
      <c r="D5043" s="21">
        <v>1</v>
      </c>
      <c r="E5043" s="22">
        <v>44787</v>
      </c>
      <c r="F5043" s="26">
        <v>20</v>
      </c>
      <c r="G5043" s="24">
        <v>0.11</v>
      </c>
      <c r="H5043">
        <f>VLOOKUP($B5043,產品!$A$1:$E$61,4,FALSE)*(1-$G5043)*$F5043</f>
        <v>32040</v>
      </c>
      <c r="I5043" s="58">
        <f>$H5043-VLOOKUP($B5043,產品!$A$2:$E$61,5,FALSE)*F5043-$R5043</f>
        <v>17319.599999999999</v>
      </c>
      <c r="J5043">
        <f t="shared" si="234"/>
        <v>2022</v>
      </c>
      <c r="P5043" t="str">
        <f>MID(VLOOKUP($D5043,業務!$A$1:$E$11,2,FALSE),FIND("/",VLOOKUP($D5043,業務!$A$1:$E$11,2,FALSE))+1,2)</f>
        <v>專員</v>
      </c>
      <c r="Q5043">
        <f t="shared" si="235"/>
        <v>0.01</v>
      </c>
      <c r="R5043">
        <f t="shared" si="236"/>
        <v>320.40000000000003</v>
      </c>
    </row>
    <row r="5044" spans="1:18" ht="15.75" customHeight="1">
      <c r="A5044" s="19">
        <v>5043</v>
      </c>
      <c r="B5044" s="4">
        <v>4</v>
      </c>
      <c r="C5044" s="15">
        <v>260</v>
      </c>
      <c r="D5044" s="21">
        <v>2</v>
      </c>
      <c r="E5044" s="22">
        <v>44787</v>
      </c>
      <c r="F5044" s="26">
        <v>20</v>
      </c>
      <c r="G5044" s="24">
        <v>0.16</v>
      </c>
      <c r="H5044">
        <f>VLOOKUP($B5044,產品!$A$1:$E$61,4,FALSE)*(1-$G5044)*$F5044</f>
        <v>16800</v>
      </c>
      <c r="I5044" s="58">
        <f>$H5044-VLOOKUP($B5044,產品!$A$2:$E$61,5,FALSE)*F5044-$R5044</f>
        <v>8548</v>
      </c>
      <c r="J5044">
        <f t="shared" si="234"/>
        <v>2022</v>
      </c>
      <c r="P5044" t="str">
        <f>MID(VLOOKUP($D5044,業務!$A$1:$E$11,2,FALSE),FIND("/",VLOOKUP($D5044,業務!$A$1:$E$11,2,FALSE))+1,2)</f>
        <v>經理</v>
      </c>
      <c r="Q5044">
        <f t="shared" si="235"/>
        <v>1.4999999999999999E-2</v>
      </c>
      <c r="R5044">
        <f t="shared" si="236"/>
        <v>252</v>
      </c>
    </row>
    <row r="5045" spans="1:18" ht="15.75" customHeight="1">
      <c r="A5045" s="19">
        <v>5044</v>
      </c>
      <c r="B5045" s="4">
        <v>28</v>
      </c>
      <c r="C5045" s="15">
        <v>281</v>
      </c>
      <c r="D5045" s="21">
        <v>6</v>
      </c>
      <c r="E5045" s="22">
        <v>44788</v>
      </c>
      <c r="F5045" s="26">
        <v>4</v>
      </c>
      <c r="G5045" s="24">
        <v>0.09</v>
      </c>
      <c r="H5045">
        <f>VLOOKUP($B5045,產品!$A$1:$E$61,4,FALSE)*(1-$G5045)*$F5045</f>
        <v>27300</v>
      </c>
      <c r="I5045" s="58">
        <f>$H5045-VLOOKUP($B5045,產品!$A$2:$E$61,5,FALSE)*F5045-$R5045</f>
        <v>9027</v>
      </c>
      <c r="J5045">
        <f t="shared" si="234"/>
        <v>2022</v>
      </c>
      <c r="P5045" t="str">
        <f>MID(VLOOKUP($D5045,業務!$A$1:$E$11,2,FALSE),FIND("/",VLOOKUP($D5045,業務!$A$1:$E$11,2,FALSE))+1,2)</f>
        <v>專員</v>
      </c>
      <c r="Q5045">
        <f t="shared" si="235"/>
        <v>0.01</v>
      </c>
      <c r="R5045">
        <f t="shared" si="236"/>
        <v>273</v>
      </c>
    </row>
    <row r="5046" spans="1:18" ht="15.75" customHeight="1">
      <c r="A5046" s="19">
        <v>5045</v>
      </c>
      <c r="B5046" s="4">
        <v>43</v>
      </c>
      <c r="C5046" s="15">
        <v>118</v>
      </c>
      <c r="D5046" s="21">
        <v>2</v>
      </c>
      <c r="E5046" s="22">
        <v>44788</v>
      </c>
      <c r="F5046" s="26">
        <v>7</v>
      </c>
      <c r="G5046" s="24">
        <v>0.16</v>
      </c>
      <c r="H5046">
        <f>VLOOKUP($B5046,產品!$A$1:$E$61,4,FALSE)*(1-$G5046)*$F5046</f>
        <v>105840</v>
      </c>
      <c r="I5046" s="58">
        <f>$H5046-VLOOKUP($B5046,產品!$A$2:$E$61,5,FALSE)*F5046-$R5046</f>
        <v>22352.400000000001</v>
      </c>
      <c r="J5046">
        <f t="shared" si="234"/>
        <v>2022</v>
      </c>
      <c r="P5046" t="str">
        <f>MID(VLOOKUP($D5046,業務!$A$1:$E$11,2,FALSE),FIND("/",VLOOKUP($D5046,業務!$A$1:$E$11,2,FALSE))+1,2)</f>
        <v>經理</v>
      </c>
      <c r="Q5046">
        <f t="shared" si="235"/>
        <v>1.4999999999999999E-2</v>
      </c>
      <c r="R5046">
        <f t="shared" si="236"/>
        <v>1587.6</v>
      </c>
    </row>
    <row r="5047" spans="1:18" ht="15.75" customHeight="1">
      <c r="A5047" s="19">
        <v>5046</v>
      </c>
      <c r="B5047" s="4">
        <v>29</v>
      </c>
      <c r="C5047" s="15">
        <v>291</v>
      </c>
      <c r="D5047" s="21">
        <v>7</v>
      </c>
      <c r="E5047" s="22">
        <v>44788</v>
      </c>
      <c r="F5047" s="26">
        <v>10</v>
      </c>
      <c r="G5047" s="24">
        <v>0.15</v>
      </c>
      <c r="H5047">
        <f>VLOOKUP($B5047,產品!$A$1:$E$61,4,FALSE)*(1-$G5047)*$F5047</f>
        <v>51000</v>
      </c>
      <c r="I5047" s="58">
        <f>$H5047-VLOOKUP($B5047,產品!$A$2:$E$61,5,FALSE)*F5047-$R5047</f>
        <v>14388</v>
      </c>
      <c r="J5047">
        <f t="shared" si="234"/>
        <v>2022</v>
      </c>
      <c r="P5047" t="str">
        <f>MID(VLOOKUP($D5047,業務!$A$1:$E$11,2,FALSE),FIND("/",VLOOKUP($D5047,業務!$A$1:$E$11,2,FALSE))+1,2)</f>
        <v>副理</v>
      </c>
      <c r="Q5047">
        <f t="shared" si="235"/>
        <v>1.2E-2</v>
      </c>
      <c r="R5047">
        <f t="shared" si="236"/>
        <v>612</v>
      </c>
    </row>
    <row r="5048" spans="1:18" ht="15.75" customHeight="1">
      <c r="A5048" s="19">
        <v>5047</v>
      </c>
      <c r="B5048" s="4">
        <v>24</v>
      </c>
      <c r="C5048" s="15">
        <v>4</v>
      </c>
      <c r="D5048" s="21">
        <v>8</v>
      </c>
      <c r="E5048" s="22">
        <v>44788</v>
      </c>
      <c r="F5048" s="26">
        <v>20</v>
      </c>
      <c r="G5048" s="24">
        <v>0.18</v>
      </c>
      <c r="H5048">
        <f>VLOOKUP($B5048,產品!$A$1:$E$61,4,FALSE)*(1-$G5048)*$F5048</f>
        <v>29520</v>
      </c>
      <c r="I5048" s="58">
        <f>$H5048-VLOOKUP($B5048,產品!$A$2:$E$61,5,FALSE)*F5048-$R5048</f>
        <v>14824.8</v>
      </c>
      <c r="J5048">
        <f t="shared" si="234"/>
        <v>2022</v>
      </c>
      <c r="P5048" t="str">
        <f>MID(VLOOKUP($D5048,業務!$A$1:$E$11,2,FALSE),FIND("/",VLOOKUP($D5048,業務!$A$1:$E$11,2,FALSE))+1,2)</f>
        <v>專員</v>
      </c>
      <c r="Q5048">
        <f t="shared" si="235"/>
        <v>0.01</v>
      </c>
      <c r="R5048">
        <f t="shared" si="236"/>
        <v>295.2</v>
      </c>
    </row>
    <row r="5049" spans="1:18" ht="15.75" customHeight="1">
      <c r="A5049" s="19">
        <v>5048</v>
      </c>
      <c r="B5049" s="4">
        <v>4</v>
      </c>
      <c r="C5049" s="15">
        <v>116</v>
      </c>
      <c r="D5049" s="21">
        <v>9</v>
      </c>
      <c r="E5049" s="22">
        <v>44788</v>
      </c>
      <c r="F5049" s="26">
        <v>50</v>
      </c>
      <c r="G5049" s="24">
        <v>0.2</v>
      </c>
      <c r="H5049">
        <f>VLOOKUP($B5049,產品!$A$1:$E$61,4,FALSE)*(1-$G5049)*$F5049</f>
        <v>40000</v>
      </c>
      <c r="I5049" s="58">
        <f>$H5049-VLOOKUP($B5049,產品!$A$2:$E$61,5,FALSE)*F5049-$R5049</f>
        <v>19400</v>
      </c>
      <c r="J5049">
        <f t="shared" si="234"/>
        <v>2022</v>
      </c>
      <c r="P5049" t="str">
        <f>MID(VLOOKUP($D5049,業務!$A$1:$E$11,2,FALSE),FIND("/",VLOOKUP($D5049,業務!$A$1:$E$11,2,FALSE))+1,2)</f>
        <v>經理</v>
      </c>
      <c r="Q5049">
        <f t="shared" si="235"/>
        <v>1.4999999999999999E-2</v>
      </c>
      <c r="R5049">
        <f t="shared" si="236"/>
        <v>600</v>
      </c>
    </row>
    <row r="5050" spans="1:18" ht="15.75" customHeight="1">
      <c r="A5050" s="19">
        <v>5049</v>
      </c>
      <c r="B5050" s="4">
        <v>9</v>
      </c>
      <c r="C5050" s="15">
        <v>11</v>
      </c>
      <c r="D5050" s="21">
        <v>9</v>
      </c>
      <c r="E5050" s="22">
        <v>44788</v>
      </c>
      <c r="F5050" s="26">
        <v>70</v>
      </c>
      <c r="G5050" s="24">
        <v>0.18</v>
      </c>
      <c r="H5050">
        <f>VLOOKUP($B5050,產品!$A$1:$E$61,4,FALSE)*(1-$G5050)*$F5050</f>
        <v>57400.000000000007</v>
      </c>
      <c r="I5050" s="58">
        <f>$H5050-VLOOKUP($B5050,產品!$A$2:$E$61,5,FALSE)*F5050-$R5050</f>
        <v>28539.000000000007</v>
      </c>
      <c r="J5050">
        <f t="shared" si="234"/>
        <v>2022</v>
      </c>
      <c r="P5050" t="str">
        <f>MID(VLOOKUP($D5050,業務!$A$1:$E$11,2,FALSE),FIND("/",VLOOKUP($D5050,業務!$A$1:$E$11,2,FALSE))+1,2)</f>
        <v>經理</v>
      </c>
      <c r="Q5050">
        <f t="shared" si="235"/>
        <v>1.4999999999999999E-2</v>
      </c>
      <c r="R5050">
        <f t="shared" si="236"/>
        <v>861.00000000000011</v>
      </c>
    </row>
    <row r="5051" spans="1:18" ht="15.75" customHeight="1">
      <c r="A5051" s="19">
        <v>5050</v>
      </c>
      <c r="B5051" s="4">
        <v>54</v>
      </c>
      <c r="C5051" s="15">
        <v>272</v>
      </c>
      <c r="D5051" s="21">
        <v>8</v>
      </c>
      <c r="E5051" s="22">
        <v>44789</v>
      </c>
      <c r="F5051" s="26">
        <v>3</v>
      </c>
      <c r="G5051" s="24">
        <v>0.09</v>
      </c>
      <c r="H5051">
        <f>VLOOKUP($B5051,產品!$A$1:$E$61,4,FALSE)*(1-$G5051)*$F5051</f>
        <v>49140</v>
      </c>
      <c r="I5051" s="58">
        <f>$H5051-VLOOKUP($B5051,產品!$A$2:$E$61,5,FALSE)*F5051-$R5051</f>
        <v>10848.6</v>
      </c>
      <c r="J5051">
        <f t="shared" si="234"/>
        <v>2022</v>
      </c>
      <c r="P5051" t="str">
        <f>MID(VLOOKUP($D5051,業務!$A$1:$E$11,2,FALSE),FIND("/",VLOOKUP($D5051,業務!$A$1:$E$11,2,FALSE))+1,2)</f>
        <v>專員</v>
      </c>
      <c r="Q5051">
        <f t="shared" si="235"/>
        <v>0.01</v>
      </c>
      <c r="R5051">
        <f t="shared" si="236"/>
        <v>491.40000000000003</v>
      </c>
    </row>
    <row r="5052" spans="1:18" ht="15.75" customHeight="1">
      <c r="A5052" s="19">
        <v>5051</v>
      </c>
      <c r="B5052" s="4">
        <v>35</v>
      </c>
      <c r="C5052" s="15">
        <v>274</v>
      </c>
      <c r="D5052" s="21">
        <v>1</v>
      </c>
      <c r="E5052" s="33">
        <v>44789</v>
      </c>
      <c r="F5052" s="14">
        <v>5</v>
      </c>
      <c r="G5052" s="34">
        <v>0.09</v>
      </c>
      <c r="H5052">
        <f>VLOOKUP($B5052,產品!$A$1:$E$61,4,FALSE)*(1-$G5052)*$F5052</f>
        <v>38675</v>
      </c>
      <c r="I5052" s="58">
        <f>$H5052-VLOOKUP($B5052,產品!$A$2:$E$61,5,FALSE)*F5052-$R5052</f>
        <v>12788.25</v>
      </c>
      <c r="J5052">
        <f t="shared" si="234"/>
        <v>2022</v>
      </c>
      <c r="P5052" t="str">
        <f>MID(VLOOKUP($D5052,業務!$A$1:$E$11,2,FALSE),FIND("/",VLOOKUP($D5052,業務!$A$1:$E$11,2,FALSE))+1,2)</f>
        <v>專員</v>
      </c>
      <c r="Q5052">
        <f t="shared" si="235"/>
        <v>0.01</v>
      </c>
      <c r="R5052">
        <f t="shared" si="236"/>
        <v>386.75</v>
      </c>
    </row>
    <row r="5053" spans="1:18" ht="15.75" customHeight="1">
      <c r="A5053" s="19">
        <v>5052</v>
      </c>
      <c r="B5053" s="4">
        <v>44</v>
      </c>
      <c r="C5053" s="15">
        <v>116</v>
      </c>
      <c r="D5053" s="21">
        <v>8</v>
      </c>
      <c r="E5053" s="33">
        <v>44789</v>
      </c>
      <c r="F5053" s="14">
        <v>8</v>
      </c>
      <c r="G5053" s="34">
        <v>0.18</v>
      </c>
      <c r="H5053">
        <f>VLOOKUP($B5053,產品!$A$1:$E$61,4,FALSE)*(1-$G5053)*$F5053</f>
        <v>131200</v>
      </c>
      <c r="I5053" s="58">
        <f>$H5053-VLOOKUP($B5053,產品!$A$2:$E$61,5,FALSE)*F5053-$R5053</f>
        <v>25888</v>
      </c>
      <c r="J5053">
        <f t="shared" si="234"/>
        <v>2022</v>
      </c>
      <c r="P5053" t="str">
        <f>MID(VLOOKUP($D5053,業務!$A$1:$E$11,2,FALSE),FIND("/",VLOOKUP($D5053,業務!$A$1:$E$11,2,FALSE))+1,2)</f>
        <v>專員</v>
      </c>
      <c r="Q5053">
        <f t="shared" si="235"/>
        <v>0.01</v>
      </c>
      <c r="R5053">
        <f t="shared" si="236"/>
        <v>1312</v>
      </c>
    </row>
    <row r="5054" spans="1:18" ht="15.75" customHeight="1">
      <c r="A5054" s="19">
        <v>5053</v>
      </c>
      <c r="B5054" s="4">
        <v>41</v>
      </c>
      <c r="C5054" s="15">
        <v>122</v>
      </c>
      <c r="D5054" s="21">
        <v>9</v>
      </c>
      <c r="E5054" s="22">
        <v>44789</v>
      </c>
      <c r="F5054" s="26">
        <v>9</v>
      </c>
      <c r="G5054" s="24">
        <v>0.16</v>
      </c>
      <c r="H5054">
        <f>VLOOKUP($B5054,產品!$A$1:$E$61,4,FALSE)*(1-$G5054)*$F5054</f>
        <v>90720</v>
      </c>
      <c r="I5054" s="58">
        <f>$H5054-VLOOKUP($B5054,產品!$A$2:$E$61,5,FALSE)*F5054-$R5054</f>
        <v>19159.2</v>
      </c>
      <c r="J5054">
        <f t="shared" si="234"/>
        <v>2022</v>
      </c>
      <c r="P5054" t="str">
        <f>MID(VLOOKUP($D5054,業務!$A$1:$E$11,2,FALSE),FIND("/",VLOOKUP($D5054,業務!$A$1:$E$11,2,FALSE))+1,2)</f>
        <v>經理</v>
      </c>
      <c r="Q5054">
        <f t="shared" si="235"/>
        <v>1.4999999999999999E-2</v>
      </c>
      <c r="R5054">
        <f t="shared" si="236"/>
        <v>1360.8</v>
      </c>
    </row>
    <row r="5055" spans="1:18" ht="15.75" customHeight="1">
      <c r="A5055" s="19">
        <v>5054</v>
      </c>
      <c r="B5055" s="4">
        <v>6</v>
      </c>
      <c r="C5055" s="15">
        <v>113</v>
      </c>
      <c r="D5055" s="21">
        <v>2</v>
      </c>
      <c r="E5055" s="22">
        <v>44789</v>
      </c>
      <c r="F5055" s="26">
        <v>13</v>
      </c>
      <c r="G5055" s="24">
        <v>0.15</v>
      </c>
      <c r="H5055">
        <f>VLOOKUP($B5055,產品!$A$1:$E$61,4,FALSE)*(1-$G5055)*$F5055</f>
        <v>11050</v>
      </c>
      <c r="I5055" s="58">
        <f>$H5055-VLOOKUP($B5055,產品!$A$2:$E$61,5,FALSE)*F5055-$R5055</f>
        <v>5684.25</v>
      </c>
      <c r="J5055">
        <f t="shared" si="234"/>
        <v>2022</v>
      </c>
      <c r="P5055" t="str">
        <f>MID(VLOOKUP($D5055,業務!$A$1:$E$11,2,FALSE),FIND("/",VLOOKUP($D5055,業務!$A$1:$E$11,2,FALSE))+1,2)</f>
        <v>經理</v>
      </c>
      <c r="Q5055">
        <f t="shared" si="235"/>
        <v>1.4999999999999999E-2</v>
      </c>
      <c r="R5055">
        <f t="shared" si="236"/>
        <v>165.75</v>
      </c>
    </row>
    <row r="5056" spans="1:18" ht="15.75" customHeight="1">
      <c r="A5056" s="19">
        <v>5055</v>
      </c>
      <c r="B5056" s="4">
        <v>56</v>
      </c>
      <c r="C5056" s="15">
        <v>113</v>
      </c>
      <c r="D5056" s="21">
        <v>3</v>
      </c>
      <c r="E5056" s="22">
        <v>44789</v>
      </c>
      <c r="F5056" s="26">
        <v>15</v>
      </c>
      <c r="G5056" s="24">
        <v>0.15</v>
      </c>
      <c r="H5056">
        <f>VLOOKUP($B5056,產品!$A$1:$E$61,4,FALSE)*(1-$G5056)*$F5056</f>
        <v>280500</v>
      </c>
      <c r="I5056" s="58">
        <f>$H5056-VLOOKUP($B5056,產品!$A$2:$E$61,5,FALSE)*F5056-$R5056</f>
        <v>45012.000000000029</v>
      </c>
      <c r="J5056">
        <f t="shared" si="234"/>
        <v>2022</v>
      </c>
      <c r="P5056" t="str">
        <f>MID(VLOOKUP($D5056,業務!$A$1:$E$11,2,FALSE),FIND("/",VLOOKUP($D5056,業務!$A$1:$E$11,2,FALSE))+1,2)</f>
        <v>協理</v>
      </c>
      <c r="Q5056">
        <f t="shared" si="235"/>
        <v>1.6E-2</v>
      </c>
      <c r="R5056">
        <f t="shared" si="236"/>
        <v>4488</v>
      </c>
    </row>
    <row r="5057" spans="1:18" ht="15.75" customHeight="1">
      <c r="A5057" s="19">
        <v>5056</v>
      </c>
      <c r="B5057" s="4">
        <v>22</v>
      </c>
      <c r="C5057" s="15">
        <v>117</v>
      </c>
      <c r="D5057" s="21">
        <v>2</v>
      </c>
      <c r="E5057" s="22">
        <v>44789</v>
      </c>
      <c r="F5057" s="26">
        <v>15</v>
      </c>
      <c r="G5057" s="24">
        <v>0.11</v>
      </c>
      <c r="H5057">
        <f>VLOOKUP($B5057,產品!$A$1:$E$61,4,FALSE)*(1-$G5057)*$F5057</f>
        <v>24030</v>
      </c>
      <c r="I5057" s="58">
        <f>$H5057-VLOOKUP($B5057,產品!$A$2:$E$61,5,FALSE)*F5057-$R5057</f>
        <v>12869.55</v>
      </c>
      <c r="J5057">
        <f t="shared" si="234"/>
        <v>2022</v>
      </c>
      <c r="P5057" t="str">
        <f>MID(VLOOKUP($D5057,業務!$A$1:$E$11,2,FALSE),FIND("/",VLOOKUP($D5057,業務!$A$1:$E$11,2,FALSE))+1,2)</f>
        <v>經理</v>
      </c>
      <c r="Q5057">
        <f t="shared" si="235"/>
        <v>1.4999999999999999E-2</v>
      </c>
      <c r="R5057">
        <f t="shared" si="236"/>
        <v>360.45</v>
      </c>
    </row>
    <row r="5058" spans="1:18" ht="15.75" customHeight="1">
      <c r="A5058" s="19">
        <v>5057</v>
      </c>
      <c r="B5058" s="4">
        <v>13</v>
      </c>
      <c r="C5058" s="15">
        <v>121</v>
      </c>
      <c r="D5058" s="21">
        <v>6</v>
      </c>
      <c r="E5058" s="22">
        <v>44789</v>
      </c>
      <c r="F5058" s="26">
        <v>80</v>
      </c>
      <c r="G5058" s="24">
        <v>0.19</v>
      </c>
      <c r="H5058">
        <f>VLOOKUP($B5058,產品!$A$1:$E$61,4,FALSE)*(1-$G5058)*$F5058</f>
        <v>116640</v>
      </c>
      <c r="I5058" s="58">
        <f>$H5058-VLOOKUP($B5058,產品!$A$2:$E$61,5,FALSE)*F5058-$R5058</f>
        <v>57873.599999999999</v>
      </c>
      <c r="J5058">
        <f t="shared" si="234"/>
        <v>2022</v>
      </c>
      <c r="P5058" t="str">
        <f>MID(VLOOKUP($D5058,業務!$A$1:$E$11,2,FALSE),FIND("/",VLOOKUP($D5058,業務!$A$1:$E$11,2,FALSE))+1,2)</f>
        <v>專員</v>
      </c>
      <c r="Q5058">
        <f t="shared" si="235"/>
        <v>0.01</v>
      </c>
      <c r="R5058">
        <f t="shared" si="236"/>
        <v>1166.4000000000001</v>
      </c>
    </row>
    <row r="5059" spans="1:18" ht="15.75" customHeight="1">
      <c r="A5059" s="19">
        <v>5058</v>
      </c>
      <c r="B5059" s="4">
        <v>3</v>
      </c>
      <c r="C5059" s="15">
        <v>6</v>
      </c>
      <c r="D5059" s="21">
        <v>8</v>
      </c>
      <c r="E5059" s="33">
        <v>44789</v>
      </c>
      <c r="F5059" s="14">
        <v>80</v>
      </c>
      <c r="G5059" s="34">
        <v>0.19</v>
      </c>
      <c r="H5059">
        <f>VLOOKUP($B5059,產品!$A$1:$E$61,4,FALSE)*(1-$G5059)*$F5059</f>
        <v>64800</v>
      </c>
      <c r="I5059" s="58">
        <f>$H5059-VLOOKUP($B5059,產品!$A$2:$E$61,5,FALSE)*F5059-$R5059</f>
        <v>32152</v>
      </c>
      <c r="J5059">
        <f t="shared" ref="J5059:J5122" si="237">YEAR(E5059)</f>
        <v>2022</v>
      </c>
      <c r="P5059" t="str">
        <f>MID(VLOOKUP($D5059,業務!$A$1:$E$11,2,FALSE),FIND("/",VLOOKUP($D5059,業務!$A$1:$E$11,2,FALSE))+1,2)</f>
        <v>專員</v>
      </c>
      <c r="Q5059">
        <f t="shared" ref="Q5059:Q5122" si="238">IF($P5059="專員",1%,IF($P5059="副理",1.2%,IF($P5059="經理",1.5%,IF($P5059="協理",1.6%,0))))</f>
        <v>0.01</v>
      </c>
      <c r="R5059">
        <f t="shared" ref="R5059:R5122" si="239">$H5059*$Q5059</f>
        <v>648</v>
      </c>
    </row>
    <row r="5060" spans="1:18" ht="15.75" customHeight="1">
      <c r="A5060" s="19">
        <v>5059</v>
      </c>
      <c r="B5060" s="4">
        <v>16</v>
      </c>
      <c r="C5060" s="15">
        <v>10</v>
      </c>
      <c r="D5060" s="21">
        <v>9</v>
      </c>
      <c r="E5060" s="22">
        <v>44789</v>
      </c>
      <c r="F5060" s="26">
        <v>100</v>
      </c>
      <c r="G5060" s="24">
        <v>0.14000000000000001</v>
      </c>
      <c r="H5060">
        <f>VLOOKUP($B5060,產品!$A$1:$E$61,4,FALSE)*(1-$G5060)*$F5060</f>
        <v>154800</v>
      </c>
      <c r="I5060" s="58">
        <f>$H5060-VLOOKUP($B5060,產品!$A$2:$E$61,5,FALSE)*F5060-$R5060</f>
        <v>80478</v>
      </c>
      <c r="J5060">
        <f t="shared" si="237"/>
        <v>2022</v>
      </c>
      <c r="P5060" t="str">
        <f>MID(VLOOKUP($D5060,業務!$A$1:$E$11,2,FALSE),FIND("/",VLOOKUP($D5060,業務!$A$1:$E$11,2,FALSE))+1,2)</f>
        <v>經理</v>
      </c>
      <c r="Q5060">
        <f t="shared" si="238"/>
        <v>1.4999999999999999E-2</v>
      </c>
      <c r="R5060">
        <f t="shared" si="239"/>
        <v>2322</v>
      </c>
    </row>
    <row r="5061" spans="1:18" ht="15.75" customHeight="1">
      <c r="A5061" s="19">
        <v>5060</v>
      </c>
      <c r="B5061" s="4">
        <v>56</v>
      </c>
      <c r="C5061" s="15">
        <v>257</v>
      </c>
      <c r="D5061" s="21">
        <v>3</v>
      </c>
      <c r="E5061" s="22">
        <v>44790</v>
      </c>
      <c r="F5061" s="26">
        <v>2</v>
      </c>
      <c r="G5061" s="24">
        <v>0.05</v>
      </c>
      <c r="H5061">
        <f>VLOOKUP($B5061,產品!$A$1:$E$61,4,FALSE)*(1-$G5061)*$F5061</f>
        <v>41800</v>
      </c>
      <c r="I5061" s="58">
        <f>$H5061-VLOOKUP($B5061,產品!$A$2:$E$61,5,FALSE)*F5061-$R5061</f>
        <v>10331.200000000004</v>
      </c>
      <c r="J5061">
        <f t="shared" si="237"/>
        <v>2022</v>
      </c>
      <c r="P5061" t="str">
        <f>MID(VLOOKUP($D5061,業務!$A$1:$E$11,2,FALSE),FIND("/",VLOOKUP($D5061,業務!$A$1:$E$11,2,FALSE))+1,2)</f>
        <v>協理</v>
      </c>
      <c r="Q5061">
        <f t="shared" si="238"/>
        <v>1.6E-2</v>
      </c>
      <c r="R5061">
        <f t="shared" si="239"/>
        <v>668.80000000000007</v>
      </c>
    </row>
    <row r="5062" spans="1:18" ht="15.75" customHeight="1">
      <c r="A5062" s="19">
        <v>5061</v>
      </c>
      <c r="B5062" s="4">
        <v>28</v>
      </c>
      <c r="C5062" s="15">
        <v>118</v>
      </c>
      <c r="D5062" s="21">
        <v>7</v>
      </c>
      <c r="E5062" s="22">
        <v>44790</v>
      </c>
      <c r="F5062" s="26">
        <v>2</v>
      </c>
      <c r="G5062" s="24">
        <v>7.0000000000000007E-2</v>
      </c>
      <c r="H5062">
        <f>VLOOKUP($B5062,產品!$A$1:$E$61,4,FALSE)*(1-$G5062)*$F5062</f>
        <v>13949.999999999998</v>
      </c>
      <c r="I5062" s="58">
        <f>$H5062-VLOOKUP($B5062,產品!$A$2:$E$61,5,FALSE)*F5062-$R5062</f>
        <v>4782.5999999999985</v>
      </c>
      <c r="J5062">
        <f t="shared" si="237"/>
        <v>2022</v>
      </c>
      <c r="P5062" t="str">
        <f>MID(VLOOKUP($D5062,業務!$A$1:$E$11,2,FALSE),FIND("/",VLOOKUP($D5062,業務!$A$1:$E$11,2,FALSE))+1,2)</f>
        <v>副理</v>
      </c>
      <c r="Q5062">
        <f t="shared" si="238"/>
        <v>1.2E-2</v>
      </c>
      <c r="R5062">
        <f t="shared" si="239"/>
        <v>167.39999999999998</v>
      </c>
    </row>
    <row r="5063" spans="1:18" ht="15.75" customHeight="1">
      <c r="A5063" s="19">
        <v>5062</v>
      </c>
      <c r="B5063" s="4">
        <v>54</v>
      </c>
      <c r="C5063" s="15">
        <v>263</v>
      </c>
      <c r="D5063" s="21">
        <v>2</v>
      </c>
      <c r="E5063" s="22">
        <v>44790</v>
      </c>
      <c r="F5063" s="26">
        <v>3</v>
      </c>
      <c r="G5063" s="24">
        <v>0.16</v>
      </c>
      <c r="H5063">
        <f>VLOOKUP($B5063,產品!$A$1:$E$61,4,FALSE)*(1-$G5063)*$F5063</f>
        <v>45360</v>
      </c>
      <c r="I5063" s="58">
        <f>$H5063-VLOOKUP($B5063,產品!$A$2:$E$61,5,FALSE)*F5063-$R5063</f>
        <v>6879.6</v>
      </c>
      <c r="J5063">
        <f t="shared" si="237"/>
        <v>2022</v>
      </c>
      <c r="P5063" t="str">
        <f>MID(VLOOKUP($D5063,業務!$A$1:$E$11,2,FALSE),FIND("/",VLOOKUP($D5063,業務!$A$1:$E$11,2,FALSE))+1,2)</f>
        <v>經理</v>
      </c>
      <c r="Q5063">
        <f t="shared" si="238"/>
        <v>1.4999999999999999E-2</v>
      </c>
      <c r="R5063">
        <f t="shared" si="239"/>
        <v>680.4</v>
      </c>
    </row>
    <row r="5064" spans="1:18" ht="15.75" customHeight="1">
      <c r="A5064" s="19">
        <v>5063</v>
      </c>
      <c r="B5064" s="4">
        <v>39</v>
      </c>
      <c r="C5064" s="15">
        <v>1</v>
      </c>
      <c r="D5064" s="21">
        <v>8</v>
      </c>
      <c r="E5064" s="22">
        <v>44790</v>
      </c>
      <c r="F5064" s="26">
        <v>6</v>
      </c>
      <c r="G5064" s="24">
        <v>7.0000000000000007E-2</v>
      </c>
      <c r="H5064">
        <f>VLOOKUP($B5064,產品!$A$1:$E$61,4,FALSE)*(1-$G5064)*$F5064</f>
        <v>100440</v>
      </c>
      <c r="I5064" s="58">
        <f>$H5064-VLOOKUP($B5064,產品!$A$2:$E$61,5,FALSE)*F5064-$R5064</f>
        <v>29235.599999999999</v>
      </c>
      <c r="J5064">
        <f t="shared" si="237"/>
        <v>2022</v>
      </c>
      <c r="P5064" t="str">
        <f>MID(VLOOKUP($D5064,業務!$A$1:$E$11,2,FALSE),FIND("/",VLOOKUP($D5064,業務!$A$1:$E$11,2,FALSE))+1,2)</f>
        <v>專員</v>
      </c>
      <c r="Q5064">
        <f t="shared" si="238"/>
        <v>0.01</v>
      </c>
      <c r="R5064">
        <f t="shared" si="239"/>
        <v>1004.4</v>
      </c>
    </row>
    <row r="5065" spans="1:18" ht="15.75" customHeight="1">
      <c r="A5065" s="19">
        <v>5064</v>
      </c>
      <c r="B5065" s="4">
        <v>60</v>
      </c>
      <c r="C5065" s="15">
        <v>116</v>
      </c>
      <c r="D5065" s="21">
        <v>7</v>
      </c>
      <c r="E5065" s="22">
        <v>44790</v>
      </c>
      <c r="F5065" s="26">
        <v>8</v>
      </c>
      <c r="G5065" s="24">
        <v>0.14000000000000001</v>
      </c>
      <c r="H5065">
        <f>VLOOKUP($B5065,產品!$A$1:$E$61,4,FALSE)*(1-$G5065)*$F5065</f>
        <v>172000</v>
      </c>
      <c r="I5065" s="58">
        <f>$H5065-VLOOKUP($B5065,產品!$A$2:$E$61,5,FALSE)*F5065-$R5065</f>
        <v>29936</v>
      </c>
      <c r="J5065">
        <f t="shared" si="237"/>
        <v>2022</v>
      </c>
      <c r="P5065" t="str">
        <f>MID(VLOOKUP($D5065,業務!$A$1:$E$11,2,FALSE),FIND("/",VLOOKUP($D5065,業務!$A$1:$E$11,2,FALSE))+1,2)</f>
        <v>副理</v>
      </c>
      <c r="Q5065">
        <f t="shared" si="238"/>
        <v>1.2E-2</v>
      </c>
      <c r="R5065">
        <f t="shared" si="239"/>
        <v>2064</v>
      </c>
    </row>
    <row r="5066" spans="1:18" ht="15.75" customHeight="1">
      <c r="A5066" s="19">
        <v>5065</v>
      </c>
      <c r="B5066" s="4">
        <v>43</v>
      </c>
      <c r="C5066" s="15">
        <v>112</v>
      </c>
      <c r="D5066" s="21">
        <v>7</v>
      </c>
      <c r="E5066" s="22">
        <v>44790</v>
      </c>
      <c r="F5066" s="26">
        <v>8</v>
      </c>
      <c r="G5066" s="24">
        <v>0.18</v>
      </c>
      <c r="H5066">
        <f>VLOOKUP($B5066,產品!$A$1:$E$61,4,FALSE)*(1-$G5066)*$F5066</f>
        <v>118080.00000000001</v>
      </c>
      <c r="I5066" s="58">
        <f>$H5066-VLOOKUP($B5066,產品!$A$2:$E$61,5,FALSE)*F5066-$R5066</f>
        <v>23063.040000000015</v>
      </c>
      <c r="J5066">
        <f t="shared" si="237"/>
        <v>2022</v>
      </c>
      <c r="P5066" t="str">
        <f>MID(VLOOKUP($D5066,業務!$A$1:$E$11,2,FALSE),FIND("/",VLOOKUP($D5066,業務!$A$1:$E$11,2,FALSE))+1,2)</f>
        <v>副理</v>
      </c>
      <c r="Q5066">
        <f t="shared" si="238"/>
        <v>1.2E-2</v>
      </c>
      <c r="R5066">
        <f t="shared" si="239"/>
        <v>1416.9600000000003</v>
      </c>
    </row>
    <row r="5067" spans="1:18" ht="15.75" customHeight="1">
      <c r="A5067" s="19">
        <v>5066</v>
      </c>
      <c r="B5067" s="4">
        <v>9</v>
      </c>
      <c r="C5067" s="15">
        <v>5</v>
      </c>
      <c r="D5067" s="21">
        <v>4</v>
      </c>
      <c r="E5067" s="22">
        <v>44790</v>
      </c>
      <c r="F5067" s="26">
        <v>12</v>
      </c>
      <c r="G5067" s="24">
        <v>0.14000000000000001</v>
      </c>
      <c r="H5067">
        <f>VLOOKUP($B5067,產品!$A$1:$E$61,4,FALSE)*(1-$G5067)*$F5067</f>
        <v>10320</v>
      </c>
      <c r="I5067" s="58">
        <f>$H5067-VLOOKUP($B5067,產品!$A$2:$E$61,5,FALSE)*F5067-$R5067</f>
        <v>5396.16</v>
      </c>
      <c r="J5067">
        <f t="shared" si="237"/>
        <v>2022</v>
      </c>
      <c r="P5067" t="str">
        <f>MID(VLOOKUP($D5067,業務!$A$1:$E$11,2,FALSE),FIND("/",VLOOKUP($D5067,業務!$A$1:$E$11,2,FALSE))+1,2)</f>
        <v>副理</v>
      </c>
      <c r="Q5067">
        <f t="shared" si="238"/>
        <v>1.2E-2</v>
      </c>
      <c r="R5067">
        <f t="shared" si="239"/>
        <v>123.84</v>
      </c>
    </row>
    <row r="5068" spans="1:18" ht="15.75" customHeight="1">
      <c r="A5068" s="19">
        <v>5067</v>
      </c>
      <c r="B5068" s="4">
        <v>31</v>
      </c>
      <c r="C5068" s="15">
        <v>268</v>
      </c>
      <c r="D5068" s="21">
        <v>4</v>
      </c>
      <c r="E5068" s="22">
        <v>44791</v>
      </c>
      <c r="F5068" s="26">
        <v>5</v>
      </c>
      <c r="G5068" s="24">
        <v>0.2</v>
      </c>
      <c r="H5068">
        <f>VLOOKUP($B5068,產品!$A$1:$E$61,4,FALSE)*(1-$G5068)*$F5068</f>
        <v>28000</v>
      </c>
      <c r="I5068" s="58">
        <f>$H5068-VLOOKUP($B5068,產品!$A$2:$E$61,5,FALSE)*F5068-$R5068</f>
        <v>6664</v>
      </c>
      <c r="J5068">
        <f t="shared" si="237"/>
        <v>2022</v>
      </c>
      <c r="P5068" t="str">
        <f>MID(VLOOKUP($D5068,業務!$A$1:$E$11,2,FALSE),FIND("/",VLOOKUP($D5068,業務!$A$1:$E$11,2,FALSE))+1,2)</f>
        <v>副理</v>
      </c>
      <c r="Q5068">
        <f t="shared" si="238"/>
        <v>1.2E-2</v>
      </c>
      <c r="R5068">
        <f t="shared" si="239"/>
        <v>336</v>
      </c>
    </row>
    <row r="5069" spans="1:18" ht="15.75" customHeight="1">
      <c r="A5069" s="19">
        <v>5068</v>
      </c>
      <c r="B5069" s="4">
        <v>40</v>
      </c>
      <c r="C5069" s="15">
        <v>1</v>
      </c>
      <c r="D5069" s="21">
        <v>1</v>
      </c>
      <c r="E5069" s="22">
        <v>44791</v>
      </c>
      <c r="F5069" s="26">
        <v>7</v>
      </c>
      <c r="G5069" s="24">
        <v>0.08</v>
      </c>
      <c r="H5069">
        <f>VLOOKUP($B5069,產品!$A$1:$E$61,4,FALSE)*(1-$G5069)*$F5069</f>
        <v>128800</v>
      </c>
      <c r="I5069" s="58">
        <f>$H5069-VLOOKUP($B5069,產品!$A$2:$E$61,5,FALSE)*F5069-$R5069</f>
        <v>36512</v>
      </c>
      <c r="J5069">
        <f t="shared" si="237"/>
        <v>2022</v>
      </c>
      <c r="P5069" t="str">
        <f>MID(VLOOKUP($D5069,業務!$A$1:$E$11,2,FALSE),FIND("/",VLOOKUP($D5069,業務!$A$1:$E$11,2,FALSE))+1,2)</f>
        <v>專員</v>
      </c>
      <c r="Q5069">
        <f t="shared" si="238"/>
        <v>0.01</v>
      </c>
      <c r="R5069">
        <f t="shared" si="239"/>
        <v>1288</v>
      </c>
    </row>
    <row r="5070" spans="1:18" ht="15.75" customHeight="1">
      <c r="A5070" s="19">
        <v>5069</v>
      </c>
      <c r="B5070" s="4">
        <v>39</v>
      </c>
      <c r="C5070" s="15">
        <v>12</v>
      </c>
      <c r="D5070" s="21">
        <v>6</v>
      </c>
      <c r="E5070" s="22">
        <v>44791</v>
      </c>
      <c r="F5070" s="26">
        <v>12</v>
      </c>
      <c r="G5070" s="24">
        <v>0.17</v>
      </c>
      <c r="H5070">
        <f>VLOOKUP($B5070,產品!$A$1:$E$61,4,FALSE)*(1-$G5070)*$F5070</f>
        <v>179280</v>
      </c>
      <c r="I5070" s="58">
        <f>$H5070-VLOOKUP($B5070,產品!$A$2:$E$61,5,FALSE)*F5070-$R5070</f>
        <v>37087.199999999997</v>
      </c>
      <c r="J5070">
        <f t="shared" si="237"/>
        <v>2022</v>
      </c>
      <c r="P5070" t="str">
        <f>MID(VLOOKUP($D5070,業務!$A$1:$E$11,2,FALSE),FIND("/",VLOOKUP($D5070,業務!$A$1:$E$11,2,FALSE))+1,2)</f>
        <v>專員</v>
      </c>
      <c r="Q5070">
        <f t="shared" si="238"/>
        <v>0.01</v>
      </c>
      <c r="R5070">
        <f t="shared" si="239"/>
        <v>1792.8</v>
      </c>
    </row>
    <row r="5071" spans="1:18" ht="15.75" customHeight="1">
      <c r="A5071" s="19">
        <v>5070</v>
      </c>
      <c r="B5071" s="4">
        <v>24</v>
      </c>
      <c r="C5071" s="15">
        <v>126</v>
      </c>
      <c r="D5071" s="21">
        <v>6</v>
      </c>
      <c r="E5071" s="22">
        <v>44791</v>
      </c>
      <c r="F5071" s="26">
        <v>40</v>
      </c>
      <c r="G5071" s="24">
        <v>0.06</v>
      </c>
      <c r="H5071">
        <f>VLOOKUP($B5071,產品!$A$1:$E$61,4,FALSE)*(1-$G5071)*$F5071</f>
        <v>67680</v>
      </c>
      <c r="I5071" s="58">
        <f>$H5071-VLOOKUP($B5071,產品!$A$2:$E$61,5,FALSE)*F5071-$R5071</f>
        <v>38203.199999999997</v>
      </c>
      <c r="J5071">
        <f t="shared" si="237"/>
        <v>2022</v>
      </c>
      <c r="P5071" t="str">
        <f>MID(VLOOKUP($D5071,業務!$A$1:$E$11,2,FALSE),FIND("/",VLOOKUP($D5071,業務!$A$1:$E$11,2,FALSE))+1,2)</f>
        <v>專員</v>
      </c>
      <c r="Q5071">
        <f t="shared" si="238"/>
        <v>0.01</v>
      </c>
      <c r="R5071">
        <f t="shared" si="239"/>
        <v>676.80000000000007</v>
      </c>
    </row>
    <row r="5072" spans="1:18" ht="15.75" customHeight="1">
      <c r="A5072" s="19">
        <v>5071</v>
      </c>
      <c r="B5072" s="4">
        <v>8</v>
      </c>
      <c r="C5072" s="15">
        <v>1</v>
      </c>
      <c r="D5072" s="21">
        <v>4</v>
      </c>
      <c r="E5072" s="22">
        <v>44791</v>
      </c>
      <c r="F5072" s="26">
        <v>105</v>
      </c>
      <c r="G5072" s="24">
        <v>0.14000000000000001</v>
      </c>
      <c r="H5072">
        <f>VLOOKUP($B5072,產品!$A$1:$E$61,4,FALSE)*(1-$G5072)*$F5072</f>
        <v>90300</v>
      </c>
      <c r="I5072" s="58">
        <f>$H5072-VLOOKUP($B5072,產品!$A$2:$E$61,5,FALSE)*F5072-$R5072</f>
        <v>47216.4</v>
      </c>
      <c r="J5072">
        <f t="shared" si="237"/>
        <v>2022</v>
      </c>
      <c r="P5072" t="str">
        <f>MID(VLOOKUP($D5072,業務!$A$1:$E$11,2,FALSE),FIND("/",VLOOKUP($D5072,業務!$A$1:$E$11,2,FALSE))+1,2)</f>
        <v>副理</v>
      </c>
      <c r="Q5072">
        <f t="shared" si="238"/>
        <v>1.2E-2</v>
      </c>
      <c r="R5072">
        <f t="shared" si="239"/>
        <v>1083.5999999999999</v>
      </c>
    </row>
    <row r="5073" spans="1:18" ht="15.75" customHeight="1">
      <c r="A5073" s="19">
        <v>5072</v>
      </c>
      <c r="B5073" s="4">
        <v>36</v>
      </c>
      <c r="C5073" s="15">
        <v>266</v>
      </c>
      <c r="D5073" s="21">
        <v>6</v>
      </c>
      <c r="E5073" s="22">
        <v>44792</v>
      </c>
      <c r="F5073" s="26">
        <v>2</v>
      </c>
      <c r="G5073" s="24">
        <v>7.0000000000000007E-2</v>
      </c>
      <c r="H5073">
        <f>VLOOKUP($B5073,產品!$A$1:$E$61,4,FALSE)*(1-$G5073)*$F5073</f>
        <v>16740</v>
      </c>
      <c r="I5073" s="58">
        <f>$H5073-VLOOKUP($B5073,產品!$A$2:$E$61,5,FALSE)*F5073-$R5073</f>
        <v>5772.6</v>
      </c>
      <c r="J5073">
        <f t="shared" si="237"/>
        <v>2022</v>
      </c>
      <c r="P5073" t="str">
        <f>MID(VLOOKUP($D5073,業務!$A$1:$E$11,2,FALSE),FIND("/",VLOOKUP($D5073,業務!$A$1:$E$11,2,FALSE))+1,2)</f>
        <v>專員</v>
      </c>
      <c r="Q5073">
        <f t="shared" si="238"/>
        <v>0.01</v>
      </c>
      <c r="R5073">
        <f t="shared" si="239"/>
        <v>167.4</v>
      </c>
    </row>
    <row r="5074" spans="1:18" ht="15.75" customHeight="1">
      <c r="A5074" s="19">
        <v>5073</v>
      </c>
      <c r="B5074" s="4">
        <v>27</v>
      </c>
      <c r="C5074" s="15">
        <v>268</v>
      </c>
      <c r="D5074" s="21">
        <v>6</v>
      </c>
      <c r="E5074" s="22">
        <v>44792</v>
      </c>
      <c r="F5074" s="26">
        <v>2</v>
      </c>
      <c r="G5074" s="24">
        <v>0.19</v>
      </c>
      <c r="H5074">
        <f>VLOOKUP($B5074,產品!$A$1:$E$61,4,FALSE)*(1-$G5074)*$F5074</f>
        <v>11340</v>
      </c>
      <c r="I5074" s="58">
        <f>$H5074-VLOOKUP($B5074,產品!$A$2:$E$61,5,FALSE)*F5074-$R5074</f>
        <v>2826.6</v>
      </c>
      <c r="J5074">
        <f t="shared" si="237"/>
        <v>2022</v>
      </c>
      <c r="P5074" t="str">
        <f>MID(VLOOKUP($D5074,業務!$A$1:$E$11,2,FALSE),FIND("/",VLOOKUP($D5074,業務!$A$1:$E$11,2,FALSE))+1,2)</f>
        <v>專員</v>
      </c>
      <c r="Q5074">
        <f t="shared" si="238"/>
        <v>0.01</v>
      </c>
      <c r="R5074">
        <f t="shared" si="239"/>
        <v>113.4</v>
      </c>
    </row>
    <row r="5075" spans="1:18" ht="15.75" customHeight="1">
      <c r="A5075" s="19">
        <v>5074</v>
      </c>
      <c r="B5075" s="4">
        <v>42</v>
      </c>
      <c r="C5075" s="15">
        <v>11</v>
      </c>
      <c r="D5075" s="21">
        <v>7</v>
      </c>
      <c r="E5075" s="22">
        <v>44792</v>
      </c>
      <c r="F5075" s="26">
        <v>4</v>
      </c>
      <c r="G5075" s="24">
        <v>0.2</v>
      </c>
      <c r="H5075">
        <f>VLOOKUP($B5075,產品!$A$1:$E$61,4,FALSE)*(1-$G5075)*$F5075</f>
        <v>48000</v>
      </c>
      <c r="I5075" s="58">
        <f>$H5075-VLOOKUP($B5075,產品!$A$2:$E$61,5,FALSE)*F5075-$R5075</f>
        <v>8424</v>
      </c>
      <c r="J5075">
        <f t="shared" si="237"/>
        <v>2022</v>
      </c>
      <c r="P5075" t="str">
        <f>MID(VLOOKUP($D5075,業務!$A$1:$E$11,2,FALSE),FIND("/",VLOOKUP($D5075,業務!$A$1:$E$11,2,FALSE))+1,2)</f>
        <v>副理</v>
      </c>
      <c r="Q5075">
        <f t="shared" si="238"/>
        <v>1.2E-2</v>
      </c>
      <c r="R5075">
        <f t="shared" si="239"/>
        <v>576</v>
      </c>
    </row>
    <row r="5076" spans="1:18" ht="15.75" customHeight="1">
      <c r="A5076" s="19">
        <v>5075</v>
      </c>
      <c r="B5076" s="4">
        <v>35</v>
      </c>
      <c r="C5076" s="15">
        <v>274</v>
      </c>
      <c r="D5076" s="21">
        <v>7</v>
      </c>
      <c r="E5076" s="22">
        <v>44792</v>
      </c>
      <c r="F5076" s="26">
        <v>8</v>
      </c>
      <c r="G5076" s="24">
        <v>0.13</v>
      </c>
      <c r="H5076">
        <f>VLOOKUP($B5076,產品!$A$1:$E$61,4,FALSE)*(1-$G5076)*$F5076</f>
        <v>59160</v>
      </c>
      <c r="I5076" s="58">
        <f>$H5076-VLOOKUP($B5076,產品!$A$2:$E$61,5,FALSE)*F5076-$R5076</f>
        <v>17650.080000000002</v>
      </c>
      <c r="J5076">
        <f t="shared" si="237"/>
        <v>2022</v>
      </c>
      <c r="P5076" t="str">
        <f>MID(VLOOKUP($D5076,業務!$A$1:$E$11,2,FALSE),FIND("/",VLOOKUP($D5076,業務!$A$1:$E$11,2,FALSE))+1,2)</f>
        <v>副理</v>
      </c>
      <c r="Q5076">
        <f t="shared" si="238"/>
        <v>1.2E-2</v>
      </c>
      <c r="R5076">
        <f t="shared" si="239"/>
        <v>709.92</v>
      </c>
    </row>
    <row r="5077" spans="1:18" ht="15.75" customHeight="1">
      <c r="A5077" s="19">
        <v>5076</v>
      </c>
      <c r="B5077" s="4">
        <v>45</v>
      </c>
      <c r="C5077" s="15">
        <v>115</v>
      </c>
      <c r="D5077" s="21">
        <v>9</v>
      </c>
      <c r="E5077" s="33">
        <v>44792</v>
      </c>
      <c r="F5077" s="14">
        <v>9</v>
      </c>
      <c r="G5077" s="34">
        <v>0.08</v>
      </c>
      <c r="H5077">
        <f>VLOOKUP($B5077,產品!$A$1:$E$61,4,FALSE)*(1-$G5077)*$F5077</f>
        <v>115920</v>
      </c>
      <c r="I5077" s="58">
        <f>$H5077-VLOOKUP($B5077,產品!$A$2:$E$61,5,FALSE)*F5077-$R5077</f>
        <v>32281.200000000001</v>
      </c>
      <c r="J5077">
        <f t="shared" si="237"/>
        <v>2022</v>
      </c>
      <c r="P5077" t="str">
        <f>MID(VLOOKUP($D5077,業務!$A$1:$E$11,2,FALSE),FIND("/",VLOOKUP($D5077,業務!$A$1:$E$11,2,FALSE))+1,2)</f>
        <v>經理</v>
      </c>
      <c r="Q5077">
        <f t="shared" si="238"/>
        <v>1.4999999999999999E-2</v>
      </c>
      <c r="R5077">
        <f t="shared" si="239"/>
        <v>1738.8</v>
      </c>
    </row>
    <row r="5078" spans="1:18" ht="15.75" customHeight="1">
      <c r="A5078" s="19">
        <v>5077</v>
      </c>
      <c r="B5078" s="4">
        <v>37</v>
      </c>
      <c r="C5078" s="15">
        <v>6</v>
      </c>
      <c r="D5078" s="21">
        <v>10</v>
      </c>
      <c r="E5078" s="22">
        <v>44792</v>
      </c>
      <c r="F5078" s="26">
        <v>17</v>
      </c>
      <c r="G5078" s="24">
        <v>0.19</v>
      </c>
      <c r="H5078">
        <f>VLOOKUP($B5078,產品!$A$1:$E$61,4,FALSE)*(1-$G5078)*$F5078</f>
        <v>165240</v>
      </c>
      <c r="I5078" s="58">
        <f>$H5078-VLOOKUP($B5078,產品!$A$2:$E$61,5,FALSE)*F5078-$R5078</f>
        <v>30987.599999999999</v>
      </c>
      <c r="J5078">
        <f t="shared" si="237"/>
        <v>2022</v>
      </c>
      <c r="P5078" t="str">
        <f>MID(VLOOKUP($D5078,業務!$A$1:$E$11,2,FALSE),FIND("/",VLOOKUP($D5078,業務!$A$1:$E$11,2,FALSE))+1,2)</f>
        <v>專員</v>
      </c>
      <c r="Q5078">
        <f t="shared" si="238"/>
        <v>0.01</v>
      </c>
      <c r="R5078">
        <f t="shared" si="239"/>
        <v>1652.4</v>
      </c>
    </row>
    <row r="5079" spans="1:18" ht="15.75" customHeight="1">
      <c r="A5079" s="19">
        <v>5078</v>
      </c>
      <c r="B5079" s="4">
        <v>24</v>
      </c>
      <c r="C5079" s="15">
        <v>259</v>
      </c>
      <c r="D5079" s="21">
        <v>9</v>
      </c>
      <c r="E5079" s="22">
        <v>44792</v>
      </c>
      <c r="F5079" s="26">
        <v>90</v>
      </c>
      <c r="G5079" s="24">
        <v>0.17</v>
      </c>
      <c r="H5079">
        <f>VLOOKUP($B5079,產品!$A$1:$E$61,4,FALSE)*(1-$G5079)*$F5079</f>
        <v>134460</v>
      </c>
      <c r="I5079" s="58">
        <f>$H5079-VLOOKUP($B5079,產品!$A$2:$E$61,5,FALSE)*F5079-$R5079</f>
        <v>67643.100000000006</v>
      </c>
      <c r="J5079">
        <f t="shared" si="237"/>
        <v>2022</v>
      </c>
      <c r="P5079" t="str">
        <f>MID(VLOOKUP($D5079,業務!$A$1:$E$11,2,FALSE),FIND("/",VLOOKUP($D5079,業務!$A$1:$E$11,2,FALSE))+1,2)</f>
        <v>經理</v>
      </c>
      <c r="Q5079">
        <f t="shared" si="238"/>
        <v>1.4999999999999999E-2</v>
      </c>
      <c r="R5079">
        <f t="shared" si="239"/>
        <v>2016.8999999999999</v>
      </c>
    </row>
    <row r="5080" spans="1:18" ht="15.75" customHeight="1">
      <c r="A5080" s="19">
        <v>5079</v>
      </c>
      <c r="B5080" s="4">
        <v>17</v>
      </c>
      <c r="C5080" s="15">
        <v>11</v>
      </c>
      <c r="D5080" s="21">
        <v>5</v>
      </c>
      <c r="E5080" s="22">
        <v>44792</v>
      </c>
      <c r="F5080" s="26">
        <v>120</v>
      </c>
      <c r="G5080" s="24">
        <v>0.12</v>
      </c>
      <c r="H5080">
        <f>VLOOKUP($B5080,產品!$A$1:$E$61,4,FALSE)*(1-$G5080)*$F5080</f>
        <v>190080</v>
      </c>
      <c r="I5080" s="58">
        <f>$H5080-VLOOKUP($B5080,產品!$A$2:$E$61,5,FALSE)*F5080-$R5080</f>
        <v>101779.2</v>
      </c>
      <c r="J5080">
        <f t="shared" si="237"/>
        <v>2022</v>
      </c>
      <c r="P5080" t="str">
        <f>MID(VLOOKUP($D5080,業務!$A$1:$E$11,2,FALSE),FIND("/",VLOOKUP($D5080,業務!$A$1:$E$11,2,FALSE))+1,2)</f>
        <v>專員</v>
      </c>
      <c r="Q5080">
        <f t="shared" si="238"/>
        <v>0.01</v>
      </c>
      <c r="R5080">
        <f t="shared" si="239"/>
        <v>1900.8</v>
      </c>
    </row>
    <row r="5081" spans="1:18" ht="15.75" customHeight="1">
      <c r="A5081" s="19">
        <v>5080</v>
      </c>
      <c r="B5081" s="4">
        <v>29</v>
      </c>
      <c r="C5081" s="15">
        <v>258</v>
      </c>
      <c r="D5081" s="21">
        <v>6</v>
      </c>
      <c r="E5081" s="22">
        <v>44793</v>
      </c>
      <c r="F5081" s="26">
        <v>9</v>
      </c>
      <c r="G5081" s="24">
        <v>0.17</v>
      </c>
      <c r="H5081">
        <f>VLOOKUP($B5081,產品!$A$1:$E$61,4,FALSE)*(1-$G5081)*$F5081</f>
        <v>44820</v>
      </c>
      <c r="I5081" s="58">
        <f>$H5081-VLOOKUP($B5081,產品!$A$2:$E$61,5,FALSE)*F5081-$R5081</f>
        <v>11971.8</v>
      </c>
      <c r="J5081">
        <f t="shared" si="237"/>
        <v>2022</v>
      </c>
      <c r="P5081" t="str">
        <f>MID(VLOOKUP($D5081,業務!$A$1:$E$11,2,FALSE),FIND("/",VLOOKUP($D5081,業務!$A$1:$E$11,2,FALSE))+1,2)</f>
        <v>專員</v>
      </c>
      <c r="Q5081">
        <f t="shared" si="238"/>
        <v>0.01</v>
      </c>
      <c r="R5081">
        <f t="shared" si="239"/>
        <v>448.2</v>
      </c>
    </row>
    <row r="5082" spans="1:18" ht="15.75" customHeight="1">
      <c r="A5082" s="19">
        <v>5081</v>
      </c>
      <c r="B5082" s="4">
        <v>21</v>
      </c>
      <c r="C5082" s="15">
        <v>124</v>
      </c>
      <c r="D5082" s="21">
        <v>10</v>
      </c>
      <c r="E5082" s="22">
        <v>44793</v>
      </c>
      <c r="F5082" s="26">
        <v>30</v>
      </c>
      <c r="G5082" s="24">
        <v>7.0000000000000007E-2</v>
      </c>
      <c r="H5082">
        <f>VLOOKUP($B5082,產品!$A$1:$E$61,4,FALSE)*(1-$G5082)*$F5082</f>
        <v>50220</v>
      </c>
      <c r="I5082" s="58">
        <f>$H5082-VLOOKUP($B5082,產品!$A$2:$E$61,5,FALSE)*F5082-$R5082</f>
        <v>28117.8</v>
      </c>
      <c r="J5082">
        <f t="shared" si="237"/>
        <v>2022</v>
      </c>
      <c r="P5082" t="str">
        <f>MID(VLOOKUP($D5082,業務!$A$1:$E$11,2,FALSE),FIND("/",VLOOKUP($D5082,業務!$A$1:$E$11,2,FALSE))+1,2)</f>
        <v>專員</v>
      </c>
      <c r="Q5082">
        <f t="shared" si="238"/>
        <v>0.01</v>
      </c>
      <c r="R5082">
        <f t="shared" si="239"/>
        <v>502.2</v>
      </c>
    </row>
    <row r="5083" spans="1:18" ht="15.75" customHeight="1">
      <c r="A5083" s="19">
        <v>5082</v>
      </c>
      <c r="B5083" s="4">
        <v>14</v>
      </c>
      <c r="C5083" s="15">
        <v>119</v>
      </c>
      <c r="D5083" s="21">
        <v>6</v>
      </c>
      <c r="E5083" s="22">
        <v>44793</v>
      </c>
      <c r="F5083" s="26">
        <v>50</v>
      </c>
      <c r="G5083" s="24">
        <v>0.16</v>
      </c>
      <c r="H5083">
        <f>VLOOKUP($B5083,產品!$A$1:$E$61,4,FALSE)*(1-$G5083)*$F5083</f>
        <v>75600</v>
      </c>
      <c r="I5083" s="58">
        <f>$H5083-VLOOKUP($B5083,產品!$A$2:$E$61,5,FALSE)*F5083-$R5083</f>
        <v>38844</v>
      </c>
      <c r="J5083">
        <f t="shared" si="237"/>
        <v>2022</v>
      </c>
      <c r="P5083" t="str">
        <f>MID(VLOOKUP($D5083,業務!$A$1:$E$11,2,FALSE),FIND("/",VLOOKUP($D5083,業務!$A$1:$E$11,2,FALSE))+1,2)</f>
        <v>專員</v>
      </c>
      <c r="Q5083">
        <f t="shared" si="238"/>
        <v>0.01</v>
      </c>
      <c r="R5083">
        <f t="shared" si="239"/>
        <v>756</v>
      </c>
    </row>
    <row r="5084" spans="1:18" ht="15.75" customHeight="1">
      <c r="A5084" s="19">
        <v>5083</v>
      </c>
      <c r="B5084" s="4">
        <v>8</v>
      </c>
      <c r="C5084" s="15">
        <v>5</v>
      </c>
      <c r="D5084" s="21">
        <v>8</v>
      </c>
      <c r="E5084" s="22">
        <v>44793</v>
      </c>
      <c r="F5084" s="26">
        <v>50</v>
      </c>
      <c r="G5084" s="24">
        <v>0.18</v>
      </c>
      <c r="H5084">
        <f>VLOOKUP($B5084,產品!$A$1:$E$61,4,FALSE)*(1-$G5084)*$F5084</f>
        <v>41000.000000000007</v>
      </c>
      <c r="I5084" s="58">
        <f>$H5084-VLOOKUP($B5084,產品!$A$2:$E$61,5,FALSE)*F5084-$R5084</f>
        <v>20590.000000000007</v>
      </c>
      <c r="J5084">
        <f t="shared" si="237"/>
        <v>2022</v>
      </c>
      <c r="P5084" t="str">
        <f>MID(VLOOKUP($D5084,業務!$A$1:$E$11,2,FALSE),FIND("/",VLOOKUP($D5084,業務!$A$1:$E$11,2,FALSE))+1,2)</f>
        <v>專員</v>
      </c>
      <c r="Q5084">
        <f t="shared" si="238"/>
        <v>0.01</v>
      </c>
      <c r="R5084">
        <f t="shared" si="239"/>
        <v>410.00000000000006</v>
      </c>
    </row>
    <row r="5085" spans="1:18" ht="15.75" customHeight="1">
      <c r="A5085" s="19">
        <v>5084</v>
      </c>
      <c r="B5085" s="4">
        <v>43</v>
      </c>
      <c r="C5085" s="15">
        <v>284</v>
      </c>
      <c r="D5085" s="21">
        <v>5</v>
      </c>
      <c r="E5085" s="22">
        <v>44794</v>
      </c>
      <c r="F5085" s="26">
        <v>4</v>
      </c>
      <c r="G5085" s="24">
        <v>0.14000000000000001</v>
      </c>
      <c r="H5085">
        <f>VLOOKUP($B5085,產品!$A$1:$E$61,4,FALSE)*(1-$G5085)*$F5085</f>
        <v>61920</v>
      </c>
      <c r="I5085" s="58">
        <f>$H5085-VLOOKUP($B5085,產品!$A$2:$E$61,5,FALSE)*F5085-$R5085</f>
        <v>14500.8</v>
      </c>
      <c r="J5085">
        <f t="shared" si="237"/>
        <v>2022</v>
      </c>
      <c r="P5085" t="str">
        <f>MID(VLOOKUP($D5085,業務!$A$1:$E$11,2,FALSE),FIND("/",VLOOKUP($D5085,業務!$A$1:$E$11,2,FALSE))+1,2)</f>
        <v>專員</v>
      </c>
      <c r="Q5085">
        <f t="shared" si="238"/>
        <v>0.01</v>
      </c>
      <c r="R5085">
        <f t="shared" si="239"/>
        <v>619.20000000000005</v>
      </c>
    </row>
    <row r="5086" spans="1:18" ht="15.75" customHeight="1">
      <c r="A5086" s="19">
        <v>5085</v>
      </c>
      <c r="B5086" s="4">
        <v>40</v>
      </c>
      <c r="C5086" s="15">
        <v>284</v>
      </c>
      <c r="D5086" s="21">
        <v>8</v>
      </c>
      <c r="E5086" s="22">
        <v>44794</v>
      </c>
      <c r="F5086" s="26">
        <v>8</v>
      </c>
      <c r="G5086" s="24">
        <v>0.11</v>
      </c>
      <c r="H5086">
        <f>VLOOKUP($B5086,產品!$A$1:$E$61,4,FALSE)*(1-$G5086)*$F5086</f>
        <v>142400</v>
      </c>
      <c r="I5086" s="58">
        <f>$H5086-VLOOKUP($B5086,產品!$A$2:$E$61,5,FALSE)*F5086-$R5086</f>
        <v>36976</v>
      </c>
      <c r="J5086">
        <f t="shared" si="237"/>
        <v>2022</v>
      </c>
      <c r="P5086" t="str">
        <f>MID(VLOOKUP($D5086,業務!$A$1:$E$11,2,FALSE),FIND("/",VLOOKUP($D5086,業務!$A$1:$E$11,2,FALSE))+1,2)</f>
        <v>專員</v>
      </c>
      <c r="Q5086">
        <f t="shared" si="238"/>
        <v>0.01</v>
      </c>
      <c r="R5086">
        <f t="shared" si="239"/>
        <v>1424</v>
      </c>
    </row>
    <row r="5087" spans="1:18" ht="15.75" customHeight="1">
      <c r="A5087" s="19">
        <v>5086</v>
      </c>
      <c r="B5087" s="4">
        <v>48</v>
      </c>
      <c r="C5087" s="15">
        <v>12</v>
      </c>
      <c r="D5087" s="21">
        <v>9</v>
      </c>
      <c r="E5087" s="22">
        <v>44794</v>
      </c>
      <c r="F5087" s="26">
        <v>9</v>
      </c>
      <c r="G5087" s="24">
        <v>0.18</v>
      </c>
      <c r="H5087">
        <f>VLOOKUP($B5087,產品!$A$1:$E$61,4,FALSE)*(1-$G5087)*$F5087</f>
        <v>162360</v>
      </c>
      <c r="I5087" s="58">
        <f>$H5087-VLOOKUP($B5087,產品!$A$2:$E$61,5,FALSE)*F5087-$R5087</f>
        <v>31224.6</v>
      </c>
      <c r="J5087">
        <f t="shared" si="237"/>
        <v>2022</v>
      </c>
      <c r="P5087" t="str">
        <f>MID(VLOOKUP($D5087,業務!$A$1:$E$11,2,FALSE),FIND("/",VLOOKUP($D5087,業務!$A$1:$E$11,2,FALSE))+1,2)</f>
        <v>經理</v>
      </c>
      <c r="Q5087">
        <f t="shared" si="238"/>
        <v>1.4999999999999999E-2</v>
      </c>
      <c r="R5087">
        <f t="shared" si="239"/>
        <v>2435.4</v>
      </c>
    </row>
    <row r="5088" spans="1:18" ht="15.75" customHeight="1">
      <c r="A5088" s="19">
        <v>5087</v>
      </c>
      <c r="B5088" s="4">
        <v>42</v>
      </c>
      <c r="C5088" s="15">
        <v>116</v>
      </c>
      <c r="D5088" s="21">
        <v>2</v>
      </c>
      <c r="E5088" s="22">
        <v>44794</v>
      </c>
      <c r="F5088" s="26">
        <v>10</v>
      </c>
      <c r="G5088" s="24">
        <v>0.06</v>
      </c>
      <c r="H5088">
        <f>VLOOKUP($B5088,產品!$A$1:$E$61,4,FALSE)*(1-$G5088)*$F5088</f>
        <v>141000</v>
      </c>
      <c r="I5088" s="58">
        <f>$H5088-VLOOKUP($B5088,產品!$A$2:$E$61,5,FALSE)*F5088-$R5088</f>
        <v>41385</v>
      </c>
      <c r="J5088">
        <f t="shared" si="237"/>
        <v>2022</v>
      </c>
      <c r="P5088" t="str">
        <f>MID(VLOOKUP($D5088,業務!$A$1:$E$11,2,FALSE),FIND("/",VLOOKUP($D5088,業務!$A$1:$E$11,2,FALSE))+1,2)</f>
        <v>經理</v>
      </c>
      <c r="Q5088">
        <f t="shared" si="238"/>
        <v>1.4999999999999999E-2</v>
      </c>
      <c r="R5088">
        <f t="shared" si="239"/>
        <v>2115</v>
      </c>
    </row>
    <row r="5089" spans="1:18" ht="15.75" customHeight="1">
      <c r="A5089" s="19">
        <v>5088</v>
      </c>
      <c r="B5089" s="4">
        <v>45</v>
      </c>
      <c r="C5089" s="15">
        <v>284</v>
      </c>
      <c r="D5089" s="21">
        <v>10</v>
      </c>
      <c r="E5089" s="33">
        <v>44794</v>
      </c>
      <c r="F5089" s="14">
        <v>11</v>
      </c>
      <c r="G5089" s="34">
        <v>0.13</v>
      </c>
      <c r="H5089">
        <f>VLOOKUP($B5089,產品!$A$1:$E$61,4,FALSE)*(1-$G5089)*$F5089</f>
        <v>133980</v>
      </c>
      <c r="I5089" s="58">
        <f>$H5089-VLOOKUP($B5089,產品!$A$2:$E$61,5,FALSE)*F5089-$R5089</f>
        <v>32540.2</v>
      </c>
      <c r="J5089">
        <f t="shared" si="237"/>
        <v>2022</v>
      </c>
      <c r="P5089" t="str">
        <f>MID(VLOOKUP($D5089,業務!$A$1:$E$11,2,FALSE),FIND("/",VLOOKUP($D5089,業務!$A$1:$E$11,2,FALSE))+1,2)</f>
        <v>專員</v>
      </c>
      <c r="Q5089">
        <f t="shared" si="238"/>
        <v>0.01</v>
      </c>
      <c r="R5089">
        <f t="shared" si="239"/>
        <v>1339.8</v>
      </c>
    </row>
    <row r="5090" spans="1:18" ht="15.75" customHeight="1">
      <c r="A5090" s="19">
        <v>5089</v>
      </c>
      <c r="B5090" s="4">
        <v>10</v>
      </c>
      <c r="C5090" s="15">
        <v>112</v>
      </c>
      <c r="D5090" s="21">
        <v>8</v>
      </c>
      <c r="E5090" s="22">
        <v>44794</v>
      </c>
      <c r="F5090" s="26">
        <v>20</v>
      </c>
      <c r="G5090" s="24">
        <v>0.12</v>
      </c>
      <c r="H5090">
        <f>VLOOKUP($B5090,產品!$A$1:$E$61,4,FALSE)*(1-$G5090)*$F5090</f>
        <v>17600</v>
      </c>
      <c r="I5090" s="58">
        <f>$H5090-VLOOKUP($B5090,產品!$A$2:$E$61,5,FALSE)*F5090-$R5090</f>
        <v>9424</v>
      </c>
      <c r="J5090">
        <f t="shared" si="237"/>
        <v>2022</v>
      </c>
      <c r="P5090" t="str">
        <f>MID(VLOOKUP($D5090,業務!$A$1:$E$11,2,FALSE),FIND("/",VLOOKUP($D5090,業務!$A$1:$E$11,2,FALSE))+1,2)</f>
        <v>專員</v>
      </c>
      <c r="Q5090">
        <f t="shared" si="238"/>
        <v>0.01</v>
      </c>
      <c r="R5090">
        <f t="shared" si="239"/>
        <v>176</v>
      </c>
    </row>
    <row r="5091" spans="1:18" ht="15.75" customHeight="1">
      <c r="A5091" s="19">
        <v>5090</v>
      </c>
      <c r="B5091" s="4">
        <v>13</v>
      </c>
      <c r="C5091" s="15">
        <v>1</v>
      </c>
      <c r="D5091" s="21">
        <v>5</v>
      </c>
      <c r="E5091" s="33">
        <v>44794</v>
      </c>
      <c r="F5091" s="14">
        <v>70</v>
      </c>
      <c r="G5091" s="34">
        <v>0.18</v>
      </c>
      <c r="H5091">
        <f>VLOOKUP($B5091,產品!$A$1:$E$61,4,FALSE)*(1-$G5091)*$F5091</f>
        <v>103320</v>
      </c>
      <c r="I5091" s="58">
        <f>$H5091-VLOOKUP($B5091,產品!$A$2:$E$61,5,FALSE)*F5091-$R5091</f>
        <v>51886.8</v>
      </c>
      <c r="J5091">
        <f t="shared" si="237"/>
        <v>2022</v>
      </c>
      <c r="P5091" t="str">
        <f>MID(VLOOKUP($D5091,業務!$A$1:$E$11,2,FALSE),FIND("/",VLOOKUP($D5091,業務!$A$1:$E$11,2,FALSE))+1,2)</f>
        <v>專員</v>
      </c>
      <c r="Q5091">
        <f t="shared" si="238"/>
        <v>0.01</v>
      </c>
      <c r="R5091">
        <f t="shared" si="239"/>
        <v>1033.2</v>
      </c>
    </row>
    <row r="5092" spans="1:18" ht="15.75" customHeight="1">
      <c r="A5092" s="19">
        <v>5091</v>
      </c>
      <c r="B5092" s="4">
        <v>30</v>
      </c>
      <c r="C5092" s="15">
        <v>284</v>
      </c>
      <c r="D5092" s="21">
        <v>7</v>
      </c>
      <c r="E5092" s="22">
        <v>44795</v>
      </c>
      <c r="F5092" s="26">
        <v>2</v>
      </c>
      <c r="G5092" s="24">
        <v>0.09</v>
      </c>
      <c r="H5092">
        <f>VLOOKUP($B5092,產品!$A$1:$E$61,4,FALSE)*(1-$G5092)*$F5092</f>
        <v>11830</v>
      </c>
      <c r="I5092" s="58">
        <f>$H5092-VLOOKUP($B5092,產品!$A$2:$E$61,5,FALSE)*F5092-$R5092</f>
        <v>3888.04</v>
      </c>
      <c r="J5092">
        <f t="shared" si="237"/>
        <v>2022</v>
      </c>
      <c r="P5092" t="str">
        <f>MID(VLOOKUP($D5092,業務!$A$1:$E$11,2,FALSE),FIND("/",VLOOKUP($D5092,業務!$A$1:$E$11,2,FALSE))+1,2)</f>
        <v>副理</v>
      </c>
      <c r="Q5092">
        <f t="shared" si="238"/>
        <v>1.2E-2</v>
      </c>
      <c r="R5092">
        <f t="shared" si="239"/>
        <v>141.96</v>
      </c>
    </row>
    <row r="5093" spans="1:18" ht="15.75" customHeight="1">
      <c r="A5093" s="19">
        <v>5092</v>
      </c>
      <c r="B5093" s="4">
        <v>32</v>
      </c>
      <c r="C5093" s="15">
        <v>282</v>
      </c>
      <c r="D5093" s="21">
        <v>2</v>
      </c>
      <c r="E5093" s="22">
        <v>44795</v>
      </c>
      <c r="F5093" s="26">
        <v>7</v>
      </c>
      <c r="G5093" s="24">
        <v>0.14000000000000001</v>
      </c>
      <c r="H5093">
        <f>VLOOKUP($B5093,產品!$A$1:$E$61,4,FALSE)*(1-$G5093)*$F5093</f>
        <v>45150</v>
      </c>
      <c r="I5093" s="58">
        <f>$H5093-VLOOKUP($B5093,產品!$A$2:$E$61,5,FALSE)*F5093-$R5093</f>
        <v>12972.75</v>
      </c>
      <c r="J5093">
        <f t="shared" si="237"/>
        <v>2022</v>
      </c>
      <c r="P5093" t="str">
        <f>MID(VLOOKUP($D5093,業務!$A$1:$E$11,2,FALSE),FIND("/",VLOOKUP($D5093,業務!$A$1:$E$11,2,FALSE))+1,2)</f>
        <v>經理</v>
      </c>
      <c r="Q5093">
        <f t="shared" si="238"/>
        <v>1.4999999999999999E-2</v>
      </c>
      <c r="R5093">
        <f t="shared" si="239"/>
        <v>677.25</v>
      </c>
    </row>
    <row r="5094" spans="1:18" ht="15.75" customHeight="1">
      <c r="A5094" s="19">
        <v>5093</v>
      </c>
      <c r="B5094" s="4">
        <v>38</v>
      </c>
      <c r="C5094" s="15">
        <v>140</v>
      </c>
      <c r="D5094" s="21">
        <v>7</v>
      </c>
      <c r="E5094" s="22">
        <v>44795</v>
      </c>
      <c r="F5094" s="26">
        <v>10</v>
      </c>
      <c r="G5094" s="24">
        <v>0.17</v>
      </c>
      <c r="H5094">
        <f>VLOOKUP($B5094,產品!$A$1:$E$61,4,FALSE)*(1-$G5094)*$F5094</f>
        <v>124500</v>
      </c>
      <c r="I5094" s="58">
        <f>$H5094-VLOOKUP($B5094,產品!$A$2:$E$61,5,FALSE)*F5094-$R5094</f>
        <v>25506</v>
      </c>
      <c r="J5094">
        <f t="shared" si="237"/>
        <v>2022</v>
      </c>
      <c r="P5094" t="str">
        <f>MID(VLOOKUP($D5094,業務!$A$1:$E$11,2,FALSE),FIND("/",VLOOKUP($D5094,業務!$A$1:$E$11,2,FALSE))+1,2)</f>
        <v>副理</v>
      </c>
      <c r="Q5094">
        <f t="shared" si="238"/>
        <v>1.2E-2</v>
      </c>
      <c r="R5094">
        <f t="shared" si="239"/>
        <v>1494</v>
      </c>
    </row>
    <row r="5095" spans="1:18" ht="15.75" customHeight="1">
      <c r="A5095" s="19">
        <v>5094</v>
      </c>
      <c r="B5095" s="4">
        <v>56</v>
      </c>
      <c r="C5095" s="15">
        <v>115</v>
      </c>
      <c r="D5095" s="21">
        <v>4</v>
      </c>
      <c r="E5095" s="33">
        <v>44795</v>
      </c>
      <c r="F5095" s="14">
        <v>14</v>
      </c>
      <c r="G5095" s="34">
        <v>0.11</v>
      </c>
      <c r="H5095">
        <f>VLOOKUP($B5095,產品!$A$1:$E$61,4,FALSE)*(1-$G5095)*$F5095</f>
        <v>274120</v>
      </c>
      <c r="I5095" s="58">
        <f>$H5095-VLOOKUP($B5095,產品!$A$2:$E$61,5,FALSE)*F5095-$R5095</f>
        <v>55230.560000000027</v>
      </c>
      <c r="J5095">
        <f t="shared" si="237"/>
        <v>2022</v>
      </c>
      <c r="P5095" t="str">
        <f>MID(VLOOKUP($D5095,業務!$A$1:$E$11,2,FALSE),FIND("/",VLOOKUP($D5095,業務!$A$1:$E$11,2,FALSE))+1,2)</f>
        <v>副理</v>
      </c>
      <c r="Q5095">
        <f t="shared" si="238"/>
        <v>1.2E-2</v>
      </c>
      <c r="R5095">
        <f t="shared" si="239"/>
        <v>3289.44</v>
      </c>
    </row>
    <row r="5096" spans="1:18" ht="15.75" customHeight="1">
      <c r="A5096" s="19">
        <v>5095</v>
      </c>
      <c r="B5096" s="4">
        <v>16</v>
      </c>
      <c r="C5096" s="15">
        <v>291</v>
      </c>
      <c r="D5096" s="21">
        <v>4</v>
      </c>
      <c r="E5096" s="22">
        <v>44795</v>
      </c>
      <c r="F5096" s="26">
        <v>21</v>
      </c>
      <c r="G5096" s="24">
        <v>0.13</v>
      </c>
      <c r="H5096">
        <f>VLOOKUP($B5096,產品!$A$1:$E$61,4,FALSE)*(1-$G5096)*$F5096</f>
        <v>32886</v>
      </c>
      <c r="I5096" s="58">
        <f>$H5096-VLOOKUP($B5096,產品!$A$2:$E$61,5,FALSE)*F5096-$R5096</f>
        <v>17371.367999999999</v>
      </c>
      <c r="J5096">
        <f t="shared" si="237"/>
        <v>2022</v>
      </c>
      <c r="P5096" t="str">
        <f>MID(VLOOKUP($D5096,業務!$A$1:$E$11,2,FALSE),FIND("/",VLOOKUP($D5096,業務!$A$1:$E$11,2,FALSE))+1,2)</f>
        <v>副理</v>
      </c>
      <c r="Q5096">
        <f t="shared" si="238"/>
        <v>1.2E-2</v>
      </c>
      <c r="R5096">
        <f t="shared" si="239"/>
        <v>394.63200000000001</v>
      </c>
    </row>
    <row r="5097" spans="1:18" ht="15.75" customHeight="1">
      <c r="A5097" s="19">
        <v>5096</v>
      </c>
      <c r="B5097" s="4">
        <v>3</v>
      </c>
      <c r="C5097" s="15">
        <v>269</v>
      </c>
      <c r="D5097" s="21">
        <v>7</v>
      </c>
      <c r="E5097" s="22">
        <v>44795</v>
      </c>
      <c r="F5097" s="26">
        <v>25</v>
      </c>
      <c r="G5097" s="24">
        <v>7.0000000000000007E-2</v>
      </c>
      <c r="H5097">
        <f>VLOOKUP($B5097,產品!$A$1:$E$61,4,FALSE)*(1-$G5097)*$F5097</f>
        <v>23249.999999999996</v>
      </c>
      <c r="I5097" s="58">
        <f>$H5097-VLOOKUP($B5097,產品!$A$2:$E$61,5,FALSE)*F5097-$R5097</f>
        <v>12970.999999999996</v>
      </c>
      <c r="J5097">
        <f t="shared" si="237"/>
        <v>2022</v>
      </c>
      <c r="P5097" t="str">
        <f>MID(VLOOKUP($D5097,業務!$A$1:$E$11,2,FALSE),FIND("/",VLOOKUP($D5097,業務!$A$1:$E$11,2,FALSE))+1,2)</f>
        <v>副理</v>
      </c>
      <c r="Q5097">
        <f t="shared" si="238"/>
        <v>1.2E-2</v>
      </c>
      <c r="R5097">
        <f t="shared" si="239"/>
        <v>278.99999999999994</v>
      </c>
    </row>
    <row r="5098" spans="1:18" ht="15.75" customHeight="1">
      <c r="A5098" s="19">
        <v>5097</v>
      </c>
      <c r="B5098" s="4">
        <v>15</v>
      </c>
      <c r="C5098" s="15">
        <v>271</v>
      </c>
      <c r="D5098" s="21">
        <v>9</v>
      </c>
      <c r="E5098" s="22">
        <v>44796</v>
      </c>
      <c r="F5098" s="26">
        <v>20</v>
      </c>
      <c r="G5098" s="24">
        <v>0.2</v>
      </c>
      <c r="H5098">
        <f>VLOOKUP($B5098,產品!$A$1:$E$61,4,FALSE)*(1-$G5098)*$F5098</f>
        <v>28800</v>
      </c>
      <c r="I5098" s="58">
        <f>$H5098-VLOOKUP($B5098,產品!$A$2:$E$61,5,FALSE)*F5098-$R5098</f>
        <v>13968</v>
      </c>
      <c r="J5098">
        <f t="shared" si="237"/>
        <v>2022</v>
      </c>
      <c r="P5098" t="str">
        <f>MID(VLOOKUP($D5098,業務!$A$1:$E$11,2,FALSE),FIND("/",VLOOKUP($D5098,業務!$A$1:$E$11,2,FALSE))+1,2)</f>
        <v>經理</v>
      </c>
      <c r="Q5098">
        <f t="shared" si="238"/>
        <v>1.4999999999999999E-2</v>
      </c>
      <c r="R5098">
        <f t="shared" si="239"/>
        <v>432</v>
      </c>
    </row>
    <row r="5099" spans="1:18" ht="15.75" customHeight="1">
      <c r="A5099" s="19">
        <v>5098</v>
      </c>
      <c r="B5099" s="4">
        <v>24</v>
      </c>
      <c r="C5099" s="15">
        <v>10</v>
      </c>
      <c r="D5099" s="21">
        <v>6</v>
      </c>
      <c r="E5099" s="22">
        <v>44796</v>
      </c>
      <c r="F5099" s="26">
        <v>30</v>
      </c>
      <c r="G5099" s="24">
        <v>0.08</v>
      </c>
      <c r="H5099">
        <f>VLOOKUP($B5099,產品!$A$1:$E$61,4,FALSE)*(1-$G5099)*$F5099</f>
        <v>49680</v>
      </c>
      <c r="I5099" s="58">
        <f>$H5099-VLOOKUP($B5099,產品!$A$2:$E$61,5,FALSE)*F5099-$R5099</f>
        <v>27583.200000000001</v>
      </c>
      <c r="J5099">
        <f t="shared" si="237"/>
        <v>2022</v>
      </c>
      <c r="P5099" t="str">
        <f>MID(VLOOKUP($D5099,業務!$A$1:$E$11,2,FALSE),FIND("/",VLOOKUP($D5099,業務!$A$1:$E$11,2,FALSE))+1,2)</f>
        <v>專員</v>
      </c>
      <c r="Q5099">
        <f t="shared" si="238"/>
        <v>0.01</v>
      </c>
      <c r="R5099">
        <f t="shared" si="239"/>
        <v>496.8</v>
      </c>
    </row>
    <row r="5100" spans="1:18" ht="15.75" customHeight="1">
      <c r="A5100" s="19">
        <v>5099</v>
      </c>
      <c r="B5100" s="4">
        <v>24</v>
      </c>
      <c r="C5100" s="15">
        <v>12</v>
      </c>
      <c r="D5100" s="21">
        <v>9</v>
      </c>
      <c r="E5100" s="22">
        <v>44796</v>
      </c>
      <c r="F5100" s="26">
        <v>30</v>
      </c>
      <c r="G5100" s="24">
        <v>0.15</v>
      </c>
      <c r="H5100">
        <f>VLOOKUP($B5100,產品!$A$1:$E$61,4,FALSE)*(1-$G5100)*$F5100</f>
        <v>45900</v>
      </c>
      <c r="I5100" s="58">
        <f>$H5100-VLOOKUP($B5100,產品!$A$2:$E$61,5,FALSE)*F5100-$R5100</f>
        <v>23611.5</v>
      </c>
      <c r="J5100">
        <f t="shared" si="237"/>
        <v>2022</v>
      </c>
      <c r="P5100" t="str">
        <f>MID(VLOOKUP($D5100,業務!$A$1:$E$11,2,FALSE),FIND("/",VLOOKUP($D5100,業務!$A$1:$E$11,2,FALSE))+1,2)</f>
        <v>經理</v>
      </c>
      <c r="Q5100">
        <f t="shared" si="238"/>
        <v>1.4999999999999999E-2</v>
      </c>
      <c r="R5100">
        <f t="shared" si="239"/>
        <v>688.5</v>
      </c>
    </row>
    <row r="5101" spans="1:18" ht="15.75" customHeight="1">
      <c r="A5101" s="19">
        <v>5100</v>
      </c>
      <c r="B5101" s="4">
        <v>17</v>
      </c>
      <c r="C5101" s="15">
        <v>5</v>
      </c>
      <c r="D5101" s="21">
        <v>9</v>
      </c>
      <c r="E5101" s="22">
        <v>44796</v>
      </c>
      <c r="F5101" s="26">
        <v>30</v>
      </c>
      <c r="G5101" s="24">
        <v>0.15</v>
      </c>
      <c r="H5101">
        <f>VLOOKUP($B5101,產品!$A$1:$E$61,4,FALSE)*(1-$G5101)*$F5101</f>
        <v>45900</v>
      </c>
      <c r="I5101" s="58">
        <f>$H5101-VLOOKUP($B5101,產品!$A$2:$E$61,5,FALSE)*F5101-$R5101</f>
        <v>23611.5</v>
      </c>
      <c r="J5101">
        <f t="shared" si="237"/>
        <v>2022</v>
      </c>
      <c r="P5101" t="str">
        <f>MID(VLOOKUP($D5101,業務!$A$1:$E$11,2,FALSE),FIND("/",VLOOKUP($D5101,業務!$A$1:$E$11,2,FALSE))+1,2)</f>
        <v>經理</v>
      </c>
      <c r="Q5101">
        <f t="shared" si="238"/>
        <v>1.4999999999999999E-2</v>
      </c>
      <c r="R5101">
        <f t="shared" si="239"/>
        <v>688.5</v>
      </c>
    </row>
    <row r="5102" spans="1:18" ht="15.75" customHeight="1">
      <c r="A5102" s="19">
        <v>5101</v>
      </c>
      <c r="B5102" s="4">
        <v>13</v>
      </c>
      <c r="C5102" s="15">
        <v>4</v>
      </c>
      <c r="D5102" s="21">
        <v>7</v>
      </c>
      <c r="E5102" s="22">
        <v>44796</v>
      </c>
      <c r="F5102" s="26">
        <v>80</v>
      </c>
      <c r="G5102" s="24">
        <v>0.13</v>
      </c>
      <c r="H5102">
        <f>VLOOKUP($B5102,產品!$A$1:$E$61,4,FALSE)*(1-$G5102)*$F5102</f>
        <v>125280</v>
      </c>
      <c r="I5102" s="58">
        <f>$H5102-VLOOKUP($B5102,產品!$A$2:$E$61,5,FALSE)*F5102-$R5102</f>
        <v>66176.639999999999</v>
      </c>
      <c r="J5102">
        <f t="shared" si="237"/>
        <v>2022</v>
      </c>
      <c r="P5102" t="str">
        <f>MID(VLOOKUP($D5102,業務!$A$1:$E$11,2,FALSE),FIND("/",VLOOKUP($D5102,業務!$A$1:$E$11,2,FALSE))+1,2)</f>
        <v>副理</v>
      </c>
      <c r="Q5102">
        <f t="shared" si="238"/>
        <v>1.2E-2</v>
      </c>
      <c r="R5102">
        <f t="shared" si="239"/>
        <v>1503.3600000000001</v>
      </c>
    </row>
    <row r="5103" spans="1:18" ht="15.75" customHeight="1">
      <c r="A5103" s="19">
        <v>5102</v>
      </c>
      <c r="B5103" s="4">
        <v>35</v>
      </c>
      <c r="C5103" s="15">
        <v>6</v>
      </c>
      <c r="D5103" s="21">
        <v>9</v>
      </c>
      <c r="E5103" s="22">
        <v>44797</v>
      </c>
      <c r="F5103" s="26">
        <v>2</v>
      </c>
      <c r="G5103" s="24">
        <v>0.12</v>
      </c>
      <c r="H5103">
        <f>VLOOKUP($B5103,產品!$A$1:$E$61,4,FALSE)*(1-$G5103)*$F5103</f>
        <v>14960</v>
      </c>
      <c r="I5103" s="58">
        <f>$H5103-VLOOKUP($B5103,產品!$A$2:$E$61,5,FALSE)*F5103-$R5103</f>
        <v>4535.6000000000004</v>
      </c>
      <c r="J5103">
        <f t="shared" si="237"/>
        <v>2022</v>
      </c>
      <c r="P5103" t="str">
        <f>MID(VLOOKUP($D5103,業務!$A$1:$E$11,2,FALSE),FIND("/",VLOOKUP($D5103,業務!$A$1:$E$11,2,FALSE))+1,2)</f>
        <v>經理</v>
      </c>
      <c r="Q5103">
        <f t="shared" si="238"/>
        <v>1.4999999999999999E-2</v>
      </c>
      <c r="R5103">
        <f t="shared" si="239"/>
        <v>224.4</v>
      </c>
    </row>
    <row r="5104" spans="1:18" ht="15.75" customHeight="1">
      <c r="A5104" s="19">
        <v>5103</v>
      </c>
      <c r="B5104" s="4">
        <v>59</v>
      </c>
      <c r="C5104" s="15">
        <v>10</v>
      </c>
      <c r="D5104" s="21">
        <v>1</v>
      </c>
      <c r="E5104" s="22">
        <v>44797</v>
      </c>
      <c r="F5104" s="26">
        <v>6</v>
      </c>
      <c r="G5104" s="24">
        <v>0.1</v>
      </c>
      <c r="H5104">
        <f>VLOOKUP($B5104,產品!$A$1:$E$61,4,FALSE)*(1-$G5104)*$F5104</f>
        <v>129600</v>
      </c>
      <c r="I5104" s="58">
        <f>$H5104-VLOOKUP($B5104,產品!$A$2:$E$61,5,FALSE)*F5104-$R5104</f>
        <v>27504</v>
      </c>
      <c r="J5104">
        <f t="shared" si="237"/>
        <v>2022</v>
      </c>
      <c r="P5104" t="str">
        <f>MID(VLOOKUP($D5104,業務!$A$1:$E$11,2,FALSE),FIND("/",VLOOKUP($D5104,業務!$A$1:$E$11,2,FALSE))+1,2)</f>
        <v>專員</v>
      </c>
      <c r="Q5104">
        <f t="shared" si="238"/>
        <v>0.01</v>
      </c>
      <c r="R5104">
        <f t="shared" si="239"/>
        <v>1296</v>
      </c>
    </row>
    <row r="5105" spans="1:18" ht="15.75" customHeight="1">
      <c r="A5105" s="19">
        <v>5104</v>
      </c>
      <c r="B5105" s="4">
        <v>54</v>
      </c>
      <c r="C5105" s="15">
        <v>257</v>
      </c>
      <c r="D5105" s="21">
        <v>8</v>
      </c>
      <c r="E5105" s="33">
        <v>44797</v>
      </c>
      <c r="F5105" s="14">
        <v>9</v>
      </c>
      <c r="G5105" s="34">
        <v>0.08</v>
      </c>
      <c r="H5105">
        <f>VLOOKUP($B5105,產品!$A$1:$E$61,4,FALSE)*(1-$G5105)*$F5105</f>
        <v>149040</v>
      </c>
      <c r="I5105" s="58">
        <f>$H5105-VLOOKUP($B5105,產品!$A$2:$E$61,5,FALSE)*F5105-$R5105</f>
        <v>34149.599999999999</v>
      </c>
      <c r="J5105">
        <f t="shared" si="237"/>
        <v>2022</v>
      </c>
      <c r="P5105" t="str">
        <f>MID(VLOOKUP($D5105,業務!$A$1:$E$11,2,FALSE),FIND("/",VLOOKUP($D5105,業務!$A$1:$E$11,2,FALSE))+1,2)</f>
        <v>專員</v>
      </c>
      <c r="Q5105">
        <f t="shared" si="238"/>
        <v>0.01</v>
      </c>
      <c r="R5105">
        <f t="shared" si="239"/>
        <v>1490.4</v>
      </c>
    </row>
    <row r="5106" spans="1:18" ht="15.75" customHeight="1">
      <c r="A5106" s="19">
        <v>5105</v>
      </c>
      <c r="B5106" s="4">
        <v>36</v>
      </c>
      <c r="C5106" s="15">
        <v>285</v>
      </c>
      <c r="D5106" s="21">
        <v>9</v>
      </c>
      <c r="E5106" s="33">
        <v>44797</v>
      </c>
      <c r="F5106" s="14">
        <v>9</v>
      </c>
      <c r="G5106" s="34">
        <v>0.18</v>
      </c>
      <c r="H5106">
        <f>VLOOKUP($B5106,產品!$A$1:$E$61,4,FALSE)*(1-$G5106)*$F5106</f>
        <v>66420.000000000015</v>
      </c>
      <c r="I5106" s="58">
        <f>$H5106-VLOOKUP($B5106,產品!$A$2:$E$61,5,FALSE)*F5106-$R5106</f>
        <v>16823.700000000015</v>
      </c>
      <c r="J5106">
        <f t="shared" si="237"/>
        <v>2022</v>
      </c>
      <c r="P5106" t="str">
        <f>MID(VLOOKUP($D5106,業務!$A$1:$E$11,2,FALSE),FIND("/",VLOOKUP($D5106,業務!$A$1:$E$11,2,FALSE))+1,2)</f>
        <v>經理</v>
      </c>
      <c r="Q5106">
        <f t="shared" si="238"/>
        <v>1.4999999999999999E-2</v>
      </c>
      <c r="R5106">
        <f t="shared" si="239"/>
        <v>996.30000000000018</v>
      </c>
    </row>
    <row r="5107" spans="1:18" ht="15.75" customHeight="1">
      <c r="A5107" s="19">
        <v>5106</v>
      </c>
      <c r="B5107" s="4">
        <v>38</v>
      </c>
      <c r="C5107" s="15">
        <v>3</v>
      </c>
      <c r="D5107" s="21">
        <v>1</v>
      </c>
      <c r="E5107" s="22">
        <v>44798</v>
      </c>
      <c r="F5107" s="26">
        <v>9</v>
      </c>
      <c r="G5107" s="24">
        <v>0.13</v>
      </c>
      <c r="H5107">
        <f>VLOOKUP($B5107,產品!$A$1:$E$61,4,FALSE)*(1-$G5107)*$F5107</f>
        <v>117450</v>
      </c>
      <c r="I5107" s="58">
        <f>$H5107-VLOOKUP($B5107,產品!$A$2:$E$61,5,FALSE)*F5107-$R5107</f>
        <v>28525.5</v>
      </c>
      <c r="J5107">
        <f t="shared" si="237"/>
        <v>2022</v>
      </c>
      <c r="P5107" t="str">
        <f>MID(VLOOKUP($D5107,業務!$A$1:$E$11,2,FALSE),FIND("/",VLOOKUP($D5107,業務!$A$1:$E$11,2,FALSE))+1,2)</f>
        <v>專員</v>
      </c>
      <c r="Q5107">
        <f t="shared" si="238"/>
        <v>0.01</v>
      </c>
      <c r="R5107">
        <f t="shared" si="239"/>
        <v>1174.5</v>
      </c>
    </row>
    <row r="5108" spans="1:18" ht="15.75" customHeight="1">
      <c r="A5108" s="19">
        <v>5107</v>
      </c>
      <c r="B5108" s="4">
        <v>30</v>
      </c>
      <c r="C5108" s="15">
        <v>265</v>
      </c>
      <c r="D5108" s="21">
        <v>3</v>
      </c>
      <c r="E5108" s="22">
        <v>44798</v>
      </c>
      <c r="F5108" s="26">
        <v>9</v>
      </c>
      <c r="G5108" s="24">
        <v>0.1</v>
      </c>
      <c r="H5108">
        <f>VLOOKUP($B5108,產品!$A$1:$E$61,4,FALSE)*(1-$G5108)*$F5108</f>
        <v>52650</v>
      </c>
      <c r="I5108" s="58">
        <f>$H5108-VLOOKUP($B5108,產品!$A$2:$E$61,5,FALSE)*F5108-$R5108</f>
        <v>16707.599999999999</v>
      </c>
      <c r="J5108">
        <f t="shared" si="237"/>
        <v>2022</v>
      </c>
      <c r="P5108" t="str">
        <f>MID(VLOOKUP($D5108,業務!$A$1:$E$11,2,FALSE),FIND("/",VLOOKUP($D5108,業務!$A$1:$E$11,2,FALSE))+1,2)</f>
        <v>協理</v>
      </c>
      <c r="Q5108">
        <f t="shared" si="238"/>
        <v>1.6E-2</v>
      </c>
      <c r="R5108">
        <f t="shared" si="239"/>
        <v>842.4</v>
      </c>
    </row>
    <row r="5109" spans="1:18" ht="15.75" customHeight="1">
      <c r="A5109" s="19">
        <v>5108</v>
      </c>
      <c r="B5109" s="4">
        <v>29</v>
      </c>
      <c r="C5109" s="15">
        <v>265</v>
      </c>
      <c r="D5109" s="21">
        <v>8</v>
      </c>
      <c r="E5109" s="22">
        <v>44798</v>
      </c>
      <c r="F5109" s="26">
        <v>12</v>
      </c>
      <c r="G5109" s="24">
        <v>7.0000000000000007E-2</v>
      </c>
      <c r="H5109">
        <f>VLOOKUP($B5109,產品!$A$1:$E$61,4,FALSE)*(1-$G5109)*$F5109</f>
        <v>66960</v>
      </c>
      <c r="I5109" s="58">
        <f>$H5109-VLOOKUP($B5109,產品!$A$2:$E$61,5,FALSE)*F5109-$R5109</f>
        <v>23090.400000000001</v>
      </c>
      <c r="J5109">
        <f t="shared" si="237"/>
        <v>2022</v>
      </c>
      <c r="P5109" t="str">
        <f>MID(VLOOKUP($D5109,業務!$A$1:$E$11,2,FALSE),FIND("/",VLOOKUP($D5109,業務!$A$1:$E$11,2,FALSE))+1,2)</f>
        <v>專員</v>
      </c>
      <c r="Q5109">
        <f t="shared" si="238"/>
        <v>0.01</v>
      </c>
      <c r="R5109">
        <f t="shared" si="239"/>
        <v>669.6</v>
      </c>
    </row>
    <row r="5110" spans="1:18" ht="15.75" customHeight="1">
      <c r="A5110" s="19">
        <v>5109</v>
      </c>
      <c r="B5110" s="4">
        <v>1</v>
      </c>
      <c r="C5110" s="15">
        <v>277</v>
      </c>
      <c r="D5110" s="21">
        <v>5</v>
      </c>
      <c r="E5110" s="22">
        <v>44798</v>
      </c>
      <c r="F5110" s="26">
        <v>105</v>
      </c>
      <c r="G5110" s="24">
        <v>0.16</v>
      </c>
      <c r="H5110">
        <f>VLOOKUP($B5110,產品!$A$1:$E$61,4,FALSE)*(1-$G5110)*$F5110</f>
        <v>88200</v>
      </c>
      <c r="I5110" s="58">
        <f>$H5110-VLOOKUP($B5110,產品!$A$2:$E$61,5,FALSE)*F5110-$R5110</f>
        <v>45318</v>
      </c>
      <c r="J5110">
        <f t="shared" si="237"/>
        <v>2022</v>
      </c>
      <c r="P5110" t="str">
        <f>MID(VLOOKUP($D5110,業務!$A$1:$E$11,2,FALSE),FIND("/",VLOOKUP($D5110,業務!$A$1:$E$11,2,FALSE))+1,2)</f>
        <v>專員</v>
      </c>
      <c r="Q5110">
        <f t="shared" si="238"/>
        <v>0.01</v>
      </c>
      <c r="R5110">
        <f t="shared" si="239"/>
        <v>882</v>
      </c>
    </row>
    <row r="5111" spans="1:18" ht="15.75" customHeight="1">
      <c r="A5111" s="19">
        <v>5110</v>
      </c>
      <c r="B5111" s="4">
        <v>49</v>
      </c>
      <c r="C5111" s="15">
        <v>274</v>
      </c>
      <c r="D5111" s="21">
        <v>6</v>
      </c>
      <c r="E5111" s="33">
        <v>44799</v>
      </c>
      <c r="F5111" s="14">
        <v>1</v>
      </c>
      <c r="G5111" s="34">
        <v>0.09</v>
      </c>
      <c r="H5111">
        <f>VLOOKUP($B5111,產品!$A$1:$E$61,4,FALSE)*(1-$G5111)*$F5111</f>
        <v>13650</v>
      </c>
      <c r="I5111" s="58">
        <f>$H5111-VLOOKUP($B5111,產品!$A$2:$E$61,5,FALSE)*F5111-$R5111</f>
        <v>3013.5</v>
      </c>
      <c r="J5111">
        <f t="shared" si="237"/>
        <v>2022</v>
      </c>
      <c r="P5111" t="str">
        <f>MID(VLOOKUP($D5111,業務!$A$1:$E$11,2,FALSE),FIND("/",VLOOKUP($D5111,業務!$A$1:$E$11,2,FALSE))+1,2)</f>
        <v>專員</v>
      </c>
      <c r="Q5111">
        <f t="shared" si="238"/>
        <v>0.01</v>
      </c>
      <c r="R5111">
        <f t="shared" si="239"/>
        <v>136.5</v>
      </c>
    </row>
    <row r="5112" spans="1:18" ht="15.75" customHeight="1">
      <c r="A5112" s="19">
        <v>5111</v>
      </c>
      <c r="B5112" s="4">
        <v>53</v>
      </c>
      <c r="C5112" s="15">
        <v>271</v>
      </c>
      <c r="D5112" s="21">
        <v>5</v>
      </c>
      <c r="E5112" s="22">
        <v>44799</v>
      </c>
      <c r="F5112" s="26">
        <v>4</v>
      </c>
      <c r="G5112" s="24">
        <v>0.11</v>
      </c>
      <c r="H5112">
        <f>VLOOKUP($B5112,產品!$A$1:$E$61,4,FALSE)*(1-$G5112)*$F5112</f>
        <v>53400</v>
      </c>
      <c r="I5112" s="58">
        <f>$H5112-VLOOKUP($B5112,產品!$A$2:$E$61,5,FALSE)*F5112-$R5112</f>
        <v>10866</v>
      </c>
      <c r="J5112">
        <f t="shared" si="237"/>
        <v>2022</v>
      </c>
      <c r="P5112" t="str">
        <f>MID(VLOOKUP($D5112,業務!$A$1:$E$11,2,FALSE),FIND("/",VLOOKUP($D5112,業務!$A$1:$E$11,2,FALSE))+1,2)</f>
        <v>專員</v>
      </c>
      <c r="Q5112">
        <f t="shared" si="238"/>
        <v>0.01</v>
      </c>
      <c r="R5112">
        <f t="shared" si="239"/>
        <v>534</v>
      </c>
    </row>
    <row r="5113" spans="1:18" ht="15.75" customHeight="1">
      <c r="A5113" s="19">
        <v>5112</v>
      </c>
      <c r="B5113" s="4">
        <v>28</v>
      </c>
      <c r="C5113" s="15">
        <v>8</v>
      </c>
      <c r="D5113" s="21">
        <v>1</v>
      </c>
      <c r="E5113" s="22">
        <v>44799</v>
      </c>
      <c r="F5113" s="26">
        <v>7</v>
      </c>
      <c r="G5113" s="24">
        <v>0.16</v>
      </c>
      <c r="H5113">
        <f>VLOOKUP($B5113,產品!$A$1:$E$61,4,FALSE)*(1-$G5113)*$F5113</f>
        <v>44100</v>
      </c>
      <c r="I5113" s="58">
        <f>$H5113-VLOOKUP($B5113,產品!$A$2:$E$61,5,FALSE)*F5113-$R5113</f>
        <v>12159</v>
      </c>
      <c r="J5113">
        <f t="shared" si="237"/>
        <v>2022</v>
      </c>
      <c r="P5113" t="str">
        <f>MID(VLOOKUP($D5113,業務!$A$1:$E$11,2,FALSE),FIND("/",VLOOKUP($D5113,業務!$A$1:$E$11,2,FALSE))+1,2)</f>
        <v>專員</v>
      </c>
      <c r="Q5113">
        <f t="shared" si="238"/>
        <v>0.01</v>
      </c>
      <c r="R5113">
        <f t="shared" si="239"/>
        <v>441</v>
      </c>
    </row>
    <row r="5114" spans="1:18" ht="15.75" customHeight="1">
      <c r="A5114" s="19">
        <v>5113</v>
      </c>
      <c r="B5114" s="4">
        <v>27</v>
      </c>
      <c r="C5114" s="15">
        <v>116</v>
      </c>
      <c r="D5114" s="21">
        <v>5</v>
      </c>
      <c r="E5114" s="22">
        <v>44799</v>
      </c>
      <c r="F5114" s="26">
        <v>30</v>
      </c>
      <c r="G5114" s="24">
        <v>0.2</v>
      </c>
      <c r="H5114">
        <f>VLOOKUP($B5114,產品!$A$1:$E$61,4,FALSE)*(1-$G5114)*$F5114</f>
        <v>168000</v>
      </c>
      <c r="I5114" s="58">
        <f>$H5114-VLOOKUP($B5114,產品!$A$2:$E$61,5,FALSE)*F5114-$R5114</f>
        <v>40320</v>
      </c>
      <c r="J5114">
        <f t="shared" si="237"/>
        <v>2022</v>
      </c>
      <c r="P5114" t="str">
        <f>MID(VLOOKUP($D5114,業務!$A$1:$E$11,2,FALSE),FIND("/",VLOOKUP($D5114,業務!$A$1:$E$11,2,FALSE))+1,2)</f>
        <v>專員</v>
      </c>
      <c r="Q5114">
        <f t="shared" si="238"/>
        <v>0.01</v>
      </c>
      <c r="R5114">
        <f t="shared" si="239"/>
        <v>1680</v>
      </c>
    </row>
    <row r="5115" spans="1:18" ht="15.75" customHeight="1">
      <c r="A5115" s="19">
        <v>5114</v>
      </c>
      <c r="B5115" s="4">
        <v>53</v>
      </c>
      <c r="C5115" s="15">
        <v>2</v>
      </c>
      <c r="D5115" s="21">
        <v>4</v>
      </c>
      <c r="E5115" s="22">
        <v>44800</v>
      </c>
      <c r="F5115" s="26">
        <v>3</v>
      </c>
      <c r="G5115" s="24">
        <v>0.16</v>
      </c>
      <c r="H5115">
        <f>VLOOKUP($B5115,產品!$A$1:$E$61,4,FALSE)*(1-$G5115)*$F5115</f>
        <v>37800</v>
      </c>
      <c r="I5115" s="58">
        <f>$H5115-VLOOKUP($B5115,產品!$A$2:$E$61,5,FALSE)*F5115-$R5115</f>
        <v>5846.4</v>
      </c>
      <c r="J5115">
        <f t="shared" si="237"/>
        <v>2022</v>
      </c>
      <c r="P5115" t="str">
        <f>MID(VLOOKUP($D5115,業務!$A$1:$E$11,2,FALSE),FIND("/",VLOOKUP($D5115,業務!$A$1:$E$11,2,FALSE))+1,2)</f>
        <v>副理</v>
      </c>
      <c r="Q5115">
        <f t="shared" si="238"/>
        <v>1.2E-2</v>
      </c>
      <c r="R5115">
        <f t="shared" si="239"/>
        <v>453.6</v>
      </c>
    </row>
    <row r="5116" spans="1:18" ht="15.75" customHeight="1">
      <c r="A5116" s="19">
        <v>5115</v>
      </c>
      <c r="B5116" s="4">
        <v>59</v>
      </c>
      <c r="C5116" s="15">
        <v>273</v>
      </c>
      <c r="D5116" s="21">
        <v>10</v>
      </c>
      <c r="E5116" s="22">
        <v>44800</v>
      </c>
      <c r="F5116" s="26">
        <v>7</v>
      </c>
      <c r="G5116" s="24">
        <v>0.17</v>
      </c>
      <c r="H5116">
        <f>VLOOKUP($B5116,產品!$A$1:$E$61,4,FALSE)*(1-$G5116)*$F5116</f>
        <v>139440</v>
      </c>
      <c r="I5116" s="58">
        <f>$H5116-VLOOKUP($B5116,產品!$A$2:$E$61,5,FALSE)*F5116-$R5116</f>
        <v>20445.599999999999</v>
      </c>
      <c r="J5116">
        <f t="shared" si="237"/>
        <v>2022</v>
      </c>
      <c r="P5116" t="str">
        <f>MID(VLOOKUP($D5116,業務!$A$1:$E$11,2,FALSE),FIND("/",VLOOKUP($D5116,業務!$A$1:$E$11,2,FALSE))+1,2)</f>
        <v>專員</v>
      </c>
      <c r="Q5116">
        <f t="shared" si="238"/>
        <v>0.01</v>
      </c>
      <c r="R5116">
        <f t="shared" si="239"/>
        <v>1394.4</v>
      </c>
    </row>
    <row r="5117" spans="1:18" ht="15.75" customHeight="1">
      <c r="A5117" s="19">
        <v>5116</v>
      </c>
      <c r="B5117" s="4">
        <v>57</v>
      </c>
      <c r="C5117" s="15">
        <v>12</v>
      </c>
      <c r="D5117" s="21">
        <v>6</v>
      </c>
      <c r="E5117" s="33">
        <v>44800</v>
      </c>
      <c r="F5117" s="14">
        <v>7</v>
      </c>
      <c r="G5117" s="34">
        <v>0.18</v>
      </c>
      <c r="H5117">
        <f>VLOOKUP($B5117,產品!$A$1:$E$61,4,FALSE)*(1-$G5117)*$F5117</f>
        <v>103320.00000000001</v>
      </c>
      <c r="I5117" s="58">
        <f>$H5117-VLOOKUP($B5117,產品!$A$2:$E$61,5,FALSE)*F5117-$R5117</f>
        <v>14086.800000000014</v>
      </c>
      <c r="J5117">
        <f t="shared" si="237"/>
        <v>2022</v>
      </c>
      <c r="P5117" t="str">
        <f>MID(VLOOKUP($D5117,業務!$A$1:$E$11,2,FALSE),FIND("/",VLOOKUP($D5117,業務!$A$1:$E$11,2,FALSE))+1,2)</f>
        <v>專員</v>
      </c>
      <c r="Q5117">
        <f t="shared" si="238"/>
        <v>0.01</v>
      </c>
      <c r="R5117">
        <f t="shared" si="239"/>
        <v>1033.2000000000003</v>
      </c>
    </row>
    <row r="5118" spans="1:18" ht="15.75" customHeight="1">
      <c r="A5118" s="19">
        <v>5117</v>
      </c>
      <c r="B5118" s="4">
        <v>60</v>
      </c>
      <c r="C5118" s="15">
        <v>266</v>
      </c>
      <c r="D5118" s="21">
        <v>6</v>
      </c>
      <c r="E5118" s="22">
        <v>44801</v>
      </c>
      <c r="F5118" s="26">
        <v>2</v>
      </c>
      <c r="G5118" s="24">
        <v>0.19</v>
      </c>
      <c r="H5118">
        <f>VLOOKUP($B5118,產品!$A$1:$E$61,4,FALSE)*(1-$G5118)*$F5118</f>
        <v>40500</v>
      </c>
      <c r="I5118" s="58">
        <f>$H5118-VLOOKUP($B5118,產品!$A$2:$E$61,5,FALSE)*F5118-$R5118</f>
        <v>5095</v>
      </c>
      <c r="J5118">
        <f t="shared" si="237"/>
        <v>2022</v>
      </c>
      <c r="P5118" t="str">
        <f>MID(VLOOKUP($D5118,業務!$A$1:$E$11,2,FALSE),FIND("/",VLOOKUP($D5118,業務!$A$1:$E$11,2,FALSE))+1,2)</f>
        <v>專員</v>
      </c>
      <c r="Q5118">
        <f t="shared" si="238"/>
        <v>0.01</v>
      </c>
      <c r="R5118">
        <f t="shared" si="239"/>
        <v>405</v>
      </c>
    </row>
    <row r="5119" spans="1:18" ht="15.75" customHeight="1">
      <c r="A5119" s="19">
        <v>5118</v>
      </c>
      <c r="B5119" s="4">
        <v>48</v>
      </c>
      <c r="C5119" s="15">
        <v>285</v>
      </c>
      <c r="D5119" s="21">
        <v>6</v>
      </c>
      <c r="E5119" s="22">
        <v>44801</v>
      </c>
      <c r="F5119" s="26">
        <v>8</v>
      </c>
      <c r="G5119" s="24">
        <v>0.14000000000000001</v>
      </c>
      <c r="H5119">
        <f>VLOOKUP($B5119,產品!$A$1:$E$61,4,FALSE)*(1-$G5119)*$F5119</f>
        <v>151360</v>
      </c>
      <c r="I5119" s="58">
        <f>$H5119-VLOOKUP($B5119,產品!$A$2:$E$61,5,FALSE)*F5119-$R5119</f>
        <v>35446.400000000001</v>
      </c>
      <c r="J5119">
        <f t="shared" si="237"/>
        <v>2022</v>
      </c>
      <c r="P5119" t="str">
        <f>MID(VLOOKUP($D5119,業務!$A$1:$E$11,2,FALSE),FIND("/",VLOOKUP($D5119,業務!$A$1:$E$11,2,FALSE))+1,2)</f>
        <v>專員</v>
      </c>
      <c r="Q5119">
        <f t="shared" si="238"/>
        <v>0.01</v>
      </c>
      <c r="R5119">
        <f t="shared" si="239"/>
        <v>1513.6000000000001</v>
      </c>
    </row>
    <row r="5120" spans="1:18" ht="15.75" customHeight="1">
      <c r="A5120" s="19">
        <v>5119</v>
      </c>
      <c r="B5120" s="4">
        <v>6</v>
      </c>
      <c r="C5120" s="15">
        <v>6</v>
      </c>
      <c r="D5120" s="21">
        <v>4</v>
      </c>
      <c r="E5120" s="22">
        <v>44801</v>
      </c>
      <c r="F5120" s="26">
        <v>10</v>
      </c>
      <c r="G5120" s="24">
        <v>0.13</v>
      </c>
      <c r="H5120">
        <f>VLOOKUP($B5120,產品!$A$1:$E$61,4,FALSE)*(1-$G5120)*$F5120</f>
        <v>8700</v>
      </c>
      <c r="I5120" s="58">
        <f>$H5120-VLOOKUP($B5120,產品!$A$2:$E$61,5,FALSE)*F5120-$R5120</f>
        <v>4595.6000000000004</v>
      </c>
      <c r="J5120">
        <f t="shared" si="237"/>
        <v>2022</v>
      </c>
      <c r="P5120" t="str">
        <f>MID(VLOOKUP($D5120,業務!$A$1:$E$11,2,FALSE),FIND("/",VLOOKUP($D5120,業務!$A$1:$E$11,2,FALSE))+1,2)</f>
        <v>副理</v>
      </c>
      <c r="Q5120">
        <f t="shared" si="238"/>
        <v>1.2E-2</v>
      </c>
      <c r="R5120">
        <f t="shared" si="239"/>
        <v>104.4</v>
      </c>
    </row>
    <row r="5121" spans="1:18" ht="15.75" customHeight="1">
      <c r="A5121" s="19">
        <v>5120</v>
      </c>
      <c r="B5121" s="4">
        <v>33</v>
      </c>
      <c r="C5121" s="15">
        <v>122</v>
      </c>
      <c r="D5121" s="21">
        <v>10</v>
      </c>
      <c r="E5121" s="22">
        <v>44801</v>
      </c>
      <c r="F5121" s="26">
        <v>10</v>
      </c>
      <c r="G5121" s="24">
        <v>0.14000000000000001</v>
      </c>
      <c r="H5121">
        <f>VLOOKUP($B5121,產品!$A$1:$E$61,4,FALSE)*(1-$G5121)*$F5121</f>
        <v>64500</v>
      </c>
      <c r="I5121" s="58">
        <f>$H5121-VLOOKUP($B5121,產品!$A$2:$E$61,5,FALSE)*F5121-$R5121</f>
        <v>18855</v>
      </c>
      <c r="J5121">
        <f t="shared" si="237"/>
        <v>2022</v>
      </c>
      <c r="P5121" t="str">
        <f>MID(VLOOKUP($D5121,業務!$A$1:$E$11,2,FALSE),FIND("/",VLOOKUP($D5121,業務!$A$1:$E$11,2,FALSE))+1,2)</f>
        <v>專員</v>
      </c>
      <c r="Q5121">
        <f t="shared" si="238"/>
        <v>0.01</v>
      </c>
      <c r="R5121">
        <f t="shared" si="239"/>
        <v>645</v>
      </c>
    </row>
    <row r="5122" spans="1:18" ht="15.75" customHeight="1">
      <c r="A5122" s="19">
        <v>5121</v>
      </c>
      <c r="B5122" s="4">
        <v>55</v>
      </c>
      <c r="C5122" s="15">
        <v>1</v>
      </c>
      <c r="D5122" s="21">
        <v>5</v>
      </c>
      <c r="E5122" s="22">
        <v>44802</v>
      </c>
      <c r="F5122" s="26">
        <v>6</v>
      </c>
      <c r="G5122" s="24">
        <v>7.0000000000000007E-2</v>
      </c>
      <c r="H5122">
        <f>VLOOKUP($B5122,產品!$A$1:$E$61,4,FALSE)*(1-$G5122)*$F5122</f>
        <v>111600</v>
      </c>
      <c r="I5122" s="58">
        <f>$H5122-VLOOKUP($B5122,產品!$A$2:$E$61,5,FALSE)*F5122-$R5122</f>
        <v>26484</v>
      </c>
      <c r="J5122">
        <f t="shared" si="237"/>
        <v>2022</v>
      </c>
      <c r="P5122" t="str">
        <f>MID(VLOOKUP($D5122,業務!$A$1:$E$11,2,FALSE),FIND("/",VLOOKUP($D5122,業務!$A$1:$E$11,2,FALSE))+1,2)</f>
        <v>專員</v>
      </c>
      <c r="Q5122">
        <f t="shared" si="238"/>
        <v>0.01</v>
      </c>
      <c r="R5122">
        <f t="shared" si="239"/>
        <v>1116</v>
      </c>
    </row>
    <row r="5123" spans="1:18" ht="15.75" customHeight="1">
      <c r="A5123" s="19">
        <v>5122</v>
      </c>
      <c r="B5123" s="4">
        <v>32</v>
      </c>
      <c r="C5123" s="15">
        <v>8</v>
      </c>
      <c r="D5123" s="21">
        <v>1</v>
      </c>
      <c r="E5123" s="22">
        <v>44802</v>
      </c>
      <c r="F5123" s="26">
        <v>8</v>
      </c>
      <c r="G5123" s="24">
        <v>0.14000000000000001</v>
      </c>
      <c r="H5123">
        <f>VLOOKUP($B5123,產品!$A$1:$E$61,4,FALSE)*(1-$G5123)*$F5123</f>
        <v>51600</v>
      </c>
      <c r="I5123" s="58">
        <f>$H5123-VLOOKUP($B5123,產品!$A$2:$E$61,5,FALSE)*F5123-$R5123</f>
        <v>15084</v>
      </c>
      <c r="J5123">
        <f t="shared" ref="J5123:J5186" si="240">YEAR(E5123)</f>
        <v>2022</v>
      </c>
      <c r="P5123" t="str">
        <f>MID(VLOOKUP($D5123,業務!$A$1:$E$11,2,FALSE),FIND("/",VLOOKUP($D5123,業務!$A$1:$E$11,2,FALSE))+1,2)</f>
        <v>專員</v>
      </c>
      <c r="Q5123">
        <f t="shared" ref="Q5123:Q5186" si="241">IF($P5123="專員",1%,IF($P5123="副理",1.2%,IF($P5123="經理",1.5%,IF($P5123="協理",1.6%,0))))</f>
        <v>0.01</v>
      </c>
      <c r="R5123">
        <f t="shared" ref="R5123:R5186" si="242">$H5123*$Q5123</f>
        <v>516</v>
      </c>
    </row>
    <row r="5124" spans="1:18" ht="15.75" customHeight="1">
      <c r="A5124" s="19">
        <v>5123</v>
      </c>
      <c r="B5124" s="4">
        <v>35</v>
      </c>
      <c r="C5124" s="15">
        <v>3</v>
      </c>
      <c r="D5124" s="21">
        <v>8</v>
      </c>
      <c r="E5124" s="33">
        <v>44802</v>
      </c>
      <c r="F5124" s="14">
        <v>9</v>
      </c>
      <c r="G5124" s="34">
        <v>0.14000000000000001</v>
      </c>
      <c r="H5124">
        <f>VLOOKUP($B5124,產品!$A$1:$E$61,4,FALSE)*(1-$G5124)*$F5124</f>
        <v>65790</v>
      </c>
      <c r="I5124" s="58">
        <f>$H5124-VLOOKUP($B5124,產品!$A$2:$E$61,5,FALSE)*F5124-$R5124</f>
        <v>19232.099999999999</v>
      </c>
      <c r="J5124">
        <f t="shared" si="240"/>
        <v>2022</v>
      </c>
      <c r="P5124" t="str">
        <f>MID(VLOOKUP($D5124,業務!$A$1:$E$11,2,FALSE),FIND("/",VLOOKUP($D5124,業務!$A$1:$E$11,2,FALSE))+1,2)</f>
        <v>專員</v>
      </c>
      <c r="Q5124">
        <f t="shared" si="241"/>
        <v>0.01</v>
      </c>
      <c r="R5124">
        <f t="shared" si="242"/>
        <v>657.9</v>
      </c>
    </row>
    <row r="5125" spans="1:18" ht="15.75" customHeight="1">
      <c r="A5125" s="19">
        <v>5124</v>
      </c>
      <c r="B5125" s="4">
        <v>14</v>
      </c>
      <c r="C5125" s="15">
        <v>270</v>
      </c>
      <c r="D5125" s="21">
        <v>9</v>
      </c>
      <c r="E5125" s="22">
        <v>44802</v>
      </c>
      <c r="F5125" s="26">
        <v>40</v>
      </c>
      <c r="G5125" s="24">
        <v>0.13</v>
      </c>
      <c r="H5125">
        <f>VLOOKUP($B5125,產品!$A$1:$E$61,4,FALSE)*(1-$G5125)*$F5125</f>
        <v>62640</v>
      </c>
      <c r="I5125" s="58">
        <f>$H5125-VLOOKUP($B5125,產品!$A$2:$E$61,5,FALSE)*F5125-$R5125</f>
        <v>32900.400000000001</v>
      </c>
      <c r="J5125">
        <f t="shared" si="240"/>
        <v>2022</v>
      </c>
      <c r="P5125" t="str">
        <f>MID(VLOOKUP($D5125,業務!$A$1:$E$11,2,FALSE),FIND("/",VLOOKUP($D5125,業務!$A$1:$E$11,2,FALSE))+1,2)</f>
        <v>經理</v>
      </c>
      <c r="Q5125">
        <f t="shared" si="241"/>
        <v>1.4999999999999999E-2</v>
      </c>
      <c r="R5125">
        <f t="shared" si="242"/>
        <v>939.59999999999991</v>
      </c>
    </row>
    <row r="5126" spans="1:18" ht="15.75" customHeight="1">
      <c r="A5126" s="19">
        <v>5125</v>
      </c>
      <c r="B5126" s="4">
        <v>7</v>
      </c>
      <c r="C5126" s="15">
        <v>258</v>
      </c>
      <c r="D5126" s="21">
        <v>10</v>
      </c>
      <c r="E5126" s="33">
        <v>44802</v>
      </c>
      <c r="F5126" s="14">
        <v>90</v>
      </c>
      <c r="G5126" s="34">
        <v>0.2</v>
      </c>
      <c r="H5126">
        <f>VLOOKUP($B5126,產品!$A$1:$E$61,4,FALSE)*(1-$G5126)*$F5126</f>
        <v>72000</v>
      </c>
      <c r="I5126" s="58">
        <f>$H5126-VLOOKUP($B5126,產品!$A$2:$E$61,5,FALSE)*F5126-$R5126</f>
        <v>35280</v>
      </c>
      <c r="J5126">
        <f t="shared" si="240"/>
        <v>2022</v>
      </c>
      <c r="P5126" t="str">
        <f>MID(VLOOKUP($D5126,業務!$A$1:$E$11,2,FALSE),FIND("/",VLOOKUP($D5126,業務!$A$1:$E$11,2,FALSE))+1,2)</f>
        <v>專員</v>
      </c>
      <c r="Q5126">
        <f t="shared" si="241"/>
        <v>0.01</v>
      </c>
      <c r="R5126">
        <f t="shared" si="242"/>
        <v>720</v>
      </c>
    </row>
    <row r="5127" spans="1:18" ht="15.75" customHeight="1">
      <c r="A5127" s="19">
        <v>5126</v>
      </c>
      <c r="B5127" s="4">
        <v>30</v>
      </c>
      <c r="C5127" s="15">
        <v>269</v>
      </c>
      <c r="D5127" s="21">
        <v>2</v>
      </c>
      <c r="E5127" s="22">
        <v>44803</v>
      </c>
      <c r="F5127" s="26">
        <v>5</v>
      </c>
      <c r="G5127" s="24">
        <v>0.2</v>
      </c>
      <c r="H5127">
        <f>VLOOKUP($B5127,產品!$A$1:$E$61,4,FALSE)*(1-$G5127)*$F5127</f>
        <v>26000</v>
      </c>
      <c r="I5127" s="58">
        <f>$H5127-VLOOKUP($B5127,產品!$A$2:$E$61,5,FALSE)*F5127-$R5127</f>
        <v>6110</v>
      </c>
      <c r="J5127">
        <f t="shared" si="240"/>
        <v>2022</v>
      </c>
      <c r="P5127" t="str">
        <f>MID(VLOOKUP($D5127,業務!$A$1:$E$11,2,FALSE),FIND("/",VLOOKUP($D5127,業務!$A$1:$E$11,2,FALSE))+1,2)</f>
        <v>經理</v>
      </c>
      <c r="Q5127">
        <f t="shared" si="241"/>
        <v>1.4999999999999999E-2</v>
      </c>
      <c r="R5127">
        <f t="shared" si="242"/>
        <v>390</v>
      </c>
    </row>
    <row r="5128" spans="1:18" ht="15.75" customHeight="1">
      <c r="A5128" s="19">
        <v>5127</v>
      </c>
      <c r="B5128" s="4">
        <v>56</v>
      </c>
      <c r="C5128" s="15">
        <v>12</v>
      </c>
      <c r="D5128" s="21">
        <v>8</v>
      </c>
      <c r="E5128" s="22">
        <v>44803</v>
      </c>
      <c r="F5128" s="26">
        <v>7</v>
      </c>
      <c r="G5128" s="24">
        <v>0.11</v>
      </c>
      <c r="H5128">
        <f>VLOOKUP($B5128,產品!$A$1:$E$61,4,FALSE)*(1-$G5128)*$F5128</f>
        <v>137060</v>
      </c>
      <c r="I5128" s="58">
        <f>$H5128-VLOOKUP($B5128,產品!$A$2:$E$61,5,FALSE)*F5128-$R5128</f>
        <v>27889.400000000016</v>
      </c>
      <c r="J5128">
        <f t="shared" si="240"/>
        <v>2022</v>
      </c>
      <c r="P5128" t="str">
        <f>MID(VLOOKUP($D5128,業務!$A$1:$E$11,2,FALSE),FIND("/",VLOOKUP($D5128,業務!$A$1:$E$11,2,FALSE))+1,2)</f>
        <v>專員</v>
      </c>
      <c r="Q5128">
        <f t="shared" si="241"/>
        <v>0.01</v>
      </c>
      <c r="R5128">
        <f t="shared" si="242"/>
        <v>1370.6000000000001</v>
      </c>
    </row>
    <row r="5129" spans="1:18" ht="15.75" customHeight="1">
      <c r="A5129" s="19">
        <v>5128</v>
      </c>
      <c r="B5129" s="4">
        <v>60</v>
      </c>
      <c r="C5129" s="15">
        <v>116</v>
      </c>
      <c r="D5129" s="21">
        <v>6</v>
      </c>
      <c r="E5129" s="33">
        <v>44803</v>
      </c>
      <c r="F5129" s="14">
        <v>12</v>
      </c>
      <c r="G5129" s="34">
        <v>7.0000000000000007E-2</v>
      </c>
      <c r="H5129">
        <f>VLOOKUP($B5129,產品!$A$1:$E$61,4,FALSE)*(1-$G5129)*$F5129</f>
        <v>279000</v>
      </c>
      <c r="I5129" s="58">
        <f>$H5129-VLOOKUP($B5129,產品!$A$2:$E$61,5,FALSE)*F5129-$R5129</f>
        <v>66210</v>
      </c>
      <c r="J5129">
        <f t="shared" si="240"/>
        <v>2022</v>
      </c>
      <c r="P5129" t="str">
        <f>MID(VLOOKUP($D5129,業務!$A$1:$E$11,2,FALSE),FIND("/",VLOOKUP($D5129,業務!$A$1:$E$11,2,FALSE))+1,2)</f>
        <v>專員</v>
      </c>
      <c r="Q5129">
        <f t="shared" si="241"/>
        <v>0.01</v>
      </c>
      <c r="R5129">
        <f t="shared" si="242"/>
        <v>2790</v>
      </c>
    </row>
    <row r="5130" spans="1:18" ht="15.75" customHeight="1">
      <c r="A5130" s="19">
        <v>5129</v>
      </c>
      <c r="B5130" s="4">
        <v>16</v>
      </c>
      <c r="C5130" s="15">
        <v>269</v>
      </c>
      <c r="D5130" s="21">
        <v>4</v>
      </c>
      <c r="E5130" s="22">
        <v>44803</v>
      </c>
      <c r="F5130" s="26">
        <v>40</v>
      </c>
      <c r="G5130" s="24">
        <v>0.09</v>
      </c>
      <c r="H5130">
        <f>VLOOKUP($B5130,產品!$A$1:$E$61,4,FALSE)*(1-$G5130)*$F5130</f>
        <v>65520</v>
      </c>
      <c r="I5130" s="58">
        <f>$H5130-VLOOKUP($B5130,產品!$A$2:$E$61,5,FALSE)*F5130-$R5130</f>
        <v>35933.760000000002</v>
      </c>
      <c r="J5130">
        <f t="shared" si="240"/>
        <v>2022</v>
      </c>
      <c r="P5130" t="str">
        <f>MID(VLOOKUP($D5130,業務!$A$1:$E$11,2,FALSE),FIND("/",VLOOKUP($D5130,業務!$A$1:$E$11,2,FALSE))+1,2)</f>
        <v>副理</v>
      </c>
      <c r="Q5130">
        <f t="shared" si="241"/>
        <v>1.2E-2</v>
      </c>
      <c r="R5130">
        <f t="shared" si="242"/>
        <v>786.24</v>
      </c>
    </row>
    <row r="5131" spans="1:18" ht="15.75" customHeight="1">
      <c r="A5131" s="19">
        <v>5130</v>
      </c>
      <c r="B5131" s="4">
        <v>2</v>
      </c>
      <c r="C5131" s="15">
        <v>281</v>
      </c>
      <c r="D5131" s="21">
        <v>5</v>
      </c>
      <c r="E5131" s="22">
        <v>44803</v>
      </c>
      <c r="F5131" s="26">
        <v>45</v>
      </c>
      <c r="G5131" s="24">
        <v>0.15</v>
      </c>
      <c r="H5131">
        <f>VLOOKUP($B5131,產品!$A$1:$E$61,4,FALSE)*(1-$G5131)*$F5131</f>
        <v>38250</v>
      </c>
      <c r="I5131" s="58">
        <f>$H5131-VLOOKUP($B5131,產品!$A$2:$E$61,5,FALSE)*F5131-$R5131</f>
        <v>19867.5</v>
      </c>
      <c r="J5131">
        <f t="shared" si="240"/>
        <v>2022</v>
      </c>
      <c r="P5131" t="str">
        <f>MID(VLOOKUP($D5131,業務!$A$1:$E$11,2,FALSE),FIND("/",VLOOKUP($D5131,業務!$A$1:$E$11,2,FALSE))+1,2)</f>
        <v>專員</v>
      </c>
      <c r="Q5131">
        <f t="shared" si="241"/>
        <v>0.01</v>
      </c>
      <c r="R5131">
        <f t="shared" si="242"/>
        <v>382.5</v>
      </c>
    </row>
    <row r="5132" spans="1:18" ht="15.75" customHeight="1">
      <c r="A5132" s="19">
        <v>5131</v>
      </c>
      <c r="B5132" s="4">
        <v>18</v>
      </c>
      <c r="C5132" s="15">
        <v>137</v>
      </c>
      <c r="D5132" s="21">
        <v>8</v>
      </c>
      <c r="E5132" s="22">
        <v>44803</v>
      </c>
      <c r="F5132" s="26">
        <v>50</v>
      </c>
      <c r="G5132" s="24">
        <v>0.08</v>
      </c>
      <c r="H5132">
        <f>VLOOKUP($B5132,產品!$A$1:$E$61,4,FALSE)*(1-$G5132)*$F5132</f>
        <v>82800</v>
      </c>
      <c r="I5132" s="58">
        <f>$H5132-VLOOKUP($B5132,產品!$A$2:$E$61,5,FALSE)*F5132-$R5132</f>
        <v>45972</v>
      </c>
      <c r="J5132">
        <f t="shared" si="240"/>
        <v>2022</v>
      </c>
      <c r="P5132" t="str">
        <f>MID(VLOOKUP($D5132,業務!$A$1:$E$11,2,FALSE),FIND("/",VLOOKUP($D5132,業務!$A$1:$E$11,2,FALSE))+1,2)</f>
        <v>專員</v>
      </c>
      <c r="Q5132">
        <f t="shared" si="241"/>
        <v>0.01</v>
      </c>
      <c r="R5132">
        <f t="shared" si="242"/>
        <v>828</v>
      </c>
    </row>
    <row r="5133" spans="1:18" ht="15.75" customHeight="1">
      <c r="A5133" s="19">
        <v>5132</v>
      </c>
      <c r="B5133" s="4">
        <v>54</v>
      </c>
      <c r="C5133" s="15">
        <v>5</v>
      </c>
      <c r="D5133" s="21">
        <v>9</v>
      </c>
      <c r="E5133" s="22">
        <v>44804</v>
      </c>
      <c r="F5133" s="26">
        <v>1</v>
      </c>
      <c r="G5133" s="24">
        <v>0.11</v>
      </c>
      <c r="H5133">
        <f>VLOOKUP($B5133,產品!$A$1:$E$61,4,FALSE)*(1-$G5133)*$F5133</f>
        <v>16020</v>
      </c>
      <c r="I5133" s="58">
        <f>$H5133-VLOOKUP($B5133,產品!$A$2:$E$61,5,FALSE)*F5133-$R5133</f>
        <v>3179.7</v>
      </c>
      <c r="J5133">
        <f t="shared" si="240"/>
        <v>2022</v>
      </c>
      <c r="P5133" t="str">
        <f>MID(VLOOKUP($D5133,業務!$A$1:$E$11,2,FALSE),FIND("/",VLOOKUP($D5133,業務!$A$1:$E$11,2,FALSE))+1,2)</f>
        <v>經理</v>
      </c>
      <c r="Q5133">
        <f t="shared" si="241"/>
        <v>1.4999999999999999E-2</v>
      </c>
      <c r="R5133">
        <f t="shared" si="242"/>
        <v>240.29999999999998</v>
      </c>
    </row>
    <row r="5134" spans="1:18" ht="15.75" customHeight="1">
      <c r="A5134" s="19">
        <v>5133</v>
      </c>
      <c r="B5134" s="4">
        <v>45</v>
      </c>
      <c r="C5134" s="15">
        <v>291</v>
      </c>
      <c r="D5134" s="21">
        <v>2</v>
      </c>
      <c r="E5134" s="22">
        <v>44804</v>
      </c>
      <c r="F5134" s="26">
        <v>2</v>
      </c>
      <c r="G5134" s="24">
        <v>0.05</v>
      </c>
      <c r="H5134">
        <f>VLOOKUP($B5134,產品!$A$1:$E$61,4,FALSE)*(1-$G5134)*$F5134</f>
        <v>26600</v>
      </c>
      <c r="I5134" s="58">
        <f>$H5134-VLOOKUP($B5134,產品!$A$2:$E$61,5,FALSE)*F5134-$R5134</f>
        <v>8001</v>
      </c>
      <c r="J5134">
        <f t="shared" si="240"/>
        <v>2022</v>
      </c>
      <c r="P5134" t="str">
        <f>MID(VLOOKUP($D5134,業務!$A$1:$E$11,2,FALSE),FIND("/",VLOOKUP($D5134,業務!$A$1:$E$11,2,FALSE))+1,2)</f>
        <v>經理</v>
      </c>
      <c r="Q5134">
        <f t="shared" si="241"/>
        <v>1.4999999999999999E-2</v>
      </c>
      <c r="R5134">
        <f t="shared" si="242"/>
        <v>399</v>
      </c>
    </row>
    <row r="5135" spans="1:18" ht="15.75" customHeight="1">
      <c r="A5135" s="19">
        <v>5134</v>
      </c>
      <c r="B5135" s="4">
        <v>35</v>
      </c>
      <c r="C5135" s="15">
        <v>262</v>
      </c>
      <c r="D5135" s="21">
        <v>2</v>
      </c>
      <c r="E5135" s="22">
        <v>44804</v>
      </c>
      <c r="F5135" s="26">
        <v>6</v>
      </c>
      <c r="G5135" s="24">
        <v>0.19</v>
      </c>
      <c r="H5135">
        <f>VLOOKUP($B5135,產品!$A$1:$E$61,4,FALSE)*(1-$G5135)*$F5135</f>
        <v>41310</v>
      </c>
      <c r="I5135" s="58">
        <f>$H5135-VLOOKUP($B5135,產品!$A$2:$E$61,5,FALSE)*F5135-$R5135</f>
        <v>10090.35</v>
      </c>
      <c r="J5135">
        <f t="shared" si="240"/>
        <v>2022</v>
      </c>
      <c r="P5135" t="str">
        <f>MID(VLOOKUP($D5135,業務!$A$1:$E$11,2,FALSE),FIND("/",VLOOKUP($D5135,業務!$A$1:$E$11,2,FALSE))+1,2)</f>
        <v>經理</v>
      </c>
      <c r="Q5135">
        <f t="shared" si="241"/>
        <v>1.4999999999999999E-2</v>
      </c>
      <c r="R5135">
        <f t="shared" si="242"/>
        <v>619.65</v>
      </c>
    </row>
    <row r="5136" spans="1:18" ht="15.75" customHeight="1">
      <c r="A5136" s="19">
        <v>5135</v>
      </c>
      <c r="B5136" s="4">
        <v>54</v>
      </c>
      <c r="C5136" s="15">
        <v>278</v>
      </c>
      <c r="D5136" s="21">
        <v>10</v>
      </c>
      <c r="E5136" s="33">
        <v>44804</v>
      </c>
      <c r="F5136" s="14">
        <v>15</v>
      </c>
      <c r="G5136" s="34">
        <v>0.11</v>
      </c>
      <c r="H5136">
        <f>VLOOKUP($B5136,產品!$A$1:$E$61,4,FALSE)*(1-$G5136)*$F5136</f>
        <v>240300</v>
      </c>
      <c r="I5136" s="58">
        <f>$H5136-VLOOKUP($B5136,產品!$A$2:$E$61,5,FALSE)*F5136-$R5136</f>
        <v>48897</v>
      </c>
      <c r="J5136">
        <f t="shared" si="240"/>
        <v>2022</v>
      </c>
      <c r="P5136" t="str">
        <f>MID(VLOOKUP($D5136,業務!$A$1:$E$11,2,FALSE),FIND("/",VLOOKUP($D5136,業務!$A$1:$E$11,2,FALSE))+1,2)</f>
        <v>專員</v>
      </c>
      <c r="Q5136">
        <f t="shared" si="241"/>
        <v>0.01</v>
      </c>
      <c r="R5136">
        <f t="shared" si="242"/>
        <v>2403</v>
      </c>
    </row>
    <row r="5137" spans="1:18" ht="15.75" customHeight="1">
      <c r="A5137" s="19">
        <v>5136</v>
      </c>
      <c r="B5137" s="4">
        <v>18</v>
      </c>
      <c r="C5137" s="15">
        <v>290</v>
      </c>
      <c r="D5137" s="21">
        <v>4</v>
      </c>
      <c r="E5137" s="22">
        <v>44804</v>
      </c>
      <c r="F5137" s="26">
        <v>17</v>
      </c>
      <c r="G5137" s="24">
        <v>0.09</v>
      </c>
      <c r="H5137">
        <f>VLOOKUP($B5137,產品!$A$1:$E$61,4,FALSE)*(1-$G5137)*$F5137</f>
        <v>27846</v>
      </c>
      <c r="I5137" s="58">
        <f>$H5137-VLOOKUP($B5137,產品!$A$2:$E$61,5,FALSE)*F5137-$R5137</f>
        <v>15271.848</v>
      </c>
      <c r="J5137">
        <f t="shared" si="240"/>
        <v>2022</v>
      </c>
      <c r="P5137" t="str">
        <f>MID(VLOOKUP($D5137,業務!$A$1:$E$11,2,FALSE),FIND("/",VLOOKUP($D5137,業務!$A$1:$E$11,2,FALSE))+1,2)</f>
        <v>副理</v>
      </c>
      <c r="Q5137">
        <f t="shared" si="241"/>
        <v>1.2E-2</v>
      </c>
      <c r="R5137">
        <f t="shared" si="242"/>
        <v>334.15199999999999</v>
      </c>
    </row>
    <row r="5138" spans="1:18" ht="15.75" customHeight="1">
      <c r="A5138" s="19">
        <v>5137</v>
      </c>
      <c r="B5138" s="4">
        <v>20</v>
      </c>
      <c r="C5138" s="15">
        <v>273</v>
      </c>
      <c r="D5138" s="21">
        <v>3</v>
      </c>
      <c r="E5138" s="22">
        <v>44804</v>
      </c>
      <c r="F5138" s="26">
        <v>50</v>
      </c>
      <c r="G5138" s="24">
        <v>0.05</v>
      </c>
      <c r="H5138">
        <f>VLOOKUP($B5138,產品!$A$1:$E$61,4,FALSE)*(1-$G5138)*$F5138</f>
        <v>85500</v>
      </c>
      <c r="I5138" s="58">
        <f>$H5138-VLOOKUP($B5138,產品!$A$2:$E$61,5,FALSE)*F5138-$R5138</f>
        <v>48132</v>
      </c>
      <c r="J5138">
        <f t="shared" si="240"/>
        <v>2022</v>
      </c>
      <c r="P5138" t="str">
        <f>MID(VLOOKUP($D5138,業務!$A$1:$E$11,2,FALSE),FIND("/",VLOOKUP($D5138,業務!$A$1:$E$11,2,FALSE))+1,2)</f>
        <v>協理</v>
      </c>
      <c r="Q5138">
        <f t="shared" si="241"/>
        <v>1.6E-2</v>
      </c>
      <c r="R5138">
        <f t="shared" si="242"/>
        <v>1368</v>
      </c>
    </row>
    <row r="5139" spans="1:18" ht="15.75" customHeight="1">
      <c r="A5139" s="19">
        <v>5138</v>
      </c>
      <c r="B5139" s="4">
        <v>8</v>
      </c>
      <c r="C5139" s="15">
        <v>259</v>
      </c>
      <c r="D5139" s="21">
        <v>1</v>
      </c>
      <c r="E5139" s="33">
        <v>44804</v>
      </c>
      <c r="F5139" s="14">
        <v>120</v>
      </c>
      <c r="G5139" s="34">
        <v>0.13</v>
      </c>
      <c r="H5139">
        <f>VLOOKUP($B5139,產品!$A$1:$E$61,4,FALSE)*(1-$G5139)*$F5139</f>
        <v>104400</v>
      </c>
      <c r="I5139" s="58">
        <f>$H5139-VLOOKUP($B5139,產品!$A$2:$E$61,5,FALSE)*F5139-$R5139</f>
        <v>55356</v>
      </c>
      <c r="J5139">
        <f t="shared" si="240"/>
        <v>2022</v>
      </c>
      <c r="P5139" t="str">
        <f>MID(VLOOKUP($D5139,業務!$A$1:$E$11,2,FALSE),FIND("/",VLOOKUP($D5139,業務!$A$1:$E$11,2,FALSE))+1,2)</f>
        <v>專員</v>
      </c>
      <c r="Q5139">
        <f t="shared" si="241"/>
        <v>0.01</v>
      </c>
      <c r="R5139">
        <f t="shared" si="242"/>
        <v>1044</v>
      </c>
    </row>
    <row r="5140" spans="1:18" ht="15.75" customHeight="1">
      <c r="A5140" s="19">
        <v>5139</v>
      </c>
      <c r="B5140" s="4">
        <v>40</v>
      </c>
      <c r="C5140" s="15">
        <v>117</v>
      </c>
      <c r="D5140" s="21">
        <v>8</v>
      </c>
      <c r="E5140" s="22">
        <v>44805</v>
      </c>
      <c r="F5140" s="26">
        <v>2</v>
      </c>
      <c r="G5140" s="24">
        <v>7.0000000000000007E-2</v>
      </c>
      <c r="H5140">
        <f>VLOOKUP($B5140,產品!$A$1:$E$61,4,FALSE)*(1-$G5140)*$F5140</f>
        <v>37200</v>
      </c>
      <c r="I5140" s="58">
        <f>$H5140-VLOOKUP($B5140,產品!$A$2:$E$61,5,FALSE)*F5140-$R5140</f>
        <v>10828</v>
      </c>
      <c r="J5140">
        <f t="shared" si="240"/>
        <v>2022</v>
      </c>
      <c r="P5140" t="str">
        <f>MID(VLOOKUP($D5140,業務!$A$1:$E$11,2,FALSE),FIND("/",VLOOKUP($D5140,業務!$A$1:$E$11,2,FALSE))+1,2)</f>
        <v>專員</v>
      </c>
      <c r="Q5140">
        <f t="shared" si="241"/>
        <v>0.01</v>
      </c>
      <c r="R5140">
        <f t="shared" si="242"/>
        <v>372</v>
      </c>
    </row>
    <row r="5141" spans="1:18" ht="15.75" customHeight="1">
      <c r="A5141" s="19">
        <v>5140</v>
      </c>
      <c r="B5141" s="4">
        <v>58</v>
      </c>
      <c r="C5141" s="15">
        <v>1</v>
      </c>
      <c r="D5141" s="21">
        <v>4</v>
      </c>
      <c r="E5141" s="22">
        <v>44805</v>
      </c>
      <c r="F5141" s="26">
        <v>2</v>
      </c>
      <c r="G5141" s="24">
        <v>0.06</v>
      </c>
      <c r="H5141">
        <f>VLOOKUP($B5141,產品!$A$1:$E$61,4,FALSE)*(1-$G5141)*$F5141</f>
        <v>39480</v>
      </c>
      <c r="I5141" s="58">
        <f>$H5141-VLOOKUP($B5141,產品!$A$2:$E$61,5,FALSE)*F5141-$R5141</f>
        <v>9606.2400000000034</v>
      </c>
      <c r="J5141">
        <f t="shared" si="240"/>
        <v>2022</v>
      </c>
      <c r="P5141" t="str">
        <f>MID(VLOOKUP($D5141,業務!$A$1:$E$11,2,FALSE),FIND("/",VLOOKUP($D5141,業務!$A$1:$E$11,2,FALSE))+1,2)</f>
        <v>副理</v>
      </c>
      <c r="Q5141">
        <f t="shared" si="241"/>
        <v>1.2E-2</v>
      </c>
      <c r="R5141">
        <f t="shared" si="242"/>
        <v>473.76</v>
      </c>
    </row>
    <row r="5142" spans="1:18" ht="15.75" customHeight="1">
      <c r="A5142" s="19">
        <v>5141</v>
      </c>
      <c r="B5142" s="4">
        <v>42</v>
      </c>
      <c r="C5142" s="15">
        <v>5</v>
      </c>
      <c r="D5142" s="21">
        <v>1</v>
      </c>
      <c r="E5142" s="22">
        <v>44805</v>
      </c>
      <c r="F5142" s="26">
        <v>5</v>
      </c>
      <c r="G5142" s="24">
        <v>0.18</v>
      </c>
      <c r="H5142">
        <f>VLOOKUP($B5142,產品!$A$1:$E$61,4,FALSE)*(1-$G5142)*$F5142</f>
        <v>61500.000000000007</v>
      </c>
      <c r="I5142" s="58">
        <f>$H5142-VLOOKUP($B5142,產品!$A$2:$E$61,5,FALSE)*F5142-$R5142</f>
        <v>12135.000000000007</v>
      </c>
      <c r="J5142">
        <f t="shared" si="240"/>
        <v>2022</v>
      </c>
      <c r="P5142" t="str">
        <f>MID(VLOOKUP($D5142,業務!$A$1:$E$11,2,FALSE),FIND("/",VLOOKUP($D5142,業務!$A$1:$E$11,2,FALSE))+1,2)</f>
        <v>專員</v>
      </c>
      <c r="Q5142">
        <f t="shared" si="241"/>
        <v>0.01</v>
      </c>
      <c r="R5142">
        <f t="shared" si="242"/>
        <v>615.00000000000011</v>
      </c>
    </row>
    <row r="5143" spans="1:18" ht="15.75" customHeight="1">
      <c r="A5143" s="19">
        <v>5142</v>
      </c>
      <c r="B5143" s="4">
        <v>55</v>
      </c>
      <c r="C5143" s="15">
        <v>8</v>
      </c>
      <c r="D5143" s="21">
        <v>10</v>
      </c>
      <c r="E5143" s="22">
        <v>44805</v>
      </c>
      <c r="F5143" s="26">
        <v>5</v>
      </c>
      <c r="G5143" s="24">
        <v>0.19</v>
      </c>
      <c r="H5143">
        <f>VLOOKUP($B5143,產品!$A$1:$E$61,4,FALSE)*(1-$G5143)*$F5143</f>
        <v>81000.000000000015</v>
      </c>
      <c r="I5143" s="58">
        <f>$H5143-VLOOKUP($B5143,產品!$A$2:$E$61,5,FALSE)*F5143-$R5143</f>
        <v>10190.000000000015</v>
      </c>
      <c r="J5143">
        <f t="shared" si="240"/>
        <v>2022</v>
      </c>
      <c r="P5143" t="str">
        <f>MID(VLOOKUP($D5143,業務!$A$1:$E$11,2,FALSE),FIND("/",VLOOKUP($D5143,業務!$A$1:$E$11,2,FALSE))+1,2)</f>
        <v>專員</v>
      </c>
      <c r="Q5143">
        <f t="shared" si="241"/>
        <v>0.01</v>
      </c>
      <c r="R5143">
        <f t="shared" si="242"/>
        <v>810.00000000000011</v>
      </c>
    </row>
    <row r="5144" spans="1:18" ht="15.75" customHeight="1">
      <c r="A5144" s="19">
        <v>5143</v>
      </c>
      <c r="B5144" s="4">
        <v>34</v>
      </c>
      <c r="C5144" s="15">
        <v>12</v>
      </c>
      <c r="D5144" s="21">
        <v>7</v>
      </c>
      <c r="E5144" s="22">
        <v>44805</v>
      </c>
      <c r="F5144" s="26">
        <v>6</v>
      </c>
      <c r="G5144" s="24">
        <v>7.0000000000000007E-2</v>
      </c>
      <c r="H5144">
        <f>VLOOKUP($B5144,產品!$A$1:$E$61,4,FALSE)*(1-$G5144)*$F5144</f>
        <v>44639.999999999993</v>
      </c>
      <c r="I5144" s="58">
        <f>$H5144-VLOOKUP($B5144,產品!$A$2:$E$61,5,FALSE)*F5144-$R5144</f>
        <v>15304.319999999992</v>
      </c>
      <c r="J5144">
        <f t="shared" si="240"/>
        <v>2022</v>
      </c>
      <c r="P5144" t="str">
        <f>MID(VLOOKUP($D5144,業務!$A$1:$E$11,2,FALSE),FIND("/",VLOOKUP($D5144,業務!$A$1:$E$11,2,FALSE))+1,2)</f>
        <v>副理</v>
      </c>
      <c r="Q5144">
        <f t="shared" si="241"/>
        <v>1.2E-2</v>
      </c>
      <c r="R5144">
        <f t="shared" si="242"/>
        <v>535.67999999999995</v>
      </c>
    </row>
    <row r="5145" spans="1:18" ht="15.75" customHeight="1">
      <c r="A5145" s="19">
        <v>5144</v>
      </c>
      <c r="B5145" s="4">
        <v>43</v>
      </c>
      <c r="C5145" s="15">
        <v>293</v>
      </c>
      <c r="D5145" s="21">
        <v>6</v>
      </c>
      <c r="E5145" s="22">
        <v>44805</v>
      </c>
      <c r="F5145" s="26">
        <v>7</v>
      </c>
      <c r="G5145" s="24">
        <v>0.08</v>
      </c>
      <c r="H5145">
        <f>VLOOKUP($B5145,產品!$A$1:$E$61,4,FALSE)*(1-$G5145)*$F5145</f>
        <v>115920</v>
      </c>
      <c r="I5145" s="58">
        <f>$H5145-VLOOKUP($B5145,產品!$A$2:$E$61,5,FALSE)*F5145-$R5145</f>
        <v>32860.800000000003</v>
      </c>
      <c r="J5145">
        <f t="shared" si="240"/>
        <v>2022</v>
      </c>
      <c r="P5145" t="str">
        <f>MID(VLOOKUP($D5145,業務!$A$1:$E$11,2,FALSE),FIND("/",VLOOKUP($D5145,業務!$A$1:$E$11,2,FALSE))+1,2)</f>
        <v>專員</v>
      </c>
      <c r="Q5145">
        <f t="shared" si="241"/>
        <v>0.01</v>
      </c>
      <c r="R5145">
        <f t="shared" si="242"/>
        <v>1159.2</v>
      </c>
    </row>
    <row r="5146" spans="1:18" ht="15.75" customHeight="1">
      <c r="A5146" s="19">
        <v>5145</v>
      </c>
      <c r="B5146" s="4">
        <v>25</v>
      </c>
      <c r="C5146" s="15">
        <v>134</v>
      </c>
      <c r="D5146" s="21">
        <v>8</v>
      </c>
      <c r="E5146" s="22">
        <v>44805</v>
      </c>
      <c r="F5146" s="26">
        <v>7</v>
      </c>
      <c r="G5146" s="24">
        <v>0.12</v>
      </c>
      <c r="H5146">
        <f>VLOOKUP($B5146,產品!$A$1:$E$61,4,FALSE)*(1-$G5146)*$F5146</f>
        <v>36960</v>
      </c>
      <c r="I5146" s="58">
        <f>$H5146-VLOOKUP($B5146,產品!$A$2:$E$61,5,FALSE)*F5146-$R5146</f>
        <v>11390.4</v>
      </c>
      <c r="J5146">
        <f t="shared" si="240"/>
        <v>2022</v>
      </c>
      <c r="P5146" t="str">
        <f>MID(VLOOKUP($D5146,業務!$A$1:$E$11,2,FALSE),FIND("/",VLOOKUP($D5146,業務!$A$1:$E$11,2,FALSE))+1,2)</f>
        <v>專員</v>
      </c>
      <c r="Q5146">
        <f t="shared" si="241"/>
        <v>0.01</v>
      </c>
      <c r="R5146">
        <f t="shared" si="242"/>
        <v>369.6</v>
      </c>
    </row>
    <row r="5147" spans="1:18" ht="15.75" customHeight="1">
      <c r="A5147" s="19">
        <v>5146</v>
      </c>
      <c r="B5147" s="4">
        <v>53</v>
      </c>
      <c r="C5147" s="15">
        <v>113</v>
      </c>
      <c r="D5147" s="21">
        <v>2</v>
      </c>
      <c r="E5147" s="22">
        <v>44805</v>
      </c>
      <c r="F5147" s="26">
        <v>20</v>
      </c>
      <c r="G5147" s="24">
        <v>0.14000000000000001</v>
      </c>
      <c r="H5147">
        <f>VLOOKUP($B5147,產品!$A$1:$E$61,4,FALSE)*(1-$G5147)*$F5147</f>
        <v>258000</v>
      </c>
      <c r="I5147" s="58">
        <f>$H5147-VLOOKUP($B5147,產品!$A$2:$E$61,5,FALSE)*F5147-$R5147</f>
        <v>44130</v>
      </c>
      <c r="J5147">
        <f t="shared" si="240"/>
        <v>2022</v>
      </c>
      <c r="P5147" t="str">
        <f>MID(VLOOKUP($D5147,業務!$A$1:$E$11,2,FALSE),FIND("/",VLOOKUP($D5147,業務!$A$1:$E$11,2,FALSE))+1,2)</f>
        <v>經理</v>
      </c>
      <c r="Q5147">
        <f t="shared" si="241"/>
        <v>1.4999999999999999E-2</v>
      </c>
      <c r="R5147">
        <f t="shared" si="242"/>
        <v>3870</v>
      </c>
    </row>
    <row r="5148" spans="1:18" ht="15.75" customHeight="1">
      <c r="A5148" s="19">
        <v>5147</v>
      </c>
      <c r="B5148" s="4">
        <v>8</v>
      </c>
      <c r="C5148" s="15">
        <v>260</v>
      </c>
      <c r="D5148" s="21">
        <v>8</v>
      </c>
      <c r="E5148" s="22">
        <v>44805</v>
      </c>
      <c r="F5148" s="26">
        <v>40</v>
      </c>
      <c r="G5148" s="24">
        <v>0.2</v>
      </c>
      <c r="H5148">
        <f>VLOOKUP($B5148,產品!$A$1:$E$61,4,FALSE)*(1-$G5148)*$F5148</f>
        <v>32000</v>
      </c>
      <c r="I5148" s="58">
        <f>$H5148-VLOOKUP($B5148,產品!$A$2:$E$61,5,FALSE)*F5148-$R5148</f>
        <v>15680</v>
      </c>
      <c r="J5148">
        <f t="shared" si="240"/>
        <v>2022</v>
      </c>
      <c r="P5148" t="str">
        <f>MID(VLOOKUP($D5148,業務!$A$1:$E$11,2,FALSE),FIND("/",VLOOKUP($D5148,業務!$A$1:$E$11,2,FALSE))+1,2)</f>
        <v>專員</v>
      </c>
      <c r="Q5148">
        <f t="shared" si="241"/>
        <v>0.01</v>
      </c>
      <c r="R5148">
        <f t="shared" si="242"/>
        <v>320</v>
      </c>
    </row>
    <row r="5149" spans="1:18" ht="15.75" customHeight="1">
      <c r="A5149" s="19">
        <v>5148</v>
      </c>
      <c r="B5149" s="4">
        <v>50</v>
      </c>
      <c r="C5149" s="15">
        <v>258</v>
      </c>
      <c r="D5149" s="21">
        <v>5</v>
      </c>
      <c r="E5149" s="22">
        <v>44806</v>
      </c>
      <c r="F5149" s="26">
        <v>6</v>
      </c>
      <c r="G5149" s="24">
        <v>0.16</v>
      </c>
      <c r="H5149">
        <f>VLOOKUP($B5149,產品!$A$1:$E$61,4,FALSE)*(1-$G5149)*$F5149</f>
        <v>90720</v>
      </c>
      <c r="I5149" s="58">
        <f>$H5149-VLOOKUP($B5149,產品!$A$2:$E$61,5,FALSE)*F5149-$R5149</f>
        <v>14212.8</v>
      </c>
      <c r="J5149">
        <f t="shared" si="240"/>
        <v>2022</v>
      </c>
      <c r="P5149" t="str">
        <f>MID(VLOOKUP($D5149,業務!$A$1:$E$11,2,FALSE),FIND("/",VLOOKUP($D5149,業務!$A$1:$E$11,2,FALSE))+1,2)</f>
        <v>專員</v>
      </c>
      <c r="Q5149">
        <f t="shared" si="241"/>
        <v>0.01</v>
      </c>
      <c r="R5149">
        <f t="shared" si="242"/>
        <v>907.2</v>
      </c>
    </row>
    <row r="5150" spans="1:18" ht="15.75" customHeight="1">
      <c r="A5150" s="19">
        <v>5149</v>
      </c>
      <c r="B5150" s="4">
        <v>36</v>
      </c>
      <c r="C5150" s="15">
        <v>284</v>
      </c>
      <c r="D5150" s="21">
        <v>8</v>
      </c>
      <c r="E5150" s="22">
        <v>44806</v>
      </c>
      <c r="F5150" s="26">
        <v>10</v>
      </c>
      <c r="G5150" s="24">
        <v>7.0000000000000007E-2</v>
      </c>
      <c r="H5150">
        <f>VLOOKUP($B5150,產品!$A$1:$E$61,4,FALSE)*(1-$G5150)*$F5150</f>
        <v>83700</v>
      </c>
      <c r="I5150" s="58">
        <f>$H5150-VLOOKUP($B5150,產品!$A$2:$E$61,5,FALSE)*F5150-$R5150</f>
        <v>28863</v>
      </c>
      <c r="J5150">
        <f t="shared" si="240"/>
        <v>2022</v>
      </c>
      <c r="P5150" t="str">
        <f>MID(VLOOKUP($D5150,業務!$A$1:$E$11,2,FALSE),FIND("/",VLOOKUP($D5150,業務!$A$1:$E$11,2,FALSE))+1,2)</f>
        <v>專員</v>
      </c>
      <c r="Q5150">
        <f t="shared" si="241"/>
        <v>0.01</v>
      </c>
      <c r="R5150">
        <f t="shared" si="242"/>
        <v>837</v>
      </c>
    </row>
    <row r="5151" spans="1:18" ht="15.75" customHeight="1">
      <c r="A5151" s="19">
        <v>5150</v>
      </c>
      <c r="B5151" s="4">
        <v>31</v>
      </c>
      <c r="C5151" s="15">
        <v>267</v>
      </c>
      <c r="D5151" s="21">
        <v>7</v>
      </c>
      <c r="E5151" s="22">
        <v>44806</v>
      </c>
      <c r="F5151" s="26">
        <v>16</v>
      </c>
      <c r="G5151" s="24">
        <v>7.0000000000000007E-2</v>
      </c>
      <c r="H5151">
        <f>VLOOKUP($B5151,產品!$A$1:$E$61,4,FALSE)*(1-$G5151)*$F5151</f>
        <v>104160</v>
      </c>
      <c r="I5151" s="58">
        <f>$H5151-VLOOKUP($B5151,產品!$A$2:$E$61,5,FALSE)*F5151-$R5151</f>
        <v>35710.080000000002</v>
      </c>
      <c r="J5151">
        <f t="shared" si="240"/>
        <v>2022</v>
      </c>
      <c r="P5151" t="str">
        <f>MID(VLOOKUP($D5151,業務!$A$1:$E$11,2,FALSE),FIND("/",VLOOKUP($D5151,業務!$A$1:$E$11,2,FALSE))+1,2)</f>
        <v>副理</v>
      </c>
      <c r="Q5151">
        <f t="shared" si="241"/>
        <v>1.2E-2</v>
      </c>
      <c r="R5151">
        <f t="shared" si="242"/>
        <v>1249.92</v>
      </c>
    </row>
    <row r="5152" spans="1:18" ht="15.75" customHeight="1">
      <c r="A5152" s="19">
        <v>5151</v>
      </c>
      <c r="B5152" s="4">
        <v>23</v>
      </c>
      <c r="C5152" s="15">
        <v>292</v>
      </c>
      <c r="D5152" s="21">
        <v>8</v>
      </c>
      <c r="E5152" s="22">
        <v>44806</v>
      </c>
      <c r="F5152" s="26">
        <v>20</v>
      </c>
      <c r="G5152" s="24">
        <v>0.1</v>
      </c>
      <c r="H5152">
        <f>VLOOKUP($B5152,產品!$A$1:$E$61,4,FALSE)*(1-$G5152)*$F5152</f>
        <v>32400</v>
      </c>
      <c r="I5152" s="58">
        <f>$H5152-VLOOKUP($B5152,產品!$A$2:$E$61,5,FALSE)*F5152-$R5152</f>
        <v>17676</v>
      </c>
      <c r="J5152">
        <f t="shared" si="240"/>
        <v>2022</v>
      </c>
      <c r="P5152" t="str">
        <f>MID(VLOOKUP($D5152,業務!$A$1:$E$11,2,FALSE),FIND("/",VLOOKUP($D5152,業務!$A$1:$E$11,2,FALSE))+1,2)</f>
        <v>專員</v>
      </c>
      <c r="Q5152">
        <f t="shared" si="241"/>
        <v>0.01</v>
      </c>
      <c r="R5152">
        <f t="shared" si="242"/>
        <v>324</v>
      </c>
    </row>
    <row r="5153" spans="1:18" ht="15.75" customHeight="1">
      <c r="A5153" s="19">
        <v>5152</v>
      </c>
      <c r="B5153" s="4">
        <v>25</v>
      </c>
      <c r="C5153" s="15">
        <v>122</v>
      </c>
      <c r="D5153" s="21">
        <v>4</v>
      </c>
      <c r="E5153" s="22">
        <v>44806</v>
      </c>
      <c r="F5153" s="26">
        <v>55</v>
      </c>
      <c r="G5153" s="24">
        <v>0.15</v>
      </c>
      <c r="H5153">
        <f>VLOOKUP($B5153,產品!$A$1:$E$61,4,FALSE)*(1-$G5153)*$F5153</f>
        <v>280500</v>
      </c>
      <c r="I5153" s="58">
        <f>$H5153-VLOOKUP($B5153,產品!$A$2:$E$61,5,FALSE)*F5153-$R5153</f>
        <v>79134</v>
      </c>
      <c r="J5153">
        <f t="shared" si="240"/>
        <v>2022</v>
      </c>
      <c r="P5153" t="str">
        <f>MID(VLOOKUP($D5153,業務!$A$1:$E$11,2,FALSE),FIND("/",VLOOKUP($D5153,業務!$A$1:$E$11,2,FALSE))+1,2)</f>
        <v>副理</v>
      </c>
      <c r="Q5153">
        <f t="shared" si="241"/>
        <v>1.2E-2</v>
      </c>
      <c r="R5153">
        <f t="shared" si="242"/>
        <v>3366</v>
      </c>
    </row>
    <row r="5154" spans="1:18" ht="15.75" customHeight="1">
      <c r="A5154" s="19">
        <v>5153</v>
      </c>
      <c r="B5154" s="4">
        <v>7</v>
      </c>
      <c r="C5154" s="15">
        <v>258</v>
      </c>
      <c r="D5154" s="21">
        <v>6</v>
      </c>
      <c r="E5154" s="22">
        <v>44806</v>
      </c>
      <c r="F5154" s="26">
        <v>105</v>
      </c>
      <c r="G5154" s="24">
        <v>0.09</v>
      </c>
      <c r="H5154">
        <f>VLOOKUP($B5154,產品!$A$1:$E$61,4,FALSE)*(1-$G5154)*$F5154</f>
        <v>95550</v>
      </c>
      <c r="I5154" s="58">
        <f>$H5154-VLOOKUP($B5154,產品!$A$2:$E$61,5,FALSE)*F5154-$R5154</f>
        <v>52594.5</v>
      </c>
      <c r="J5154">
        <f t="shared" si="240"/>
        <v>2022</v>
      </c>
      <c r="P5154" t="str">
        <f>MID(VLOOKUP($D5154,業務!$A$1:$E$11,2,FALSE),FIND("/",VLOOKUP($D5154,業務!$A$1:$E$11,2,FALSE))+1,2)</f>
        <v>專員</v>
      </c>
      <c r="Q5154">
        <f t="shared" si="241"/>
        <v>0.01</v>
      </c>
      <c r="R5154">
        <f t="shared" si="242"/>
        <v>955.5</v>
      </c>
    </row>
    <row r="5155" spans="1:18" ht="15.75" customHeight="1">
      <c r="A5155" s="19">
        <v>5154</v>
      </c>
      <c r="B5155" s="4">
        <v>33</v>
      </c>
      <c r="C5155" s="15">
        <v>3</v>
      </c>
      <c r="D5155" s="21">
        <v>5</v>
      </c>
      <c r="E5155" s="22">
        <v>44807</v>
      </c>
      <c r="F5155" s="26">
        <v>2</v>
      </c>
      <c r="G5155" s="24">
        <v>0.14000000000000001</v>
      </c>
      <c r="H5155">
        <f>VLOOKUP($B5155,產品!$A$1:$E$61,4,FALSE)*(1-$G5155)*$F5155</f>
        <v>12900</v>
      </c>
      <c r="I5155" s="58">
        <f>$H5155-VLOOKUP($B5155,產品!$A$2:$E$61,5,FALSE)*F5155-$R5155</f>
        <v>3771</v>
      </c>
      <c r="J5155">
        <f t="shared" si="240"/>
        <v>2022</v>
      </c>
      <c r="P5155" t="str">
        <f>MID(VLOOKUP($D5155,業務!$A$1:$E$11,2,FALSE),FIND("/",VLOOKUP($D5155,業務!$A$1:$E$11,2,FALSE))+1,2)</f>
        <v>專員</v>
      </c>
      <c r="Q5155">
        <f t="shared" si="241"/>
        <v>0.01</v>
      </c>
      <c r="R5155">
        <f t="shared" si="242"/>
        <v>129</v>
      </c>
    </row>
    <row r="5156" spans="1:18" ht="15.75" customHeight="1">
      <c r="A5156" s="19">
        <v>5155</v>
      </c>
      <c r="B5156" s="4">
        <v>59</v>
      </c>
      <c r="C5156" s="15">
        <v>6</v>
      </c>
      <c r="D5156" s="21">
        <v>10</v>
      </c>
      <c r="E5156" s="22">
        <v>44807</v>
      </c>
      <c r="F5156" s="26">
        <v>5</v>
      </c>
      <c r="G5156" s="24">
        <v>0.15</v>
      </c>
      <c r="H5156">
        <f>VLOOKUP($B5156,產品!$A$1:$E$61,4,FALSE)*(1-$G5156)*$F5156</f>
        <v>102000</v>
      </c>
      <c r="I5156" s="58">
        <f>$H5156-VLOOKUP($B5156,產品!$A$2:$E$61,5,FALSE)*F5156-$R5156</f>
        <v>16980</v>
      </c>
      <c r="J5156">
        <f t="shared" si="240"/>
        <v>2022</v>
      </c>
      <c r="P5156" t="str">
        <f>MID(VLOOKUP($D5156,業務!$A$1:$E$11,2,FALSE),FIND("/",VLOOKUP($D5156,業務!$A$1:$E$11,2,FALSE))+1,2)</f>
        <v>專員</v>
      </c>
      <c r="Q5156">
        <f t="shared" si="241"/>
        <v>0.01</v>
      </c>
      <c r="R5156">
        <f t="shared" si="242"/>
        <v>1020</v>
      </c>
    </row>
    <row r="5157" spans="1:18" ht="15.75" customHeight="1">
      <c r="A5157" s="19">
        <v>5156</v>
      </c>
      <c r="B5157" s="4">
        <v>52</v>
      </c>
      <c r="C5157" s="15">
        <v>120</v>
      </c>
      <c r="D5157" s="21">
        <v>3</v>
      </c>
      <c r="E5157" s="22">
        <v>44807</v>
      </c>
      <c r="F5157" s="26">
        <v>10</v>
      </c>
      <c r="G5157" s="24">
        <v>0.15</v>
      </c>
      <c r="H5157">
        <f>VLOOKUP($B5157,產品!$A$1:$E$61,4,FALSE)*(1-$G5157)*$F5157</f>
        <v>187000</v>
      </c>
      <c r="I5157" s="58">
        <f>$H5157-VLOOKUP($B5157,產品!$A$2:$E$61,5,FALSE)*F5157-$R5157</f>
        <v>30008.000000000029</v>
      </c>
      <c r="J5157">
        <f t="shared" si="240"/>
        <v>2022</v>
      </c>
      <c r="P5157" t="str">
        <f>MID(VLOOKUP($D5157,業務!$A$1:$E$11,2,FALSE),FIND("/",VLOOKUP($D5157,業務!$A$1:$E$11,2,FALSE))+1,2)</f>
        <v>協理</v>
      </c>
      <c r="Q5157">
        <f t="shared" si="241"/>
        <v>1.6E-2</v>
      </c>
      <c r="R5157">
        <f t="shared" si="242"/>
        <v>2992</v>
      </c>
    </row>
    <row r="5158" spans="1:18" ht="15.75" customHeight="1">
      <c r="A5158" s="19">
        <v>5157</v>
      </c>
      <c r="B5158" s="4">
        <v>58</v>
      </c>
      <c r="C5158" s="15">
        <v>138</v>
      </c>
      <c r="D5158" s="21">
        <v>6</v>
      </c>
      <c r="E5158" s="22">
        <v>44807</v>
      </c>
      <c r="F5158" s="26">
        <v>10</v>
      </c>
      <c r="G5158" s="24">
        <v>0.17</v>
      </c>
      <c r="H5158">
        <f>VLOOKUP($B5158,產品!$A$1:$E$61,4,FALSE)*(1-$G5158)*$F5158</f>
        <v>174300</v>
      </c>
      <c r="I5158" s="58">
        <f>$H5158-VLOOKUP($B5158,產品!$A$2:$E$61,5,FALSE)*F5158-$R5158</f>
        <v>25557.000000000029</v>
      </c>
      <c r="J5158">
        <f t="shared" si="240"/>
        <v>2022</v>
      </c>
      <c r="P5158" t="str">
        <f>MID(VLOOKUP($D5158,業務!$A$1:$E$11,2,FALSE),FIND("/",VLOOKUP($D5158,業務!$A$1:$E$11,2,FALSE))+1,2)</f>
        <v>專員</v>
      </c>
      <c r="Q5158">
        <f t="shared" si="241"/>
        <v>0.01</v>
      </c>
      <c r="R5158">
        <f t="shared" si="242"/>
        <v>1743</v>
      </c>
    </row>
    <row r="5159" spans="1:18" ht="15.75" customHeight="1">
      <c r="A5159" s="19">
        <v>5158</v>
      </c>
      <c r="B5159" s="4">
        <v>19</v>
      </c>
      <c r="C5159" s="15">
        <v>268</v>
      </c>
      <c r="D5159" s="21">
        <v>1</v>
      </c>
      <c r="E5159" s="22">
        <v>44807</v>
      </c>
      <c r="F5159" s="26">
        <v>30</v>
      </c>
      <c r="G5159" s="24">
        <v>0.08</v>
      </c>
      <c r="H5159">
        <f>VLOOKUP($B5159,產品!$A$1:$E$61,4,FALSE)*(1-$G5159)*$F5159</f>
        <v>49680</v>
      </c>
      <c r="I5159" s="58">
        <f>$H5159-VLOOKUP($B5159,產品!$A$2:$E$61,5,FALSE)*F5159-$R5159</f>
        <v>27583.200000000001</v>
      </c>
      <c r="J5159">
        <f t="shared" si="240"/>
        <v>2022</v>
      </c>
      <c r="P5159" t="str">
        <f>MID(VLOOKUP($D5159,業務!$A$1:$E$11,2,FALSE),FIND("/",VLOOKUP($D5159,業務!$A$1:$E$11,2,FALSE))+1,2)</f>
        <v>專員</v>
      </c>
      <c r="Q5159">
        <f t="shared" si="241"/>
        <v>0.01</v>
      </c>
      <c r="R5159">
        <f t="shared" si="242"/>
        <v>496.8</v>
      </c>
    </row>
    <row r="5160" spans="1:18" ht="15.75" customHeight="1">
      <c r="A5160" s="19">
        <v>5159</v>
      </c>
      <c r="B5160" s="4">
        <v>35</v>
      </c>
      <c r="C5160" s="15">
        <v>123</v>
      </c>
      <c r="D5160" s="21">
        <v>4</v>
      </c>
      <c r="E5160" s="33">
        <v>44807</v>
      </c>
      <c r="F5160" s="14">
        <v>33</v>
      </c>
      <c r="G5160" s="34">
        <v>0.15</v>
      </c>
      <c r="H5160">
        <f>VLOOKUP($B5160,產品!$A$1:$E$61,4,FALSE)*(1-$G5160)*$F5160</f>
        <v>238425</v>
      </c>
      <c r="I5160" s="58">
        <f>$H5160-VLOOKUP($B5160,產品!$A$2:$E$61,5,FALSE)*F5160-$R5160</f>
        <v>67263.899999999994</v>
      </c>
      <c r="J5160">
        <f t="shared" si="240"/>
        <v>2022</v>
      </c>
      <c r="P5160" t="str">
        <f>MID(VLOOKUP($D5160,業務!$A$1:$E$11,2,FALSE),FIND("/",VLOOKUP($D5160,業務!$A$1:$E$11,2,FALSE))+1,2)</f>
        <v>副理</v>
      </c>
      <c r="Q5160">
        <f t="shared" si="241"/>
        <v>1.2E-2</v>
      </c>
      <c r="R5160">
        <f t="shared" si="242"/>
        <v>2861.1</v>
      </c>
    </row>
    <row r="5161" spans="1:18" ht="15.75" customHeight="1">
      <c r="A5161" s="19">
        <v>5160</v>
      </c>
      <c r="B5161" s="4">
        <v>12</v>
      </c>
      <c r="C5161" s="15">
        <v>7</v>
      </c>
      <c r="D5161" s="21">
        <v>5</v>
      </c>
      <c r="E5161" s="22">
        <v>44807</v>
      </c>
      <c r="F5161" s="26">
        <v>60</v>
      </c>
      <c r="G5161" s="24">
        <v>0.11</v>
      </c>
      <c r="H5161">
        <f>VLOOKUP($B5161,產品!$A$1:$E$61,4,FALSE)*(1-$G5161)*$F5161</f>
        <v>53400</v>
      </c>
      <c r="I5161" s="58">
        <f>$H5161-VLOOKUP($B5161,產品!$A$2:$E$61,5,FALSE)*F5161-$R5161</f>
        <v>28866</v>
      </c>
      <c r="J5161">
        <f t="shared" si="240"/>
        <v>2022</v>
      </c>
      <c r="P5161" t="str">
        <f>MID(VLOOKUP($D5161,業務!$A$1:$E$11,2,FALSE),FIND("/",VLOOKUP($D5161,業務!$A$1:$E$11,2,FALSE))+1,2)</f>
        <v>專員</v>
      </c>
      <c r="Q5161">
        <f t="shared" si="241"/>
        <v>0.01</v>
      </c>
      <c r="R5161">
        <f t="shared" si="242"/>
        <v>534</v>
      </c>
    </row>
    <row r="5162" spans="1:18" ht="15.75" customHeight="1">
      <c r="A5162" s="19">
        <v>5161</v>
      </c>
      <c r="B5162" s="4">
        <v>12</v>
      </c>
      <c r="C5162" s="15">
        <v>4</v>
      </c>
      <c r="D5162" s="21">
        <v>9</v>
      </c>
      <c r="E5162" s="33">
        <v>44807</v>
      </c>
      <c r="F5162" s="14">
        <v>70</v>
      </c>
      <c r="G5162" s="34">
        <v>0.1</v>
      </c>
      <c r="H5162">
        <f>VLOOKUP($B5162,產品!$A$1:$E$61,4,FALSE)*(1-$G5162)*$F5162</f>
        <v>63000</v>
      </c>
      <c r="I5162" s="58">
        <f>$H5162-VLOOKUP($B5162,產品!$A$2:$E$61,5,FALSE)*F5162-$R5162</f>
        <v>34055</v>
      </c>
      <c r="J5162">
        <f t="shared" si="240"/>
        <v>2022</v>
      </c>
      <c r="P5162" t="str">
        <f>MID(VLOOKUP($D5162,業務!$A$1:$E$11,2,FALSE),FIND("/",VLOOKUP($D5162,業務!$A$1:$E$11,2,FALSE))+1,2)</f>
        <v>經理</v>
      </c>
      <c r="Q5162">
        <f t="shared" si="241"/>
        <v>1.4999999999999999E-2</v>
      </c>
      <c r="R5162">
        <f t="shared" si="242"/>
        <v>945</v>
      </c>
    </row>
    <row r="5163" spans="1:18" ht="15.75" customHeight="1">
      <c r="A5163" s="19">
        <v>5162</v>
      </c>
      <c r="B5163" s="4">
        <v>4</v>
      </c>
      <c r="C5163" s="15">
        <v>125</v>
      </c>
      <c r="D5163" s="21">
        <v>4</v>
      </c>
      <c r="E5163" s="22">
        <v>44807</v>
      </c>
      <c r="F5163" s="26">
        <v>90</v>
      </c>
      <c r="G5163" s="24">
        <v>0.06</v>
      </c>
      <c r="H5163">
        <f>VLOOKUP($B5163,產品!$A$1:$E$61,4,FALSE)*(1-$G5163)*$F5163</f>
        <v>84600</v>
      </c>
      <c r="I5163" s="58">
        <f>$H5163-VLOOKUP($B5163,產品!$A$2:$E$61,5,FALSE)*F5163-$R5163</f>
        <v>47584.800000000003</v>
      </c>
      <c r="J5163">
        <f t="shared" si="240"/>
        <v>2022</v>
      </c>
      <c r="P5163" t="str">
        <f>MID(VLOOKUP($D5163,業務!$A$1:$E$11,2,FALSE),FIND("/",VLOOKUP($D5163,業務!$A$1:$E$11,2,FALSE))+1,2)</f>
        <v>副理</v>
      </c>
      <c r="Q5163">
        <f t="shared" si="241"/>
        <v>1.2E-2</v>
      </c>
      <c r="R5163">
        <f t="shared" si="242"/>
        <v>1015.2</v>
      </c>
    </row>
    <row r="5164" spans="1:18" ht="15.75" customHeight="1">
      <c r="A5164" s="19">
        <v>5163</v>
      </c>
      <c r="B5164" s="4">
        <v>30</v>
      </c>
      <c r="C5164" s="15">
        <v>289</v>
      </c>
      <c r="D5164" s="21">
        <v>5</v>
      </c>
      <c r="E5164" s="33">
        <v>44808</v>
      </c>
      <c r="F5164" s="14">
        <v>7</v>
      </c>
      <c r="G5164" s="34">
        <v>0.12</v>
      </c>
      <c r="H5164">
        <f>VLOOKUP($B5164,產品!$A$1:$E$61,4,FALSE)*(1-$G5164)*$F5164</f>
        <v>40040</v>
      </c>
      <c r="I5164" s="58">
        <f>$H5164-VLOOKUP($B5164,產品!$A$2:$E$61,5,FALSE)*F5164-$R5164</f>
        <v>12339.6</v>
      </c>
      <c r="J5164">
        <f t="shared" si="240"/>
        <v>2022</v>
      </c>
      <c r="P5164" t="str">
        <f>MID(VLOOKUP($D5164,業務!$A$1:$E$11,2,FALSE),FIND("/",VLOOKUP($D5164,業務!$A$1:$E$11,2,FALSE))+1,2)</f>
        <v>專員</v>
      </c>
      <c r="Q5164">
        <f t="shared" si="241"/>
        <v>0.01</v>
      </c>
      <c r="R5164">
        <f t="shared" si="242"/>
        <v>400.40000000000003</v>
      </c>
    </row>
    <row r="5165" spans="1:18" ht="15.75" customHeight="1">
      <c r="A5165" s="19">
        <v>5164</v>
      </c>
      <c r="B5165" s="4">
        <v>7</v>
      </c>
      <c r="C5165" s="15">
        <v>126</v>
      </c>
      <c r="D5165" s="21">
        <v>2</v>
      </c>
      <c r="E5165" s="22">
        <v>44808</v>
      </c>
      <c r="F5165" s="26">
        <v>30</v>
      </c>
      <c r="G5165" s="24">
        <v>0.06</v>
      </c>
      <c r="H5165">
        <f>VLOOKUP($B5165,產品!$A$1:$E$61,4,FALSE)*(1-$G5165)*$F5165</f>
        <v>28200</v>
      </c>
      <c r="I5165" s="58">
        <f>$H5165-VLOOKUP($B5165,產品!$A$2:$E$61,5,FALSE)*F5165-$R5165</f>
        <v>15777</v>
      </c>
      <c r="J5165">
        <f t="shared" si="240"/>
        <v>2022</v>
      </c>
      <c r="P5165" t="str">
        <f>MID(VLOOKUP($D5165,業務!$A$1:$E$11,2,FALSE),FIND("/",VLOOKUP($D5165,業務!$A$1:$E$11,2,FALSE))+1,2)</f>
        <v>經理</v>
      </c>
      <c r="Q5165">
        <f t="shared" si="241"/>
        <v>1.4999999999999999E-2</v>
      </c>
      <c r="R5165">
        <f t="shared" si="242"/>
        <v>423</v>
      </c>
    </row>
    <row r="5166" spans="1:18" ht="15.75" customHeight="1">
      <c r="A5166" s="19">
        <v>5165</v>
      </c>
      <c r="B5166" s="4">
        <v>9</v>
      </c>
      <c r="C5166" s="15">
        <v>291</v>
      </c>
      <c r="D5166" s="21">
        <v>10</v>
      </c>
      <c r="E5166" s="22">
        <v>44808</v>
      </c>
      <c r="F5166" s="26">
        <v>30</v>
      </c>
      <c r="G5166" s="24">
        <v>0.14000000000000001</v>
      </c>
      <c r="H5166">
        <f>VLOOKUP($B5166,產品!$A$1:$E$61,4,FALSE)*(1-$G5166)*$F5166</f>
        <v>25800</v>
      </c>
      <c r="I5166" s="58">
        <f>$H5166-VLOOKUP($B5166,產品!$A$2:$E$61,5,FALSE)*F5166-$R5166</f>
        <v>13542</v>
      </c>
      <c r="J5166">
        <f t="shared" si="240"/>
        <v>2022</v>
      </c>
      <c r="P5166" t="str">
        <f>MID(VLOOKUP($D5166,業務!$A$1:$E$11,2,FALSE),FIND("/",VLOOKUP($D5166,業務!$A$1:$E$11,2,FALSE))+1,2)</f>
        <v>專員</v>
      </c>
      <c r="Q5166">
        <f t="shared" si="241"/>
        <v>0.01</v>
      </c>
      <c r="R5166">
        <f t="shared" si="242"/>
        <v>258</v>
      </c>
    </row>
    <row r="5167" spans="1:18" ht="15.75" customHeight="1">
      <c r="A5167" s="19">
        <v>5166</v>
      </c>
      <c r="B5167" s="4">
        <v>53</v>
      </c>
      <c r="C5167" s="15">
        <v>262</v>
      </c>
      <c r="D5167" s="21">
        <v>10</v>
      </c>
      <c r="E5167" s="22">
        <v>44809</v>
      </c>
      <c r="F5167" s="26">
        <v>1</v>
      </c>
      <c r="G5167" s="24">
        <v>0.14000000000000001</v>
      </c>
      <c r="H5167">
        <f>VLOOKUP($B5167,產品!$A$1:$E$61,4,FALSE)*(1-$G5167)*$F5167</f>
        <v>12900</v>
      </c>
      <c r="I5167" s="58">
        <f>$H5167-VLOOKUP($B5167,產品!$A$2:$E$61,5,FALSE)*F5167-$R5167</f>
        <v>2271</v>
      </c>
      <c r="J5167">
        <f t="shared" si="240"/>
        <v>2022</v>
      </c>
      <c r="P5167" t="str">
        <f>MID(VLOOKUP($D5167,業務!$A$1:$E$11,2,FALSE),FIND("/",VLOOKUP($D5167,業務!$A$1:$E$11,2,FALSE))+1,2)</f>
        <v>專員</v>
      </c>
      <c r="Q5167">
        <f t="shared" si="241"/>
        <v>0.01</v>
      </c>
      <c r="R5167">
        <f t="shared" si="242"/>
        <v>129</v>
      </c>
    </row>
    <row r="5168" spans="1:18" ht="15.75" customHeight="1">
      <c r="A5168" s="19">
        <v>5167</v>
      </c>
      <c r="B5168" s="4">
        <v>43</v>
      </c>
      <c r="C5168" s="15">
        <v>261</v>
      </c>
      <c r="D5168" s="21">
        <v>7</v>
      </c>
      <c r="E5168" s="22">
        <v>44809</v>
      </c>
      <c r="F5168" s="26">
        <v>13</v>
      </c>
      <c r="G5168" s="24">
        <v>0.11</v>
      </c>
      <c r="H5168">
        <f>VLOOKUP($B5168,產品!$A$1:$E$61,4,FALSE)*(1-$G5168)*$F5168</f>
        <v>208260</v>
      </c>
      <c r="I5168" s="58">
        <f>$H5168-VLOOKUP($B5168,產品!$A$2:$E$61,5,FALSE)*F5168-$R5168</f>
        <v>53660.88</v>
      </c>
      <c r="J5168">
        <f t="shared" si="240"/>
        <v>2022</v>
      </c>
      <c r="P5168" t="str">
        <f>MID(VLOOKUP($D5168,業務!$A$1:$E$11,2,FALSE),FIND("/",VLOOKUP($D5168,業務!$A$1:$E$11,2,FALSE))+1,2)</f>
        <v>副理</v>
      </c>
      <c r="Q5168">
        <f t="shared" si="241"/>
        <v>1.2E-2</v>
      </c>
      <c r="R5168">
        <f t="shared" si="242"/>
        <v>2499.12</v>
      </c>
    </row>
    <row r="5169" spans="1:18" ht="15.75" customHeight="1">
      <c r="A5169" s="19">
        <v>5168</v>
      </c>
      <c r="B5169" s="4">
        <v>42</v>
      </c>
      <c r="C5169" s="15">
        <v>123</v>
      </c>
      <c r="D5169" s="21">
        <v>6</v>
      </c>
      <c r="E5169" s="22">
        <v>44809</v>
      </c>
      <c r="F5169" s="26">
        <v>13</v>
      </c>
      <c r="G5169" s="24">
        <v>7.0000000000000007E-2</v>
      </c>
      <c r="H5169">
        <f>VLOOKUP($B5169,產品!$A$1:$E$61,4,FALSE)*(1-$G5169)*$F5169</f>
        <v>181349.99999999997</v>
      </c>
      <c r="I5169" s="58">
        <f>$H5169-VLOOKUP($B5169,產品!$A$2:$E$61,5,FALSE)*F5169-$R5169</f>
        <v>52786.499999999971</v>
      </c>
      <c r="J5169">
        <f t="shared" si="240"/>
        <v>2022</v>
      </c>
      <c r="P5169" t="str">
        <f>MID(VLOOKUP($D5169,業務!$A$1:$E$11,2,FALSE),FIND("/",VLOOKUP($D5169,業務!$A$1:$E$11,2,FALSE))+1,2)</f>
        <v>專員</v>
      </c>
      <c r="Q5169">
        <f t="shared" si="241"/>
        <v>0.01</v>
      </c>
      <c r="R5169">
        <f t="shared" si="242"/>
        <v>1813.4999999999998</v>
      </c>
    </row>
    <row r="5170" spans="1:18" ht="15.75" customHeight="1">
      <c r="A5170" s="19">
        <v>5169</v>
      </c>
      <c r="B5170" s="4">
        <v>1</v>
      </c>
      <c r="C5170" s="15">
        <v>12</v>
      </c>
      <c r="D5170" s="21">
        <v>1</v>
      </c>
      <c r="E5170" s="22">
        <v>44809</v>
      </c>
      <c r="F5170" s="26">
        <v>40</v>
      </c>
      <c r="G5170" s="24">
        <v>0.2</v>
      </c>
      <c r="H5170">
        <f>VLOOKUP($B5170,產品!$A$1:$E$61,4,FALSE)*(1-$G5170)*$F5170</f>
        <v>32000</v>
      </c>
      <c r="I5170" s="58">
        <f>$H5170-VLOOKUP($B5170,產品!$A$2:$E$61,5,FALSE)*F5170-$R5170</f>
        <v>15680</v>
      </c>
      <c r="J5170">
        <f t="shared" si="240"/>
        <v>2022</v>
      </c>
      <c r="P5170" t="str">
        <f>MID(VLOOKUP($D5170,業務!$A$1:$E$11,2,FALSE),FIND("/",VLOOKUP($D5170,業務!$A$1:$E$11,2,FALSE))+1,2)</f>
        <v>專員</v>
      </c>
      <c r="Q5170">
        <f t="shared" si="241"/>
        <v>0.01</v>
      </c>
      <c r="R5170">
        <f t="shared" si="242"/>
        <v>320</v>
      </c>
    </row>
    <row r="5171" spans="1:18" ht="15.75" customHeight="1">
      <c r="A5171" s="19">
        <v>5170</v>
      </c>
      <c r="B5171" s="4">
        <v>13</v>
      </c>
      <c r="C5171" s="15">
        <v>121</v>
      </c>
      <c r="D5171" s="21">
        <v>7</v>
      </c>
      <c r="E5171" s="22">
        <v>44809</v>
      </c>
      <c r="F5171" s="26">
        <v>50</v>
      </c>
      <c r="G5171" s="24">
        <v>0.06</v>
      </c>
      <c r="H5171">
        <f>VLOOKUP($B5171,產品!$A$1:$E$61,4,FALSE)*(1-$G5171)*$F5171</f>
        <v>84600</v>
      </c>
      <c r="I5171" s="58">
        <f>$H5171-VLOOKUP($B5171,產品!$A$2:$E$61,5,FALSE)*F5171-$R5171</f>
        <v>47584.800000000003</v>
      </c>
      <c r="J5171">
        <f t="shared" si="240"/>
        <v>2022</v>
      </c>
      <c r="P5171" t="str">
        <f>MID(VLOOKUP($D5171,業務!$A$1:$E$11,2,FALSE),FIND("/",VLOOKUP($D5171,業務!$A$1:$E$11,2,FALSE))+1,2)</f>
        <v>副理</v>
      </c>
      <c r="Q5171">
        <f t="shared" si="241"/>
        <v>1.2E-2</v>
      </c>
      <c r="R5171">
        <f t="shared" si="242"/>
        <v>1015.2</v>
      </c>
    </row>
    <row r="5172" spans="1:18" ht="15.75" customHeight="1">
      <c r="A5172" s="19">
        <v>5171</v>
      </c>
      <c r="B5172" s="4">
        <v>10</v>
      </c>
      <c r="C5172" s="15">
        <v>140</v>
      </c>
      <c r="D5172" s="21">
        <v>8</v>
      </c>
      <c r="E5172" s="22">
        <v>44809</v>
      </c>
      <c r="F5172" s="26">
        <v>50</v>
      </c>
      <c r="G5172" s="24">
        <v>0.13</v>
      </c>
      <c r="H5172">
        <f>VLOOKUP($B5172,產品!$A$1:$E$61,4,FALSE)*(1-$G5172)*$F5172</f>
        <v>43500</v>
      </c>
      <c r="I5172" s="58">
        <f>$H5172-VLOOKUP($B5172,產品!$A$2:$E$61,5,FALSE)*F5172-$R5172</f>
        <v>23065</v>
      </c>
      <c r="J5172">
        <f t="shared" si="240"/>
        <v>2022</v>
      </c>
      <c r="P5172" t="str">
        <f>MID(VLOOKUP($D5172,業務!$A$1:$E$11,2,FALSE),FIND("/",VLOOKUP($D5172,業務!$A$1:$E$11,2,FALSE))+1,2)</f>
        <v>專員</v>
      </c>
      <c r="Q5172">
        <f t="shared" si="241"/>
        <v>0.01</v>
      </c>
      <c r="R5172">
        <f t="shared" si="242"/>
        <v>435</v>
      </c>
    </row>
    <row r="5173" spans="1:18" ht="15.75" customHeight="1">
      <c r="A5173" s="19">
        <v>5172</v>
      </c>
      <c r="B5173" s="4">
        <v>21</v>
      </c>
      <c r="C5173" s="15">
        <v>115</v>
      </c>
      <c r="D5173" s="21">
        <v>1</v>
      </c>
      <c r="E5173" s="22">
        <v>44809</v>
      </c>
      <c r="F5173" s="26">
        <v>70</v>
      </c>
      <c r="G5173" s="24">
        <v>0.13</v>
      </c>
      <c r="H5173">
        <f>VLOOKUP($B5173,產品!$A$1:$E$61,4,FALSE)*(1-$G5173)*$F5173</f>
        <v>109620</v>
      </c>
      <c r="I5173" s="58">
        <f>$H5173-VLOOKUP($B5173,產品!$A$2:$E$61,5,FALSE)*F5173-$R5173</f>
        <v>58123.8</v>
      </c>
      <c r="J5173">
        <f t="shared" si="240"/>
        <v>2022</v>
      </c>
      <c r="P5173" t="str">
        <f>MID(VLOOKUP($D5173,業務!$A$1:$E$11,2,FALSE),FIND("/",VLOOKUP($D5173,業務!$A$1:$E$11,2,FALSE))+1,2)</f>
        <v>專員</v>
      </c>
      <c r="Q5173">
        <f t="shared" si="241"/>
        <v>0.01</v>
      </c>
      <c r="R5173">
        <f t="shared" si="242"/>
        <v>1096.2</v>
      </c>
    </row>
    <row r="5174" spans="1:18" ht="15.75" customHeight="1">
      <c r="A5174" s="19">
        <v>5173</v>
      </c>
      <c r="B5174" s="4">
        <v>17</v>
      </c>
      <c r="C5174" s="15">
        <v>123</v>
      </c>
      <c r="D5174" s="21">
        <v>5</v>
      </c>
      <c r="E5174" s="22">
        <v>44809</v>
      </c>
      <c r="F5174" s="26">
        <v>80</v>
      </c>
      <c r="G5174" s="24">
        <v>0.08</v>
      </c>
      <c r="H5174">
        <f>VLOOKUP($B5174,產品!$A$1:$E$61,4,FALSE)*(1-$G5174)*$F5174</f>
        <v>132480</v>
      </c>
      <c r="I5174" s="58">
        <f>$H5174-VLOOKUP($B5174,產品!$A$2:$E$61,5,FALSE)*F5174-$R5174</f>
        <v>73555.199999999997</v>
      </c>
      <c r="J5174">
        <f t="shared" si="240"/>
        <v>2022</v>
      </c>
      <c r="P5174" t="str">
        <f>MID(VLOOKUP($D5174,業務!$A$1:$E$11,2,FALSE),FIND("/",VLOOKUP($D5174,業務!$A$1:$E$11,2,FALSE))+1,2)</f>
        <v>專員</v>
      </c>
      <c r="Q5174">
        <f t="shared" si="241"/>
        <v>0.01</v>
      </c>
      <c r="R5174">
        <f t="shared" si="242"/>
        <v>1324.8</v>
      </c>
    </row>
    <row r="5175" spans="1:18" ht="15.75" customHeight="1">
      <c r="A5175" s="19">
        <v>5174</v>
      </c>
      <c r="B5175" s="4">
        <v>22</v>
      </c>
      <c r="C5175" s="15">
        <v>112</v>
      </c>
      <c r="D5175" s="21">
        <v>4</v>
      </c>
      <c r="E5175" s="22">
        <v>44809</v>
      </c>
      <c r="F5175" s="26">
        <v>100</v>
      </c>
      <c r="G5175" s="24">
        <v>0.08</v>
      </c>
      <c r="H5175">
        <f>VLOOKUP($B5175,產品!$A$1:$E$61,4,FALSE)*(1-$G5175)*$F5175</f>
        <v>165600</v>
      </c>
      <c r="I5175" s="58">
        <f>$H5175-VLOOKUP($B5175,產品!$A$2:$E$61,5,FALSE)*F5175-$R5175</f>
        <v>91612.800000000003</v>
      </c>
      <c r="J5175">
        <f t="shared" si="240"/>
        <v>2022</v>
      </c>
      <c r="P5175" t="str">
        <f>MID(VLOOKUP($D5175,業務!$A$1:$E$11,2,FALSE),FIND("/",VLOOKUP($D5175,業務!$A$1:$E$11,2,FALSE))+1,2)</f>
        <v>副理</v>
      </c>
      <c r="Q5175">
        <f t="shared" si="241"/>
        <v>1.2E-2</v>
      </c>
      <c r="R5175">
        <f t="shared" si="242"/>
        <v>1987.2</v>
      </c>
    </row>
    <row r="5176" spans="1:18" ht="15.75" customHeight="1">
      <c r="A5176" s="19">
        <v>5175</v>
      </c>
      <c r="B5176" s="4">
        <v>32</v>
      </c>
      <c r="C5176" s="15">
        <v>116</v>
      </c>
      <c r="D5176" s="21">
        <v>7</v>
      </c>
      <c r="E5176" s="33">
        <v>44810</v>
      </c>
      <c r="F5176" s="14">
        <v>8</v>
      </c>
      <c r="G5176" s="34">
        <v>0.19</v>
      </c>
      <c r="H5176">
        <f>VLOOKUP($B5176,產品!$A$1:$E$61,4,FALSE)*(1-$G5176)*$F5176</f>
        <v>48600</v>
      </c>
      <c r="I5176" s="58">
        <f>$H5176-VLOOKUP($B5176,產品!$A$2:$E$61,5,FALSE)*F5176-$R5176</f>
        <v>12016.8</v>
      </c>
      <c r="J5176">
        <f t="shared" si="240"/>
        <v>2022</v>
      </c>
      <c r="P5176" t="str">
        <f>MID(VLOOKUP($D5176,業務!$A$1:$E$11,2,FALSE),FIND("/",VLOOKUP($D5176,業務!$A$1:$E$11,2,FALSE))+1,2)</f>
        <v>副理</v>
      </c>
      <c r="Q5176">
        <f t="shared" si="241"/>
        <v>1.2E-2</v>
      </c>
      <c r="R5176">
        <f t="shared" si="242"/>
        <v>583.20000000000005</v>
      </c>
    </row>
    <row r="5177" spans="1:18" ht="15.75" customHeight="1">
      <c r="A5177" s="19">
        <v>5176</v>
      </c>
      <c r="B5177" s="4">
        <v>54</v>
      </c>
      <c r="C5177" s="15">
        <v>122</v>
      </c>
      <c r="D5177" s="21">
        <v>2</v>
      </c>
      <c r="E5177" s="33">
        <v>44810</v>
      </c>
      <c r="F5177" s="14">
        <v>9</v>
      </c>
      <c r="G5177" s="34">
        <v>0.08</v>
      </c>
      <c r="H5177">
        <f>VLOOKUP($B5177,產品!$A$1:$E$61,4,FALSE)*(1-$G5177)*$F5177</f>
        <v>149040</v>
      </c>
      <c r="I5177" s="58">
        <f>$H5177-VLOOKUP($B5177,產品!$A$2:$E$61,5,FALSE)*F5177-$R5177</f>
        <v>33404.400000000001</v>
      </c>
      <c r="J5177">
        <f t="shared" si="240"/>
        <v>2022</v>
      </c>
      <c r="P5177" t="str">
        <f>MID(VLOOKUP($D5177,業務!$A$1:$E$11,2,FALSE),FIND("/",VLOOKUP($D5177,業務!$A$1:$E$11,2,FALSE))+1,2)</f>
        <v>經理</v>
      </c>
      <c r="Q5177">
        <f t="shared" si="241"/>
        <v>1.4999999999999999E-2</v>
      </c>
      <c r="R5177">
        <f t="shared" si="242"/>
        <v>2235.6</v>
      </c>
    </row>
    <row r="5178" spans="1:18" ht="15.75" customHeight="1">
      <c r="A5178" s="19">
        <v>5177</v>
      </c>
      <c r="B5178" s="4">
        <v>55</v>
      </c>
      <c r="C5178" s="15">
        <v>271</v>
      </c>
      <c r="D5178" s="21">
        <v>6</v>
      </c>
      <c r="E5178" s="22">
        <v>44810</v>
      </c>
      <c r="F5178" s="26">
        <v>9</v>
      </c>
      <c r="G5178" s="24">
        <v>0.2</v>
      </c>
      <c r="H5178">
        <f>VLOOKUP($B5178,產品!$A$1:$E$61,4,FALSE)*(1-$G5178)*$F5178</f>
        <v>144000</v>
      </c>
      <c r="I5178" s="58">
        <f>$H5178-VLOOKUP($B5178,產品!$A$2:$E$61,5,FALSE)*F5178-$R5178</f>
        <v>16560</v>
      </c>
      <c r="J5178">
        <f t="shared" si="240"/>
        <v>2022</v>
      </c>
      <c r="P5178" t="str">
        <f>MID(VLOOKUP($D5178,業務!$A$1:$E$11,2,FALSE),FIND("/",VLOOKUP($D5178,業務!$A$1:$E$11,2,FALSE))+1,2)</f>
        <v>專員</v>
      </c>
      <c r="Q5178">
        <f t="shared" si="241"/>
        <v>0.01</v>
      </c>
      <c r="R5178">
        <f t="shared" si="242"/>
        <v>1440</v>
      </c>
    </row>
    <row r="5179" spans="1:18" ht="15.75" customHeight="1">
      <c r="A5179" s="19">
        <v>5178</v>
      </c>
      <c r="B5179" s="4">
        <v>8</v>
      </c>
      <c r="C5179" s="15">
        <v>8</v>
      </c>
      <c r="D5179" s="21">
        <v>3</v>
      </c>
      <c r="E5179" s="22">
        <v>44810</v>
      </c>
      <c r="F5179" s="26">
        <v>20</v>
      </c>
      <c r="G5179" s="24">
        <v>0.06</v>
      </c>
      <c r="H5179">
        <f>VLOOKUP($B5179,產品!$A$1:$E$61,4,FALSE)*(1-$G5179)*$F5179</f>
        <v>18800</v>
      </c>
      <c r="I5179" s="58">
        <f>$H5179-VLOOKUP($B5179,產品!$A$2:$E$61,5,FALSE)*F5179-$R5179</f>
        <v>10499.2</v>
      </c>
      <c r="J5179">
        <f t="shared" si="240"/>
        <v>2022</v>
      </c>
      <c r="P5179" t="str">
        <f>MID(VLOOKUP($D5179,業務!$A$1:$E$11,2,FALSE),FIND("/",VLOOKUP($D5179,業務!$A$1:$E$11,2,FALSE))+1,2)</f>
        <v>協理</v>
      </c>
      <c r="Q5179">
        <f t="shared" si="241"/>
        <v>1.6E-2</v>
      </c>
      <c r="R5179">
        <f t="shared" si="242"/>
        <v>300.8</v>
      </c>
    </row>
    <row r="5180" spans="1:18" ht="15.75" customHeight="1">
      <c r="A5180" s="19">
        <v>5179</v>
      </c>
      <c r="B5180" s="4">
        <v>22</v>
      </c>
      <c r="C5180" s="15">
        <v>7</v>
      </c>
      <c r="D5180" s="21">
        <v>3</v>
      </c>
      <c r="E5180" s="22">
        <v>44810</v>
      </c>
      <c r="F5180" s="26">
        <v>75</v>
      </c>
      <c r="G5180" s="24">
        <v>0.18</v>
      </c>
      <c r="H5180">
        <f>VLOOKUP($B5180,產品!$A$1:$E$61,4,FALSE)*(1-$G5180)*$F5180</f>
        <v>110700</v>
      </c>
      <c r="I5180" s="58">
        <f>$H5180-VLOOKUP($B5180,產品!$A$2:$E$61,5,FALSE)*F5180-$R5180</f>
        <v>54928.800000000003</v>
      </c>
      <c r="J5180">
        <f t="shared" si="240"/>
        <v>2022</v>
      </c>
      <c r="P5180" t="str">
        <f>MID(VLOOKUP($D5180,業務!$A$1:$E$11,2,FALSE),FIND("/",VLOOKUP($D5180,業務!$A$1:$E$11,2,FALSE))+1,2)</f>
        <v>協理</v>
      </c>
      <c r="Q5180">
        <f t="shared" si="241"/>
        <v>1.6E-2</v>
      </c>
      <c r="R5180">
        <f t="shared" si="242"/>
        <v>1771.2</v>
      </c>
    </row>
    <row r="5181" spans="1:18" ht="15.75" customHeight="1">
      <c r="A5181" s="19">
        <v>5180</v>
      </c>
      <c r="B5181" s="4">
        <v>22</v>
      </c>
      <c r="C5181" s="15">
        <v>8</v>
      </c>
      <c r="D5181" s="21">
        <v>2</v>
      </c>
      <c r="E5181" s="22">
        <v>44810</v>
      </c>
      <c r="F5181" s="26">
        <v>100</v>
      </c>
      <c r="G5181" s="24">
        <v>0.05</v>
      </c>
      <c r="H5181">
        <f>VLOOKUP($B5181,產品!$A$1:$E$61,4,FALSE)*(1-$G5181)*$F5181</f>
        <v>171000</v>
      </c>
      <c r="I5181" s="58">
        <f>$H5181-VLOOKUP($B5181,產品!$A$2:$E$61,5,FALSE)*F5181-$R5181</f>
        <v>96435</v>
      </c>
      <c r="J5181">
        <f t="shared" si="240"/>
        <v>2022</v>
      </c>
      <c r="P5181" t="str">
        <f>MID(VLOOKUP($D5181,業務!$A$1:$E$11,2,FALSE),FIND("/",VLOOKUP($D5181,業務!$A$1:$E$11,2,FALSE))+1,2)</f>
        <v>經理</v>
      </c>
      <c r="Q5181">
        <f t="shared" si="241"/>
        <v>1.4999999999999999E-2</v>
      </c>
      <c r="R5181">
        <f t="shared" si="242"/>
        <v>2565</v>
      </c>
    </row>
    <row r="5182" spans="1:18" ht="15.75" customHeight="1">
      <c r="A5182" s="19">
        <v>5181</v>
      </c>
      <c r="B5182" s="4">
        <v>6</v>
      </c>
      <c r="C5182" s="15">
        <v>275</v>
      </c>
      <c r="D5182" s="21">
        <v>9</v>
      </c>
      <c r="E5182" s="22">
        <v>44810</v>
      </c>
      <c r="F5182" s="26">
        <v>200</v>
      </c>
      <c r="G5182" s="24">
        <v>7.0000000000000007E-2</v>
      </c>
      <c r="H5182">
        <f>VLOOKUP($B5182,產品!$A$1:$E$61,4,FALSE)*(1-$G5182)*$F5182</f>
        <v>185999.99999999997</v>
      </c>
      <c r="I5182" s="58">
        <f>$H5182-VLOOKUP($B5182,產品!$A$2:$E$61,5,FALSE)*F5182-$R5182</f>
        <v>103209.99999999997</v>
      </c>
      <c r="J5182">
        <f t="shared" si="240"/>
        <v>2022</v>
      </c>
      <c r="P5182" t="str">
        <f>MID(VLOOKUP($D5182,業務!$A$1:$E$11,2,FALSE),FIND("/",VLOOKUP($D5182,業務!$A$1:$E$11,2,FALSE))+1,2)</f>
        <v>經理</v>
      </c>
      <c r="Q5182">
        <f t="shared" si="241"/>
        <v>1.4999999999999999E-2</v>
      </c>
      <c r="R5182">
        <f t="shared" si="242"/>
        <v>2789.9999999999995</v>
      </c>
    </row>
    <row r="5183" spans="1:18" ht="15.75" customHeight="1">
      <c r="A5183" s="19">
        <v>5182</v>
      </c>
      <c r="B5183" s="4">
        <v>53</v>
      </c>
      <c r="C5183" s="15">
        <v>118</v>
      </c>
      <c r="D5183" s="21">
        <v>5</v>
      </c>
      <c r="E5183" s="22">
        <v>44811</v>
      </c>
      <c r="F5183" s="26">
        <v>7</v>
      </c>
      <c r="G5183" s="24">
        <v>0.05</v>
      </c>
      <c r="H5183">
        <f>VLOOKUP($B5183,產品!$A$1:$E$61,4,FALSE)*(1-$G5183)*$F5183</f>
        <v>99750</v>
      </c>
      <c r="I5183" s="58">
        <f>$H5183-VLOOKUP($B5183,產品!$A$2:$E$61,5,FALSE)*F5183-$R5183</f>
        <v>25252.5</v>
      </c>
      <c r="J5183">
        <f t="shared" si="240"/>
        <v>2022</v>
      </c>
      <c r="P5183" t="str">
        <f>MID(VLOOKUP($D5183,業務!$A$1:$E$11,2,FALSE),FIND("/",VLOOKUP($D5183,業務!$A$1:$E$11,2,FALSE))+1,2)</f>
        <v>專員</v>
      </c>
      <c r="Q5183">
        <f t="shared" si="241"/>
        <v>0.01</v>
      </c>
      <c r="R5183">
        <f t="shared" si="242"/>
        <v>997.5</v>
      </c>
    </row>
    <row r="5184" spans="1:18" ht="15.75" customHeight="1">
      <c r="A5184" s="19">
        <v>5183</v>
      </c>
      <c r="B5184" s="4">
        <v>5</v>
      </c>
      <c r="C5184" s="15">
        <v>124</v>
      </c>
      <c r="D5184" s="21">
        <v>7</v>
      </c>
      <c r="E5184" s="33">
        <v>44811</v>
      </c>
      <c r="F5184" s="14">
        <v>12</v>
      </c>
      <c r="G5184" s="34">
        <v>0.05</v>
      </c>
      <c r="H5184">
        <f>VLOOKUP($B5184,產品!$A$1:$E$61,4,FALSE)*(1-$G5184)*$F5184</f>
        <v>11400</v>
      </c>
      <c r="I5184" s="58">
        <f>$H5184-VLOOKUP($B5184,產品!$A$2:$E$61,5,FALSE)*F5184-$R5184</f>
        <v>6463.2</v>
      </c>
      <c r="J5184">
        <f t="shared" si="240"/>
        <v>2022</v>
      </c>
      <c r="P5184" t="str">
        <f>MID(VLOOKUP($D5184,業務!$A$1:$E$11,2,FALSE),FIND("/",VLOOKUP($D5184,業務!$A$1:$E$11,2,FALSE))+1,2)</f>
        <v>副理</v>
      </c>
      <c r="Q5184">
        <f t="shared" si="241"/>
        <v>1.2E-2</v>
      </c>
      <c r="R5184">
        <f t="shared" si="242"/>
        <v>136.80000000000001</v>
      </c>
    </row>
    <row r="5185" spans="1:18" ht="15.75" customHeight="1">
      <c r="A5185" s="19">
        <v>5184</v>
      </c>
      <c r="B5185" s="4">
        <v>4</v>
      </c>
      <c r="C5185" s="15">
        <v>115</v>
      </c>
      <c r="D5185" s="21">
        <v>9</v>
      </c>
      <c r="E5185" s="22">
        <v>44811</v>
      </c>
      <c r="F5185" s="26">
        <v>20</v>
      </c>
      <c r="G5185" s="24">
        <v>0.08</v>
      </c>
      <c r="H5185">
        <f>VLOOKUP($B5185,產品!$A$1:$E$61,4,FALSE)*(1-$G5185)*$F5185</f>
        <v>18400</v>
      </c>
      <c r="I5185" s="58">
        <f>$H5185-VLOOKUP($B5185,產品!$A$2:$E$61,5,FALSE)*F5185-$R5185</f>
        <v>10124</v>
      </c>
      <c r="J5185">
        <f t="shared" si="240"/>
        <v>2022</v>
      </c>
      <c r="P5185" t="str">
        <f>MID(VLOOKUP($D5185,業務!$A$1:$E$11,2,FALSE),FIND("/",VLOOKUP($D5185,業務!$A$1:$E$11,2,FALSE))+1,2)</f>
        <v>經理</v>
      </c>
      <c r="Q5185">
        <f t="shared" si="241"/>
        <v>1.4999999999999999E-2</v>
      </c>
      <c r="R5185">
        <f t="shared" si="242"/>
        <v>276</v>
      </c>
    </row>
    <row r="5186" spans="1:18" ht="15.75" customHeight="1">
      <c r="A5186" s="19">
        <v>5185</v>
      </c>
      <c r="B5186" s="4">
        <v>35</v>
      </c>
      <c r="C5186" s="15">
        <v>115</v>
      </c>
      <c r="D5186" s="21">
        <v>7</v>
      </c>
      <c r="E5186" s="22">
        <v>44811</v>
      </c>
      <c r="F5186" s="26">
        <v>25</v>
      </c>
      <c r="G5186" s="24">
        <v>0.18</v>
      </c>
      <c r="H5186">
        <f>VLOOKUP($B5186,產品!$A$1:$E$61,4,FALSE)*(1-$G5186)*$F5186</f>
        <v>174250.00000000003</v>
      </c>
      <c r="I5186" s="58">
        <f>$H5186-VLOOKUP($B5186,產品!$A$2:$E$61,5,FALSE)*F5186-$R5186</f>
        <v>44659.000000000029</v>
      </c>
      <c r="J5186">
        <f t="shared" si="240"/>
        <v>2022</v>
      </c>
      <c r="P5186" t="str">
        <f>MID(VLOOKUP($D5186,業務!$A$1:$E$11,2,FALSE),FIND("/",VLOOKUP($D5186,業務!$A$1:$E$11,2,FALSE))+1,2)</f>
        <v>副理</v>
      </c>
      <c r="Q5186">
        <f t="shared" si="241"/>
        <v>1.2E-2</v>
      </c>
      <c r="R5186">
        <f t="shared" si="242"/>
        <v>2091.0000000000005</v>
      </c>
    </row>
    <row r="5187" spans="1:18" ht="15.75" customHeight="1">
      <c r="A5187" s="19">
        <v>5186</v>
      </c>
      <c r="B5187" s="4">
        <v>25</v>
      </c>
      <c r="C5187" s="15">
        <v>114</v>
      </c>
      <c r="D5187" s="21">
        <v>10</v>
      </c>
      <c r="E5187" s="22">
        <v>44812</v>
      </c>
      <c r="F5187" s="26">
        <v>3</v>
      </c>
      <c r="G5187" s="24">
        <v>7.0000000000000007E-2</v>
      </c>
      <c r="H5187">
        <f>VLOOKUP($B5187,產品!$A$1:$E$61,4,FALSE)*(1-$G5187)*$F5187</f>
        <v>16740</v>
      </c>
      <c r="I5187" s="58">
        <f>$H5187-VLOOKUP($B5187,產品!$A$2:$E$61,5,FALSE)*F5187-$R5187</f>
        <v>5772.6</v>
      </c>
      <c r="J5187">
        <f t="shared" ref="J5187:J5250" si="243">YEAR(E5187)</f>
        <v>2022</v>
      </c>
      <c r="P5187" t="str">
        <f>MID(VLOOKUP($D5187,業務!$A$1:$E$11,2,FALSE),FIND("/",VLOOKUP($D5187,業務!$A$1:$E$11,2,FALSE))+1,2)</f>
        <v>專員</v>
      </c>
      <c r="Q5187">
        <f t="shared" ref="Q5187:Q5250" si="244">IF($P5187="專員",1%,IF($P5187="副理",1.2%,IF($P5187="經理",1.5%,IF($P5187="協理",1.6%,0))))</f>
        <v>0.01</v>
      </c>
      <c r="R5187">
        <f t="shared" ref="R5187:R5250" si="245">$H5187*$Q5187</f>
        <v>167.4</v>
      </c>
    </row>
    <row r="5188" spans="1:18" ht="15.75" customHeight="1">
      <c r="A5188" s="19">
        <v>5187</v>
      </c>
      <c r="B5188" s="4">
        <v>35</v>
      </c>
      <c r="C5188" s="15">
        <v>263</v>
      </c>
      <c r="D5188" s="21">
        <v>2</v>
      </c>
      <c r="E5188" s="22">
        <v>44812</v>
      </c>
      <c r="F5188" s="26">
        <v>6</v>
      </c>
      <c r="G5188" s="24">
        <v>0.14000000000000001</v>
      </c>
      <c r="H5188">
        <f>VLOOKUP($B5188,產品!$A$1:$E$61,4,FALSE)*(1-$G5188)*$F5188</f>
        <v>43860</v>
      </c>
      <c r="I5188" s="58">
        <f>$H5188-VLOOKUP($B5188,產品!$A$2:$E$61,5,FALSE)*F5188-$R5188</f>
        <v>12602.1</v>
      </c>
      <c r="J5188">
        <f t="shared" si="243"/>
        <v>2022</v>
      </c>
      <c r="P5188" t="str">
        <f>MID(VLOOKUP($D5188,業務!$A$1:$E$11,2,FALSE),FIND("/",VLOOKUP($D5188,業務!$A$1:$E$11,2,FALSE))+1,2)</f>
        <v>經理</v>
      </c>
      <c r="Q5188">
        <f t="shared" si="244"/>
        <v>1.4999999999999999E-2</v>
      </c>
      <c r="R5188">
        <f t="shared" si="245"/>
        <v>657.9</v>
      </c>
    </row>
    <row r="5189" spans="1:18" ht="15.75" customHeight="1">
      <c r="A5189" s="19">
        <v>5188</v>
      </c>
      <c r="B5189" s="4">
        <v>54</v>
      </c>
      <c r="C5189" s="15">
        <v>8</v>
      </c>
      <c r="D5189" s="21">
        <v>8</v>
      </c>
      <c r="E5189" s="22">
        <v>44812</v>
      </c>
      <c r="F5189" s="26">
        <v>8</v>
      </c>
      <c r="G5189" s="24">
        <v>0.14000000000000001</v>
      </c>
      <c r="H5189">
        <f>VLOOKUP($B5189,產品!$A$1:$E$61,4,FALSE)*(1-$G5189)*$F5189</f>
        <v>123840</v>
      </c>
      <c r="I5189" s="58">
        <f>$H5189-VLOOKUP($B5189,產品!$A$2:$E$61,5,FALSE)*F5189-$R5189</f>
        <v>21801.599999999999</v>
      </c>
      <c r="J5189">
        <f t="shared" si="243"/>
        <v>2022</v>
      </c>
      <c r="P5189" t="str">
        <f>MID(VLOOKUP($D5189,業務!$A$1:$E$11,2,FALSE),FIND("/",VLOOKUP($D5189,業務!$A$1:$E$11,2,FALSE))+1,2)</f>
        <v>專員</v>
      </c>
      <c r="Q5189">
        <f t="shared" si="244"/>
        <v>0.01</v>
      </c>
      <c r="R5189">
        <f t="shared" si="245"/>
        <v>1238.4000000000001</v>
      </c>
    </row>
    <row r="5190" spans="1:18" ht="15.75" customHeight="1">
      <c r="A5190" s="19">
        <v>5189</v>
      </c>
      <c r="B5190" s="4">
        <v>53</v>
      </c>
      <c r="C5190" s="15">
        <v>12</v>
      </c>
      <c r="D5190" s="21">
        <v>3</v>
      </c>
      <c r="E5190" s="22">
        <v>44812</v>
      </c>
      <c r="F5190" s="26">
        <v>10</v>
      </c>
      <c r="G5190" s="24">
        <v>0.17</v>
      </c>
      <c r="H5190">
        <f>VLOOKUP($B5190,產品!$A$1:$E$61,4,FALSE)*(1-$G5190)*$F5190</f>
        <v>124500</v>
      </c>
      <c r="I5190" s="58">
        <f>$H5190-VLOOKUP($B5190,產品!$A$2:$E$61,5,FALSE)*F5190-$R5190</f>
        <v>17508</v>
      </c>
      <c r="J5190">
        <f t="shared" si="243"/>
        <v>2022</v>
      </c>
      <c r="P5190" t="str">
        <f>MID(VLOOKUP($D5190,業務!$A$1:$E$11,2,FALSE),FIND("/",VLOOKUP($D5190,業務!$A$1:$E$11,2,FALSE))+1,2)</f>
        <v>協理</v>
      </c>
      <c r="Q5190">
        <f t="shared" si="244"/>
        <v>1.6E-2</v>
      </c>
      <c r="R5190">
        <f t="shared" si="245"/>
        <v>1992</v>
      </c>
    </row>
    <row r="5191" spans="1:18" ht="15.75" customHeight="1">
      <c r="A5191" s="19">
        <v>5190</v>
      </c>
      <c r="B5191" s="4">
        <v>3</v>
      </c>
      <c r="C5191" s="15">
        <v>257</v>
      </c>
      <c r="D5191" s="21">
        <v>3</v>
      </c>
      <c r="E5191" s="22">
        <v>44812</v>
      </c>
      <c r="F5191" s="26">
        <v>11</v>
      </c>
      <c r="G5191" s="24">
        <v>0.08</v>
      </c>
      <c r="H5191">
        <f>VLOOKUP($B5191,產品!$A$1:$E$61,4,FALSE)*(1-$G5191)*$F5191</f>
        <v>10120</v>
      </c>
      <c r="I5191" s="58">
        <f>$H5191-VLOOKUP($B5191,產品!$A$2:$E$61,5,FALSE)*F5191-$R5191</f>
        <v>5558.08</v>
      </c>
      <c r="J5191">
        <f t="shared" si="243"/>
        <v>2022</v>
      </c>
      <c r="P5191" t="str">
        <f>MID(VLOOKUP($D5191,業務!$A$1:$E$11,2,FALSE),FIND("/",VLOOKUP($D5191,業務!$A$1:$E$11,2,FALSE))+1,2)</f>
        <v>協理</v>
      </c>
      <c r="Q5191">
        <f t="shared" si="244"/>
        <v>1.6E-2</v>
      </c>
      <c r="R5191">
        <f t="shared" si="245"/>
        <v>161.92000000000002</v>
      </c>
    </row>
    <row r="5192" spans="1:18" ht="15.75" customHeight="1">
      <c r="A5192" s="19">
        <v>5191</v>
      </c>
      <c r="B5192" s="4">
        <v>12</v>
      </c>
      <c r="C5192" s="15">
        <v>136</v>
      </c>
      <c r="D5192" s="21">
        <v>9</v>
      </c>
      <c r="E5192" s="22">
        <v>44812</v>
      </c>
      <c r="F5192" s="26">
        <v>60</v>
      </c>
      <c r="G5192" s="24">
        <v>0.18</v>
      </c>
      <c r="H5192">
        <f>VLOOKUP($B5192,產品!$A$1:$E$61,4,FALSE)*(1-$G5192)*$F5192</f>
        <v>49200.000000000007</v>
      </c>
      <c r="I5192" s="58">
        <f>$H5192-VLOOKUP($B5192,產品!$A$2:$E$61,5,FALSE)*F5192-$R5192</f>
        <v>24462.000000000007</v>
      </c>
      <c r="J5192">
        <f t="shared" si="243"/>
        <v>2022</v>
      </c>
      <c r="P5192" t="str">
        <f>MID(VLOOKUP($D5192,業務!$A$1:$E$11,2,FALSE),FIND("/",VLOOKUP($D5192,業務!$A$1:$E$11,2,FALSE))+1,2)</f>
        <v>經理</v>
      </c>
      <c r="Q5192">
        <f t="shared" si="244"/>
        <v>1.4999999999999999E-2</v>
      </c>
      <c r="R5192">
        <f t="shared" si="245"/>
        <v>738.00000000000011</v>
      </c>
    </row>
    <row r="5193" spans="1:18" ht="15.75" customHeight="1">
      <c r="A5193" s="19">
        <v>5192</v>
      </c>
      <c r="B5193" s="4">
        <v>58</v>
      </c>
      <c r="C5193" s="15">
        <v>286</v>
      </c>
      <c r="D5193" s="21">
        <v>3</v>
      </c>
      <c r="E5193" s="22">
        <v>44813</v>
      </c>
      <c r="F5193" s="26">
        <v>8</v>
      </c>
      <c r="G5193" s="24">
        <v>0.08</v>
      </c>
      <c r="H5193">
        <f>VLOOKUP($B5193,產品!$A$1:$E$61,4,FALSE)*(1-$G5193)*$F5193</f>
        <v>154560</v>
      </c>
      <c r="I5193" s="58">
        <f>$H5193-VLOOKUP($B5193,產品!$A$2:$E$61,5,FALSE)*F5193-$R5193</f>
        <v>34487.040000000015</v>
      </c>
      <c r="J5193">
        <f t="shared" si="243"/>
        <v>2022</v>
      </c>
      <c r="P5193" t="str">
        <f>MID(VLOOKUP($D5193,業務!$A$1:$E$11,2,FALSE),FIND("/",VLOOKUP($D5193,業務!$A$1:$E$11,2,FALSE))+1,2)</f>
        <v>協理</v>
      </c>
      <c r="Q5193">
        <f t="shared" si="244"/>
        <v>1.6E-2</v>
      </c>
      <c r="R5193">
        <f t="shared" si="245"/>
        <v>2472.96</v>
      </c>
    </row>
    <row r="5194" spans="1:18" ht="15.75" customHeight="1">
      <c r="A5194" s="19">
        <v>5193</v>
      </c>
      <c r="B5194" s="4">
        <v>46</v>
      </c>
      <c r="C5194" s="15">
        <v>1</v>
      </c>
      <c r="D5194" s="21">
        <v>9</v>
      </c>
      <c r="E5194" s="22">
        <v>44813</v>
      </c>
      <c r="F5194" s="26">
        <v>10</v>
      </c>
      <c r="G5194" s="24">
        <v>0.08</v>
      </c>
      <c r="H5194">
        <f>VLOOKUP($B5194,產品!$A$1:$E$61,4,FALSE)*(1-$G5194)*$F5194</f>
        <v>156400</v>
      </c>
      <c r="I5194" s="58">
        <f>$H5194-VLOOKUP($B5194,產品!$A$2:$E$61,5,FALSE)*F5194-$R5194</f>
        <v>43554</v>
      </c>
      <c r="J5194">
        <f t="shared" si="243"/>
        <v>2022</v>
      </c>
      <c r="P5194" t="str">
        <f>MID(VLOOKUP($D5194,業務!$A$1:$E$11,2,FALSE),FIND("/",VLOOKUP($D5194,業務!$A$1:$E$11,2,FALSE))+1,2)</f>
        <v>經理</v>
      </c>
      <c r="Q5194">
        <f t="shared" si="244"/>
        <v>1.4999999999999999E-2</v>
      </c>
      <c r="R5194">
        <f t="shared" si="245"/>
        <v>2346</v>
      </c>
    </row>
    <row r="5195" spans="1:18" ht="15.75" customHeight="1">
      <c r="A5195" s="19">
        <v>5194</v>
      </c>
      <c r="B5195" s="4">
        <v>14</v>
      </c>
      <c r="C5195" s="15">
        <v>115</v>
      </c>
      <c r="D5195" s="21">
        <v>9</v>
      </c>
      <c r="E5195" s="22">
        <v>44813</v>
      </c>
      <c r="F5195" s="26">
        <v>40</v>
      </c>
      <c r="G5195" s="24">
        <v>0.15</v>
      </c>
      <c r="H5195">
        <f>VLOOKUP($B5195,產品!$A$1:$E$61,4,FALSE)*(1-$G5195)*$F5195</f>
        <v>61200</v>
      </c>
      <c r="I5195" s="58">
        <f>$H5195-VLOOKUP($B5195,產品!$A$2:$E$61,5,FALSE)*F5195-$R5195</f>
        <v>31482</v>
      </c>
      <c r="J5195">
        <f t="shared" si="243"/>
        <v>2022</v>
      </c>
      <c r="P5195" t="str">
        <f>MID(VLOOKUP($D5195,業務!$A$1:$E$11,2,FALSE),FIND("/",VLOOKUP($D5195,業務!$A$1:$E$11,2,FALSE))+1,2)</f>
        <v>經理</v>
      </c>
      <c r="Q5195">
        <f t="shared" si="244"/>
        <v>1.4999999999999999E-2</v>
      </c>
      <c r="R5195">
        <f t="shared" si="245"/>
        <v>918</v>
      </c>
    </row>
    <row r="5196" spans="1:18" ht="15.75" customHeight="1">
      <c r="A5196" s="19">
        <v>5195</v>
      </c>
      <c r="B5196" s="4">
        <v>23</v>
      </c>
      <c r="C5196" s="15">
        <v>5</v>
      </c>
      <c r="D5196" s="21">
        <v>6</v>
      </c>
      <c r="E5196" s="22">
        <v>44813</v>
      </c>
      <c r="F5196" s="26">
        <v>50</v>
      </c>
      <c r="G5196" s="24">
        <v>0.09</v>
      </c>
      <c r="H5196">
        <f>VLOOKUP($B5196,產品!$A$1:$E$61,4,FALSE)*(1-$G5196)*$F5196</f>
        <v>81900</v>
      </c>
      <c r="I5196" s="58">
        <f>$H5196-VLOOKUP($B5196,產品!$A$2:$E$61,5,FALSE)*F5196-$R5196</f>
        <v>45081</v>
      </c>
      <c r="J5196">
        <f t="shared" si="243"/>
        <v>2022</v>
      </c>
      <c r="P5196" t="str">
        <f>MID(VLOOKUP($D5196,業務!$A$1:$E$11,2,FALSE),FIND("/",VLOOKUP($D5196,業務!$A$1:$E$11,2,FALSE))+1,2)</f>
        <v>專員</v>
      </c>
      <c r="Q5196">
        <f t="shared" si="244"/>
        <v>0.01</v>
      </c>
      <c r="R5196">
        <f t="shared" si="245"/>
        <v>819</v>
      </c>
    </row>
    <row r="5197" spans="1:18" ht="15.75" customHeight="1">
      <c r="A5197" s="19">
        <v>5196</v>
      </c>
      <c r="B5197" s="4">
        <v>18</v>
      </c>
      <c r="C5197" s="15">
        <v>10</v>
      </c>
      <c r="D5197" s="21">
        <v>4</v>
      </c>
      <c r="E5197" s="22">
        <v>44813</v>
      </c>
      <c r="F5197" s="26">
        <v>70</v>
      </c>
      <c r="G5197" s="24">
        <v>0.1</v>
      </c>
      <c r="H5197">
        <f>VLOOKUP($B5197,產品!$A$1:$E$61,4,FALSE)*(1-$G5197)*$F5197</f>
        <v>113400</v>
      </c>
      <c r="I5197" s="58">
        <f>$H5197-VLOOKUP($B5197,產品!$A$2:$E$61,5,FALSE)*F5197-$R5197</f>
        <v>61639.199999999997</v>
      </c>
      <c r="J5197">
        <f t="shared" si="243"/>
        <v>2022</v>
      </c>
      <c r="P5197" t="str">
        <f>MID(VLOOKUP($D5197,業務!$A$1:$E$11,2,FALSE),FIND("/",VLOOKUP($D5197,業務!$A$1:$E$11,2,FALSE))+1,2)</f>
        <v>副理</v>
      </c>
      <c r="Q5197">
        <f t="shared" si="244"/>
        <v>1.2E-2</v>
      </c>
      <c r="R5197">
        <f t="shared" si="245"/>
        <v>1360.8</v>
      </c>
    </row>
    <row r="5198" spans="1:18" ht="15.75" customHeight="1">
      <c r="A5198" s="19">
        <v>5197</v>
      </c>
      <c r="B5198" s="4">
        <v>14</v>
      </c>
      <c r="C5198" s="15">
        <v>6</v>
      </c>
      <c r="D5198" s="21">
        <v>6</v>
      </c>
      <c r="E5198" s="33">
        <v>44813</v>
      </c>
      <c r="F5198" s="14">
        <v>70</v>
      </c>
      <c r="G5198" s="34">
        <v>0.14000000000000001</v>
      </c>
      <c r="H5198">
        <f>VLOOKUP($B5198,產品!$A$1:$E$61,4,FALSE)*(1-$G5198)*$F5198</f>
        <v>108360</v>
      </c>
      <c r="I5198" s="58">
        <f>$H5198-VLOOKUP($B5198,產品!$A$2:$E$61,5,FALSE)*F5198-$R5198</f>
        <v>56876.4</v>
      </c>
      <c r="J5198">
        <f t="shared" si="243"/>
        <v>2022</v>
      </c>
      <c r="P5198" t="str">
        <f>MID(VLOOKUP($D5198,業務!$A$1:$E$11,2,FALSE),FIND("/",VLOOKUP($D5198,業務!$A$1:$E$11,2,FALSE))+1,2)</f>
        <v>專員</v>
      </c>
      <c r="Q5198">
        <f t="shared" si="244"/>
        <v>0.01</v>
      </c>
      <c r="R5198">
        <f t="shared" si="245"/>
        <v>1083.5999999999999</v>
      </c>
    </row>
    <row r="5199" spans="1:18" ht="15.75" customHeight="1">
      <c r="A5199" s="19">
        <v>5198</v>
      </c>
      <c r="B5199" s="4">
        <v>14</v>
      </c>
      <c r="C5199" s="15">
        <v>112</v>
      </c>
      <c r="D5199" s="21">
        <v>9</v>
      </c>
      <c r="E5199" s="22">
        <v>44813</v>
      </c>
      <c r="F5199" s="26">
        <v>150</v>
      </c>
      <c r="G5199" s="24">
        <v>0.17</v>
      </c>
      <c r="H5199">
        <f>VLOOKUP($B5199,產品!$A$1:$E$61,4,FALSE)*(1-$G5199)*$F5199</f>
        <v>224100</v>
      </c>
      <c r="I5199" s="58">
        <f>$H5199-VLOOKUP($B5199,產品!$A$2:$E$61,5,FALSE)*F5199-$R5199</f>
        <v>112738.5</v>
      </c>
      <c r="J5199">
        <f t="shared" si="243"/>
        <v>2022</v>
      </c>
      <c r="P5199" t="str">
        <f>MID(VLOOKUP($D5199,業務!$A$1:$E$11,2,FALSE),FIND("/",VLOOKUP($D5199,業務!$A$1:$E$11,2,FALSE))+1,2)</f>
        <v>經理</v>
      </c>
      <c r="Q5199">
        <f t="shared" si="244"/>
        <v>1.4999999999999999E-2</v>
      </c>
      <c r="R5199">
        <f t="shared" si="245"/>
        <v>3361.5</v>
      </c>
    </row>
    <row r="5200" spans="1:18" ht="15.75" customHeight="1">
      <c r="A5200" s="19">
        <v>5199</v>
      </c>
      <c r="B5200" s="4">
        <v>20</v>
      </c>
      <c r="C5200" s="15">
        <v>118</v>
      </c>
      <c r="D5200" s="21">
        <v>9</v>
      </c>
      <c r="E5200" s="22">
        <v>44814</v>
      </c>
      <c r="F5200" s="26">
        <v>90</v>
      </c>
      <c r="G5200" s="24">
        <v>0.08</v>
      </c>
      <c r="H5200">
        <f>VLOOKUP($B5200,產品!$A$1:$E$61,4,FALSE)*(1-$G5200)*$F5200</f>
        <v>149040</v>
      </c>
      <c r="I5200" s="58">
        <f>$H5200-VLOOKUP($B5200,產品!$A$2:$E$61,5,FALSE)*F5200-$R5200</f>
        <v>82004.399999999994</v>
      </c>
      <c r="J5200">
        <f t="shared" si="243"/>
        <v>2022</v>
      </c>
      <c r="P5200" t="str">
        <f>MID(VLOOKUP($D5200,業務!$A$1:$E$11,2,FALSE),FIND("/",VLOOKUP($D5200,業務!$A$1:$E$11,2,FALSE))+1,2)</f>
        <v>經理</v>
      </c>
      <c r="Q5200">
        <f t="shared" si="244"/>
        <v>1.4999999999999999E-2</v>
      </c>
      <c r="R5200">
        <f t="shared" si="245"/>
        <v>2235.6</v>
      </c>
    </row>
    <row r="5201" spans="1:18" ht="15.75" customHeight="1">
      <c r="A5201" s="19">
        <v>5200</v>
      </c>
      <c r="B5201" s="4">
        <v>34</v>
      </c>
      <c r="C5201" s="15">
        <v>263</v>
      </c>
      <c r="D5201" s="21">
        <v>7</v>
      </c>
      <c r="E5201" s="22">
        <v>44815</v>
      </c>
      <c r="F5201" s="26">
        <v>2</v>
      </c>
      <c r="G5201" s="24">
        <v>0.18</v>
      </c>
      <c r="H5201">
        <f>VLOOKUP($B5201,產品!$A$1:$E$61,4,FALSE)*(1-$G5201)*$F5201</f>
        <v>13120.000000000002</v>
      </c>
      <c r="I5201" s="58">
        <f>$H5201-VLOOKUP($B5201,產品!$A$2:$E$61,5,FALSE)*F5201-$R5201</f>
        <v>3362.5600000000018</v>
      </c>
      <c r="J5201">
        <f t="shared" si="243"/>
        <v>2022</v>
      </c>
      <c r="P5201" t="str">
        <f>MID(VLOOKUP($D5201,業務!$A$1:$E$11,2,FALSE),FIND("/",VLOOKUP($D5201,業務!$A$1:$E$11,2,FALSE))+1,2)</f>
        <v>副理</v>
      </c>
      <c r="Q5201">
        <f t="shared" si="244"/>
        <v>1.2E-2</v>
      </c>
      <c r="R5201">
        <f t="shared" si="245"/>
        <v>157.44000000000003</v>
      </c>
    </row>
    <row r="5202" spans="1:18" ht="15.75" customHeight="1">
      <c r="A5202" s="19">
        <v>5201</v>
      </c>
      <c r="B5202" s="4">
        <v>44</v>
      </c>
      <c r="C5202" s="15">
        <v>6</v>
      </c>
      <c r="D5202" s="21">
        <v>7</v>
      </c>
      <c r="E5202" s="22">
        <v>44815</v>
      </c>
      <c r="F5202" s="26">
        <v>6</v>
      </c>
      <c r="G5202" s="24">
        <v>0.05</v>
      </c>
      <c r="H5202">
        <f>VLOOKUP($B5202,產品!$A$1:$E$61,4,FALSE)*(1-$G5202)*$F5202</f>
        <v>114000</v>
      </c>
      <c r="I5202" s="58">
        <f>$H5202-VLOOKUP($B5202,產品!$A$2:$E$61,5,FALSE)*F5202-$R5202</f>
        <v>34632</v>
      </c>
      <c r="J5202">
        <f t="shared" si="243"/>
        <v>2022</v>
      </c>
      <c r="P5202" t="str">
        <f>MID(VLOOKUP($D5202,業務!$A$1:$E$11,2,FALSE),FIND("/",VLOOKUP($D5202,業務!$A$1:$E$11,2,FALSE))+1,2)</f>
        <v>副理</v>
      </c>
      <c r="Q5202">
        <f t="shared" si="244"/>
        <v>1.2E-2</v>
      </c>
      <c r="R5202">
        <f t="shared" si="245"/>
        <v>1368</v>
      </c>
    </row>
    <row r="5203" spans="1:18" ht="15.75" customHeight="1">
      <c r="A5203" s="19">
        <v>5202</v>
      </c>
      <c r="B5203" s="4">
        <v>59</v>
      </c>
      <c r="C5203" s="15">
        <v>268</v>
      </c>
      <c r="D5203" s="21">
        <v>3</v>
      </c>
      <c r="E5203" s="33">
        <v>44815</v>
      </c>
      <c r="F5203" s="14">
        <v>7</v>
      </c>
      <c r="G5203" s="34">
        <v>0.17</v>
      </c>
      <c r="H5203">
        <f>VLOOKUP($B5203,產品!$A$1:$E$61,4,FALSE)*(1-$G5203)*$F5203</f>
        <v>139440</v>
      </c>
      <c r="I5203" s="58">
        <f>$H5203-VLOOKUP($B5203,產品!$A$2:$E$61,5,FALSE)*F5203-$R5203</f>
        <v>19608.96</v>
      </c>
      <c r="J5203">
        <f t="shared" si="243"/>
        <v>2022</v>
      </c>
      <c r="P5203" t="str">
        <f>MID(VLOOKUP($D5203,業務!$A$1:$E$11,2,FALSE),FIND("/",VLOOKUP($D5203,業務!$A$1:$E$11,2,FALSE))+1,2)</f>
        <v>協理</v>
      </c>
      <c r="Q5203">
        <f t="shared" si="244"/>
        <v>1.6E-2</v>
      </c>
      <c r="R5203">
        <f t="shared" si="245"/>
        <v>2231.04</v>
      </c>
    </row>
    <row r="5204" spans="1:18" ht="15.75" customHeight="1">
      <c r="A5204" s="19">
        <v>5203</v>
      </c>
      <c r="B5204" s="4">
        <v>51</v>
      </c>
      <c r="C5204" s="15">
        <v>257</v>
      </c>
      <c r="D5204" s="21">
        <v>8</v>
      </c>
      <c r="E5204" s="22">
        <v>44815</v>
      </c>
      <c r="F5204" s="26">
        <v>10</v>
      </c>
      <c r="G5204" s="24">
        <v>0.12</v>
      </c>
      <c r="H5204">
        <f>VLOOKUP($B5204,產品!$A$1:$E$61,4,FALSE)*(1-$G5204)*$F5204</f>
        <v>176000</v>
      </c>
      <c r="I5204" s="58">
        <f>$H5204-VLOOKUP($B5204,產品!$A$2:$E$61,5,FALSE)*F5204-$R5204</f>
        <v>34240</v>
      </c>
      <c r="J5204">
        <f t="shared" si="243"/>
        <v>2022</v>
      </c>
      <c r="P5204" t="str">
        <f>MID(VLOOKUP($D5204,業務!$A$1:$E$11,2,FALSE),FIND("/",VLOOKUP($D5204,業務!$A$1:$E$11,2,FALSE))+1,2)</f>
        <v>專員</v>
      </c>
      <c r="Q5204">
        <f t="shared" si="244"/>
        <v>0.01</v>
      </c>
      <c r="R5204">
        <f t="shared" si="245"/>
        <v>1760</v>
      </c>
    </row>
    <row r="5205" spans="1:18" ht="15.75" customHeight="1">
      <c r="A5205" s="19">
        <v>5204</v>
      </c>
      <c r="B5205" s="4">
        <v>8</v>
      </c>
      <c r="C5205" s="15">
        <v>284</v>
      </c>
      <c r="D5205" s="21">
        <v>3</v>
      </c>
      <c r="E5205" s="22">
        <v>44815</v>
      </c>
      <c r="F5205" s="26">
        <v>20</v>
      </c>
      <c r="G5205" s="24">
        <v>7.0000000000000007E-2</v>
      </c>
      <c r="H5205">
        <f>VLOOKUP($B5205,產品!$A$1:$E$61,4,FALSE)*(1-$G5205)*$F5205</f>
        <v>18599.999999999996</v>
      </c>
      <c r="I5205" s="58">
        <f>$H5205-VLOOKUP($B5205,產品!$A$2:$E$61,5,FALSE)*F5205-$R5205</f>
        <v>10302.399999999996</v>
      </c>
      <c r="J5205">
        <f t="shared" si="243"/>
        <v>2022</v>
      </c>
      <c r="P5205" t="str">
        <f>MID(VLOOKUP($D5205,業務!$A$1:$E$11,2,FALSE),FIND("/",VLOOKUP($D5205,業務!$A$1:$E$11,2,FALSE))+1,2)</f>
        <v>協理</v>
      </c>
      <c r="Q5205">
        <f t="shared" si="244"/>
        <v>1.6E-2</v>
      </c>
      <c r="R5205">
        <f t="shared" si="245"/>
        <v>297.59999999999997</v>
      </c>
    </row>
    <row r="5206" spans="1:18" ht="15.75" customHeight="1">
      <c r="A5206" s="19">
        <v>5205</v>
      </c>
      <c r="B5206" s="4">
        <v>2</v>
      </c>
      <c r="C5206" s="15">
        <v>7</v>
      </c>
      <c r="D5206" s="21">
        <v>6</v>
      </c>
      <c r="E5206" s="22">
        <v>44815</v>
      </c>
      <c r="F5206" s="26">
        <v>195</v>
      </c>
      <c r="G5206" s="24">
        <v>0.09</v>
      </c>
      <c r="H5206">
        <f>VLOOKUP($B5206,產品!$A$1:$E$61,4,FALSE)*(1-$G5206)*$F5206</f>
        <v>177450</v>
      </c>
      <c r="I5206" s="58">
        <f>$H5206-VLOOKUP($B5206,產品!$A$2:$E$61,5,FALSE)*F5206-$R5206</f>
        <v>97675.5</v>
      </c>
      <c r="J5206">
        <f t="shared" si="243"/>
        <v>2022</v>
      </c>
      <c r="P5206" t="str">
        <f>MID(VLOOKUP($D5206,業務!$A$1:$E$11,2,FALSE),FIND("/",VLOOKUP($D5206,業務!$A$1:$E$11,2,FALSE))+1,2)</f>
        <v>專員</v>
      </c>
      <c r="Q5206">
        <f t="shared" si="244"/>
        <v>0.01</v>
      </c>
      <c r="R5206">
        <f t="shared" si="245"/>
        <v>1774.5</v>
      </c>
    </row>
    <row r="5207" spans="1:18" ht="15.75" customHeight="1">
      <c r="A5207" s="19">
        <v>5206</v>
      </c>
      <c r="B5207" s="4">
        <v>25</v>
      </c>
      <c r="C5207" s="15">
        <v>274</v>
      </c>
      <c r="D5207" s="21">
        <v>3</v>
      </c>
      <c r="E5207" s="22">
        <v>44816</v>
      </c>
      <c r="F5207" s="26">
        <v>2</v>
      </c>
      <c r="G5207" s="24">
        <v>0.19</v>
      </c>
      <c r="H5207">
        <f>VLOOKUP($B5207,產品!$A$1:$E$61,4,FALSE)*(1-$G5207)*$F5207</f>
        <v>9720</v>
      </c>
      <c r="I5207" s="58">
        <f>$H5207-VLOOKUP($B5207,產品!$A$2:$E$61,5,FALSE)*F5207-$R5207</f>
        <v>2364.48</v>
      </c>
      <c r="J5207">
        <f t="shared" si="243"/>
        <v>2022</v>
      </c>
      <c r="P5207" t="str">
        <f>MID(VLOOKUP($D5207,業務!$A$1:$E$11,2,FALSE),FIND("/",VLOOKUP($D5207,業務!$A$1:$E$11,2,FALSE))+1,2)</f>
        <v>協理</v>
      </c>
      <c r="Q5207">
        <f t="shared" si="244"/>
        <v>1.6E-2</v>
      </c>
      <c r="R5207">
        <f t="shared" si="245"/>
        <v>155.52000000000001</v>
      </c>
    </row>
    <row r="5208" spans="1:18" ht="15.75" customHeight="1">
      <c r="A5208" s="19">
        <v>5207</v>
      </c>
      <c r="B5208" s="4">
        <v>39</v>
      </c>
      <c r="C5208" s="15">
        <v>115</v>
      </c>
      <c r="D5208" s="21">
        <v>7</v>
      </c>
      <c r="E5208" s="33">
        <v>44816</v>
      </c>
      <c r="F5208" s="14">
        <v>4</v>
      </c>
      <c r="G5208" s="34">
        <v>0.12</v>
      </c>
      <c r="H5208">
        <f>VLOOKUP($B5208,產品!$A$1:$E$61,4,FALSE)*(1-$G5208)*$F5208</f>
        <v>63360</v>
      </c>
      <c r="I5208" s="58">
        <f>$H5208-VLOOKUP($B5208,產品!$A$2:$E$61,5,FALSE)*F5208-$R5208</f>
        <v>15799.68</v>
      </c>
      <c r="J5208">
        <f t="shared" si="243"/>
        <v>2022</v>
      </c>
      <c r="P5208" t="str">
        <f>MID(VLOOKUP($D5208,業務!$A$1:$E$11,2,FALSE),FIND("/",VLOOKUP($D5208,業務!$A$1:$E$11,2,FALSE))+1,2)</f>
        <v>副理</v>
      </c>
      <c r="Q5208">
        <f t="shared" si="244"/>
        <v>1.2E-2</v>
      </c>
      <c r="R5208">
        <f t="shared" si="245"/>
        <v>760.32</v>
      </c>
    </row>
    <row r="5209" spans="1:18" ht="15.75" customHeight="1">
      <c r="A5209" s="19">
        <v>5208</v>
      </c>
      <c r="B5209" s="4">
        <v>46</v>
      </c>
      <c r="C5209" s="15">
        <v>275</v>
      </c>
      <c r="D5209" s="21">
        <v>9</v>
      </c>
      <c r="E5209" s="22">
        <v>44816</v>
      </c>
      <c r="F5209" s="26">
        <v>6</v>
      </c>
      <c r="G5209" s="24">
        <v>0.18</v>
      </c>
      <c r="H5209">
        <f>VLOOKUP($B5209,產品!$A$1:$E$61,4,FALSE)*(1-$G5209)*$F5209</f>
        <v>83640.000000000015</v>
      </c>
      <c r="I5209" s="58">
        <f>$H5209-VLOOKUP($B5209,產品!$A$2:$E$61,5,FALSE)*F5209-$R5209</f>
        <v>16085.400000000014</v>
      </c>
      <c r="J5209">
        <f t="shared" si="243"/>
        <v>2022</v>
      </c>
      <c r="P5209" t="str">
        <f>MID(VLOOKUP($D5209,業務!$A$1:$E$11,2,FALSE),FIND("/",VLOOKUP($D5209,業務!$A$1:$E$11,2,FALSE))+1,2)</f>
        <v>經理</v>
      </c>
      <c r="Q5209">
        <f t="shared" si="244"/>
        <v>1.4999999999999999E-2</v>
      </c>
      <c r="R5209">
        <f t="shared" si="245"/>
        <v>1254.6000000000001</v>
      </c>
    </row>
    <row r="5210" spans="1:18" ht="15.75" customHeight="1">
      <c r="A5210" s="19">
        <v>5209</v>
      </c>
      <c r="B5210" s="4">
        <v>37</v>
      </c>
      <c r="C5210" s="15">
        <v>257</v>
      </c>
      <c r="D5210" s="21">
        <v>9</v>
      </c>
      <c r="E5210" s="33">
        <v>44816</v>
      </c>
      <c r="F5210" s="14">
        <v>20</v>
      </c>
      <c r="G5210" s="34">
        <v>0.11</v>
      </c>
      <c r="H5210">
        <f>VLOOKUP($B5210,產品!$A$1:$E$61,4,FALSE)*(1-$G5210)*$F5210</f>
        <v>213600</v>
      </c>
      <c r="I5210" s="58">
        <f>$H5210-VLOOKUP($B5210,產品!$A$2:$E$61,5,FALSE)*F5210-$R5210</f>
        <v>54396</v>
      </c>
      <c r="J5210">
        <f t="shared" si="243"/>
        <v>2022</v>
      </c>
      <c r="P5210" t="str">
        <f>MID(VLOOKUP($D5210,業務!$A$1:$E$11,2,FALSE),FIND("/",VLOOKUP($D5210,業務!$A$1:$E$11,2,FALSE))+1,2)</f>
        <v>經理</v>
      </c>
      <c r="Q5210">
        <f t="shared" si="244"/>
        <v>1.4999999999999999E-2</v>
      </c>
      <c r="R5210">
        <f t="shared" si="245"/>
        <v>3204</v>
      </c>
    </row>
    <row r="5211" spans="1:18" ht="15.75" customHeight="1">
      <c r="A5211" s="19">
        <v>5210</v>
      </c>
      <c r="B5211" s="4">
        <v>9</v>
      </c>
      <c r="C5211" s="15">
        <v>262</v>
      </c>
      <c r="D5211" s="21">
        <v>8</v>
      </c>
      <c r="E5211" s="22">
        <v>44816</v>
      </c>
      <c r="F5211" s="26">
        <v>20</v>
      </c>
      <c r="G5211" s="24">
        <v>0.13</v>
      </c>
      <c r="H5211">
        <f>VLOOKUP($B5211,產品!$A$1:$E$61,4,FALSE)*(1-$G5211)*$F5211</f>
        <v>17400</v>
      </c>
      <c r="I5211" s="58">
        <f>$H5211-VLOOKUP($B5211,產品!$A$2:$E$61,5,FALSE)*F5211-$R5211</f>
        <v>9226</v>
      </c>
      <c r="J5211">
        <f t="shared" si="243"/>
        <v>2022</v>
      </c>
      <c r="P5211" t="str">
        <f>MID(VLOOKUP($D5211,業務!$A$1:$E$11,2,FALSE),FIND("/",VLOOKUP($D5211,業務!$A$1:$E$11,2,FALSE))+1,2)</f>
        <v>專員</v>
      </c>
      <c r="Q5211">
        <f t="shared" si="244"/>
        <v>0.01</v>
      </c>
      <c r="R5211">
        <f t="shared" si="245"/>
        <v>174</v>
      </c>
    </row>
    <row r="5212" spans="1:18" ht="15.75" customHeight="1">
      <c r="A5212" s="19">
        <v>5211</v>
      </c>
      <c r="B5212" s="4">
        <v>34</v>
      </c>
      <c r="C5212" s="15">
        <v>134</v>
      </c>
      <c r="D5212" s="21">
        <v>2</v>
      </c>
      <c r="E5212" s="22">
        <v>44816</v>
      </c>
      <c r="F5212" s="26">
        <v>25</v>
      </c>
      <c r="G5212" s="24">
        <v>0.17</v>
      </c>
      <c r="H5212">
        <f>VLOOKUP($B5212,產品!$A$1:$E$61,4,FALSE)*(1-$G5212)*$F5212</f>
        <v>166000</v>
      </c>
      <c r="I5212" s="58">
        <f>$H5212-VLOOKUP($B5212,產品!$A$2:$E$61,5,FALSE)*F5212-$R5212</f>
        <v>43510</v>
      </c>
      <c r="J5212">
        <f t="shared" si="243"/>
        <v>2022</v>
      </c>
      <c r="P5212" t="str">
        <f>MID(VLOOKUP($D5212,業務!$A$1:$E$11,2,FALSE),FIND("/",VLOOKUP($D5212,業務!$A$1:$E$11,2,FALSE))+1,2)</f>
        <v>經理</v>
      </c>
      <c r="Q5212">
        <f t="shared" si="244"/>
        <v>1.4999999999999999E-2</v>
      </c>
      <c r="R5212">
        <f t="shared" si="245"/>
        <v>2490</v>
      </c>
    </row>
    <row r="5213" spans="1:18" ht="15.75" customHeight="1">
      <c r="A5213" s="19">
        <v>5212</v>
      </c>
      <c r="B5213" s="4">
        <v>1</v>
      </c>
      <c r="C5213" s="15">
        <v>284</v>
      </c>
      <c r="D5213" s="21">
        <v>8</v>
      </c>
      <c r="E5213" s="22">
        <v>44816</v>
      </c>
      <c r="F5213" s="26">
        <v>30</v>
      </c>
      <c r="G5213" s="24">
        <v>0.17</v>
      </c>
      <c r="H5213">
        <f>VLOOKUP($B5213,產品!$A$1:$E$61,4,FALSE)*(1-$G5213)*$F5213</f>
        <v>24900</v>
      </c>
      <c r="I5213" s="58">
        <f>$H5213-VLOOKUP($B5213,產品!$A$2:$E$61,5,FALSE)*F5213-$R5213</f>
        <v>12651</v>
      </c>
      <c r="J5213">
        <f t="shared" si="243"/>
        <v>2022</v>
      </c>
      <c r="P5213" t="str">
        <f>MID(VLOOKUP($D5213,業務!$A$1:$E$11,2,FALSE),FIND("/",VLOOKUP($D5213,業務!$A$1:$E$11,2,FALSE))+1,2)</f>
        <v>專員</v>
      </c>
      <c r="Q5213">
        <f t="shared" si="244"/>
        <v>0.01</v>
      </c>
      <c r="R5213">
        <f t="shared" si="245"/>
        <v>249</v>
      </c>
    </row>
    <row r="5214" spans="1:18" ht="15.75" customHeight="1">
      <c r="A5214" s="19">
        <v>5213</v>
      </c>
      <c r="B5214" s="4">
        <v>11</v>
      </c>
      <c r="C5214" s="15">
        <v>294</v>
      </c>
      <c r="D5214" s="21">
        <v>2</v>
      </c>
      <c r="E5214" s="22">
        <v>44816</v>
      </c>
      <c r="F5214" s="26">
        <v>40</v>
      </c>
      <c r="G5214" s="24">
        <v>0.16</v>
      </c>
      <c r="H5214">
        <f>VLOOKUP($B5214,產品!$A$1:$E$61,4,FALSE)*(1-$G5214)*$F5214</f>
        <v>33600</v>
      </c>
      <c r="I5214" s="58">
        <f>$H5214-VLOOKUP($B5214,產品!$A$2:$E$61,5,FALSE)*F5214-$R5214</f>
        <v>17096</v>
      </c>
      <c r="J5214">
        <f t="shared" si="243"/>
        <v>2022</v>
      </c>
      <c r="P5214" t="str">
        <f>MID(VLOOKUP($D5214,業務!$A$1:$E$11,2,FALSE),FIND("/",VLOOKUP($D5214,業務!$A$1:$E$11,2,FALSE))+1,2)</f>
        <v>經理</v>
      </c>
      <c r="Q5214">
        <f t="shared" si="244"/>
        <v>1.4999999999999999E-2</v>
      </c>
      <c r="R5214">
        <f t="shared" si="245"/>
        <v>504</v>
      </c>
    </row>
    <row r="5215" spans="1:18" ht="15.75" customHeight="1">
      <c r="A5215" s="19">
        <v>5214</v>
      </c>
      <c r="B5215" s="4">
        <v>11</v>
      </c>
      <c r="C5215" s="15">
        <v>283</v>
      </c>
      <c r="D5215" s="21">
        <v>5</v>
      </c>
      <c r="E5215" s="22">
        <v>44816</v>
      </c>
      <c r="F5215" s="26">
        <v>50</v>
      </c>
      <c r="G5215" s="24">
        <v>0.09</v>
      </c>
      <c r="H5215">
        <f>VLOOKUP($B5215,產品!$A$1:$E$61,4,FALSE)*(1-$G5215)*$F5215</f>
        <v>45500</v>
      </c>
      <c r="I5215" s="58">
        <f>$H5215-VLOOKUP($B5215,產品!$A$2:$E$61,5,FALSE)*F5215-$R5215</f>
        <v>25045</v>
      </c>
      <c r="J5215">
        <f t="shared" si="243"/>
        <v>2022</v>
      </c>
      <c r="P5215" t="str">
        <f>MID(VLOOKUP($D5215,業務!$A$1:$E$11,2,FALSE),FIND("/",VLOOKUP($D5215,業務!$A$1:$E$11,2,FALSE))+1,2)</f>
        <v>專員</v>
      </c>
      <c r="Q5215">
        <f t="shared" si="244"/>
        <v>0.01</v>
      </c>
      <c r="R5215">
        <f t="shared" si="245"/>
        <v>455</v>
      </c>
    </row>
    <row r="5216" spans="1:18" ht="15.75" customHeight="1">
      <c r="A5216" s="19">
        <v>5215</v>
      </c>
      <c r="B5216" s="4">
        <v>59</v>
      </c>
      <c r="C5216" s="15">
        <v>120</v>
      </c>
      <c r="D5216" s="21">
        <v>9</v>
      </c>
      <c r="E5216" s="22">
        <v>44817</v>
      </c>
      <c r="F5216" s="26">
        <v>2</v>
      </c>
      <c r="G5216" s="24">
        <v>0.13</v>
      </c>
      <c r="H5216">
        <f>VLOOKUP($B5216,產品!$A$1:$E$61,4,FALSE)*(1-$G5216)*$F5216</f>
        <v>41760</v>
      </c>
      <c r="I5216" s="58">
        <f>$H5216-VLOOKUP($B5216,產品!$A$2:$E$61,5,FALSE)*F5216-$R5216</f>
        <v>7533.6</v>
      </c>
      <c r="J5216">
        <f t="shared" si="243"/>
        <v>2022</v>
      </c>
      <c r="P5216" t="str">
        <f>MID(VLOOKUP($D5216,業務!$A$1:$E$11,2,FALSE),FIND("/",VLOOKUP($D5216,業務!$A$1:$E$11,2,FALSE))+1,2)</f>
        <v>經理</v>
      </c>
      <c r="Q5216">
        <f t="shared" si="244"/>
        <v>1.4999999999999999E-2</v>
      </c>
      <c r="R5216">
        <f t="shared" si="245"/>
        <v>626.4</v>
      </c>
    </row>
    <row r="5217" spans="1:18" ht="15.75" customHeight="1">
      <c r="A5217" s="19">
        <v>5216</v>
      </c>
      <c r="B5217" s="4">
        <v>30</v>
      </c>
      <c r="C5217" s="15">
        <v>270</v>
      </c>
      <c r="D5217" s="21">
        <v>2</v>
      </c>
      <c r="E5217" s="22">
        <v>44817</v>
      </c>
      <c r="F5217" s="26">
        <v>3</v>
      </c>
      <c r="G5217" s="24">
        <v>0.13</v>
      </c>
      <c r="H5217">
        <f>VLOOKUP($B5217,產品!$A$1:$E$61,4,FALSE)*(1-$G5217)*$F5217</f>
        <v>16965</v>
      </c>
      <c r="I5217" s="58">
        <f>$H5217-VLOOKUP($B5217,產品!$A$2:$E$61,5,FALSE)*F5217-$R5217</f>
        <v>5010.5249999999996</v>
      </c>
      <c r="J5217">
        <f t="shared" si="243"/>
        <v>2022</v>
      </c>
      <c r="P5217" t="str">
        <f>MID(VLOOKUP($D5217,業務!$A$1:$E$11,2,FALSE),FIND("/",VLOOKUP($D5217,業務!$A$1:$E$11,2,FALSE))+1,2)</f>
        <v>經理</v>
      </c>
      <c r="Q5217">
        <f t="shared" si="244"/>
        <v>1.4999999999999999E-2</v>
      </c>
      <c r="R5217">
        <f t="shared" si="245"/>
        <v>254.47499999999999</v>
      </c>
    </row>
    <row r="5218" spans="1:18" ht="15.75" customHeight="1">
      <c r="A5218" s="19">
        <v>5217</v>
      </c>
      <c r="B5218" s="4">
        <v>55</v>
      </c>
      <c r="C5218" s="15">
        <v>270</v>
      </c>
      <c r="D5218" s="21">
        <v>4</v>
      </c>
      <c r="E5218" s="22">
        <v>44817</v>
      </c>
      <c r="F5218" s="26">
        <v>4</v>
      </c>
      <c r="G5218" s="24">
        <v>0.2</v>
      </c>
      <c r="H5218">
        <f>VLOOKUP($B5218,產品!$A$1:$E$61,4,FALSE)*(1-$G5218)*$F5218</f>
        <v>64000</v>
      </c>
      <c r="I5218" s="58">
        <f>$H5218-VLOOKUP($B5218,產品!$A$2:$E$61,5,FALSE)*F5218-$R5218</f>
        <v>7232</v>
      </c>
      <c r="J5218">
        <f t="shared" si="243"/>
        <v>2022</v>
      </c>
      <c r="P5218" t="str">
        <f>MID(VLOOKUP($D5218,業務!$A$1:$E$11,2,FALSE),FIND("/",VLOOKUP($D5218,業務!$A$1:$E$11,2,FALSE))+1,2)</f>
        <v>副理</v>
      </c>
      <c r="Q5218">
        <f t="shared" si="244"/>
        <v>1.2E-2</v>
      </c>
      <c r="R5218">
        <f t="shared" si="245"/>
        <v>768</v>
      </c>
    </row>
    <row r="5219" spans="1:18" ht="15.75" customHeight="1">
      <c r="A5219" s="19">
        <v>5218</v>
      </c>
      <c r="B5219" s="4">
        <v>49</v>
      </c>
      <c r="C5219" s="15">
        <v>267</v>
      </c>
      <c r="D5219" s="21">
        <v>1</v>
      </c>
      <c r="E5219" s="22">
        <v>44817</v>
      </c>
      <c r="F5219" s="26">
        <v>6</v>
      </c>
      <c r="G5219" s="24">
        <v>0.18</v>
      </c>
      <c r="H5219">
        <f>VLOOKUP($B5219,產品!$A$1:$E$61,4,FALSE)*(1-$G5219)*$F5219</f>
        <v>73800.000000000015</v>
      </c>
      <c r="I5219" s="58">
        <f>$H5219-VLOOKUP($B5219,產品!$A$2:$E$61,5,FALSE)*F5219-$R5219</f>
        <v>10062.000000000015</v>
      </c>
      <c r="J5219">
        <f t="shared" si="243"/>
        <v>2022</v>
      </c>
      <c r="P5219" t="str">
        <f>MID(VLOOKUP($D5219,業務!$A$1:$E$11,2,FALSE),FIND("/",VLOOKUP($D5219,業務!$A$1:$E$11,2,FALSE))+1,2)</f>
        <v>專員</v>
      </c>
      <c r="Q5219">
        <f t="shared" si="244"/>
        <v>0.01</v>
      </c>
      <c r="R5219">
        <f t="shared" si="245"/>
        <v>738.00000000000011</v>
      </c>
    </row>
    <row r="5220" spans="1:18" ht="15.75" customHeight="1">
      <c r="A5220" s="19">
        <v>5219</v>
      </c>
      <c r="B5220" s="4">
        <v>51</v>
      </c>
      <c r="C5220" s="15">
        <v>283</v>
      </c>
      <c r="D5220" s="21">
        <v>6</v>
      </c>
      <c r="E5220" s="22">
        <v>44817</v>
      </c>
      <c r="F5220" s="26">
        <v>7</v>
      </c>
      <c r="G5220" s="24">
        <v>0.06</v>
      </c>
      <c r="H5220">
        <f>VLOOKUP($B5220,產品!$A$1:$E$61,4,FALSE)*(1-$G5220)*$F5220</f>
        <v>131600</v>
      </c>
      <c r="I5220" s="58">
        <f>$H5220-VLOOKUP($B5220,產品!$A$2:$E$61,5,FALSE)*F5220-$R5220</f>
        <v>32284</v>
      </c>
      <c r="J5220">
        <f t="shared" si="243"/>
        <v>2022</v>
      </c>
      <c r="P5220" t="str">
        <f>MID(VLOOKUP($D5220,業務!$A$1:$E$11,2,FALSE),FIND("/",VLOOKUP($D5220,業務!$A$1:$E$11,2,FALSE))+1,2)</f>
        <v>專員</v>
      </c>
      <c r="Q5220">
        <f t="shared" si="244"/>
        <v>0.01</v>
      </c>
      <c r="R5220">
        <f t="shared" si="245"/>
        <v>1316</v>
      </c>
    </row>
    <row r="5221" spans="1:18" ht="15.75" customHeight="1">
      <c r="A5221" s="19">
        <v>5220</v>
      </c>
      <c r="B5221" s="4">
        <v>48</v>
      </c>
      <c r="C5221" s="15">
        <v>293</v>
      </c>
      <c r="D5221" s="21">
        <v>3</v>
      </c>
      <c r="E5221" s="33">
        <v>44817</v>
      </c>
      <c r="F5221" s="14">
        <v>15</v>
      </c>
      <c r="G5221" s="34">
        <v>0.18</v>
      </c>
      <c r="H5221">
        <f>VLOOKUP($B5221,產品!$A$1:$E$61,4,FALSE)*(1-$G5221)*$F5221</f>
        <v>270600</v>
      </c>
      <c r="I5221" s="58">
        <f>$H5221-VLOOKUP($B5221,產品!$A$2:$E$61,5,FALSE)*F5221-$R5221</f>
        <v>51770.400000000001</v>
      </c>
      <c r="J5221">
        <f t="shared" si="243"/>
        <v>2022</v>
      </c>
      <c r="P5221" t="str">
        <f>MID(VLOOKUP($D5221,業務!$A$1:$E$11,2,FALSE),FIND("/",VLOOKUP($D5221,業務!$A$1:$E$11,2,FALSE))+1,2)</f>
        <v>協理</v>
      </c>
      <c r="Q5221">
        <f t="shared" si="244"/>
        <v>1.6E-2</v>
      </c>
      <c r="R5221">
        <f t="shared" si="245"/>
        <v>4329.6000000000004</v>
      </c>
    </row>
    <row r="5222" spans="1:18" ht="15.75" customHeight="1">
      <c r="A5222" s="19">
        <v>5221</v>
      </c>
      <c r="B5222" s="4">
        <v>13</v>
      </c>
      <c r="C5222" s="15">
        <v>120</v>
      </c>
      <c r="D5222" s="21">
        <v>3</v>
      </c>
      <c r="E5222" s="22">
        <v>44817</v>
      </c>
      <c r="F5222" s="26">
        <v>45</v>
      </c>
      <c r="G5222" s="24">
        <v>0.08</v>
      </c>
      <c r="H5222">
        <f>VLOOKUP($B5222,產品!$A$1:$E$61,4,FALSE)*(1-$G5222)*$F5222</f>
        <v>74520</v>
      </c>
      <c r="I5222" s="58">
        <f>$H5222-VLOOKUP($B5222,產品!$A$2:$E$61,5,FALSE)*F5222-$R5222</f>
        <v>40927.68</v>
      </c>
      <c r="J5222">
        <f t="shared" si="243"/>
        <v>2022</v>
      </c>
      <c r="P5222" t="str">
        <f>MID(VLOOKUP($D5222,業務!$A$1:$E$11,2,FALSE),FIND("/",VLOOKUP($D5222,業務!$A$1:$E$11,2,FALSE))+1,2)</f>
        <v>協理</v>
      </c>
      <c r="Q5222">
        <f t="shared" si="244"/>
        <v>1.6E-2</v>
      </c>
      <c r="R5222">
        <f t="shared" si="245"/>
        <v>1192.32</v>
      </c>
    </row>
    <row r="5223" spans="1:18" ht="15.75" customHeight="1">
      <c r="A5223" s="19">
        <v>5222</v>
      </c>
      <c r="B5223" s="4">
        <v>14</v>
      </c>
      <c r="C5223" s="15">
        <v>121</v>
      </c>
      <c r="D5223" s="21">
        <v>10</v>
      </c>
      <c r="E5223" s="22">
        <v>44817</v>
      </c>
      <c r="F5223" s="26">
        <v>50</v>
      </c>
      <c r="G5223" s="24">
        <v>0.18</v>
      </c>
      <c r="H5223">
        <f>VLOOKUP($B5223,產品!$A$1:$E$61,4,FALSE)*(1-$G5223)*$F5223</f>
        <v>73800</v>
      </c>
      <c r="I5223" s="58">
        <f>$H5223-VLOOKUP($B5223,產品!$A$2:$E$61,5,FALSE)*F5223-$R5223</f>
        <v>37062</v>
      </c>
      <c r="J5223">
        <f t="shared" si="243"/>
        <v>2022</v>
      </c>
      <c r="P5223" t="str">
        <f>MID(VLOOKUP($D5223,業務!$A$1:$E$11,2,FALSE),FIND("/",VLOOKUP($D5223,業務!$A$1:$E$11,2,FALSE))+1,2)</f>
        <v>專員</v>
      </c>
      <c r="Q5223">
        <f t="shared" si="244"/>
        <v>0.01</v>
      </c>
      <c r="R5223">
        <f t="shared" si="245"/>
        <v>738</v>
      </c>
    </row>
    <row r="5224" spans="1:18" ht="15.75" customHeight="1">
      <c r="A5224" s="19">
        <v>5223</v>
      </c>
      <c r="B5224" s="4">
        <v>11</v>
      </c>
      <c r="C5224" s="15">
        <v>119</v>
      </c>
      <c r="D5224" s="21">
        <v>10</v>
      </c>
      <c r="E5224" s="33">
        <v>44817</v>
      </c>
      <c r="F5224" s="14">
        <v>50</v>
      </c>
      <c r="G5224" s="34">
        <v>0.11</v>
      </c>
      <c r="H5224">
        <f>VLOOKUP($B5224,產品!$A$1:$E$61,4,FALSE)*(1-$G5224)*$F5224</f>
        <v>44500</v>
      </c>
      <c r="I5224" s="58">
        <f>$H5224-VLOOKUP($B5224,產品!$A$2:$E$61,5,FALSE)*F5224-$R5224</f>
        <v>24055</v>
      </c>
      <c r="J5224">
        <f t="shared" si="243"/>
        <v>2022</v>
      </c>
      <c r="P5224" t="str">
        <f>MID(VLOOKUP($D5224,業務!$A$1:$E$11,2,FALSE),FIND("/",VLOOKUP($D5224,業務!$A$1:$E$11,2,FALSE))+1,2)</f>
        <v>專員</v>
      </c>
      <c r="Q5224">
        <f t="shared" si="244"/>
        <v>0.01</v>
      </c>
      <c r="R5224">
        <f t="shared" si="245"/>
        <v>445</v>
      </c>
    </row>
    <row r="5225" spans="1:18" ht="15.75" customHeight="1">
      <c r="A5225" s="19">
        <v>5224</v>
      </c>
      <c r="B5225" s="4">
        <v>5</v>
      </c>
      <c r="C5225" s="15">
        <v>1</v>
      </c>
      <c r="D5225" s="21">
        <v>1</v>
      </c>
      <c r="E5225" s="22">
        <v>44817</v>
      </c>
      <c r="F5225" s="26">
        <v>60</v>
      </c>
      <c r="G5225" s="24">
        <v>0.2</v>
      </c>
      <c r="H5225">
        <f>VLOOKUP($B5225,產品!$A$1:$E$61,4,FALSE)*(1-$G5225)*$F5225</f>
        <v>48000</v>
      </c>
      <c r="I5225" s="58">
        <f>$H5225-VLOOKUP($B5225,產品!$A$2:$E$61,5,FALSE)*F5225-$R5225</f>
        <v>23520</v>
      </c>
      <c r="J5225">
        <f t="shared" si="243"/>
        <v>2022</v>
      </c>
      <c r="P5225" t="str">
        <f>MID(VLOOKUP($D5225,業務!$A$1:$E$11,2,FALSE),FIND("/",VLOOKUP($D5225,業務!$A$1:$E$11,2,FALSE))+1,2)</f>
        <v>專員</v>
      </c>
      <c r="Q5225">
        <f t="shared" si="244"/>
        <v>0.01</v>
      </c>
      <c r="R5225">
        <f t="shared" si="245"/>
        <v>480</v>
      </c>
    </row>
    <row r="5226" spans="1:18" ht="15.75" customHeight="1">
      <c r="A5226" s="19">
        <v>5225</v>
      </c>
      <c r="B5226" s="4">
        <v>51</v>
      </c>
      <c r="C5226" s="15">
        <v>136</v>
      </c>
      <c r="D5226" s="21">
        <v>8</v>
      </c>
      <c r="E5226" s="22">
        <v>44818</v>
      </c>
      <c r="F5226" s="26">
        <v>2</v>
      </c>
      <c r="G5226" s="24">
        <v>7.0000000000000007E-2</v>
      </c>
      <c r="H5226">
        <f>VLOOKUP($B5226,產品!$A$1:$E$61,4,FALSE)*(1-$G5226)*$F5226</f>
        <v>37200</v>
      </c>
      <c r="I5226" s="58">
        <f>$H5226-VLOOKUP($B5226,產品!$A$2:$E$61,5,FALSE)*F5226-$R5226</f>
        <v>8828</v>
      </c>
      <c r="J5226">
        <f t="shared" si="243"/>
        <v>2022</v>
      </c>
      <c r="P5226" t="str">
        <f>MID(VLOOKUP($D5226,業務!$A$1:$E$11,2,FALSE),FIND("/",VLOOKUP($D5226,業務!$A$1:$E$11,2,FALSE))+1,2)</f>
        <v>專員</v>
      </c>
      <c r="Q5226">
        <f t="shared" si="244"/>
        <v>0.01</v>
      </c>
      <c r="R5226">
        <f t="shared" si="245"/>
        <v>372</v>
      </c>
    </row>
    <row r="5227" spans="1:18" ht="15.75" customHeight="1">
      <c r="A5227" s="19">
        <v>5226</v>
      </c>
      <c r="B5227" s="4">
        <v>19</v>
      </c>
      <c r="C5227" s="15">
        <v>6</v>
      </c>
      <c r="D5227" s="21">
        <v>2</v>
      </c>
      <c r="E5227" s="22">
        <v>44818</v>
      </c>
      <c r="F5227" s="26">
        <v>60</v>
      </c>
      <c r="G5227" s="24">
        <v>0.19</v>
      </c>
      <c r="H5227">
        <f>VLOOKUP($B5227,產品!$A$1:$E$61,4,FALSE)*(1-$G5227)*$F5227</f>
        <v>87480</v>
      </c>
      <c r="I5227" s="58">
        <f>$H5227-VLOOKUP($B5227,產品!$A$2:$E$61,5,FALSE)*F5227-$R5227</f>
        <v>42967.8</v>
      </c>
      <c r="J5227">
        <f t="shared" si="243"/>
        <v>2022</v>
      </c>
      <c r="P5227" t="str">
        <f>MID(VLOOKUP($D5227,業務!$A$1:$E$11,2,FALSE),FIND("/",VLOOKUP($D5227,業務!$A$1:$E$11,2,FALSE))+1,2)</f>
        <v>經理</v>
      </c>
      <c r="Q5227">
        <f t="shared" si="244"/>
        <v>1.4999999999999999E-2</v>
      </c>
      <c r="R5227">
        <f t="shared" si="245"/>
        <v>1312.2</v>
      </c>
    </row>
    <row r="5228" spans="1:18" ht="15.75" customHeight="1">
      <c r="A5228" s="19">
        <v>5227</v>
      </c>
      <c r="B5228" s="4">
        <v>20</v>
      </c>
      <c r="C5228" s="15">
        <v>5</v>
      </c>
      <c r="D5228" s="21">
        <v>6</v>
      </c>
      <c r="E5228" s="22">
        <v>44818</v>
      </c>
      <c r="F5228" s="26">
        <v>60</v>
      </c>
      <c r="G5228" s="24">
        <v>0.19</v>
      </c>
      <c r="H5228">
        <f>VLOOKUP($B5228,產品!$A$1:$E$61,4,FALSE)*(1-$G5228)*$F5228</f>
        <v>87480</v>
      </c>
      <c r="I5228" s="58">
        <f>$H5228-VLOOKUP($B5228,產品!$A$2:$E$61,5,FALSE)*F5228-$R5228</f>
        <v>43405.2</v>
      </c>
      <c r="J5228">
        <f t="shared" si="243"/>
        <v>2022</v>
      </c>
      <c r="P5228" t="str">
        <f>MID(VLOOKUP($D5228,業務!$A$1:$E$11,2,FALSE),FIND("/",VLOOKUP($D5228,業務!$A$1:$E$11,2,FALSE))+1,2)</f>
        <v>專員</v>
      </c>
      <c r="Q5228">
        <f t="shared" si="244"/>
        <v>0.01</v>
      </c>
      <c r="R5228">
        <f t="shared" si="245"/>
        <v>874.80000000000007</v>
      </c>
    </row>
    <row r="5229" spans="1:18" ht="15.75" customHeight="1">
      <c r="A5229" s="19">
        <v>5228</v>
      </c>
      <c r="B5229" s="4">
        <v>56</v>
      </c>
      <c r="C5229" s="15">
        <v>290</v>
      </c>
      <c r="D5229" s="21">
        <v>1</v>
      </c>
      <c r="E5229" s="22">
        <v>44819</v>
      </c>
      <c r="F5229" s="26">
        <v>3</v>
      </c>
      <c r="G5229" s="24">
        <v>7.0000000000000007E-2</v>
      </c>
      <c r="H5229">
        <f>VLOOKUP($B5229,產品!$A$1:$E$61,4,FALSE)*(1-$G5229)*$F5229</f>
        <v>61380</v>
      </c>
      <c r="I5229" s="58">
        <f>$H5229-VLOOKUP($B5229,產品!$A$2:$E$61,5,FALSE)*F5229-$R5229</f>
        <v>14566.200000000008</v>
      </c>
      <c r="J5229">
        <f t="shared" si="243"/>
        <v>2022</v>
      </c>
      <c r="P5229" t="str">
        <f>MID(VLOOKUP($D5229,業務!$A$1:$E$11,2,FALSE),FIND("/",VLOOKUP($D5229,業務!$A$1:$E$11,2,FALSE))+1,2)</f>
        <v>專員</v>
      </c>
      <c r="Q5229">
        <f t="shared" si="244"/>
        <v>0.01</v>
      </c>
      <c r="R5229">
        <f t="shared" si="245"/>
        <v>613.80000000000007</v>
      </c>
    </row>
    <row r="5230" spans="1:18" ht="15.75" customHeight="1">
      <c r="A5230" s="19">
        <v>5229</v>
      </c>
      <c r="B5230" s="4">
        <v>57</v>
      </c>
      <c r="C5230" s="15">
        <v>276</v>
      </c>
      <c r="D5230" s="21">
        <v>8</v>
      </c>
      <c r="E5230" s="33">
        <v>44819</v>
      </c>
      <c r="F5230" s="14">
        <v>5</v>
      </c>
      <c r="G5230" s="34">
        <v>0.18</v>
      </c>
      <c r="H5230">
        <f>VLOOKUP($B5230,產品!$A$1:$E$61,4,FALSE)*(1-$G5230)*$F5230</f>
        <v>73800.000000000015</v>
      </c>
      <c r="I5230" s="58">
        <f>$H5230-VLOOKUP($B5230,產品!$A$2:$E$61,5,FALSE)*F5230-$R5230</f>
        <v>10062.000000000015</v>
      </c>
      <c r="J5230">
        <f t="shared" si="243"/>
        <v>2022</v>
      </c>
      <c r="P5230" t="str">
        <f>MID(VLOOKUP($D5230,業務!$A$1:$E$11,2,FALSE),FIND("/",VLOOKUP($D5230,業務!$A$1:$E$11,2,FALSE))+1,2)</f>
        <v>專員</v>
      </c>
      <c r="Q5230">
        <f t="shared" si="244"/>
        <v>0.01</v>
      </c>
      <c r="R5230">
        <f t="shared" si="245"/>
        <v>738.00000000000011</v>
      </c>
    </row>
    <row r="5231" spans="1:18" ht="15.75" customHeight="1">
      <c r="A5231" s="19">
        <v>5230</v>
      </c>
      <c r="B5231" s="4">
        <v>59</v>
      </c>
      <c r="C5231" s="15">
        <v>117</v>
      </c>
      <c r="D5231" s="21">
        <v>9</v>
      </c>
      <c r="E5231" s="22">
        <v>44819</v>
      </c>
      <c r="F5231" s="26">
        <v>6</v>
      </c>
      <c r="G5231" s="24">
        <v>7.0000000000000007E-2</v>
      </c>
      <c r="H5231">
        <f>VLOOKUP($B5231,產品!$A$1:$E$61,4,FALSE)*(1-$G5231)*$F5231</f>
        <v>133920</v>
      </c>
      <c r="I5231" s="58">
        <f>$H5231-VLOOKUP($B5231,產品!$A$2:$E$61,5,FALSE)*F5231-$R5231</f>
        <v>31111.200000000001</v>
      </c>
      <c r="J5231">
        <f t="shared" si="243"/>
        <v>2022</v>
      </c>
      <c r="P5231" t="str">
        <f>MID(VLOOKUP($D5231,業務!$A$1:$E$11,2,FALSE),FIND("/",VLOOKUP($D5231,業務!$A$1:$E$11,2,FALSE))+1,2)</f>
        <v>經理</v>
      </c>
      <c r="Q5231">
        <f t="shared" si="244"/>
        <v>1.4999999999999999E-2</v>
      </c>
      <c r="R5231">
        <f t="shared" si="245"/>
        <v>2008.8</v>
      </c>
    </row>
    <row r="5232" spans="1:18" ht="15.75" customHeight="1">
      <c r="A5232" s="19">
        <v>5231</v>
      </c>
      <c r="B5232" s="4">
        <v>21</v>
      </c>
      <c r="C5232" s="15">
        <v>263</v>
      </c>
      <c r="D5232" s="21">
        <v>3</v>
      </c>
      <c r="E5232" s="22">
        <v>44819</v>
      </c>
      <c r="F5232" s="26">
        <v>13</v>
      </c>
      <c r="G5232" s="24">
        <v>0.16</v>
      </c>
      <c r="H5232">
        <f>VLOOKUP($B5232,產品!$A$1:$E$61,4,FALSE)*(1-$G5232)*$F5232</f>
        <v>19656</v>
      </c>
      <c r="I5232" s="58">
        <f>$H5232-VLOOKUP($B5232,產品!$A$2:$E$61,5,FALSE)*F5232-$R5232</f>
        <v>9981.5040000000008</v>
      </c>
      <c r="J5232">
        <f t="shared" si="243"/>
        <v>2022</v>
      </c>
      <c r="P5232" t="str">
        <f>MID(VLOOKUP($D5232,業務!$A$1:$E$11,2,FALSE),FIND("/",VLOOKUP($D5232,業務!$A$1:$E$11,2,FALSE))+1,2)</f>
        <v>協理</v>
      </c>
      <c r="Q5232">
        <f t="shared" si="244"/>
        <v>1.6E-2</v>
      </c>
      <c r="R5232">
        <f t="shared" si="245"/>
        <v>314.49599999999998</v>
      </c>
    </row>
    <row r="5233" spans="1:18" ht="15.75" customHeight="1">
      <c r="A5233" s="19">
        <v>5232</v>
      </c>
      <c r="B5233" s="4">
        <v>15</v>
      </c>
      <c r="C5233" s="15">
        <v>280</v>
      </c>
      <c r="D5233" s="21">
        <v>4</v>
      </c>
      <c r="E5233" s="22">
        <v>44819</v>
      </c>
      <c r="F5233" s="26">
        <v>50</v>
      </c>
      <c r="G5233" s="24">
        <v>0.2</v>
      </c>
      <c r="H5233">
        <f>VLOOKUP($B5233,產品!$A$1:$E$61,4,FALSE)*(1-$G5233)*$F5233</f>
        <v>72000</v>
      </c>
      <c r="I5233" s="58">
        <f>$H5233-VLOOKUP($B5233,產品!$A$2:$E$61,5,FALSE)*F5233-$R5233</f>
        <v>35136</v>
      </c>
      <c r="J5233">
        <f t="shared" si="243"/>
        <v>2022</v>
      </c>
      <c r="P5233" t="str">
        <f>MID(VLOOKUP($D5233,業務!$A$1:$E$11,2,FALSE),FIND("/",VLOOKUP($D5233,業務!$A$1:$E$11,2,FALSE))+1,2)</f>
        <v>副理</v>
      </c>
      <c r="Q5233">
        <f t="shared" si="244"/>
        <v>1.2E-2</v>
      </c>
      <c r="R5233">
        <f t="shared" si="245"/>
        <v>864</v>
      </c>
    </row>
    <row r="5234" spans="1:18" ht="15.75" customHeight="1">
      <c r="A5234" s="19">
        <v>5233</v>
      </c>
      <c r="B5234" s="4">
        <v>12</v>
      </c>
      <c r="C5234" s="15">
        <v>135</v>
      </c>
      <c r="D5234" s="21">
        <v>7</v>
      </c>
      <c r="E5234" s="22">
        <v>44819</v>
      </c>
      <c r="F5234" s="26">
        <v>225</v>
      </c>
      <c r="G5234" s="24">
        <v>0.11</v>
      </c>
      <c r="H5234">
        <f>VLOOKUP($B5234,產品!$A$1:$E$61,4,FALSE)*(1-$G5234)*$F5234</f>
        <v>200250</v>
      </c>
      <c r="I5234" s="58">
        <f>$H5234-VLOOKUP($B5234,產品!$A$2:$E$61,5,FALSE)*F5234-$R5234</f>
        <v>107847</v>
      </c>
      <c r="J5234">
        <f t="shared" si="243"/>
        <v>2022</v>
      </c>
      <c r="P5234" t="str">
        <f>MID(VLOOKUP($D5234,業務!$A$1:$E$11,2,FALSE),FIND("/",VLOOKUP($D5234,業務!$A$1:$E$11,2,FALSE))+1,2)</f>
        <v>副理</v>
      </c>
      <c r="Q5234">
        <f t="shared" si="244"/>
        <v>1.2E-2</v>
      </c>
      <c r="R5234">
        <f t="shared" si="245"/>
        <v>2403</v>
      </c>
    </row>
    <row r="5235" spans="1:18" ht="15.75" customHeight="1">
      <c r="A5235" s="19">
        <v>5234</v>
      </c>
      <c r="B5235" s="4">
        <v>31</v>
      </c>
      <c r="C5235" s="15">
        <v>139</v>
      </c>
      <c r="D5235" s="21">
        <v>3</v>
      </c>
      <c r="E5235" s="22">
        <v>44820</v>
      </c>
      <c r="F5235" s="26">
        <v>4</v>
      </c>
      <c r="G5235" s="24">
        <v>7.0000000000000007E-2</v>
      </c>
      <c r="H5235">
        <f>VLOOKUP($B5235,產品!$A$1:$E$61,4,FALSE)*(1-$G5235)*$F5235</f>
        <v>26040</v>
      </c>
      <c r="I5235" s="58">
        <f>$H5235-VLOOKUP($B5235,產品!$A$2:$E$61,5,FALSE)*F5235-$R5235</f>
        <v>8823.36</v>
      </c>
      <c r="J5235">
        <f t="shared" si="243"/>
        <v>2022</v>
      </c>
      <c r="P5235" t="str">
        <f>MID(VLOOKUP($D5235,業務!$A$1:$E$11,2,FALSE),FIND("/",VLOOKUP($D5235,業務!$A$1:$E$11,2,FALSE))+1,2)</f>
        <v>協理</v>
      </c>
      <c r="Q5235">
        <f t="shared" si="244"/>
        <v>1.6E-2</v>
      </c>
      <c r="R5235">
        <f t="shared" si="245"/>
        <v>416.64</v>
      </c>
    </row>
    <row r="5236" spans="1:18" ht="15.75" customHeight="1">
      <c r="A5236" s="19">
        <v>5235</v>
      </c>
      <c r="B5236" s="4">
        <v>49</v>
      </c>
      <c r="C5236" s="15">
        <v>291</v>
      </c>
      <c r="D5236" s="21">
        <v>1</v>
      </c>
      <c r="E5236" s="22">
        <v>44820</v>
      </c>
      <c r="F5236" s="26">
        <v>5</v>
      </c>
      <c r="G5236" s="24">
        <v>0.18</v>
      </c>
      <c r="H5236">
        <f>VLOOKUP($B5236,產品!$A$1:$E$61,4,FALSE)*(1-$G5236)*$F5236</f>
        <v>61500.000000000007</v>
      </c>
      <c r="I5236" s="58">
        <f>$H5236-VLOOKUP($B5236,產品!$A$2:$E$61,5,FALSE)*F5236-$R5236</f>
        <v>8385.0000000000073</v>
      </c>
      <c r="J5236">
        <f t="shared" si="243"/>
        <v>2022</v>
      </c>
      <c r="P5236" t="str">
        <f>MID(VLOOKUP($D5236,業務!$A$1:$E$11,2,FALSE),FIND("/",VLOOKUP($D5236,業務!$A$1:$E$11,2,FALSE))+1,2)</f>
        <v>專員</v>
      </c>
      <c r="Q5236">
        <f t="shared" si="244"/>
        <v>0.01</v>
      </c>
      <c r="R5236">
        <f t="shared" si="245"/>
        <v>615.00000000000011</v>
      </c>
    </row>
    <row r="5237" spans="1:18" ht="15.75" customHeight="1">
      <c r="A5237" s="19">
        <v>5236</v>
      </c>
      <c r="B5237" s="4">
        <v>43</v>
      </c>
      <c r="C5237" s="15">
        <v>7</v>
      </c>
      <c r="D5237" s="21">
        <v>6</v>
      </c>
      <c r="E5237" s="33">
        <v>44820</v>
      </c>
      <c r="F5237" s="14">
        <v>10</v>
      </c>
      <c r="G5237" s="34">
        <v>0.12</v>
      </c>
      <c r="H5237">
        <f>VLOOKUP($B5237,產品!$A$1:$E$61,4,FALSE)*(1-$G5237)*$F5237</f>
        <v>158400</v>
      </c>
      <c r="I5237" s="58">
        <f>$H5237-VLOOKUP($B5237,產品!$A$2:$E$61,5,FALSE)*F5237-$R5237</f>
        <v>39816</v>
      </c>
      <c r="J5237">
        <f t="shared" si="243"/>
        <v>2022</v>
      </c>
      <c r="P5237" t="str">
        <f>MID(VLOOKUP($D5237,業務!$A$1:$E$11,2,FALSE),FIND("/",VLOOKUP($D5237,業務!$A$1:$E$11,2,FALSE))+1,2)</f>
        <v>專員</v>
      </c>
      <c r="Q5237">
        <f t="shared" si="244"/>
        <v>0.01</v>
      </c>
      <c r="R5237">
        <f t="shared" si="245"/>
        <v>1584</v>
      </c>
    </row>
    <row r="5238" spans="1:18" ht="15.75" customHeight="1">
      <c r="A5238" s="19">
        <v>5237</v>
      </c>
      <c r="B5238" s="4">
        <v>52</v>
      </c>
      <c r="C5238" s="15">
        <v>138</v>
      </c>
      <c r="D5238" s="21">
        <v>9</v>
      </c>
      <c r="E5238" s="22">
        <v>44820</v>
      </c>
      <c r="F5238" s="26">
        <v>10</v>
      </c>
      <c r="G5238" s="24">
        <v>0.13</v>
      </c>
      <c r="H5238">
        <f>VLOOKUP($B5238,產品!$A$1:$E$61,4,FALSE)*(1-$G5238)*$F5238</f>
        <v>191400</v>
      </c>
      <c r="I5238" s="58">
        <f>$H5238-VLOOKUP($B5238,產品!$A$2:$E$61,5,FALSE)*F5238-$R5238</f>
        <v>34529.000000000029</v>
      </c>
      <c r="J5238">
        <f t="shared" si="243"/>
        <v>2022</v>
      </c>
      <c r="P5238" t="str">
        <f>MID(VLOOKUP($D5238,業務!$A$1:$E$11,2,FALSE),FIND("/",VLOOKUP($D5238,業務!$A$1:$E$11,2,FALSE))+1,2)</f>
        <v>經理</v>
      </c>
      <c r="Q5238">
        <f t="shared" si="244"/>
        <v>1.4999999999999999E-2</v>
      </c>
      <c r="R5238">
        <f t="shared" si="245"/>
        <v>2871</v>
      </c>
    </row>
    <row r="5239" spans="1:18" ht="15.75" customHeight="1">
      <c r="A5239" s="19">
        <v>5238</v>
      </c>
      <c r="B5239" s="4">
        <v>55</v>
      </c>
      <c r="C5239" s="15">
        <v>267</v>
      </c>
      <c r="D5239" s="21">
        <v>7</v>
      </c>
      <c r="E5239" s="22">
        <v>44820</v>
      </c>
      <c r="F5239" s="26">
        <v>15</v>
      </c>
      <c r="G5239" s="24">
        <v>0.19</v>
      </c>
      <c r="H5239">
        <f>VLOOKUP($B5239,產品!$A$1:$E$61,4,FALSE)*(1-$G5239)*$F5239</f>
        <v>243000.00000000003</v>
      </c>
      <c r="I5239" s="58">
        <f>$H5239-VLOOKUP($B5239,產品!$A$2:$E$61,5,FALSE)*F5239-$R5239</f>
        <v>30084.000000000029</v>
      </c>
      <c r="J5239">
        <f t="shared" si="243"/>
        <v>2022</v>
      </c>
      <c r="P5239" t="str">
        <f>MID(VLOOKUP($D5239,業務!$A$1:$E$11,2,FALSE),FIND("/",VLOOKUP($D5239,業務!$A$1:$E$11,2,FALSE))+1,2)</f>
        <v>副理</v>
      </c>
      <c r="Q5239">
        <f t="shared" si="244"/>
        <v>1.2E-2</v>
      </c>
      <c r="R5239">
        <f t="shared" si="245"/>
        <v>2916.0000000000005</v>
      </c>
    </row>
    <row r="5240" spans="1:18" ht="15.75" customHeight="1">
      <c r="A5240" s="19">
        <v>5239</v>
      </c>
      <c r="B5240" s="4">
        <v>11</v>
      </c>
      <c r="C5240" s="15">
        <v>7</v>
      </c>
      <c r="D5240" s="21">
        <v>3</v>
      </c>
      <c r="E5240" s="22">
        <v>44820</v>
      </c>
      <c r="F5240" s="26">
        <v>90</v>
      </c>
      <c r="G5240" s="24">
        <v>0.1</v>
      </c>
      <c r="H5240">
        <f>VLOOKUP($B5240,產品!$A$1:$E$61,4,FALSE)*(1-$G5240)*$F5240</f>
        <v>81000</v>
      </c>
      <c r="I5240" s="58">
        <f>$H5240-VLOOKUP($B5240,產品!$A$2:$E$61,5,FALSE)*F5240-$R5240</f>
        <v>43704</v>
      </c>
      <c r="J5240">
        <f t="shared" si="243"/>
        <v>2022</v>
      </c>
      <c r="P5240" t="str">
        <f>MID(VLOOKUP($D5240,業務!$A$1:$E$11,2,FALSE),FIND("/",VLOOKUP($D5240,業務!$A$1:$E$11,2,FALSE))+1,2)</f>
        <v>協理</v>
      </c>
      <c r="Q5240">
        <f t="shared" si="244"/>
        <v>1.6E-2</v>
      </c>
      <c r="R5240">
        <f t="shared" si="245"/>
        <v>1296</v>
      </c>
    </row>
    <row r="5241" spans="1:18" ht="15.75" customHeight="1">
      <c r="A5241" s="19">
        <v>5240</v>
      </c>
      <c r="B5241" s="4">
        <v>39</v>
      </c>
      <c r="C5241" s="15">
        <v>9</v>
      </c>
      <c r="D5241" s="21">
        <v>7</v>
      </c>
      <c r="E5241" s="22">
        <v>44821</v>
      </c>
      <c r="F5241" s="26">
        <v>6</v>
      </c>
      <c r="G5241" s="24">
        <v>0.1</v>
      </c>
      <c r="H5241">
        <f>VLOOKUP($B5241,產品!$A$1:$E$61,4,FALSE)*(1-$G5241)*$F5241</f>
        <v>97200</v>
      </c>
      <c r="I5241" s="58">
        <f>$H5241-VLOOKUP($B5241,產品!$A$2:$E$61,5,FALSE)*F5241-$R5241</f>
        <v>25833.599999999999</v>
      </c>
      <c r="J5241">
        <f t="shared" si="243"/>
        <v>2022</v>
      </c>
      <c r="P5241" t="str">
        <f>MID(VLOOKUP($D5241,業務!$A$1:$E$11,2,FALSE),FIND("/",VLOOKUP($D5241,業務!$A$1:$E$11,2,FALSE))+1,2)</f>
        <v>副理</v>
      </c>
      <c r="Q5241">
        <f t="shared" si="244"/>
        <v>1.2E-2</v>
      </c>
      <c r="R5241">
        <f t="shared" si="245"/>
        <v>1166.4000000000001</v>
      </c>
    </row>
    <row r="5242" spans="1:18" ht="15.75" customHeight="1">
      <c r="A5242" s="19">
        <v>5241</v>
      </c>
      <c r="B5242" s="4">
        <v>56</v>
      </c>
      <c r="C5242" s="15">
        <v>267</v>
      </c>
      <c r="D5242" s="21">
        <v>4</v>
      </c>
      <c r="E5242" s="22">
        <v>44821</v>
      </c>
      <c r="F5242" s="26">
        <v>8</v>
      </c>
      <c r="G5242" s="24">
        <v>0.1</v>
      </c>
      <c r="H5242">
        <f>VLOOKUP($B5242,產品!$A$1:$E$61,4,FALSE)*(1-$G5242)*$F5242</f>
        <v>158400</v>
      </c>
      <c r="I5242" s="58">
        <f>$H5242-VLOOKUP($B5242,產品!$A$2:$E$61,5,FALSE)*F5242-$R5242</f>
        <v>33299.200000000012</v>
      </c>
      <c r="J5242">
        <f t="shared" si="243"/>
        <v>2022</v>
      </c>
      <c r="P5242" t="str">
        <f>MID(VLOOKUP($D5242,業務!$A$1:$E$11,2,FALSE),FIND("/",VLOOKUP($D5242,業務!$A$1:$E$11,2,FALSE))+1,2)</f>
        <v>副理</v>
      </c>
      <c r="Q5242">
        <f t="shared" si="244"/>
        <v>1.2E-2</v>
      </c>
      <c r="R5242">
        <f t="shared" si="245"/>
        <v>1900.8</v>
      </c>
    </row>
    <row r="5243" spans="1:18" ht="15.75" customHeight="1">
      <c r="A5243" s="19">
        <v>5242</v>
      </c>
      <c r="B5243" s="4">
        <v>20</v>
      </c>
      <c r="C5243" s="15">
        <v>259</v>
      </c>
      <c r="D5243" s="21">
        <v>3</v>
      </c>
      <c r="E5243" s="22">
        <v>44821</v>
      </c>
      <c r="F5243" s="26">
        <v>10</v>
      </c>
      <c r="G5243" s="24">
        <v>0.09</v>
      </c>
      <c r="H5243">
        <f>VLOOKUP($B5243,產品!$A$1:$E$61,4,FALSE)*(1-$G5243)*$F5243</f>
        <v>16380</v>
      </c>
      <c r="I5243" s="58">
        <f>$H5243-VLOOKUP($B5243,產品!$A$2:$E$61,5,FALSE)*F5243-$R5243</f>
        <v>8917.92</v>
      </c>
      <c r="J5243">
        <f t="shared" si="243"/>
        <v>2022</v>
      </c>
      <c r="P5243" t="str">
        <f>MID(VLOOKUP($D5243,業務!$A$1:$E$11,2,FALSE),FIND("/",VLOOKUP($D5243,業務!$A$1:$E$11,2,FALSE))+1,2)</f>
        <v>協理</v>
      </c>
      <c r="Q5243">
        <f t="shared" si="244"/>
        <v>1.6E-2</v>
      </c>
      <c r="R5243">
        <f t="shared" si="245"/>
        <v>262.08</v>
      </c>
    </row>
    <row r="5244" spans="1:18" ht="15.75" customHeight="1">
      <c r="A5244" s="19">
        <v>5243</v>
      </c>
      <c r="B5244" s="4">
        <v>3</v>
      </c>
      <c r="C5244" s="15">
        <v>290</v>
      </c>
      <c r="D5244" s="21">
        <v>10</v>
      </c>
      <c r="E5244" s="22">
        <v>44821</v>
      </c>
      <c r="F5244" s="26">
        <v>13</v>
      </c>
      <c r="G5244" s="24">
        <v>0.11</v>
      </c>
      <c r="H5244">
        <f>VLOOKUP($B5244,產品!$A$1:$E$61,4,FALSE)*(1-$G5244)*$F5244</f>
        <v>11570</v>
      </c>
      <c r="I5244" s="58">
        <f>$H5244-VLOOKUP($B5244,產品!$A$2:$E$61,5,FALSE)*F5244-$R5244</f>
        <v>6254.3</v>
      </c>
      <c r="J5244">
        <f t="shared" si="243"/>
        <v>2022</v>
      </c>
      <c r="P5244" t="str">
        <f>MID(VLOOKUP($D5244,業務!$A$1:$E$11,2,FALSE),FIND("/",VLOOKUP($D5244,業務!$A$1:$E$11,2,FALSE))+1,2)</f>
        <v>專員</v>
      </c>
      <c r="Q5244">
        <f t="shared" si="244"/>
        <v>0.01</v>
      </c>
      <c r="R5244">
        <f t="shared" si="245"/>
        <v>115.7</v>
      </c>
    </row>
    <row r="5245" spans="1:18" ht="15.75" customHeight="1">
      <c r="A5245" s="19">
        <v>5244</v>
      </c>
      <c r="B5245" s="4">
        <v>42</v>
      </c>
      <c r="C5245" s="15">
        <v>276</v>
      </c>
      <c r="D5245" s="21">
        <v>8</v>
      </c>
      <c r="E5245" s="22">
        <v>44821</v>
      </c>
      <c r="F5245" s="26">
        <v>15</v>
      </c>
      <c r="G5245" s="24">
        <v>0.19</v>
      </c>
      <c r="H5245">
        <f>VLOOKUP($B5245,產品!$A$1:$E$61,4,FALSE)*(1-$G5245)*$F5245</f>
        <v>182250</v>
      </c>
      <c r="I5245" s="58">
        <f>$H5245-VLOOKUP($B5245,產品!$A$2:$E$61,5,FALSE)*F5245-$R5245</f>
        <v>34177.5</v>
      </c>
      <c r="J5245">
        <f t="shared" si="243"/>
        <v>2022</v>
      </c>
      <c r="P5245" t="str">
        <f>MID(VLOOKUP($D5245,業務!$A$1:$E$11,2,FALSE),FIND("/",VLOOKUP($D5245,業務!$A$1:$E$11,2,FALSE))+1,2)</f>
        <v>專員</v>
      </c>
      <c r="Q5245">
        <f t="shared" si="244"/>
        <v>0.01</v>
      </c>
      <c r="R5245">
        <f t="shared" si="245"/>
        <v>1822.5</v>
      </c>
    </row>
    <row r="5246" spans="1:18" ht="15.75" customHeight="1">
      <c r="A5246" s="19">
        <v>5245</v>
      </c>
      <c r="B5246" s="4">
        <v>38</v>
      </c>
      <c r="C5246" s="15">
        <v>265</v>
      </c>
      <c r="D5246" s="21">
        <v>6</v>
      </c>
      <c r="E5246" s="22">
        <v>44821</v>
      </c>
      <c r="F5246" s="26">
        <v>17</v>
      </c>
      <c r="G5246" s="24">
        <v>7.0000000000000007E-2</v>
      </c>
      <c r="H5246">
        <f>VLOOKUP($B5246,產品!$A$1:$E$61,4,FALSE)*(1-$G5246)*$F5246</f>
        <v>237149.99999999997</v>
      </c>
      <c r="I5246" s="58">
        <f>$H5246-VLOOKUP($B5246,產品!$A$2:$E$61,5,FALSE)*F5246-$R5246</f>
        <v>69028.499999999971</v>
      </c>
      <c r="J5246">
        <f t="shared" si="243"/>
        <v>2022</v>
      </c>
      <c r="P5246" t="str">
        <f>MID(VLOOKUP($D5246,業務!$A$1:$E$11,2,FALSE),FIND("/",VLOOKUP($D5246,業務!$A$1:$E$11,2,FALSE))+1,2)</f>
        <v>專員</v>
      </c>
      <c r="Q5246">
        <f t="shared" si="244"/>
        <v>0.01</v>
      </c>
      <c r="R5246">
        <f t="shared" si="245"/>
        <v>2371.4999999999995</v>
      </c>
    </row>
    <row r="5247" spans="1:18" ht="15.75" customHeight="1">
      <c r="A5247" s="19">
        <v>5246</v>
      </c>
      <c r="B5247" s="4">
        <v>23</v>
      </c>
      <c r="C5247" s="15">
        <v>124</v>
      </c>
      <c r="D5247" s="21">
        <v>10</v>
      </c>
      <c r="E5247" s="22">
        <v>44821</v>
      </c>
      <c r="F5247" s="26">
        <v>40</v>
      </c>
      <c r="G5247" s="24">
        <v>0.08</v>
      </c>
      <c r="H5247">
        <f>VLOOKUP($B5247,產品!$A$1:$E$61,4,FALSE)*(1-$G5247)*$F5247</f>
        <v>66240</v>
      </c>
      <c r="I5247" s="58">
        <f>$H5247-VLOOKUP($B5247,產品!$A$2:$E$61,5,FALSE)*F5247-$R5247</f>
        <v>36777.599999999999</v>
      </c>
      <c r="J5247">
        <f t="shared" si="243"/>
        <v>2022</v>
      </c>
      <c r="P5247" t="str">
        <f>MID(VLOOKUP($D5247,業務!$A$1:$E$11,2,FALSE),FIND("/",VLOOKUP($D5247,業務!$A$1:$E$11,2,FALSE))+1,2)</f>
        <v>專員</v>
      </c>
      <c r="Q5247">
        <f t="shared" si="244"/>
        <v>0.01</v>
      </c>
      <c r="R5247">
        <f t="shared" si="245"/>
        <v>662.4</v>
      </c>
    </row>
    <row r="5248" spans="1:18" ht="15.75" customHeight="1">
      <c r="A5248" s="19">
        <v>5247</v>
      </c>
      <c r="B5248" s="4">
        <v>25</v>
      </c>
      <c r="C5248" s="15">
        <v>257</v>
      </c>
      <c r="D5248" s="21">
        <v>3</v>
      </c>
      <c r="E5248" s="22">
        <v>44822</v>
      </c>
      <c r="F5248" s="26">
        <v>7</v>
      </c>
      <c r="G5248" s="24">
        <v>0.12</v>
      </c>
      <c r="H5248">
        <f>VLOOKUP($B5248,產品!$A$1:$E$61,4,FALSE)*(1-$G5248)*$F5248</f>
        <v>36960</v>
      </c>
      <c r="I5248" s="58">
        <f>$H5248-VLOOKUP($B5248,產品!$A$2:$E$61,5,FALSE)*F5248-$R5248</f>
        <v>11168.64</v>
      </c>
      <c r="J5248">
        <f t="shared" si="243"/>
        <v>2022</v>
      </c>
      <c r="P5248" t="str">
        <f>MID(VLOOKUP($D5248,業務!$A$1:$E$11,2,FALSE),FIND("/",VLOOKUP($D5248,業務!$A$1:$E$11,2,FALSE))+1,2)</f>
        <v>協理</v>
      </c>
      <c r="Q5248">
        <f t="shared" si="244"/>
        <v>1.6E-2</v>
      </c>
      <c r="R5248">
        <f t="shared" si="245"/>
        <v>591.36</v>
      </c>
    </row>
    <row r="5249" spans="1:18" ht="15.75" customHeight="1">
      <c r="A5249" s="19">
        <v>5248</v>
      </c>
      <c r="B5249" s="4">
        <v>46</v>
      </c>
      <c r="C5249" s="15">
        <v>263</v>
      </c>
      <c r="D5249" s="21">
        <v>3</v>
      </c>
      <c r="E5249" s="22">
        <v>44822</v>
      </c>
      <c r="F5249" s="26">
        <v>9</v>
      </c>
      <c r="G5249" s="24">
        <v>0.18</v>
      </c>
      <c r="H5249">
        <f>VLOOKUP($B5249,產品!$A$1:$E$61,4,FALSE)*(1-$G5249)*$F5249</f>
        <v>125460.00000000001</v>
      </c>
      <c r="I5249" s="58">
        <f>$H5249-VLOOKUP($B5249,產品!$A$2:$E$61,5,FALSE)*F5249-$R5249</f>
        <v>24002.640000000014</v>
      </c>
      <c r="J5249">
        <f t="shared" si="243"/>
        <v>2022</v>
      </c>
      <c r="P5249" t="str">
        <f>MID(VLOOKUP($D5249,業務!$A$1:$E$11,2,FALSE),FIND("/",VLOOKUP($D5249,業務!$A$1:$E$11,2,FALSE))+1,2)</f>
        <v>協理</v>
      </c>
      <c r="Q5249">
        <f t="shared" si="244"/>
        <v>1.6E-2</v>
      </c>
      <c r="R5249">
        <f t="shared" si="245"/>
        <v>2007.3600000000004</v>
      </c>
    </row>
    <row r="5250" spans="1:18" ht="15.75" customHeight="1">
      <c r="A5250" s="19">
        <v>5249</v>
      </c>
      <c r="B5250" s="4">
        <v>3</v>
      </c>
      <c r="C5250" s="15">
        <v>5</v>
      </c>
      <c r="D5250" s="21">
        <v>9</v>
      </c>
      <c r="E5250" s="22">
        <v>44822</v>
      </c>
      <c r="F5250" s="26">
        <v>11</v>
      </c>
      <c r="G5250" s="24">
        <v>0.17</v>
      </c>
      <c r="H5250">
        <f>VLOOKUP($B5250,產品!$A$1:$E$61,4,FALSE)*(1-$G5250)*$F5250</f>
        <v>9130</v>
      </c>
      <c r="I5250" s="58">
        <f>$H5250-VLOOKUP($B5250,產品!$A$2:$E$61,5,FALSE)*F5250-$R5250</f>
        <v>4593.05</v>
      </c>
      <c r="J5250">
        <f t="shared" si="243"/>
        <v>2022</v>
      </c>
      <c r="P5250" t="str">
        <f>MID(VLOOKUP($D5250,業務!$A$1:$E$11,2,FALSE),FIND("/",VLOOKUP($D5250,業務!$A$1:$E$11,2,FALSE))+1,2)</f>
        <v>經理</v>
      </c>
      <c r="Q5250">
        <f t="shared" si="244"/>
        <v>1.4999999999999999E-2</v>
      </c>
      <c r="R5250">
        <f t="shared" si="245"/>
        <v>136.94999999999999</v>
      </c>
    </row>
    <row r="5251" spans="1:18" ht="15.75" customHeight="1">
      <c r="A5251" s="19">
        <v>5250</v>
      </c>
      <c r="B5251" s="4">
        <v>37</v>
      </c>
      <c r="C5251" s="15">
        <v>5</v>
      </c>
      <c r="D5251" s="21">
        <v>8</v>
      </c>
      <c r="E5251" s="22">
        <v>44822</v>
      </c>
      <c r="F5251" s="26">
        <v>23</v>
      </c>
      <c r="G5251" s="24">
        <v>0.14000000000000001</v>
      </c>
      <c r="H5251">
        <f>VLOOKUP($B5251,產品!$A$1:$E$61,4,FALSE)*(1-$G5251)*$F5251</f>
        <v>237360</v>
      </c>
      <c r="I5251" s="58">
        <f>$H5251-VLOOKUP($B5251,產品!$A$2:$E$61,5,FALSE)*F5251-$R5251</f>
        <v>55586.400000000001</v>
      </c>
      <c r="J5251">
        <f t="shared" ref="J5251:J5314" si="246">YEAR(E5251)</f>
        <v>2022</v>
      </c>
      <c r="P5251" t="str">
        <f>MID(VLOOKUP($D5251,業務!$A$1:$E$11,2,FALSE),FIND("/",VLOOKUP($D5251,業務!$A$1:$E$11,2,FALSE))+1,2)</f>
        <v>專員</v>
      </c>
      <c r="Q5251">
        <f t="shared" ref="Q5251:Q5314" si="247">IF($P5251="專員",1%,IF($P5251="副理",1.2%,IF($P5251="經理",1.5%,IF($P5251="協理",1.6%,0))))</f>
        <v>0.01</v>
      </c>
      <c r="R5251">
        <f t="shared" ref="R5251:R5314" si="248">$H5251*$Q5251</f>
        <v>2373.6</v>
      </c>
    </row>
    <row r="5252" spans="1:18" ht="15.75" customHeight="1">
      <c r="A5252" s="19">
        <v>5251</v>
      </c>
      <c r="B5252" s="4">
        <v>11</v>
      </c>
      <c r="C5252" s="15">
        <v>272</v>
      </c>
      <c r="D5252" s="21">
        <v>3</v>
      </c>
      <c r="E5252" s="22">
        <v>44822</v>
      </c>
      <c r="F5252" s="26">
        <v>60</v>
      </c>
      <c r="G5252" s="24">
        <v>0.12</v>
      </c>
      <c r="H5252">
        <f>VLOOKUP($B5252,產品!$A$1:$E$61,4,FALSE)*(1-$G5252)*$F5252</f>
        <v>52800</v>
      </c>
      <c r="I5252" s="58">
        <f>$H5252-VLOOKUP($B5252,產品!$A$2:$E$61,5,FALSE)*F5252-$R5252</f>
        <v>27955.200000000001</v>
      </c>
      <c r="J5252">
        <f t="shared" si="246"/>
        <v>2022</v>
      </c>
      <c r="P5252" t="str">
        <f>MID(VLOOKUP($D5252,業務!$A$1:$E$11,2,FALSE),FIND("/",VLOOKUP($D5252,業務!$A$1:$E$11,2,FALSE))+1,2)</f>
        <v>協理</v>
      </c>
      <c r="Q5252">
        <f t="shared" si="247"/>
        <v>1.6E-2</v>
      </c>
      <c r="R5252">
        <f t="shared" si="248"/>
        <v>844.80000000000007</v>
      </c>
    </row>
    <row r="5253" spans="1:18" ht="15.75" customHeight="1">
      <c r="A5253" s="19">
        <v>5252</v>
      </c>
      <c r="B5253" s="4">
        <v>59</v>
      </c>
      <c r="C5253" s="15">
        <v>117</v>
      </c>
      <c r="D5253" s="21">
        <v>3</v>
      </c>
      <c r="E5253" s="22">
        <v>44823</v>
      </c>
      <c r="F5253" s="26">
        <v>3</v>
      </c>
      <c r="G5253" s="24">
        <v>7.0000000000000007E-2</v>
      </c>
      <c r="H5253">
        <f>VLOOKUP($B5253,產品!$A$1:$E$61,4,FALSE)*(1-$G5253)*$F5253</f>
        <v>66960</v>
      </c>
      <c r="I5253" s="58">
        <f>$H5253-VLOOKUP($B5253,產品!$A$2:$E$61,5,FALSE)*F5253-$R5253</f>
        <v>15488.64</v>
      </c>
      <c r="J5253">
        <f t="shared" si="246"/>
        <v>2022</v>
      </c>
      <c r="P5253" t="str">
        <f>MID(VLOOKUP($D5253,業務!$A$1:$E$11,2,FALSE),FIND("/",VLOOKUP($D5253,業務!$A$1:$E$11,2,FALSE))+1,2)</f>
        <v>協理</v>
      </c>
      <c r="Q5253">
        <f t="shared" si="247"/>
        <v>1.6E-2</v>
      </c>
      <c r="R5253">
        <f t="shared" si="248"/>
        <v>1071.3600000000001</v>
      </c>
    </row>
    <row r="5254" spans="1:18" ht="15.75" customHeight="1">
      <c r="A5254" s="19">
        <v>5253</v>
      </c>
      <c r="B5254" s="4">
        <v>32</v>
      </c>
      <c r="C5254" s="15">
        <v>140</v>
      </c>
      <c r="D5254" s="21">
        <v>4</v>
      </c>
      <c r="E5254" s="22">
        <v>44823</v>
      </c>
      <c r="F5254" s="26">
        <v>4</v>
      </c>
      <c r="G5254" s="24">
        <v>0.1</v>
      </c>
      <c r="H5254">
        <f>VLOOKUP($B5254,產品!$A$1:$E$61,4,FALSE)*(1-$G5254)*$F5254</f>
        <v>27000</v>
      </c>
      <c r="I5254" s="58">
        <f>$H5254-VLOOKUP($B5254,產品!$A$2:$E$61,5,FALSE)*F5254-$R5254</f>
        <v>8676</v>
      </c>
      <c r="J5254">
        <f t="shared" si="246"/>
        <v>2022</v>
      </c>
      <c r="P5254" t="str">
        <f>MID(VLOOKUP($D5254,業務!$A$1:$E$11,2,FALSE),FIND("/",VLOOKUP($D5254,業務!$A$1:$E$11,2,FALSE))+1,2)</f>
        <v>副理</v>
      </c>
      <c r="Q5254">
        <f t="shared" si="247"/>
        <v>1.2E-2</v>
      </c>
      <c r="R5254">
        <f t="shared" si="248"/>
        <v>324</v>
      </c>
    </row>
    <row r="5255" spans="1:18" ht="15.75" customHeight="1">
      <c r="A5255" s="19">
        <v>5254</v>
      </c>
      <c r="B5255" s="4">
        <v>38</v>
      </c>
      <c r="C5255" s="15">
        <v>5</v>
      </c>
      <c r="D5255" s="21">
        <v>9</v>
      </c>
      <c r="E5255" s="33">
        <v>44823</v>
      </c>
      <c r="F5255" s="14">
        <v>7</v>
      </c>
      <c r="G5255" s="34">
        <v>0.13</v>
      </c>
      <c r="H5255">
        <f>VLOOKUP($B5255,產品!$A$1:$E$61,4,FALSE)*(1-$G5255)*$F5255</f>
        <v>91350</v>
      </c>
      <c r="I5255" s="58">
        <f>$H5255-VLOOKUP($B5255,產品!$A$2:$E$61,5,FALSE)*F5255-$R5255</f>
        <v>21729.75</v>
      </c>
      <c r="J5255">
        <f t="shared" si="246"/>
        <v>2022</v>
      </c>
      <c r="P5255" t="str">
        <f>MID(VLOOKUP($D5255,業務!$A$1:$E$11,2,FALSE),FIND("/",VLOOKUP($D5255,業務!$A$1:$E$11,2,FALSE))+1,2)</f>
        <v>經理</v>
      </c>
      <c r="Q5255">
        <f t="shared" si="247"/>
        <v>1.4999999999999999E-2</v>
      </c>
      <c r="R5255">
        <f t="shared" si="248"/>
        <v>1370.25</v>
      </c>
    </row>
    <row r="5256" spans="1:18" ht="15.75" customHeight="1">
      <c r="A5256" s="19">
        <v>5255</v>
      </c>
      <c r="B5256" s="4">
        <v>40</v>
      </c>
      <c r="C5256" s="15">
        <v>139</v>
      </c>
      <c r="D5256" s="21">
        <v>5</v>
      </c>
      <c r="E5256" s="22">
        <v>44823</v>
      </c>
      <c r="F5256" s="26">
        <v>8</v>
      </c>
      <c r="G5256" s="24">
        <v>0.18</v>
      </c>
      <c r="H5256">
        <f>VLOOKUP($B5256,產品!$A$1:$E$61,4,FALSE)*(1-$G5256)*$F5256</f>
        <v>131200</v>
      </c>
      <c r="I5256" s="58">
        <f>$H5256-VLOOKUP($B5256,產品!$A$2:$E$61,5,FALSE)*F5256-$R5256</f>
        <v>25888</v>
      </c>
      <c r="J5256">
        <f t="shared" si="246"/>
        <v>2022</v>
      </c>
      <c r="P5256" t="str">
        <f>MID(VLOOKUP($D5256,業務!$A$1:$E$11,2,FALSE),FIND("/",VLOOKUP($D5256,業務!$A$1:$E$11,2,FALSE))+1,2)</f>
        <v>專員</v>
      </c>
      <c r="Q5256">
        <f t="shared" si="247"/>
        <v>0.01</v>
      </c>
      <c r="R5256">
        <f t="shared" si="248"/>
        <v>1312</v>
      </c>
    </row>
    <row r="5257" spans="1:18" ht="15.75" customHeight="1">
      <c r="A5257" s="19">
        <v>5256</v>
      </c>
      <c r="B5257" s="4">
        <v>5</v>
      </c>
      <c r="C5257" s="15">
        <v>115</v>
      </c>
      <c r="D5257" s="21">
        <v>4</v>
      </c>
      <c r="E5257" s="33">
        <v>44823</v>
      </c>
      <c r="F5257" s="14">
        <v>10</v>
      </c>
      <c r="G5257" s="34">
        <v>0.2</v>
      </c>
      <c r="H5257">
        <f>VLOOKUP($B5257,產品!$A$1:$E$61,4,FALSE)*(1-$G5257)*$F5257</f>
        <v>8000</v>
      </c>
      <c r="I5257" s="58">
        <f>$H5257-VLOOKUP($B5257,產品!$A$2:$E$61,5,FALSE)*F5257-$R5257</f>
        <v>3904</v>
      </c>
      <c r="J5257">
        <f t="shared" si="246"/>
        <v>2022</v>
      </c>
      <c r="P5257" t="str">
        <f>MID(VLOOKUP($D5257,業務!$A$1:$E$11,2,FALSE),FIND("/",VLOOKUP($D5257,業務!$A$1:$E$11,2,FALSE))+1,2)</f>
        <v>副理</v>
      </c>
      <c r="Q5257">
        <f t="shared" si="247"/>
        <v>1.2E-2</v>
      </c>
      <c r="R5257">
        <f t="shared" si="248"/>
        <v>96</v>
      </c>
    </row>
    <row r="5258" spans="1:18" ht="15.75" customHeight="1">
      <c r="A5258" s="19">
        <v>5257</v>
      </c>
      <c r="B5258" s="4">
        <v>46</v>
      </c>
      <c r="C5258" s="15">
        <v>12</v>
      </c>
      <c r="D5258" s="21">
        <v>3</v>
      </c>
      <c r="E5258" s="33">
        <v>44823</v>
      </c>
      <c r="F5258" s="14">
        <v>12</v>
      </c>
      <c r="G5258" s="34">
        <v>0.2</v>
      </c>
      <c r="H5258">
        <f>VLOOKUP($B5258,產品!$A$1:$E$61,4,FALSE)*(1-$G5258)*$F5258</f>
        <v>163200</v>
      </c>
      <c r="I5258" s="58">
        <f>$H5258-VLOOKUP($B5258,產品!$A$2:$E$61,5,FALSE)*F5258-$R5258</f>
        <v>27988.799999999999</v>
      </c>
      <c r="J5258">
        <f t="shared" si="246"/>
        <v>2022</v>
      </c>
      <c r="P5258" t="str">
        <f>MID(VLOOKUP($D5258,業務!$A$1:$E$11,2,FALSE),FIND("/",VLOOKUP($D5258,業務!$A$1:$E$11,2,FALSE))+1,2)</f>
        <v>協理</v>
      </c>
      <c r="Q5258">
        <f t="shared" si="247"/>
        <v>1.6E-2</v>
      </c>
      <c r="R5258">
        <f t="shared" si="248"/>
        <v>2611.2000000000003</v>
      </c>
    </row>
    <row r="5259" spans="1:18" ht="15.75" customHeight="1">
      <c r="A5259" s="19">
        <v>5258</v>
      </c>
      <c r="B5259" s="4">
        <v>52</v>
      </c>
      <c r="C5259" s="15">
        <v>257</v>
      </c>
      <c r="D5259" s="21">
        <v>9</v>
      </c>
      <c r="E5259" s="22">
        <v>44823</v>
      </c>
      <c r="F5259" s="26">
        <v>13</v>
      </c>
      <c r="G5259" s="24">
        <v>0.18</v>
      </c>
      <c r="H5259">
        <f>VLOOKUP($B5259,產品!$A$1:$E$61,4,FALSE)*(1-$G5259)*$F5259</f>
        <v>234520</v>
      </c>
      <c r="I5259" s="58">
        <f>$H5259-VLOOKUP($B5259,產品!$A$2:$E$61,5,FALSE)*F5259-$R5259</f>
        <v>30802.20000000003</v>
      </c>
      <c r="J5259">
        <f t="shared" si="246"/>
        <v>2022</v>
      </c>
      <c r="P5259" t="str">
        <f>MID(VLOOKUP($D5259,業務!$A$1:$E$11,2,FALSE),FIND("/",VLOOKUP($D5259,業務!$A$1:$E$11,2,FALSE))+1,2)</f>
        <v>經理</v>
      </c>
      <c r="Q5259">
        <f t="shared" si="247"/>
        <v>1.4999999999999999E-2</v>
      </c>
      <c r="R5259">
        <f t="shared" si="248"/>
        <v>3517.7999999999997</v>
      </c>
    </row>
    <row r="5260" spans="1:18" ht="15.75" customHeight="1">
      <c r="A5260" s="19">
        <v>5259</v>
      </c>
      <c r="B5260" s="4">
        <v>20</v>
      </c>
      <c r="C5260" s="15">
        <v>291</v>
      </c>
      <c r="D5260" s="21">
        <v>5</v>
      </c>
      <c r="E5260" s="22">
        <v>44823</v>
      </c>
      <c r="F5260" s="26">
        <v>19</v>
      </c>
      <c r="G5260" s="24">
        <v>0.13</v>
      </c>
      <c r="H5260">
        <f>VLOOKUP($B5260,產品!$A$1:$E$61,4,FALSE)*(1-$G5260)*$F5260</f>
        <v>29754</v>
      </c>
      <c r="I5260" s="58">
        <f>$H5260-VLOOKUP($B5260,產品!$A$2:$E$61,5,FALSE)*F5260-$R5260</f>
        <v>15776.46</v>
      </c>
      <c r="J5260">
        <f t="shared" si="246"/>
        <v>2022</v>
      </c>
      <c r="P5260" t="str">
        <f>MID(VLOOKUP($D5260,業務!$A$1:$E$11,2,FALSE),FIND("/",VLOOKUP($D5260,業務!$A$1:$E$11,2,FALSE))+1,2)</f>
        <v>專員</v>
      </c>
      <c r="Q5260">
        <f t="shared" si="247"/>
        <v>0.01</v>
      </c>
      <c r="R5260">
        <f t="shared" si="248"/>
        <v>297.54000000000002</v>
      </c>
    </row>
    <row r="5261" spans="1:18" ht="15.75" customHeight="1">
      <c r="A5261" s="19">
        <v>5260</v>
      </c>
      <c r="B5261" s="4">
        <v>8</v>
      </c>
      <c r="C5261" s="15">
        <v>270</v>
      </c>
      <c r="D5261" s="21">
        <v>7</v>
      </c>
      <c r="E5261" s="33">
        <v>44823</v>
      </c>
      <c r="F5261" s="14">
        <v>50</v>
      </c>
      <c r="G5261" s="34">
        <v>0.09</v>
      </c>
      <c r="H5261">
        <f>VLOOKUP($B5261,產品!$A$1:$E$61,4,FALSE)*(1-$G5261)*$F5261</f>
        <v>45500</v>
      </c>
      <c r="I5261" s="58">
        <f>$H5261-VLOOKUP($B5261,產品!$A$2:$E$61,5,FALSE)*F5261-$R5261</f>
        <v>24954</v>
      </c>
      <c r="J5261">
        <f t="shared" si="246"/>
        <v>2022</v>
      </c>
      <c r="P5261" t="str">
        <f>MID(VLOOKUP($D5261,業務!$A$1:$E$11,2,FALSE),FIND("/",VLOOKUP($D5261,業務!$A$1:$E$11,2,FALSE))+1,2)</f>
        <v>副理</v>
      </c>
      <c r="Q5261">
        <f t="shared" si="247"/>
        <v>1.2E-2</v>
      </c>
      <c r="R5261">
        <f t="shared" si="248"/>
        <v>546</v>
      </c>
    </row>
    <row r="5262" spans="1:18" ht="15.75" customHeight="1">
      <c r="A5262" s="19">
        <v>5261</v>
      </c>
      <c r="B5262" s="4">
        <v>3</v>
      </c>
      <c r="C5262" s="15">
        <v>285</v>
      </c>
      <c r="D5262" s="21">
        <v>6</v>
      </c>
      <c r="E5262" s="22">
        <v>44823</v>
      </c>
      <c r="F5262" s="26">
        <v>105</v>
      </c>
      <c r="G5262" s="24">
        <v>0.05</v>
      </c>
      <c r="H5262">
        <f>VLOOKUP($B5262,產品!$A$1:$E$61,4,FALSE)*(1-$G5262)*$F5262</f>
        <v>99750</v>
      </c>
      <c r="I5262" s="58">
        <f>$H5262-VLOOKUP($B5262,產品!$A$2:$E$61,5,FALSE)*F5262-$R5262</f>
        <v>56752.5</v>
      </c>
      <c r="J5262">
        <f t="shared" si="246"/>
        <v>2022</v>
      </c>
      <c r="P5262" t="str">
        <f>MID(VLOOKUP($D5262,業務!$A$1:$E$11,2,FALSE),FIND("/",VLOOKUP($D5262,業務!$A$1:$E$11,2,FALSE))+1,2)</f>
        <v>專員</v>
      </c>
      <c r="Q5262">
        <f t="shared" si="247"/>
        <v>0.01</v>
      </c>
      <c r="R5262">
        <f t="shared" si="248"/>
        <v>997.5</v>
      </c>
    </row>
    <row r="5263" spans="1:18" ht="15.75" customHeight="1">
      <c r="A5263" s="19">
        <v>5262</v>
      </c>
      <c r="B5263" s="4">
        <v>46</v>
      </c>
      <c r="C5263" s="15">
        <v>8</v>
      </c>
      <c r="D5263" s="21">
        <v>2</v>
      </c>
      <c r="E5263" s="22">
        <v>44824</v>
      </c>
      <c r="F5263" s="26">
        <v>2</v>
      </c>
      <c r="G5263" s="24">
        <v>7.0000000000000007E-2</v>
      </c>
      <c r="H5263">
        <f>VLOOKUP($B5263,產品!$A$1:$E$61,4,FALSE)*(1-$G5263)*$F5263</f>
        <v>31619.999999999996</v>
      </c>
      <c r="I5263" s="58">
        <f>$H5263-VLOOKUP($B5263,產品!$A$2:$E$61,5,FALSE)*F5263-$R5263</f>
        <v>9045.6999999999971</v>
      </c>
      <c r="J5263">
        <f t="shared" si="246"/>
        <v>2022</v>
      </c>
      <c r="P5263" t="str">
        <f>MID(VLOOKUP($D5263,業務!$A$1:$E$11,2,FALSE),FIND("/",VLOOKUP($D5263,業務!$A$1:$E$11,2,FALSE))+1,2)</f>
        <v>經理</v>
      </c>
      <c r="Q5263">
        <f t="shared" si="247"/>
        <v>1.4999999999999999E-2</v>
      </c>
      <c r="R5263">
        <f t="shared" si="248"/>
        <v>474.29999999999995</v>
      </c>
    </row>
    <row r="5264" spans="1:18" ht="15.75" customHeight="1">
      <c r="A5264" s="19">
        <v>5263</v>
      </c>
      <c r="B5264" s="4">
        <v>54</v>
      </c>
      <c r="C5264" s="15">
        <v>135</v>
      </c>
      <c r="D5264" s="21">
        <v>8</v>
      </c>
      <c r="E5264" s="22">
        <v>44824</v>
      </c>
      <c r="F5264" s="26">
        <v>5</v>
      </c>
      <c r="G5264" s="24">
        <v>0.1</v>
      </c>
      <c r="H5264">
        <f>VLOOKUP($B5264,產品!$A$1:$E$61,4,FALSE)*(1-$G5264)*$F5264</f>
        <v>81000</v>
      </c>
      <c r="I5264" s="58">
        <f>$H5264-VLOOKUP($B5264,產品!$A$2:$E$61,5,FALSE)*F5264-$R5264</f>
        <v>17190</v>
      </c>
      <c r="J5264">
        <f t="shared" si="246"/>
        <v>2022</v>
      </c>
      <c r="P5264" t="str">
        <f>MID(VLOOKUP($D5264,業務!$A$1:$E$11,2,FALSE),FIND("/",VLOOKUP($D5264,業務!$A$1:$E$11,2,FALSE))+1,2)</f>
        <v>專員</v>
      </c>
      <c r="Q5264">
        <f t="shared" si="247"/>
        <v>0.01</v>
      </c>
      <c r="R5264">
        <f t="shared" si="248"/>
        <v>810</v>
      </c>
    </row>
    <row r="5265" spans="1:18" ht="15.75" customHeight="1">
      <c r="A5265" s="19">
        <v>5264</v>
      </c>
      <c r="B5265" s="4">
        <v>56</v>
      </c>
      <c r="C5265" s="15">
        <v>115</v>
      </c>
      <c r="D5265" s="21">
        <v>5</v>
      </c>
      <c r="E5265" s="22">
        <v>44824</v>
      </c>
      <c r="F5265" s="26">
        <v>5</v>
      </c>
      <c r="G5265" s="24">
        <v>0.14000000000000001</v>
      </c>
      <c r="H5265">
        <f>VLOOKUP($B5265,產品!$A$1:$E$61,4,FALSE)*(1-$G5265)*$F5265</f>
        <v>94600</v>
      </c>
      <c r="I5265" s="58">
        <f>$H5265-VLOOKUP($B5265,產品!$A$2:$E$61,5,FALSE)*F5265-$R5265</f>
        <v>16654.000000000015</v>
      </c>
      <c r="J5265">
        <f t="shared" si="246"/>
        <v>2022</v>
      </c>
      <c r="P5265" t="str">
        <f>MID(VLOOKUP($D5265,業務!$A$1:$E$11,2,FALSE),FIND("/",VLOOKUP($D5265,業務!$A$1:$E$11,2,FALSE))+1,2)</f>
        <v>專員</v>
      </c>
      <c r="Q5265">
        <f t="shared" si="247"/>
        <v>0.01</v>
      </c>
      <c r="R5265">
        <f t="shared" si="248"/>
        <v>946</v>
      </c>
    </row>
    <row r="5266" spans="1:18" ht="15.75" customHeight="1">
      <c r="A5266" s="19">
        <v>5265</v>
      </c>
      <c r="B5266" s="4">
        <v>31</v>
      </c>
      <c r="C5266" s="15">
        <v>6</v>
      </c>
      <c r="D5266" s="21">
        <v>5</v>
      </c>
      <c r="E5266" s="22">
        <v>44824</v>
      </c>
      <c r="F5266" s="26">
        <v>5</v>
      </c>
      <c r="G5266" s="24">
        <v>0.11</v>
      </c>
      <c r="H5266">
        <f>VLOOKUP($B5266,產品!$A$1:$E$61,4,FALSE)*(1-$G5266)*$F5266</f>
        <v>31150</v>
      </c>
      <c r="I5266" s="58">
        <f>$H5266-VLOOKUP($B5266,產品!$A$2:$E$61,5,FALSE)*F5266-$R5266</f>
        <v>9838.5</v>
      </c>
      <c r="J5266">
        <f t="shared" si="246"/>
        <v>2022</v>
      </c>
      <c r="P5266" t="str">
        <f>MID(VLOOKUP($D5266,業務!$A$1:$E$11,2,FALSE),FIND("/",VLOOKUP($D5266,業務!$A$1:$E$11,2,FALSE))+1,2)</f>
        <v>專員</v>
      </c>
      <c r="Q5266">
        <f t="shared" si="247"/>
        <v>0.01</v>
      </c>
      <c r="R5266">
        <f t="shared" si="248"/>
        <v>311.5</v>
      </c>
    </row>
    <row r="5267" spans="1:18" ht="15.75" customHeight="1">
      <c r="A5267" s="19">
        <v>5266</v>
      </c>
      <c r="B5267" s="4">
        <v>53</v>
      </c>
      <c r="C5267" s="15">
        <v>285</v>
      </c>
      <c r="D5267" s="21">
        <v>10</v>
      </c>
      <c r="E5267" s="22">
        <v>44824</v>
      </c>
      <c r="F5267" s="26">
        <v>7</v>
      </c>
      <c r="G5267" s="24">
        <v>0.13</v>
      </c>
      <c r="H5267">
        <f>VLOOKUP($B5267,產品!$A$1:$E$61,4,FALSE)*(1-$G5267)*$F5267</f>
        <v>91350</v>
      </c>
      <c r="I5267" s="58">
        <f>$H5267-VLOOKUP($B5267,產品!$A$2:$E$61,5,FALSE)*F5267-$R5267</f>
        <v>16936.5</v>
      </c>
      <c r="J5267">
        <f t="shared" si="246"/>
        <v>2022</v>
      </c>
      <c r="P5267" t="str">
        <f>MID(VLOOKUP($D5267,業務!$A$1:$E$11,2,FALSE),FIND("/",VLOOKUP($D5267,業務!$A$1:$E$11,2,FALSE))+1,2)</f>
        <v>專員</v>
      </c>
      <c r="Q5267">
        <f t="shared" si="247"/>
        <v>0.01</v>
      </c>
      <c r="R5267">
        <f t="shared" si="248"/>
        <v>913.5</v>
      </c>
    </row>
    <row r="5268" spans="1:18" ht="15.75" customHeight="1">
      <c r="A5268" s="19">
        <v>5267</v>
      </c>
      <c r="B5268" s="4">
        <v>41</v>
      </c>
      <c r="C5268" s="15">
        <v>263</v>
      </c>
      <c r="D5268" s="21">
        <v>9</v>
      </c>
      <c r="E5268" s="33">
        <v>44824</v>
      </c>
      <c r="F5268" s="14">
        <v>7</v>
      </c>
      <c r="G5268" s="34">
        <v>0.17</v>
      </c>
      <c r="H5268">
        <f>VLOOKUP($B5268,產品!$A$1:$E$61,4,FALSE)*(1-$G5268)*$F5268</f>
        <v>69720</v>
      </c>
      <c r="I5268" s="58">
        <f>$H5268-VLOOKUP($B5268,產品!$A$2:$E$61,5,FALSE)*F5268-$R5268</f>
        <v>14074.2</v>
      </c>
      <c r="J5268">
        <f t="shared" si="246"/>
        <v>2022</v>
      </c>
      <c r="P5268" t="str">
        <f>MID(VLOOKUP($D5268,業務!$A$1:$E$11,2,FALSE),FIND("/",VLOOKUP($D5268,業務!$A$1:$E$11,2,FALSE))+1,2)</f>
        <v>經理</v>
      </c>
      <c r="Q5268">
        <f t="shared" si="247"/>
        <v>1.4999999999999999E-2</v>
      </c>
      <c r="R5268">
        <f t="shared" si="248"/>
        <v>1045.8</v>
      </c>
    </row>
    <row r="5269" spans="1:18" ht="15.75" customHeight="1">
      <c r="A5269" s="19">
        <v>5268</v>
      </c>
      <c r="B5269" s="4">
        <v>18</v>
      </c>
      <c r="C5269" s="15">
        <v>266</v>
      </c>
      <c r="D5269" s="21">
        <v>10</v>
      </c>
      <c r="E5269" s="22">
        <v>44824</v>
      </c>
      <c r="F5269" s="26">
        <v>15</v>
      </c>
      <c r="G5269" s="24">
        <v>0.11</v>
      </c>
      <c r="H5269">
        <f>VLOOKUP($B5269,產品!$A$1:$E$61,4,FALSE)*(1-$G5269)*$F5269</f>
        <v>24030</v>
      </c>
      <c r="I5269" s="58">
        <f>$H5269-VLOOKUP($B5269,產品!$A$2:$E$61,5,FALSE)*F5269-$R5269</f>
        <v>12989.7</v>
      </c>
      <c r="J5269">
        <f t="shared" si="246"/>
        <v>2022</v>
      </c>
      <c r="P5269" t="str">
        <f>MID(VLOOKUP($D5269,業務!$A$1:$E$11,2,FALSE),FIND("/",VLOOKUP($D5269,業務!$A$1:$E$11,2,FALSE))+1,2)</f>
        <v>專員</v>
      </c>
      <c r="Q5269">
        <f t="shared" si="247"/>
        <v>0.01</v>
      </c>
      <c r="R5269">
        <f t="shared" si="248"/>
        <v>240.3</v>
      </c>
    </row>
    <row r="5270" spans="1:18" ht="15.75" customHeight="1">
      <c r="A5270" s="19">
        <v>5269</v>
      </c>
      <c r="B5270" s="4">
        <v>37</v>
      </c>
      <c r="C5270" s="15">
        <v>118</v>
      </c>
      <c r="D5270" s="21">
        <v>1</v>
      </c>
      <c r="E5270" s="33">
        <v>44824</v>
      </c>
      <c r="F5270" s="14">
        <v>20</v>
      </c>
      <c r="G5270" s="34">
        <v>0.19</v>
      </c>
      <c r="H5270">
        <f>VLOOKUP($B5270,產品!$A$1:$E$61,4,FALSE)*(1-$G5270)*$F5270</f>
        <v>194400</v>
      </c>
      <c r="I5270" s="58">
        <f>$H5270-VLOOKUP($B5270,產品!$A$2:$E$61,5,FALSE)*F5270-$R5270</f>
        <v>36456</v>
      </c>
      <c r="J5270">
        <f t="shared" si="246"/>
        <v>2022</v>
      </c>
      <c r="P5270" t="str">
        <f>MID(VLOOKUP($D5270,業務!$A$1:$E$11,2,FALSE),FIND("/",VLOOKUP($D5270,業務!$A$1:$E$11,2,FALSE))+1,2)</f>
        <v>專員</v>
      </c>
      <c r="Q5270">
        <f t="shared" si="247"/>
        <v>0.01</v>
      </c>
      <c r="R5270">
        <f t="shared" si="248"/>
        <v>1944</v>
      </c>
    </row>
    <row r="5271" spans="1:18" ht="15.75" customHeight="1">
      <c r="A5271" s="19">
        <v>5270</v>
      </c>
      <c r="B5271" s="4">
        <v>2</v>
      </c>
      <c r="C5271" s="15">
        <v>118</v>
      </c>
      <c r="D5271" s="21">
        <v>4</v>
      </c>
      <c r="E5271" s="22">
        <v>44824</v>
      </c>
      <c r="F5271" s="26">
        <v>30</v>
      </c>
      <c r="G5271" s="24">
        <v>0.14000000000000001</v>
      </c>
      <c r="H5271">
        <f>VLOOKUP($B5271,產品!$A$1:$E$61,4,FALSE)*(1-$G5271)*$F5271</f>
        <v>25800</v>
      </c>
      <c r="I5271" s="58">
        <f>$H5271-VLOOKUP($B5271,產品!$A$2:$E$61,5,FALSE)*F5271-$R5271</f>
        <v>13490.4</v>
      </c>
      <c r="J5271">
        <f t="shared" si="246"/>
        <v>2022</v>
      </c>
      <c r="P5271" t="str">
        <f>MID(VLOOKUP($D5271,業務!$A$1:$E$11,2,FALSE),FIND("/",VLOOKUP($D5271,業務!$A$1:$E$11,2,FALSE))+1,2)</f>
        <v>副理</v>
      </c>
      <c r="Q5271">
        <f t="shared" si="247"/>
        <v>1.2E-2</v>
      </c>
      <c r="R5271">
        <f t="shared" si="248"/>
        <v>309.60000000000002</v>
      </c>
    </row>
    <row r="5272" spans="1:18" ht="15.75" customHeight="1">
      <c r="A5272" s="19">
        <v>5271</v>
      </c>
      <c r="B5272" s="4">
        <v>14</v>
      </c>
      <c r="C5272" s="15">
        <v>8</v>
      </c>
      <c r="D5272" s="21">
        <v>10</v>
      </c>
      <c r="E5272" s="22">
        <v>44824</v>
      </c>
      <c r="F5272" s="26">
        <v>40</v>
      </c>
      <c r="G5272" s="24">
        <v>0.12</v>
      </c>
      <c r="H5272">
        <f>VLOOKUP($B5272,產品!$A$1:$E$61,4,FALSE)*(1-$G5272)*$F5272</f>
        <v>63360</v>
      </c>
      <c r="I5272" s="58">
        <f>$H5272-VLOOKUP($B5272,產品!$A$2:$E$61,5,FALSE)*F5272-$R5272</f>
        <v>33926.400000000001</v>
      </c>
      <c r="J5272">
        <f t="shared" si="246"/>
        <v>2022</v>
      </c>
      <c r="P5272" t="str">
        <f>MID(VLOOKUP($D5272,業務!$A$1:$E$11,2,FALSE),FIND("/",VLOOKUP($D5272,業務!$A$1:$E$11,2,FALSE))+1,2)</f>
        <v>專員</v>
      </c>
      <c r="Q5272">
        <f t="shared" si="247"/>
        <v>0.01</v>
      </c>
      <c r="R5272">
        <f t="shared" si="248"/>
        <v>633.6</v>
      </c>
    </row>
    <row r="5273" spans="1:18" ht="15.75" customHeight="1">
      <c r="A5273" s="19">
        <v>5272</v>
      </c>
      <c r="B5273" s="4">
        <v>6</v>
      </c>
      <c r="C5273" s="15">
        <v>263</v>
      </c>
      <c r="D5273" s="21">
        <v>9</v>
      </c>
      <c r="E5273" s="22">
        <v>44824</v>
      </c>
      <c r="F5273" s="26">
        <v>50</v>
      </c>
      <c r="G5273" s="24">
        <v>0.13</v>
      </c>
      <c r="H5273">
        <f>VLOOKUP($B5273,產品!$A$1:$E$61,4,FALSE)*(1-$G5273)*$F5273</f>
        <v>43500</v>
      </c>
      <c r="I5273" s="58">
        <f>$H5273-VLOOKUP($B5273,產品!$A$2:$E$61,5,FALSE)*F5273-$R5273</f>
        <v>22847.5</v>
      </c>
      <c r="J5273">
        <f t="shared" si="246"/>
        <v>2022</v>
      </c>
      <c r="P5273" t="str">
        <f>MID(VLOOKUP($D5273,業務!$A$1:$E$11,2,FALSE),FIND("/",VLOOKUP($D5273,業務!$A$1:$E$11,2,FALSE))+1,2)</f>
        <v>經理</v>
      </c>
      <c r="Q5273">
        <f t="shared" si="247"/>
        <v>1.4999999999999999E-2</v>
      </c>
      <c r="R5273">
        <f t="shared" si="248"/>
        <v>652.5</v>
      </c>
    </row>
    <row r="5274" spans="1:18" ht="15.75" customHeight="1">
      <c r="A5274" s="19">
        <v>5273</v>
      </c>
      <c r="B5274" s="4">
        <v>23</v>
      </c>
      <c r="C5274" s="15">
        <v>5</v>
      </c>
      <c r="D5274" s="21">
        <v>4</v>
      </c>
      <c r="E5274" s="33">
        <v>44824</v>
      </c>
      <c r="F5274" s="14">
        <v>70</v>
      </c>
      <c r="G5274" s="34">
        <v>0.14000000000000001</v>
      </c>
      <c r="H5274">
        <f>VLOOKUP($B5274,產品!$A$1:$E$61,4,FALSE)*(1-$G5274)*$F5274</f>
        <v>108360</v>
      </c>
      <c r="I5274" s="58">
        <f>$H5274-VLOOKUP($B5274,產品!$A$2:$E$61,5,FALSE)*F5274-$R5274</f>
        <v>56659.68</v>
      </c>
      <c r="J5274">
        <f t="shared" si="246"/>
        <v>2022</v>
      </c>
      <c r="P5274" t="str">
        <f>MID(VLOOKUP($D5274,業務!$A$1:$E$11,2,FALSE),FIND("/",VLOOKUP($D5274,業務!$A$1:$E$11,2,FALSE))+1,2)</f>
        <v>副理</v>
      </c>
      <c r="Q5274">
        <f t="shared" si="247"/>
        <v>1.2E-2</v>
      </c>
      <c r="R5274">
        <f t="shared" si="248"/>
        <v>1300.32</v>
      </c>
    </row>
    <row r="5275" spans="1:18" ht="15.75" customHeight="1">
      <c r="A5275" s="19">
        <v>5274</v>
      </c>
      <c r="B5275" s="4">
        <v>54</v>
      </c>
      <c r="C5275" s="15">
        <v>136</v>
      </c>
      <c r="D5275" s="21">
        <v>9</v>
      </c>
      <c r="E5275" s="22">
        <v>44825</v>
      </c>
      <c r="F5275" s="26">
        <v>3</v>
      </c>
      <c r="G5275" s="24">
        <v>0.19</v>
      </c>
      <c r="H5275">
        <f>VLOOKUP($B5275,產品!$A$1:$E$61,4,FALSE)*(1-$G5275)*$F5275</f>
        <v>43740.000000000007</v>
      </c>
      <c r="I5275" s="58">
        <f>$H5275-VLOOKUP($B5275,產品!$A$2:$E$61,5,FALSE)*F5275-$R5275</f>
        <v>5283.9000000000069</v>
      </c>
      <c r="J5275">
        <f t="shared" si="246"/>
        <v>2022</v>
      </c>
      <c r="P5275" t="str">
        <f>MID(VLOOKUP($D5275,業務!$A$1:$E$11,2,FALSE),FIND("/",VLOOKUP($D5275,業務!$A$1:$E$11,2,FALSE))+1,2)</f>
        <v>經理</v>
      </c>
      <c r="Q5275">
        <f t="shared" si="247"/>
        <v>1.4999999999999999E-2</v>
      </c>
      <c r="R5275">
        <f t="shared" si="248"/>
        <v>656.10000000000014</v>
      </c>
    </row>
    <row r="5276" spans="1:18" ht="15.75" customHeight="1">
      <c r="A5276" s="19">
        <v>5275</v>
      </c>
      <c r="B5276" s="4">
        <v>22</v>
      </c>
      <c r="C5276" s="15">
        <v>115</v>
      </c>
      <c r="D5276" s="21">
        <v>7</v>
      </c>
      <c r="E5276" s="22">
        <v>44825</v>
      </c>
      <c r="F5276" s="26">
        <v>40</v>
      </c>
      <c r="G5276" s="24">
        <v>0.05</v>
      </c>
      <c r="H5276">
        <f>VLOOKUP($B5276,產品!$A$1:$E$61,4,FALSE)*(1-$G5276)*$F5276</f>
        <v>68400</v>
      </c>
      <c r="I5276" s="58">
        <f>$H5276-VLOOKUP($B5276,產品!$A$2:$E$61,5,FALSE)*F5276-$R5276</f>
        <v>38779.199999999997</v>
      </c>
      <c r="J5276">
        <f t="shared" si="246"/>
        <v>2022</v>
      </c>
      <c r="P5276" t="str">
        <f>MID(VLOOKUP($D5276,業務!$A$1:$E$11,2,FALSE),FIND("/",VLOOKUP($D5276,業務!$A$1:$E$11,2,FALSE))+1,2)</f>
        <v>副理</v>
      </c>
      <c r="Q5276">
        <f t="shared" si="247"/>
        <v>1.2E-2</v>
      </c>
      <c r="R5276">
        <f t="shared" si="248"/>
        <v>820.80000000000007</v>
      </c>
    </row>
    <row r="5277" spans="1:18" ht="15.75" customHeight="1">
      <c r="A5277" s="19">
        <v>5276</v>
      </c>
      <c r="B5277" s="4">
        <v>4</v>
      </c>
      <c r="C5277" s="15">
        <v>258</v>
      </c>
      <c r="D5277" s="21">
        <v>10</v>
      </c>
      <c r="E5277" s="22">
        <v>44825</v>
      </c>
      <c r="F5277" s="26">
        <v>45</v>
      </c>
      <c r="G5277" s="24">
        <v>0.09</v>
      </c>
      <c r="H5277">
        <f>VLOOKUP($B5277,產品!$A$1:$E$61,4,FALSE)*(1-$G5277)*$F5277</f>
        <v>40950</v>
      </c>
      <c r="I5277" s="58">
        <f>$H5277-VLOOKUP($B5277,產品!$A$2:$E$61,5,FALSE)*F5277-$R5277</f>
        <v>22540.5</v>
      </c>
      <c r="J5277">
        <f t="shared" si="246"/>
        <v>2022</v>
      </c>
      <c r="P5277" t="str">
        <f>MID(VLOOKUP($D5277,業務!$A$1:$E$11,2,FALSE),FIND("/",VLOOKUP($D5277,業務!$A$1:$E$11,2,FALSE))+1,2)</f>
        <v>專員</v>
      </c>
      <c r="Q5277">
        <f t="shared" si="247"/>
        <v>0.01</v>
      </c>
      <c r="R5277">
        <f t="shared" si="248"/>
        <v>409.5</v>
      </c>
    </row>
    <row r="5278" spans="1:18" ht="15.75" customHeight="1">
      <c r="A5278" s="19">
        <v>5277</v>
      </c>
      <c r="B5278" s="4">
        <v>57</v>
      </c>
      <c r="C5278" s="15">
        <v>9</v>
      </c>
      <c r="D5278" s="21">
        <v>2</v>
      </c>
      <c r="E5278" s="22">
        <v>44826</v>
      </c>
      <c r="F5278" s="26">
        <v>18</v>
      </c>
      <c r="G5278" s="24">
        <v>0.18</v>
      </c>
      <c r="H5278">
        <f>VLOOKUP($B5278,產品!$A$1:$E$61,4,FALSE)*(1-$G5278)*$F5278</f>
        <v>265680.00000000006</v>
      </c>
      <c r="I5278" s="58">
        <f>$H5278-VLOOKUP($B5278,產品!$A$2:$E$61,5,FALSE)*F5278-$R5278</f>
        <v>34894.800000000061</v>
      </c>
      <c r="J5278">
        <f t="shared" si="246"/>
        <v>2022</v>
      </c>
      <c r="P5278" t="str">
        <f>MID(VLOOKUP($D5278,業務!$A$1:$E$11,2,FALSE),FIND("/",VLOOKUP($D5278,業務!$A$1:$E$11,2,FALSE))+1,2)</f>
        <v>經理</v>
      </c>
      <c r="Q5278">
        <f t="shared" si="247"/>
        <v>1.4999999999999999E-2</v>
      </c>
      <c r="R5278">
        <f t="shared" si="248"/>
        <v>3985.2000000000007</v>
      </c>
    </row>
    <row r="5279" spans="1:18" ht="15.75" customHeight="1">
      <c r="A5279" s="19">
        <v>5278</v>
      </c>
      <c r="B5279" s="4">
        <v>37</v>
      </c>
      <c r="C5279" s="15">
        <v>5</v>
      </c>
      <c r="D5279" s="21">
        <v>3</v>
      </c>
      <c r="E5279" s="22">
        <v>44826</v>
      </c>
      <c r="F5279" s="26">
        <v>20</v>
      </c>
      <c r="G5279" s="24">
        <v>0.08</v>
      </c>
      <c r="H5279">
        <f>VLOOKUP($B5279,產品!$A$1:$E$61,4,FALSE)*(1-$G5279)*$F5279</f>
        <v>220800</v>
      </c>
      <c r="I5279" s="58">
        <f>$H5279-VLOOKUP($B5279,產品!$A$2:$E$61,5,FALSE)*F5279-$R5279</f>
        <v>61267.199999999997</v>
      </c>
      <c r="J5279">
        <f t="shared" si="246"/>
        <v>2022</v>
      </c>
      <c r="P5279" t="str">
        <f>MID(VLOOKUP($D5279,業務!$A$1:$E$11,2,FALSE),FIND("/",VLOOKUP($D5279,業務!$A$1:$E$11,2,FALSE))+1,2)</f>
        <v>協理</v>
      </c>
      <c r="Q5279">
        <f t="shared" si="247"/>
        <v>1.6E-2</v>
      </c>
      <c r="R5279">
        <f t="shared" si="248"/>
        <v>3532.8</v>
      </c>
    </row>
    <row r="5280" spans="1:18" ht="15.75" customHeight="1">
      <c r="A5280" s="19">
        <v>5279</v>
      </c>
      <c r="B5280" s="4">
        <v>21</v>
      </c>
      <c r="C5280" s="15">
        <v>118</v>
      </c>
      <c r="D5280" s="21">
        <v>4</v>
      </c>
      <c r="E5280" s="33">
        <v>44826</v>
      </c>
      <c r="F5280" s="14">
        <v>60</v>
      </c>
      <c r="G5280" s="34">
        <v>0.09</v>
      </c>
      <c r="H5280">
        <f>VLOOKUP($B5280,產品!$A$1:$E$61,4,FALSE)*(1-$G5280)*$F5280</f>
        <v>98280</v>
      </c>
      <c r="I5280" s="58">
        <f>$H5280-VLOOKUP($B5280,產品!$A$2:$E$61,5,FALSE)*F5280-$R5280</f>
        <v>53900.639999999999</v>
      </c>
      <c r="J5280">
        <f t="shared" si="246"/>
        <v>2022</v>
      </c>
      <c r="P5280" t="str">
        <f>MID(VLOOKUP($D5280,業務!$A$1:$E$11,2,FALSE),FIND("/",VLOOKUP($D5280,業務!$A$1:$E$11,2,FALSE))+1,2)</f>
        <v>副理</v>
      </c>
      <c r="Q5280">
        <f t="shared" si="247"/>
        <v>1.2E-2</v>
      </c>
      <c r="R5280">
        <f t="shared" si="248"/>
        <v>1179.3600000000001</v>
      </c>
    </row>
    <row r="5281" spans="1:18" ht="15.75" customHeight="1">
      <c r="A5281" s="19">
        <v>5280</v>
      </c>
      <c r="B5281" s="4">
        <v>17</v>
      </c>
      <c r="C5281" s="15">
        <v>10</v>
      </c>
      <c r="D5281" s="21">
        <v>2</v>
      </c>
      <c r="E5281" s="22">
        <v>44826</v>
      </c>
      <c r="F5281" s="26">
        <v>60</v>
      </c>
      <c r="G5281" s="24">
        <v>0.18</v>
      </c>
      <c r="H5281">
        <f>VLOOKUP($B5281,產品!$A$1:$E$61,4,FALSE)*(1-$G5281)*$F5281</f>
        <v>88560</v>
      </c>
      <c r="I5281" s="58">
        <f>$H5281-VLOOKUP($B5281,產品!$A$2:$E$61,5,FALSE)*F5281-$R5281</f>
        <v>44031.6</v>
      </c>
      <c r="J5281">
        <f t="shared" si="246"/>
        <v>2022</v>
      </c>
      <c r="P5281" t="str">
        <f>MID(VLOOKUP($D5281,業務!$A$1:$E$11,2,FALSE),FIND("/",VLOOKUP($D5281,業務!$A$1:$E$11,2,FALSE))+1,2)</f>
        <v>經理</v>
      </c>
      <c r="Q5281">
        <f t="shared" si="247"/>
        <v>1.4999999999999999E-2</v>
      </c>
      <c r="R5281">
        <f t="shared" si="248"/>
        <v>1328.3999999999999</v>
      </c>
    </row>
    <row r="5282" spans="1:18" ht="15.75" customHeight="1">
      <c r="A5282" s="19">
        <v>5281</v>
      </c>
      <c r="B5282" s="4">
        <v>42</v>
      </c>
      <c r="C5282" s="15">
        <v>115</v>
      </c>
      <c r="D5282" s="21">
        <v>9</v>
      </c>
      <c r="E5282" s="33">
        <v>44827</v>
      </c>
      <c r="F5282" s="14">
        <v>4</v>
      </c>
      <c r="G5282" s="34">
        <v>0.16</v>
      </c>
      <c r="H5282">
        <f>VLOOKUP($B5282,產品!$A$1:$E$61,4,FALSE)*(1-$G5282)*$F5282</f>
        <v>50400</v>
      </c>
      <c r="I5282" s="58">
        <f>$H5282-VLOOKUP($B5282,產品!$A$2:$E$61,5,FALSE)*F5282-$R5282</f>
        <v>10644</v>
      </c>
      <c r="J5282">
        <f t="shared" si="246"/>
        <v>2022</v>
      </c>
      <c r="P5282" t="str">
        <f>MID(VLOOKUP($D5282,業務!$A$1:$E$11,2,FALSE),FIND("/",VLOOKUP($D5282,業務!$A$1:$E$11,2,FALSE))+1,2)</f>
        <v>經理</v>
      </c>
      <c r="Q5282">
        <f t="shared" si="247"/>
        <v>1.4999999999999999E-2</v>
      </c>
      <c r="R5282">
        <f t="shared" si="248"/>
        <v>756</v>
      </c>
    </row>
    <row r="5283" spans="1:18" ht="15.75" customHeight="1">
      <c r="A5283" s="19">
        <v>5282</v>
      </c>
      <c r="B5283" s="4">
        <v>50</v>
      </c>
      <c r="C5283" s="15">
        <v>258</v>
      </c>
      <c r="D5283" s="21">
        <v>9</v>
      </c>
      <c r="E5283" s="22">
        <v>44827</v>
      </c>
      <c r="F5283" s="26">
        <v>5</v>
      </c>
      <c r="G5283" s="24">
        <v>0.2</v>
      </c>
      <c r="H5283">
        <f>VLOOKUP($B5283,產品!$A$1:$E$61,4,FALSE)*(1-$G5283)*$F5283</f>
        <v>72000</v>
      </c>
      <c r="I5283" s="58">
        <f>$H5283-VLOOKUP($B5283,產品!$A$2:$E$61,5,FALSE)*F5283-$R5283</f>
        <v>7920</v>
      </c>
      <c r="J5283">
        <f t="shared" si="246"/>
        <v>2022</v>
      </c>
      <c r="P5283" t="str">
        <f>MID(VLOOKUP($D5283,業務!$A$1:$E$11,2,FALSE),FIND("/",VLOOKUP($D5283,業務!$A$1:$E$11,2,FALSE))+1,2)</f>
        <v>經理</v>
      </c>
      <c r="Q5283">
        <f t="shared" si="247"/>
        <v>1.4999999999999999E-2</v>
      </c>
      <c r="R5283">
        <f t="shared" si="248"/>
        <v>1080</v>
      </c>
    </row>
    <row r="5284" spans="1:18" ht="15.75" customHeight="1">
      <c r="A5284" s="19">
        <v>5283</v>
      </c>
      <c r="B5284" s="4">
        <v>28</v>
      </c>
      <c r="C5284" s="15">
        <v>293</v>
      </c>
      <c r="D5284" s="21">
        <v>5</v>
      </c>
      <c r="E5284" s="22">
        <v>44827</v>
      </c>
      <c r="F5284" s="26">
        <v>5</v>
      </c>
      <c r="G5284" s="24">
        <v>0.2</v>
      </c>
      <c r="H5284">
        <f>VLOOKUP($B5284,產品!$A$1:$E$61,4,FALSE)*(1-$G5284)*$F5284</f>
        <v>30000</v>
      </c>
      <c r="I5284" s="58">
        <f>$H5284-VLOOKUP($B5284,產品!$A$2:$E$61,5,FALSE)*F5284-$R5284</f>
        <v>7200</v>
      </c>
      <c r="J5284">
        <f t="shared" si="246"/>
        <v>2022</v>
      </c>
      <c r="P5284" t="str">
        <f>MID(VLOOKUP($D5284,業務!$A$1:$E$11,2,FALSE),FIND("/",VLOOKUP($D5284,業務!$A$1:$E$11,2,FALSE))+1,2)</f>
        <v>專員</v>
      </c>
      <c r="Q5284">
        <f t="shared" si="247"/>
        <v>0.01</v>
      </c>
      <c r="R5284">
        <f t="shared" si="248"/>
        <v>300</v>
      </c>
    </row>
    <row r="5285" spans="1:18" ht="15.75" customHeight="1">
      <c r="A5285" s="19">
        <v>5284</v>
      </c>
      <c r="B5285" s="4">
        <v>40</v>
      </c>
      <c r="C5285" s="15">
        <v>115</v>
      </c>
      <c r="D5285" s="21">
        <v>5</v>
      </c>
      <c r="E5285" s="22">
        <v>44827</v>
      </c>
      <c r="F5285" s="26">
        <v>10</v>
      </c>
      <c r="G5285" s="24">
        <v>0.11</v>
      </c>
      <c r="H5285">
        <f>VLOOKUP($B5285,產品!$A$1:$E$61,4,FALSE)*(1-$G5285)*$F5285</f>
        <v>178000</v>
      </c>
      <c r="I5285" s="58">
        <f>$H5285-VLOOKUP($B5285,產品!$A$2:$E$61,5,FALSE)*F5285-$R5285</f>
        <v>46220</v>
      </c>
      <c r="J5285">
        <f t="shared" si="246"/>
        <v>2022</v>
      </c>
      <c r="P5285" t="str">
        <f>MID(VLOOKUP($D5285,業務!$A$1:$E$11,2,FALSE),FIND("/",VLOOKUP($D5285,業務!$A$1:$E$11,2,FALSE))+1,2)</f>
        <v>專員</v>
      </c>
      <c r="Q5285">
        <f t="shared" si="247"/>
        <v>0.01</v>
      </c>
      <c r="R5285">
        <f t="shared" si="248"/>
        <v>1780</v>
      </c>
    </row>
    <row r="5286" spans="1:18" ht="15.75" customHeight="1">
      <c r="A5286" s="19">
        <v>5285</v>
      </c>
      <c r="B5286" s="4">
        <v>29</v>
      </c>
      <c r="C5286" s="15">
        <v>11</v>
      </c>
      <c r="D5286" s="21">
        <v>7</v>
      </c>
      <c r="E5286" s="22">
        <v>44827</v>
      </c>
      <c r="F5286" s="26">
        <v>35</v>
      </c>
      <c r="G5286" s="24">
        <v>0.12</v>
      </c>
      <c r="H5286">
        <f>VLOOKUP($B5286,產品!$A$1:$E$61,4,FALSE)*(1-$G5286)*$F5286</f>
        <v>184800</v>
      </c>
      <c r="I5286" s="58">
        <f>$H5286-VLOOKUP($B5286,產品!$A$2:$E$61,5,FALSE)*F5286-$R5286</f>
        <v>56582.400000000001</v>
      </c>
      <c r="J5286">
        <f t="shared" si="246"/>
        <v>2022</v>
      </c>
      <c r="P5286" t="str">
        <f>MID(VLOOKUP($D5286,業務!$A$1:$E$11,2,FALSE),FIND("/",VLOOKUP($D5286,業務!$A$1:$E$11,2,FALSE))+1,2)</f>
        <v>副理</v>
      </c>
      <c r="Q5286">
        <f t="shared" si="247"/>
        <v>1.2E-2</v>
      </c>
      <c r="R5286">
        <f t="shared" si="248"/>
        <v>2217.6</v>
      </c>
    </row>
    <row r="5287" spans="1:18" ht="15.75" customHeight="1">
      <c r="A5287" s="19">
        <v>5286</v>
      </c>
      <c r="B5287" s="4">
        <v>29</v>
      </c>
      <c r="C5287" s="15">
        <v>269</v>
      </c>
      <c r="D5287" s="21">
        <v>1</v>
      </c>
      <c r="E5287" s="22">
        <v>44828</v>
      </c>
      <c r="F5287" s="26">
        <v>5</v>
      </c>
      <c r="G5287" s="24">
        <v>0.19</v>
      </c>
      <c r="H5287">
        <f>VLOOKUP($B5287,產品!$A$1:$E$61,4,FALSE)*(1-$G5287)*$F5287</f>
        <v>24300</v>
      </c>
      <c r="I5287" s="58">
        <f>$H5287-VLOOKUP($B5287,產品!$A$2:$E$61,5,FALSE)*F5287-$R5287</f>
        <v>6057</v>
      </c>
      <c r="J5287">
        <f t="shared" si="246"/>
        <v>2022</v>
      </c>
      <c r="P5287" t="str">
        <f>MID(VLOOKUP($D5287,業務!$A$1:$E$11,2,FALSE),FIND("/",VLOOKUP($D5287,業務!$A$1:$E$11,2,FALSE))+1,2)</f>
        <v>專員</v>
      </c>
      <c r="Q5287">
        <f t="shared" si="247"/>
        <v>0.01</v>
      </c>
      <c r="R5287">
        <f t="shared" si="248"/>
        <v>243</v>
      </c>
    </row>
    <row r="5288" spans="1:18" ht="15.75" customHeight="1">
      <c r="A5288" s="19">
        <v>5287</v>
      </c>
      <c r="B5288" s="4">
        <v>48</v>
      </c>
      <c r="C5288" s="15">
        <v>122</v>
      </c>
      <c r="D5288" s="21">
        <v>5</v>
      </c>
      <c r="E5288" s="22">
        <v>44828</v>
      </c>
      <c r="F5288" s="26">
        <v>9</v>
      </c>
      <c r="G5288" s="24">
        <v>0.09</v>
      </c>
      <c r="H5288">
        <f>VLOOKUP($B5288,產品!$A$1:$E$61,4,FALSE)*(1-$G5288)*$F5288</f>
        <v>180180</v>
      </c>
      <c r="I5288" s="58">
        <f>$H5288-VLOOKUP($B5288,產品!$A$2:$E$61,5,FALSE)*F5288-$R5288</f>
        <v>49678.2</v>
      </c>
      <c r="J5288">
        <f t="shared" si="246"/>
        <v>2022</v>
      </c>
      <c r="P5288" t="str">
        <f>MID(VLOOKUP($D5288,業務!$A$1:$E$11,2,FALSE),FIND("/",VLOOKUP($D5288,業務!$A$1:$E$11,2,FALSE))+1,2)</f>
        <v>專員</v>
      </c>
      <c r="Q5288">
        <f t="shared" si="247"/>
        <v>0.01</v>
      </c>
      <c r="R5288">
        <f t="shared" si="248"/>
        <v>1801.8</v>
      </c>
    </row>
    <row r="5289" spans="1:18" ht="15.75" customHeight="1">
      <c r="A5289" s="19">
        <v>5288</v>
      </c>
      <c r="B5289" s="4">
        <v>8</v>
      </c>
      <c r="C5289" s="15">
        <v>6</v>
      </c>
      <c r="D5289" s="21">
        <v>9</v>
      </c>
      <c r="E5289" s="33">
        <v>44828</v>
      </c>
      <c r="F5289" s="14">
        <v>12</v>
      </c>
      <c r="G5289" s="34">
        <v>0.19</v>
      </c>
      <c r="H5289">
        <f>VLOOKUP($B5289,產品!$A$1:$E$61,4,FALSE)*(1-$G5289)*$F5289</f>
        <v>9720</v>
      </c>
      <c r="I5289" s="58">
        <f>$H5289-VLOOKUP($B5289,產品!$A$2:$E$61,5,FALSE)*F5289-$R5289</f>
        <v>4774.2</v>
      </c>
      <c r="J5289">
        <f t="shared" si="246"/>
        <v>2022</v>
      </c>
      <c r="P5289" t="str">
        <f>MID(VLOOKUP($D5289,業務!$A$1:$E$11,2,FALSE),FIND("/",VLOOKUP($D5289,業務!$A$1:$E$11,2,FALSE))+1,2)</f>
        <v>經理</v>
      </c>
      <c r="Q5289">
        <f t="shared" si="247"/>
        <v>1.4999999999999999E-2</v>
      </c>
      <c r="R5289">
        <f t="shared" si="248"/>
        <v>145.79999999999998</v>
      </c>
    </row>
    <row r="5290" spans="1:18" ht="15.75" customHeight="1">
      <c r="A5290" s="19">
        <v>5289</v>
      </c>
      <c r="B5290" s="4">
        <v>27</v>
      </c>
      <c r="C5290" s="15">
        <v>115</v>
      </c>
      <c r="D5290" s="21">
        <v>5</v>
      </c>
      <c r="E5290" s="22">
        <v>44828</v>
      </c>
      <c r="F5290" s="26">
        <v>14</v>
      </c>
      <c r="G5290" s="24">
        <v>0.11</v>
      </c>
      <c r="H5290">
        <f>VLOOKUP($B5290,產品!$A$1:$E$61,4,FALSE)*(1-$G5290)*$F5290</f>
        <v>87220</v>
      </c>
      <c r="I5290" s="58">
        <f>$H5290-VLOOKUP($B5290,產品!$A$2:$E$61,5,FALSE)*F5290-$R5290</f>
        <v>27547.8</v>
      </c>
      <c r="J5290">
        <f t="shared" si="246"/>
        <v>2022</v>
      </c>
      <c r="P5290" t="str">
        <f>MID(VLOOKUP($D5290,業務!$A$1:$E$11,2,FALSE),FIND("/",VLOOKUP($D5290,業務!$A$1:$E$11,2,FALSE))+1,2)</f>
        <v>專員</v>
      </c>
      <c r="Q5290">
        <f t="shared" si="247"/>
        <v>0.01</v>
      </c>
      <c r="R5290">
        <f t="shared" si="248"/>
        <v>872.2</v>
      </c>
    </row>
    <row r="5291" spans="1:18" ht="15.75" customHeight="1">
      <c r="A5291" s="19">
        <v>5290</v>
      </c>
      <c r="B5291" s="4">
        <v>17</v>
      </c>
      <c r="C5291" s="15">
        <v>285</v>
      </c>
      <c r="D5291" s="21">
        <v>7</v>
      </c>
      <c r="E5291" s="22">
        <v>44828</v>
      </c>
      <c r="F5291" s="26">
        <v>50</v>
      </c>
      <c r="G5291" s="24">
        <v>0.08</v>
      </c>
      <c r="H5291">
        <f>VLOOKUP($B5291,產品!$A$1:$E$61,4,FALSE)*(1-$G5291)*$F5291</f>
        <v>82800</v>
      </c>
      <c r="I5291" s="58">
        <f>$H5291-VLOOKUP($B5291,產品!$A$2:$E$61,5,FALSE)*F5291-$R5291</f>
        <v>45806.400000000001</v>
      </c>
      <c r="J5291">
        <f t="shared" si="246"/>
        <v>2022</v>
      </c>
      <c r="P5291" t="str">
        <f>MID(VLOOKUP($D5291,業務!$A$1:$E$11,2,FALSE),FIND("/",VLOOKUP($D5291,業務!$A$1:$E$11,2,FALSE))+1,2)</f>
        <v>副理</v>
      </c>
      <c r="Q5291">
        <f t="shared" si="247"/>
        <v>1.2E-2</v>
      </c>
      <c r="R5291">
        <f t="shared" si="248"/>
        <v>993.6</v>
      </c>
    </row>
    <row r="5292" spans="1:18" ht="15.75" customHeight="1">
      <c r="A5292" s="19">
        <v>5291</v>
      </c>
      <c r="B5292" s="4">
        <v>18</v>
      </c>
      <c r="C5292" s="15">
        <v>5</v>
      </c>
      <c r="D5292" s="21">
        <v>6</v>
      </c>
      <c r="E5292" s="22">
        <v>44828</v>
      </c>
      <c r="F5292" s="26">
        <v>60</v>
      </c>
      <c r="G5292" s="24">
        <v>0.15</v>
      </c>
      <c r="H5292">
        <f>VLOOKUP($B5292,產品!$A$1:$E$61,4,FALSE)*(1-$G5292)*$F5292</f>
        <v>91800</v>
      </c>
      <c r="I5292" s="58">
        <f>$H5292-VLOOKUP($B5292,產品!$A$2:$E$61,5,FALSE)*F5292-$R5292</f>
        <v>47682</v>
      </c>
      <c r="J5292">
        <f t="shared" si="246"/>
        <v>2022</v>
      </c>
      <c r="P5292" t="str">
        <f>MID(VLOOKUP($D5292,業務!$A$1:$E$11,2,FALSE),FIND("/",VLOOKUP($D5292,業務!$A$1:$E$11,2,FALSE))+1,2)</f>
        <v>專員</v>
      </c>
      <c r="Q5292">
        <f t="shared" si="247"/>
        <v>0.01</v>
      </c>
      <c r="R5292">
        <f t="shared" si="248"/>
        <v>918</v>
      </c>
    </row>
    <row r="5293" spans="1:18" ht="15.75" customHeight="1">
      <c r="A5293" s="19">
        <v>5292</v>
      </c>
      <c r="B5293" s="4">
        <v>34</v>
      </c>
      <c r="C5293" s="15">
        <v>285</v>
      </c>
      <c r="D5293" s="21">
        <v>8</v>
      </c>
      <c r="E5293" s="22">
        <v>44829</v>
      </c>
      <c r="F5293" s="26">
        <v>12</v>
      </c>
      <c r="G5293" s="24">
        <v>0.05</v>
      </c>
      <c r="H5293">
        <f>VLOOKUP($B5293,產品!$A$1:$E$61,4,FALSE)*(1-$G5293)*$F5293</f>
        <v>91200</v>
      </c>
      <c r="I5293" s="58">
        <f>$H5293-VLOOKUP($B5293,產品!$A$2:$E$61,5,FALSE)*F5293-$R5293</f>
        <v>32688</v>
      </c>
      <c r="J5293">
        <f t="shared" si="246"/>
        <v>2022</v>
      </c>
      <c r="P5293" t="str">
        <f>MID(VLOOKUP($D5293,業務!$A$1:$E$11,2,FALSE),FIND("/",VLOOKUP($D5293,業務!$A$1:$E$11,2,FALSE))+1,2)</f>
        <v>專員</v>
      </c>
      <c r="Q5293">
        <f t="shared" si="247"/>
        <v>0.01</v>
      </c>
      <c r="R5293">
        <f t="shared" si="248"/>
        <v>912</v>
      </c>
    </row>
    <row r="5294" spans="1:18" ht="15.75" customHeight="1">
      <c r="A5294" s="19">
        <v>5293</v>
      </c>
      <c r="B5294" s="4">
        <v>59</v>
      </c>
      <c r="C5294" s="15">
        <v>121</v>
      </c>
      <c r="D5294" s="21">
        <v>5</v>
      </c>
      <c r="E5294" s="22">
        <v>44829</v>
      </c>
      <c r="F5294" s="26">
        <v>13</v>
      </c>
      <c r="G5294" s="24">
        <v>0.16</v>
      </c>
      <c r="H5294">
        <f>VLOOKUP($B5294,產品!$A$1:$E$61,4,FALSE)*(1-$G5294)*$F5294</f>
        <v>262080</v>
      </c>
      <c r="I5294" s="58">
        <f>$H5294-VLOOKUP($B5294,產品!$A$2:$E$61,5,FALSE)*F5294-$R5294</f>
        <v>41059.199999999997</v>
      </c>
      <c r="J5294">
        <f t="shared" si="246"/>
        <v>2022</v>
      </c>
      <c r="P5294" t="str">
        <f>MID(VLOOKUP($D5294,業務!$A$1:$E$11,2,FALSE),FIND("/",VLOOKUP($D5294,業務!$A$1:$E$11,2,FALSE))+1,2)</f>
        <v>專員</v>
      </c>
      <c r="Q5294">
        <f t="shared" si="247"/>
        <v>0.01</v>
      </c>
      <c r="R5294">
        <f t="shared" si="248"/>
        <v>2620.8000000000002</v>
      </c>
    </row>
    <row r="5295" spans="1:18" ht="15.75" customHeight="1">
      <c r="A5295" s="19">
        <v>5294</v>
      </c>
      <c r="B5295" s="4">
        <v>10</v>
      </c>
      <c r="C5295" s="15">
        <v>123</v>
      </c>
      <c r="D5295" s="21">
        <v>4</v>
      </c>
      <c r="E5295" s="22">
        <v>44829</v>
      </c>
      <c r="F5295" s="26">
        <v>50</v>
      </c>
      <c r="G5295" s="24">
        <v>0.05</v>
      </c>
      <c r="H5295">
        <f>VLOOKUP($B5295,產品!$A$1:$E$61,4,FALSE)*(1-$G5295)*$F5295</f>
        <v>47500</v>
      </c>
      <c r="I5295" s="58">
        <f>$H5295-VLOOKUP($B5295,產品!$A$2:$E$61,5,FALSE)*F5295-$R5295</f>
        <v>26930</v>
      </c>
      <c r="J5295">
        <f t="shared" si="246"/>
        <v>2022</v>
      </c>
      <c r="P5295" t="str">
        <f>MID(VLOOKUP($D5295,業務!$A$1:$E$11,2,FALSE),FIND("/",VLOOKUP($D5295,業務!$A$1:$E$11,2,FALSE))+1,2)</f>
        <v>副理</v>
      </c>
      <c r="Q5295">
        <f t="shared" si="247"/>
        <v>1.2E-2</v>
      </c>
      <c r="R5295">
        <f t="shared" si="248"/>
        <v>570</v>
      </c>
    </row>
    <row r="5296" spans="1:18" ht="15.75" customHeight="1">
      <c r="A5296" s="19">
        <v>5295</v>
      </c>
      <c r="B5296" s="4">
        <v>17</v>
      </c>
      <c r="C5296" s="15">
        <v>117</v>
      </c>
      <c r="D5296" s="21">
        <v>1</v>
      </c>
      <c r="E5296" s="22">
        <v>44829</v>
      </c>
      <c r="F5296" s="26">
        <v>70</v>
      </c>
      <c r="G5296" s="24">
        <v>0.08</v>
      </c>
      <c r="H5296">
        <f>VLOOKUP($B5296,產品!$A$1:$E$61,4,FALSE)*(1-$G5296)*$F5296</f>
        <v>115920</v>
      </c>
      <c r="I5296" s="58">
        <f>$H5296-VLOOKUP($B5296,產品!$A$2:$E$61,5,FALSE)*F5296-$R5296</f>
        <v>64360.800000000003</v>
      </c>
      <c r="J5296">
        <f t="shared" si="246"/>
        <v>2022</v>
      </c>
      <c r="P5296" t="str">
        <f>MID(VLOOKUP($D5296,業務!$A$1:$E$11,2,FALSE),FIND("/",VLOOKUP($D5296,業務!$A$1:$E$11,2,FALSE))+1,2)</f>
        <v>專員</v>
      </c>
      <c r="Q5296">
        <f t="shared" si="247"/>
        <v>0.01</v>
      </c>
      <c r="R5296">
        <f t="shared" si="248"/>
        <v>1159.2</v>
      </c>
    </row>
    <row r="5297" spans="1:18" ht="15.75" customHeight="1">
      <c r="A5297" s="19">
        <v>5296</v>
      </c>
      <c r="B5297" s="4">
        <v>3</v>
      </c>
      <c r="C5297" s="15">
        <v>2</v>
      </c>
      <c r="D5297" s="21">
        <v>6</v>
      </c>
      <c r="E5297" s="22">
        <v>44829</v>
      </c>
      <c r="F5297" s="26">
        <v>70</v>
      </c>
      <c r="G5297" s="24">
        <v>0.12</v>
      </c>
      <c r="H5297">
        <f>VLOOKUP($B5297,產品!$A$1:$E$61,4,FALSE)*(1-$G5297)*$F5297</f>
        <v>61600</v>
      </c>
      <c r="I5297" s="58">
        <f>$H5297-VLOOKUP($B5297,產品!$A$2:$E$61,5,FALSE)*F5297-$R5297</f>
        <v>32984</v>
      </c>
      <c r="J5297">
        <f t="shared" si="246"/>
        <v>2022</v>
      </c>
      <c r="P5297" t="str">
        <f>MID(VLOOKUP($D5297,業務!$A$1:$E$11,2,FALSE),FIND("/",VLOOKUP($D5297,業務!$A$1:$E$11,2,FALSE))+1,2)</f>
        <v>專員</v>
      </c>
      <c r="Q5297">
        <f t="shared" si="247"/>
        <v>0.01</v>
      </c>
      <c r="R5297">
        <f t="shared" si="248"/>
        <v>616</v>
      </c>
    </row>
    <row r="5298" spans="1:18" ht="15.75" customHeight="1">
      <c r="A5298" s="19">
        <v>5297</v>
      </c>
      <c r="B5298" s="4">
        <v>37</v>
      </c>
      <c r="C5298" s="15">
        <v>284</v>
      </c>
      <c r="D5298" s="21">
        <v>2</v>
      </c>
      <c r="E5298" s="22">
        <v>44830</v>
      </c>
      <c r="F5298" s="26">
        <v>3</v>
      </c>
      <c r="G5298" s="24">
        <v>0.18</v>
      </c>
      <c r="H5298">
        <f>VLOOKUP($B5298,產品!$A$1:$E$61,4,FALSE)*(1-$G5298)*$F5298</f>
        <v>29520</v>
      </c>
      <c r="I5298" s="58">
        <f>$H5298-VLOOKUP($B5298,產品!$A$2:$E$61,5,FALSE)*F5298-$R5298</f>
        <v>5677.2</v>
      </c>
      <c r="J5298">
        <f t="shared" si="246"/>
        <v>2022</v>
      </c>
      <c r="P5298" t="str">
        <f>MID(VLOOKUP($D5298,業務!$A$1:$E$11,2,FALSE),FIND("/",VLOOKUP($D5298,業務!$A$1:$E$11,2,FALSE))+1,2)</f>
        <v>經理</v>
      </c>
      <c r="Q5298">
        <f t="shared" si="247"/>
        <v>1.4999999999999999E-2</v>
      </c>
      <c r="R5298">
        <f t="shared" si="248"/>
        <v>442.8</v>
      </c>
    </row>
    <row r="5299" spans="1:18" ht="15.75" customHeight="1">
      <c r="A5299" s="19">
        <v>5298</v>
      </c>
      <c r="B5299" s="4">
        <v>35</v>
      </c>
      <c r="C5299" s="15">
        <v>269</v>
      </c>
      <c r="D5299" s="21">
        <v>9</v>
      </c>
      <c r="E5299" s="22">
        <v>44830</v>
      </c>
      <c r="F5299" s="26">
        <v>3</v>
      </c>
      <c r="G5299" s="24">
        <v>0.18</v>
      </c>
      <c r="H5299">
        <f>VLOOKUP($B5299,產品!$A$1:$E$61,4,FALSE)*(1-$G5299)*$F5299</f>
        <v>20910.000000000004</v>
      </c>
      <c r="I5299" s="58">
        <f>$H5299-VLOOKUP($B5299,產品!$A$2:$E$61,5,FALSE)*F5299-$R5299</f>
        <v>5296.350000000004</v>
      </c>
      <c r="J5299">
        <f t="shared" si="246"/>
        <v>2022</v>
      </c>
      <c r="P5299" t="str">
        <f>MID(VLOOKUP($D5299,業務!$A$1:$E$11,2,FALSE),FIND("/",VLOOKUP($D5299,業務!$A$1:$E$11,2,FALSE))+1,2)</f>
        <v>經理</v>
      </c>
      <c r="Q5299">
        <f t="shared" si="247"/>
        <v>1.4999999999999999E-2</v>
      </c>
      <c r="R5299">
        <f t="shared" si="248"/>
        <v>313.65000000000003</v>
      </c>
    </row>
    <row r="5300" spans="1:18" ht="15.75" customHeight="1">
      <c r="A5300" s="19">
        <v>5299</v>
      </c>
      <c r="B5300" s="4">
        <v>31</v>
      </c>
      <c r="C5300" s="15">
        <v>262</v>
      </c>
      <c r="D5300" s="21">
        <v>9</v>
      </c>
      <c r="E5300" s="22">
        <v>44830</v>
      </c>
      <c r="F5300" s="26">
        <v>4</v>
      </c>
      <c r="G5300" s="24">
        <v>7.0000000000000007E-2</v>
      </c>
      <c r="H5300">
        <f>VLOOKUP($B5300,產品!$A$1:$E$61,4,FALSE)*(1-$G5300)*$F5300</f>
        <v>26040</v>
      </c>
      <c r="I5300" s="58">
        <f>$H5300-VLOOKUP($B5300,產品!$A$2:$E$61,5,FALSE)*F5300-$R5300</f>
        <v>8849.4</v>
      </c>
      <c r="J5300">
        <f t="shared" si="246"/>
        <v>2022</v>
      </c>
      <c r="P5300" t="str">
        <f>MID(VLOOKUP($D5300,業務!$A$1:$E$11,2,FALSE),FIND("/",VLOOKUP($D5300,業務!$A$1:$E$11,2,FALSE))+1,2)</f>
        <v>經理</v>
      </c>
      <c r="Q5300">
        <f t="shared" si="247"/>
        <v>1.4999999999999999E-2</v>
      </c>
      <c r="R5300">
        <f t="shared" si="248"/>
        <v>390.59999999999997</v>
      </c>
    </row>
    <row r="5301" spans="1:18" ht="15.75" customHeight="1">
      <c r="A5301" s="19">
        <v>5300</v>
      </c>
      <c r="B5301" s="4">
        <v>55</v>
      </c>
      <c r="C5301" s="15">
        <v>265</v>
      </c>
      <c r="D5301" s="21">
        <v>10</v>
      </c>
      <c r="E5301" s="22">
        <v>44830</v>
      </c>
      <c r="F5301" s="26">
        <v>5</v>
      </c>
      <c r="G5301" s="24">
        <v>0.11</v>
      </c>
      <c r="H5301">
        <f>VLOOKUP($B5301,產品!$A$1:$E$61,4,FALSE)*(1-$G5301)*$F5301</f>
        <v>89000</v>
      </c>
      <c r="I5301" s="58">
        <f>$H5301-VLOOKUP($B5301,產品!$A$2:$E$61,5,FALSE)*F5301-$R5301</f>
        <v>18110</v>
      </c>
      <c r="J5301">
        <f t="shared" si="246"/>
        <v>2022</v>
      </c>
      <c r="P5301" t="str">
        <f>MID(VLOOKUP($D5301,業務!$A$1:$E$11,2,FALSE),FIND("/",VLOOKUP($D5301,業務!$A$1:$E$11,2,FALSE))+1,2)</f>
        <v>專員</v>
      </c>
      <c r="Q5301">
        <f t="shared" si="247"/>
        <v>0.01</v>
      </c>
      <c r="R5301">
        <f t="shared" si="248"/>
        <v>890</v>
      </c>
    </row>
    <row r="5302" spans="1:18" ht="15.75" customHeight="1">
      <c r="A5302" s="19">
        <v>5301</v>
      </c>
      <c r="B5302" s="4">
        <v>42</v>
      </c>
      <c r="C5302" s="15">
        <v>122</v>
      </c>
      <c r="D5302" s="21">
        <v>3</v>
      </c>
      <c r="E5302" s="22">
        <v>44830</v>
      </c>
      <c r="F5302" s="26">
        <v>7</v>
      </c>
      <c r="G5302" s="24">
        <v>0.18</v>
      </c>
      <c r="H5302">
        <f>VLOOKUP($B5302,產品!$A$1:$E$61,4,FALSE)*(1-$G5302)*$F5302</f>
        <v>86100.000000000015</v>
      </c>
      <c r="I5302" s="58">
        <f>$H5302-VLOOKUP($B5302,產品!$A$2:$E$61,5,FALSE)*F5302-$R5302</f>
        <v>16472.400000000016</v>
      </c>
      <c r="J5302">
        <f t="shared" si="246"/>
        <v>2022</v>
      </c>
      <c r="P5302" t="str">
        <f>MID(VLOOKUP($D5302,業務!$A$1:$E$11,2,FALSE),FIND("/",VLOOKUP($D5302,業務!$A$1:$E$11,2,FALSE))+1,2)</f>
        <v>協理</v>
      </c>
      <c r="Q5302">
        <f t="shared" si="247"/>
        <v>1.6E-2</v>
      </c>
      <c r="R5302">
        <f t="shared" si="248"/>
        <v>1377.6000000000004</v>
      </c>
    </row>
    <row r="5303" spans="1:18" ht="15.75" customHeight="1">
      <c r="A5303" s="19">
        <v>5302</v>
      </c>
      <c r="B5303" s="4">
        <v>20</v>
      </c>
      <c r="C5303" s="15">
        <v>7</v>
      </c>
      <c r="D5303" s="21">
        <v>6</v>
      </c>
      <c r="E5303" s="33">
        <v>44830</v>
      </c>
      <c r="F5303" s="14">
        <v>10</v>
      </c>
      <c r="G5303" s="34">
        <v>0.1</v>
      </c>
      <c r="H5303">
        <f>VLOOKUP($B5303,產品!$A$1:$E$61,4,FALSE)*(1-$G5303)*$F5303</f>
        <v>16200</v>
      </c>
      <c r="I5303" s="58">
        <f>$H5303-VLOOKUP($B5303,產品!$A$2:$E$61,5,FALSE)*F5303-$R5303</f>
        <v>8838</v>
      </c>
      <c r="J5303">
        <f t="shared" si="246"/>
        <v>2022</v>
      </c>
      <c r="P5303" t="str">
        <f>MID(VLOOKUP($D5303,業務!$A$1:$E$11,2,FALSE),FIND("/",VLOOKUP($D5303,業務!$A$1:$E$11,2,FALSE))+1,2)</f>
        <v>專員</v>
      </c>
      <c r="Q5303">
        <f t="shared" si="247"/>
        <v>0.01</v>
      </c>
      <c r="R5303">
        <f t="shared" si="248"/>
        <v>162</v>
      </c>
    </row>
    <row r="5304" spans="1:18" ht="15.75" customHeight="1">
      <c r="A5304" s="19">
        <v>5303</v>
      </c>
      <c r="B5304" s="4">
        <v>13</v>
      </c>
      <c r="C5304" s="15">
        <v>10</v>
      </c>
      <c r="D5304" s="21">
        <v>7</v>
      </c>
      <c r="E5304" s="22">
        <v>44830</v>
      </c>
      <c r="F5304" s="26">
        <v>20</v>
      </c>
      <c r="G5304" s="24">
        <v>0.17</v>
      </c>
      <c r="H5304">
        <f>VLOOKUP($B5304,產品!$A$1:$E$61,4,FALSE)*(1-$G5304)*$F5304</f>
        <v>29880</v>
      </c>
      <c r="I5304" s="58">
        <f>$H5304-VLOOKUP($B5304,產品!$A$2:$E$61,5,FALSE)*F5304-$R5304</f>
        <v>15121.44</v>
      </c>
      <c r="J5304">
        <f t="shared" si="246"/>
        <v>2022</v>
      </c>
      <c r="P5304" t="str">
        <f>MID(VLOOKUP($D5304,業務!$A$1:$E$11,2,FALSE),FIND("/",VLOOKUP($D5304,業務!$A$1:$E$11,2,FALSE))+1,2)</f>
        <v>副理</v>
      </c>
      <c r="Q5304">
        <f t="shared" si="247"/>
        <v>1.2E-2</v>
      </c>
      <c r="R5304">
        <f t="shared" si="248"/>
        <v>358.56</v>
      </c>
    </row>
    <row r="5305" spans="1:18" ht="15.75" customHeight="1">
      <c r="A5305" s="19">
        <v>5304</v>
      </c>
      <c r="B5305" s="4">
        <v>8</v>
      </c>
      <c r="C5305" s="15">
        <v>293</v>
      </c>
      <c r="D5305" s="21">
        <v>10</v>
      </c>
      <c r="E5305" s="22">
        <v>44830</v>
      </c>
      <c r="F5305" s="26">
        <v>60</v>
      </c>
      <c r="G5305" s="24">
        <v>0.08</v>
      </c>
      <c r="H5305">
        <f>VLOOKUP($B5305,產品!$A$1:$E$61,4,FALSE)*(1-$G5305)*$F5305</f>
        <v>55200</v>
      </c>
      <c r="I5305" s="58">
        <f>$H5305-VLOOKUP($B5305,產品!$A$2:$E$61,5,FALSE)*F5305-$R5305</f>
        <v>30648</v>
      </c>
      <c r="J5305">
        <f t="shared" si="246"/>
        <v>2022</v>
      </c>
      <c r="P5305" t="str">
        <f>MID(VLOOKUP($D5305,業務!$A$1:$E$11,2,FALSE),FIND("/",VLOOKUP($D5305,業務!$A$1:$E$11,2,FALSE))+1,2)</f>
        <v>專員</v>
      </c>
      <c r="Q5305">
        <f t="shared" si="247"/>
        <v>0.01</v>
      </c>
      <c r="R5305">
        <f t="shared" si="248"/>
        <v>552</v>
      </c>
    </row>
    <row r="5306" spans="1:18" ht="15.75" customHeight="1">
      <c r="A5306" s="19">
        <v>5305</v>
      </c>
      <c r="B5306" s="4">
        <v>1</v>
      </c>
      <c r="C5306" s="15">
        <v>291</v>
      </c>
      <c r="D5306" s="21">
        <v>3</v>
      </c>
      <c r="E5306" s="22">
        <v>44830</v>
      </c>
      <c r="F5306" s="26">
        <v>70</v>
      </c>
      <c r="G5306" s="24">
        <v>7.0000000000000007E-2</v>
      </c>
      <c r="H5306">
        <f>VLOOKUP($B5306,產品!$A$1:$E$61,4,FALSE)*(1-$G5306)*$F5306</f>
        <v>65099.999999999993</v>
      </c>
      <c r="I5306" s="58">
        <f>$H5306-VLOOKUP($B5306,產品!$A$2:$E$61,5,FALSE)*F5306-$R5306</f>
        <v>36058.399999999994</v>
      </c>
      <c r="J5306">
        <f t="shared" si="246"/>
        <v>2022</v>
      </c>
      <c r="P5306" t="str">
        <f>MID(VLOOKUP($D5306,業務!$A$1:$E$11,2,FALSE),FIND("/",VLOOKUP($D5306,業務!$A$1:$E$11,2,FALSE))+1,2)</f>
        <v>協理</v>
      </c>
      <c r="Q5306">
        <f t="shared" si="247"/>
        <v>1.6E-2</v>
      </c>
      <c r="R5306">
        <f t="shared" si="248"/>
        <v>1041.5999999999999</v>
      </c>
    </row>
    <row r="5307" spans="1:18" ht="15.75" customHeight="1">
      <c r="A5307" s="19">
        <v>5306</v>
      </c>
      <c r="B5307" s="4">
        <v>41</v>
      </c>
      <c r="C5307" s="15">
        <v>1</v>
      </c>
      <c r="D5307" s="21">
        <v>8</v>
      </c>
      <c r="E5307" s="22">
        <v>44831</v>
      </c>
      <c r="F5307" s="26">
        <v>2</v>
      </c>
      <c r="G5307" s="24">
        <v>0.14000000000000001</v>
      </c>
      <c r="H5307">
        <f>VLOOKUP($B5307,產品!$A$1:$E$61,4,FALSE)*(1-$G5307)*$F5307</f>
        <v>20640</v>
      </c>
      <c r="I5307" s="58">
        <f>$H5307-VLOOKUP($B5307,產品!$A$2:$E$61,5,FALSE)*F5307-$R5307</f>
        <v>4833.6000000000004</v>
      </c>
      <c r="J5307">
        <f t="shared" si="246"/>
        <v>2022</v>
      </c>
      <c r="P5307" t="str">
        <f>MID(VLOOKUP($D5307,業務!$A$1:$E$11,2,FALSE),FIND("/",VLOOKUP($D5307,業務!$A$1:$E$11,2,FALSE))+1,2)</f>
        <v>專員</v>
      </c>
      <c r="Q5307">
        <f t="shared" si="247"/>
        <v>0.01</v>
      </c>
      <c r="R5307">
        <f t="shared" si="248"/>
        <v>206.4</v>
      </c>
    </row>
    <row r="5308" spans="1:18" ht="15.75" customHeight="1">
      <c r="A5308" s="19">
        <v>5307</v>
      </c>
      <c r="B5308" s="4">
        <v>51</v>
      </c>
      <c r="C5308" s="15">
        <v>259</v>
      </c>
      <c r="D5308" s="21">
        <v>5</v>
      </c>
      <c r="E5308" s="22">
        <v>44831</v>
      </c>
      <c r="F5308" s="26">
        <v>8</v>
      </c>
      <c r="G5308" s="24">
        <v>0.15</v>
      </c>
      <c r="H5308">
        <f>VLOOKUP($B5308,產品!$A$1:$E$61,4,FALSE)*(1-$G5308)*$F5308</f>
        <v>136000</v>
      </c>
      <c r="I5308" s="58">
        <f>$H5308-VLOOKUP($B5308,產品!$A$2:$E$61,5,FALSE)*F5308-$R5308</f>
        <v>22640</v>
      </c>
      <c r="J5308">
        <f t="shared" si="246"/>
        <v>2022</v>
      </c>
      <c r="P5308" t="str">
        <f>MID(VLOOKUP($D5308,業務!$A$1:$E$11,2,FALSE),FIND("/",VLOOKUP($D5308,業務!$A$1:$E$11,2,FALSE))+1,2)</f>
        <v>專員</v>
      </c>
      <c r="Q5308">
        <f t="shared" si="247"/>
        <v>0.01</v>
      </c>
      <c r="R5308">
        <f t="shared" si="248"/>
        <v>1360</v>
      </c>
    </row>
    <row r="5309" spans="1:18" ht="15.75" customHeight="1">
      <c r="A5309" s="19">
        <v>5308</v>
      </c>
      <c r="B5309" s="4">
        <v>33</v>
      </c>
      <c r="C5309" s="15">
        <v>259</v>
      </c>
      <c r="D5309" s="21">
        <v>4</v>
      </c>
      <c r="E5309" s="22">
        <v>44831</v>
      </c>
      <c r="F5309" s="26">
        <v>9</v>
      </c>
      <c r="G5309" s="24">
        <v>0.13</v>
      </c>
      <c r="H5309">
        <f>VLOOKUP($B5309,產品!$A$1:$E$61,4,FALSE)*(1-$G5309)*$F5309</f>
        <v>58725</v>
      </c>
      <c r="I5309" s="58">
        <f>$H5309-VLOOKUP($B5309,產品!$A$2:$E$61,5,FALSE)*F5309-$R5309</f>
        <v>17520.3</v>
      </c>
      <c r="J5309">
        <f t="shared" si="246"/>
        <v>2022</v>
      </c>
      <c r="P5309" t="str">
        <f>MID(VLOOKUP($D5309,業務!$A$1:$E$11,2,FALSE),FIND("/",VLOOKUP($D5309,業務!$A$1:$E$11,2,FALSE))+1,2)</f>
        <v>副理</v>
      </c>
      <c r="Q5309">
        <f t="shared" si="247"/>
        <v>1.2E-2</v>
      </c>
      <c r="R5309">
        <f t="shared" si="248"/>
        <v>704.7</v>
      </c>
    </row>
    <row r="5310" spans="1:18" ht="15.75" customHeight="1">
      <c r="A5310" s="19">
        <v>5309</v>
      </c>
      <c r="B5310" s="4">
        <v>23</v>
      </c>
      <c r="C5310" s="15">
        <v>10</v>
      </c>
      <c r="D5310" s="21">
        <v>8</v>
      </c>
      <c r="E5310" s="22">
        <v>44831</v>
      </c>
      <c r="F5310" s="26">
        <v>10</v>
      </c>
      <c r="G5310" s="24">
        <v>0.13</v>
      </c>
      <c r="H5310">
        <f>VLOOKUP($B5310,產品!$A$1:$E$61,4,FALSE)*(1-$G5310)*$F5310</f>
        <v>15660</v>
      </c>
      <c r="I5310" s="58">
        <f>$H5310-VLOOKUP($B5310,產品!$A$2:$E$61,5,FALSE)*F5310-$R5310</f>
        <v>8303.4</v>
      </c>
      <c r="J5310">
        <f t="shared" si="246"/>
        <v>2022</v>
      </c>
      <c r="P5310" t="str">
        <f>MID(VLOOKUP($D5310,業務!$A$1:$E$11,2,FALSE),FIND("/",VLOOKUP($D5310,業務!$A$1:$E$11,2,FALSE))+1,2)</f>
        <v>專員</v>
      </c>
      <c r="Q5310">
        <f t="shared" si="247"/>
        <v>0.01</v>
      </c>
      <c r="R5310">
        <f t="shared" si="248"/>
        <v>156.6</v>
      </c>
    </row>
    <row r="5311" spans="1:18" ht="15.75" customHeight="1">
      <c r="A5311" s="19">
        <v>5310</v>
      </c>
      <c r="B5311" s="4">
        <v>1</v>
      </c>
      <c r="C5311" s="15">
        <v>1</v>
      </c>
      <c r="D5311" s="21">
        <v>6</v>
      </c>
      <c r="E5311" s="33">
        <v>44831</v>
      </c>
      <c r="F5311" s="14">
        <v>13</v>
      </c>
      <c r="G5311" s="34">
        <v>7.0000000000000007E-2</v>
      </c>
      <c r="H5311">
        <f>VLOOKUP($B5311,產品!$A$1:$E$61,4,FALSE)*(1-$G5311)*$F5311</f>
        <v>12089.999999999998</v>
      </c>
      <c r="I5311" s="58">
        <f>$H5311-VLOOKUP($B5311,產品!$A$2:$E$61,5,FALSE)*F5311-$R5311</f>
        <v>6769.0999999999985</v>
      </c>
      <c r="J5311">
        <f t="shared" si="246"/>
        <v>2022</v>
      </c>
      <c r="P5311" t="str">
        <f>MID(VLOOKUP($D5311,業務!$A$1:$E$11,2,FALSE),FIND("/",VLOOKUP($D5311,業務!$A$1:$E$11,2,FALSE))+1,2)</f>
        <v>專員</v>
      </c>
      <c r="Q5311">
        <f t="shared" si="247"/>
        <v>0.01</v>
      </c>
      <c r="R5311">
        <f t="shared" si="248"/>
        <v>120.89999999999998</v>
      </c>
    </row>
    <row r="5312" spans="1:18" ht="15.75" customHeight="1">
      <c r="A5312" s="19">
        <v>5311</v>
      </c>
      <c r="B5312" s="4">
        <v>24</v>
      </c>
      <c r="C5312" s="15">
        <v>269</v>
      </c>
      <c r="D5312" s="21">
        <v>3</v>
      </c>
      <c r="E5312" s="22">
        <v>44831</v>
      </c>
      <c r="F5312" s="26">
        <v>40</v>
      </c>
      <c r="G5312" s="24">
        <v>0.17</v>
      </c>
      <c r="H5312">
        <f>VLOOKUP($B5312,產品!$A$1:$E$61,4,FALSE)*(1-$G5312)*$F5312</f>
        <v>59760</v>
      </c>
      <c r="I5312" s="58">
        <f>$H5312-VLOOKUP($B5312,產品!$A$2:$E$61,5,FALSE)*F5312-$R5312</f>
        <v>30003.84</v>
      </c>
      <c r="J5312">
        <f t="shared" si="246"/>
        <v>2022</v>
      </c>
      <c r="P5312" t="str">
        <f>MID(VLOOKUP($D5312,業務!$A$1:$E$11,2,FALSE),FIND("/",VLOOKUP($D5312,業務!$A$1:$E$11,2,FALSE))+1,2)</f>
        <v>協理</v>
      </c>
      <c r="Q5312">
        <f t="shared" si="247"/>
        <v>1.6E-2</v>
      </c>
      <c r="R5312">
        <f t="shared" si="248"/>
        <v>956.16</v>
      </c>
    </row>
    <row r="5313" spans="1:18" ht="15.75" customHeight="1">
      <c r="A5313" s="19">
        <v>5312</v>
      </c>
      <c r="B5313" s="4">
        <v>15</v>
      </c>
      <c r="C5313" s="15">
        <v>263</v>
      </c>
      <c r="D5313" s="21">
        <v>7</v>
      </c>
      <c r="E5313" s="22">
        <v>44831</v>
      </c>
      <c r="F5313" s="26">
        <v>50</v>
      </c>
      <c r="G5313" s="24">
        <v>0.13</v>
      </c>
      <c r="H5313">
        <f>VLOOKUP($B5313,產品!$A$1:$E$61,4,FALSE)*(1-$G5313)*$F5313</f>
        <v>78300</v>
      </c>
      <c r="I5313" s="58">
        <f>$H5313-VLOOKUP($B5313,產品!$A$2:$E$61,5,FALSE)*F5313-$R5313</f>
        <v>41360.400000000001</v>
      </c>
      <c r="J5313">
        <f t="shared" si="246"/>
        <v>2022</v>
      </c>
      <c r="P5313" t="str">
        <f>MID(VLOOKUP($D5313,業務!$A$1:$E$11,2,FALSE),FIND("/",VLOOKUP($D5313,業務!$A$1:$E$11,2,FALSE))+1,2)</f>
        <v>副理</v>
      </c>
      <c r="Q5313">
        <f t="shared" si="247"/>
        <v>1.2E-2</v>
      </c>
      <c r="R5313">
        <f t="shared" si="248"/>
        <v>939.6</v>
      </c>
    </row>
    <row r="5314" spans="1:18" ht="15.75" customHeight="1">
      <c r="A5314" s="19">
        <v>5313</v>
      </c>
      <c r="B5314" s="4">
        <v>23</v>
      </c>
      <c r="C5314" s="15">
        <v>136</v>
      </c>
      <c r="D5314" s="21">
        <v>4</v>
      </c>
      <c r="E5314" s="33">
        <v>44831</v>
      </c>
      <c r="F5314" s="14">
        <v>70</v>
      </c>
      <c r="G5314" s="34">
        <v>0.11</v>
      </c>
      <c r="H5314">
        <f>VLOOKUP($B5314,產品!$A$1:$E$61,4,FALSE)*(1-$G5314)*$F5314</f>
        <v>112140</v>
      </c>
      <c r="I5314" s="58">
        <f>$H5314-VLOOKUP($B5314,產品!$A$2:$E$61,5,FALSE)*F5314-$R5314</f>
        <v>60394.32</v>
      </c>
      <c r="J5314">
        <f t="shared" si="246"/>
        <v>2022</v>
      </c>
      <c r="P5314" t="str">
        <f>MID(VLOOKUP($D5314,業務!$A$1:$E$11,2,FALSE),FIND("/",VLOOKUP($D5314,業務!$A$1:$E$11,2,FALSE))+1,2)</f>
        <v>副理</v>
      </c>
      <c r="Q5314">
        <f t="shared" si="247"/>
        <v>1.2E-2</v>
      </c>
      <c r="R5314">
        <f t="shared" si="248"/>
        <v>1345.68</v>
      </c>
    </row>
    <row r="5315" spans="1:18" ht="15.75" customHeight="1">
      <c r="A5315" s="19">
        <v>5314</v>
      </c>
      <c r="B5315" s="4">
        <v>30</v>
      </c>
      <c r="C5315" s="15">
        <v>277</v>
      </c>
      <c r="D5315" s="21">
        <v>10</v>
      </c>
      <c r="E5315" s="22">
        <v>44832</v>
      </c>
      <c r="F5315" s="26">
        <v>2</v>
      </c>
      <c r="G5315" s="24">
        <v>0.19</v>
      </c>
      <c r="H5315">
        <f>VLOOKUP($B5315,產品!$A$1:$E$61,4,FALSE)*(1-$G5315)*$F5315</f>
        <v>10530</v>
      </c>
      <c r="I5315" s="58">
        <f>$H5315-VLOOKUP($B5315,產品!$A$2:$E$61,5,FALSE)*F5315-$R5315</f>
        <v>2624.7</v>
      </c>
      <c r="J5315">
        <f t="shared" ref="J5315:J5378" si="249">YEAR(E5315)</f>
        <v>2022</v>
      </c>
      <c r="P5315" t="str">
        <f>MID(VLOOKUP($D5315,業務!$A$1:$E$11,2,FALSE),FIND("/",VLOOKUP($D5315,業務!$A$1:$E$11,2,FALSE))+1,2)</f>
        <v>專員</v>
      </c>
      <c r="Q5315">
        <f t="shared" ref="Q5315:Q5378" si="250">IF($P5315="專員",1%,IF($P5315="副理",1.2%,IF($P5315="經理",1.5%,IF($P5315="協理",1.6%,0))))</f>
        <v>0.01</v>
      </c>
      <c r="R5315">
        <f t="shared" ref="R5315:R5378" si="251">$H5315*$Q5315</f>
        <v>105.3</v>
      </c>
    </row>
    <row r="5316" spans="1:18" ht="15.75" customHeight="1">
      <c r="A5316" s="19">
        <v>5315</v>
      </c>
      <c r="B5316" s="4">
        <v>60</v>
      </c>
      <c r="C5316" s="15">
        <v>140</v>
      </c>
      <c r="D5316" s="21">
        <v>9</v>
      </c>
      <c r="E5316" s="22">
        <v>44832</v>
      </c>
      <c r="F5316" s="26">
        <v>4</v>
      </c>
      <c r="G5316" s="24">
        <v>0.09</v>
      </c>
      <c r="H5316">
        <f>VLOOKUP($B5316,產品!$A$1:$E$61,4,FALSE)*(1-$G5316)*$F5316</f>
        <v>91000</v>
      </c>
      <c r="I5316" s="58">
        <f>$H5316-VLOOKUP($B5316,產品!$A$2:$E$61,5,FALSE)*F5316-$R5316</f>
        <v>19635</v>
      </c>
      <c r="J5316">
        <f t="shared" si="249"/>
        <v>2022</v>
      </c>
      <c r="P5316" t="str">
        <f>MID(VLOOKUP($D5316,業務!$A$1:$E$11,2,FALSE),FIND("/",VLOOKUP($D5316,業務!$A$1:$E$11,2,FALSE))+1,2)</f>
        <v>經理</v>
      </c>
      <c r="Q5316">
        <f t="shared" si="250"/>
        <v>1.4999999999999999E-2</v>
      </c>
      <c r="R5316">
        <f t="shared" si="251"/>
        <v>1365</v>
      </c>
    </row>
    <row r="5317" spans="1:18" ht="15.75" customHeight="1">
      <c r="A5317" s="19">
        <v>5316</v>
      </c>
      <c r="B5317" s="4">
        <v>51</v>
      </c>
      <c r="C5317" s="15">
        <v>2</v>
      </c>
      <c r="D5317" s="21">
        <v>10</v>
      </c>
      <c r="E5317" s="22">
        <v>44832</v>
      </c>
      <c r="F5317" s="26">
        <v>4</v>
      </c>
      <c r="G5317" s="24">
        <v>0.15</v>
      </c>
      <c r="H5317">
        <f>VLOOKUP($B5317,產品!$A$1:$E$61,4,FALSE)*(1-$G5317)*$F5317</f>
        <v>68000</v>
      </c>
      <c r="I5317" s="58">
        <f>$H5317-VLOOKUP($B5317,產品!$A$2:$E$61,5,FALSE)*F5317-$R5317</f>
        <v>11320</v>
      </c>
      <c r="J5317">
        <f t="shared" si="249"/>
        <v>2022</v>
      </c>
      <c r="P5317" t="str">
        <f>MID(VLOOKUP($D5317,業務!$A$1:$E$11,2,FALSE),FIND("/",VLOOKUP($D5317,業務!$A$1:$E$11,2,FALSE))+1,2)</f>
        <v>專員</v>
      </c>
      <c r="Q5317">
        <f t="shared" si="250"/>
        <v>0.01</v>
      </c>
      <c r="R5317">
        <f t="shared" si="251"/>
        <v>680</v>
      </c>
    </row>
    <row r="5318" spans="1:18" ht="15.75" customHeight="1">
      <c r="A5318" s="19">
        <v>5317</v>
      </c>
      <c r="B5318" s="4">
        <v>44</v>
      </c>
      <c r="C5318" s="15">
        <v>140</v>
      </c>
      <c r="D5318" s="21">
        <v>7</v>
      </c>
      <c r="E5318" s="22">
        <v>44832</v>
      </c>
      <c r="F5318" s="26">
        <v>5</v>
      </c>
      <c r="G5318" s="24">
        <v>0.1</v>
      </c>
      <c r="H5318">
        <f>VLOOKUP($B5318,產品!$A$1:$E$61,4,FALSE)*(1-$G5318)*$F5318</f>
        <v>90000</v>
      </c>
      <c r="I5318" s="58">
        <f>$H5318-VLOOKUP($B5318,產品!$A$2:$E$61,5,FALSE)*F5318-$R5318</f>
        <v>23920</v>
      </c>
      <c r="J5318">
        <f t="shared" si="249"/>
        <v>2022</v>
      </c>
      <c r="P5318" t="str">
        <f>MID(VLOOKUP($D5318,業務!$A$1:$E$11,2,FALSE),FIND("/",VLOOKUP($D5318,業務!$A$1:$E$11,2,FALSE))+1,2)</f>
        <v>副理</v>
      </c>
      <c r="Q5318">
        <f t="shared" si="250"/>
        <v>1.2E-2</v>
      </c>
      <c r="R5318">
        <f t="shared" si="251"/>
        <v>1080</v>
      </c>
    </row>
    <row r="5319" spans="1:18" ht="15.75" customHeight="1">
      <c r="A5319" s="19">
        <v>5318</v>
      </c>
      <c r="B5319" s="4">
        <v>44</v>
      </c>
      <c r="C5319" s="15">
        <v>283</v>
      </c>
      <c r="D5319" s="21">
        <v>5</v>
      </c>
      <c r="E5319" s="22">
        <v>44832</v>
      </c>
      <c r="F5319" s="26">
        <v>7</v>
      </c>
      <c r="G5319" s="24">
        <v>7.0000000000000007E-2</v>
      </c>
      <c r="H5319">
        <f>VLOOKUP($B5319,產品!$A$1:$E$61,4,FALSE)*(1-$G5319)*$F5319</f>
        <v>130200</v>
      </c>
      <c r="I5319" s="58">
        <f>$H5319-VLOOKUP($B5319,產品!$A$2:$E$61,5,FALSE)*F5319-$R5319</f>
        <v>37898</v>
      </c>
      <c r="J5319">
        <f t="shared" si="249"/>
        <v>2022</v>
      </c>
      <c r="P5319" t="str">
        <f>MID(VLOOKUP($D5319,業務!$A$1:$E$11,2,FALSE),FIND("/",VLOOKUP($D5319,業務!$A$1:$E$11,2,FALSE))+1,2)</f>
        <v>專員</v>
      </c>
      <c r="Q5319">
        <f t="shared" si="250"/>
        <v>0.01</v>
      </c>
      <c r="R5319">
        <f t="shared" si="251"/>
        <v>1302</v>
      </c>
    </row>
    <row r="5320" spans="1:18" ht="15.75" customHeight="1">
      <c r="A5320" s="19">
        <v>5319</v>
      </c>
      <c r="B5320" s="4">
        <v>39</v>
      </c>
      <c r="C5320" s="15">
        <v>257</v>
      </c>
      <c r="D5320" s="21">
        <v>10</v>
      </c>
      <c r="E5320" s="22">
        <v>44832</v>
      </c>
      <c r="F5320" s="26">
        <v>10</v>
      </c>
      <c r="G5320" s="24">
        <v>0.18</v>
      </c>
      <c r="H5320">
        <f>VLOOKUP($B5320,產品!$A$1:$E$61,4,FALSE)*(1-$G5320)*$F5320</f>
        <v>147600.00000000003</v>
      </c>
      <c r="I5320" s="58">
        <f>$H5320-VLOOKUP($B5320,產品!$A$2:$E$61,5,FALSE)*F5320-$R5320</f>
        <v>29124.000000000029</v>
      </c>
      <c r="J5320">
        <f t="shared" si="249"/>
        <v>2022</v>
      </c>
      <c r="P5320" t="str">
        <f>MID(VLOOKUP($D5320,業務!$A$1:$E$11,2,FALSE),FIND("/",VLOOKUP($D5320,業務!$A$1:$E$11,2,FALSE))+1,2)</f>
        <v>專員</v>
      </c>
      <c r="Q5320">
        <f t="shared" si="250"/>
        <v>0.01</v>
      </c>
      <c r="R5320">
        <f t="shared" si="251"/>
        <v>1476.0000000000002</v>
      </c>
    </row>
    <row r="5321" spans="1:18" ht="15.75" customHeight="1">
      <c r="A5321" s="19">
        <v>5320</v>
      </c>
      <c r="B5321" s="4">
        <v>11</v>
      </c>
      <c r="C5321" s="15">
        <v>280</v>
      </c>
      <c r="D5321" s="21">
        <v>3</v>
      </c>
      <c r="E5321" s="22">
        <v>44832</v>
      </c>
      <c r="F5321" s="26">
        <v>20</v>
      </c>
      <c r="G5321" s="24">
        <v>0.2</v>
      </c>
      <c r="H5321">
        <f>VLOOKUP($B5321,產品!$A$1:$E$61,4,FALSE)*(1-$G5321)*$F5321</f>
        <v>16000</v>
      </c>
      <c r="I5321" s="58">
        <f>$H5321-VLOOKUP($B5321,產品!$A$2:$E$61,5,FALSE)*F5321-$R5321</f>
        <v>7744</v>
      </c>
      <c r="J5321">
        <f t="shared" si="249"/>
        <v>2022</v>
      </c>
      <c r="P5321" t="str">
        <f>MID(VLOOKUP($D5321,業務!$A$1:$E$11,2,FALSE),FIND("/",VLOOKUP($D5321,業務!$A$1:$E$11,2,FALSE))+1,2)</f>
        <v>協理</v>
      </c>
      <c r="Q5321">
        <f t="shared" si="250"/>
        <v>1.6E-2</v>
      </c>
      <c r="R5321">
        <f t="shared" si="251"/>
        <v>256</v>
      </c>
    </row>
    <row r="5322" spans="1:18" ht="15.75" customHeight="1">
      <c r="A5322" s="19">
        <v>5321</v>
      </c>
      <c r="B5322" s="4">
        <v>30</v>
      </c>
      <c r="C5322" s="15">
        <v>8</v>
      </c>
      <c r="D5322" s="21">
        <v>5</v>
      </c>
      <c r="E5322" s="22">
        <v>44832</v>
      </c>
      <c r="F5322" s="26">
        <v>25</v>
      </c>
      <c r="G5322" s="24">
        <v>0.18</v>
      </c>
      <c r="H5322">
        <f>VLOOKUP($B5322,產品!$A$1:$E$61,4,FALSE)*(1-$G5322)*$F5322</f>
        <v>133250</v>
      </c>
      <c r="I5322" s="58">
        <f>$H5322-VLOOKUP($B5322,產品!$A$2:$E$61,5,FALSE)*F5322-$R5322</f>
        <v>34417.5</v>
      </c>
      <c r="J5322">
        <f t="shared" si="249"/>
        <v>2022</v>
      </c>
      <c r="P5322" t="str">
        <f>MID(VLOOKUP($D5322,業務!$A$1:$E$11,2,FALSE),FIND("/",VLOOKUP($D5322,業務!$A$1:$E$11,2,FALSE))+1,2)</f>
        <v>專員</v>
      </c>
      <c r="Q5322">
        <f t="shared" si="250"/>
        <v>0.01</v>
      </c>
      <c r="R5322">
        <f t="shared" si="251"/>
        <v>1332.5</v>
      </c>
    </row>
    <row r="5323" spans="1:18" ht="15.75" customHeight="1">
      <c r="A5323" s="19">
        <v>5322</v>
      </c>
      <c r="B5323" s="4">
        <v>5</v>
      </c>
      <c r="C5323" s="15">
        <v>124</v>
      </c>
      <c r="D5323" s="21">
        <v>1</v>
      </c>
      <c r="E5323" s="22">
        <v>44832</v>
      </c>
      <c r="F5323" s="26">
        <v>40</v>
      </c>
      <c r="G5323" s="24">
        <v>0.05</v>
      </c>
      <c r="H5323">
        <f>VLOOKUP($B5323,產品!$A$1:$E$61,4,FALSE)*(1-$G5323)*$F5323</f>
        <v>38000</v>
      </c>
      <c r="I5323" s="58">
        <f>$H5323-VLOOKUP($B5323,產品!$A$2:$E$61,5,FALSE)*F5323-$R5323</f>
        <v>21620</v>
      </c>
      <c r="J5323">
        <f t="shared" si="249"/>
        <v>2022</v>
      </c>
      <c r="P5323" t="str">
        <f>MID(VLOOKUP($D5323,業務!$A$1:$E$11,2,FALSE),FIND("/",VLOOKUP($D5323,業務!$A$1:$E$11,2,FALSE))+1,2)</f>
        <v>專員</v>
      </c>
      <c r="Q5323">
        <f t="shared" si="250"/>
        <v>0.01</v>
      </c>
      <c r="R5323">
        <f t="shared" si="251"/>
        <v>380</v>
      </c>
    </row>
    <row r="5324" spans="1:18" ht="15.75" customHeight="1">
      <c r="A5324" s="19">
        <v>5323</v>
      </c>
      <c r="B5324" s="4">
        <v>3</v>
      </c>
      <c r="C5324" s="15">
        <v>275</v>
      </c>
      <c r="D5324" s="21">
        <v>5</v>
      </c>
      <c r="E5324" s="22">
        <v>44832</v>
      </c>
      <c r="F5324" s="26">
        <v>80</v>
      </c>
      <c r="G5324" s="24">
        <v>0.17</v>
      </c>
      <c r="H5324">
        <f>VLOOKUP($B5324,產品!$A$1:$E$61,4,FALSE)*(1-$G5324)*$F5324</f>
        <v>66400</v>
      </c>
      <c r="I5324" s="58">
        <f>$H5324-VLOOKUP($B5324,產品!$A$2:$E$61,5,FALSE)*F5324-$R5324</f>
        <v>33736</v>
      </c>
      <c r="J5324">
        <f t="shared" si="249"/>
        <v>2022</v>
      </c>
      <c r="P5324" t="str">
        <f>MID(VLOOKUP($D5324,業務!$A$1:$E$11,2,FALSE),FIND("/",VLOOKUP($D5324,業務!$A$1:$E$11,2,FALSE))+1,2)</f>
        <v>專員</v>
      </c>
      <c r="Q5324">
        <f t="shared" si="250"/>
        <v>0.01</v>
      </c>
      <c r="R5324">
        <f t="shared" si="251"/>
        <v>664</v>
      </c>
    </row>
    <row r="5325" spans="1:18" ht="15.75" customHeight="1">
      <c r="A5325" s="19">
        <v>5324</v>
      </c>
      <c r="B5325" s="4">
        <v>22</v>
      </c>
      <c r="C5325" s="15">
        <v>9</v>
      </c>
      <c r="D5325" s="21">
        <v>6</v>
      </c>
      <c r="E5325" s="22">
        <v>44832</v>
      </c>
      <c r="F5325" s="26">
        <v>100</v>
      </c>
      <c r="G5325" s="24">
        <v>0.14000000000000001</v>
      </c>
      <c r="H5325">
        <f>VLOOKUP($B5325,產品!$A$1:$E$61,4,FALSE)*(1-$G5325)*$F5325</f>
        <v>154800</v>
      </c>
      <c r="I5325" s="58">
        <f>$H5325-VLOOKUP($B5325,產品!$A$2:$E$61,5,FALSE)*F5325-$R5325</f>
        <v>81252</v>
      </c>
      <c r="J5325">
        <f t="shared" si="249"/>
        <v>2022</v>
      </c>
      <c r="P5325" t="str">
        <f>MID(VLOOKUP($D5325,業務!$A$1:$E$11,2,FALSE),FIND("/",VLOOKUP($D5325,業務!$A$1:$E$11,2,FALSE))+1,2)</f>
        <v>專員</v>
      </c>
      <c r="Q5325">
        <f t="shared" si="250"/>
        <v>0.01</v>
      </c>
      <c r="R5325">
        <f t="shared" si="251"/>
        <v>1548</v>
      </c>
    </row>
    <row r="5326" spans="1:18" ht="15.75" customHeight="1">
      <c r="A5326" s="19">
        <v>5325</v>
      </c>
      <c r="B5326" s="4">
        <v>27</v>
      </c>
      <c r="C5326" s="15">
        <v>114</v>
      </c>
      <c r="D5326" s="21">
        <v>1</v>
      </c>
      <c r="E5326" s="33">
        <v>44833</v>
      </c>
      <c r="F5326" s="14">
        <v>4</v>
      </c>
      <c r="G5326" s="34">
        <v>0.05</v>
      </c>
      <c r="H5326">
        <f>VLOOKUP($B5326,產品!$A$1:$E$61,4,FALSE)*(1-$G5326)*$F5326</f>
        <v>26600</v>
      </c>
      <c r="I5326" s="58">
        <f>$H5326-VLOOKUP($B5326,產品!$A$2:$E$61,5,FALSE)*F5326-$R5326</f>
        <v>9534</v>
      </c>
      <c r="J5326">
        <f t="shared" si="249"/>
        <v>2022</v>
      </c>
      <c r="P5326" t="str">
        <f>MID(VLOOKUP($D5326,業務!$A$1:$E$11,2,FALSE),FIND("/",VLOOKUP($D5326,業務!$A$1:$E$11,2,FALSE))+1,2)</f>
        <v>專員</v>
      </c>
      <c r="Q5326">
        <f t="shared" si="250"/>
        <v>0.01</v>
      </c>
      <c r="R5326">
        <f t="shared" si="251"/>
        <v>266</v>
      </c>
    </row>
    <row r="5327" spans="1:18" ht="15.75" customHeight="1">
      <c r="A5327" s="19">
        <v>5326</v>
      </c>
      <c r="B5327" s="4">
        <v>38</v>
      </c>
      <c r="C5327" s="15">
        <v>258</v>
      </c>
      <c r="D5327" s="21">
        <v>9</v>
      </c>
      <c r="E5327" s="22">
        <v>44833</v>
      </c>
      <c r="F5327" s="26">
        <v>5</v>
      </c>
      <c r="G5327" s="24">
        <v>0.18</v>
      </c>
      <c r="H5327">
        <f>VLOOKUP($B5327,產品!$A$1:$E$61,4,FALSE)*(1-$G5327)*$F5327</f>
        <v>61500.000000000007</v>
      </c>
      <c r="I5327" s="58">
        <f>$H5327-VLOOKUP($B5327,產品!$A$2:$E$61,5,FALSE)*F5327-$R5327</f>
        <v>11827.500000000007</v>
      </c>
      <c r="J5327">
        <f t="shared" si="249"/>
        <v>2022</v>
      </c>
      <c r="P5327" t="str">
        <f>MID(VLOOKUP($D5327,業務!$A$1:$E$11,2,FALSE),FIND("/",VLOOKUP($D5327,業務!$A$1:$E$11,2,FALSE))+1,2)</f>
        <v>經理</v>
      </c>
      <c r="Q5327">
        <f t="shared" si="250"/>
        <v>1.4999999999999999E-2</v>
      </c>
      <c r="R5327">
        <f t="shared" si="251"/>
        <v>922.50000000000011</v>
      </c>
    </row>
    <row r="5328" spans="1:18" ht="15.75" customHeight="1">
      <c r="A5328" s="19">
        <v>5327</v>
      </c>
      <c r="B5328" s="4">
        <v>54</v>
      </c>
      <c r="C5328" s="15">
        <v>294</v>
      </c>
      <c r="D5328" s="21">
        <v>6</v>
      </c>
      <c r="E5328" s="22">
        <v>44833</v>
      </c>
      <c r="F5328" s="26">
        <v>6</v>
      </c>
      <c r="G5328" s="24">
        <v>0.08</v>
      </c>
      <c r="H5328">
        <f>VLOOKUP($B5328,產品!$A$1:$E$61,4,FALSE)*(1-$G5328)*$F5328</f>
        <v>99360</v>
      </c>
      <c r="I5328" s="58">
        <f>$H5328-VLOOKUP($B5328,產品!$A$2:$E$61,5,FALSE)*F5328-$R5328</f>
        <v>22766.400000000001</v>
      </c>
      <c r="J5328">
        <f t="shared" si="249"/>
        <v>2022</v>
      </c>
      <c r="P5328" t="str">
        <f>MID(VLOOKUP($D5328,業務!$A$1:$E$11,2,FALSE),FIND("/",VLOOKUP($D5328,業務!$A$1:$E$11,2,FALSE))+1,2)</f>
        <v>專員</v>
      </c>
      <c r="Q5328">
        <f t="shared" si="250"/>
        <v>0.01</v>
      </c>
      <c r="R5328">
        <f t="shared" si="251"/>
        <v>993.6</v>
      </c>
    </row>
    <row r="5329" spans="1:18" ht="15.75" customHeight="1">
      <c r="A5329" s="19">
        <v>5328</v>
      </c>
      <c r="B5329" s="4">
        <v>48</v>
      </c>
      <c r="C5329" s="15">
        <v>136</v>
      </c>
      <c r="D5329" s="21">
        <v>10</v>
      </c>
      <c r="E5329" s="33">
        <v>44833</v>
      </c>
      <c r="F5329" s="14">
        <v>9</v>
      </c>
      <c r="G5329" s="34">
        <v>0.1</v>
      </c>
      <c r="H5329">
        <f>VLOOKUP($B5329,產品!$A$1:$E$61,4,FALSE)*(1-$G5329)*$F5329</f>
        <v>178200</v>
      </c>
      <c r="I5329" s="58">
        <f>$H5329-VLOOKUP($B5329,產品!$A$2:$E$61,5,FALSE)*F5329-$R5329</f>
        <v>47718</v>
      </c>
      <c r="J5329">
        <f t="shared" si="249"/>
        <v>2022</v>
      </c>
      <c r="P5329" t="str">
        <f>MID(VLOOKUP($D5329,業務!$A$1:$E$11,2,FALSE),FIND("/",VLOOKUP($D5329,業務!$A$1:$E$11,2,FALSE))+1,2)</f>
        <v>專員</v>
      </c>
      <c r="Q5329">
        <f t="shared" si="250"/>
        <v>0.01</v>
      </c>
      <c r="R5329">
        <f t="shared" si="251"/>
        <v>1782</v>
      </c>
    </row>
    <row r="5330" spans="1:18" ht="15.75" customHeight="1">
      <c r="A5330" s="19">
        <v>5329</v>
      </c>
      <c r="B5330" s="4">
        <v>20</v>
      </c>
      <c r="C5330" s="15">
        <v>282</v>
      </c>
      <c r="D5330" s="21">
        <v>2</v>
      </c>
      <c r="E5330" s="33">
        <v>44833</v>
      </c>
      <c r="F5330" s="14">
        <v>60</v>
      </c>
      <c r="G5330" s="34">
        <v>7.0000000000000007E-2</v>
      </c>
      <c r="H5330">
        <f>VLOOKUP($B5330,產品!$A$1:$E$61,4,FALSE)*(1-$G5330)*$F5330</f>
        <v>100440</v>
      </c>
      <c r="I5330" s="58">
        <f>$H5330-VLOOKUP($B5330,產品!$A$2:$E$61,5,FALSE)*F5330-$R5330</f>
        <v>55733.4</v>
      </c>
      <c r="J5330">
        <f t="shared" si="249"/>
        <v>2022</v>
      </c>
      <c r="P5330" t="str">
        <f>MID(VLOOKUP($D5330,業務!$A$1:$E$11,2,FALSE),FIND("/",VLOOKUP($D5330,業務!$A$1:$E$11,2,FALSE))+1,2)</f>
        <v>經理</v>
      </c>
      <c r="Q5330">
        <f t="shared" si="250"/>
        <v>1.4999999999999999E-2</v>
      </c>
      <c r="R5330">
        <f t="shared" si="251"/>
        <v>1506.6</v>
      </c>
    </row>
    <row r="5331" spans="1:18" ht="15.75" customHeight="1">
      <c r="A5331" s="19">
        <v>5330</v>
      </c>
      <c r="B5331" s="4">
        <v>55</v>
      </c>
      <c r="C5331" s="15">
        <v>284</v>
      </c>
      <c r="D5331" s="21">
        <v>4</v>
      </c>
      <c r="E5331" s="22">
        <v>44834</v>
      </c>
      <c r="F5331" s="26">
        <v>2</v>
      </c>
      <c r="G5331" s="24">
        <v>0.1</v>
      </c>
      <c r="H5331">
        <f>VLOOKUP($B5331,產品!$A$1:$E$61,4,FALSE)*(1-$G5331)*$F5331</f>
        <v>36000</v>
      </c>
      <c r="I5331" s="58">
        <f>$H5331-VLOOKUP($B5331,產品!$A$2:$E$61,5,FALSE)*F5331-$R5331</f>
        <v>7568</v>
      </c>
      <c r="J5331">
        <f t="shared" si="249"/>
        <v>2022</v>
      </c>
      <c r="P5331" t="str">
        <f>MID(VLOOKUP($D5331,業務!$A$1:$E$11,2,FALSE),FIND("/",VLOOKUP($D5331,業務!$A$1:$E$11,2,FALSE))+1,2)</f>
        <v>副理</v>
      </c>
      <c r="Q5331">
        <f t="shared" si="250"/>
        <v>1.2E-2</v>
      </c>
      <c r="R5331">
        <f t="shared" si="251"/>
        <v>432</v>
      </c>
    </row>
    <row r="5332" spans="1:18" ht="15.75" customHeight="1">
      <c r="A5332" s="19">
        <v>5331</v>
      </c>
      <c r="B5332" s="4">
        <v>59</v>
      </c>
      <c r="C5332" s="15">
        <v>11</v>
      </c>
      <c r="D5332" s="21">
        <v>9</v>
      </c>
      <c r="E5332" s="22">
        <v>44834</v>
      </c>
      <c r="F5332" s="26">
        <v>2</v>
      </c>
      <c r="G5332" s="24">
        <v>0.15</v>
      </c>
      <c r="H5332">
        <f>VLOOKUP($B5332,產品!$A$1:$E$61,4,FALSE)*(1-$G5332)*$F5332</f>
        <v>40800</v>
      </c>
      <c r="I5332" s="58">
        <f>$H5332-VLOOKUP($B5332,產品!$A$2:$E$61,5,FALSE)*F5332-$R5332</f>
        <v>6588</v>
      </c>
      <c r="J5332">
        <f t="shared" si="249"/>
        <v>2022</v>
      </c>
      <c r="P5332" t="str">
        <f>MID(VLOOKUP($D5332,業務!$A$1:$E$11,2,FALSE),FIND("/",VLOOKUP($D5332,業務!$A$1:$E$11,2,FALSE))+1,2)</f>
        <v>經理</v>
      </c>
      <c r="Q5332">
        <f t="shared" si="250"/>
        <v>1.4999999999999999E-2</v>
      </c>
      <c r="R5332">
        <f t="shared" si="251"/>
        <v>612</v>
      </c>
    </row>
    <row r="5333" spans="1:18" ht="15.75" customHeight="1">
      <c r="A5333" s="19">
        <v>5332</v>
      </c>
      <c r="B5333" s="4">
        <v>59</v>
      </c>
      <c r="C5333" s="15">
        <v>135</v>
      </c>
      <c r="D5333" s="21">
        <v>5</v>
      </c>
      <c r="E5333" s="22">
        <v>44834</v>
      </c>
      <c r="F5333" s="26">
        <v>9</v>
      </c>
      <c r="G5333" s="24">
        <v>7.0000000000000007E-2</v>
      </c>
      <c r="H5333">
        <f>VLOOKUP($B5333,產品!$A$1:$E$61,4,FALSE)*(1-$G5333)*$F5333</f>
        <v>200880</v>
      </c>
      <c r="I5333" s="58">
        <f>$H5333-VLOOKUP($B5333,產品!$A$2:$E$61,5,FALSE)*F5333-$R5333</f>
        <v>47671.199999999997</v>
      </c>
      <c r="J5333">
        <f t="shared" si="249"/>
        <v>2022</v>
      </c>
      <c r="P5333" t="str">
        <f>MID(VLOOKUP($D5333,業務!$A$1:$E$11,2,FALSE),FIND("/",VLOOKUP($D5333,業務!$A$1:$E$11,2,FALSE))+1,2)</f>
        <v>專員</v>
      </c>
      <c r="Q5333">
        <f t="shared" si="250"/>
        <v>0.01</v>
      </c>
      <c r="R5333">
        <f t="shared" si="251"/>
        <v>2008.8</v>
      </c>
    </row>
    <row r="5334" spans="1:18" ht="15.75" customHeight="1">
      <c r="A5334" s="19">
        <v>5333</v>
      </c>
      <c r="B5334" s="4">
        <v>44</v>
      </c>
      <c r="C5334" s="15">
        <v>292</v>
      </c>
      <c r="D5334" s="21">
        <v>6</v>
      </c>
      <c r="E5334" s="22">
        <v>44834</v>
      </c>
      <c r="F5334" s="26">
        <v>9</v>
      </c>
      <c r="G5334" s="24">
        <v>0.2</v>
      </c>
      <c r="H5334">
        <f>VLOOKUP($B5334,產品!$A$1:$E$61,4,FALSE)*(1-$G5334)*$F5334</f>
        <v>144000</v>
      </c>
      <c r="I5334" s="58">
        <f>$H5334-VLOOKUP($B5334,產品!$A$2:$E$61,5,FALSE)*F5334-$R5334</f>
        <v>25560</v>
      </c>
      <c r="J5334">
        <f t="shared" si="249"/>
        <v>2022</v>
      </c>
      <c r="P5334" t="str">
        <f>MID(VLOOKUP($D5334,業務!$A$1:$E$11,2,FALSE),FIND("/",VLOOKUP($D5334,業務!$A$1:$E$11,2,FALSE))+1,2)</f>
        <v>專員</v>
      </c>
      <c r="Q5334">
        <f t="shared" si="250"/>
        <v>0.01</v>
      </c>
      <c r="R5334">
        <f t="shared" si="251"/>
        <v>1440</v>
      </c>
    </row>
    <row r="5335" spans="1:18" ht="15.75" customHeight="1">
      <c r="A5335" s="19">
        <v>5334</v>
      </c>
      <c r="B5335" s="4">
        <v>57</v>
      </c>
      <c r="C5335" s="15">
        <v>123</v>
      </c>
      <c r="D5335" s="21">
        <v>3</v>
      </c>
      <c r="E5335" s="22">
        <v>44834</v>
      </c>
      <c r="F5335" s="26">
        <v>14</v>
      </c>
      <c r="G5335" s="24">
        <v>0.05</v>
      </c>
      <c r="H5335">
        <f>VLOOKUP($B5335,產品!$A$1:$E$61,4,FALSE)*(1-$G5335)*$F5335</f>
        <v>239400</v>
      </c>
      <c r="I5335" s="58">
        <f>$H5335-VLOOKUP($B5335,產品!$A$2:$E$61,5,FALSE)*F5335-$R5335</f>
        <v>59169.599999999999</v>
      </c>
      <c r="J5335">
        <f t="shared" si="249"/>
        <v>2022</v>
      </c>
      <c r="P5335" t="str">
        <f>MID(VLOOKUP($D5335,業務!$A$1:$E$11,2,FALSE),FIND("/",VLOOKUP($D5335,業務!$A$1:$E$11,2,FALSE))+1,2)</f>
        <v>協理</v>
      </c>
      <c r="Q5335">
        <f t="shared" si="250"/>
        <v>1.6E-2</v>
      </c>
      <c r="R5335">
        <f t="shared" si="251"/>
        <v>3830.4</v>
      </c>
    </row>
    <row r="5336" spans="1:18" ht="15.75" customHeight="1">
      <c r="A5336" s="19">
        <v>5335</v>
      </c>
      <c r="B5336" s="4">
        <v>7</v>
      </c>
      <c r="C5336" s="15">
        <v>116</v>
      </c>
      <c r="D5336" s="21">
        <v>7</v>
      </c>
      <c r="E5336" s="22">
        <v>44834</v>
      </c>
      <c r="F5336" s="26">
        <v>20</v>
      </c>
      <c r="G5336" s="24">
        <v>0.09</v>
      </c>
      <c r="H5336">
        <f>VLOOKUP($B5336,產品!$A$1:$E$61,4,FALSE)*(1-$G5336)*$F5336</f>
        <v>18200</v>
      </c>
      <c r="I5336" s="58">
        <f>$H5336-VLOOKUP($B5336,產品!$A$2:$E$61,5,FALSE)*F5336-$R5336</f>
        <v>9981.6</v>
      </c>
      <c r="J5336">
        <f t="shared" si="249"/>
        <v>2022</v>
      </c>
      <c r="P5336" t="str">
        <f>MID(VLOOKUP($D5336,業務!$A$1:$E$11,2,FALSE),FIND("/",VLOOKUP($D5336,業務!$A$1:$E$11,2,FALSE))+1,2)</f>
        <v>副理</v>
      </c>
      <c r="Q5336">
        <f t="shared" si="250"/>
        <v>1.2E-2</v>
      </c>
      <c r="R5336">
        <f t="shared" si="251"/>
        <v>218.4</v>
      </c>
    </row>
    <row r="5337" spans="1:18" ht="15.75" customHeight="1">
      <c r="A5337" s="19">
        <v>5336</v>
      </c>
      <c r="B5337" s="4">
        <v>33</v>
      </c>
      <c r="C5337" s="15">
        <v>272</v>
      </c>
      <c r="D5337" s="21">
        <v>2</v>
      </c>
      <c r="E5337" s="22">
        <v>44834</v>
      </c>
      <c r="F5337" s="26">
        <v>25</v>
      </c>
      <c r="G5337" s="24">
        <v>0.1</v>
      </c>
      <c r="H5337">
        <f>VLOOKUP($B5337,產品!$A$1:$E$61,4,FALSE)*(1-$G5337)*$F5337</f>
        <v>168750</v>
      </c>
      <c r="I5337" s="58">
        <f>$H5337-VLOOKUP($B5337,產品!$A$2:$E$61,5,FALSE)*F5337-$R5337</f>
        <v>53718.75</v>
      </c>
      <c r="J5337">
        <f t="shared" si="249"/>
        <v>2022</v>
      </c>
      <c r="P5337" t="str">
        <f>MID(VLOOKUP($D5337,業務!$A$1:$E$11,2,FALSE),FIND("/",VLOOKUP($D5337,業務!$A$1:$E$11,2,FALSE))+1,2)</f>
        <v>經理</v>
      </c>
      <c r="Q5337">
        <f t="shared" si="250"/>
        <v>1.4999999999999999E-2</v>
      </c>
      <c r="R5337">
        <f t="shared" si="251"/>
        <v>2531.25</v>
      </c>
    </row>
    <row r="5338" spans="1:18" ht="15.75" customHeight="1">
      <c r="A5338" s="19">
        <v>5337</v>
      </c>
      <c r="B5338" s="4">
        <v>56</v>
      </c>
      <c r="C5338" s="15">
        <v>1</v>
      </c>
      <c r="D5338" s="21">
        <v>9</v>
      </c>
      <c r="E5338" s="22">
        <v>44835</v>
      </c>
      <c r="F5338" s="26">
        <v>5</v>
      </c>
      <c r="G5338" s="24">
        <v>0.15</v>
      </c>
      <c r="H5338">
        <f>VLOOKUP($B5338,產品!$A$1:$E$61,4,FALSE)*(1-$G5338)*$F5338</f>
        <v>93500</v>
      </c>
      <c r="I5338" s="58">
        <f>$H5338-VLOOKUP($B5338,產品!$A$2:$E$61,5,FALSE)*F5338-$R5338</f>
        <v>15097.500000000015</v>
      </c>
      <c r="J5338">
        <f t="shared" si="249"/>
        <v>2022</v>
      </c>
      <c r="P5338" t="str">
        <f>MID(VLOOKUP($D5338,業務!$A$1:$E$11,2,FALSE),FIND("/",VLOOKUP($D5338,業務!$A$1:$E$11,2,FALSE))+1,2)</f>
        <v>經理</v>
      </c>
      <c r="Q5338">
        <f t="shared" si="250"/>
        <v>1.4999999999999999E-2</v>
      </c>
      <c r="R5338">
        <f t="shared" si="251"/>
        <v>1402.5</v>
      </c>
    </row>
    <row r="5339" spans="1:18" ht="15.75" customHeight="1">
      <c r="A5339" s="19">
        <v>5338</v>
      </c>
      <c r="B5339" s="4">
        <v>41</v>
      </c>
      <c r="C5339" s="15">
        <v>263</v>
      </c>
      <c r="D5339" s="21">
        <v>7</v>
      </c>
      <c r="E5339" s="22">
        <v>44835</v>
      </c>
      <c r="F5339" s="26">
        <v>6</v>
      </c>
      <c r="G5339" s="24">
        <v>0.17</v>
      </c>
      <c r="H5339">
        <f>VLOOKUP($B5339,產品!$A$1:$E$61,4,FALSE)*(1-$G5339)*$F5339</f>
        <v>59760</v>
      </c>
      <c r="I5339" s="58">
        <f>$H5339-VLOOKUP($B5339,產品!$A$2:$E$61,5,FALSE)*F5339-$R5339</f>
        <v>12242.88</v>
      </c>
      <c r="J5339">
        <f t="shared" si="249"/>
        <v>2022</v>
      </c>
      <c r="P5339" t="str">
        <f>MID(VLOOKUP($D5339,業務!$A$1:$E$11,2,FALSE),FIND("/",VLOOKUP($D5339,業務!$A$1:$E$11,2,FALSE))+1,2)</f>
        <v>副理</v>
      </c>
      <c r="Q5339">
        <f t="shared" si="250"/>
        <v>1.2E-2</v>
      </c>
      <c r="R5339">
        <f t="shared" si="251"/>
        <v>717.12</v>
      </c>
    </row>
    <row r="5340" spans="1:18" ht="15.75" customHeight="1">
      <c r="A5340" s="19">
        <v>5339</v>
      </c>
      <c r="B5340" s="4">
        <v>35</v>
      </c>
      <c r="C5340" s="15">
        <v>268</v>
      </c>
      <c r="D5340" s="21">
        <v>6</v>
      </c>
      <c r="E5340" s="22">
        <v>44835</v>
      </c>
      <c r="F5340" s="26">
        <v>6</v>
      </c>
      <c r="G5340" s="24">
        <v>0.2</v>
      </c>
      <c r="H5340">
        <f>VLOOKUP($B5340,產品!$A$1:$E$61,4,FALSE)*(1-$G5340)*$F5340</f>
        <v>40800</v>
      </c>
      <c r="I5340" s="58">
        <f>$H5340-VLOOKUP($B5340,產品!$A$2:$E$61,5,FALSE)*F5340-$R5340</f>
        <v>9792</v>
      </c>
      <c r="J5340">
        <f t="shared" si="249"/>
        <v>2022</v>
      </c>
      <c r="P5340" t="str">
        <f>MID(VLOOKUP($D5340,業務!$A$1:$E$11,2,FALSE),FIND("/",VLOOKUP($D5340,業務!$A$1:$E$11,2,FALSE))+1,2)</f>
        <v>專員</v>
      </c>
      <c r="Q5340">
        <f t="shared" si="250"/>
        <v>0.01</v>
      </c>
      <c r="R5340">
        <f t="shared" si="251"/>
        <v>408</v>
      </c>
    </row>
    <row r="5341" spans="1:18" ht="15.75" customHeight="1">
      <c r="A5341" s="19">
        <v>5340</v>
      </c>
      <c r="B5341" s="4">
        <v>54</v>
      </c>
      <c r="C5341" s="15">
        <v>123</v>
      </c>
      <c r="D5341" s="21">
        <v>9</v>
      </c>
      <c r="E5341" s="22">
        <v>44835</v>
      </c>
      <c r="F5341" s="26">
        <v>7</v>
      </c>
      <c r="G5341" s="24">
        <v>0.11</v>
      </c>
      <c r="H5341">
        <f>VLOOKUP($B5341,產品!$A$1:$E$61,4,FALSE)*(1-$G5341)*$F5341</f>
        <v>112140</v>
      </c>
      <c r="I5341" s="58">
        <f>$H5341-VLOOKUP($B5341,產品!$A$2:$E$61,5,FALSE)*F5341-$R5341</f>
        <v>22257.9</v>
      </c>
      <c r="J5341">
        <f t="shared" si="249"/>
        <v>2022</v>
      </c>
      <c r="P5341" t="str">
        <f>MID(VLOOKUP($D5341,業務!$A$1:$E$11,2,FALSE),FIND("/",VLOOKUP($D5341,業務!$A$1:$E$11,2,FALSE))+1,2)</f>
        <v>經理</v>
      </c>
      <c r="Q5341">
        <f t="shared" si="250"/>
        <v>1.4999999999999999E-2</v>
      </c>
      <c r="R5341">
        <f t="shared" si="251"/>
        <v>1682.1</v>
      </c>
    </row>
    <row r="5342" spans="1:18" ht="15.75" customHeight="1">
      <c r="A5342" s="19">
        <v>5341</v>
      </c>
      <c r="B5342" s="4">
        <v>21</v>
      </c>
      <c r="C5342" s="15">
        <v>115</v>
      </c>
      <c r="D5342" s="21">
        <v>4</v>
      </c>
      <c r="E5342" s="22">
        <v>44835</v>
      </c>
      <c r="F5342" s="26">
        <v>40</v>
      </c>
      <c r="G5342" s="24">
        <v>0.08</v>
      </c>
      <c r="H5342">
        <f>VLOOKUP($B5342,產品!$A$1:$E$61,4,FALSE)*(1-$G5342)*$F5342</f>
        <v>66240</v>
      </c>
      <c r="I5342" s="58">
        <f>$H5342-VLOOKUP($B5342,產品!$A$2:$E$61,5,FALSE)*F5342-$R5342</f>
        <v>36645.120000000003</v>
      </c>
      <c r="J5342">
        <f t="shared" si="249"/>
        <v>2022</v>
      </c>
      <c r="P5342" t="str">
        <f>MID(VLOOKUP($D5342,業務!$A$1:$E$11,2,FALSE),FIND("/",VLOOKUP($D5342,業務!$A$1:$E$11,2,FALSE))+1,2)</f>
        <v>副理</v>
      </c>
      <c r="Q5342">
        <f t="shared" si="250"/>
        <v>1.2E-2</v>
      </c>
      <c r="R5342">
        <f t="shared" si="251"/>
        <v>794.88</v>
      </c>
    </row>
    <row r="5343" spans="1:18" ht="15.75" customHeight="1">
      <c r="A5343" s="19">
        <v>5342</v>
      </c>
      <c r="B5343" s="4">
        <v>4</v>
      </c>
      <c r="C5343" s="15">
        <v>121</v>
      </c>
      <c r="D5343" s="21">
        <v>7</v>
      </c>
      <c r="E5343" s="22">
        <v>44835</v>
      </c>
      <c r="F5343" s="26">
        <v>70</v>
      </c>
      <c r="G5343" s="24">
        <v>0.06</v>
      </c>
      <c r="H5343">
        <f>VLOOKUP($B5343,產品!$A$1:$E$61,4,FALSE)*(1-$G5343)*$F5343</f>
        <v>65800</v>
      </c>
      <c r="I5343" s="58">
        <f>$H5343-VLOOKUP($B5343,產品!$A$2:$E$61,5,FALSE)*F5343-$R5343</f>
        <v>37010.400000000001</v>
      </c>
      <c r="J5343">
        <f t="shared" si="249"/>
        <v>2022</v>
      </c>
      <c r="P5343" t="str">
        <f>MID(VLOOKUP($D5343,業務!$A$1:$E$11,2,FALSE),FIND("/",VLOOKUP($D5343,業務!$A$1:$E$11,2,FALSE))+1,2)</f>
        <v>副理</v>
      </c>
      <c r="Q5343">
        <f t="shared" si="250"/>
        <v>1.2E-2</v>
      </c>
      <c r="R5343">
        <f t="shared" si="251"/>
        <v>789.6</v>
      </c>
    </row>
    <row r="5344" spans="1:18" ht="15.75" customHeight="1">
      <c r="A5344" s="19">
        <v>5343</v>
      </c>
      <c r="B5344" s="4">
        <v>11</v>
      </c>
      <c r="C5344" s="15">
        <v>2</v>
      </c>
      <c r="D5344" s="21">
        <v>8</v>
      </c>
      <c r="E5344" s="22">
        <v>44835</v>
      </c>
      <c r="F5344" s="26">
        <v>250</v>
      </c>
      <c r="G5344" s="24">
        <v>0.19</v>
      </c>
      <c r="H5344">
        <f>VLOOKUP($B5344,產品!$A$1:$E$61,4,FALSE)*(1-$G5344)*$F5344</f>
        <v>202500</v>
      </c>
      <c r="I5344" s="58">
        <f>$H5344-VLOOKUP($B5344,產品!$A$2:$E$61,5,FALSE)*F5344-$R5344</f>
        <v>100475</v>
      </c>
      <c r="J5344">
        <f t="shared" si="249"/>
        <v>2022</v>
      </c>
      <c r="P5344" t="str">
        <f>MID(VLOOKUP($D5344,業務!$A$1:$E$11,2,FALSE),FIND("/",VLOOKUP($D5344,業務!$A$1:$E$11,2,FALSE))+1,2)</f>
        <v>專員</v>
      </c>
      <c r="Q5344">
        <f t="shared" si="250"/>
        <v>0.01</v>
      </c>
      <c r="R5344">
        <f t="shared" si="251"/>
        <v>2025</v>
      </c>
    </row>
    <row r="5345" spans="1:18" ht="15.75" customHeight="1">
      <c r="A5345" s="19">
        <v>5344</v>
      </c>
      <c r="B5345" s="4">
        <v>49</v>
      </c>
      <c r="C5345" s="15">
        <v>277</v>
      </c>
      <c r="D5345" s="21">
        <v>9</v>
      </c>
      <c r="E5345" s="22">
        <v>44836</v>
      </c>
      <c r="F5345" s="26">
        <v>4</v>
      </c>
      <c r="G5345" s="24">
        <v>0.18</v>
      </c>
      <c r="H5345">
        <f>VLOOKUP($B5345,產品!$A$1:$E$61,4,FALSE)*(1-$G5345)*$F5345</f>
        <v>49200.000000000007</v>
      </c>
      <c r="I5345" s="58">
        <f>$H5345-VLOOKUP($B5345,產品!$A$2:$E$61,5,FALSE)*F5345-$R5345</f>
        <v>6462.0000000000073</v>
      </c>
      <c r="J5345">
        <f t="shared" si="249"/>
        <v>2022</v>
      </c>
      <c r="P5345" t="str">
        <f>MID(VLOOKUP($D5345,業務!$A$1:$E$11,2,FALSE),FIND("/",VLOOKUP($D5345,業務!$A$1:$E$11,2,FALSE))+1,2)</f>
        <v>經理</v>
      </c>
      <c r="Q5345">
        <f t="shared" si="250"/>
        <v>1.4999999999999999E-2</v>
      </c>
      <c r="R5345">
        <f t="shared" si="251"/>
        <v>738.00000000000011</v>
      </c>
    </row>
    <row r="5346" spans="1:18" ht="15.75" customHeight="1">
      <c r="A5346" s="19">
        <v>5345</v>
      </c>
      <c r="B5346" s="4">
        <v>15</v>
      </c>
      <c r="C5346" s="15">
        <v>280</v>
      </c>
      <c r="D5346" s="21">
        <v>9</v>
      </c>
      <c r="E5346" s="22">
        <v>44836</v>
      </c>
      <c r="F5346" s="26">
        <v>10</v>
      </c>
      <c r="G5346" s="24">
        <v>7.0000000000000007E-2</v>
      </c>
      <c r="H5346">
        <f>VLOOKUP($B5346,產品!$A$1:$E$61,4,FALSE)*(1-$G5346)*$F5346</f>
        <v>16740</v>
      </c>
      <c r="I5346" s="58">
        <f>$H5346-VLOOKUP($B5346,產品!$A$2:$E$61,5,FALSE)*F5346-$R5346</f>
        <v>9288.9</v>
      </c>
      <c r="J5346">
        <f t="shared" si="249"/>
        <v>2022</v>
      </c>
      <c r="P5346" t="str">
        <f>MID(VLOOKUP($D5346,業務!$A$1:$E$11,2,FALSE),FIND("/",VLOOKUP($D5346,業務!$A$1:$E$11,2,FALSE))+1,2)</f>
        <v>經理</v>
      </c>
      <c r="Q5346">
        <f t="shared" si="250"/>
        <v>1.4999999999999999E-2</v>
      </c>
      <c r="R5346">
        <f t="shared" si="251"/>
        <v>251.1</v>
      </c>
    </row>
    <row r="5347" spans="1:18" ht="15.75" customHeight="1">
      <c r="A5347" s="19">
        <v>5346</v>
      </c>
      <c r="B5347" s="4">
        <v>41</v>
      </c>
      <c r="C5347" s="15">
        <v>12</v>
      </c>
      <c r="D5347" s="21">
        <v>1</v>
      </c>
      <c r="E5347" s="22">
        <v>44836</v>
      </c>
      <c r="F5347" s="26">
        <v>18</v>
      </c>
      <c r="G5347" s="24">
        <v>0.05</v>
      </c>
      <c r="H5347">
        <f>VLOOKUP($B5347,產品!$A$1:$E$61,4,FALSE)*(1-$G5347)*$F5347</f>
        <v>205200</v>
      </c>
      <c r="I5347" s="58">
        <f>$H5347-VLOOKUP($B5347,產品!$A$2:$E$61,5,FALSE)*F5347-$R5347</f>
        <v>62748</v>
      </c>
      <c r="J5347">
        <f t="shared" si="249"/>
        <v>2022</v>
      </c>
      <c r="P5347" t="str">
        <f>MID(VLOOKUP($D5347,業務!$A$1:$E$11,2,FALSE),FIND("/",VLOOKUP($D5347,業務!$A$1:$E$11,2,FALSE))+1,2)</f>
        <v>專員</v>
      </c>
      <c r="Q5347">
        <f t="shared" si="250"/>
        <v>0.01</v>
      </c>
      <c r="R5347">
        <f t="shared" si="251"/>
        <v>2052</v>
      </c>
    </row>
    <row r="5348" spans="1:18" ht="15.75" customHeight="1">
      <c r="A5348" s="19">
        <v>5347</v>
      </c>
      <c r="B5348" s="4">
        <v>36</v>
      </c>
      <c r="C5348" s="15">
        <v>294</v>
      </c>
      <c r="D5348" s="21">
        <v>3</v>
      </c>
      <c r="E5348" s="22">
        <v>44837</v>
      </c>
      <c r="F5348" s="26">
        <v>4</v>
      </c>
      <c r="G5348" s="24">
        <v>0.14000000000000001</v>
      </c>
      <c r="H5348">
        <f>VLOOKUP($B5348,產品!$A$1:$E$61,4,FALSE)*(1-$G5348)*$F5348</f>
        <v>30960</v>
      </c>
      <c r="I5348" s="58">
        <f>$H5348-VLOOKUP($B5348,產品!$A$2:$E$61,5,FALSE)*F5348-$R5348</f>
        <v>8864.64</v>
      </c>
      <c r="J5348">
        <f t="shared" si="249"/>
        <v>2022</v>
      </c>
      <c r="P5348" t="str">
        <f>MID(VLOOKUP($D5348,業務!$A$1:$E$11,2,FALSE),FIND("/",VLOOKUP($D5348,業務!$A$1:$E$11,2,FALSE))+1,2)</f>
        <v>協理</v>
      </c>
      <c r="Q5348">
        <f t="shared" si="250"/>
        <v>1.6E-2</v>
      </c>
      <c r="R5348">
        <f t="shared" si="251"/>
        <v>495.36</v>
      </c>
    </row>
    <row r="5349" spans="1:18" ht="15.75" customHeight="1">
      <c r="A5349" s="19">
        <v>5348</v>
      </c>
      <c r="B5349" s="4">
        <v>23</v>
      </c>
      <c r="C5349" s="15">
        <v>113</v>
      </c>
      <c r="D5349" s="21">
        <v>2</v>
      </c>
      <c r="E5349" s="33">
        <v>44837</v>
      </c>
      <c r="F5349" s="14">
        <v>17</v>
      </c>
      <c r="G5349" s="34">
        <v>0.14000000000000001</v>
      </c>
      <c r="H5349">
        <f>VLOOKUP($B5349,產品!$A$1:$E$61,4,FALSE)*(1-$G5349)*$F5349</f>
        <v>26316</v>
      </c>
      <c r="I5349" s="58">
        <f>$H5349-VLOOKUP($B5349,產品!$A$2:$E$61,5,FALSE)*F5349-$R5349</f>
        <v>13681.26</v>
      </c>
      <c r="J5349">
        <f t="shared" si="249"/>
        <v>2022</v>
      </c>
      <c r="P5349" t="str">
        <f>MID(VLOOKUP($D5349,業務!$A$1:$E$11,2,FALSE),FIND("/",VLOOKUP($D5349,業務!$A$1:$E$11,2,FALSE))+1,2)</f>
        <v>經理</v>
      </c>
      <c r="Q5349">
        <f t="shared" si="250"/>
        <v>1.4999999999999999E-2</v>
      </c>
      <c r="R5349">
        <f t="shared" si="251"/>
        <v>394.74</v>
      </c>
    </row>
    <row r="5350" spans="1:18" ht="15.75" customHeight="1">
      <c r="A5350" s="19">
        <v>5349</v>
      </c>
      <c r="B5350" s="4">
        <v>6</v>
      </c>
      <c r="C5350" s="15">
        <v>282</v>
      </c>
      <c r="D5350" s="21">
        <v>1</v>
      </c>
      <c r="E5350" s="22">
        <v>44837</v>
      </c>
      <c r="F5350" s="26">
        <v>80</v>
      </c>
      <c r="G5350" s="24">
        <v>0.19</v>
      </c>
      <c r="H5350">
        <f>VLOOKUP($B5350,產品!$A$1:$E$61,4,FALSE)*(1-$G5350)*$F5350</f>
        <v>64800</v>
      </c>
      <c r="I5350" s="58">
        <f>$H5350-VLOOKUP($B5350,產品!$A$2:$E$61,5,FALSE)*F5350-$R5350</f>
        <v>32152</v>
      </c>
      <c r="J5350">
        <f t="shared" si="249"/>
        <v>2022</v>
      </c>
      <c r="P5350" t="str">
        <f>MID(VLOOKUP($D5350,業務!$A$1:$E$11,2,FALSE),FIND("/",VLOOKUP($D5350,業務!$A$1:$E$11,2,FALSE))+1,2)</f>
        <v>專員</v>
      </c>
      <c r="Q5350">
        <f t="shared" si="250"/>
        <v>0.01</v>
      </c>
      <c r="R5350">
        <f t="shared" si="251"/>
        <v>648</v>
      </c>
    </row>
    <row r="5351" spans="1:18" ht="15.75" customHeight="1">
      <c r="A5351" s="19">
        <v>5350</v>
      </c>
      <c r="B5351" s="4">
        <v>31</v>
      </c>
      <c r="C5351" s="15">
        <v>123</v>
      </c>
      <c r="D5351" s="21">
        <v>4</v>
      </c>
      <c r="E5351" s="22">
        <v>44838</v>
      </c>
      <c r="F5351" s="26">
        <v>6</v>
      </c>
      <c r="G5351" s="24">
        <v>7.0000000000000007E-2</v>
      </c>
      <c r="H5351">
        <f>VLOOKUP($B5351,產品!$A$1:$E$61,4,FALSE)*(1-$G5351)*$F5351</f>
        <v>39060</v>
      </c>
      <c r="I5351" s="58">
        <f>$H5351-VLOOKUP($B5351,產品!$A$2:$E$61,5,FALSE)*F5351-$R5351</f>
        <v>13391.28</v>
      </c>
      <c r="J5351">
        <f t="shared" si="249"/>
        <v>2022</v>
      </c>
      <c r="P5351" t="str">
        <f>MID(VLOOKUP($D5351,業務!$A$1:$E$11,2,FALSE),FIND("/",VLOOKUP($D5351,業務!$A$1:$E$11,2,FALSE))+1,2)</f>
        <v>副理</v>
      </c>
      <c r="Q5351">
        <f t="shared" si="250"/>
        <v>1.2E-2</v>
      </c>
      <c r="R5351">
        <f t="shared" si="251"/>
        <v>468.72</v>
      </c>
    </row>
    <row r="5352" spans="1:18" ht="15.75" customHeight="1">
      <c r="A5352" s="19">
        <v>5351</v>
      </c>
      <c r="B5352" s="4">
        <v>18</v>
      </c>
      <c r="C5352" s="15">
        <v>257</v>
      </c>
      <c r="D5352" s="21">
        <v>6</v>
      </c>
      <c r="E5352" s="22">
        <v>44838</v>
      </c>
      <c r="F5352" s="26">
        <v>45</v>
      </c>
      <c r="G5352" s="24">
        <v>0.05</v>
      </c>
      <c r="H5352">
        <f>VLOOKUP($B5352,產品!$A$1:$E$61,4,FALSE)*(1-$G5352)*$F5352</f>
        <v>76950</v>
      </c>
      <c r="I5352" s="58">
        <f>$H5352-VLOOKUP($B5352,產品!$A$2:$E$61,5,FALSE)*F5352-$R5352</f>
        <v>43780.5</v>
      </c>
      <c r="J5352">
        <f t="shared" si="249"/>
        <v>2022</v>
      </c>
      <c r="P5352" t="str">
        <f>MID(VLOOKUP($D5352,業務!$A$1:$E$11,2,FALSE),FIND("/",VLOOKUP($D5352,業務!$A$1:$E$11,2,FALSE))+1,2)</f>
        <v>專員</v>
      </c>
      <c r="Q5352">
        <f t="shared" si="250"/>
        <v>0.01</v>
      </c>
      <c r="R5352">
        <f t="shared" si="251"/>
        <v>769.5</v>
      </c>
    </row>
    <row r="5353" spans="1:18" ht="15.75" customHeight="1">
      <c r="A5353" s="19">
        <v>5352</v>
      </c>
      <c r="B5353" s="4">
        <v>13</v>
      </c>
      <c r="C5353" s="15">
        <v>122</v>
      </c>
      <c r="D5353" s="21">
        <v>3</v>
      </c>
      <c r="E5353" s="22">
        <v>44838</v>
      </c>
      <c r="F5353" s="26">
        <v>60</v>
      </c>
      <c r="G5353" s="24">
        <v>0.09</v>
      </c>
      <c r="H5353">
        <f>VLOOKUP($B5353,產品!$A$1:$E$61,4,FALSE)*(1-$G5353)*$F5353</f>
        <v>98280</v>
      </c>
      <c r="I5353" s="58">
        <f>$H5353-VLOOKUP($B5353,產品!$A$2:$E$61,5,FALSE)*F5353-$R5353</f>
        <v>53507.519999999997</v>
      </c>
      <c r="J5353">
        <f t="shared" si="249"/>
        <v>2022</v>
      </c>
      <c r="P5353" t="str">
        <f>MID(VLOOKUP($D5353,業務!$A$1:$E$11,2,FALSE),FIND("/",VLOOKUP($D5353,業務!$A$1:$E$11,2,FALSE))+1,2)</f>
        <v>協理</v>
      </c>
      <c r="Q5353">
        <f t="shared" si="250"/>
        <v>1.6E-2</v>
      </c>
      <c r="R5353">
        <f t="shared" si="251"/>
        <v>1572.48</v>
      </c>
    </row>
    <row r="5354" spans="1:18" ht="15.75" customHeight="1">
      <c r="A5354" s="19">
        <v>5353</v>
      </c>
      <c r="B5354" s="4">
        <v>52</v>
      </c>
      <c r="C5354" s="15">
        <v>140</v>
      </c>
      <c r="D5354" s="21">
        <v>5</v>
      </c>
      <c r="E5354" s="22">
        <v>44839</v>
      </c>
      <c r="F5354" s="26">
        <v>2</v>
      </c>
      <c r="G5354" s="24">
        <v>0.05</v>
      </c>
      <c r="H5354">
        <f>VLOOKUP($B5354,產品!$A$1:$E$61,4,FALSE)*(1-$G5354)*$F5354</f>
        <v>41800</v>
      </c>
      <c r="I5354" s="58">
        <f>$H5354-VLOOKUP($B5354,產品!$A$2:$E$61,5,FALSE)*F5354-$R5354</f>
        <v>10582.000000000004</v>
      </c>
      <c r="J5354">
        <f t="shared" si="249"/>
        <v>2022</v>
      </c>
      <c r="P5354" t="str">
        <f>MID(VLOOKUP($D5354,業務!$A$1:$E$11,2,FALSE),FIND("/",VLOOKUP($D5354,業務!$A$1:$E$11,2,FALSE))+1,2)</f>
        <v>專員</v>
      </c>
      <c r="Q5354">
        <f t="shared" si="250"/>
        <v>0.01</v>
      </c>
      <c r="R5354">
        <f t="shared" si="251"/>
        <v>418</v>
      </c>
    </row>
    <row r="5355" spans="1:18" ht="15.75" customHeight="1">
      <c r="A5355" s="19">
        <v>5354</v>
      </c>
      <c r="B5355" s="4">
        <v>47</v>
      </c>
      <c r="C5355" s="15">
        <v>138</v>
      </c>
      <c r="D5355" s="21">
        <v>7</v>
      </c>
      <c r="E5355" s="22">
        <v>44839</v>
      </c>
      <c r="F5355" s="26">
        <v>12</v>
      </c>
      <c r="G5355" s="24">
        <v>0.06</v>
      </c>
      <c r="H5355">
        <f>VLOOKUP($B5355,產品!$A$1:$E$61,4,FALSE)*(1-$G5355)*$F5355</f>
        <v>225600</v>
      </c>
      <c r="I5355" s="58">
        <f>$H5355-VLOOKUP($B5355,產品!$A$2:$E$61,5,FALSE)*F5355-$R5355</f>
        <v>66892.800000000003</v>
      </c>
      <c r="J5355">
        <f t="shared" si="249"/>
        <v>2022</v>
      </c>
      <c r="P5355" t="str">
        <f>MID(VLOOKUP($D5355,業務!$A$1:$E$11,2,FALSE),FIND("/",VLOOKUP($D5355,業務!$A$1:$E$11,2,FALSE))+1,2)</f>
        <v>副理</v>
      </c>
      <c r="Q5355">
        <f t="shared" si="250"/>
        <v>1.2E-2</v>
      </c>
      <c r="R5355">
        <f t="shared" si="251"/>
        <v>2707.2000000000003</v>
      </c>
    </row>
    <row r="5356" spans="1:18" ht="15.75" customHeight="1">
      <c r="A5356" s="19">
        <v>5355</v>
      </c>
      <c r="B5356" s="4">
        <v>29</v>
      </c>
      <c r="C5356" s="15">
        <v>4</v>
      </c>
      <c r="D5356" s="21">
        <v>6</v>
      </c>
      <c r="E5356" s="22">
        <v>44839</v>
      </c>
      <c r="F5356" s="26">
        <v>15</v>
      </c>
      <c r="G5356" s="24">
        <v>0.06</v>
      </c>
      <c r="H5356">
        <f>VLOOKUP($B5356,產品!$A$1:$E$61,4,FALSE)*(1-$G5356)*$F5356</f>
        <v>84600</v>
      </c>
      <c r="I5356" s="58">
        <f>$H5356-VLOOKUP($B5356,產品!$A$2:$E$61,5,FALSE)*F5356-$R5356</f>
        <v>29754</v>
      </c>
      <c r="J5356">
        <f t="shared" si="249"/>
        <v>2022</v>
      </c>
      <c r="P5356" t="str">
        <f>MID(VLOOKUP($D5356,業務!$A$1:$E$11,2,FALSE),FIND("/",VLOOKUP($D5356,業務!$A$1:$E$11,2,FALSE))+1,2)</f>
        <v>專員</v>
      </c>
      <c r="Q5356">
        <f t="shared" si="250"/>
        <v>0.01</v>
      </c>
      <c r="R5356">
        <f t="shared" si="251"/>
        <v>846</v>
      </c>
    </row>
    <row r="5357" spans="1:18" ht="15.75" customHeight="1">
      <c r="A5357" s="19">
        <v>5356</v>
      </c>
      <c r="B5357" s="4">
        <v>20</v>
      </c>
      <c r="C5357" s="15">
        <v>116</v>
      </c>
      <c r="D5357" s="21">
        <v>2</v>
      </c>
      <c r="E5357" s="22">
        <v>44839</v>
      </c>
      <c r="F5357" s="26">
        <v>20</v>
      </c>
      <c r="G5357" s="24">
        <v>0.16</v>
      </c>
      <c r="H5357">
        <f>VLOOKUP($B5357,產品!$A$1:$E$61,4,FALSE)*(1-$G5357)*$F5357</f>
        <v>30240</v>
      </c>
      <c r="I5357" s="58">
        <f>$H5357-VLOOKUP($B5357,產品!$A$2:$E$61,5,FALSE)*F5357-$R5357</f>
        <v>15386.4</v>
      </c>
      <c r="J5357">
        <f t="shared" si="249"/>
        <v>2022</v>
      </c>
      <c r="P5357" t="str">
        <f>MID(VLOOKUP($D5357,業務!$A$1:$E$11,2,FALSE),FIND("/",VLOOKUP($D5357,業務!$A$1:$E$11,2,FALSE))+1,2)</f>
        <v>經理</v>
      </c>
      <c r="Q5357">
        <f t="shared" si="250"/>
        <v>1.4999999999999999E-2</v>
      </c>
      <c r="R5357">
        <f t="shared" si="251"/>
        <v>453.59999999999997</v>
      </c>
    </row>
    <row r="5358" spans="1:18" ht="15.75" customHeight="1">
      <c r="A5358" s="19">
        <v>5357</v>
      </c>
      <c r="B5358" s="4">
        <v>20</v>
      </c>
      <c r="C5358" s="15">
        <v>6</v>
      </c>
      <c r="D5358" s="21">
        <v>5</v>
      </c>
      <c r="E5358" s="33">
        <v>44839</v>
      </c>
      <c r="F5358" s="14">
        <v>40</v>
      </c>
      <c r="G5358" s="34">
        <v>0.06</v>
      </c>
      <c r="H5358">
        <f>VLOOKUP($B5358,產品!$A$1:$E$61,4,FALSE)*(1-$G5358)*$F5358</f>
        <v>67680</v>
      </c>
      <c r="I5358" s="58">
        <f>$H5358-VLOOKUP($B5358,產品!$A$2:$E$61,5,FALSE)*F5358-$R5358</f>
        <v>38203.199999999997</v>
      </c>
      <c r="J5358">
        <f t="shared" si="249"/>
        <v>2022</v>
      </c>
      <c r="P5358" t="str">
        <f>MID(VLOOKUP($D5358,業務!$A$1:$E$11,2,FALSE),FIND("/",VLOOKUP($D5358,業務!$A$1:$E$11,2,FALSE))+1,2)</f>
        <v>專員</v>
      </c>
      <c r="Q5358">
        <f t="shared" si="250"/>
        <v>0.01</v>
      </c>
      <c r="R5358">
        <f t="shared" si="251"/>
        <v>676.80000000000007</v>
      </c>
    </row>
    <row r="5359" spans="1:18" ht="15.75" customHeight="1">
      <c r="A5359" s="19">
        <v>5358</v>
      </c>
      <c r="B5359" s="4">
        <v>8</v>
      </c>
      <c r="C5359" s="15">
        <v>259</v>
      </c>
      <c r="D5359" s="21">
        <v>3</v>
      </c>
      <c r="E5359" s="22">
        <v>44839</v>
      </c>
      <c r="F5359" s="26">
        <v>150</v>
      </c>
      <c r="G5359" s="24">
        <v>0.06</v>
      </c>
      <c r="H5359">
        <f>VLOOKUP($B5359,產品!$A$1:$E$61,4,FALSE)*(1-$G5359)*$F5359</f>
        <v>141000</v>
      </c>
      <c r="I5359" s="58">
        <f>$H5359-VLOOKUP($B5359,產品!$A$2:$E$61,5,FALSE)*F5359-$R5359</f>
        <v>78744</v>
      </c>
      <c r="J5359">
        <f t="shared" si="249"/>
        <v>2022</v>
      </c>
      <c r="P5359" t="str">
        <f>MID(VLOOKUP($D5359,業務!$A$1:$E$11,2,FALSE),FIND("/",VLOOKUP($D5359,業務!$A$1:$E$11,2,FALSE))+1,2)</f>
        <v>協理</v>
      </c>
      <c r="Q5359">
        <f t="shared" si="250"/>
        <v>1.6E-2</v>
      </c>
      <c r="R5359">
        <f t="shared" si="251"/>
        <v>2256</v>
      </c>
    </row>
    <row r="5360" spans="1:18" ht="15.75" customHeight="1">
      <c r="A5360" s="19">
        <v>5359</v>
      </c>
      <c r="B5360" s="4">
        <v>52</v>
      </c>
      <c r="C5360" s="15">
        <v>9</v>
      </c>
      <c r="D5360" s="21">
        <v>3</v>
      </c>
      <c r="E5360" s="22">
        <v>44840</v>
      </c>
      <c r="F5360" s="26">
        <v>2</v>
      </c>
      <c r="G5360" s="24">
        <v>0.15</v>
      </c>
      <c r="H5360">
        <f>VLOOKUP($B5360,產品!$A$1:$E$61,4,FALSE)*(1-$G5360)*$F5360</f>
        <v>37400</v>
      </c>
      <c r="I5360" s="58">
        <f>$H5360-VLOOKUP($B5360,產品!$A$2:$E$61,5,FALSE)*F5360-$R5360</f>
        <v>6001.600000000004</v>
      </c>
      <c r="J5360">
        <f t="shared" si="249"/>
        <v>2022</v>
      </c>
      <c r="P5360" t="str">
        <f>MID(VLOOKUP($D5360,業務!$A$1:$E$11,2,FALSE),FIND("/",VLOOKUP($D5360,業務!$A$1:$E$11,2,FALSE))+1,2)</f>
        <v>協理</v>
      </c>
      <c r="Q5360">
        <f t="shared" si="250"/>
        <v>1.6E-2</v>
      </c>
      <c r="R5360">
        <f t="shared" si="251"/>
        <v>598.4</v>
      </c>
    </row>
    <row r="5361" spans="1:18" ht="15.75" customHeight="1">
      <c r="A5361" s="19">
        <v>5360</v>
      </c>
      <c r="B5361" s="4">
        <v>40</v>
      </c>
      <c r="C5361" s="15">
        <v>272</v>
      </c>
      <c r="D5361" s="21">
        <v>3</v>
      </c>
      <c r="E5361" s="22">
        <v>44840</v>
      </c>
      <c r="F5361" s="26">
        <v>7</v>
      </c>
      <c r="G5361" s="24">
        <v>0.2</v>
      </c>
      <c r="H5361">
        <f>VLOOKUP($B5361,產品!$A$1:$E$61,4,FALSE)*(1-$G5361)*$F5361</f>
        <v>112000</v>
      </c>
      <c r="I5361" s="58">
        <f>$H5361-VLOOKUP($B5361,產品!$A$2:$E$61,5,FALSE)*F5361-$R5361</f>
        <v>19208</v>
      </c>
      <c r="J5361">
        <f t="shared" si="249"/>
        <v>2022</v>
      </c>
      <c r="P5361" t="str">
        <f>MID(VLOOKUP($D5361,業務!$A$1:$E$11,2,FALSE),FIND("/",VLOOKUP($D5361,業務!$A$1:$E$11,2,FALSE))+1,2)</f>
        <v>協理</v>
      </c>
      <c r="Q5361">
        <f t="shared" si="250"/>
        <v>1.6E-2</v>
      </c>
      <c r="R5361">
        <f t="shared" si="251"/>
        <v>1792</v>
      </c>
    </row>
    <row r="5362" spans="1:18" ht="15.75" customHeight="1">
      <c r="A5362" s="19">
        <v>5361</v>
      </c>
      <c r="B5362" s="4">
        <v>19</v>
      </c>
      <c r="C5362" s="15">
        <v>276</v>
      </c>
      <c r="D5362" s="21">
        <v>3</v>
      </c>
      <c r="E5362" s="33">
        <v>44840</v>
      </c>
      <c r="F5362" s="14">
        <v>19</v>
      </c>
      <c r="G5362" s="34">
        <v>0.15</v>
      </c>
      <c r="H5362">
        <f>VLOOKUP($B5362,產品!$A$1:$E$61,4,FALSE)*(1-$G5362)*$F5362</f>
        <v>29070</v>
      </c>
      <c r="I5362" s="58">
        <f>$H5362-VLOOKUP($B5362,產品!$A$2:$E$61,5,FALSE)*F5362-$R5362</f>
        <v>14924.88</v>
      </c>
      <c r="J5362">
        <f t="shared" si="249"/>
        <v>2022</v>
      </c>
      <c r="P5362" t="str">
        <f>MID(VLOOKUP($D5362,業務!$A$1:$E$11,2,FALSE),FIND("/",VLOOKUP($D5362,業務!$A$1:$E$11,2,FALSE))+1,2)</f>
        <v>協理</v>
      </c>
      <c r="Q5362">
        <f t="shared" si="250"/>
        <v>1.6E-2</v>
      </c>
      <c r="R5362">
        <f t="shared" si="251"/>
        <v>465.12</v>
      </c>
    </row>
    <row r="5363" spans="1:18" ht="15.75" customHeight="1">
      <c r="A5363" s="19">
        <v>5362</v>
      </c>
      <c r="B5363" s="4">
        <v>22</v>
      </c>
      <c r="C5363" s="15">
        <v>3</v>
      </c>
      <c r="D5363" s="21">
        <v>4</v>
      </c>
      <c r="E5363" s="33">
        <v>44840</v>
      </c>
      <c r="F5363" s="14">
        <v>70</v>
      </c>
      <c r="G5363" s="34">
        <v>0.14000000000000001</v>
      </c>
      <c r="H5363">
        <f>VLOOKUP($B5363,產品!$A$1:$E$61,4,FALSE)*(1-$G5363)*$F5363</f>
        <v>108360</v>
      </c>
      <c r="I5363" s="58">
        <f>$H5363-VLOOKUP($B5363,產品!$A$2:$E$61,5,FALSE)*F5363-$R5363</f>
        <v>56659.68</v>
      </c>
      <c r="J5363">
        <f t="shared" si="249"/>
        <v>2022</v>
      </c>
      <c r="P5363" t="str">
        <f>MID(VLOOKUP($D5363,業務!$A$1:$E$11,2,FALSE),FIND("/",VLOOKUP($D5363,業務!$A$1:$E$11,2,FALSE))+1,2)</f>
        <v>副理</v>
      </c>
      <c r="Q5363">
        <f t="shared" si="250"/>
        <v>1.2E-2</v>
      </c>
      <c r="R5363">
        <f t="shared" si="251"/>
        <v>1300.32</v>
      </c>
    </row>
    <row r="5364" spans="1:18" ht="15.75" customHeight="1">
      <c r="A5364" s="19">
        <v>5363</v>
      </c>
      <c r="B5364" s="4">
        <v>15</v>
      </c>
      <c r="C5364" s="15">
        <v>4</v>
      </c>
      <c r="D5364" s="21">
        <v>8</v>
      </c>
      <c r="E5364" s="22">
        <v>44840</v>
      </c>
      <c r="F5364" s="26">
        <v>100</v>
      </c>
      <c r="G5364" s="24">
        <v>7.0000000000000007E-2</v>
      </c>
      <c r="H5364">
        <f>VLOOKUP($B5364,產品!$A$1:$E$61,4,FALSE)*(1-$G5364)*$F5364</f>
        <v>167400</v>
      </c>
      <c r="I5364" s="58">
        <f>$H5364-VLOOKUP($B5364,產品!$A$2:$E$61,5,FALSE)*F5364-$R5364</f>
        <v>93726</v>
      </c>
      <c r="J5364">
        <f t="shared" si="249"/>
        <v>2022</v>
      </c>
      <c r="P5364" t="str">
        <f>MID(VLOOKUP($D5364,業務!$A$1:$E$11,2,FALSE),FIND("/",VLOOKUP($D5364,業務!$A$1:$E$11,2,FALSE))+1,2)</f>
        <v>專員</v>
      </c>
      <c r="Q5364">
        <f t="shared" si="250"/>
        <v>0.01</v>
      </c>
      <c r="R5364">
        <f t="shared" si="251"/>
        <v>1674</v>
      </c>
    </row>
    <row r="5365" spans="1:18" ht="15.75" customHeight="1">
      <c r="A5365" s="19">
        <v>5364</v>
      </c>
      <c r="B5365" s="4">
        <v>1</v>
      </c>
      <c r="C5365" s="15">
        <v>120</v>
      </c>
      <c r="D5365" s="21">
        <v>10</v>
      </c>
      <c r="E5365" s="22">
        <v>44840</v>
      </c>
      <c r="F5365" s="26">
        <v>200</v>
      </c>
      <c r="G5365" s="24">
        <v>0.11</v>
      </c>
      <c r="H5365">
        <f>VLOOKUP($B5365,產品!$A$1:$E$61,4,FALSE)*(1-$G5365)*$F5365</f>
        <v>178000</v>
      </c>
      <c r="I5365" s="58">
        <f>$H5365-VLOOKUP($B5365,產品!$A$2:$E$61,5,FALSE)*F5365-$R5365</f>
        <v>96220</v>
      </c>
      <c r="J5365">
        <f t="shared" si="249"/>
        <v>2022</v>
      </c>
      <c r="P5365" t="str">
        <f>MID(VLOOKUP($D5365,業務!$A$1:$E$11,2,FALSE),FIND("/",VLOOKUP($D5365,業務!$A$1:$E$11,2,FALSE))+1,2)</f>
        <v>專員</v>
      </c>
      <c r="Q5365">
        <f t="shared" si="250"/>
        <v>0.01</v>
      </c>
      <c r="R5365">
        <f t="shared" si="251"/>
        <v>1780</v>
      </c>
    </row>
    <row r="5366" spans="1:18" ht="15.75" customHeight="1">
      <c r="A5366" s="19">
        <v>5365</v>
      </c>
      <c r="B5366" s="4">
        <v>44</v>
      </c>
      <c r="C5366" s="15">
        <v>279</v>
      </c>
      <c r="D5366" s="21">
        <v>2</v>
      </c>
      <c r="E5366" s="22">
        <v>44841</v>
      </c>
      <c r="F5366" s="26">
        <v>2</v>
      </c>
      <c r="G5366" s="24">
        <v>0.09</v>
      </c>
      <c r="H5366">
        <f>VLOOKUP($B5366,產品!$A$1:$E$61,4,FALSE)*(1-$G5366)*$F5366</f>
        <v>36400</v>
      </c>
      <c r="I5366" s="58">
        <f>$H5366-VLOOKUP($B5366,產品!$A$2:$E$61,5,FALSE)*F5366-$R5366</f>
        <v>9854</v>
      </c>
      <c r="J5366">
        <f t="shared" si="249"/>
        <v>2022</v>
      </c>
      <c r="P5366" t="str">
        <f>MID(VLOOKUP($D5366,業務!$A$1:$E$11,2,FALSE),FIND("/",VLOOKUP($D5366,業務!$A$1:$E$11,2,FALSE))+1,2)</f>
        <v>經理</v>
      </c>
      <c r="Q5366">
        <f t="shared" si="250"/>
        <v>1.4999999999999999E-2</v>
      </c>
      <c r="R5366">
        <f t="shared" si="251"/>
        <v>546</v>
      </c>
    </row>
    <row r="5367" spans="1:18" ht="15.75" customHeight="1">
      <c r="A5367" s="19">
        <v>5366</v>
      </c>
      <c r="B5367" s="4">
        <v>28</v>
      </c>
      <c r="C5367" s="15">
        <v>116</v>
      </c>
      <c r="D5367" s="21">
        <v>7</v>
      </c>
      <c r="E5367" s="22">
        <v>44841</v>
      </c>
      <c r="F5367" s="26">
        <v>6</v>
      </c>
      <c r="G5367" s="24">
        <v>0.1</v>
      </c>
      <c r="H5367">
        <f>VLOOKUP($B5367,產品!$A$1:$E$61,4,FALSE)*(1-$G5367)*$F5367</f>
        <v>40500</v>
      </c>
      <c r="I5367" s="58">
        <f>$H5367-VLOOKUP($B5367,產品!$A$2:$E$61,5,FALSE)*F5367-$R5367</f>
        <v>13014</v>
      </c>
      <c r="J5367">
        <f t="shared" si="249"/>
        <v>2022</v>
      </c>
      <c r="P5367" t="str">
        <f>MID(VLOOKUP($D5367,業務!$A$1:$E$11,2,FALSE),FIND("/",VLOOKUP($D5367,業務!$A$1:$E$11,2,FALSE))+1,2)</f>
        <v>副理</v>
      </c>
      <c r="Q5367">
        <f t="shared" si="250"/>
        <v>1.2E-2</v>
      </c>
      <c r="R5367">
        <f t="shared" si="251"/>
        <v>486</v>
      </c>
    </row>
    <row r="5368" spans="1:18" ht="15.75" customHeight="1">
      <c r="A5368" s="19">
        <v>5367</v>
      </c>
      <c r="B5368" s="4">
        <v>37</v>
      </c>
      <c r="C5368" s="15">
        <v>113</v>
      </c>
      <c r="D5368" s="21">
        <v>4</v>
      </c>
      <c r="E5368" s="33">
        <v>44841</v>
      </c>
      <c r="F5368" s="14">
        <v>20</v>
      </c>
      <c r="G5368" s="34">
        <v>0.09</v>
      </c>
      <c r="H5368">
        <f>VLOOKUP($B5368,產品!$A$1:$E$61,4,FALSE)*(1-$G5368)*$F5368</f>
        <v>218400</v>
      </c>
      <c r="I5368" s="58">
        <f>$H5368-VLOOKUP($B5368,產品!$A$2:$E$61,5,FALSE)*F5368-$R5368</f>
        <v>59779.199999999997</v>
      </c>
      <c r="J5368">
        <f t="shared" si="249"/>
        <v>2022</v>
      </c>
      <c r="P5368" t="str">
        <f>MID(VLOOKUP($D5368,業務!$A$1:$E$11,2,FALSE),FIND("/",VLOOKUP($D5368,業務!$A$1:$E$11,2,FALSE))+1,2)</f>
        <v>副理</v>
      </c>
      <c r="Q5368">
        <f t="shared" si="250"/>
        <v>1.2E-2</v>
      </c>
      <c r="R5368">
        <f t="shared" si="251"/>
        <v>2620.8000000000002</v>
      </c>
    </row>
    <row r="5369" spans="1:18" ht="15.75" customHeight="1">
      <c r="A5369" s="19">
        <v>5368</v>
      </c>
      <c r="B5369" s="4">
        <v>12</v>
      </c>
      <c r="C5369" s="15">
        <v>1</v>
      </c>
      <c r="D5369" s="21">
        <v>7</v>
      </c>
      <c r="E5369" s="22">
        <v>44841</v>
      </c>
      <c r="F5369" s="26">
        <v>40</v>
      </c>
      <c r="G5369" s="24">
        <v>0.06</v>
      </c>
      <c r="H5369">
        <f>VLOOKUP($B5369,產品!$A$1:$E$61,4,FALSE)*(1-$G5369)*$F5369</f>
        <v>37600</v>
      </c>
      <c r="I5369" s="58">
        <f>$H5369-VLOOKUP($B5369,產品!$A$2:$E$61,5,FALSE)*F5369-$R5369</f>
        <v>21148.799999999999</v>
      </c>
      <c r="J5369">
        <f t="shared" si="249"/>
        <v>2022</v>
      </c>
      <c r="P5369" t="str">
        <f>MID(VLOOKUP($D5369,業務!$A$1:$E$11,2,FALSE),FIND("/",VLOOKUP($D5369,業務!$A$1:$E$11,2,FALSE))+1,2)</f>
        <v>副理</v>
      </c>
      <c r="Q5369">
        <f t="shared" si="250"/>
        <v>1.2E-2</v>
      </c>
      <c r="R5369">
        <f t="shared" si="251"/>
        <v>451.2</v>
      </c>
    </row>
    <row r="5370" spans="1:18" ht="15.75" customHeight="1">
      <c r="A5370" s="19">
        <v>5369</v>
      </c>
      <c r="B5370" s="4">
        <v>40</v>
      </c>
      <c r="C5370" s="15">
        <v>282</v>
      </c>
      <c r="D5370" s="21">
        <v>1</v>
      </c>
      <c r="E5370" s="22">
        <v>44842</v>
      </c>
      <c r="F5370" s="26">
        <v>2</v>
      </c>
      <c r="G5370" s="24">
        <v>7.0000000000000007E-2</v>
      </c>
      <c r="H5370">
        <f>VLOOKUP($B5370,產品!$A$1:$E$61,4,FALSE)*(1-$G5370)*$F5370</f>
        <v>37200</v>
      </c>
      <c r="I5370" s="58">
        <f>$H5370-VLOOKUP($B5370,產品!$A$2:$E$61,5,FALSE)*F5370-$R5370</f>
        <v>10828</v>
      </c>
      <c r="J5370">
        <f t="shared" si="249"/>
        <v>2022</v>
      </c>
      <c r="P5370" t="str">
        <f>MID(VLOOKUP($D5370,業務!$A$1:$E$11,2,FALSE),FIND("/",VLOOKUP($D5370,業務!$A$1:$E$11,2,FALSE))+1,2)</f>
        <v>專員</v>
      </c>
      <c r="Q5370">
        <f t="shared" si="250"/>
        <v>0.01</v>
      </c>
      <c r="R5370">
        <f t="shared" si="251"/>
        <v>372</v>
      </c>
    </row>
    <row r="5371" spans="1:18" ht="15.75" customHeight="1">
      <c r="A5371" s="19">
        <v>5370</v>
      </c>
      <c r="B5371" s="4">
        <v>34</v>
      </c>
      <c r="C5371" s="15">
        <v>9</v>
      </c>
      <c r="D5371" s="21">
        <v>8</v>
      </c>
      <c r="E5371" s="22">
        <v>44842</v>
      </c>
      <c r="F5371" s="26">
        <v>2</v>
      </c>
      <c r="G5371" s="24">
        <v>0.05</v>
      </c>
      <c r="H5371">
        <f>VLOOKUP($B5371,產品!$A$1:$E$61,4,FALSE)*(1-$G5371)*$F5371</f>
        <v>15200</v>
      </c>
      <c r="I5371" s="58">
        <f>$H5371-VLOOKUP($B5371,產品!$A$2:$E$61,5,FALSE)*F5371-$R5371</f>
        <v>5448</v>
      </c>
      <c r="J5371">
        <f t="shared" si="249"/>
        <v>2022</v>
      </c>
      <c r="P5371" t="str">
        <f>MID(VLOOKUP($D5371,業務!$A$1:$E$11,2,FALSE),FIND("/",VLOOKUP($D5371,業務!$A$1:$E$11,2,FALSE))+1,2)</f>
        <v>專員</v>
      </c>
      <c r="Q5371">
        <f t="shared" si="250"/>
        <v>0.01</v>
      </c>
      <c r="R5371">
        <f t="shared" si="251"/>
        <v>152</v>
      </c>
    </row>
    <row r="5372" spans="1:18" ht="15.75" customHeight="1">
      <c r="A5372" s="19">
        <v>5371</v>
      </c>
      <c r="B5372" s="4">
        <v>37</v>
      </c>
      <c r="C5372" s="15">
        <v>280</v>
      </c>
      <c r="D5372" s="21">
        <v>9</v>
      </c>
      <c r="E5372" s="22">
        <v>44842</v>
      </c>
      <c r="F5372" s="26">
        <v>4</v>
      </c>
      <c r="G5372" s="24">
        <v>0.08</v>
      </c>
      <c r="H5372">
        <f>VLOOKUP($B5372,產品!$A$1:$E$61,4,FALSE)*(1-$G5372)*$F5372</f>
        <v>44160</v>
      </c>
      <c r="I5372" s="58">
        <f>$H5372-VLOOKUP($B5372,產品!$A$2:$E$61,5,FALSE)*F5372-$R5372</f>
        <v>12297.6</v>
      </c>
      <c r="J5372">
        <f t="shared" si="249"/>
        <v>2022</v>
      </c>
      <c r="P5372" t="str">
        <f>MID(VLOOKUP($D5372,業務!$A$1:$E$11,2,FALSE),FIND("/",VLOOKUP($D5372,業務!$A$1:$E$11,2,FALSE))+1,2)</f>
        <v>經理</v>
      </c>
      <c r="Q5372">
        <f t="shared" si="250"/>
        <v>1.4999999999999999E-2</v>
      </c>
      <c r="R5372">
        <f t="shared" si="251"/>
        <v>662.4</v>
      </c>
    </row>
    <row r="5373" spans="1:18" ht="15.75" customHeight="1">
      <c r="A5373" s="19">
        <v>5372</v>
      </c>
      <c r="B5373" s="4">
        <v>50</v>
      </c>
      <c r="C5373" s="15">
        <v>125</v>
      </c>
      <c r="D5373" s="21">
        <v>4</v>
      </c>
      <c r="E5373" s="22">
        <v>44842</v>
      </c>
      <c r="F5373" s="26">
        <v>6</v>
      </c>
      <c r="G5373" s="24">
        <v>0.06</v>
      </c>
      <c r="H5373">
        <f>VLOOKUP($B5373,產品!$A$1:$E$61,4,FALSE)*(1-$G5373)*$F5373</f>
        <v>101520</v>
      </c>
      <c r="I5373" s="58">
        <f>$H5373-VLOOKUP($B5373,產品!$A$2:$E$61,5,FALSE)*F5373-$R5373</f>
        <v>24701.759999999998</v>
      </c>
      <c r="J5373">
        <f t="shared" si="249"/>
        <v>2022</v>
      </c>
      <c r="P5373" t="str">
        <f>MID(VLOOKUP($D5373,業務!$A$1:$E$11,2,FALSE),FIND("/",VLOOKUP($D5373,業務!$A$1:$E$11,2,FALSE))+1,2)</f>
        <v>副理</v>
      </c>
      <c r="Q5373">
        <f t="shared" si="250"/>
        <v>1.2E-2</v>
      </c>
      <c r="R5373">
        <f t="shared" si="251"/>
        <v>1218.24</v>
      </c>
    </row>
    <row r="5374" spans="1:18" ht="15.75" customHeight="1">
      <c r="A5374" s="19">
        <v>5373</v>
      </c>
      <c r="B5374" s="4">
        <v>42</v>
      </c>
      <c r="C5374" s="15">
        <v>112</v>
      </c>
      <c r="D5374" s="21">
        <v>2</v>
      </c>
      <c r="E5374" s="33">
        <v>44842</v>
      </c>
      <c r="F5374" s="14">
        <v>9</v>
      </c>
      <c r="G5374" s="34">
        <v>0.16</v>
      </c>
      <c r="H5374">
        <f>VLOOKUP($B5374,產品!$A$1:$E$61,4,FALSE)*(1-$G5374)*$F5374</f>
        <v>113400</v>
      </c>
      <c r="I5374" s="58">
        <f>$H5374-VLOOKUP($B5374,產品!$A$2:$E$61,5,FALSE)*F5374-$R5374</f>
        <v>23949</v>
      </c>
      <c r="J5374">
        <f t="shared" si="249"/>
        <v>2022</v>
      </c>
      <c r="P5374" t="str">
        <f>MID(VLOOKUP($D5374,業務!$A$1:$E$11,2,FALSE),FIND("/",VLOOKUP($D5374,業務!$A$1:$E$11,2,FALSE))+1,2)</f>
        <v>經理</v>
      </c>
      <c r="Q5374">
        <f t="shared" si="250"/>
        <v>1.4999999999999999E-2</v>
      </c>
      <c r="R5374">
        <f t="shared" si="251"/>
        <v>1701</v>
      </c>
    </row>
    <row r="5375" spans="1:18" ht="15.75" customHeight="1">
      <c r="A5375" s="19">
        <v>5374</v>
      </c>
      <c r="B5375" s="4">
        <v>33</v>
      </c>
      <c r="C5375" s="15">
        <v>268</v>
      </c>
      <c r="D5375" s="21">
        <v>5</v>
      </c>
      <c r="E5375" s="22">
        <v>44842</v>
      </c>
      <c r="F5375" s="26">
        <v>12</v>
      </c>
      <c r="G5375" s="24">
        <v>0.19</v>
      </c>
      <c r="H5375">
        <f>VLOOKUP($B5375,產品!$A$1:$E$61,4,FALSE)*(1-$G5375)*$F5375</f>
        <v>72900</v>
      </c>
      <c r="I5375" s="58">
        <f>$H5375-VLOOKUP($B5375,產品!$A$2:$E$61,5,FALSE)*F5375-$R5375</f>
        <v>18171</v>
      </c>
      <c r="J5375">
        <f t="shared" si="249"/>
        <v>2022</v>
      </c>
      <c r="P5375" t="str">
        <f>MID(VLOOKUP($D5375,業務!$A$1:$E$11,2,FALSE),FIND("/",VLOOKUP($D5375,業務!$A$1:$E$11,2,FALSE))+1,2)</f>
        <v>專員</v>
      </c>
      <c r="Q5375">
        <f t="shared" si="250"/>
        <v>0.01</v>
      </c>
      <c r="R5375">
        <f t="shared" si="251"/>
        <v>729</v>
      </c>
    </row>
    <row r="5376" spans="1:18" ht="15.75" customHeight="1">
      <c r="A5376" s="19">
        <v>5375</v>
      </c>
      <c r="B5376" s="4">
        <v>17</v>
      </c>
      <c r="C5376" s="15">
        <v>112</v>
      </c>
      <c r="D5376" s="21">
        <v>1</v>
      </c>
      <c r="E5376" s="22">
        <v>44842</v>
      </c>
      <c r="F5376" s="26">
        <v>70</v>
      </c>
      <c r="G5376" s="24">
        <v>0.2</v>
      </c>
      <c r="H5376">
        <f>VLOOKUP($B5376,產品!$A$1:$E$61,4,FALSE)*(1-$G5376)*$F5376</f>
        <v>100800</v>
      </c>
      <c r="I5376" s="58">
        <f>$H5376-VLOOKUP($B5376,產品!$A$2:$E$61,5,FALSE)*F5376-$R5376</f>
        <v>49392</v>
      </c>
      <c r="J5376">
        <f t="shared" si="249"/>
        <v>2022</v>
      </c>
      <c r="P5376" t="str">
        <f>MID(VLOOKUP($D5376,業務!$A$1:$E$11,2,FALSE),FIND("/",VLOOKUP($D5376,業務!$A$1:$E$11,2,FALSE))+1,2)</f>
        <v>專員</v>
      </c>
      <c r="Q5376">
        <f t="shared" si="250"/>
        <v>0.01</v>
      </c>
      <c r="R5376">
        <f t="shared" si="251"/>
        <v>1008</v>
      </c>
    </row>
    <row r="5377" spans="1:18" ht="15.75" customHeight="1">
      <c r="A5377" s="19">
        <v>5376</v>
      </c>
      <c r="B5377" s="4">
        <v>20</v>
      </c>
      <c r="C5377" s="15">
        <v>5</v>
      </c>
      <c r="D5377" s="21">
        <v>1</v>
      </c>
      <c r="E5377" s="22">
        <v>44842</v>
      </c>
      <c r="F5377" s="26">
        <v>90</v>
      </c>
      <c r="G5377" s="24">
        <v>0.12</v>
      </c>
      <c r="H5377">
        <f>VLOOKUP($B5377,產品!$A$1:$E$61,4,FALSE)*(1-$G5377)*$F5377</f>
        <v>142560</v>
      </c>
      <c r="I5377" s="58">
        <f>$H5377-VLOOKUP($B5377,產品!$A$2:$E$61,5,FALSE)*F5377-$R5377</f>
        <v>76334.399999999994</v>
      </c>
      <c r="J5377">
        <f t="shared" si="249"/>
        <v>2022</v>
      </c>
      <c r="P5377" t="str">
        <f>MID(VLOOKUP($D5377,業務!$A$1:$E$11,2,FALSE),FIND("/",VLOOKUP($D5377,業務!$A$1:$E$11,2,FALSE))+1,2)</f>
        <v>專員</v>
      </c>
      <c r="Q5377">
        <f t="shared" si="250"/>
        <v>0.01</v>
      </c>
      <c r="R5377">
        <f t="shared" si="251"/>
        <v>1425.6000000000001</v>
      </c>
    </row>
    <row r="5378" spans="1:18" ht="15.75" customHeight="1">
      <c r="A5378" s="19">
        <v>5377</v>
      </c>
      <c r="B5378" s="4">
        <v>24</v>
      </c>
      <c r="C5378" s="15">
        <v>9</v>
      </c>
      <c r="D5378" s="21">
        <v>9</v>
      </c>
      <c r="E5378" s="22">
        <v>44842</v>
      </c>
      <c r="F5378" s="26">
        <v>100</v>
      </c>
      <c r="G5378" s="24">
        <v>0.08</v>
      </c>
      <c r="H5378">
        <f>VLOOKUP($B5378,產品!$A$1:$E$61,4,FALSE)*(1-$G5378)*$F5378</f>
        <v>165600</v>
      </c>
      <c r="I5378" s="58">
        <f>$H5378-VLOOKUP($B5378,產品!$A$2:$E$61,5,FALSE)*F5378-$R5378</f>
        <v>91116</v>
      </c>
      <c r="J5378">
        <f t="shared" si="249"/>
        <v>2022</v>
      </c>
      <c r="P5378" t="str">
        <f>MID(VLOOKUP($D5378,業務!$A$1:$E$11,2,FALSE),FIND("/",VLOOKUP($D5378,業務!$A$1:$E$11,2,FALSE))+1,2)</f>
        <v>經理</v>
      </c>
      <c r="Q5378">
        <f t="shared" si="250"/>
        <v>1.4999999999999999E-2</v>
      </c>
      <c r="R5378">
        <f t="shared" si="251"/>
        <v>2484</v>
      </c>
    </row>
    <row r="5379" spans="1:18" ht="15.75" customHeight="1">
      <c r="A5379" s="19">
        <v>5378</v>
      </c>
      <c r="B5379" s="4">
        <v>33</v>
      </c>
      <c r="C5379" s="15">
        <v>279</v>
      </c>
      <c r="D5379" s="21">
        <v>5</v>
      </c>
      <c r="E5379" s="22">
        <v>44843</v>
      </c>
      <c r="F5379" s="26">
        <v>5</v>
      </c>
      <c r="G5379" s="24">
        <v>0.14000000000000001</v>
      </c>
      <c r="H5379">
        <f>VLOOKUP($B5379,產品!$A$1:$E$61,4,FALSE)*(1-$G5379)*$F5379</f>
        <v>32250</v>
      </c>
      <c r="I5379" s="58">
        <f>$H5379-VLOOKUP($B5379,產品!$A$2:$E$61,5,FALSE)*F5379-$R5379</f>
        <v>9427.5</v>
      </c>
      <c r="J5379">
        <f t="shared" ref="J5379:J5442" si="252">YEAR(E5379)</f>
        <v>2022</v>
      </c>
      <c r="P5379" t="str">
        <f>MID(VLOOKUP($D5379,業務!$A$1:$E$11,2,FALSE),FIND("/",VLOOKUP($D5379,業務!$A$1:$E$11,2,FALSE))+1,2)</f>
        <v>專員</v>
      </c>
      <c r="Q5379">
        <f t="shared" ref="Q5379:Q5442" si="253">IF($P5379="專員",1%,IF($P5379="副理",1.2%,IF($P5379="經理",1.5%,IF($P5379="協理",1.6%,0))))</f>
        <v>0.01</v>
      </c>
      <c r="R5379">
        <f t="shared" ref="R5379:R5442" si="254">$H5379*$Q5379</f>
        <v>322.5</v>
      </c>
    </row>
    <row r="5380" spans="1:18" ht="15.75" customHeight="1">
      <c r="A5380" s="19">
        <v>5379</v>
      </c>
      <c r="B5380" s="4">
        <v>60</v>
      </c>
      <c r="C5380" s="15">
        <v>115</v>
      </c>
      <c r="D5380" s="21">
        <v>2</v>
      </c>
      <c r="E5380" s="22">
        <v>44843</v>
      </c>
      <c r="F5380" s="26">
        <v>6</v>
      </c>
      <c r="G5380" s="24">
        <v>0.08</v>
      </c>
      <c r="H5380">
        <f>VLOOKUP($B5380,產品!$A$1:$E$61,4,FALSE)*(1-$G5380)*$F5380</f>
        <v>138000</v>
      </c>
      <c r="I5380" s="58">
        <f>$H5380-VLOOKUP($B5380,產品!$A$2:$E$61,5,FALSE)*F5380-$R5380</f>
        <v>30930</v>
      </c>
      <c r="J5380">
        <f t="shared" si="252"/>
        <v>2022</v>
      </c>
      <c r="P5380" t="str">
        <f>MID(VLOOKUP($D5380,業務!$A$1:$E$11,2,FALSE),FIND("/",VLOOKUP($D5380,業務!$A$1:$E$11,2,FALSE))+1,2)</f>
        <v>經理</v>
      </c>
      <c r="Q5380">
        <f t="shared" si="253"/>
        <v>1.4999999999999999E-2</v>
      </c>
      <c r="R5380">
        <f t="shared" si="254"/>
        <v>2070</v>
      </c>
    </row>
    <row r="5381" spans="1:18" ht="15.75" customHeight="1">
      <c r="A5381" s="19">
        <v>5380</v>
      </c>
      <c r="B5381" s="4">
        <v>2</v>
      </c>
      <c r="C5381" s="15">
        <v>2</v>
      </c>
      <c r="D5381" s="21">
        <v>4</v>
      </c>
      <c r="E5381" s="22">
        <v>44843</v>
      </c>
      <c r="F5381" s="26">
        <v>200</v>
      </c>
      <c r="G5381" s="24">
        <v>7.0000000000000007E-2</v>
      </c>
      <c r="H5381">
        <f>VLOOKUP($B5381,產品!$A$1:$E$61,4,FALSE)*(1-$G5381)*$F5381</f>
        <v>185999.99999999997</v>
      </c>
      <c r="I5381" s="58">
        <f>$H5381-VLOOKUP($B5381,產品!$A$2:$E$61,5,FALSE)*F5381-$R5381</f>
        <v>103767.99999999997</v>
      </c>
      <c r="J5381">
        <f t="shared" si="252"/>
        <v>2022</v>
      </c>
      <c r="P5381" t="str">
        <f>MID(VLOOKUP($D5381,業務!$A$1:$E$11,2,FALSE),FIND("/",VLOOKUP($D5381,業務!$A$1:$E$11,2,FALSE))+1,2)</f>
        <v>副理</v>
      </c>
      <c r="Q5381">
        <f t="shared" si="253"/>
        <v>1.2E-2</v>
      </c>
      <c r="R5381">
        <f t="shared" si="254"/>
        <v>2231.9999999999995</v>
      </c>
    </row>
    <row r="5382" spans="1:18" ht="15.75" customHeight="1">
      <c r="A5382" s="19">
        <v>5381</v>
      </c>
      <c r="B5382" s="4">
        <v>40</v>
      </c>
      <c r="C5382" s="15">
        <v>112</v>
      </c>
      <c r="D5382" s="21">
        <v>6</v>
      </c>
      <c r="E5382" s="22">
        <v>44844</v>
      </c>
      <c r="F5382" s="26">
        <v>5</v>
      </c>
      <c r="G5382" s="24">
        <v>0.08</v>
      </c>
      <c r="H5382">
        <f>VLOOKUP($B5382,產品!$A$1:$E$61,4,FALSE)*(1-$G5382)*$F5382</f>
        <v>92000</v>
      </c>
      <c r="I5382" s="58">
        <f>$H5382-VLOOKUP($B5382,產品!$A$2:$E$61,5,FALSE)*F5382-$R5382</f>
        <v>26080</v>
      </c>
      <c r="J5382">
        <f t="shared" si="252"/>
        <v>2022</v>
      </c>
      <c r="P5382" t="str">
        <f>MID(VLOOKUP($D5382,業務!$A$1:$E$11,2,FALSE),FIND("/",VLOOKUP($D5382,業務!$A$1:$E$11,2,FALSE))+1,2)</f>
        <v>專員</v>
      </c>
      <c r="Q5382">
        <f t="shared" si="253"/>
        <v>0.01</v>
      </c>
      <c r="R5382">
        <f t="shared" si="254"/>
        <v>920</v>
      </c>
    </row>
    <row r="5383" spans="1:18" ht="15.75" customHeight="1">
      <c r="A5383" s="19">
        <v>5382</v>
      </c>
      <c r="B5383" s="4">
        <v>8</v>
      </c>
      <c r="C5383" s="15">
        <v>263</v>
      </c>
      <c r="D5383" s="21">
        <v>1</v>
      </c>
      <c r="E5383" s="22">
        <v>44844</v>
      </c>
      <c r="F5383" s="26">
        <v>30</v>
      </c>
      <c r="G5383" s="24">
        <v>0.11</v>
      </c>
      <c r="H5383">
        <f>VLOOKUP($B5383,產品!$A$1:$E$61,4,FALSE)*(1-$G5383)*$F5383</f>
        <v>26700</v>
      </c>
      <c r="I5383" s="58">
        <f>$H5383-VLOOKUP($B5383,產品!$A$2:$E$61,5,FALSE)*F5383-$R5383</f>
        <v>14433</v>
      </c>
      <c r="J5383">
        <f t="shared" si="252"/>
        <v>2022</v>
      </c>
      <c r="P5383" t="str">
        <f>MID(VLOOKUP($D5383,業務!$A$1:$E$11,2,FALSE),FIND("/",VLOOKUP($D5383,業務!$A$1:$E$11,2,FALSE))+1,2)</f>
        <v>專員</v>
      </c>
      <c r="Q5383">
        <f t="shared" si="253"/>
        <v>0.01</v>
      </c>
      <c r="R5383">
        <f t="shared" si="254"/>
        <v>267</v>
      </c>
    </row>
    <row r="5384" spans="1:18" ht="15.75" customHeight="1">
      <c r="A5384" s="19">
        <v>5383</v>
      </c>
      <c r="B5384" s="4">
        <v>27</v>
      </c>
      <c r="C5384" s="15">
        <v>135</v>
      </c>
      <c r="D5384" s="21">
        <v>3</v>
      </c>
      <c r="E5384" s="22">
        <v>44845</v>
      </c>
      <c r="F5384" s="26">
        <v>12</v>
      </c>
      <c r="G5384" s="24">
        <v>0.2</v>
      </c>
      <c r="H5384">
        <f>VLOOKUP($B5384,產品!$A$1:$E$61,4,FALSE)*(1-$G5384)*$F5384</f>
        <v>67200</v>
      </c>
      <c r="I5384" s="58">
        <f>$H5384-VLOOKUP($B5384,產品!$A$2:$E$61,5,FALSE)*F5384-$R5384</f>
        <v>15724.8</v>
      </c>
      <c r="J5384">
        <f t="shared" si="252"/>
        <v>2022</v>
      </c>
      <c r="P5384" t="str">
        <f>MID(VLOOKUP($D5384,業務!$A$1:$E$11,2,FALSE),FIND("/",VLOOKUP($D5384,業務!$A$1:$E$11,2,FALSE))+1,2)</f>
        <v>協理</v>
      </c>
      <c r="Q5384">
        <f t="shared" si="253"/>
        <v>1.6E-2</v>
      </c>
      <c r="R5384">
        <f t="shared" si="254"/>
        <v>1075.2</v>
      </c>
    </row>
    <row r="5385" spans="1:18" ht="15.75" customHeight="1">
      <c r="A5385" s="19">
        <v>5384</v>
      </c>
      <c r="B5385" s="4">
        <v>5</v>
      </c>
      <c r="C5385" s="15">
        <v>262</v>
      </c>
      <c r="D5385" s="21">
        <v>8</v>
      </c>
      <c r="E5385" s="22">
        <v>44845</v>
      </c>
      <c r="F5385" s="26">
        <v>90</v>
      </c>
      <c r="G5385" s="24">
        <v>0.18</v>
      </c>
      <c r="H5385">
        <f>VLOOKUP($B5385,產品!$A$1:$E$61,4,FALSE)*(1-$G5385)*$F5385</f>
        <v>73800.000000000015</v>
      </c>
      <c r="I5385" s="58">
        <f>$H5385-VLOOKUP($B5385,產品!$A$2:$E$61,5,FALSE)*F5385-$R5385</f>
        <v>37062.000000000015</v>
      </c>
      <c r="J5385">
        <f t="shared" si="252"/>
        <v>2022</v>
      </c>
      <c r="P5385" t="str">
        <f>MID(VLOOKUP($D5385,業務!$A$1:$E$11,2,FALSE),FIND("/",VLOOKUP($D5385,業務!$A$1:$E$11,2,FALSE))+1,2)</f>
        <v>專員</v>
      </c>
      <c r="Q5385">
        <f t="shared" si="253"/>
        <v>0.01</v>
      </c>
      <c r="R5385">
        <f t="shared" si="254"/>
        <v>738.00000000000011</v>
      </c>
    </row>
    <row r="5386" spans="1:18" ht="15.75" customHeight="1">
      <c r="A5386" s="19">
        <v>5385</v>
      </c>
      <c r="B5386" s="4">
        <v>34</v>
      </c>
      <c r="C5386" s="15">
        <v>289</v>
      </c>
      <c r="D5386" s="21">
        <v>5</v>
      </c>
      <c r="E5386" s="22">
        <v>44846</v>
      </c>
      <c r="F5386" s="26">
        <v>4</v>
      </c>
      <c r="G5386" s="24">
        <v>0.18</v>
      </c>
      <c r="H5386">
        <f>VLOOKUP($B5386,產品!$A$1:$E$61,4,FALSE)*(1-$G5386)*$F5386</f>
        <v>26240.000000000004</v>
      </c>
      <c r="I5386" s="58">
        <f>$H5386-VLOOKUP($B5386,產品!$A$2:$E$61,5,FALSE)*F5386-$R5386</f>
        <v>6777.600000000004</v>
      </c>
      <c r="J5386">
        <f t="shared" si="252"/>
        <v>2022</v>
      </c>
      <c r="P5386" t="str">
        <f>MID(VLOOKUP($D5386,業務!$A$1:$E$11,2,FALSE),FIND("/",VLOOKUP($D5386,業務!$A$1:$E$11,2,FALSE))+1,2)</f>
        <v>專員</v>
      </c>
      <c r="Q5386">
        <f t="shared" si="253"/>
        <v>0.01</v>
      </c>
      <c r="R5386">
        <f t="shared" si="254"/>
        <v>262.40000000000003</v>
      </c>
    </row>
    <row r="5387" spans="1:18" ht="15.75" customHeight="1">
      <c r="A5387" s="19">
        <v>5386</v>
      </c>
      <c r="B5387" s="4">
        <v>59</v>
      </c>
      <c r="C5387" s="15">
        <v>112</v>
      </c>
      <c r="D5387" s="21">
        <v>5</v>
      </c>
      <c r="E5387" s="22">
        <v>44846</v>
      </c>
      <c r="F5387" s="26">
        <v>6</v>
      </c>
      <c r="G5387" s="24">
        <v>0.06</v>
      </c>
      <c r="H5387">
        <f>VLOOKUP($B5387,產品!$A$1:$E$61,4,FALSE)*(1-$G5387)*$F5387</f>
        <v>135360</v>
      </c>
      <c r="I5387" s="58">
        <f>$H5387-VLOOKUP($B5387,產品!$A$2:$E$61,5,FALSE)*F5387-$R5387</f>
        <v>33206.400000000001</v>
      </c>
      <c r="J5387">
        <f t="shared" si="252"/>
        <v>2022</v>
      </c>
      <c r="P5387" t="str">
        <f>MID(VLOOKUP($D5387,業務!$A$1:$E$11,2,FALSE),FIND("/",VLOOKUP($D5387,業務!$A$1:$E$11,2,FALSE))+1,2)</f>
        <v>專員</v>
      </c>
      <c r="Q5387">
        <f t="shared" si="253"/>
        <v>0.01</v>
      </c>
      <c r="R5387">
        <f t="shared" si="254"/>
        <v>1353.6000000000001</v>
      </c>
    </row>
    <row r="5388" spans="1:18" ht="15.75" customHeight="1">
      <c r="A5388" s="19">
        <v>5387</v>
      </c>
      <c r="B5388" s="4">
        <v>45</v>
      </c>
      <c r="C5388" s="15">
        <v>265</v>
      </c>
      <c r="D5388" s="21">
        <v>5</v>
      </c>
      <c r="E5388" s="22">
        <v>44846</v>
      </c>
      <c r="F5388" s="26">
        <v>8</v>
      </c>
      <c r="G5388" s="24">
        <v>0.14000000000000001</v>
      </c>
      <c r="H5388">
        <f>VLOOKUP($B5388,產品!$A$1:$E$61,4,FALSE)*(1-$G5388)*$F5388</f>
        <v>96320</v>
      </c>
      <c r="I5388" s="58">
        <f>$H5388-VLOOKUP($B5388,產品!$A$2:$E$61,5,FALSE)*F5388-$R5388</f>
        <v>22556.799999999999</v>
      </c>
      <c r="J5388">
        <f t="shared" si="252"/>
        <v>2022</v>
      </c>
      <c r="P5388" t="str">
        <f>MID(VLOOKUP($D5388,業務!$A$1:$E$11,2,FALSE),FIND("/",VLOOKUP($D5388,業務!$A$1:$E$11,2,FALSE))+1,2)</f>
        <v>專員</v>
      </c>
      <c r="Q5388">
        <f t="shared" si="253"/>
        <v>0.01</v>
      </c>
      <c r="R5388">
        <f t="shared" si="254"/>
        <v>963.2</v>
      </c>
    </row>
    <row r="5389" spans="1:18" ht="15.75" customHeight="1">
      <c r="A5389" s="19">
        <v>5388</v>
      </c>
      <c r="B5389" s="4">
        <v>25</v>
      </c>
      <c r="C5389" s="15">
        <v>121</v>
      </c>
      <c r="D5389" s="21">
        <v>6</v>
      </c>
      <c r="E5389" s="33">
        <v>44846</v>
      </c>
      <c r="F5389" s="14">
        <v>8</v>
      </c>
      <c r="G5389" s="34">
        <v>0.05</v>
      </c>
      <c r="H5389">
        <f>VLOOKUP($B5389,產品!$A$1:$E$61,4,FALSE)*(1-$G5389)*$F5389</f>
        <v>45600</v>
      </c>
      <c r="I5389" s="58">
        <f>$H5389-VLOOKUP($B5389,產品!$A$2:$E$61,5,FALSE)*F5389-$R5389</f>
        <v>16344</v>
      </c>
      <c r="J5389">
        <f t="shared" si="252"/>
        <v>2022</v>
      </c>
      <c r="P5389" t="str">
        <f>MID(VLOOKUP($D5389,業務!$A$1:$E$11,2,FALSE),FIND("/",VLOOKUP($D5389,業務!$A$1:$E$11,2,FALSE))+1,2)</f>
        <v>專員</v>
      </c>
      <c r="Q5389">
        <f t="shared" si="253"/>
        <v>0.01</v>
      </c>
      <c r="R5389">
        <f t="shared" si="254"/>
        <v>456</v>
      </c>
    </row>
    <row r="5390" spans="1:18" ht="15.75" customHeight="1">
      <c r="A5390" s="19">
        <v>5389</v>
      </c>
      <c r="B5390" s="4">
        <v>55</v>
      </c>
      <c r="C5390" s="15">
        <v>5</v>
      </c>
      <c r="D5390" s="21">
        <v>6</v>
      </c>
      <c r="E5390" s="22">
        <v>44846</v>
      </c>
      <c r="F5390" s="26">
        <v>9</v>
      </c>
      <c r="G5390" s="24">
        <v>0.13</v>
      </c>
      <c r="H5390">
        <f>VLOOKUP($B5390,產品!$A$1:$E$61,4,FALSE)*(1-$G5390)*$F5390</f>
        <v>156600</v>
      </c>
      <c r="I5390" s="58">
        <f>$H5390-VLOOKUP($B5390,產品!$A$2:$E$61,5,FALSE)*F5390-$R5390</f>
        <v>29034</v>
      </c>
      <c r="J5390">
        <f t="shared" si="252"/>
        <v>2022</v>
      </c>
      <c r="P5390" t="str">
        <f>MID(VLOOKUP($D5390,業務!$A$1:$E$11,2,FALSE),FIND("/",VLOOKUP($D5390,業務!$A$1:$E$11,2,FALSE))+1,2)</f>
        <v>專員</v>
      </c>
      <c r="Q5390">
        <f t="shared" si="253"/>
        <v>0.01</v>
      </c>
      <c r="R5390">
        <f t="shared" si="254"/>
        <v>1566</v>
      </c>
    </row>
    <row r="5391" spans="1:18" ht="15.75" customHeight="1">
      <c r="A5391" s="19">
        <v>5390</v>
      </c>
      <c r="B5391" s="4">
        <v>42</v>
      </c>
      <c r="C5391" s="15">
        <v>11</v>
      </c>
      <c r="D5391" s="21">
        <v>8</v>
      </c>
      <c r="E5391" s="22">
        <v>44846</v>
      </c>
      <c r="F5391" s="26">
        <v>11</v>
      </c>
      <c r="G5391" s="24">
        <v>0.1</v>
      </c>
      <c r="H5391">
        <f>VLOOKUP($B5391,產品!$A$1:$E$61,4,FALSE)*(1-$G5391)*$F5391</f>
        <v>148500</v>
      </c>
      <c r="I5391" s="58">
        <f>$H5391-VLOOKUP($B5391,產品!$A$2:$E$61,5,FALSE)*F5391-$R5391</f>
        <v>39765</v>
      </c>
      <c r="J5391">
        <f t="shared" si="252"/>
        <v>2022</v>
      </c>
      <c r="P5391" t="str">
        <f>MID(VLOOKUP($D5391,業務!$A$1:$E$11,2,FALSE),FIND("/",VLOOKUP($D5391,業務!$A$1:$E$11,2,FALSE))+1,2)</f>
        <v>專員</v>
      </c>
      <c r="Q5391">
        <f t="shared" si="253"/>
        <v>0.01</v>
      </c>
      <c r="R5391">
        <f t="shared" si="254"/>
        <v>1485</v>
      </c>
    </row>
    <row r="5392" spans="1:18" ht="15.75" customHeight="1">
      <c r="A5392" s="19">
        <v>5391</v>
      </c>
      <c r="B5392" s="4">
        <v>44</v>
      </c>
      <c r="C5392" s="15">
        <v>3</v>
      </c>
      <c r="D5392" s="21">
        <v>2</v>
      </c>
      <c r="E5392" s="22">
        <v>44846</v>
      </c>
      <c r="F5392" s="26">
        <v>15</v>
      </c>
      <c r="G5392" s="24">
        <v>0.06</v>
      </c>
      <c r="H5392">
        <f>VLOOKUP($B5392,產品!$A$1:$E$61,4,FALSE)*(1-$G5392)*$F5392</f>
        <v>282000</v>
      </c>
      <c r="I5392" s="58">
        <f>$H5392-VLOOKUP($B5392,產品!$A$2:$E$61,5,FALSE)*F5392-$R5392</f>
        <v>82770</v>
      </c>
      <c r="J5392">
        <f t="shared" si="252"/>
        <v>2022</v>
      </c>
      <c r="P5392" t="str">
        <f>MID(VLOOKUP($D5392,業務!$A$1:$E$11,2,FALSE),FIND("/",VLOOKUP($D5392,業務!$A$1:$E$11,2,FALSE))+1,2)</f>
        <v>經理</v>
      </c>
      <c r="Q5392">
        <f t="shared" si="253"/>
        <v>1.4999999999999999E-2</v>
      </c>
      <c r="R5392">
        <f t="shared" si="254"/>
        <v>4230</v>
      </c>
    </row>
    <row r="5393" spans="1:18" ht="15.75" customHeight="1">
      <c r="A5393" s="19">
        <v>5392</v>
      </c>
      <c r="B5393" s="4">
        <v>27</v>
      </c>
      <c r="C5393" s="15">
        <v>3</v>
      </c>
      <c r="D5393" s="21">
        <v>3</v>
      </c>
      <c r="E5393" s="22">
        <v>44846</v>
      </c>
      <c r="F5393" s="26">
        <v>20</v>
      </c>
      <c r="G5393" s="24">
        <v>0.19</v>
      </c>
      <c r="H5393">
        <f>VLOOKUP($B5393,產品!$A$1:$E$61,4,FALSE)*(1-$G5393)*$F5393</f>
        <v>113400</v>
      </c>
      <c r="I5393" s="58">
        <f>$H5393-VLOOKUP($B5393,產品!$A$2:$E$61,5,FALSE)*F5393-$R5393</f>
        <v>27585.599999999999</v>
      </c>
      <c r="J5393">
        <f t="shared" si="252"/>
        <v>2022</v>
      </c>
      <c r="P5393" t="str">
        <f>MID(VLOOKUP($D5393,業務!$A$1:$E$11,2,FALSE),FIND("/",VLOOKUP($D5393,業務!$A$1:$E$11,2,FALSE))+1,2)</f>
        <v>協理</v>
      </c>
      <c r="Q5393">
        <f t="shared" si="253"/>
        <v>1.6E-2</v>
      </c>
      <c r="R5393">
        <f t="shared" si="254"/>
        <v>1814.4</v>
      </c>
    </row>
    <row r="5394" spans="1:18" ht="15.75" customHeight="1">
      <c r="A5394" s="19">
        <v>5393</v>
      </c>
      <c r="B5394" s="4">
        <v>13</v>
      </c>
      <c r="C5394" s="15">
        <v>115</v>
      </c>
      <c r="D5394" s="21">
        <v>9</v>
      </c>
      <c r="E5394" s="22">
        <v>44846</v>
      </c>
      <c r="F5394" s="26">
        <v>20</v>
      </c>
      <c r="G5394" s="24">
        <v>0.14000000000000001</v>
      </c>
      <c r="H5394">
        <f>VLOOKUP($B5394,產品!$A$1:$E$61,4,FALSE)*(1-$G5394)*$F5394</f>
        <v>30960</v>
      </c>
      <c r="I5394" s="58">
        <f>$H5394-VLOOKUP($B5394,產品!$A$2:$E$61,5,FALSE)*F5394-$R5394</f>
        <v>16095.6</v>
      </c>
      <c r="J5394">
        <f t="shared" si="252"/>
        <v>2022</v>
      </c>
      <c r="P5394" t="str">
        <f>MID(VLOOKUP($D5394,業務!$A$1:$E$11,2,FALSE),FIND("/",VLOOKUP($D5394,業務!$A$1:$E$11,2,FALSE))+1,2)</f>
        <v>經理</v>
      </c>
      <c r="Q5394">
        <f t="shared" si="253"/>
        <v>1.4999999999999999E-2</v>
      </c>
      <c r="R5394">
        <f t="shared" si="254"/>
        <v>464.4</v>
      </c>
    </row>
    <row r="5395" spans="1:18" ht="15.75" customHeight="1">
      <c r="A5395" s="19">
        <v>5394</v>
      </c>
      <c r="B5395" s="4">
        <v>4</v>
      </c>
      <c r="C5395" s="15">
        <v>282</v>
      </c>
      <c r="D5395" s="21">
        <v>8</v>
      </c>
      <c r="E5395" s="22">
        <v>44846</v>
      </c>
      <c r="F5395" s="26">
        <v>50</v>
      </c>
      <c r="G5395" s="24">
        <v>0.2</v>
      </c>
      <c r="H5395">
        <f>VLOOKUP($B5395,產品!$A$1:$E$61,4,FALSE)*(1-$G5395)*$F5395</f>
        <v>40000</v>
      </c>
      <c r="I5395" s="58">
        <f>$H5395-VLOOKUP($B5395,產品!$A$2:$E$61,5,FALSE)*F5395-$R5395</f>
        <v>19600</v>
      </c>
      <c r="J5395">
        <f t="shared" si="252"/>
        <v>2022</v>
      </c>
      <c r="P5395" t="str">
        <f>MID(VLOOKUP($D5395,業務!$A$1:$E$11,2,FALSE),FIND("/",VLOOKUP($D5395,業務!$A$1:$E$11,2,FALSE))+1,2)</f>
        <v>專員</v>
      </c>
      <c r="Q5395">
        <f t="shared" si="253"/>
        <v>0.01</v>
      </c>
      <c r="R5395">
        <f t="shared" si="254"/>
        <v>400</v>
      </c>
    </row>
    <row r="5396" spans="1:18" ht="15.75" customHeight="1">
      <c r="A5396" s="19">
        <v>5395</v>
      </c>
      <c r="B5396" s="4">
        <v>22</v>
      </c>
      <c r="C5396" s="15">
        <v>284</v>
      </c>
      <c r="D5396" s="21">
        <v>9</v>
      </c>
      <c r="E5396" s="22">
        <v>44846</v>
      </c>
      <c r="F5396" s="26">
        <v>70</v>
      </c>
      <c r="G5396" s="24">
        <v>0.09</v>
      </c>
      <c r="H5396">
        <f>VLOOKUP($B5396,產品!$A$1:$E$61,4,FALSE)*(1-$G5396)*$F5396</f>
        <v>114660</v>
      </c>
      <c r="I5396" s="58">
        <f>$H5396-VLOOKUP($B5396,產品!$A$2:$E$61,5,FALSE)*F5396-$R5396</f>
        <v>62540.1</v>
      </c>
      <c r="J5396">
        <f t="shared" si="252"/>
        <v>2022</v>
      </c>
      <c r="P5396" t="str">
        <f>MID(VLOOKUP($D5396,業務!$A$1:$E$11,2,FALSE),FIND("/",VLOOKUP($D5396,業務!$A$1:$E$11,2,FALSE))+1,2)</f>
        <v>經理</v>
      </c>
      <c r="Q5396">
        <f t="shared" si="253"/>
        <v>1.4999999999999999E-2</v>
      </c>
      <c r="R5396">
        <f t="shared" si="254"/>
        <v>1719.8999999999999</v>
      </c>
    </row>
    <row r="5397" spans="1:18" ht="15.75" customHeight="1">
      <c r="A5397" s="19">
        <v>5396</v>
      </c>
      <c r="B5397" s="4">
        <v>40</v>
      </c>
      <c r="C5397" s="15">
        <v>6</v>
      </c>
      <c r="D5397" s="21">
        <v>1</v>
      </c>
      <c r="E5397" s="22">
        <v>44847</v>
      </c>
      <c r="F5397" s="26">
        <v>3</v>
      </c>
      <c r="G5397" s="24">
        <v>0.12</v>
      </c>
      <c r="H5397">
        <f>VLOOKUP($B5397,產品!$A$1:$E$61,4,FALSE)*(1-$G5397)*$F5397</f>
        <v>52800</v>
      </c>
      <c r="I5397" s="58">
        <f>$H5397-VLOOKUP($B5397,產品!$A$2:$E$61,5,FALSE)*F5397-$R5397</f>
        <v>13272</v>
      </c>
      <c r="J5397">
        <f t="shared" si="252"/>
        <v>2022</v>
      </c>
      <c r="P5397" t="str">
        <f>MID(VLOOKUP($D5397,業務!$A$1:$E$11,2,FALSE),FIND("/",VLOOKUP($D5397,業務!$A$1:$E$11,2,FALSE))+1,2)</f>
        <v>專員</v>
      </c>
      <c r="Q5397">
        <f t="shared" si="253"/>
        <v>0.01</v>
      </c>
      <c r="R5397">
        <f t="shared" si="254"/>
        <v>528</v>
      </c>
    </row>
    <row r="5398" spans="1:18" ht="15.75" customHeight="1">
      <c r="A5398" s="19">
        <v>5397</v>
      </c>
      <c r="B5398" s="4">
        <v>32</v>
      </c>
      <c r="C5398" s="15">
        <v>3</v>
      </c>
      <c r="D5398" s="21">
        <v>1</v>
      </c>
      <c r="E5398" s="22">
        <v>44847</v>
      </c>
      <c r="F5398" s="26">
        <v>4</v>
      </c>
      <c r="G5398" s="24">
        <v>0.05</v>
      </c>
      <c r="H5398">
        <f>VLOOKUP($B5398,產品!$A$1:$E$61,4,FALSE)*(1-$G5398)*$F5398</f>
        <v>28500</v>
      </c>
      <c r="I5398" s="58">
        <f>$H5398-VLOOKUP($B5398,產品!$A$2:$E$61,5,FALSE)*F5398-$R5398</f>
        <v>10215</v>
      </c>
      <c r="J5398">
        <f t="shared" si="252"/>
        <v>2022</v>
      </c>
      <c r="P5398" t="str">
        <f>MID(VLOOKUP($D5398,業務!$A$1:$E$11,2,FALSE),FIND("/",VLOOKUP($D5398,業務!$A$1:$E$11,2,FALSE))+1,2)</f>
        <v>專員</v>
      </c>
      <c r="Q5398">
        <f t="shared" si="253"/>
        <v>0.01</v>
      </c>
      <c r="R5398">
        <f t="shared" si="254"/>
        <v>285</v>
      </c>
    </row>
    <row r="5399" spans="1:18" ht="15.75" customHeight="1">
      <c r="A5399" s="19">
        <v>5398</v>
      </c>
      <c r="B5399" s="4">
        <v>55</v>
      </c>
      <c r="C5399" s="15">
        <v>280</v>
      </c>
      <c r="D5399" s="21">
        <v>2</v>
      </c>
      <c r="E5399" s="22">
        <v>44847</v>
      </c>
      <c r="F5399" s="26">
        <v>5</v>
      </c>
      <c r="G5399" s="24">
        <v>0.2</v>
      </c>
      <c r="H5399">
        <f>VLOOKUP($B5399,產品!$A$1:$E$61,4,FALSE)*(1-$G5399)*$F5399</f>
        <v>80000</v>
      </c>
      <c r="I5399" s="58">
        <f>$H5399-VLOOKUP($B5399,產品!$A$2:$E$61,5,FALSE)*F5399-$R5399</f>
        <v>8800</v>
      </c>
      <c r="J5399">
        <f t="shared" si="252"/>
        <v>2022</v>
      </c>
      <c r="P5399" t="str">
        <f>MID(VLOOKUP($D5399,業務!$A$1:$E$11,2,FALSE),FIND("/",VLOOKUP($D5399,業務!$A$1:$E$11,2,FALSE))+1,2)</f>
        <v>經理</v>
      </c>
      <c r="Q5399">
        <f t="shared" si="253"/>
        <v>1.4999999999999999E-2</v>
      </c>
      <c r="R5399">
        <f t="shared" si="254"/>
        <v>1200</v>
      </c>
    </row>
    <row r="5400" spans="1:18" ht="15.75" customHeight="1">
      <c r="A5400" s="19">
        <v>5399</v>
      </c>
      <c r="B5400" s="4">
        <v>31</v>
      </c>
      <c r="C5400" s="15">
        <v>290</v>
      </c>
      <c r="D5400" s="21">
        <v>2</v>
      </c>
      <c r="E5400" s="22">
        <v>44847</v>
      </c>
      <c r="F5400" s="26">
        <v>6</v>
      </c>
      <c r="G5400" s="24">
        <v>7.0000000000000007E-2</v>
      </c>
      <c r="H5400">
        <f>VLOOKUP($B5400,產品!$A$1:$E$61,4,FALSE)*(1-$G5400)*$F5400</f>
        <v>39060</v>
      </c>
      <c r="I5400" s="58">
        <f>$H5400-VLOOKUP($B5400,產品!$A$2:$E$61,5,FALSE)*F5400-$R5400</f>
        <v>13274.1</v>
      </c>
      <c r="J5400">
        <f t="shared" si="252"/>
        <v>2022</v>
      </c>
      <c r="P5400" t="str">
        <f>MID(VLOOKUP($D5400,業務!$A$1:$E$11,2,FALSE),FIND("/",VLOOKUP($D5400,業務!$A$1:$E$11,2,FALSE))+1,2)</f>
        <v>經理</v>
      </c>
      <c r="Q5400">
        <f t="shared" si="253"/>
        <v>1.4999999999999999E-2</v>
      </c>
      <c r="R5400">
        <f t="shared" si="254"/>
        <v>585.9</v>
      </c>
    </row>
    <row r="5401" spans="1:18" ht="15.75" customHeight="1">
      <c r="A5401" s="19">
        <v>5400</v>
      </c>
      <c r="B5401" s="4">
        <v>60</v>
      </c>
      <c r="C5401" s="15">
        <v>122</v>
      </c>
      <c r="D5401" s="21">
        <v>7</v>
      </c>
      <c r="E5401" s="22">
        <v>44847</v>
      </c>
      <c r="F5401" s="26">
        <v>10</v>
      </c>
      <c r="G5401" s="24">
        <v>0.08</v>
      </c>
      <c r="H5401">
        <f>VLOOKUP($B5401,產品!$A$1:$E$61,4,FALSE)*(1-$G5401)*$F5401</f>
        <v>230000</v>
      </c>
      <c r="I5401" s="58">
        <f>$H5401-VLOOKUP($B5401,產品!$A$2:$E$61,5,FALSE)*F5401-$R5401</f>
        <v>52240</v>
      </c>
      <c r="J5401">
        <f t="shared" si="252"/>
        <v>2022</v>
      </c>
      <c r="P5401" t="str">
        <f>MID(VLOOKUP($D5401,業務!$A$1:$E$11,2,FALSE),FIND("/",VLOOKUP($D5401,業務!$A$1:$E$11,2,FALSE))+1,2)</f>
        <v>副理</v>
      </c>
      <c r="Q5401">
        <f t="shared" si="253"/>
        <v>1.2E-2</v>
      </c>
      <c r="R5401">
        <f t="shared" si="254"/>
        <v>2760</v>
      </c>
    </row>
    <row r="5402" spans="1:18" ht="15.75" customHeight="1">
      <c r="A5402" s="19">
        <v>5401</v>
      </c>
      <c r="B5402" s="4">
        <v>23</v>
      </c>
      <c r="C5402" s="15">
        <v>257</v>
      </c>
      <c r="D5402" s="21">
        <v>7</v>
      </c>
      <c r="E5402" s="22">
        <v>44847</v>
      </c>
      <c r="F5402" s="26">
        <v>17</v>
      </c>
      <c r="G5402" s="24">
        <v>0.13</v>
      </c>
      <c r="H5402">
        <f>VLOOKUP($B5402,產品!$A$1:$E$61,4,FALSE)*(1-$G5402)*$F5402</f>
        <v>26622</v>
      </c>
      <c r="I5402" s="58">
        <f>$H5402-VLOOKUP($B5402,產品!$A$2:$E$61,5,FALSE)*F5402-$R5402</f>
        <v>14062.536</v>
      </c>
      <c r="J5402">
        <f t="shared" si="252"/>
        <v>2022</v>
      </c>
      <c r="P5402" t="str">
        <f>MID(VLOOKUP($D5402,業務!$A$1:$E$11,2,FALSE),FIND("/",VLOOKUP($D5402,業務!$A$1:$E$11,2,FALSE))+1,2)</f>
        <v>副理</v>
      </c>
      <c r="Q5402">
        <f t="shared" si="253"/>
        <v>1.2E-2</v>
      </c>
      <c r="R5402">
        <f t="shared" si="254"/>
        <v>319.464</v>
      </c>
    </row>
    <row r="5403" spans="1:18" ht="15.75" customHeight="1">
      <c r="A5403" s="19">
        <v>5402</v>
      </c>
      <c r="B5403" s="4">
        <v>9</v>
      </c>
      <c r="C5403" s="15">
        <v>3</v>
      </c>
      <c r="D5403" s="21">
        <v>6</v>
      </c>
      <c r="E5403" s="22">
        <v>44847</v>
      </c>
      <c r="F5403" s="26">
        <v>23</v>
      </c>
      <c r="G5403" s="24">
        <v>0.19</v>
      </c>
      <c r="H5403">
        <f>VLOOKUP($B5403,產品!$A$1:$E$61,4,FALSE)*(1-$G5403)*$F5403</f>
        <v>18630</v>
      </c>
      <c r="I5403" s="58">
        <f>$H5403-VLOOKUP($B5403,產品!$A$2:$E$61,5,FALSE)*F5403-$R5403</f>
        <v>9243.7000000000007</v>
      </c>
      <c r="J5403">
        <f t="shared" si="252"/>
        <v>2022</v>
      </c>
      <c r="P5403" t="str">
        <f>MID(VLOOKUP($D5403,業務!$A$1:$E$11,2,FALSE),FIND("/",VLOOKUP($D5403,業務!$A$1:$E$11,2,FALSE))+1,2)</f>
        <v>專員</v>
      </c>
      <c r="Q5403">
        <f t="shared" si="253"/>
        <v>0.01</v>
      </c>
      <c r="R5403">
        <f t="shared" si="254"/>
        <v>186.3</v>
      </c>
    </row>
    <row r="5404" spans="1:18" ht="15.75" customHeight="1">
      <c r="A5404" s="19">
        <v>5403</v>
      </c>
      <c r="B5404" s="4">
        <v>20</v>
      </c>
      <c r="C5404" s="15">
        <v>6</v>
      </c>
      <c r="D5404" s="21">
        <v>4</v>
      </c>
      <c r="E5404" s="22">
        <v>44847</v>
      </c>
      <c r="F5404" s="26">
        <v>45</v>
      </c>
      <c r="G5404" s="24">
        <v>0.13</v>
      </c>
      <c r="H5404">
        <f>VLOOKUP($B5404,產品!$A$1:$E$61,4,FALSE)*(1-$G5404)*$F5404</f>
        <v>70470</v>
      </c>
      <c r="I5404" s="58">
        <f>$H5404-VLOOKUP($B5404,產品!$A$2:$E$61,5,FALSE)*F5404-$R5404</f>
        <v>37224.36</v>
      </c>
      <c r="J5404">
        <f t="shared" si="252"/>
        <v>2022</v>
      </c>
      <c r="P5404" t="str">
        <f>MID(VLOOKUP($D5404,業務!$A$1:$E$11,2,FALSE),FIND("/",VLOOKUP($D5404,業務!$A$1:$E$11,2,FALSE))+1,2)</f>
        <v>副理</v>
      </c>
      <c r="Q5404">
        <f t="shared" si="253"/>
        <v>1.2E-2</v>
      </c>
      <c r="R5404">
        <f t="shared" si="254"/>
        <v>845.64</v>
      </c>
    </row>
    <row r="5405" spans="1:18" ht="15.75" customHeight="1">
      <c r="A5405" s="19">
        <v>5404</v>
      </c>
      <c r="B5405" s="4">
        <v>22</v>
      </c>
      <c r="C5405" s="15">
        <v>12</v>
      </c>
      <c r="D5405" s="21">
        <v>7</v>
      </c>
      <c r="E5405" s="22">
        <v>44847</v>
      </c>
      <c r="F5405" s="26">
        <v>50</v>
      </c>
      <c r="G5405" s="24">
        <v>0.15</v>
      </c>
      <c r="H5405">
        <f>VLOOKUP($B5405,產品!$A$1:$E$61,4,FALSE)*(1-$G5405)*$F5405</f>
        <v>76500</v>
      </c>
      <c r="I5405" s="58">
        <f>$H5405-VLOOKUP($B5405,產品!$A$2:$E$61,5,FALSE)*F5405-$R5405</f>
        <v>39582</v>
      </c>
      <c r="J5405">
        <f t="shared" si="252"/>
        <v>2022</v>
      </c>
      <c r="P5405" t="str">
        <f>MID(VLOOKUP($D5405,業務!$A$1:$E$11,2,FALSE),FIND("/",VLOOKUP($D5405,業務!$A$1:$E$11,2,FALSE))+1,2)</f>
        <v>副理</v>
      </c>
      <c r="Q5405">
        <f t="shared" si="253"/>
        <v>1.2E-2</v>
      </c>
      <c r="R5405">
        <f t="shared" si="254"/>
        <v>918</v>
      </c>
    </row>
    <row r="5406" spans="1:18" ht="15.75" customHeight="1">
      <c r="A5406" s="19">
        <v>5405</v>
      </c>
      <c r="B5406" s="4">
        <v>44</v>
      </c>
      <c r="C5406" s="15">
        <v>11</v>
      </c>
      <c r="D5406" s="21">
        <v>10</v>
      </c>
      <c r="E5406" s="22">
        <v>44848</v>
      </c>
      <c r="F5406" s="26">
        <v>1</v>
      </c>
      <c r="G5406" s="24">
        <v>0.14000000000000001</v>
      </c>
      <c r="H5406">
        <f>VLOOKUP($B5406,產品!$A$1:$E$61,4,FALSE)*(1-$G5406)*$F5406</f>
        <v>17200</v>
      </c>
      <c r="I5406" s="58">
        <f>$H5406-VLOOKUP($B5406,產品!$A$2:$E$61,5,FALSE)*F5406-$R5406</f>
        <v>4028</v>
      </c>
      <c r="J5406">
        <f t="shared" si="252"/>
        <v>2022</v>
      </c>
      <c r="P5406" t="str">
        <f>MID(VLOOKUP($D5406,業務!$A$1:$E$11,2,FALSE),FIND("/",VLOOKUP($D5406,業務!$A$1:$E$11,2,FALSE))+1,2)</f>
        <v>專員</v>
      </c>
      <c r="Q5406">
        <f t="shared" si="253"/>
        <v>0.01</v>
      </c>
      <c r="R5406">
        <f t="shared" si="254"/>
        <v>172</v>
      </c>
    </row>
    <row r="5407" spans="1:18" ht="15.75" customHeight="1">
      <c r="A5407" s="19">
        <v>5406</v>
      </c>
      <c r="B5407" s="4">
        <v>29</v>
      </c>
      <c r="C5407" s="15">
        <v>290</v>
      </c>
      <c r="D5407" s="21">
        <v>2</v>
      </c>
      <c r="E5407" s="22">
        <v>44848</v>
      </c>
      <c r="F5407" s="26">
        <v>4</v>
      </c>
      <c r="G5407" s="24">
        <v>0.12</v>
      </c>
      <c r="H5407">
        <f>VLOOKUP($B5407,產品!$A$1:$E$61,4,FALSE)*(1-$G5407)*$F5407</f>
        <v>21120</v>
      </c>
      <c r="I5407" s="58">
        <f>$H5407-VLOOKUP($B5407,產品!$A$2:$E$61,5,FALSE)*F5407-$R5407</f>
        <v>6403.2</v>
      </c>
      <c r="J5407">
        <f t="shared" si="252"/>
        <v>2022</v>
      </c>
      <c r="P5407" t="str">
        <f>MID(VLOOKUP($D5407,業務!$A$1:$E$11,2,FALSE),FIND("/",VLOOKUP($D5407,業務!$A$1:$E$11,2,FALSE))+1,2)</f>
        <v>經理</v>
      </c>
      <c r="Q5407">
        <f t="shared" si="253"/>
        <v>1.4999999999999999E-2</v>
      </c>
      <c r="R5407">
        <f t="shared" si="254"/>
        <v>316.8</v>
      </c>
    </row>
    <row r="5408" spans="1:18" ht="15.75" customHeight="1">
      <c r="A5408" s="19">
        <v>5407</v>
      </c>
      <c r="B5408" s="4">
        <v>55</v>
      </c>
      <c r="C5408" s="15">
        <v>124</v>
      </c>
      <c r="D5408" s="21">
        <v>8</v>
      </c>
      <c r="E5408" s="33">
        <v>44848</v>
      </c>
      <c r="F5408" s="14">
        <v>7</v>
      </c>
      <c r="G5408" s="34">
        <v>0.1</v>
      </c>
      <c r="H5408">
        <f>VLOOKUP($B5408,產品!$A$1:$E$61,4,FALSE)*(1-$G5408)*$F5408</f>
        <v>126000</v>
      </c>
      <c r="I5408" s="58">
        <f>$H5408-VLOOKUP($B5408,產品!$A$2:$E$61,5,FALSE)*F5408-$R5408</f>
        <v>26740</v>
      </c>
      <c r="J5408">
        <f t="shared" si="252"/>
        <v>2022</v>
      </c>
      <c r="P5408" t="str">
        <f>MID(VLOOKUP($D5408,業務!$A$1:$E$11,2,FALSE),FIND("/",VLOOKUP($D5408,業務!$A$1:$E$11,2,FALSE))+1,2)</f>
        <v>專員</v>
      </c>
      <c r="Q5408">
        <f t="shared" si="253"/>
        <v>0.01</v>
      </c>
      <c r="R5408">
        <f t="shared" si="254"/>
        <v>1260</v>
      </c>
    </row>
    <row r="5409" spans="1:18" ht="15.75" customHeight="1">
      <c r="A5409" s="19">
        <v>5408</v>
      </c>
      <c r="B5409" s="4">
        <v>6</v>
      </c>
      <c r="C5409" s="15">
        <v>112</v>
      </c>
      <c r="D5409" s="21">
        <v>1</v>
      </c>
      <c r="E5409" s="22">
        <v>44848</v>
      </c>
      <c r="F5409" s="26">
        <v>10</v>
      </c>
      <c r="G5409" s="24">
        <v>0.12</v>
      </c>
      <c r="H5409">
        <f>VLOOKUP($B5409,產品!$A$1:$E$61,4,FALSE)*(1-$G5409)*$F5409</f>
        <v>8800</v>
      </c>
      <c r="I5409" s="58">
        <f>$H5409-VLOOKUP($B5409,產品!$A$2:$E$61,5,FALSE)*F5409-$R5409</f>
        <v>4712</v>
      </c>
      <c r="J5409">
        <f t="shared" si="252"/>
        <v>2022</v>
      </c>
      <c r="P5409" t="str">
        <f>MID(VLOOKUP($D5409,業務!$A$1:$E$11,2,FALSE),FIND("/",VLOOKUP($D5409,業務!$A$1:$E$11,2,FALSE))+1,2)</f>
        <v>專員</v>
      </c>
      <c r="Q5409">
        <f t="shared" si="253"/>
        <v>0.01</v>
      </c>
      <c r="R5409">
        <f t="shared" si="254"/>
        <v>88</v>
      </c>
    </row>
    <row r="5410" spans="1:18" ht="15.75" customHeight="1">
      <c r="A5410" s="19">
        <v>5409</v>
      </c>
      <c r="B5410" s="4">
        <v>59</v>
      </c>
      <c r="C5410" s="15">
        <v>1</v>
      </c>
      <c r="D5410" s="21">
        <v>5</v>
      </c>
      <c r="E5410" s="22">
        <v>44848</v>
      </c>
      <c r="F5410" s="26">
        <v>15</v>
      </c>
      <c r="G5410" s="24">
        <v>0.17</v>
      </c>
      <c r="H5410">
        <f>VLOOKUP($B5410,產品!$A$1:$E$61,4,FALSE)*(1-$G5410)*$F5410</f>
        <v>298800</v>
      </c>
      <c r="I5410" s="58">
        <f>$H5410-VLOOKUP($B5410,產品!$A$2:$E$61,5,FALSE)*F5410-$R5410</f>
        <v>43812</v>
      </c>
      <c r="J5410">
        <f t="shared" si="252"/>
        <v>2022</v>
      </c>
      <c r="P5410" t="str">
        <f>MID(VLOOKUP($D5410,業務!$A$1:$E$11,2,FALSE),FIND("/",VLOOKUP($D5410,業務!$A$1:$E$11,2,FALSE))+1,2)</f>
        <v>專員</v>
      </c>
      <c r="Q5410">
        <f t="shared" si="253"/>
        <v>0.01</v>
      </c>
      <c r="R5410">
        <f t="shared" si="254"/>
        <v>2988</v>
      </c>
    </row>
    <row r="5411" spans="1:18" ht="15.75" customHeight="1">
      <c r="A5411" s="19">
        <v>5410</v>
      </c>
      <c r="B5411" s="4">
        <v>18</v>
      </c>
      <c r="C5411" s="15">
        <v>123</v>
      </c>
      <c r="D5411" s="21">
        <v>2</v>
      </c>
      <c r="E5411" s="22">
        <v>44848</v>
      </c>
      <c r="F5411" s="26">
        <v>40</v>
      </c>
      <c r="G5411" s="24">
        <v>0.19</v>
      </c>
      <c r="H5411">
        <f>VLOOKUP($B5411,產品!$A$1:$E$61,4,FALSE)*(1-$G5411)*$F5411</f>
        <v>58320</v>
      </c>
      <c r="I5411" s="58">
        <f>$H5411-VLOOKUP($B5411,產品!$A$2:$E$61,5,FALSE)*F5411-$R5411</f>
        <v>28645.200000000001</v>
      </c>
      <c r="J5411">
        <f t="shared" si="252"/>
        <v>2022</v>
      </c>
      <c r="P5411" t="str">
        <f>MID(VLOOKUP($D5411,業務!$A$1:$E$11,2,FALSE),FIND("/",VLOOKUP($D5411,業務!$A$1:$E$11,2,FALSE))+1,2)</f>
        <v>經理</v>
      </c>
      <c r="Q5411">
        <f t="shared" si="253"/>
        <v>1.4999999999999999E-2</v>
      </c>
      <c r="R5411">
        <f t="shared" si="254"/>
        <v>874.8</v>
      </c>
    </row>
    <row r="5412" spans="1:18" ht="15.75" customHeight="1">
      <c r="A5412" s="19">
        <v>5411</v>
      </c>
      <c r="B5412" s="4">
        <v>2</v>
      </c>
      <c r="C5412" s="15">
        <v>112</v>
      </c>
      <c r="D5412" s="21">
        <v>3</v>
      </c>
      <c r="E5412" s="22">
        <v>44848</v>
      </c>
      <c r="F5412" s="26">
        <v>50</v>
      </c>
      <c r="G5412" s="24">
        <v>0.1</v>
      </c>
      <c r="H5412">
        <f>VLOOKUP($B5412,產品!$A$1:$E$61,4,FALSE)*(1-$G5412)*$F5412</f>
        <v>45000</v>
      </c>
      <c r="I5412" s="58">
        <f>$H5412-VLOOKUP($B5412,產品!$A$2:$E$61,5,FALSE)*F5412-$R5412</f>
        <v>24280</v>
      </c>
      <c r="J5412">
        <f t="shared" si="252"/>
        <v>2022</v>
      </c>
      <c r="P5412" t="str">
        <f>MID(VLOOKUP($D5412,業務!$A$1:$E$11,2,FALSE),FIND("/",VLOOKUP($D5412,業務!$A$1:$E$11,2,FALSE))+1,2)</f>
        <v>協理</v>
      </c>
      <c r="Q5412">
        <f t="shared" si="253"/>
        <v>1.6E-2</v>
      </c>
      <c r="R5412">
        <f t="shared" si="254"/>
        <v>720</v>
      </c>
    </row>
    <row r="5413" spans="1:18" ht="15.75" customHeight="1">
      <c r="A5413" s="19">
        <v>5412</v>
      </c>
      <c r="B5413" s="4">
        <v>20</v>
      </c>
      <c r="C5413" s="15">
        <v>136</v>
      </c>
      <c r="D5413" s="21">
        <v>9</v>
      </c>
      <c r="E5413" s="22">
        <v>44848</v>
      </c>
      <c r="F5413" s="26">
        <v>80</v>
      </c>
      <c r="G5413" s="24">
        <v>0.2</v>
      </c>
      <c r="H5413">
        <f>VLOOKUP($B5413,產品!$A$1:$E$61,4,FALSE)*(1-$G5413)*$F5413</f>
        <v>115200</v>
      </c>
      <c r="I5413" s="58">
        <f>$H5413-VLOOKUP($B5413,產品!$A$2:$E$61,5,FALSE)*F5413-$R5413</f>
        <v>55872</v>
      </c>
      <c r="J5413">
        <f t="shared" si="252"/>
        <v>2022</v>
      </c>
      <c r="P5413" t="str">
        <f>MID(VLOOKUP($D5413,業務!$A$1:$E$11,2,FALSE),FIND("/",VLOOKUP($D5413,業務!$A$1:$E$11,2,FALSE))+1,2)</f>
        <v>經理</v>
      </c>
      <c r="Q5413">
        <f t="shared" si="253"/>
        <v>1.4999999999999999E-2</v>
      </c>
      <c r="R5413">
        <f t="shared" si="254"/>
        <v>1728</v>
      </c>
    </row>
    <row r="5414" spans="1:18" ht="15.75" customHeight="1">
      <c r="A5414" s="19">
        <v>5413</v>
      </c>
      <c r="B5414" s="4">
        <v>4</v>
      </c>
      <c r="C5414" s="15">
        <v>293</v>
      </c>
      <c r="D5414" s="21">
        <v>5</v>
      </c>
      <c r="E5414" s="22">
        <v>44848</v>
      </c>
      <c r="F5414" s="26">
        <v>100</v>
      </c>
      <c r="G5414" s="24">
        <v>0.05</v>
      </c>
      <c r="H5414">
        <f>VLOOKUP($B5414,產品!$A$1:$E$61,4,FALSE)*(1-$G5414)*$F5414</f>
        <v>95000</v>
      </c>
      <c r="I5414" s="58">
        <f>$H5414-VLOOKUP($B5414,產品!$A$2:$E$61,5,FALSE)*F5414-$R5414</f>
        <v>54050</v>
      </c>
      <c r="J5414">
        <f t="shared" si="252"/>
        <v>2022</v>
      </c>
      <c r="P5414" t="str">
        <f>MID(VLOOKUP($D5414,業務!$A$1:$E$11,2,FALSE),FIND("/",VLOOKUP($D5414,業務!$A$1:$E$11,2,FALSE))+1,2)</f>
        <v>專員</v>
      </c>
      <c r="Q5414">
        <f t="shared" si="253"/>
        <v>0.01</v>
      </c>
      <c r="R5414">
        <f t="shared" si="254"/>
        <v>950</v>
      </c>
    </row>
    <row r="5415" spans="1:18" ht="15.75" customHeight="1">
      <c r="A5415" s="19">
        <v>5414</v>
      </c>
      <c r="B5415" s="4">
        <v>58</v>
      </c>
      <c r="C5415" s="15">
        <v>115</v>
      </c>
      <c r="D5415" s="21">
        <v>9</v>
      </c>
      <c r="E5415" s="22">
        <v>44849</v>
      </c>
      <c r="F5415" s="26">
        <v>5</v>
      </c>
      <c r="G5415" s="24">
        <v>0.1</v>
      </c>
      <c r="H5415">
        <f>VLOOKUP($B5415,產品!$A$1:$E$61,4,FALSE)*(1-$G5415)*$F5415</f>
        <v>94500</v>
      </c>
      <c r="I5415" s="58">
        <f>$H5415-VLOOKUP($B5415,產品!$A$2:$E$61,5,FALSE)*F5415-$R5415</f>
        <v>19582.500000000015</v>
      </c>
      <c r="J5415">
        <f t="shared" si="252"/>
        <v>2022</v>
      </c>
      <c r="P5415" t="str">
        <f>MID(VLOOKUP($D5415,業務!$A$1:$E$11,2,FALSE),FIND("/",VLOOKUP($D5415,業務!$A$1:$E$11,2,FALSE))+1,2)</f>
        <v>經理</v>
      </c>
      <c r="Q5415">
        <f t="shared" si="253"/>
        <v>1.4999999999999999E-2</v>
      </c>
      <c r="R5415">
        <f t="shared" si="254"/>
        <v>1417.5</v>
      </c>
    </row>
    <row r="5416" spans="1:18" ht="15.75" customHeight="1">
      <c r="A5416" s="19">
        <v>5415</v>
      </c>
      <c r="B5416" s="4">
        <v>45</v>
      </c>
      <c r="C5416" s="15">
        <v>126</v>
      </c>
      <c r="D5416" s="21">
        <v>3</v>
      </c>
      <c r="E5416" s="22">
        <v>44849</v>
      </c>
      <c r="F5416" s="26">
        <v>5</v>
      </c>
      <c r="G5416" s="24">
        <v>0.14000000000000001</v>
      </c>
      <c r="H5416">
        <f>VLOOKUP($B5416,產品!$A$1:$E$61,4,FALSE)*(1-$G5416)*$F5416</f>
        <v>60200</v>
      </c>
      <c r="I5416" s="58">
        <f>$H5416-VLOOKUP($B5416,產品!$A$2:$E$61,5,FALSE)*F5416-$R5416</f>
        <v>13736.8</v>
      </c>
      <c r="J5416">
        <f t="shared" si="252"/>
        <v>2022</v>
      </c>
      <c r="P5416" t="str">
        <f>MID(VLOOKUP($D5416,業務!$A$1:$E$11,2,FALSE),FIND("/",VLOOKUP($D5416,業務!$A$1:$E$11,2,FALSE))+1,2)</f>
        <v>協理</v>
      </c>
      <c r="Q5416">
        <f t="shared" si="253"/>
        <v>1.6E-2</v>
      </c>
      <c r="R5416">
        <f t="shared" si="254"/>
        <v>963.2</v>
      </c>
    </row>
    <row r="5417" spans="1:18" ht="15.75" customHeight="1">
      <c r="A5417" s="19">
        <v>5416</v>
      </c>
      <c r="B5417" s="4">
        <v>13</v>
      </c>
      <c r="C5417" s="15">
        <v>3</v>
      </c>
      <c r="D5417" s="21">
        <v>6</v>
      </c>
      <c r="E5417" s="33">
        <v>44849</v>
      </c>
      <c r="F5417" s="14">
        <v>10</v>
      </c>
      <c r="G5417" s="34">
        <v>0.09</v>
      </c>
      <c r="H5417">
        <f>VLOOKUP($B5417,產品!$A$1:$E$61,4,FALSE)*(1-$G5417)*$F5417</f>
        <v>16380</v>
      </c>
      <c r="I5417" s="58">
        <f>$H5417-VLOOKUP($B5417,產品!$A$2:$E$61,5,FALSE)*F5417-$R5417</f>
        <v>9016.2000000000007</v>
      </c>
      <c r="J5417">
        <f t="shared" si="252"/>
        <v>2022</v>
      </c>
      <c r="P5417" t="str">
        <f>MID(VLOOKUP($D5417,業務!$A$1:$E$11,2,FALSE),FIND("/",VLOOKUP($D5417,業務!$A$1:$E$11,2,FALSE))+1,2)</f>
        <v>專員</v>
      </c>
      <c r="Q5417">
        <f t="shared" si="253"/>
        <v>0.01</v>
      </c>
      <c r="R5417">
        <f t="shared" si="254"/>
        <v>163.80000000000001</v>
      </c>
    </row>
    <row r="5418" spans="1:18" ht="15.75" customHeight="1">
      <c r="A5418" s="19">
        <v>5417</v>
      </c>
      <c r="B5418" s="4">
        <v>7</v>
      </c>
      <c r="C5418" s="15">
        <v>267</v>
      </c>
      <c r="D5418" s="21">
        <v>2</v>
      </c>
      <c r="E5418" s="22">
        <v>44849</v>
      </c>
      <c r="F5418" s="26">
        <v>80</v>
      </c>
      <c r="G5418" s="24">
        <v>0.06</v>
      </c>
      <c r="H5418">
        <f>VLOOKUP($B5418,產品!$A$1:$E$61,4,FALSE)*(1-$G5418)*$F5418</f>
        <v>75200</v>
      </c>
      <c r="I5418" s="58">
        <f>$H5418-VLOOKUP($B5418,產品!$A$2:$E$61,5,FALSE)*F5418-$R5418</f>
        <v>42072</v>
      </c>
      <c r="J5418">
        <f t="shared" si="252"/>
        <v>2022</v>
      </c>
      <c r="P5418" t="str">
        <f>MID(VLOOKUP($D5418,業務!$A$1:$E$11,2,FALSE),FIND("/",VLOOKUP($D5418,業務!$A$1:$E$11,2,FALSE))+1,2)</f>
        <v>經理</v>
      </c>
      <c r="Q5418">
        <f t="shared" si="253"/>
        <v>1.4999999999999999E-2</v>
      </c>
      <c r="R5418">
        <f t="shared" si="254"/>
        <v>1128</v>
      </c>
    </row>
    <row r="5419" spans="1:18" ht="15.75" customHeight="1">
      <c r="A5419" s="19">
        <v>5418</v>
      </c>
      <c r="B5419" s="4">
        <v>18</v>
      </c>
      <c r="C5419" s="15">
        <v>6</v>
      </c>
      <c r="D5419" s="21">
        <v>3</v>
      </c>
      <c r="E5419" s="22">
        <v>44849</v>
      </c>
      <c r="F5419" s="26">
        <v>90</v>
      </c>
      <c r="G5419" s="24">
        <v>7.0000000000000007E-2</v>
      </c>
      <c r="H5419">
        <f>VLOOKUP($B5419,產品!$A$1:$E$61,4,FALSE)*(1-$G5419)*$F5419</f>
        <v>150660</v>
      </c>
      <c r="I5419" s="58">
        <f>$H5419-VLOOKUP($B5419,產品!$A$2:$E$61,5,FALSE)*F5419-$R5419</f>
        <v>83449.440000000002</v>
      </c>
      <c r="J5419">
        <f t="shared" si="252"/>
        <v>2022</v>
      </c>
      <c r="P5419" t="str">
        <f>MID(VLOOKUP($D5419,業務!$A$1:$E$11,2,FALSE),FIND("/",VLOOKUP($D5419,業務!$A$1:$E$11,2,FALSE))+1,2)</f>
        <v>協理</v>
      </c>
      <c r="Q5419">
        <f t="shared" si="253"/>
        <v>1.6E-2</v>
      </c>
      <c r="R5419">
        <f t="shared" si="254"/>
        <v>2410.56</v>
      </c>
    </row>
    <row r="5420" spans="1:18" ht="15.75" customHeight="1">
      <c r="A5420" s="19">
        <v>5419</v>
      </c>
      <c r="B5420" s="4">
        <v>28</v>
      </c>
      <c r="C5420" s="15">
        <v>7</v>
      </c>
      <c r="D5420" s="21">
        <v>1</v>
      </c>
      <c r="E5420" s="22">
        <v>44850</v>
      </c>
      <c r="F5420" s="26">
        <v>1</v>
      </c>
      <c r="G5420" s="24">
        <v>0.11</v>
      </c>
      <c r="H5420">
        <f>VLOOKUP($B5420,產品!$A$1:$E$61,4,FALSE)*(1-$G5420)*$F5420</f>
        <v>6675</v>
      </c>
      <c r="I5420" s="58">
        <f>$H5420-VLOOKUP($B5420,產品!$A$2:$E$61,5,FALSE)*F5420-$R5420</f>
        <v>2108.25</v>
      </c>
      <c r="J5420">
        <f t="shared" si="252"/>
        <v>2022</v>
      </c>
      <c r="P5420" t="str">
        <f>MID(VLOOKUP($D5420,業務!$A$1:$E$11,2,FALSE),FIND("/",VLOOKUP($D5420,業務!$A$1:$E$11,2,FALSE))+1,2)</f>
        <v>專員</v>
      </c>
      <c r="Q5420">
        <f t="shared" si="253"/>
        <v>0.01</v>
      </c>
      <c r="R5420">
        <f t="shared" si="254"/>
        <v>66.75</v>
      </c>
    </row>
    <row r="5421" spans="1:18" ht="15.75" customHeight="1">
      <c r="A5421" s="19">
        <v>5420</v>
      </c>
      <c r="B5421" s="4">
        <v>38</v>
      </c>
      <c r="C5421" s="15">
        <v>265</v>
      </c>
      <c r="D5421" s="21">
        <v>4</v>
      </c>
      <c r="E5421" s="22">
        <v>44850</v>
      </c>
      <c r="F5421" s="26">
        <v>5</v>
      </c>
      <c r="G5421" s="24">
        <v>0.06</v>
      </c>
      <c r="H5421">
        <f>VLOOKUP($B5421,產品!$A$1:$E$61,4,FALSE)*(1-$G5421)*$F5421</f>
        <v>70500</v>
      </c>
      <c r="I5421" s="58">
        <f>$H5421-VLOOKUP($B5421,產品!$A$2:$E$61,5,FALSE)*F5421-$R5421</f>
        <v>20904</v>
      </c>
      <c r="J5421">
        <f t="shared" si="252"/>
        <v>2022</v>
      </c>
      <c r="P5421" t="str">
        <f>MID(VLOOKUP($D5421,業務!$A$1:$E$11,2,FALSE),FIND("/",VLOOKUP($D5421,業務!$A$1:$E$11,2,FALSE))+1,2)</f>
        <v>副理</v>
      </c>
      <c r="Q5421">
        <f t="shared" si="253"/>
        <v>1.2E-2</v>
      </c>
      <c r="R5421">
        <f t="shared" si="254"/>
        <v>846</v>
      </c>
    </row>
    <row r="5422" spans="1:18" ht="15.75" customHeight="1">
      <c r="A5422" s="19">
        <v>5421</v>
      </c>
      <c r="B5422" s="4">
        <v>24</v>
      </c>
      <c r="C5422" s="15">
        <v>268</v>
      </c>
      <c r="D5422" s="21">
        <v>8</v>
      </c>
      <c r="E5422" s="22">
        <v>44850</v>
      </c>
      <c r="F5422" s="26">
        <v>30</v>
      </c>
      <c r="G5422" s="24">
        <v>7.0000000000000007E-2</v>
      </c>
      <c r="H5422">
        <f>VLOOKUP($B5422,產品!$A$1:$E$61,4,FALSE)*(1-$G5422)*$F5422</f>
        <v>50220</v>
      </c>
      <c r="I5422" s="58">
        <f>$H5422-VLOOKUP($B5422,產品!$A$2:$E$61,5,FALSE)*F5422-$R5422</f>
        <v>28117.8</v>
      </c>
      <c r="J5422">
        <f t="shared" si="252"/>
        <v>2022</v>
      </c>
      <c r="P5422" t="str">
        <f>MID(VLOOKUP($D5422,業務!$A$1:$E$11,2,FALSE),FIND("/",VLOOKUP($D5422,業務!$A$1:$E$11,2,FALSE))+1,2)</f>
        <v>專員</v>
      </c>
      <c r="Q5422">
        <f t="shared" si="253"/>
        <v>0.01</v>
      </c>
      <c r="R5422">
        <f t="shared" si="254"/>
        <v>502.2</v>
      </c>
    </row>
    <row r="5423" spans="1:18" ht="15.75" customHeight="1">
      <c r="A5423" s="19">
        <v>5422</v>
      </c>
      <c r="B5423" s="4">
        <v>21</v>
      </c>
      <c r="C5423" s="15">
        <v>280</v>
      </c>
      <c r="D5423" s="21">
        <v>7</v>
      </c>
      <c r="E5423" s="33">
        <v>44850</v>
      </c>
      <c r="F5423" s="14">
        <v>50</v>
      </c>
      <c r="G5423" s="34">
        <v>0.13</v>
      </c>
      <c r="H5423">
        <f>VLOOKUP($B5423,產品!$A$1:$E$61,4,FALSE)*(1-$G5423)*$F5423</f>
        <v>78300</v>
      </c>
      <c r="I5423" s="58">
        <f>$H5423-VLOOKUP($B5423,產品!$A$2:$E$61,5,FALSE)*F5423-$R5423</f>
        <v>41360.400000000001</v>
      </c>
      <c r="J5423">
        <f t="shared" si="252"/>
        <v>2022</v>
      </c>
      <c r="P5423" t="str">
        <f>MID(VLOOKUP($D5423,業務!$A$1:$E$11,2,FALSE),FIND("/",VLOOKUP($D5423,業務!$A$1:$E$11,2,FALSE))+1,2)</f>
        <v>副理</v>
      </c>
      <c r="Q5423">
        <f t="shared" si="253"/>
        <v>1.2E-2</v>
      </c>
      <c r="R5423">
        <f t="shared" si="254"/>
        <v>939.6</v>
      </c>
    </row>
    <row r="5424" spans="1:18" ht="15.75" customHeight="1">
      <c r="A5424" s="19">
        <v>5423</v>
      </c>
      <c r="B5424" s="4">
        <v>47</v>
      </c>
      <c r="C5424" s="15">
        <v>140</v>
      </c>
      <c r="D5424" s="21">
        <v>4</v>
      </c>
      <c r="E5424" s="22">
        <v>44851</v>
      </c>
      <c r="F5424" s="26">
        <v>3</v>
      </c>
      <c r="G5424" s="24">
        <v>0.15</v>
      </c>
      <c r="H5424">
        <f>VLOOKUP($B5424,產品!$A$1:$E$61,4,FALSE)*(1-$G5424)*$F5424</f>
        <v>51000</v>
      </c>
      <c r="I5424" s="58">
        <f>$H5424-VLOOKUP($B5424,產品!$A$2:$E$61,5,FALSE)*F5424-$R5424</f>
        <v>11388</v>
      </c>
      <c r="J5424">
        <f t="shared" si="252"/>
        <v>2022</v>
      </c>
      <c r="P5424" t="str">
        <f>MID(VLOOKUP($D5424,業務!$A$1:$E$11,2,FALSE),FIND("/",VLOOKUP($D5424,業務!$A$1:$E$11,2,FALSE))+1,2)</f>
        <v>副理</v>
      </c>
      <c r="Q5424">
        <f t="shared" si="253"/>
        <v>1.2E-2</v>
      </c>
      <c r="R5424">
        <f t="shared" si="254"/>
        <v>612</v>
      </c>
    </row>
    <row r="5425" spans="1:18" ht="15.75" customHeight="1">
      <c r="A5425" s="19">
        <v>5424</v>
      </c>
      <c r="B5425" s="4">
        <v>53</v>
      </c>
      <c r="C5425" s="15">
        <v>259</v>
      </c>
      <c r="D5425" s="21">
        <v>9</v>
      </c>
      <c r="E5425" s="22">
        <v>44851</v>
      </c>
      <c r="F5425" s="26">
        <v>5</v>
      </c>
      <c r="G5425" s="24">
        <v>0.16</v>
      </c>
      <c r="H5425">
        <f>VLOOKUP($B5425,產品!$A$1:$E$61,4,FALSE)*(1-$G5425)*$F5425</f>
        <v>63000</v>
      </c>
      <c r="I5425" s="58">
        <f>$H5425-VLOOKUP($B5425,產品!$A$2:$E$61,5,FALSE)*F5425-$R5425</f>
        <v>9555</v>
      </c>
      <c r="J5425">
        <f t="shared" si="252"/>
        <v>2022</v>
      </c>
      <c r="P5425" t="str">
        <f>MID(VLOOKUP($D5425,業務!$A$1:$E$11,2,FALSE),FIND("/",VLOOKUP($D5425,業務!$A$1:$E$11,2,FALSE))+1,2)</f>
        <v>經理</v>
      </c>
      <c r="Q5425">
        <f t="shared" si="253"/>
        <v>1.4999999999999999E-2</v>
      </c>
      <c r="R5425">
        <f t="shared" si="254"/>
        <v>945</v>
      </c>
    </row>
    <row r="5426" spans="1:18" ht="15.75" customHeight="1">
      <c r="A5426" s="19">
        <v>5425</v>
      </c>
      <c r="B5426" s="4">
        <v>41</v>
      </c>
      <c r="C5426" s="15">
        <v>4</v>
      </c>
      <c r="D5426" s="21">
        <v>2</v>
      </c>
      <c r="E5426" s="22">
        <v>44851</v>
      </c>
      <c r="F5426" s="26">
        <v>7</v>
      </c>
      <c r="G5426" s="24">
        <v>0.12</v>
      </c>
      <c r="H5426">
        <f>VLOOKUP($B5426,產品!$A$1:$E$61,4,FALSE)*(1-$G5426)*$F5426</f>
        <v>73920</v>
      </c>
      <c r="I5426" s="58">
        <f>$H5426-VLOOKUP($B5426,產品!$A$2:$E$61,5,FALSE)*F5426-$R5426</f>
        <v>18211.2</v>
      </c>
      <c r="J5426">
        <f t="shared" si="252"/>
        <v>2022</v>
      </c>
      <c r="P5426" t="str">
        <f>MID(VLOOKUP($D5426,業務!$A$1:$E$11,2,FALSE),FIND("/",VLOOKUP($D5426,業務!$A$1:$E$11,2,FALSE))+1,2)</f>
        <v>經理</v>
      </c>
      <c r="Q5426">
        <f t="shared" si="253"/>
        <v>1.4999999999999999E-2</v>
      </c>
      <c r="R5426">
        <f t="shared" si="254"/>
        <v>1108.8</v>
      </c>
    </row>
    <row r="5427" spans="1:18" ht="15.75" customHeight="1">
      <c r="A5427" s="19">
        <v>5426</v>
      </c>
      <c r="B5427" s="4">
        <v>28</v>
      </c>
      <c r="C5427" s="15">
        <v>9</v>
      </c>
      <c r="D5427" s="21">
        <v>6</v>
      </c>
      <c r="E5427" s="22">
        <v>44851</v>
      </c>
      <c r="F5427" s="26">
        <v>9</v>
      </c>
      <c r="G5427" s="24">
        <v>0.13</v>
      </c>
      <c r="H5427">
        <f>VLOOKUP($B5427,產品!$A$1:$E$61,4,FALSE)*(1-$G5427)*$F5427</f>
        <v>58725</v>
      </c>
      <c r="I5427" s="58">
        <f>$H5427-VLOOKUP($B5427,產品!$A$2:$E$61,5,FALSE)*F5427-$R5427</f>
        <v>17637.75</v>
      </c>
      <c r="J5427">
        <f t="shared" si="252"/>
        <v>2022</v>
      </c>
      <c r="P5427" t="str">
        <f>MID(VLOOKUP($D5427,業務!$A$1:$E$11,2,FALSE),FIND("/",VLOOKUP($D5427,業務!$A$1:$E$11,2,FALSE))+1,2)</f>
        <v>專員</v>
      </c>
      <c r="Q5427">
        <f t="shared" si="253"/>
        <v>0.01</v>
      </c>
      <c r="R5427">
        <f t="shared" si="254"/>
        <v>587.25</v>
      </c>
    </row>
    <row r="5428" spans="1:18" ht="15.75" customHeight="1">
      <c r="A5428" s="19">
        <v>5427</v>
      </c>
      <c r="B5428" s="4">
        <v>40</v>
      </c>
      <c r="C5428" s="15">
        <v>272</v>
      </c>
      <c r="D5428" s="21">
        <v>7</v>
      </c>
      <c r="E5428" s="33">
        <v>44851</v>
      </c>
      <c r="F5428" s="14">
        <v>13</v>
      </c>
      <c r="G5428" s="34">
        <v>0.14000000000000001</v>
      </c>
      <c r="H5428">
        <f>VLOOKUP($B5428,產品!$A$1:$E$61,4,FALSE)*(1-$G5428)*$F5428</f>
        <v>223600</v>
      </c>
      <c r="I5428" s="58">
        <f>$H5428-VLOOKUP($B5428,產品!$A$2:$E$61,5,FALSE)*F5428-$R5428</f>
        <v>51916.800000000003</v>
      </c>
      <c r="J5428">
        <f t="shared" si="252"/>
        <v>2022</v>
      </c>
      <c r="P5428" t="str">
        <f>MID(VLOOKUP($D5428,業務!$A$1:$E$11,2,FALSE),FIND("/",VLOOKUP($D5428,業務!$A$1:$E$11,2,FALSE))+1,2)</f>
        <v>副理</v>
      </c>
      <c r="Q5428">
        <f t="shared" si="253"/>
        <v>1.2E-2</v>
      </c>
      <c r="R5428">
        <f t="shared" si="254"/>
        <v>2683.2000000000003</v>
      </c>
    </row>
    <row r="5429" spans="1:18" ht="15.75" customHeight="1">
      <c r="A5429" s="19">
        <v>5428</v>
      </c>
      <c r="B5429" s="4">
        <v>7</v>
      </c>
      <c r="C5429" s="15">
        <v>272</v>
      </c>
      <c r="D5429" s="21">
        <v>3</v>
      </c>
      <c r="E5429" s="22">
        <v>44851</v>
      </c>
      <c r="F5429" s="26">
        <v>50</v>
      </c>
      <c r="G5429" s="24">
        <v>7.0000000000000007E-2</v>
      </c>
      <c r="H5429">
        <f>VLOOKUP($B5429,產品!$A$1:$E$61,4,FALSE)*(1-$G5429)*$F5429</f>
        <v>46499.999999999993</v>
      </c>
      <c r="I5429" s="58">
        <f>$H5429-VLOOKUP($B5429,產品!$A$2:$E$61,5,FALSE)*F5429-$R5429</f>
        <v>25755.999999999993</v>
      </c>
      <c r="J5429">
        <f t="shared" si="252"/>
        <v>2022</v>
      </c>
      <c r="P5429" t="str">
        <f>MID(VLOOKUP($D5429,業務!$A$1:$E$11,2,FALSE),FIND("/",VLOOKUP($D5429,業務!$A$1:$E$11,2,FALSE))+1,2)</f>
        <v>協理</v>
      </c>
      <c r="Q5429">
        <f t="shared" si="253"/>
        <v>1.6E-2</v>
      </c>
      <c r="R5429">
        <f t="shared" si="254"/>
        <v>743.99999999999989</v>
      </c>
    </row>
    <row r="5430" spans="1:18" ht="15.75" customHeight="1">
      <c r="A5430" s="19">
        <v>5429</v>
      </c>
      <c r="B5430" s="4">
        <v>11</v>
      </c>
      <c r="C5430" s="15">
        <v>285</v>
      </c>
      <c r="D5430" s="21">
        <v>1</v>
      </c>
      <c r="E5430" s="22">
        <v>44851</v>
      </c>
      <c r="F5430" s="26">
        <v>50</v>
      </c>
      <c r="G5430" s="24">
        <v>0.15</v>
      </c>
      <c r="H5430">
        <f>VLOOKUP($B5430,產品!$A$1:$E$61,4,FALSE)*(1-$G5430)*$F5430</f>
        <v>42500</v>
      </c>
      <c r="I5430" s="58">
        <f>$H5430-VLOOKUP($B5430,產品!$A$2:$E$61,5,FALSE)*F5430-$R5430</f>
        <v>22075</v>
      </c>
      <c r="J5430">
        <f t="shared" si="252"/>
        <v>2022</v>
      </c>
      <c r="P5430" t="str">
        <f>MID(VLOOKUP($D5430,業務!$A$1:$E$11,2,FALSE),FIND("/",VLOOKUP($D5430,業務!$A$1:$E$11,2,FALSE))+1,2)</f>
        <v>專員</v>
      </c>
      <c r="Q5430">
        <f t="shared" si="253"/>
        <v>0.01</v>
      </c>
      <c r="R5430">
        <f t="shared" si="254"/>
        <v>425</v>
      </c>
    </row>
    <row r="5431" spans="1:18" ht="15.75" customHeight="1">
      <c r="A5431" s="19">
        <v>5430</v>
      </c>
      <c r="B5431" s="4">
        <v>14</v>
      </c>
      <c r="C5431" s="15">
        <v>276</v>
      </c>
      <c r="D5431" s="21">
        <v>4</v>
      </c>
      <c r="E5431" s="33">
        <v>44851</v>
      </c>
      <c r="F5431" s="14">
        <v>90</v>
      </c>
      <c r="G5431" s="34">
        <v>0.1</v>
      </c>
      <c r="H5431">
        <f>VLOOKUP($B5431,產品!$A$1:$E$61,4,FALSE)*(1-$G5431)*$F5431</f>
        <v>145800</v>
      </c>
      <c r="I5431" s="58">
        <f>$H5431-VLOOKUP($B5431,產品!$A$2:$E$61,5,FALSE)*F5431-$R5431</f>
        <v>79250.399999999994</v>
      </c>
      <c r="J5431">
        <f t="shared" si="252"/>
        <v>2022</v>
      </c>
      <c r="P5431" t="str">
        <f>MID(VLOOKUP($D5431,業務!$A$1:$E$11,2,FALSE),FIND("/",VLOOKUP($D5431,業務!$A$1:$E$11,2,FALSE))+1,2)</f>
        <v>副理</v>
      </c>
      <c r="Q5431">
        <f t="shared" si="253"/>
        <v>1.2E-2</v>
      </c>
      <c r="R5431">
        <f t="shared" si="254"/>
        <v>1749.6000000000001</v>
      </c>
    </row>
    <row r="5432" spans="1:18" ht="15.75" customHeight="1">
      <c r="A5432" s="19">
        <v>5431</v>
      </c>
      <c r="B5432" s="4">
        <v>43</v>
      </c>
      <c r="C5432" s="15">
        <v>114</v>
      </c>
      <c r="D5432" s="21">
        <v>7</v>
      </c>
      <c r="E5432" s="22">
        <v>44852</v>
      </c>
      <c r="F5432" s="26">
        <v>2</v>
      </c>
      <c r="G5432" s="24">
        <v>0.08</v>
      </c>
      <c r="H5432">
        <f>VLOOKUP($B5432,產品!$A$1:$E$61,4,FALSE)*(1-$G5432)*$F5432</f>
        <v>33120</v>
      </c>
      <c r="I5432" s="58">
        <f>$H5432-VLOOKUP($B5432,產品!$A$2:$E$61,5,FALSE)*F5432-$R5432</f>
        <v>9322.56</v>
      </c>
      <c r="J5432">
        <f t="shared" si="252"/>
        <v>2022</v>
      </c>
      <c r="P5432" t="str">
        <f>MID(VLOOKUP($D5432,業務!$A$1:$E$11,2,FALSE),FIND("/",VLOOKUP($D5432,業務!$A$1:$E$11,2,FALSE))+1,2)</f>
        <v>副理</v>
      </c>
      <c r="Q5432">
        <f t="shared" si="253"/>
        <v>1.2E-2</v>
      </c>
      <c r="R5432">
        <f t="shared" si="254"/>
        <v>397.44</v>
      </c>
    </row>
    <row r="5433" spans="1:18" ht="15.75" customHeight="1">
      <c r="A5433" s="19">
        <v>5432</v>
      </c>
      <c r="B5433" s="4">
        <v>43</v>
      </c>
      <c r="C5433" s="15">
        <v>268</v>
      </c>
      <c r="D5433" s="21">
        <v>5</v>
      </c>
      <c r="E5433" s="22">
        <v>44852</v>
      </c>
      <c r="F5433" s="26">
        <v>4</v>
      </c>
      <c r="G5433" s="24">
        <v>0.16</v>
      </c>
      <c r="H5433">
        <f>VLOOKUP($B5433,產品!$A$1:$E$61,4,FALSE)*(1-$G5433)*$F5433</f>
        <v>60480</v>
      </c>
      <c r="I5433" s="58">
        <f>$H5433-VLOOKUP($B5433,產品!$A$2:$E$61,5,FALSE)*F5433-$R5433</f>
        <v>13075.2</v>
      </c>
      <c r="J5433">
        <f t="shared" si="252"/>
        <v>2022</v>
      </c>
      <c r="P5433" t="str">
        <f>MID(VLOOKUP($D5433,業務!$A$1:$E$11,2,FALSE),FIND("/",VLOOKUP($D5433,業務!$A$1:$E$11,2,FALSE))+1,2)</f>
        <v>專員</v>
      </c>
      <c r="Q5433">
        <f t="shared" si="253"/>
        <v>0.01</v>
      </c>
      <c r="R5433">
        <f t="shared" si="254"/>
        <v>604.80000000000007</v>
      </c>
    </row>
    <row r="5434" spans="1:18" ht="15.75" customHeight="1">
      <c r="A5434" s="19">
        <v>5433</v>
      </c>
      <c r="B5434" s="4">
        <v>34</v>
      </c>
      <c r="C5434" s="15">
        <v>124</v>
      </c>
      <c r="D5434" s="21">
        <v>9</v>
      </c>
      <c r="E5434" s="22">
        <v>44852</v>
      </c>
      <c r="F5434" s="26">
        <v>15</v>
      </c>
      <c r="G5434" s="24">
        <v>7.0000000000000007E-2</v>
      </c>
      <c r="H5434">
        <f>VLOOKUP($B5434,產品!$A$1:$E$61,4,FALSE)*(1-$G5434)*$F5434</f>
        <v>111599.99999999999</v>
      </c>
      <c r="I5434" s="58">
        <f>$H5434-VLOOKUP($B5434,產品!$A$2:$E$61,5,FALSE)*F5434-$R5434</f>
        <v>37925.999999999985</v>
      </c>
      <c r="J5434">
        <f t="shared" si="252"/>
        <v>2022</v>
      </c>
      <c r="P5434" t="str">
        <f>MID(VLOOKUP($D5434,業務!$A$1:$E$11,2,FALSE),FIND("/",VLOOKUP($D5434,業務!$A$1:$E$11,2,FALSE))+1,2)</f>
        <v>經理</v>
      </c>
      <c r="Q5434">
        <f t="shared" si="253"/>
        <v>1.4999999999999999E-2</v>
      </c>
      <c r="R5434">
        <f t="shared" si="254"/>
        <v>1673.9999999999998</v>
      </c>
    </row>
    <row r="5435" spans="1:18" ht="15.75" customHeight="1">
      <c r="A5435" s="19">
        <v>5434</v>
      </c>
      <c r="B5435" s="4">
        <v>5</v>
      </c>
      <c r="C5435" s="15">
        <v>6</v>
      </c>
      <c r="D5435" s="21">
        <v>8</v>
      </c>
      <c r="E5435" s="22">
        <v>44852</v>
      </c>
      <c r="F5435" s="26">
        <v>30</v>
      </c>
      <c r="G5435" s="24">
        <v>0.12</v>
      </c>
      <c r="H5435">
        <f>VLOOKUP($B5435,產品!$A$1:$E$61,4,FALSE)*(1-$G5435)*$F5435</f>
        <v>26400</v>
      </c>
      <c r="I5435" s="58">
        <f>$H5435-VLOOKUP($B5435,產品!$A$2:$E$61,5,FALSE)*F5435-$R5435</f>
        <v>14136</v>
      </c>
      <c r="J5435">
        <f t="shared" si="252"/>
        <v>2022</v>
      </c>
      <c r="P5435" t="str">
        <f>MID(VLOOKUP($D5435,業務!$A$1:$E$11,2,FALSE),FIND("/",VLOOKUP($D5435,業務!$A$1:$E$11,2,FALSE))+1,2)</f>
        <v>專員</v>
      </c>
      <c r="Q5435">
        <f t="shared" si="253"/>
        <v>0.01</v>
      </c>
      <c r="R5435">
        <f t="shared" si="254"/>
        <v>264</v>
      </c>
    </row>
    <row r="5436" spans="1:18" ht="15.75" customHeight="1">
      <c r="A5436" s="19">
        <v>5435</v>
      </c>
      <c r="B5436" s="4">
        <v>35</v>
      </c>
      <c r="C5436" s="15">
        <v>4</v>
      </c>
      <c r="D5436" s="21">
        <v>8</v>
      </c>
      <c r="E5436" s="22">
        <v>44852</v>
      </c>
      <c r="F5436" s="26">
        <v>40</v>
      </c>
      <c r="G5436" s="24">
        <v>0.19</v>
      </c>
      <c r="H5436">
        <f>VLOOKUP($B5436,產品!$A$1:$E$61,4,FALSE)*(1-$G5436)*$F5436</f>
        <v>275400</v>
      </c>
      <c r="I5436" s="58">
        <f>$H5436-VLOOKUP($B5436,產品!$A$2:$E$61,5,FALSE)*F5436-$R5436</f>
        <v>68646</v>
      </c>
      <c r="J5436">
        <f t="shared" si="252"/>
        <v>2022</v>
      </c>
      <c r="P5436" t="str">
        <f>MID(VLOOKUP($D5436,業務!$A$1:$E$11,2,FALSE),FIND("/",VLOOKUP($D5436,業務!$A$1:$E$11,2,FALSE))+1,2)</f>
        <v>專員</v>
      </c>
      <c r="Q5436">
        <f t="shared" si="253"/>
        <v>0.01</v>
      </c>
      <c r="R5436">
        <f t="shared" si="254"/>
        <v>2754</v>
      </c>
    </row>
    <row r="5437" spans="1:18" ht="15.75" customHeight="1">
      <c r="A5437" s="19">
        <v>5436</v>
      </c>
      <c r="B5437" s="4">
        <v>3</v>
      </c>
      <c r="C5437" s="15">
        <v>112</v>
      </c>
      <c r="D5437" s="21">
        <v>10</v>
      </c>
      <c r="E5437" s="22">
        <v>44852</v>
      </c>
      <c r="F5437" s="26">
        <v>50</v>
      </c>
      <c r="G5437" s="24">
        <v>0.17</v>
      </c>
      <c r="H5437">
        <f>VLOOKUP($B5437,產品!$A$1:$E$61,4,FALSE)*(1-$G5437)*$F5437</f>
        <v>41500</v>
      </c>
      <c r="I5437" s="58">
        <f>$H5437-VLOOKUP($B5437,產品!$A$2:$E$61,5,FALSE)*F5437-$R5437</f>
        <v>21085</v>
      </c>
      <c r="J5437">
        <f t="shared" si="252"/>
        <v>2022</v>
      </c>
      <c r="P5437" t="str">
        <f>MID(VLOOKUP($D5437,業務!$A$1:$E$11,2,FALSE),FIND("/",VLOOKUP($D5437,業務!$A$1:$E$11,2,FALSE))+1,2)</f>
        <v>專員</v>
      </c>
      <c r="Q5437">
        <f t="shared" si="253"/>
        <v>0.01</v>
      </c>
      <c r="R5437">
        <f t="shared" si="254"/>
        <v>415</v>
      </c>
    </row>
    <row r="5438" spans="1:18" ht="15.75" customHeight="1">
      <c r="A5438" s="19">
        <v>5437</v>
      </c>
      <c r="B5438" s="4">
        <v>31</v>
      </c>
      <c r="C5438" s="15">
        <v>11</v>
      </c>
      <c r="D5438" s="21">
        <v>2</v>
      </c>
      <c r="E5438" s="22">
        <v>44853</v>
      </c>
      <c r="F5438" s="26">
        <v>1</v>
      </c>
      <c r="G5438" s="24">
        <v>0.08</v>
      </c>
      <c r="H5438">
        <f>VLOOKUP($B5438,產品!$A$1:$E$61,4,FALSE)*(1-$G5438)*$F5438</f>
        <v>6440</v>
      </c>
      <c r="I5438" s="58">
        <f>$H5438-VLOOKUP($B5438,產品!$A$2:$E$61,5,FALSE)*F5438-$R5438</f>
        <v>2143.4</v>
      </c>
      <c r="J5438">
        <f t="shared" si="252"/>
        <v>2022</v>
      </c>
      <c r="P5438" t="str">
        <f>MID(VLOOKUP($D5438,業務!$A$1:$E$11,2,FALSE),FIND("/",VLOOKUP($D5438,業務!$A$1:$E$11,2,FALSE))+1,2)</f>
        <v>經理</v>
      </c>
      <c r="Q5438">
        <f t="shared" si="253"/>
        <v>1.4999999999999999E-2</v>
      </c>
      <c r="R5438">
        <f t="shared" si="254"/>
        <v>96.6</v>
      </c>
    </row>
    <row r="5439" spans="1:18" ht="15.75" customHeight="1">
      <c r="A5439" s="19">
        <v>5438</v>
      </c>
      <c r="B5439" s="4">
        <v>47</v>
      </c>
      <c r="C5439" s="15">
        <v>263</v>
      </c>
      <c r="D5439" s="21">
        <v>4</v>
      </c>
      <c r="E5439" s="22">
        <v>44853</v>
      </c>
      <c r="F5439" s="26">
        <v>7</v>
      </c>
      <c r="G5439" s="24">
        <v>0.14000000000000001</v>
      </c>
      <c r="H5439">
        <f>VLOOKUP($B5439,產品!$A$1:$E$61,4,FALSE)*(1-$G5439)*$F5439</f>
        <v>120400</v>
      </c>
      <c r="I5439" s="58">
        <f>$H5439-VLOOKUP($B5439,產品!$A$2:$E$61,5,FALSE)*F5439-$R5439</f>
        <v>27955.200000000001</v>
      </c>
      <c r="J5439">
        <f t="shared" si="252"/>
        <v>2022</v>
      </c>
      <c r="P5439" t="str">
        <f>MID(VLOOKUP($D5439,業務!$A$1:$E$11,2,FALSE),FIND("/",VLOOKUP($D5439,業務!$A$1:$E$11,2,FALSE))+1,2)</f>
        <v>副理</v>
      </c>
      <c r="Q5439">
        <f t="shared" si="253"/>
        <v>1.2E-2</v>
      </c>
      <c r="R5439">
        <f t="shared" si="254"/>
        <v>1444.8</v>
      </c>
    </row>
    <row r="5440" spans="1:18" ht="15.75" customHeight="1">
      <c r="A5440" s="19">
        <v>5439</v>
      </c>
      <c r="B5440" s="4">
        <v>51</v>
      </c>
      <c r="C5440" s="15">
        <v>7</v>
      </c>
      <c r="D5440" s="21">
        <v>1</v>
      </c>
      <c r="E5440" s="33">
        <v>44853</v>
      </c>
      <c r="F5440" s="14">
        <v>8</v>
      </c>
      <c r="G5440" s="34">
        <v>0.14000000000000001</v>
      </c>
      <c r="H5440">
        <f>VLOOKUP($B5440,產品!$A$1:$E$61,4,FALSE)*(1-$G5440)*$F5440</f>
        <v>137600</v>
      </c>
      <c r="I5440" s="58">
        <f>$H5440-VLOOKUP($B5440,產品!$A$2:$E$61,5,FALSE)*F5440-$R5440</f>
        <v>24224</v>
      </c>
      <c r="J5440">
        <f t="shared" si="252"/>
        <v>2022</v>
      </c>
      <c r="P5440" t="str">
        <f>MID(VLOOKUP($D5440,業務!$A$1:$E$11,2,FALSE),FIND("/",VLOOKUP($D5440,業務!$A$1:$E$11,2,FALSE))+1,2)</f>
        <v>專員</v>
      </c>
      <c r="Q5440">
        <f t="shared" si="253"/>
        <v>0.01</v>
      </c>
      <c r="R5440">
        <f t="shared" si="254"/>
        <v>1376</v>
      </c>
    </row>
    <row r="5441" spans="1:18" ht="15.75" customHeight="1">
      <c r="A5441" s="19">
        <v>5440</v>
      </c>
      <c r="B5441" s="4">
        <v>57</v>
      </c>
      <c r="C5441" s="15">
        <v>274</v>
      </c>
      <c r="D5441" s="21">
        <v>6</v>
      </c>
      <c r="E5441" s="22">
        <v>44853</v>
      </c>
      <c r="F5441" s="26">
        <v>9</v>
      </c>
      <c r="G5441" s="24">
        <v>0.06</v>
      </c>
      <c r="H5441">
        <f>VLOOKUP($B5441,產品!$A$1:$E$61,4,FALSE)*(1-$G5441)*$F5441</f>
        <v>152280</v>
      </c>
      <c r="I5441" s="58">
        <f>$H5441-VLOOKUP($B5441,產品!$A$2:$E$61,5,FALSE)*F5441-$R5441</f>
        <v>37357.199999999997</v>
      </c>
      <c r="J5441">
        <f t="shared" si="252"/>
        <v>2022</v>
      </c>
      <c r="P5441" t="str">
        <f>MID(VLOOKUP($D5441,業務!$A$1:$E$11,2,FALSE),FIND("/",VLOOKUP($D5441,業務!$A$1:$E$11,2,FALSE))+1,2)</f>
        <v>專員</v>
      </c>
      <c r="Q5441">
        <f t="shared" si="253"/>
        <v>0.01</v>
      </c>
      <c r="R5441">
        <f t="shared" si="254"/>
        <v>1522.8</v>
      </c>
    </row>
    <row r="5442" spans="1:18" ht="15.75" customHeight="1">
      <c r="A5442" s="19">
        <v>5441</v>
      </c>
      <c r="B5442" s="4">
        <v>55</v>
      </c>
      <c r="C5442" s="15">
        <v>282</v>
      </c>
      <c r="D5442" s="21">
        <v>2</v>
      </c>
      <c r="E5442" s="22">
        <v>44853</v>
      </c>
      <c r="F5442" s="26">
        <v>9</v>
      </c>
      <c r="G5442" s="24">
        <v>0.17</v>
      </c>
      <c r="H5442">
        <f>VLOOKUP($B5442,產品!$A$1:$E$61,4,FALSE)*(1-$G5442)*$F5442</f>
        <v>149400</v>
      </c>
      <c r="I5442" s="58">
        <f>$H5442-VLOOKUP($B5442,產品!$A$2:$E$61,5,FALSE)*F5442-$R5442</f>
        <v>21159</v>
      </c>
      <c r="J5442">
        <f t="shared" si="252"/>
        <v>2022</v>
      </c>
      <c r="P5442" t="str">
        <f>MID(VLOOKUP($D5442,業務!$A$1:$E$11,2,FALSE),FIND("/",VLOOKUP($D5442,業務!$A$1:$E$11,2,FALSE))+1,2)</f>
        <v>經理</v>
      </c>
      <c r="Q5442">
        <f t="shared" si="253"/>
        <v>1.4999999999999999E-2</v>
      </c>
      <c r="R5442">
        <f t="shared" si="254"/>
        <v>2241</v>
      </c>
    </row>
    <row r="5443" spans="1:18" ht="15.75" customHeight="1">
      <c r="A5443" s="19">
        <v>5442</v>
      </c>
      <c r="B5443" s="4">
        <v>6</v>
      </c>
      <c r="C5443" s="15">
        <v>122</v>
      </c>
      <c r="D5443" s="21">
        <v>3</v>
      </c>
      <c r="E5443" s="22">
        <v>44853</v>
      </c>
      <c r="F5443" s="26">
        <v>40</v>
      </c>
      <c r="G5443" s="24">
        <v>0.13</v>
      </c>
      <c r="H5443">
        <f>VLOOKUP($B5443,產品!$A$1:$E$61,4,FALSE)*(1-$G5443)*$F5443</f>
        <v>34800</v>
      </c>
      <c r="I5443" s="58">
        <f>$H5443-VLOOKUP($B5443,產品!$A$2:$E$61,5,FALSE)*F5443-$R5443</f>
        <v>18243.2</v>
      </c>
      <c r="J5443">
        <f t="shared" ref="J5443:J5506" si="255">YEAR(E5443)</f>
        <v>2022</v>
      </c>
      <c r="P5443" t="str">
        <f>MID(VLOOKUP($D5443,業務!$A$1:$E$11,2,FALSE),FIND("/",VLOOKUP($D5443,業務!$A$1:$E$11,2,FALSE))+1,2)</f>
        <v>協理</v>
      </c>
      <c r="Q5443">
        <f t="shared" ref="Q5443:Q5506" si="256">IF($P5443="專員",1%,IF($P5443="副理",1.2%,IF($P5443="經理",1.5%,IF($P5443="協理",1.6%,0))))</f>
        <v>1.6E-2</v>
      </c>
      <c r="R5443">
        <f t="shared" ref="R5443:R5506" si="257">$H5443*$Q5443</f>
        <v>556.80000000000007</v>
      </c>
    </row>
    <row r="5444" spans="1:18" ht="15.75" customHeight="1">
      <c r="A5444" s="19">
        <v>5443</v>
      </c>
      <c r="B5444" s="4">
        <v>8</v>
      </c>
      <c r="C5444" s="15">
        <v>116</v>
      </c>
      <c r="D5444" s="21">
        <v>1</v>
      </c>
      <c r="E5444" s="22">
        <v>44853</v>
      </c>
      <c r="F5444" s="26">
        <v>40</v>
      </c>
      <c r="G5444" s="24">
        <v>0.18</v>
      </c>
      <c r="H5444">
        <f>VLOOKUP($B5444,產品!$A$1:$E$61,4,FALSE)*(1-$G5444)*$F5444</f>
        <v>32800.000000000007</v>
      </c>
      <c r="I5444" s="58">
        <f>$H5444-VLOOKUP($B5444,產品!$A$2:$E$61,5,FALSE)*F5444-$R5444</f>
        <v>16472.000000000007</v>
      </c>
      <c r="J5444">
        <f t="shared" si="255"/>
        <v>2022</v>
      </c>
      <c r="P5444" t="str">
        <f>MID(VLOOKUP($D5444,業務!$A$1:$E$11,2,FALSE),FIND("/",VLOOKUP($D5444,業務!$A$1:$E$11,2,FALSE))+1,2)</f>
        <v>專員</v>
      </c>
      <c r="Q5444">
        <f t="shared" si="256"/>
        <v>0.01</v>
      </c>
      <c r="R5444">
        <f t="shared" si="257"/>
        <v>328.00000000000006</v>
      </c>
    </row>
    <row r="5445" spans="1:18" ht="15.75" customHeight="1">
      <c r="A5445" s="19">
        <v>5444</v>
      </c>
      <c r="B5445" s="4">
        <v>18</v>
      </c>
      <c r="C5445" s="15">
        <v>293</v>
      </c>
      <c r="D5445" s="21">
        <v>5</v>
      </c>
      <c r="E5445" s="33">
        <v>44853</v>
      </c>
      <c r="F5445" s="14">
        <v>90</v>
      </c>
      <c r="G5445" s="34">
        <v>0.13</v>
      </c>
      <c r="H5445">
        <f>VLOOKUP($B5445,產品!$A$1:$E$61,4,FALSE)*(1-$G5445)*$F5445</f>
        <v>140940</v>
      </c>
      <c r="I5445" s="58">
        <f>$H5445-VLOOKUP($B5445,產品!$A$2:$E$61,5,FALSE)*F5445-$R5445</f>
        <v>74730.600000000006</v>
      </c>
      <c r="J5445">
        <f t="shared" si="255"/>
        <v>2022</v>
      </c>
      <c r="P5445" t="str">
        <f>MID(VLOOKUP($D5445,業務!$A$1:$E$11,2,FALSE),FIND("/",VLOOKUP($D5445,業務!$A$1:$E$11,2,FALSE))+1,2)</f>
        <v>專員</v>
      </c>
      <c r="Q5445">
        <f t="shared" si="256"/>
        <v>0.01</v>
      </c>
      <c r="R5445">
        <f t="shared" si="257"/>
        <v>1409.4</v>
      </c>
    </row>
    <row r="5446" spans="1:18" ht="15.75" customHeight="1">
      <c r="A5446" s="19">
        <v>5445</v>
      </c>
      <c r="B5446" s="4">
        <v>37</v>
      </c>
      <c r="C5446" s="15">
        <v>134</v>
      </c>
      <c r="D5446" s="21">
        <v>3</v>
      </c>
      <c r="E5446" s="22">
        <v>44854</v>
      </c>
      <c r="F5446" s="26">
        <v>4</v>
      </c>
      <c r="G5446" s="24">
        <v>0.06</v>
      </c>
      <c r="H5446">
        <f>VLOOKUP($B5446,產品!$A$1:$E$61,4,FALSE)*(1-$G5446)*$F5446</f>
        <v>45120</v>
      </c>
      <c r="I5446" s="58">
        <f>$H5446-VLOOKUP($B5446,產品!$A$2:$E$61,5,FALSE)*F5446-$R5446</f>
        <v>13198.08</v>
      </c>
      <c r="J5446">
        <f t="shared" si="255"/>
        <v>2022</v>
      </c>
      <c r="P5446" t="str">
        <f>MID(VLOOKUP($D5446,業務!$A$1:$E$11,2,FALSE),FIND("/",VLOOKUP($D5446,業務!$A$1:$E$11,2,FALSE))+1,2)</f>
        <v>協理</v>
      </c>
      <c r="Q5446">
        <f t="shared" si="256"/>
        <v>1.6E-2</v>
      </c>
      <c r="R5446">
        <f t="shared" si="257"/>
        <v>721.92</v>
      </c>
    </row>
    <row r="5447" spans="1:18" ht="15.75" customHeight="1">
      <c r="A5447" s="19">
        <v>5446</v>
      </c>
      <c r="B5447" s="4">
        <v>42</v>
      </c>
      <c r="C5447" s="15">
        <v>2</v>
      </c>
      <c r="D5447" s="21">
        <v>10</v>
      </c>
      <c r="E5447" s="22">
        <v>44854</v>
      </c>
      <c r="F5447" s="26">
        <v>6</v>
      </c>
      <c r="G5447" s="24">
        <v>0.06</v>
      </c>
      <c r="H5447">
        <f>VLOOKUP($B5447,產品!$A$1:$E$61,4,FALSE)*(1-$G5447)*$F5447</f>
        <v>84600</v>
      </c>
      <c r="I5447" s="58">
        <f>$H5447-VLOOKUP($B5447,產品!$A$2:$E$61,5,FALSE)*F5447-$R5447</f>
        <v>25254</v>
      </c>
      <c r="J5447">
        <f t="shared" si="255"/>
        <v>2022</v>
      </c>
      <c r="P5447" t="str">
        <f>MID(VLOOKUP($D5447,業務!$A$1:$E$11,2,FALSE),FIND("/",VLOOKUP($D5447,業務!$A$1:$E$11,2,FALSE))+1,2)</f>
        <v>專員</v>
      </c>
      <c r="Q5447">
        <f t="shared" si="256"/>
        <v>0.01</v>
      </c>
      <c r="R5447">
        <f t="shared" si="257"/>
        <v>846</v>
      </c>
    </row>
    <row r="5448" spans="1:18" ht="15.75" customHeight="1">
      <c r="A5448" s="19">
        <v>5447</v>
      </c>
      <c r="B5448" s="4">
        <v>20</v>
      </c>
      <c r="C5448" s="15">
        <v>264</v>
      </c>
      <c r="D5448" s="21">
        <v>2</v>
      </c>
      <c r="E5448" s="22">
        <v>44854</v>
      </c>
      <c r="F5448" s="26">
        <v>135</v>
      </c>
      <c r="G5448" s="24">
        <v>0.17</v>
      </c>
      <c r="H5448">
        <f>VLOOKUP($B5448,產品!$A$1:$E$61,4,FALSE)*(1-$G5448)*$F5448</f>
        <v>201690</v>
      </c>
      <c r="I5448" s="58">
        <f>$H5448-VLOOKUP($B5448,產品!$A$2:$E$61,5,FALSE)*F5448-$R5448</f>
        <v>101464.65</v>
      </c>
      <c r="J5448">
        <f t="shared" si="255"/>
        <v>2022</v>
      </c>
      <c r="P5448" t="str">
        <f>MID(VLOOKUP($D5448,業務!$A$1:$E$11,2,FALSE),FIND("/",VLOOKUP($D5448,業務!$A$1:$E$11,2,FALSE))+1,2)</f>
        <v>經理</v>
      </c>
      <c r="Q5448">
        <f t="shared" si="256"/>
        <v>1.4999999999999999E-2</v>
      </c>
      <c r="R5448">
        <f t="shared" si="257"/>
        <v>3025.35</v>
      </c>
    </row>
    <row r="5449" spans="1:18" ht="15.75" customHeight="1">
      <c r="A5449" s="19">
        <v>5448</v>
      </c>
      <c r="B5449" s="4">
        <v>50</v>
      </c>
      <c r="C5449" s="15">
        <v>266</v>
      </c>
      <c r="D5449" s="21">
        <v>10</v>
      </c>
      <c r="E5449" s="22">
        <v>44855</v>
      </c>
      <c r="F5449" s="26">
        <v>4</v>
      </c>
      <c r="G5449" s="24">
        <v>0.14000000000000001</v>
      </c>
      <c r="H5449">
        <f>VLOOKUP($B5449,產品!$A$1:$E$61,4,FALSE)*(1-$G5449)*$F5449</f>
        <v>61920</v>
      </c>
      <c r="I5449" s="58">
        <f>$H5449-VLOOKUP($B5449,產品!$A$2:$E$61,5,FALSE)*F5449-$R5449</f>
        <v>10900.8</v>
      </c>
      <c r="J5449">
        <f t="shared" si="255"/>
        <v>2022</v>
      </c>
      <c r="P5449" t="str">
        <f>MID(VLOOKUP($D5449,業務!$A$1:$E$11,2,FALSE),FIND("/",VLOOKUP($D5449,業務!$A$1:$E$11,2,FALSE))+1,2)</f>
        <v>專員</v>
      </c>
      <c r="Q5449">
        <f t="shared" si="256"/>
        <v>0.01</v>
      </c>
      <c r="R5449">
        <f t="shared" si="257"/>
        <v>619.20000000000005</v>
      </c>
    </row>
    <row r="5450" spans="1:18" ht="15.75" customHeight="1">
      <c r="A5450" s="19">
        <v>5449</v>
      </c>
      <c r="B5450" s="4">
        <v>31</v>
      </c>
      <c r="C5450" s="15">
        <v>112</v>
      </c>
      <c r="D5450" s="21">
        <v>7</v>
      </c>
      <c r="E5450" s="22">
        <v>44855</v>
      </c>
      <c r="F5450" s="26">
        <v>5</v>
      </c>
      <c r="G5450" s="24">
        <v>0.05</v>
      </c>
      <c r="H5450">
        <f>VLOOKUP($B5450,產品!$A$1:$E$61,4,FALSE)*(1-$G5450)*$F5450</f>
        <v>33250</v>
      </c>
      <c r="I5450" s="58">
        <f>$H5450-VLOOKUP($B5450,產品!$A$2:$E$61,5,FALSE)*F5450-$R5450</f>
        <v>11851</v>
      </c>
      <c r="J5450">
        <f t="shared" si="255"/>
        <v>2022</v>
      </c>
      <c r="P5450" t="str">
        <f>MID(VLOOKUP($D5450,業務!$A$1:$E$11,2,FALSE),FIND("/",VLOOKUP($D5450,業務!$A$1:$E$11,2,FALSE))+1,2)</f>
        <v>副理</v>
      </c>
      <c r="Q5450">
        <f t="shared" si="256"/>
        <v>1.2E-2</v>
      </c>
      <c r="R5450">
        <f t="shared" si="257"/>
        <v>399</v>
      </c>
    </row>
    <row r="5451" spans="1:18" ht="15.75" customHeight="1">
      <c r="A5451" s="19">
        <v>5450</v>
      </c>
      <c r="B5451" s="4">
        <v>31</v>
      </c>
      <c r="C5451" s="15">
        <v>272</v>
      </c>
      <c r="D5451" s="21">
        <v>3</v>
      </c>
      <c r="E5451" s="22">
        <v>44855</v>
      </c>
      <c r="F5451" s="26">
        <v>8</v>
      </c>
      <c r="G5451" s="24">
        <v>0.06</v>
      </c>
      <c r="H5451">
        <f>VLOOKUP($B5451,產品!$A$1:$E$61,4,FALSE)*(1-$G5451)*$F5451</f>
        <v>52640</v>
      </c>
      <c r="I5451" s="58">
        <f>$H5451-VLOOKUP($B5451,產品!$A$2:$E$61,5,FALSE)*F5451-$R5451</f>
        <v>18197.759999999998</v>
      </c>
      <c r="J5451">
        <f t="shared" si="255"/>
        <v>2022</v>
      </c>
      <c r="P5451" t="str">
        <f>MID(VLOOKUP($D5451,業務!$A$1:$E$11,2,FALSE),FIND("/",VLOOKUP($D5451,業務!$A$1:$E$11,2,FALSE))+1,2)</f>
        <v>協理</v>
      </c>
      <c r="Q5451">
        <f t="shared" si="256"/>
        <v>1.6E-2</v>
      </c>
      <c r="R5451">
        <f t="shared" si="257"/>
        <v>842.24</v>
      </c>
    </row>
    <row r="5452" spans="1:18" ht="15.75" customHeight="1">
      <c r="A5452" s="19">
        <v>5451</v>
      </c>
      <c r="B5452" s="4">
        <v>22</v>
      </c>
      <c r="C5452" s="15">
        <v>285</v>
      </c>
      <c r="D5452" s="21">
        <v>8</v>
      </c>
      <c r="E5452" s="22">
        <v>44855</v>
      </c>
      <c r="F5452" s="26">
        <v>20</v>
      </c>
      <c r="G5452" s="24">
        <v>0.15</v>
      </c>
      <c r="H5452">
        <f>VLOOKUP($B5452,產品!$A$1:$E$61,4,FALSE)*(1-$G5452)*$F5452</f>
        <v>30600</v>
      </c>
      <c r="I5452" s="58">
        <f>$H5452-VLOOKUP($B5452,產品!$A$2:$E$61,5,FALSE)*F5452-$R5452</f>
        <v>15894</v>
      </c>
      <c r="J5452">
        <f t="shared" si="255"/>
        <v>2022</v>
      </c>
      <c r="P5452" t="str">
        <f>MID(VLOOKUP($D5452,業務!$A$1:$E$11,2,FALSE),FIND("/",VLOOKUP($D5452,業務!$A$1:$E$11,2,FALSE))+1,2)</f>
        <v>專員</v>
      </c>
      <c r="Q5452">
        <f t="shared" si="256"/>
        <v>0.01</v>
      </c>
      <c r="R5452">
        <f t="shared" si="257"/>
        <v>306</v>
      </c>
    </row>
    <row r="5453" spans="1:18" ht="15.75" customHeight="1">
      <c r="A5453" s="19">
        <v>5452</v>
      </c>
      <c r="B5453" s="4">
        <v>30</v>
      </c>
      <c r="C5453" s="15">
        <v>9</v>
      </c>
      <c r="D5453" s="21">
        <v>5</v>
      </c>
      <c r="E5453" s="22">
        <v>44855</v>
      </c>
      <c r="F5453" s="26">
        <v>35</v>
      </c>
      <c r="G5453" s="24">
        <v>0.14000000000000001</v>
      </c>
      <c r="H5453">
        <f>VLOOKUP($B5453,產品!$A$1:$E$61,4,FALSE)*(1-$G5453)*$F5453</f>
        <v>195650</v>
      </c>
      <c r="I5453" s="58">
        <f>$H5453-VLOOKUP($B5453,產品!$A$2:$E$61,5,FALSE)*F5453-$R5453</f>
        <v>57193.5</v>
      </c>
      <c r="J5453">
        <f t="shared" si="255"/>
        <v>2022</v>
      </c>
      <c r="P5453" t="str">
        <f>MID(VLOOKUP($D5453,業務!$A$1:$E$11,2,FALSE),FIND("/",VLOOKUP($D5453,業務!$A$1:$E$11,2,FALSE))+1,2)</f>
        <v>專員</v>
      </c>
      <c r="Q5453">
        <f t="shared" si="256"/>
        <v>0.01</v>
      </c>
      <c r="R5453">
        <f t="shared" si="257"/>
        <v>1956.5</v>
      </c>
    </row>
    <row r="5454" spans="1:18" ht="15.75" customHeight="1">
      <c r="A5454" s="19">
        <v>5453</v>
      </c>
      <c r="B5454" s="4">
        <v>3</v>
      </c>
      <c r="C5454" s="15">
        <v>10</v>
      </c>
      <c r="D5454" s="21">
        <v>7</v>
      </c>
      <c r="E5454" s="22">
        <v>44855</v>
      </c>
      <c r="F5454" s="26">
        <v>70</v>
      </c>
      <c r="G5454" s="24">
        <v>0.13</v>
      </c>
      <c r="H5454">
        <f>VLOOKUP($B5454,產品!$A$1:$E$61,4,FALSE)*(1-$G5454)*$F5454</f>
        <v>60900</v>
      </c>
      <c r="I5454" s="58">
        <f>$H5454-VLOOKUP($B5454,產品!$A$2:$E$61,5,FALSE)*F5454-$R5454</f>
        <v>32169.200000000001</v>
      </c>
      <c r="J5454">
        <f t="shared" si="255"/>
        <v>2022</v>
      </c>
      <c r="P5454" t="str">
        <f>MID(VLOOKUP($D5454,業務!$A$1:$E$11,2,FALSE),FIND("/",VLOOKUP($D5454,業務!$A$1:$E$11,2,FALSE))+1,2)</f>
        <v>副理</v>
      </c>
      <c r="Q5454">
        <f t="shared" si="256"/>
        <v>1.2E-2</v>
      </c>
      <c r="R5454">
        <f t="shared" si="257"/>
        <v>730.80000000000007</v>
      </c>
    </row>
    <row r="5455" spans="1:18" ht="15.75" customHeight="1">
      <c r="A5455" s="19">
        <v>5454</v>
      </c>
      <c r="B5455" s="4">
        <v>46</v>
      </c>
      <c r="C5455" s="15">
        <v>278</v>
      </c>
      <c r="D5455" s="21">
        <v>9</v>
      </c>
      <c r="E5455" s="22">
        <v>44856</v>
      </c>
      <c r="F5455" s="26">
        <v>4</v>
      </c>
      <c r="G5455" s="24">
        <v>0.2</v>
      </c>
      <c r="H5455">
        <f>VLOOKUP($B5455,產品!$A$1:$E$61,4,FALSE)*(1-$G5455)*$F5455</f>
        <v>54400</v>
      </c>
      <c r="I5455" s="58">
        <f>$H5455-VLOOKUP($B5455,產品!$A$2:$E$61,5,FALSE)*F5455-$R5455</f>
        <v>9384</v>
      </c>
      <c r="J5455">
        <f t="shared" si="255"/>
        <v>2022</v>
      </c>
      <c r="P5455" t="str">
        <f>MID(VLOOKUP($D5455,業務!$A$1:$E$11,2,FALSE),FIND("/",VLOOKUP($D5455,業務!$A$1:$E$11,2,FALSE))+1,2)</f>
        <v>經理</v>
      </c>
      <c r="Q5455">
        <f t="shared" si="256"/>
        <v>1.4999999999999999E-2</v>
      </c>
      <c r="R5455">
        <f t="shared" si="257"/>
        <v>816</v>
      </c>
    </row>
    <row r="5456" spans="1:18" ht="15.75" customHeight="1">
      <c r="A5456" s="19">
        <v>5455</v>
      </c>
      <c r="B5456" s="4">
        <v>49</v>
      </c>
      <c r="C5456" s="15">
        <v>289</v>
      </c>
      <c r="D5456" s="21">
        <v>3</v>
      </c>
      <c r="E5456" s="22">
        <v>44856</v>
      </c>
      <c r="F5456" s="26">
        <v>8</v>
      </c>
      <c r="G5456" s="24">
        <v>0.17</v>
      </c>
      <c r="H5456">
        <f>VLOOKUP($B5456,產品!$A$1:$E$61,4,FALSE)*(1-$G5456)*$F5456</f>
        <v>99600</v>
      </c>
      <c r="I5456" s="58">
        <f>$H5456-VLOOKUP($B5456,產品!$A$2:$E$61,5,FALSE)*F5456-$R5456</f>
        <v>14006.4</v>
      </c>
      <c r="J5456">
        <f t="shared" si="255"/>
        <v>2022</v>
      </c>
      <c r="P5456" t="str">
        <f>MID(VLOOKUP($D5456,業務!$A$1:$E$11,2,FALSE),FIND("/",VLOOKUP($D5456,業務!$A$1:$E$11,2,FALSE))+1,2)</f>
        <v>協理</v>
      </c>
      <c r="Q5456">
        <f t="shared" si="256"/>
        <v>1.6E-2</v>
      </c>
      <c r="R5456">
        <f t="shared" si="257"/>
        <v>1593.6000000000001</v>
      </c>
    </row>
    <row r="5457" spans="1:18" ht="15.75" customHeight="1">
      <c r="A5457" s="19">
        <v>5456</v>
      </c>
      <c r="B5457" s="4">
        <v>47</v>
      </c>
      <c r="C5457" s="15">
        <v>278</v>
      </c>
      <c r="D5457" s="21">
        <v>5</v>
      </c>
      <c r="E5457" s="22">
        <v>44856</v>
      </c>
      <c r="F5457" s="26">
        <v>11</v>
      </c>
      <c r="G5457" s="24">
        <v>0.09</v>
      </c>
      <c r="H5457">
        <f>VLOOKUP($B5457,產品!$A$1:$E$61,4,FALSE)*(1-$G5457)*$F5457</f>
        <v>200200</v>
      </c>
      <c r="I5457" s="58">
        <f>$H5457-VLOOKUP($B5457,產品!$A$2:$E$61,5,FALSE)*F5457-$R5457</f>
        <v>55198</v>
      </c>
      <c r="J5457">
        <f t="shared" si="255"/>
        <v>2022</v>
      </c>
      <c r="P5457" t="str">
        <f>MID(VLOOKUP($D5457,業務!$A$1:$E$11,2,FALSE),FIND("/",VLOOKUP($D5457,業務!$A$1:$E$11,2,FALSE))+1,2)</f>
        <v>專員</v>
      </c>
      <c r="Q5457">
        <f t="shared" si="256"/>
        <v>0.01</v>
      </c>
      <c r="R5457">
        <f t="shared" si="257"/>
        <v>2002</v>
      </c>
    </row>
    <row r="5458" spans="1:18" ht="15.75" customHeight="1">
      <c r="A5458" s="19">
        <v>5457</v>
      </c>
      <c r="B5458" s="4">
        <v>55</v>
      </c>
      <c r="C5458" s="15">
        <v>272</v>
      </c>
      <c r="D5458" s="21">
        <v>3</v>
      </c>
      <c r="E5458" s="22">
        <v>44856</v>
      </c>
      <c r="F5458" s="26">
        <v>11</v>
      </c>
      <c r="G5458" s="24">
        <v>0.1</v>
      </c>
      <c r="H5458">
        <f>VLOOKUP($B5458,產品!$A$1:$E$61,4,FALSE)*(1-$G5458)*$F5458</f>
        <v>198000</v>
      </c>
      <c r="I5458" s="58">
        <f>$H5458-VLOOKUP($B5458,產品!$A$2:$E$61,5,FALSE)*F5458-$R5458</f>
        <v>40832</v>
      </c>
      <c r="J5458">
        <f t="shared" si="255"/>
        <v>2022</v>
      </c>
      <c r="P5458" t="str">
        <f>MID(VLOOKUP($D5458,業務!$A$1:$E$11,2,FALSE),FIND("/",VLOOKUP($D5458,業務!$A$1:$E$11,2,FALSE))+1,2)</f>
        <v>協理</v>
      </c>
      <c r="Q5458">
        <f t="shared" si="256"/>
        <v>1.6E-2</v>
      </c>
      <c r="R5458">
        <f t="shared" si="257"/>
        <v>3168</v>
      </c>
    </row>
    <row r="5459" spans="1:18" ht="15.75" customHeight="1">
      <c r="A5459" s="19">
        <v>5458</v>
      </c>
      <c r="B5459" s="4">
        <v>23</v>
      </c>
      <c r="C5459" s="15">
        <v>9</v>
      </c>
      <c r="D5459" s="21">
        <v>3</v>
      </c>
      <c r="E5459" s="22">
        <v>44856</v>
      </c>
      <c r="F5459" s="26">
        <v>100</v>
      </c>
      <c r="G5459" s="24">
        <v>0.14000000000000001</v>
      </c>
      <c r="H5459">
        <f>VLOOKUP($B5459,產品!$A$1:$E$61,4,FALSE)*(1-$G5459)*$F5459</f>
        <v>154800</v>
      </c>
      <c r="I5459" s="58">
        <f>$H5459-VLOOKUP($B5459,產品!$A$2:$E$61,5,FALSE)*F5459-$R5459</f>
        <v>80323.199999999997</v>
      </c>
      <c r="J5459">
        <f t="shared" si="255"/>
        <v>2022</v>
      </c>
      <c r="P5459" t="str">
        <f>MID(VLOOKUP($D5459,業務!$A$1:$E$11,2,FALSE),FIND("/",VLOOKUP($D5459,業務!$A$1:$E$11,2,FALSE))+1,2)</f>
        <v>協理</v>
      </c>
      <c r="Q5459">
        <f t="shared" si="256"/>
        <v>1.6E-2</v>
      </c>
      <c r="R5459">
        <f t="shared" si="257"/>
        <v>2476.8000000000002</v>
      </c>
    </row>
    <row r="5460" spans="1:18" ht="15.75" customHeight="1">
      <c r="A5460" s="19">
        <v>5459</v>
      </c>
      <c r="B5460" s="4">
        <v>28</v>
      </c>
      <c r="C5460" s="15">
        <v>11</v>
      </c>
      <c r="D5460" s="21">
        <v>1</v>
      </c>
      <c r="E5460" s="22">
        <v>44857</v>
      </c>
      <c r="F5460" s="26">
        <v>4</v>
      </c>
      <c r="G5460" s="24">
        <v>7.0000000000000007E-2</v>
      </c>
      <c r="H5460">
        <f>VLOOKUP($B5460,產品!$A$1:$E$61,4,FALSE)*(1-$G5460)*$F5460</f>
        <v>27899.999999999996</v>
      </c>
      <c r="I5460" s="58">
        <f>$H5460-VLOOKUP($B5460,產品!$A$2:$E$61,5,FALSE)*F5460-$R5460</f>
        <v>9620.9999999999964</v>
      </c>
      <c r="J5460">
        <f t="shared" si="255"/>
        <v>2022</v>
      </c>
      <c r="P5460" t="str">
        <f>MID(VLOOKUP($D5460,業務!$A$1:$E$11,2,FALSE),FIND("/",VLOOKUP($D5460,業務!$A$1:$E$11,2,FALSE))+1,2)</f>
        <v>專員</v>
      </c>
      <c r="Q5460">
        <f t="shared" si="256"/>
        <v>0.01</v>
      </c>
      <c r="R5460">
        <f t="shared" si="257"/>
        <v>278.99999999999994</v>
      </c>
    </row>
    <row r="5461" spans="1:18" ht="15.75" customHeight="1">
      <c r="A5461" s="19">
        <v>5460</v>
      </c>
      <c r="B5461" s="4">
        <v>53</v>
      </c>
      <c r="C5461" s="15">
        <v>5</v>
      </c>
      <c r="D5461" s="21">
        <v>4</v>
      </c>
      <c r="E5461" s="22">
        <v>44857</v>
      </c>
      <c r="F5461" s="26">
        <v>5</v>
      </c>
      <c r="G5461" s="24">
        <v>0.05</v>
      </c>
      <c r="H5461">
        <f>VLOOKUP($B5461,產品!$A$1:$E$61,4,FALSE)*(1-$G5461)*$F5461</f>
        <v>71250</v>
      </c>
      <c r="I5461" s="58">
        <f>$H5461-VLOOKUP($B5461,產品!$A$2:$E$61,5,FALSE)*F5461-$R5461</f>
        <v>17895</v>
      </c>
      <c r="J5461">
        <f t="shared" si="255"/>
        <v>2022</v>
      </c>
      <c r="P5461" t="str">
        <f>MID(VLOOKUP($D5461,業務!$A$1:$E$11,2,FALSE),FIND("/",VLOOKUP($D5461,業務!$A$1:$E$11,2,FALSE))+1,2)</f>
        <v>副理</v>
      </c>
      <c r="Q5461">
        <f t="shared" si="256"/>
        <v>1.2E-2</v>
      </c>
      <c r="R5461">
        <f t="shared" si="257"/>
        <v>855</v>
      </c>
    </row>
    <row r="5462" spans="1:18" ht="15.75" customHeight="1">
      <c r="A5462" s="19">
        <v>5461</v>
      </c>
      <c r="B5462" s="4">
        <v>29</v>
      </c>
      <c r="C5462" s="15">
        <v>126</v>
      </c>
      <c r="D5462" s="21">
        <v>9</v>
      </c>
      <c r="E5462" s="22">
        <v>44857</v>
      </c>
      <c r="F5462" s="26">
        <v>5</v>
      </c>
      <c r="G5462" s="24">
        <v>0.11</v>
      </c>
      <c r="H5462">
        <f>VLOOKUP($B5462,產品!$A$1:$E$61,4,FALSE)*(1-$G5462)*$F5462</f>
        <v>26700</v>
      </c>
      <c r="I5462" s="58">
        <f>$H5462-VLOOKUP($B5462,產品!$A$2:$E$61,5,FALSE)*F5462-$R5462</f>
        <v>8299.5</v>
      </c>
      <c r="J5462">
        <f t="shared" si="255"/>
        <v>2022</v>
      </c>
      <c r="P5462" t="str">
        <f>MID(VLOOKUP($D5462,業務!$A$1:$E$11,2,FALSE),FIND("/",VLOOKUP($D5462,業務!$A$1:$E$11,2,FALSE))+1,2)</f>
        <v>經理</v>
      </c>
      <c r="Q5462">
        <f t="shared" si="256"/>
        <v>1.4999999999999999E-2</v>
      </c>
      <c r="R5462">
        <f t="shared" si="257"/>
        <v>400.5</v>
      </c>
    </row>
    <row r="5463" spans="1:18" ht="15.75" customHeight="1">
      <c r="A5463" s="19">
        <v>5462</v>
      </c>
      <c r="B5463" s="4">
        <v>37</v>
      </c>
      <c r="C5463" s="15">
        <v>267</v>
      </c>
      <c r="D5463" s="21">
        <v>5</v>
      </c>
      <c r="E5463" s="22">
        <v>44857</v>
      </c>
      <c r="F5463" s="26">
        <v>6</v>
      </c>
      <c r="G5463" s="24">
        <v>0.12</v>
      </c>
      <c r="H5463">
        <f>VLOOKUP($B5463,產品!$A$1:$E$61,4,FALSE)*(1-$G5463)*$F5463</f>
        <v>63360</v>
      </c>
      <c r="I5463" s="58">
        <f>$H5463-VLOOKUP($B5463,產品!$A$2:$E$61,5,FALSE)*F5463-$R5463</f>
        <v>15926.4</v>
      </c>
      <c r="J5463">
        <f t="shared" si="255"/>
        <v>2022</v>
      </c>
      <c r="P5463" t="str">
        <f>MID(VLOOKUP($D5463,業務!$A$1:$E$11,2,FALSE),FIND("/",VLOOKUP($D5463,業務!$A$1:$E$11,2,FALSE))+1,2)</f>
        <v>專員</v>
      </c>
      <c r="Q5463">
        <f t="shared" si="256"/>
        <v>0.01</v>
      </c>
      <c r="R5463">
        <f t="shared" si="257"/>
        <v>633.6</v>
      </c>
    </row>
    <row r="5464" spans="1:18" ht="15.75" customHeight="1">
      <c r="A5464" s="19">
        <v>5463</v>
      </c>
      <c r="B5464" s="4">
        <v>39</v>
      </c>
      <c r="C5464" s="15">
        <v>120</v>
      </c>
      <c r="D5464" s="21">
        <v>6</v>
      </c>
      <c r="E5464" s="22">
        <v>44857</v>
      </c>
      <c r="F5464" s="26">
        <v>9</v>
      </c>
      <c r="G5464" s="24">
        <v>0.09</v>
      </c>
      <c r="H5464">
        <f>VLOOKUP($B5464,產品!$A$1:$E$61,4,FALSE)*(1-$G5464)*$F5464</f>
        <v>147420</v>
      </c>
      <c r="I5464" s="58">
        <f>$H5464-VLOOKUP($B5464,產品!$A$2:$E$61,5,FALSE)*F5464-$R5464</f>
        <v>40645.800000000003</v>
      </c>
      <c r="J5464">
        <f t="shared" si="255"/>
        <v>2022</v>
      </c>
      <c r="P5464" t="str">
        <f>MID(VLOOKUP($D5464,業務!$A$1:$E$11,2,FALSE),FIND("/",VLOOKUP($D5464,業務!$A$1:$E$11,2,FALSE))+1,2)</f>
        <v>專員</v>
      </c>
      <c r="Q5464">
        <f t="shared" si="256"/>
        <v>0.01</v>
      </c>
      <c r="R5464">
        <f t="shared" si="257"/>
        <v>1474.2</v>
      </c>
    </row>
    <row r="5465" spans="1:18" ht="15.75" customHeight="1">
      <c r="A5465" s="19">
        <v>5464</v>
      </c>
      <c r="B5465" s="4">
        <v>58</v>
      </c>
      <c r="C5465" s="15">
        <v>263</v>
      </c>
      <c r="D5465" s="21">
        <v>7</v>
      </c>
      <c r="E5465" s="33">
        <v>44857</v>
      </c>
      <c r="F5465" s="14">
        <v>11</v>
      </c>
      <c r="G5465" s="34">
        <v>0.19</v>
      </c>
      <c r="H5465">
        <f>VLOOKUP($B5465,產品!$A$1:$E$61,4,FALSE)*(1-$G5465)*$F5465</f>
        <v>187110</v>
      </c>
      <c r="I5465" s="58">
        <f>$H5465-VLOOKUP($B5465,產品!$A$2:$E$61,5,FALSE)*F5465-$R5465</f>
        <v>23164.680000000029</v>
      </c>
      <c r="J5465">
        <f t="shared" si="255"/>
        <v>2022</v>
      </c>
      <c r="P5465" t="str">
        <f>MID(VLOOKUP($D5465,業務!$A$1:$E$11,2,FALSE),FIND("/",VLOOKUP($D5465,業務!$A$1:$E$11,2,FALSE))+1,2)</f>
        <v>副理</v>
      </c>
      <c r="Q5465">
        <f t="shared" si="256"/>
        <v>1.2E-2</v>
      </c>
      <c r="R5465">
        <f t="shared" si="257"/>
        <v>2245.3200000000002</v>
      </c>
    </row>
    <row r="5466" spans="1:18" ht="15.75" customHeight="1">
      <c r="A5466" s="19">
        <v>5465</v>
      </c>
      <c r="B5466" s="4">
        <v>14</v>
      </c>
      <c r="C5466" s="15">
        <v>276</v>
      </c>
      <c r="D5466" s="21">
        <v>10</v>
      </c>
      <c r="E5466" s="22">
        <v>44857</v>
      </c>
      <c r="F5466" s="26">
        <v>12</v>
      </c>
      <c r="G5466" s="24">
        <v>0.2</v>
      </c>
      <c r="H5466">
        <f>VLOOKUP($B5466,產品!$A$1:$E$61,4,FALSE)*(1-$G5466)*$F5466</f>
        <v>17280</v>
      </c>
      <c r="I5466" s="58">
        <f>$H5466-VLOOKUP($B5466,產品!$A$2:$E$61,5,FALSE)*F5466-$R5466</f>
        <v>8467.2000000000007</v>
      </c>
      <c r="J5466">
        <f t="shared" si="255"/>
        <v>2022</v>
      </c>
      <c r="P5466" t="str">
        <f>MID(VLOOKUP($D5466,業務!$A$1:$E$11,2,FALSE),FIND("/",VLOOKUP($D5466,業務!$A$1:$E$11,2,FALSE))+1,2)</f>
        <v>專員</v>
      </c>
      <c r="Q5466">
        <f t="shared" si="256"/>
        <v>0.01</v>
      </c>
      <c r="R5466">
        <f t="shared" si="257"/>
        <v>172.8</v>
      </c>
    </row>
    <row r="5467" spans="1:18" ht="15.75" customHeight="1">
      <c r="A5467" s="19">
        <v>5466</v>
      </c>
      <c r="B5467" s="4">
        <v>5</v>
      </c>
      <c r="C5467" s="15">
        <v>120</v>
      </c>
      <c r="D5467" s="21">
        <v>1</v>
      </c>
      <c r="E5467" s="22">
        <v>44857</v>
      </c>
      <c r="F5467" s="26">
        <v>150</v>
      </c>
      <c r="G5467" s="24">
        <v>0.15</v>
      </c>
      <c r="H5467">
        <f>VLOOKUP($B5467,產品!$A$1:$E$61,4,FALSE)*(1-$G5467)*$F5467</f>
        <v>127500</v>
      </c>
      <c r="I5467" s="58">
        <f>$H5467-VLOOKUP($B5467,產品!$A$2:$E$61,5,FALSE)*F5467-$R5467</f>
        <v>66225</v>
      </c>
      <c r="J5467">
        <f t="shared" si="255"/>
        <v>2022</v>
      </c>
      <c r="P5467" t="str">
        <f>MID(VLOOKUP($D5467,業務!$A$1:$E$11,2,FALSE),FIND("/",VLOOKUP($D5467,業務!$A$1:$E$11,2,FALSE))+1,2)</f>
        <v>專員</v>
      </c>
      <c r="Q5467">
        <f t="shared" si="256"/>
        <v>0.01</v>
      </c>
      <c r="R5467">
        <f t="shared" si="257"/>
        <v>1275</v>
      </c>
    </row>
    <row r="5468" spans="1:18" ht="15.75" customHeight="1">
      <c r="A5468" s="19">
        <v>5467</v>
      </c>
      <c r="B5468" s="4">
        <v>36</v>
      </c>
      <c r="C5468" s="15">
        <v>118</v>
      </c>
      <c r="D5468" s="21">
        <v>3</v>
      </c>
      <c r="E5468" s="22">
        <v>44858</v>
      </c>
      <c r="F5468" s="26">
        <v>3</v>
      </c>
      <c r="G5468" s="24">
        <v>7.0000000000000007E-2</v>
      </c>
      <c r="H5468">
        <f>VLOOKUP($B5468,產品!$A$1:$E$61,4,FALSE)*(1-$G5468)*$F5468</f>
        <v>25110</v>
      </c>
      <c r="I5468" s="58">
        <f>$H5468-VLOOKUP($B5468,產品!$A$2:$E$61,5,FALSE)*F5468-$R5468</f>
        <v>8508.24</v>
      </c>
      <c r="J5468">
        <f t="shared" si="255"/>
        <v>2022</v>
      </c>
      <c r="P5468" t="str">
        <f>MID(VLOOKUP($D5468,業務!$A$1:$E$11,2,FALSE),FIND("/",VLOOKUP($D5468,業務!$A$1:$E$11,2,FALSE))+1,2)</f>
        <v>協理</v>
      </c>
      <c r="Q5468">
        <f t="shared" si="256"/>
        <v>1.6E-2</v>
      </c>
      <c r="R5468">
        <f t="shared" si="257"/>
        <v>401.76</v>
      </c>
    </row>
    <row r="5469" spans="1:18" ht="15.75" customHeight="1">
      <c r="A5469" s="19">
        <v>5468</v>
      </c>
      <c r="B5469" s="4">
        <v>39</v>
      </c>
      <c r="C5469" s="15">
        <v>115</v>
      </c>
      <c r="D5469" s="21">
        <v>2</v>
      </c>
      <c r="E5469" s="22">
        <v>44858</v>
      </c>
      <c r="F5469" s="26">
        <v>4</v>
      </c>
      <c r="G5469" s="24">
        <v>0.13</v>
      </c>
      <c r="H5469">
        <f>VLOOKUP($B5469,產品!$A$1:$E$61,4,FALSE)*(1-$G5469)*$F5469</f>
        <v>62640</v>
      </c>
      <c r="I5469" s="58">
        <f>$H5469-VLOOKUP($B5469,產品!$A$2:$E$61,5,FALSE)*F5469-$R5469</f>
        <v>14900.4</v>
      </c>
      <c r="J5469">
        <f t="shared" si="255"/>
        <v>2022</v>
      </c>
      <c r="P5469" t="str">
        <f>MID(VLOOKUP($D5469,業務!$A$1:$E$11,2,FALSE),FIND("/",VLOOKUP($D5469,業務!$A$1:$E$11,2,FALSE))+1,2)</f>
        <v>經理</v>
      </c>
      <c r="Q5469">
        <f t="shared" si="256"/>
        <v>1.4999999999999999E-2</v>
      </c>
      <c r="R5469">
        <f t="shared" si="257"/>
        <v>939.59999999999991</v>
      </c>
    </row>
    <row r="5470" spans="1:18" ht="15.75" customHeight="1">
      <c r="A5470" s="19">
        <v>5469</v>
      </c>
      <c r="B5470" s="4">
        <v>51</v>
      </c>
      <c r="C5470" s="15">
        <v>283</v>
      </c>
      <c r="D5470" s="21">
        <v>8</v>
      </c>
      <c r="E5470" s="22">
        <v>44858</v>
      </c>
      <c r="F5470" s="26">
        <v>4</v>
      </c>
      <c r="G5470" s="24">
        <v>0.12</v>
      </c>
      <c r="H5470">
        <f>VLOOKUP($B5470,產品!$A$1:$E$61,4,FALSE)*(1-$G5470)*$F5470</f>
        <v>70400</v>
      </c>
      <c r="I5470" s="58">
        <f>$H5470-VLOOKUP($B5470,產品!$A$2:$E$61,5,FALSE)*F5470-$R5470</f>
        <v>13696</v>
      </c>
      <c r="J5470">
        <f t="shared" si="255"/>
        <v>2022</v>
      </c>
      <c r="P5470" t="str">
        <f>MID(VLOOKUP($D5470,業務!$A$1:$E$11,2,FALSE),FIND("/",VLOOKUP($D5470,業務!$A$1:$E$11,2,FALSE))+1,2)</f>
        <v>專員</v>
      </c>
      <c r="Q5470">
        <f t="shared" si="256"/>
        <v>0.01</v>
      </c>
      <c r="R5470">
        <f t="shared" si="257"/>
        <v>704</v>
      </c>
    </row>
    <row r="5471" spans="1:18" ht="15.75" customHeight="1">
      <c r="A5471" s="19">
        <v>5470</v>
      </c>
      <c r="B5471" s="4">
        <v>27</v>
      </c>
      <c r="C5471" s="15">
        <v>8</v>
      </c>
      <c r="D5471" s="21">
        <v>6</v>
      </c>
      <c r="E5471" s="22">
        <v>44858</v>
      </c>
      <c r="F5471" s="26">
        <v>10</v>
      </c>
      <c r="G5471" s="24">
        <v>0.11</v>
      </c>
      <c r="H5471">
        <f>VLOOKUP($B5471,產品!$A$1:$E$61,4,FALSE)*(1-$G5471)*$F5471</f>
        <v>62300</v>
      </c>
      <c r="I5471" s="58">
        <f>$H5471-VLOOKUP($B5471,產品!$A$2:$E$61,5,FALSE)*F5471-$R5471</f>
        <v>19677</v>
      </c>
      <c r="J5471">
        <f t="shared" si="255"/>
        <v>2022</v>
      </c>
      <c r="P5471" t="str">
        <f>MID(VLOOKUP($D5471,業務!$A$1:$E$11,2,FALSE),FIND("/",VLOOKUP($D5471,業務!$A$1:$E$11,2,FALSE))+1,2)</f>
        <v>專員</v>
      </c>
      <c r="Q5471">
        <f t="shared" si="256"/>
        <v>0.01</v>
      </c>
      <c r="R5471">
        <f t="shared" si="257"/>
        <v>623</v>
      </c>
    </row>
    <row r="5472" spans="1:18" ht="15.75" customHeight="1">
      <c r="A5472" s="19">
        <v>5471</v>
      </c>
      <c r="B5472" s="4">
        <v>60</v>
      </c>
      <c r="C5472" s="15">
        <v>114</v>
      </c>
      <c r="D5472" s="21">
        <v>1</v>
      </c>
      <c r="E5472" s="22">
        <v>44859</v>
      </c>
      <c r="F5472" s="26">
        <v>3</v>
      </c>
      <c r="G5472" s="24">
        <v>0.14000000000000001</v>
      </c>
      <c r="H5472">
        <f>VLOOKUP($B5472,產品!$A$1:$E$61,4,FALSE)*(1-$G5472)*$F5472</f>
        <v>64500</v>
      </c>
      <c r="I5472" s="58">
        <f>$H5472-VLOOKUP($B5472,產品!$A$2:$E$61,5,FALSE)*F5472-$R5472</f>
        <v>11355</v>
      </c>
      <c r="J5472">
        <f t="shared" si="255"/>
        <v>2022</v>
      </c>
      <c r="P5472" t="str">
        <f>MID(VLOOKUP($D5472,業務!$A$1:$E$11,2,FALSE),FIND("/",VLOOKUP($D5472,業務!$A$1:$E$11,2,FALSE))+1,2)</f>
        <v>專員</v>
      </c>
      <c r="Q5472">
        <f t="shared" si="256"/>
        <v>0.01</v>
      </c>
      <c r="R5472">
        <f t="shared" si="257"/>
        <v>645</v>
      </c>
    </row>
    <row r="5473" spans="1:18" ht="15.75" customHeight="1">
      <c r="A5473" s="19">
        <v>5472</v>
      </c>
      <c r="B5473" s="4">
        <v>42</v>
      </c>
      <c r="C5473" s="15">
        <v>272</v>
      </c>
      <c r="D5473" s="21">
        <v>5</v>
      </c>
      <c r="E5473" s="22">
        <v>44859</v>
      </c>
      <c r="F5473" s="26">
        <v>3</v>
      </c>
      <c r="G5473" s="24">
        <v>0.17</v>
      </c>
      <c r="H5473">
        <f>VLOOKUP($B5473,產品!$A$1:$E$61,4,FALSE)*(1-$G5473)*$F5473</f>
        <v>37350</v>
      </c>
      <c r="I5473" s="58">
        <f>$H5473-VLOOKUP($B5473,產品!$A$2:$E$61,5,FALSE)*F5473-$R5473</f>
        <v>7726.5</v>
      </c>
      <c r="J5473">
        <f t="shared" si="255"/>
        <v>2022</v>
      </c>
      <c r="P5473" t="str">
        <f>MID(VLOOKUP($D5473,業務!$A$1:$E$11,2,FALSE),FIND("/",VLOOKUP($D5473,業務!$A$1:$E$11,2,FALSE))+1,2)</f>
        <v>專員</v>
      </c>
      <c r="Q5473">
        <f t="shared" si="256"/>
        <v>0.01</v>
      </c>
      <c r="R5473">
        <f t="shared" si="257"/>
        <v>373.5</v>
      </c>
    </row>
    <row r="5474" spans="1:18" ht="15.75" customHeight="1">
      <c r="A5474" s="19">
        <v>5473</v>
      </c>
      <c r="B5474" s="4">
        <v>58</v>
      </c>
      <c r="C5474" s="15">
        <v>10</v>
      </c>
      <c r="D5474" s="21">
        <v>10</v>
      </c>
      <c r="E5474" s="22">
        <v>44859</v>
      </c>
      <c r="F5474" s="26">
        <v>5</v>
      </c>
      <c r="G5474" s="24">
        <v>0.2</v>
      </c>
      <c r="H5474">
        <f>VLOOKUP($B5474,產品!$A$1:$E$61,4,FALSE)*(1-$G5474)*$F5474</f>
        <v>84000</v>
      </c>
      <c r="I5474" s="58">
        <f>$H5474-VLOOKUP($B5474,產品!$A$2:$E$61,5,FALSE)*F5474-$R5474</f>
        <v>9660.0000000000146</v>
      </c>
      <c r="J5474">
        <f t="shared" si="255"/>
        <v>2022</v>
      </c>
      <c r="P5474" t="str">
        <f>MID(VLOOKUP($D5474,業務!$A$1:$E$11,2,FALSE),FIND("/",VLOOKUP($D5474,業務!$A$1:$E$11,2,FALSE))+1,2)</f>
        <v>專員</v>
      </c>
      <c r="Q5474">
        <f t="shared" si="256"/>
        <v>0.01</v>
      </c>
      <c r="R5474">
        <f t="shared" si="257"/>
        <v>840</v>
      </c>
    </row>
    <row r="5475" spans="1:18" ht="15.75" customHeight="1">
      <c r="A5475" s="19">
        <v>5474</v>
      </c>
      <c r="B5475" s="4">
        <v>59</v>
      </c>
      <c r="C5475" s="15">
        <v>272</v>
      </c>
      <c r="D5475" s="21">
        <v>5</v>
      </c>
      <c r="E5475" s="22">
        <v>44859</v>
      </c>
      <c r="F5475" s="26">
        <v>9</v>
      </c>
      <c r="G5475" s="24">
        <v>0.09</v>
      </c>
      <c r="H5475">
        <f>VLOOKUP($B5475,產品!$A$1:$E$61,4,FALSE)*(1-$G5475)*$F5475</f>
        <v>196560</v>
      </c>
      <c r="I5475" s="58">
        <f>$H5475-VLOOKUP($B5475,產品!$A$2:$E$61,5,FALSE)*F5475-$R5475</f>
        <v>43394.400000000001</v>
      </c>
      <c r="J5475">
        <f t="shared" si="255"/>
        <v>2022</v>
      </c>
      <c r="P5475" t="str">
        <f>MID(VLOOKUP($D5475,業務!$A$1:$E$11,2,FALSE),FIND("/",VLOOKUP($D5475,業務!$A$1:$E$11,2,FALSE))+1,2)</f>
        <v>專員</v>
      </c>
      <c r="Q5475">
        <f t="shared" si="256"/>
        <v>0.01</v>
      </c>
      <c r="R5475">
        <f t="shared" si="257"/>
        <v>1965.6000000000001</v>
      </c>
    </row>
    <row r="5476" spans="1:18" ht="15.75" customHeight="1">
      <c r="A5476" s="19">
        <v>5475</v>
      </c>
      <c r="B5476" s="4">
        <v>51</v>
      </c>
      <c r="C5476" s="15">
        <v>5</v>
      </c>
      <c r="D5476" s="21">
        <v>3</v>
      </c>
      <c r="E5476" s="22">
        <v>44859</v>
      </c>
      <c r="F5476" s="26">
        <v>9</v>
      </c>
      <c r="G5476" s="24">
        <v>7.0000000000000007E-2</v>
      </c>
      <c r="H5476">
        <f>VLOOKUP($B5476,產品!$A$1:$E$61,4,FALSE)*(1-$G5476)*$F5476</f>
        <v>167400</v>
      </c>
      <c r="I5476" s="58">
        <f>$H5476-VLOOKUP($B5476,產品!$A$2:$E$61,5,FALSE)*F5476-$R5476</f>
        <v>38721.599999999999</v>
      </c>
      <c r="J5476">
        <f t="shared" si="255"/>
        <v>2022</v>
      </c>
      <c r="P5476" t="str">
        <f>MID(VLOOKUP($D5476,業務!$A$1:$E$11,2,FALSE),FIND("/",VLOOKUP($D5476,業務!$A$1:$E$11,2,FALSE))+1,2)</f>
        <v>協理</v>
      </c>
      <c r="Q5476">
        <f t="shared" si="256"/>
        <v>1.6E-2</v>
      </c>
      <c r="R5476">
        <f t="shared" si="257"/>
        <v>2678.4</v>
      </c>
    </row>
    <row r="5477" spans="1:18" ht="15.75" customHeight="1">
      <c r="A5477" s="19">
        <v>5476</v>
      </c>
      <c r="B5477" s="4">
        <v>49</v>
      </c>
      <c r="C5477" s="15">
        <v>4</v>
      </c>
      <c r="D5477" s="21">
        <v>5</v>
      </c>
      <c r="E5477" s="33">
        <v>44859</v>
      </c>
      <c r="F5477" s="14">
        <v>13</v>
      </c>
      <c r="G5477" s="34">
        <v>0.15</v>
      </c>
      <c r="H5477">
        <f>VLOOKUP($B5477,產品!$A$1:$E$61,4,FALSE)*(1-$G5477)*$F5477</f>
        <v>165750</v>
      </c>
      <c r="I5477" s="58">
        <f>$H5477-VLOOKUP($B5477,產品!$A$2:$E$61,5,FALSE)*F5477-$R5477</f>
        <v>27592.5</v>
      </c>
      <c r="J5477">
        <f t="shared" si="255"/>
        <v>2022</v>
      </c>
      <c r="P5477" t="str">
        <f>MID(VLOOKUP($D5477,業務!$A$1:$E$11,2,FALSE),FIND("/",VLOOKUP($D5477,業務!$A$1:$E$11,2,FALSE))+1,2)</f>
        <v>專員</v>
      </c>
      <c r="Q5477">
        <f t="shared" si="256"/>
        <v>0.01</v>
      </c>
      <c r="R5477">
        <f t="shared" si="257"/>
        <v>1657.5</v>
      </c>
    </row>
    <row r="5478" spans="1:18" ht="15.75" customHeight="1">
      <c r="A5478" s="19">
        <v>5477</v>
      </c>
      <c r="B5478" s="4">
        <v>7</v>
      </c>
      <c r="C5478" s="15">
        <v>271</v>
      </c>
      <c r="D5478" s="21">
        <v>1</v>
      </c>
      <c r="E5478" s="22">
        <v>44859</v>
      </c>
      <c r="F5478" s="26">
        <v>18</v>
      </c>
      <c r="G5478" s="24">
        <v>0.13</v>
      </c>
      <c r="H5478">
        <f>VLOOKUP($B5478,產品!$A$1:$E$61,4,FALSE)*(1-$G5478)*$F5478</f>
        <v>15660</v>
      </c>
      <c r="I5478" s="58">
        <f>$H5478-VLOOKUP($B5478,產品!$A$2:$E$61,5,FALSE)*F5478-$R5478</f>
        <v>8303.4</v>
      </c>
      <c r="J5478">
        <f t="shared" si="255"/>
        <v>2022</v>
      </c>
      <c r="P5478" t="str">
        <f>MID(VLOOKUP($D5478,業務!$A$1:$E$11,2,FALSE),FIND("/",VLOOKUP($D5478,業務!$A$1:$E$11,2,FALSE))+1,2)</f>
        <v>專員</v>
      </c>
      <c r="Q5478">
        <f t="shared" si="256"/>
        <v>0.01</v>
      </c>
      <c r="R5478">
        <f t="shared" si="257"/>
        <v>156.6</v>
      </c>
    </row>
    <row r="5479" spans="1:18" ht="15.75" customHeight="1">
      <c r="A5479" s="19">
        <v>5478</v>
      </c>
      <c r="B5479" s="4">
        <v>41</v>
      </c>
      <c r="C5479" s="15">
        <v>5</v>
      </c>
      <c r="D5479" s="21">
        <v>6</v>
      </c>
      <c r="E5479" s="22">
        <v>44860</v>
      </c>
      <c r="F5479" s="26">
        <v>5</v>
      </c>
      <c r="G5479" s="24">
        <v>0.06</v>
      </c>
      <c r="H5479">
        <f>VLOOKUP($B5479,產品!$A$1:$E$61,4,FALSE)*(1-$G5479)*$F5479</f>
        <v>56400</v>
      </c>
      <c r="I5479" s="58">
        <f>$H5479-VLOOKUP($B5479,產品!$A$2:$E$61,5,FALSE)*F5479-$R5479</f>
        <v>16836</v>
      </c>
      <c r="J5479">
        <f t="shared" si="255"/>
        <v>2022</v>
      </c>
      <c r="P5479" t="str">
        <f>MID(VLOOKUP($D5479,業務!$A$1:$E$11,2,FALSE),FIND("/",VLOOKUP($D5479,業務!$A$1:$E$11,2,FALSE))+1,2)</f>
        <v>專員</v>
      </c>
      <c r="Q5479">
        <f t="shared" si="256"/>
        <v>0.01</v>
      </c>
      <c r="R5479">
        <f t="shared" si="257"/>
        <v>564</v>
      </c>
    </row>
    <row r="5480" spans="1:18" ht="15.75" customHeight="1">
      <c r="A5480" s="19">
        <v>5479</v>
      </c>
      <c r="B5480" s="4">
        <v>50</v>
      </c>
      <c r="C5480" s="15">
        <v>9</v>
      </c>
      <c r="D5480" s="21">
        <v>9</v>
      </c>
      <c r="E5480" s="22">
        <v>44861</v>
      </c>
      <c r="F5480" s="26">
        <v>2</v>
      </c>
      <c r="G5480" s="24">
        <v>0.12</v>
      </c>
      <c r="H5480">
        <f>VLOOKUP($B5480,產品!$A$1:$E$61,4,FALSE)*(1-$G5480)*$F5480</f>
        <v>31680</v>
      </c>
      <c r="I5480" s="58">
        <f>$H5480-VLOOKUP($B5480,產品!$A$2:$E$61,5,FALSE)*F5480-$R5480</f>
        <v>6004.8</v>
      </c>
      <c r="J5480">
        <f t="shared" si="255"/>
        <v>2022</v>
      </c>
      <c r="P5480" t="str">
        <f>MID(VLOOKUP($D5480,業務!$A$1:$E$11,2,FALSE),FIND("/",VLOOKUP($D5480,業務!$A$1:$E$11,2,FALSE))+1,2)</f>
        <v>經理</v>
      </c>
      <c r="Q5480">
        <f t="shared" si="256"/>
        <v>1.4999999999999999E-2</v>
      </c>
      <c r="R5480">
        <f t="shared" si="257"/>
        <v>475.2</v>
      </c>
    </row>
    <row r="5481" spans="1:18" ht="15.75" customHeight="1">
      <c r="A5481" s="19">
        <v>5480</v>
      </c>
      <c r="B5481" s="4">
        <v>55</v>
      </c>
      <c r="C5481" s="15">
        <v>293</v>
      </c>
      <c r="D5481" s="21">
        <v>2</v>
      </c>
      <c r="E5481" s="22">
        <v>44861</v>
      </c>
      <c r="F5481" s="26">
        <v>6</v>
      </c>
      <c r="G5481" s="24">
        <v>0.06</v>
      </c>
      <c r="H5481">
        <f>VLOOKUP($B5481,產品!$A$1:$E$61,4,FALSE)*(1-$G5481)*$F5481</f>
        <v>112800</v>
      </c>
      <c r="I5481" s="58">
        <f>$H5481-VLOOKUP($B5481,產品!$A$2:$E$61,5,FALSE)*F5481-$R5481</f>
        <v>27108</v>
      </c>
      <c r="J5481">
        <f t="shared" si="255"/>
        <v>2022</v>
      </c>
      <c r="P5481" t="str">
        <f>MID(VLOOKUP($D5481,業務!$A$1:$E$11,2,FALSE),FIND("/",VLOOKUP($D5481,業務!$A$1:$E$11,2,FALSE))+1,2)</f>
        <v>經理</v>
      </c>
      <c r="Q5481">
        <f t="shared" si="256"/>
        <v>1.4999999999999999E-2</v>
      </c>
      <c r="R5481">
        <f t="shared" si="257"/>
        <v>1692</v>
      </c>
    </row>
    <row r="5482" spans="1:18" ht="15.75" customHeight="1">
      <c r="A5482" s="19">
        <v>5481</v>
      </c>
      <c r="B5482" s="4">
        <v>45</v>
      </c>
      <c r="C5482" s="15">
        <v>115</v>
      </c>
      <c r="D5482" s="21">
        <v>7</v>
      </c>
      <c r="E5482" s="33">
        <v>44861</v>
      </c>
      <c r="F5482" s="14">
        <v>6</v>
      </c>
      <c r="G5482" s="34">
        <v>0.1</v>
      </c>
      <c r="H5482">
        <f>VLOOKUP($B5482,產品!$A$1:$E$61,4,FALSE)*(1-$G5482)*$F5482</f>
        <v>75600</v>
      </c>
      <c r="I5482" s="58">
        <f>$H5482-VLOOKUP($B5482,產品!$A$2:$E$61,5,FALSE)*F5482-$R5482</f>
        <v>20092.8</v>
      </c>
      <c r="J5482">
        <f t="shared" si="255"/>
        <v>2022</v>
      </c>
      <c r="P5482" t="str">
        <f>MID(VLOOKUP($D5482,業務!$A$1:$E$11,2,FALSE),FIND("/",VLOOKUP($D5482,業務!$A$1:$E$11,2,FALSE))+1,2)</f>
        <v>副理</v>
      </c>
      <c r="Q5482">
        <f t="shared" si="256"/>
        <v>1.2E-2</v>
      </c>
      <c r="R5482">
        <f t="shared" si="257"/>
        <v>907.2</v>
      </c>
    </row>
    <row r="5483" spans="1:18" ht="15.75" customHeight="1">
      <c r="A5483" s="19">
        <v>5482</v>
      </c>
      <c r="B5483" s="4">
        <v>42</v>
      </c>
      <c r="C5483" s="15">
        <v>140</v>
      </c>
      <c r="D5483" s="21">
        <v>4</v>
      </c>
      <c r="E5483" s="22">
        <v>44861</v>
      </c>
      <c r="F5483" s="26">
        <v>7</v>
      </c>
      <c r="G5483" s="24">
        <v>0.15</v>
      </c>
      <c r="H5483">
        <f>VLOOKUP($B5483,產品!$A$1:$E$61,4,FALSE)*(1-$G5483)*$F5483</f>
        <v>89250</v>
      </c>
      <c r="I5483" s="58">
        <f>$H5483-VLOOKUP($B5483,產品!$A$2:$E$61,5,FALSE)*F5483-$R5483</f>
        <v>19929</v>
      </c>
      <c r="J5483">
        <f t="shared" si="255"/>
        <v>2022</v>
      </c>
      <c r="P5483" t="str">
        <f>MID(VLOOKUP($D5483,業務!$A$1:$E$11,2,FALSE),FIND("/",VLOOKUP($D5483,業務!$A$1:$E$11,2,FALSE))+1,2)</f>
        <v>副理</v>
      </c>
      <c r="Q5483">
        <f t="shared" si="256"/>
        <v>1.2E-2</v>
      </c>
      <c r="R5483">
        <f t="shared" si="257"/>
        <v>1071</v>
      </c>
    </row>
    <row r="5484" spans="1:18" ht="15.75" customHeight="1">
      <c r="A5484" s="19">
        <v>5483</v>
      </c>
      <c r="B5484" s="4">
        <v>26</v>
      </c>
      <c r="C5484" s="15">
        <v>258</v>
      </c>
      <c r="D5484" s="21">
        <v>1</v>
      </c>
      <c r="E5484" s="22">
        <v>44861</v>
      </c>
      <c r="F5484" s="26">
        <v>10</v>
      </c>
      <c r="G5484" s="24">
        <v>0.12</v>
      </c>
      <c r="H5484">
        <f>VLOOKUP($B5484,產品!$A$1:$E$61,4,FALSE)*(1-$G5484)*$F5484</f>
        <v>57200</v>
      </c>
      <c r="I5484" s="58">
        <f>$H5484-VLOOKUP($B5484,產品!$A$2:$E$61,5,FALSE)*F5484-$R5484</f>
        <v>17628</v>
      </c>
      <c r="J5484">
        <f t="shared" si="255"/>
        <v>2022</v>
      </c>
      <c r="P5484" t="str">
        <f>MID(VLOOKUP($D5484,業務!$A$1:$E$11,2,FALSE),FIND("/",VLOOKUP($D5484,業務!$A$1:$E$11,2,FALSE))+1,2)</f>
        <v>專員</v>
      </c>
      <c r="Q5484">
        <f t="shared" si="256"/>
        <v>0.01</v>
      </c>
      <c r="R5484">
        <f t="shared" si="257"/>
        <v>572</v>
      </c>
    </row>
    <row r="5485" spans="1:18" ht="15.75" customHeight="1">
      <c r="A5485" s="19">
        <v>5484</v>
      </c>
      <c r="B5485" s="4">
        <v>41</v>
      </c>
      <c r="C5485" s="15">
        <v>116</v>
      </c>
      <c r="D5485" s="21">
        <v>7</v>
      </c>
      <c r="E5485" s="22">
        <v>44861</v>
      </c>
      <c r="F5485" s="26">
        <v>20</v>
      </c>
      <c r="G5485" s="24">
        <v>0.1</v>
      </c>
      <c r="H5485">
        <f>VLOOKUP($B5485,產品!$A$1:$E$61,4,FALSE)*(1-$G5485)*$F5485</f>
        <v>216000</v>
      </c>
      <c r="I5485" s="58">
        <f>$H5485-VLOOKUP($B5485,產品!$A$2:$E$61,5,FALSE)*F5485-$R5485</f>
        <v>57408</v>
      </c>
      <c r="J5485">
        <f t="shared" si="255"/>
        <v>2022</v>
      </c>
      <c r="P5485" t="str">
        <f>MID(VLOOKUP($D5485,業務!$A$1:$E$11,2,FALSE),FIND("/",VLOOKUP($D5485,業務!$A$1:$E$11,2,FALSE))+1,2)</f>
        <v>副理</v>
      </c>
      <c r="Q5485">
        <f t="shared" si="256"/>
        <v>1.2E-2</v>
      </c>
      <c r="R5485">
        <f t="shared" si="257"/>
        <v>2592</v>
      </c>
    </row>
    <row r="5486" spans="1:18" ht="15.75" customHeight="1">
      <c r="A5486" s="19">
        <v>5485</v>
      </c>
      <c r="B5486" s="4">
        <v>23</v>
      </c>
      <c r="C5486" s="15">
        <v>116</v>
      </c>
      <c r="D5486" s="21">
        <v>9</v>
      </c>
      <c r="E5486" s="22">
        <v>44861</v>
      </c>
      <c r="F5486" s="26">
        <v>50</v>
      </c>
      <c r="G5486" s="24">
        <v>0.08</v>
      </c>
      <c r="H5486">
        <f>VLOOKUP($B5486,產品!$A$1:$E$61,4,FALSE)*(1-$G5486)*$F5486</f>
        <v>82800</v>
      </c>
      <c r="I5486" s="58">
        <f>$H5486-VLOOKUP($B5486,產品!$A$2:$E$61,5,FALSE)*F5486-$R5486</f>
        <v>45558</v>
      </c>
      <c r="J5486">
        <f t="shared" si="255"/>
        <v>2022</v>
      </c>
      <c r="P5486" t="str">
        <f>MID(VLOOKUP($D5486,業務!$A$1:$E$11,2,FALSE),FIND("/",VLOOKUP($D5486,業務!$A$1:$E$11,2,FALSE))+1,2)</f>
        <v>經理</v>
      </c>
      <c r="Q5486">
        <f t="shared" si="256"/>
        <v>1.4999999999999999E-2</v>
      </c>
      <c r="R5486">
        <f t="shared" si="257"/>
        <v>1242</v>
      </c>
    </row>
    <row r="5487" spans="1:18" ht="15.75" customHeight="1">
      <c r="A5487" s="19">
        <v>5486</v>
      </c>
      <c r="B5487" s="4">
        <v>1</v>
      </c>
      <c r="C5487" s="15">
        <v>272</v>
      </c>
      <c r="D5487" s="21">
        <v>3</v>
      </c>
      <c r="E5487" s="22">
        <v>44861</v>
      </c>
      <c r="F5487" s="26">
        <v>60</v>
      </c>
      <c r="G5487" s="24">
        <v>0.05</v>
      </c>
      <c r="H5487">
        <f>VLOOKUP($B5487,產品!$A$1:$E$61,4,FALSE)*(1-$G5487)*$F5487</f>
        <v>57000</v>
      </c>
      <c r="I5487" s="58">
        <f>$H5487-VLOOKUP($B5487,產品!$A$2:$E$61,5,FALSE)*F5487-$R5487</f>
        <v>32088</v>
      </c>
      <c r="J5487">
        <f t="shared" si="255"/>
        <v>2022</v>
      </c>
      <c r="P5487" t="str">
        <f>MID(VLOOKUP($D5487,業務!$A$1:$E$11,2,FALSE),FIND("/",VLOOKUP($D5487,業務!$A$1:$E$11,2,FALSE))+1,2)</f>
        <v>協理</v>
      </c>
      <c r="Q5487">
        <f t="shared" si="256"/>
        <v>1.6E-2</v>
      </c>
      <c r="R5487">
        <f t="shared" si="257"/>
        <v>912</v>
      </c>
    </row>
    <row r="5488" spans="1:18" ht="15.75" customHeight="1">
      <c r="A5488" s="19">
        <v>5487</v>
      </c>
      <c r="B5488" s="4">
        <v>14</v>
      </c>
      <c r="C5488" s="15">
        <v>112</v>
      </c>
      <c r="D5488" s="21">
        <v>5</v>
      </c>
      <c r="E5488" s="22">
        <v>44861</v>
      </c>
      <c r="F5488" s="26">
        <v>100</v>
      </c>
      <c r="G5488" s="24">
        <v>0.17</v>
      </c>
      <c r="H5488">
        <f>VLOOKUP($B5488,產品!$A$1:$E$61,4,FALSE)*(1-$G5488)*$F5488</f>
        <v>149400</v>
      </c>
      <c r="I5488" s="58">
        <f>$H5488-VLOOKUP($B5488,產品!$A$2:$E$61,5,FALSE)*F5488-$R5488</f>
        <v>75906</v>
      </c>
      <c r="J5488">
        <f t="shared" si="255"/>
        <v>2022</v>
      </c>
      <c r="P5488" t="str">
        <f>MID(VLOOKUP($D5488,業務!$A$1:$E$11,2,FALSE),FIND("/",VLOOKUP($D5488,業務!$A$1:$E$11,2,FALSE))+1,2)</f>
        <v>專員</v>
      </c>
      <c r="Q5488">
        <f t="shared" si="256"/>
        <v>0.01</v>
      </c>
      <c r="R5488">
        <f t="shared" si="257"/>
        <v>1494</v>
      </c>
    </row>
    <row r="5489" spans="1:18" ht="15.75" customHeight="1">
      <c r="A5489" s="19">
        <v>5488</v>
      </c>
      <c r="B5489" s="4">
        <v>47</v>
      </c>
      <c r="C5489" s="15">
        <v>114</v>
      </c>
      <c r="D5489" s="21">
        <v>1</v>
      </c>
      <c r="E5489" s="22">
        <v>44862</v>
      </c>
      <c r="F5489" s="26">
        <v>2</v>
      </c>
      <c r="G5489" s="24">
        <v>0.12</v>
      </c>
      <c r="H5489">
        <f>VLOOKUP($B5489,產品!$A$1:$E$61,4,FALSE)*(1-$G5489)*$F5489</f>
        <v>35200</v>
      </c>
      <c r="I5489" s="58">
        <f>$H5489-VLOOKUP($B5489,產品!$A$2:$E$61,5,FALSE)*F5489-$R5489</f>
        <v>8848</v>
      </c>
      <c r="J5489">
        <f t="shared" si="255"/>
        <v>2022</v>
      </c>
      <c r="P5489" t="str">
        <f>MID(VLOOKUP($D5489,業務!$A$1:$E$11,2,FALSE),FIND("/",VLOOKUP($D5489,業務!$A$1:$E$11,2,FALSE))+1,2)</f>
        <v>專員</v>
      </c>
      <c r="Q5489">
        <f t="shared" si="256"/>
        <v>0.01</v>
      </c>
      <c r="R5489">
        <f t="shared" si="257"/>
        <v>352</v>
      </c>
    </row>
    <row r="5490" spans="1:18" ht="15.75" customHeight="1">
      <c r="A5490" s="19">
        <v>5489</v>
      </c>
      <c r="B5490" s="4">
        <v>40</v>
      </c>
      <c r="C5490" s="15">
        <v>282</v>
      </c>
      <c r="D5490" s="21">
        <v>6</v>
      </c>
      <c r="E5490" s="22">
        <v>44862</v>
      </c>
      <c r="F5490" s="26">
        <v>7</v>
      </c>
      <c r="G5490" s="24">
        <v>0.11</v>
      </c>
      <c r="H5490">
        <f>VLOOKUP($B5490,產品!$A$1:$E$61,4,FALSE)*(1-$G5490)*$F5490</f>
        <v>124600</v>
      </c>
      <c r="I5490" s="58">
        <f>$H5490-VLOOKUP($B5490,產品!$A$2:$E$61,5,FALSE)*F5490-$R5490</f>
        <v>32354</v>
      </c>
      <c r="J5490">
        <f t="shared" si="255"/>
        <v>2022</v>
      </c>
      <c r="P5490" t="str">
        <f>MID(VLOOKUP($D5490,業務!$A$1:$E$11,2,FALSE),FIND("/",VLOOKUP($D5490,業務!$A$1:$E$11,2,FALSE))+1,2)</f>
        <v>專員</v>
      </c>
      <c r="Q5490">
        <f t="shared" si="256"/>
        <v>0.01</v>
      </c>
      <c r="R5490">
        <f t="shared" si="257"/>
        <v>1246</v>
      </c>
    </row>
    <row r="5491" spans="1:18" ht="15.75" customHeight="1">
      <c r="A5491" s="19">
        <v>5490</v>
      </c>
      <c r="B5491" s="4">
        <v>57</v>
      </c>
      <c r="C5491" s="15">
        <v>136</v>
      </c>
      <c r="D5491" s="21">
        <v>7</v>
      </c>
      <c r="E5491" s="33">
        <v>44862</v>
      </c>
      <c r="F5491" s="14">
        <v>8</v>
      </c>
      <c r="G5491" s="34">
        <v>0.08</v>
      </c>
      <c r="H5491">
        <f>VLOOKUP($B5491,產品!$A$1:$E$61,4,FALSE)*(1-$G5491)*$F5491</f>
        <v>132480</v>
      </c>
      <c r="I5491" s="58">
        <f>$H5491-VLOOKUP($B5491,產品!$A$2:$E$61,5,FALSE)*F5491-$R5491</f>
        <v>30090.240000000002</v>
      </c>
      <c r="J5491">
        <f t="shared" si="255"/>
        <v>2022</v>
      </c>
      <c r="P5491" t="str">
        <f>MID(VLOOKUP($D5491,業務!$A$1:$E$11,2,FALSE),FIND("/",VLOOKUP($D5491,業務!$A$1:$E$11,2,FALSE))+1,2)</f>
        <v>副理</v>
      </c>
      <c r="Q5491">
        <f t="shared" si="256"/>
        <v>1.2E-2</v>
      </c>
      <c r="R5491">
        <f t="shared" si="257"/>
        <v>1589.76</v>
      </c>
    </row>
    <row r="5492" spans="1:18" ht="15.75" customHeight="1">
      <c r="A5492" s="19">
        <v>5491</v>
      </c>
      <c r="B5492" s="4">
        <v>13</v>
      </c>
      <c r="C5492" s="15">
        <v>12</v>
      </c>
      <c r="D5492" s="21">
        <v>2</v>
      </c>
      <c r="E5492" s="33">
        <v>44862</v>
      </c>
      <c r="F5492" s="14">
        <v>11</v>
      </c>
      <c r="G5492" s="34">
        <v>7.0000000000000007E-2</v>
      </c>
      <c r="H5492">
        <f>VLOOKUP($B5492,產品!$A$1:$E$61,4,FALSE)*(1-$G5492)*$F5492</f>
        <v>18414</v>
      </c>
      <c r="I5492" s="58">
        <f>$H5492-VLOOKUP($B5492,產品!$A$2:$E$61,5,FALSE)*F5492-$R5492</f>
        <v>10217.790000000001</v>
      </c>
      <c r="J5492">
        <f t="shared" si="255"/>
        <v>2022</v>
      </c>
      <c r="P5492" t="str">
        <f>MID(VLOOKUP($D5492,業務!$A$1:$E$11,2,FALSE),FIND("/",VLOOKUP($D5492,業務!$A$1:$E$11,2,FALSE))+1,2)</f>
        <v>經理</v>
      </c>
      <c r="Q5492">
        <f t="shared" si="256"/>
        <v>1.4999999999999999E-2</v>
      </c>
      <c r="R5492">
        <f t="shared" si="257"/>
        <v>276.20999999999998</v>
      </c>
    </row>
    <row r="5493" spans="1:18" ht="15.75" customHeight="1">
      <c r="A5493" s="19">
        <v>5492</v>
      </c>
      <c r="B5493" s="4">
        <v>30</v>
      </c>
      <c r="C5493" s="15">
        <v>1</v>
      </c>
      <c r="D5493" s="21">
        <v>1</v>
      </c>
      <c r="E5493" s="22">
        <v>44862</v>
      </c>
      <c r="F5493" s="26">
        <v>30</v>
      </c>
      <c r="G5493" s="24">
        <v>0.14000000000000001</v>
      </c>
      <c r="H5493">
        <f>VLOOKUP($B5493,產品!$A$1:$E$61,4,FALSE)*(1-$G5493)*$F5493</f>
        <v>167700</v>
      </c>
      <c r="I5493" s="58">
        <f>$H5493-VLOOKUP($B5493,產品!$A$2:$E$61,5,FALSE)*F5493-$R5493</f>
        <v>49023</v>
      </c>
      <c r="J5493">
        <f t="shared" si="255"/>
        <v>2022</v>
      </c>
      <c r="P5493" t="str">
        <f>MID(VLOOKUP($D5493,業務!$A$1:$E$11,2,FALSE),FIND("/",VLOOKUP($D5493,業務!$A$1:$E$11,2,FALSE))+1,2)</f>
        <v>專員</v>
      </c>
      <c r="Q5493">
        <f t="shared" si="256"/>
        <v>0.01</v>
      </c>
      <c r="R5493">
        <f t="shared" si="257"/>
        <v>1677</v>
      </c>
    </row>
    <row r="5494" spans="1:18" ht="15.75" customHeight="1">
      <c r="A5494" s="19">
        <v>5493</v>
      </c>
      <c r="B5494" s="4">
        <v>21</v>
      </c>
      <c r="C5494" s="15">
        <v>136</v>
      </c>
      <c r="D5494" s="21">
        <v>4</v>
      </c>
      <c r="E5494" s="22">
        <v>44862</v>
      </c>
      <c r="F5494" s="26">
        <v>60</v>
      </c>
      <c r="G5494" s="24">
        <v>0.11</v>
      </c>
      <c r="H5494">
        <f>VLOOKUP($B5494,產品!$A$1:$E$61,4,FALSE)*(1-$G5494)*$F5494</f>
        <v>96120</v>
      </c>
      <c r="I5494" s="58">
        <f>$H5494-VLOOKUP($B5494,產品!$A$2:$E$61,5,FALSE)*F5494-$R5494</f>
        <v>51766.559999999998</v>
      </c>
      <c r="J5494">
        <f t="shared" si="255"/>
        <v>2022</v>
      </c>
      <c r="P5494" t="str">
        <f>MID(VLOOKUP($D5494,業務!$A$1:$E$11,2,FALSE),FIND("/",VLOOKUP($D5494,業務!$A$1:$E$11,2,FALSE))+1,2)</f>
        <v>副理</v>
      </c>
      <c r="Q5494">
        <f t="shared" si="256"/>
        <v>1.2E-2</v>
      </c>
      <c r="R5494">
        <f t="shared" si="257"/>
        <v>1153.44</v>
      </c>
    </row>
    <row r="5495" spans="1:18" ht="15.75" customHeight="1">
      <c r="A5495" s="19">
        <v>5494</v>
      </c>
      <c r="B5495" s="4">
        <v>15</v>
      </c>
      <c r="C5495" s="15">
        <v>113</v>
      </c>
      <c r="D5495" s="21">
        <v>10</v>
      </c>
      <c r="E5495" s="33">
        <v>44862</v>
      </c>
      <c r="F5495" s="14">
        <v>60</v>
      </c>
      <c r="G5495" s="34">
        <v>0.19</v>
      </c>
      <c r="H5495">
        <f>VLOOKUP($B5495,產品!$A$1:$E$61,4,FALSE)*(1-$G5495)*$F5495</f>
        <v>87480</v>
      </c>
      <c r="I5495" s="58">
        <f>$H5495-VLOOKUP($B5495,產品!$A$2:$E$61,5,FALSE)*F5495-$R5495</f>
        <v>43405.2</v>
      </c>
      <c r="J5495">
        <f t="shared" si="255"/>
        <v>2022</v>
      </c>
      <c r="P5495" t="str">
        <f>MID(VLOOKUP($D5495,業務!$A$1:$E$11,2,FALSE),FIND("/",VLOOKUP($D5495,業務!$A$1:$E$11,2,FALSE))+1,2)</f>
        <v>專員</v>
      </c>
      <c r="Q5495">
        <f t="shared" si="256"/>
        <v>0.01</v>
      </c>
      <c r="R5495">
        <f t="shared" si="257"/>
        <v>874.80000000000007</v>
      </c>
    </row>
    <row r="5496" spans="1:18" ht="15.75" customHeight="1">
      <c r="A5496" s="19">
        <v>5495</v>
      </c>
      <c r="B5496" s="4">
        <v>37</v>
      </c>
      <c r="C5496" s="15">
        <v>114</v>
      </c>
      <c r="D5496" s="21">
        <v>2</v>
      </c>
      <c r="E5496" s="22">
        <v>44863</v>
      </c>
      <c r="F5496" s="26">
        <v>5</v>
      </c>
      <c r="G5496" s="24">
        <v>0.15</v>
      </c>
      <c r="H5496">
        <f>VLOOKUP($B5496,產品!$A$1:$E$61,4,FALSE)*(1-$G5496)*$F5496</f>
        <v>51000</v>
      </c>
      <c r="I5496" s="58">
        <f>$H5496-VLOOKUP($B5496,產品!$A$2:$E$61,5,FALSE)*F5496-$R5496</f>
        <v>11235</v>
      </c>
      <c r="J5496">
        <f t="shared" si="255"/>
        <v>2022</v>
      </c>
      <c r="P5496" t="str">
        <f>MID(VLOOKUP($D5496,業務!$A$1:$E$11,2,FALSE),FIND("/",VLOOKUP($D5496,業務!$A$1:$E$11,2,FALSE))+1,2)</f>
        <v>經理</v>
      </c>
      <c r="Q5496">
        <f t="shared" si="256"/>
        <v>1.4999999999999999E-2</v>
      </c>
      <c r="R5496">
        <f t="shared" si="257"/>
        <v>765</v>
      </c>
    </row>
    <row r="5497" spans="1:18" ht="15.75" customHeight="1">
      <c r="A5497" s="19">
        <v>5496</v>
      </c>
      <c r="B5497" s="4">
        <v>52</v>
      </c>
      <c r="C5497" s="15">
        <v>260</v>
      </c>
      <c r="D5497" s="21">
        <v>10</v>
      </c>
      <c r="E5497" s="22">
        <v>44863</v>
      </c>
      <c r="F5497" s="26">
        <v>12</v>
      </c>
      <c r="G5497" s="24">
        <v>0.08</v>
      </c>
      <c r="H5497">
        <f>VLOOKUP($B5497,產品!$A$1:$E$61,4,FALSE)*(1-$G5497)*$F5497</f>
        <v>242880</v>
      </c>
      <c r="I5497" s="58">
        <f>$H5497-VLOOKUP($B5497,產品!$A$2:$E$61,5,FALSE)*F5497-$R5497</f>
        <v>55651.200000000026</v>
      </c>
      <c r="J5497">
        <f t="shared" si="255"/>
        <v>2022</v>
      </c>
      <c r="P5497" t="str">
        <f>MID(VLOOKUP($D5497,業務!$A$1:$E$11,2,FALSE),FIND("/",VLOOKUP($D5497,業務!$A$1:$E$11,2,FALSE))+1,2)</f>
        <v>專員</v>
      </c>
      <c r="Q5497">
        <f t="shared" si="256"/>
        <v>0.01</v>
      </c>
      <c r="R5497">
        <f t="shared" si="257"/>
        <v>2428.8000000000002</v>
      </c>
    </row>
    <row r="5498" spans="1:18" ht="15.75" customHeight="1">
      <c r="A5498" s="19">
        <v>5497</v>
      </c>
      <c r="B5498" s="4">
        <v>16</v>
      </c>
      <c r="C5498" s="15">
        <v>114</v>
      </c>
      <c r="D5498" s="21">
        <v>9</v>
      </c>
      <c r="E5498" s="22">
        <v>44863</v>
      </c>
      <c r="F5498" s="26">
        <v>80</v>
      </c>
      <c r="G5498" s="24">
        <v>0.05</v>
      </c>
      <c r="H5498">
        <f>VLOOKUP($B5498,產品!$A$1:$E$61,4,FALSE)*(1-$G5498)*$F5498</f>
        <v>136800</v>
      </c>
      <c r="I5498" s="58">
        <f>$H5498-VLOOKUP($B5498,產品!$A$2:$E$61,5,FALSE)*F5498-$R5498</f>
        <v>77148</v>
      </c>
      <c r="J5498">
        <f t="shared" si="255"/>
        <v>2022</v>
      </c>
      <c r="P5498" t="str">
        <f>MID(VLOOKUP($D5498,業務!$A$1:$E$11,2,FALSE),FIND("/",VLOOKUP($D5498,業務!$A$1:$E$11,2,FALSE))+1,2)</f>
        <v>經理</v>
      </c>
      <c r="Q5498">
        <f t="shared" si="256"/>
        <v>1.4999999999999999E-2</v>
      </c>
      <c r="R5498">
        <f t="shared" si="257"/>
        <v>2052</v>
      </c>
    </row>
    <row r="5499" spans="1:18" ht="15.75" customHeight="1">
      <c r="A5499" s="19">
        <v>5498</v>
      </c>
      <c r="B5499" s="4">
        <v>42</v>
      </c>
      <c r="C5499" s="15">
        <v>259</v>
      </c>
      <c r="D5499" s="21">
        <v>10</v>
      </c>
      <c r="E5499" s="22">
        <v>44864</v>
      </c>
      <c r="F5499" s="26">
        <v>1</v>
      </c>
      <c r="G5499" s="24">
        <v>0.2</v>
      </c>
      <c r="H5499">
        <f>VLOOKUP($B5499,產品!$A$1:$E$61,4,FALSE)*(1-$G5499)*$F5499</f>
        <v>12000</v>
      </c>
      <c r="I5499" s="58">
        <f>$H5499-VLOOKUP($B5499,產品!$A$2:$E$61,5,FALSE)*F5499-$R5499</f>
        <v>2130</v>
      </c>
      <c r="J5499">
        <f t="shared" si="255"/>
        <v>2022</v>
      </c>
      <c r="P5499" t="str">
        <f>MID(VLOOKUP($D5499,業務!$A$1:$E$11,2,FALSE),FIND("/",VLOOKUP($D5499,業務!$A$1:$E$11,2,FALSE))+1,2)</f>
        <v>專員</v>
      </c>
      <c r="Q5499">
        <f t="shared" si="256"/>
        <v>0.01</v>
      </c>
      <c r="R5499">
        <f t="shared" si="257"/>
        <v>120</v>
      </c>
    </row>
    <row r="5500" spans="1:18" ht="15.75" customHeight="1">
      <c r="A5500" s="19">
        <v>5499</v>
      </c>
      <c r="B5500" s="4">
        <v>48</v>
      </c>
      <c r="C5500" s="15">
        <v>273</v>
      </c>
      <c r="D5500" s="21">
        <v>10</v>
      </c>
      <c r="E5500" s="22">
        <v>44864</v>
      </c>
      <c r="F5500" s="26">
        <v>3</v>
      </c>
      <c r="G5500" s="24">
        <v>0.09</v>
      </c>
      <c r="H5500">
        <f>VLOOKUP($B5500,產品!$A$1:$E$61,4,FALSE)*(1-$G5500)*$F5500</f>
        <v>60060</v>
      </c>
      <c r="I5500" s="58">
        <f>$H5500-VLOOKUP($B5500,產品!$A$2:$E$61,5,FALSE)*F5500-$R5500</f>
        <v>16559.400000000001</v>
      </c>
      <c r="J5500">
        <f t="shared" si="255"/>
        <v>2022</v>
      </c>
      <c r="P5500" t="str">
        <f>MID(VLOOKUP($D5500,業務!$A$1:$E$11,2,FALSE),FIND("/",VLOOKUP($D5500,業務!$A$1:$E$11,2,FALSE))+1,2)</f>
        <v>專員</v>
      </c>
      <c r="Q5500">
        <f t="shared" si="256"/>
        <v>0.01</v>
      </c>
      <c r="R5500">
        <f t="shared" si="257"/>
        <v>600.6</v>
      </c>
    </row>
    <row r="5501" spans="1:18" ht="15.75" customHeight="1">
      <c r="A5501" s="19">
        <v>5500</v>
      </c>
      <c r="B5501" s="4">
        <v>25</v>
      </c>
      <c r="C5501" s="15">
        <v>10</v>
      </c>
      <c r="D5501" s="21">
        <v>4</v>
      </c>
      <c r="E5501" s="22">
        <v>44864</v>
      </c>
      <c r="F5501" s="26">
        <v>7</v>
      </c>
      <c r="G5501" s="24">
        <v>0.17</v>
      </c>
      <c r="H5501">
        <f>VLOOKUP($B5501,產品!$A$1:$E$61,4,FALSE)*(1-$G5501)*$F5501</f>
        <v>34860</v>
      </c>
      <c r="I5501" s="58">
        <f>$H5501-VLOOKUP($B5501,產品!$A$2:$E$61,5,FALSE)*F5501-$R5501</f>
        <v>9241.68</v>
      </c>
      <c r="J5501">
        <f t="shared" si="255"/>
        <v>2022</v>
      </c>
      <c r="P5501" t="str">
        <f>MID(VLOOKUP($D5501,業務!$A$1:$E$11,2,FALSE),FIND("/",VLOOKUP($D5501,業務!$A$1:$E$11,2,FALSE))+1,2)</f>
        <v>副理</v>
      </c>
      <c r="Q5501">
        <f t="shared" si="256"/>
        <v>1.2E-2</v>
      </c>
      <c r="R5501">
        <f t="shared" si="257"/>
        <v>418.32</v>
      </c>
    </row>
    <row r="5502" spans="1:18" ht="15.75" customHeight="1">
      <c r="A5502" s="19">
        <v>5501</v>
      </c>
      <c r="B5502" s="4">
        <v>34</v>
      </c>
      <c r="C5502" s="15">
        <v>8</v>
      </c>
      <c r="D5502" s="21">
        <v>1</v>
      </c>
      <c r="E5502" s="33">
        <v>44865</v>
      </c>
      <c r="F5502" s="14">
        <v>5</v>
      </c>
      <c r="G5502" s="34">
        <v>0.14000000000000001</v>
      </c>
      <c r="H5502">
        <f>VLOOKUP($B5502,產品!$A$1:$E$61,4,FALSE)*(1-$G5502)*$F5502</f>
        <v>34400</v>
      </c>
      <c r="I5502" s="58">
        <f>$H5502-VLOOKUP($B5502,產品!$A$2:$E$61,5,FALSE)*F5502-$R5502</f>
        <v>10056</v>
      </c>
      <c r="J5502">
        <f t="shared" si="255"/>
        <v>2022</v>
      </c>
      <c r="P5502" t="str">
        <f>MID(VLOOKUP($D5502,業務!$A$1:$E$11,2,FALSE),FIND("/",VLOOKUP($D5502,業務!$A$1:$E$11,2,FALSE))+1,2)</f>
        <v>專員</v>
      </c>
      <c r="Q5502">
        <f t="shared" si="256"/>
        <v>0.01</v>
      </c>
      <c r="R5502">
        <f t="shared" si="257"/>
        <v>344</v>
      </c>
    </row>
    <row r="5503" spans="1:18" ht="15.75" customHeight="1">
      <c r="A5503" s="19">
        <v>5502</v>
      </c>
      <c r="B5503" s="4">
        <v>26</v>
      </c>
      <c r="C5503" s="15">
        <v>267</v>
      </c>
      <c r="D5503" s="21">
        <v>10</v>
      </c>
      <c r="E5503" s="33">
        <v>44865</v>
      </c>
      <c r="F5503" s="14">
        <v>6</v>
      </c>
      <c r="G5503" s="34">
        <v>0.13</v>
      </c>
      <c r="H5503">
        <f>VLOOKUP($B5503,產品!$A$1:$E$61,4,FALSE)*(1-$G5503)*$F5503</f>
        <v>33930</v>
      </c>
      <c r="I5503" s="58">
        <f>$H5503-VLOOKUP($B5503,產品!$A$2:$E$61,5,FALSE)*F5503-$R5503</f>
        <v>10190.700000000001</v>
      </c>
      <c r="J5503">
        <f t="shared" si="255"/>
        <v>2022</v>
      </c>
      <c r="P5503" t="str">
        <f>MID(VLOOKUP($D5503,業務!$A$1:$E$11,2,FALSE),FIND("/",VLOOKUP($D5503,業務!$A$1:$E$11,2,FALSE))+1,2)</f>
        <v>專員</v>
      </c>
      <c r="Q5503">
        <f t="shared" si="256"/>
        <v>0.01</v>
      </c>
      <c r="R5503">
        <f t="shared" si="257"/>
        <v>339.3</v>
      </c>
    </row>
    <row r="5504" spans="1:18" ht="15.75" customHeight="1">
      <c r="A5504" s="19">
        <v>5503</v>
      </c>
      <c r="B5504" s="4">
        <v>52</v>
      </c>
      <c r="C5504" s="15">
        <v>260</v>
      </c>
      <c r="D5504" s="21">
        <v>3</v>
      </c>
      <c r="E5504" s="22">
        <v>44865</v>
      </c>
      <c r="F5504" s="26">
        <v>7</v>
      </c>
      <c r="G5504" s="24">
        <v>7.0000000000000007E-2</v>
      </c>
      <c r="H5504">
        <f>VLOOKUP($B5504,產品!$A$1:$E$61,4,FALSE)*(1-$G5504)*$F5504</f>
        <v>143220</v>
      </c>
      <c r="I5504" s="58">
        <f>$H5504-VLOOKUP($B5504,產品!$A$2:$E$61,5,FALSE)*F5504-$R5504</f>
        <v>33128.480000000018</v>
      </c>
      <c r="J5504">
        <f t="shared" si="255"/>
        <v>2022</v>
      </c>
      <c r="P5504" t="str">
        <f>MID(VLOOKUP($D5504,業務!$A$1:$E$11,2,FALSE),FIND("/",VLOOKUP($D5504,業務!$A$1:$E$11,2,FALSE))+1,2)</f>
        <v>協理</v>
      </c>
      <c r="Q5504">
        <f t="shared" si="256"/>
        <v>1.6E-2</v>
      </c>
      <c r="R5504">
        <f t="shared" si="257"/>
        <v>2291.52</v>
      </c>
    </row>
    <row r="5505" spans="1:18" ht="15.75" customHeight="1">
      <c r="A5505" s="19">
        <v>5504</v>
      </c>
      <c r="B5505" s="4">
        <v>13</v>
      </c>
      <c r="C5505" s="15">
        <v>290</v>
      </c>
      <c r="D5505" s="21">
        <v>7</v>
      </c>
      <c r="E5505" s="22">
        <v>44865</v>
      </c>
      <c r="F5505" s="26">
        <v>10</v>
      </c>
      <c r="G5505" s="24">
        <v>7.0000000000000007E-2</v>
      </c>
      <c r="H5505">
        <f>VLOOKUP($B5505,產品!$A$1:$E$61,4,FALSE)*(1-$G5505)*$F5505</f>
        <v>16740</v>
      </c>
      <c r="I5505" s="58">
        <f>$H5505-VLOOKUP($B5505,產品!$A$2:$E$61,5,FALSE)*F5505-$R5505</f>
        <v>9339.1200000000008</v>
      </c>
      <c r="J5505">
        <f t="shared" si="255"/>
        <v>2022</v>
      </c>
      <c r="P5505" t="str">
        <f>MID(VLOOKUP($D5505,業務!$A$1:$E$11,2,FALSE),FIND("/",VLOOKUP($D5505,業務!$A$1:$E$11,2,FALSE))+1,2)</f>
        <v>副理</v>
      </c>
      <c r="Q5505">
        <f t="shared" si="256"/>
        <v>1.2E-2</v>
      </c>
      <c r="R5505">
        <f t="shared" si="257"/>
        <v>200.88</v>
      </c>
    </row>
    <row r="5506" spans="1:18" ht="15.75" customHeight="1">
      <c r="A5506" s="19">
        <v>5505</v>
      </c>
      <c r="B5506" s="4">
        <v>28</v>
      </c>
      <c r="C5506" s="15">
        <v>4</v>
      </c>
      <c r="D5506" s="21">
        <v>8</v>
      </c>
      <c r="E5506" s="22">
        <v>44865</v>
      </c>
      <c r="F5506" s="26">
        <v>18</v>
      </c>
      <c r="G5506" s="24">
        <v>0.11</v>
      </c>
      <c r="H5506">
        <f>VLOOKUP($B5506,產品!$A$1:$E$61,4,FALSE)*(1-$G5506)*$F5506</f>
        <v>120150</v>
      </c>
      <c r="I5506" s="58">
        <f>$H5506-VLOOKUP($B5506,產品!$A$2:$E$61,5,FALSE)*F5506-$R5506</f>
        <v>37948.5</v>
      </c>
      <c r="J5506">
        <f t="shared" si="255"/>
        <v>2022</v>
      </c>
      <c r="P5506" t="str">
        <f>MID(VLOOKUP($D5506,業務!$A$1:$E$11,2,FALSE),FIND("/",VLOOKUP($D5506,業務!$A$1:$E$11,2,FALSE))+1,2)</f>
        <v>專員</v>
      </c>
      <c r="Q5506">
        <f t="shared" si="256"/>
        <v>0.01</v>
      </c>
      <c r="R5506">
        <f t="shared" si="257"/>
        <v>1201.5</v>
      </c>
    </row>
    <row r="5507" spans="1:18" ht="15.75" customHeight="1">
      <c r="A5507" s="19">
        <v>5506</v>
      </c>
      <c r="B5507" s="4">
        <v>5</v>
      </c>
      <c r="C5507" s="15">
        <v>262</v>
      </c>
      <c r="D5507" s="21">
        <v>3</v>
      </c>
      <c r="E5507" s="22">
        <v>44865</v>
      </c>
      <c r="F5507" s="26">
        <v>30</v>
      </c>
      <c r="G5507" s="24">
        <v>0.1</v>
      </c>
      <c r="H5507">
        <f>VLOOKUP($B5507,產品!$A$1:$E$61,4,FALSE)*(1-$G5507)*$F5507</f>
        <v>27000</v>
      </c>
      <c r="I5507" s="58">
        <f>$H5507-VLOOKUP($B5507,產品!$A$2:$E$61,5,FALSE)*F5507-$R5507</f>
        <v>14568</v>
      </c>
      <c r="J5507">
        <f t="shared" ref="J5507:J5570" si="258">YEAR(E5507)</f>
        <v>2022</v>
      </c>
      <c r="P5507" t="str">
        <f>MID(VLOOKUP($D5507,業務!$A$1:$E$11,2,FALSE),FIND("/",VLOOKUP($D5507,業務!$A$1:$E$11,2,FALSE))+1,2)</f>
        <v>協理</v>
      </c>
      <c r="Q5507">
        <f t="shared" ref="Q5507:Q5570" si="259">IF($P5507="專員",1%,IF($P5507="副理",1.2%,IF($P5507="經理",1.5%,IF($P5507="協理",1.6%,0))))</f>
        <v>1.6E-2</v>
      </c>
      <c r="R5507">
        <f t="shared" ref="R5507:R5570" si="260">$H5507*$Q5507</f>
        <v>432</v>
      </c>
    </row>
    <row r="5508" spans="1:18" ht="15.75" customHeight="1">
      <c r="A5508" s="19">
        <v>5507</v>
      </c>
      <c r="B5508" s="4">
        <v>15</v>
      </c>
      <c r="C5508" s="15">
        <v>5</v>
      </c>
      <c r="D5508" s="21">
        <v>2</v>
      </c>
      <c r="E5508" s="22">
        <v>44865</v>
      </c>
      <c r="F5508" s="26">
        <v>40</v>
      </c>
      <c r="G5508" s="24">
        <v>0.16</v>
      </c>
      <c r="H5508">
        <f>VLOOKUP($B5508,產品!$A$1:$E$61,4,FALSE)*(1-$G5508)*$F5508</f>
        <v>60480</v>
      </c>
      <c r="I5508" s="58">
        <f>$H5508-VLOOKUP($B5508,產品!$A$2:$E$61,5,FALSE)*F5508-$R5508</f>
        <v>30772.799999999999</v>
      </c>
      <c r="J5508">
        <f t="shared" si="258"/>
        <v>2022</v>
      </c>
      <c r="P5508" t="str">
        <f>MID(VLOOKUP($D5508,業務!$A$1:$E$11,2,FALSE),FIND("/",VLOOKUP($D5508,業務!$A$1:$E$11,2,FALSE))+1,2)</f>
        <v>經理</v>
      </c>
      <c r="Q5508">
        <f t="shared" si="259"/>
        <v>1.4999999999999999E-2</v>
      </c>
      <c r="R5508">
        <f t="shared" si="260"/>
        <v>907.19999999999993</v>
      </c>
    </row>
    <row r="5509" spans="1:18" ht="15.75" customHeight="1">
      <c r="A5509" s="19">
        <v>5508</v>
      </c>
      <c r="B5509" s="4">
        <v>22</v>
      </c>
      <c r="C5509" s="15">
        <v>284</v>
      </c>
      <c r="D5509" s="21">
        <v>8</v>
      </c>
      <c r="E5509" s="33">
        <v>44865</v>
      </c>
      <c r="F5509" s="14">
        <v>70</v>
      </c>
      <c r="G5509" s="34">
        <v>0.1</v>
      </c>
      <c r="H5509">
        <f>VLOOKUP($B5509,產品!$A$1:$E$61,4,FALSE)*(1-$G5509)*$F5509</f>
        <v>113400</v>
      </c>
      <c r="I5509" s="58">
        <f>$H5509-VLOOKUP($B5509,產品!$A$2:$E$61,5,FALSE)*F5509-$R5509</f>
        <v>61866</v>
      </c>
      <c r="J5509">
        <f t="shared" si="258"/>
        <v>2022</v>
      </c>
      <c r="P5509" t="str">
        <f>MID(VLOOKUP($D5509,業務!$A$1:$E$11,2,FALSE),FIND("/",VLOOKUP($D5509,業務!$A$1:$E$11,2,FALSE))+1,2)</f>
        <v>專員</v>
      </c>
      <c r="Q5509">
        <f t="shared" si="259"/>
        <v>0.01</v>
      </c>
      <c r="R5509">
        <f t="shared" si="260"/>
        <v>1134</v>
      </c>
    </row>
    <row r="5510" spans="1:18" ht="15.75" customHeight="1">
      <c r="A5510" s="19">
        <v>5509</v>
      </c>
      <c r="B5510" s="4">
        <v>11</v>
      </c>
      <c r="C5510" s="15">
        <v>258</v>
      </c>
      <c r="D5510" s="21">
        <v>5</v>
      </c>
      <c r="E5510" s="22">
        <v>44865</v>
      </c>
      <c r="F5510" s="26">
        <v>200</v>
      </c>
      <c r="G5510" s="24">
        <v>0.14000000000000001</v>
      </c>
      <c r="H5510">
        <f>VLOOKUP($B5510,產品!$A$1:$E$61,4,FALSE)*(1-$G5510)*$F5510</f>
        <v>172000</v>
      </c>
      <c r="I5510" s="58">
        <f>$H5510-VLOOKUP($B5510,產品!$A$2:$E$61,5,FALSE)*F5510-$R5510</f>
        <v>90280</v>
      </c>
      <c r="J5510">
        <f t="shared" si="258"/>
        <v>2022</v>
      </c>
      <c r="P5510" t="str">
        <f>MID(VLOOKUP($D5510,業務!$A$1:$E$11,2,FALSE),FIND("/",VLOOKUP($D5510,業務!$A$1:$E$11,2,FALSE))+1,2)</f>
        <v>專員</v>
      </c>
      <c r="Q5510">
        <f t="shared" si="259"/>
        <v>0.01</v>
      </c>
      <c r="R5510">
        <f t="shared" si="260"/>
        <v>1720</v>
      </c>
    </row>
    <row r="5511" spans="1:18" ht="15.75" customHeight="1">
      <c r="A5511" s="19">
        <v>5510</v>
      </c>
      <c r="B5511" s="4">
        <v>27</v>
      </c>
      <c r="C5511" s="15">
        <v>258</v>
      </c>
      <c r="D5511" s="21">
        <v>2</v>
      </c>
      <c r="E5511" s="22">
        <v>44866</v>
      </c>
      <c r="F5511" s="26">
        <v>6</v>
      </c>
      <c r="G5511" s="24">
        <v>0.09</v>
      </c>
      <c r="H5511">
        <f>VLOOKUP($B5511,產品!$A$1:$E$61,4,FALSE)*(1-$G5511)*$F5511</f>
        <v>38220</v>
      </c>
      <c r="I5511" s="58">
        <f>$H5511-VLOOKUP($B5511,產品!$A$2:$E$61,5,FALSE)*F5511-$R5511</f>
        <v>12446.7</v>
      </c>
      <c r="J5511">
        <f t="shared" si="258"/>
        <v>2022</v>
      </c>
      <c r="P5511" t="str">
        <f>MID(VLOOKUP($D5511,業務!$A$1:$E$11,2,FALSE),FIND("/",VLOOKUP($D5511,業務!$A$1:$E$11,2,FALSE))+1,2)</f>
        <v>經理</v>
      </c>
      <c r="Q5511">
        <f t="shared" si="259"/>
        <v>1.4999999999999999E-2</v>
      </c>
      <c r="R5511">
        <f t="shared" si="260"/>
        <v>573.29999999999995</v>
      </c>
    </row>
    <row r="5512" spans="1:18" ht="15.75" customHeight="1">
      <c r="A5512" s="19">
        <v>5511</v>
      </c>
      <c r="B5512" s="4">
        <v>26</v>
      </c>
      <c r="C5512" s="15">
        <v>11</v>
      </c>
      <c r="D5512" s="21">
        <v>9</v>
      </c>
      <c r="E5512" s="22">
        <v>44866</v>
      </c>
      <c r="F5512" s="26">
        <v>9</v>
      </c>
      <c r="G5512" s="24">
        <v>0.17</v>
      </c>
      <c r="H5512">
        <f>VLOOKUP($B5512,產品!$A$1:$E$61,4,FALSE)*(1-$G5512)*$F5512</f>
        <v>48555</v>
      </c>
      <c r="I5512" s="58">
        <f>$H5512-VLOOKUP($B5512,產品!$A$2:$E$61,5,FALSE)*F5512-$R5512</f>
        <v>12726.674999999999</v>
      </c>
      <c r="J5512">
        <f t="shared" si="258"/>
        <v>2022</v>
      </c>
      <c r="P5512" t="str">
        <f>MID(VLOOKUP($D5512,業務!$A$1:$E$11,2,FALSE),FIND("/",VLOOKUP($D5512,業務!$A$1:$E$11,2,FALSE))+1,2)</f>
        <v>經理</v>
      </c>
      <c r="Q5512">
        <f t="shared" si="259"/>
        <v>1.4999999999999999E-2</v>
      </c>
      <c r="R5512">
        <f t="shared" si="260"/>
        <v>728.32499999999993</v>
      </c>
    </row>
    <row r="5513" spans="1:18" ht="15.75" customHeight="1">
      <c r="A5513" s="19">
        <v>5512</v>
      </c>
      <c r="B5513" s="4">
        <v>33</v>
      </c>
      <c r="C5513" s="15">
        <v>291</v>
      </c>
      <c r="D5513" s="21">
        <v>3</v>
      </c>
      <c r="E5513" s="22">
        <v>44866</v>
      </c>
      <c r="F5513" s="26">
        <v>13</v>
      </c>
      <c r="G5513" s="24">
        <v>0.16</v>
      </c>
      <c r="H5513">
        <f>VLOOKUP($B5513,產品!$A$1:$E$61,4,FALSE)*(1-$G5513)*$F5513</f>
        <v>81900</v>
      </c>
      <c r="I5513" s="58">
        <f>$H5513-VLOOKUP($B5513,產品!$A$2:$E$61,5,FALSE)*F5513-$R5513</f>
        <v>22089.599999999999</v>
      </c>
      <c r="J5513">
        <f t="shared" si="258"/>
        <v>2022</v>
      </c>
      <c r="P5513" t="str">
        <f>MID(VLOOKUP($D5513,業務!$A$1:$E$11,2,FALSE),FIND("/",VLOOKUP($D5513,業務!$A$1:$E$11,2,FALSE))+1,2)</f>
        <v>協理</v>
      </c>
      <c r="Q5513">
        <f t="shared" si="259"/>
        <v>1.6E-2</v>
      </c>
      <c r="R5513">
        <f t="shared" si="260"/>
        <v>1310.4000000000001</v>
      </c>
    </row>
    <row r="5514" spans="1:18" ht="15.75" customHeight="1">
      <c r="A5514" s="19">
        <v>5513</v>
      </c>
      <c r="B5514" s="4">
        <v>14</v>
      </c>
      <c r="C5514" s="15">
        <v>276</v>
      </c>
      <c r="D5514" s="21">
        <v>4</v>
      </c>
      <c r="E5514" s="22">
        <v>44866</v>
      </c>
      <c r="F5514" s="26">
        <v>50</v>
      </c>
      <c r="G5514" s="24">
        <v>0.15</v>
      </c>
      <c r="H5514">
        <f>VLOOKUP($B5514,產品!$A$1:$E$61,4,FALSE)*(1-$G5514)*$F5514</f>
        <v>76500</v>
      </c>
      <c r="I5514" s="58">
        <f>$H5514-VLOOKUP($B5514,產品!$A$2:$E$61,5,FALSE)*F5514-$R5514</f>
        <v>39582</v>
      </c>
      <c r="J5514">
        <f t="shared" si="258"/>
        <v>2022</v>
      </c>
      <c r="P5514" t="str">
        <f>MID(VLOOKUP($D5514,業務!$A$1:$E$11,2,FALSE),FIND("/",VLOOKUP($D5514,業務!$A$1:$E$11,2,FALSE))+1,2)</f>
        <v>副理</v>
      </c>
      <c r="Q5514">
        <f t="shared" si="259"/>
        <v>1.2E-2</v>
      </c>
      <c r="R5514">
        <f t="shared" si="260"/>
        <v>918</v>
      </c>
    </row>
    <row r="5515" spans="1:18" ht="15.75" customHeight="1">
      <c r="A5515" s="19">
        <v>5514</v>
      </c>
      <c r="B5515" s="4">
        <v>28</v>
      </c>
      <c r="C5515" s="15">
        <v>271</v>
      </c>
      <c r="D5515" s="21">
        <v>2</v>
      </c>
      <c r="E5515" s="22">
        <v>44867</v>
      </c>
      <c r="F5515" s="26">
        <v>6</v>
      </c>
      <c r="G5515" s="24">
        <v>0.17</v>
      </c>
      <c r="H5515">
        <f>VLOOKUP($B5515,產品!$A$1:$E$61,4,FALSE)*(1-$G5515)*$F5515</f>
        <v>37350</v>
      </c>
      <c r="I5515" s="58">
        <f>$H5515-VLOOKUP($B5515,產品!$A$2:$E$61,5,FALSE)*F5515-$R5515</f>
        <v>9789.75</v>
      </c>
      <c r="J5515">
        <f t="shared" si="258"/>
        <v>2022</v>
      </c>
      <c r="P5515" t="str">
        <f>MID(VLOOKUP($D5515,業務!$A$1:$E$11,2,FALSE),FIND("/",VLOOKUP($D5515,業務!$A$1:$E$11,2,FALSE))+1,2)</f>
        <v>經理</v>
      </c>
      <c r="Q5515">
        <f t="shared" si="259"/>
        <v>1.4999999999999999E-2</v>
      </c>
      <c r="R5515">
        <f t="shared" si="260"/>
        <v>560.25</v>
      </c>
    </row>
    <row r="5516" spans="1:18" ht="15.75" customHeight="1">
      <c r="A5516" s="19">
        <v>5515</v>
      </c>
      <c r="B5516" s="4">
        <v>46</v>
      </c>
      <c r="C5516" s="15">
        <v>117</v>
      </c>
      <c r="D5516" s="21">
        <v>7</v>
      </c>
      <c r="E5516" s="22">
        <v>44867</v>
      </c>
      <c r="F5516" s="26">
        <v>7</v>
      </c>
      <c r="G5516" s="24">
        <v>0.18</v>
      </c>
      <c r="H5516">
        <f>VLOOKUP($B5516,產品!$A$1:$E$61,4,FALSE)*(1-$G5516)*$F5516</f>
        <v>97580.000000000015</v>
      </c>
      <c r="I5516" s="58">
        <f>$H5516-VLOOKUP($B5516,產品!$A$2:$E$61,5,FALSE)*F5516-$R5516</f>
        <v>19059.040000000015</v>
      </c>
      <c r="J5516">
        <f t="shared" si="258"/>
        <v>2022</v>
      </c>
      <c r="P5516" t="str">
        <f>MID(VLOOKUP($D5516,業務!$A$1:$E$11,2,FALSE),FIND("/",VLOOKUP($D5516,業務!$A$1:$E$11,2,FALSE))+1,2)</f>
        <v>副理</v>
      </c>
      <c r="Q5516">
        <f t="shared" si="259"/>
        <v>1.2E-2</v>
      </c>
      <c r="R5516">
        <f t="shared" si="260"/>
        <v>1170.9600000000003</v>
      </c>
    </row>
    <row r="5517" spans="1:18" ht="15.75" customHeight="1">
      <c r="A5517" s="19">
        <v>5516</v>
      </c>
      <c r="B5517" s="4">
        <v>46</v>
      </c>
      <c r="C5517" s="15">
        <v>257</v>
      </c>
      <c r="D5517" s="21">
        <v>9</v>
      </c>
      <c r="E5517" s="33">
        <v>44867</v>
      </c>
      <c r="F5517" s="14">
        <v>15</v>
      </c>
      <c r="G5517" s="34">
        <v>0.06</v>
      </c>
      <c r="H5517">
        <f>VLOOKUP($B5517,產品!$A$1:$E$61,4,FALSE)*(1-$G5517)*$F5517</f>
        <v>239700</v>
      </c>
      <c r="I5517" s="58">
        <f>$H5517-VLOOKUP($B5517,產品!$A$2:$E$61,5,FALSE)*F5517-$R5517</f>
        <v>70354.5</v>
      </c>
      <c r="J5517">
        <f t="shared" si="258"/>
        <v>2022</v>
      </c>
      <c r="P5517" t="str">
        <f>MID(VLOOKUP($D5517,業務!$A$1:$E$11,2,FALSE),FIND("/",VLOOKUP($D5517,業務!$A$1:$E$11,2,FALSE))+1,2)</f>
        <v>經理</v>
      </c>
      <c r="Q5517">
        <f t="shared" si="259"/>
        <v>1.4999999999999999E-2</v>
      </c>
      <c r="R5517">
        <f t="shared" si="260"/>
        <v>3595.5</v>
      </c>
    </row>
    <row r="5518" spans="1:18" ht="15.75" customHeight="1">
      <c r="A5518" s="19">
        <v>5517</v>
      </c>
      <c r="B5518" s="4">
        <v>11</v>
      </c>
      <c r="C5518" s="15">
        <v>119</v>
      </c>
      <c r="D5518" s="21">
        <v>1</v>
      </c>
      <c r="E5518" s="22">
        <v>44867</v>
      </c>
      <c r="F5518" s="26">
        <v>40</v>
      </c>
      <c r="G5518" s="24">
        <v>0.17</v>
      </c>
      <c r="H5518">
        <f>VLOOKUP($B5518,產品!$A$1:$E$61,4,FALSE)*(1-$G5518)*$F5518</f>
        <v>33200</v>
      </c>
      <c r="I5518" s="58">
        <f>$H5518-VLOOKUP($B5518,產品!$A$2:$E$61,5,FALSE)*F5518-$R5518</f>
        <v>16868</v>
      </c>
      <c r="J5518">
        <f t="shared" si="258"/>
        <v>2022</v>
      </c>
      <c r="P5518" t="str">
        <f>MID(VLOOKUP($D5518,業務!$A$1:$E$11,2,FALSE),FIND("/",VLOOKUP($D5518,業務!$A$1:$E$11,2,FALSE))+1,2)</f>
        <v>專員</v>
      </c>
      <c r="Q5518">
        <f t="shared" si="259"/>
        <v>0.01</v>
      </c>
      <c r="R5518">
        <f t="shared" si="260"/>
        <v>332</v>
      </c>
    </row>
    <row r="5519" spans="1:18" ht="15.75" customHeight="1">
      <c r="A5519" s="19">
        <v>5518</v>
      </c>
      <c r="B5519" s="4">
        <v>16</v>
      </c>
      <c r="C5519" s="15">
        <v>268</v>
      </c>
      <c r="D5519" s="21">
        <v>8</v>
      </c>
      <c r="E5519" s="33">
        <v>44867</v>
      </c>
      <c r="F5519" s="14">
        <v>50</v>
      </c>
      <c r="G5519" s="34">
        <v>0.16</v>
      </c>
      <c r="H5519">
        <f>VLOOKUP($B5519,產品!$A$1:$E$61,4,FALSE)*(1-$G5519)*$F5519</f>
        <v>75600</v>
      </c>
      <c r="I5519" s="58">
        <f>$H5519-VLOOKUP($B5519,產品!$A$2:$E$61,5,FALSE)*F5519-$R5519</f>
        <v>38844</v>
      </c>
      <c r="J5519">
        <f t="shared" si="258"/>
        <v>2022</v>
      </c>
      <c r="P5519" t="str">
        <f>MID(VLOOKUP($D5519,業務!$A$1:$E$11,2,FALSE),FIND("/",VLOOKUP($D5519,業務!$A$1:$E$11,2,FALSE))+1,2)</f>
        <v>專員</v>
      </c>
      <c r="Q5519">
        <f t="shared" si="259"/>
        <v>0.01</v>
      </c>
      <c r="R5519">
        <f t="shared" si="260"/>
        <v>756</v>
      </c>
    </row>
    <row r="5520" spans="1:18" ht="15.75" customHeight="1">
      <c r="A5520" s="19">
        <v>5519</v>
      </c>
      <c r="B5520" s="4">
        <v>26</v>
      </c>
      <c r="C5520" s="15">
        <v>121</v>
      </c>
      <c r="D5520" s="21">
        <v>6</v>
      </c>
      <c r="E5520" s="22">
        <v>44867</v>
      </c>
      <c r="F5520" s="26">
        <v>55</v>
      </c>
      <c r="G5520" s="24">
        <v>0.19</v>
      </c>
      <c r="H5520">
        <f>VLOOKUP($B5520,產品!$A$1:$E$61,4,FALSE)*(1-$G5520)*$F5520</f>
        <v>289575</v>
      </c>
      <c r="I5520" s="58">
        <f>$H5520-VLOOKUP($B5520,產品!$A$2:$E$61,5,FALSE)*F5520-$R5520</f>
        <v>72179.25</v>
      </c>
      <c r="J5520">
        <f t="shared" si="258"/>
        <v>2022</v>
      </c>
      <c r="P5520" t="str">
        <f>MID(VLOOKUP($D5520,業務!$A$1:$E$11,2,FALSE),FIND("/",VLOOKUP($D5520,業務!$A$1:$E$11,2,FALSE))+1,2)</f>
        <v>專員</v>
      </c>
      <c r="Q5520">
        <f t="shared" si="259"/>
        <v>0.01</v>
      </c>
      <c r="R5520">
        <f t="shared" si="260"/>
        <v>2895.75</v>
      </c>
    </row>
    <row r="5521" spans="1:18" ht="15.75" customHeight="1">
      <c r="A5521" s="19">
        <v>5520</v>
      </c>
      <c r="B5521" s="4">
        <v>13</v>
      </c>
      <c r="C5521" s="15">
        <v>124</v>
      </c>
      <c r="D5521" s="21">
        <v>9</v>
      </c>
      <c r="E5521" s="22">
        <v>44867</v>
      </c>
      <c r="F5521" s="26">
        <v>80</v>
      </c>
      <c r="G5521" s="24">
        <v>0.1</v>
      </c>
      <c r="H5521">
        <f>VLOOKUP($B5521,產品!$A$1:$E$61,4,FALSE)*(1-$G5521)*$F5521</f>
        <v>129600</v>
      </c>
      <c r="I5521" s="58">
        <f>$H5521-VLOOKUP($B5521,產品!$A$2:$E$61,5,FALSE)*F5521-$R5521</f>
        <v>70056</v>
      </c>
      <c r="J5521">
        <f t="shared" si="258"/>
        <v>2022</v>
      </c>
      <c r="P5521" t="str">
        <f>MID(VLOOKUP($D5521,業務!$A$1:$E$11,2,FALSE),FIND("/",VLOOKUP($D5521,業務!$A$1:$E$11,2,FALSE))+1,2)</f>
        <v>經理</v>
      </c>
      <c r="Q5521">
        <f t="shared" si="259"/>
        <v>1.4999999999999999E-2</v>
      </c>
      <c r="R5521">
        <f t="shared" si="260"/>
        <v>1944</v>
      </c>
    </row>
    <row r="5522" spans="1:18" ht="15.75" customHeight="1">
      <c r="A5522" s="19">
        <v>5521</v>
      </c>
      <c r="B5522" s="4">
        <v>59</v>
      </c>
      <c r="C5522" s="15">
        <v>257</v>
      </c>
      <c r="D5522" s="21">
        <v>5</v>
      </c>
      <c r="E5522" s="33">
        <v>44868</v>
      </c>
      <c r="F5522" s="14">
        <v>1</v>
      </c>
      <c r="G5522" s="34">
        <v>0.15</v>
      </c>
      <c r="H5522">
        <f>VLOOKUP($B5522,產品!$A$1:$E$61,4,FALSE)*(1-$G5522)*$F5522</f>
        <v>20400</v>
      </c>
      <c r="I5522" s="58">
        <f>$H5522-VLOOKUP($B5522,產品!$A$2:$E$61,5,FALSE)*F5522-$R5522</f>
        <v>3396</v>
      </c>
      <c r="J5522">
        <f t="shared" si="258"/>
        <v>2022</v>
      </c>
      <c r="P5522" t="str">
        <f>MID(VLOOKUP($D5522,業務!$A$1:$E$11,2,FALSE),FIND("/",VLOOKUP($D5522,業務!$A$1:$E$11,2,FALSE))+1,2)</f>
        <v>專員</v>
      </c>
      <c r="Q5522">
        <f t="shared" si="259"/>
        <v>0.01</v>
      </c>
      <c r="R5522">
        <f t="shared" si="260"/>
        <v>204</v>
      </c>
    </row>
    <row r="5523" spans="1:18" ht="15.75" customHeight="1">
      <c r="A5523" s="19">
        <v>5522</v>
      </c>
      <c r="B5523" s="4">
        <v>38</v>
      </c>
      <c r="C5523" s="15">
        <v>1</v>
      </c>
      <c r="D5523" s="21">
        <v>5</v>
      </c>
      <c r="E5523" s="22">
        <v>44868</v>
      </c>
      <c r="F5523" s="26">
        <v>4</v>
      </c>
      <c r="G5523" s="24">
        <v>0.19</v>
      </c>
      <c r="H5523">
        <f>VLOOKUP($B5523,產品!$A$1:$E$61,4,FALSE)*(1-$G5523)*$F5523</f>
        <v>48600</v>
      </c>
      <c r="I5523" s="58">
        <f>$H5523-VLOOKUP($B5523,產品!$A$2:$E$61,5,FALSE)*F5523-$R5523</f>
        <v>9114</v>
      </c>
      <c r="J5523">
        <f t="shared" si="258"/>
        <v>2022</v>
      </c>
      <c r="P5523" t="str">
        <f>MID(VLOOKUP($D5523,業務!$A$1:$E$11,2,FALSE),FIND("/",VLOOKUP($D5523,業務!$A$1:$E$11,2,FALSE))+1,2)</f>
        <v>專員</v>
      </c>
      <c r="Q5523">
        <f t="shared" si="259"/>
        <v>0.01</v>
      </c>
      <c r="R5523">
        <f t="shared" si="260"/>
        <v>486</v>
      </c>
    </row>
    <row r="5524" spans="1:18" ht="15.75" customHeight="1">
      <c r="A5524" s="19">
        <v>5523</v>
      </c>
      <c r="B5524" s="4">
        <v>38</v>
      </c>
      <c r="C5524" s="15">
        <v>257</v>
      </c>
      <c r="D5524" s="21">
        <v>10</v>
      </c>
      <c r="E5524" s="22">
        <v>44868</v>
      </c>
      <c r="F5524" s="26">
        <v>4</v>
      </c>
      <c r="G5524" s="24">
        <v>0.19</v>
      </c>
      <c r="H5524">
        <f>VLOOKUP($B5524,產品!$A$1:$E$61,4,FALSE)*(1-$G5524)*$F5524</f>
        <v>48600</v>
      </c>
      <c r="I5524" s="58">
        <f>$H5524-VLOOKUP($B5524,產品!$A$2:$E$61,5,FALSE)*F5524-$R5524</f>
        <v>9114</v>
      </c>
      <c r="J5524">
        <f t="shared" si="258"/>
        <v>2022</v>
      </c>
      <c r="P5524" t="str">
        <f>MID(VLOOKUP($D5524,業務!$A$1:$E$11,2,FALSE),FIND("/",VLOOKUP($D5524,業務!$A$1:$E$11,2,FALSE))+1,2)</f>
        <v>專員</v>
      </c>
      <c r="Q5524">
        <f t="shared" si="259"/>
        <v>0.01</v>
      </c>
      <c r="R5524">
        <f t="shared" si="260"/>
        <v>486</v>
      </c>
    </row>
    <row r="5525" spans="1:18" ht="15.75" customHeight="1">
      <c r="A5525" s="19">
        <v>5524</v>
      </c>
      <c r="B5525" s="4">
        <v>56</v>
      </c>
      <c r="C5525" s="15">
        <v>140</v>
      </c>
      <c r="D5525" s="21">
        <v>3</v>
      </c>
      <c r="E5525" s="33">
        <v>44868</v>
      </c>
      <c r="F5525" s="14">
        <v>7</v>
      </c>
      <c r="G5525" s="34">
        <v>0.1</v>
      </c>
      <c r="H5525">
        <f>VLOOKUP($B5525,產品!$A$1:$E$61,4,FALSE)*(1-$G5525)*$F5525</f>
        <v>138600</v>
      </c>
      <c r="I5525" s="58">
        <f>$H5525-VLOOKUP($B5525,產品!$A$2:$E$61,5,FALSE)*F5525-$R5525</f>
        <v>28582.400000000016</v>
      </c>
      <c r="J5525">
        <f t="shared" si="258"/>
        <v>2022</v>
      </c>
      <c r="P5525" t="str">
        <f>MID(VLOOKUP($D5525,業務!$A$1:$E$11,2,FALSE),FIND("/",VLOOKUP($D5525,業務!$A$1:$E$11,2,FALSE))+1,2)</f>
        <v>協理</v>
      </c>
      <c r="Q5525">
        <f t="shared" si="259"/>
        <v>1.6E-2</v>
      </c>
      <c r="R5525">
        <f t="shared" si="260"/>
        <v>2217.6</v>
      </c>
    </row>
    <row r="5526" spans="1:18" ht="15.75" customHeight="1">
      <c r="A5526" s="19">
        <v>5525</v>
      </c>
      <c r="B5526" s="4">
        <v>1</v>
      </c>
      <c r="C5526" s="15">
        <v>285</v>
      </c>
      <c r="D5526" s="21">
        <v>9</v>
      </c>
      <c r="E5526" s="22">
        <v>44868</v>
      </c>
      <c r="F5526" s="26">
        <v>20</v>
      </c>
      <c r="G5526" s="24">
        <v>0.06</v>
      </c>
      <c r="H5526">
        <f>VLOOKUP($B5526,產品!$A$1:$E$61,4,FALSE)*(1-$G5526)*$F5526</f>
        <v>18800</v>
      </c>
      <c r="I5526" s="58">
        <f>$H5526-VLOOKUP($B5526,產品!$A$2:$E$61,5,FALSE)*F5526-$R5526</f>
        <v>10518</v>
      </c>
      <c r="J5526">
        <f t="shared" si="258"/>
        <v>2022</v>
      </c>
      <c r="P5526" t="str">
        <f>MID(VLOOKUP($D5526,業務!$A$1:$E$11,2,FALSE),FIND("/",VLOOKUP($D5526,業務!$A$1:$E$11,2,FALSE))+1,2)</f>
        <v>經理</v>
      </c>
      <c r="Q5526">
        <f t="shared" si="259"/>
        <v>1.4999999999999999E-2</v>
      </c>
      <c r="R5526">
        <f t="shared" si="260"/>
        <v>282</v>
      </c>
    </row>
    <row r="5527" spans="1:18" ht="15.75" customHeight="1">
      <c r="A5527" s="19">
        <v>5526</v>
      </c>
      <c r="B5527" s="4">
        <v>35</v>
      </c>
      <c r="C5527" s="15">
        <v>286</v>
      </c>
      <c r="D5527" s="21">
        <v>4</v>
      </c>
      <c r="E5527" s="22">
        <v>44868</v>
      </c>
      <c r="F5527" s="26">
        <v>30</v>
      </c>
      <c r="G5527" s="24">
        <v>7.0000000000000007E-2</v>
      </c>
      <c r="H5527">
        <f>VLOOKUP($B5527,產品!$A$1:$E$61,4,FALSE)*(1-$G5527)*$F5527</f>
        <v>237149.99999999997</v>
      </c>
      <c r="I5527" s="58">
        <f>$H5527-VLOOKUP($B5527,產品!$A$2:$E$61,5,FALSE)*F5527-$R5527</f>
        <v>81304.199999999968</v>
      </c>
      <c r="J5527">
        <f t="shared" si="258"/>
        <v>2022</v>
      </c>
      <c r="P5527" t="str">
        <f>MID(VLOOKUP($D5527,業務!$A$1:$E$11,2,FALSE),FIND("/",VLOOKUP($D5527,業務!$A$1:$E$11,2,FALSE))+1,2)</f>
        <v>副理</v>
      </c>
      <c r="Q5527">
        <f t="shared" si="259"/>
        <v>1.2E-2</v>
      </c>
      <c r="R5527">
        <f t="shared" si="260"/>
        <v>2845.7999999999997</v>
      </c>
    </row>
    <row r="5528" spans="1:18" ht="15.75" customHeight="1">
      <c r="A5528" s="19">
        <v>5527</v>
      </c>
      <c r="B5528" s="4">
        <v>5</v>
      </c>
      <c r="C5528" s="15">
        <v>287</v>
      </c>
      <c r="D5528" s="21">
        <v>9</v>
      </c>
      <c r="E5528" s="22">
        <v>44868</v>
      </c>
      <c r="F5528" s="26">
        <v>40</v>
      </c>
      <c r="G5528" s="24">
        <v>0.05</v>
      </c>
      <c r="H5528">
        <f>VLOOKUP($B5528,產品!$A$1:$E$61,4,FALSE)*(1-$G5528)*$F5528</f>
        <v>38000</v>
      </c>
      <c r="I5528" s="58">
        <f>$H5528-VLOOKUP($B5528,產品!$A$2:$E$61,5,FALSE)*F5528-$R5528</f>
        <v>21430</v>
      </c>
      <c r="J5528">
        <f t="shared" si="258"/>
        <v>2022</v>
      </c>
      <c r="P5528" t="str">
        <f>MID(VLOOKUP($D5528,業務!$A$1:$E$11,2,FALSE),FIND("/",VLOOKUP($D5528,業務!$A$1:$E$11,2,FALSE))+1,2)</f>
        <v>經理</v>
      </c>
      <c r="Q5528">
        <f t="shared" si="259"/>
        <v>1.4999999999999999E-2</v>
      </c>
      <c r="R5528">
        <f t="shared" si="260"/>
        <v>570</v>
      </c>
    </row>
    <row r="5529" spans="1:18" ht="15.75" customHeight="1">
      <c r="A5529" s="19">
        <v>5528</v>
      </c>
      <c r="B5529" s="4">
        <v>22</v>
      </c>
      <c r="C5529" s="15">
        <v>1</v>
      </c>
      <c r="D5529" s="21">
        <v>10</v>
      </c>
      <c r="E5529" s="22">
        <v>44868</v>
      </c>
      <c r="F5529" s="26">
        <v>125</v>
      </c>
      <c r="G5529" s="24">
        <v>0.16</v>
      </c>
      <c r="H5529">
        <f>VLOOKUP($B5529,產品!$A$1:$E$61,4,FALSE)*(1-$G5529)*$F5529</f>
        <v>189000</v>
      </c>
      <c r="I5529" s="58">
        <f>$H5529-VLOOKUP($B5529,產品!$A$2:$E$61,5,FALSE)*F5529-$R5529</f>
        <v>97110</v>
      </c>
      <c r="J5529">
        <f t="shared" si="258"/>
        <v>2022</v>
      </c>
      <c r="P5529" t="str">
        <f>MID(VLOOKUP($D5529,業務!$A$1:$E$11,2,FALSE),FIND("/",VLOOKUP($D5529,業務!$A$1:$E$11,2,FALSE))+1,2)</f>
        <v>專員</v>
      </c>
      <c r="Q5529">
        <f t="shared" si="259"/>
        <v>0.01</v>
      </c>
      <c r="R5529">
        <f t="shared" si="260"/>
        <v>1890</v>
      </c>
    </row>
    <row r="5530" spans="1:18" ht="15.75" customHeight="1">
      <c r="A5530" s="19">
        <v>5529</v>
      </c>
      <c r="B5530" s="4">
        <v>32</v>
      </c>
      <c r="C5530" s="15">
        <v>1</v>
      </c>
      <c r="D5530" s="21">
        <v>5</v>
      </c>
      <c r="E5530" s="33">
        <v>44869</v>
      </c>
      <c r="F5530" s="14">
        <v>1</v>
      </c>
      <c r="G5530" s="34">
        <v>0.05</v>
      </c>
      <c r="H5530">
        <f>VLOOKUP($B5530,產品!$A$1:$E$61,4,FALSE)*(1-$G5530)*$F5530</f>
        <v>7125</v>
      </c>
      <c r="I5530" s="58">
        <f>$H5530-VLOOKUP($B5530,產品!$A$2:$E$61,5,FALSE)*F5530-$R5530</f>
        <v>2553.75</v>
      </c>
      <c r="J5530">
        <f t="shared" si="258"/>
        <v>2022</v>
      </c>
      <c r="P5530" t="str">
        <f>MID(VLOOKUP($D5530,業務!$A$1:$E$11,2,FALSE),FIND("/",VLOOKUP($D5530,業務!$A$1:$E$11,2,FALSE))+1,2)</f>
        <v>專員</v>
      </c>
      <c r="Q5530">
        <f t="shared" si="259"/>
        <v>0.01</v>
      </c>
      <c r="R5530">
        <f t="shared" si="260"/>
        <v>71.25</v>
      </c>
    </row>
    <row r="5531" spans="1:18" ht="15.75" customHeight="1">
      <c r="A5531" s="19">
        <v>5530</v>
      </c>
      <c r="B5531" s="4">
        <v>43</v>
      </c>
      <c r="C5531" s="15">
        <v>137</v>
      </c>
      <c r="D5531" s="21">
        <v>4</v>
      </c>
      <c r="E5531" s="33">
        <v>44869</v>
      </c>
      <c r="F5531" s="14">
        <v>4</v>
      </c>
      <c r="G5531" s="34">
        <v>0.11</v>
      </c>
      <c r="H5531">
        <f>VLOOKUP($B5531,產品!$A$1:$E$61,4,FALSE)*(1-$G5531)*$F5531</f>
        <v>64080</v>
      </c>
      <c r="I5531" s="58">
        <f>$H5531-VLOOKUP($B5531,產品!$A$2:$E$61,5,FALSE)*F5531-$R5531</f>
        <v>16511.04</v>
      </c>
      <c r="J5531">
        <f t="shared" si="258"/>
        <v>2022</v>
      </c>
      <c r="P5531" t="str">
        <f>MID(VLOOKUP($D5531,業務!$A$1:$E$11,2,FALSE),FIND("/",VLOOKUP($D5531,業務!$A$1:$E$11,2,FALSE))+1,2)</f>
        <v>副理</v>
      </c>
      <c r="Q5531">
        <f t="shared" si="259"/>
        <v>1.2E-2</v>
      </c>
      <c r="R5531">
        <f t="shared" si="260"/>
        <v>768.96</v>
      </c>
    </row>
    <row r="5532" spans="1:18" ht="15.75" customHeight="1">
      <c r="A5532" s="19">
        <v>5531</v>
      </c>
      <c r="B5532" s="4">
        <v>27</v>
      </c>
      <c r="C5532" s="15">
        <v>262</v>
      </c>
      <c r="D5532" s="21">
        <v>9</v>
      </c>
      <c r="E5532" s="22">
        <v>44869</v>
      </c>
      <c r="F5532" s="26">
        <v>4</v>
      </c>
      <c r="G5532" s="24">
        <v>0.16</v>
      </c>
      <c r="H5532">
        <f>VLOOKUP($B5532,產品!$A$1:$E$61,4,FALSE)*(1-$G5532)*$F5532</f>
        <v>23520</v>
      </c>
      <c r="I5532" s="58">
        <f>$H5532-VLOOKUP($B5532,產品!$A$2:$E$61,5,FALSE)*F5532-$R5532</f>
        <v>6367.2</v>
      </c>
      <c r="J5532">
        <f t="shared" si="258"/>
        <v>2022</v>
      </c>
      <c r="P5532" t="str">
        <f>MID(VLOOKUP($D5532,業務!$A$1:$E$11,2,FALSE),FIND("/",VLOOKUP($D5532,業務!$A$1:$E$11,2,FALSE))+1,2)</f>
        <v>經理</v>
      </c>
      <c r="Q5532">
        <f t="shared" si="259"/>
        <v>1.4999999999999999E-2</v>
      </c>
      <c r="R5532">
        <f t="shared" si="260"/>
        <v>352.8</v>
      </c>
    </row>
    <row r="5533" spans="1:18" ht="15.75" customHeight="1">
      <c r="A5533" s="19">
        <v>5532</v>
      </c>
      <c r="B5533" s="4">
        <v>23</v>
      </c>
      <c r="C5533" s="15">
        <v>270</v>
      </c>
      <c r="D5533" s="21">
        <v>2</v>
      </c>
      <c r="E5533" s="22">
        <v>44869</v>
      </c>
      <c r="F5533" s="26">
        <v>60</v>
      </c>
      <c r="G5533" s="24">
        <v>0.12</v>
      </c>
      <c r="H5533">
        <f>VLOOKUP($B5533,產品!$A$1:$E$61,4,FALSE)*(1-$G5533)*$F5533</f>
        <v>95040</v>
      </c>
      <c r="I5533" s="58">
        <f>$H5533-VLOOKUP($B5533,產品!$A$2:$E$61,5,FALSE)*F5533-$R5533</f>
        <v>50414.400000000001</v>
      </c>
      <c r="J5533">
        <f t="shared" si="258"/>
        <v>2022</v>
      </c>
      <c r="P5533" t="str">
        <f>MID(VLOOKUP($D5533,業務!$A$1:$E$11,2,FALSE),FIND("/",VLOOKUP($D5533,業務!$A$1:$E$11,2,FALSE))+1,2)</f>
        <v>經理</v>
      </c>
      <c r="Q5533">
        <f t="shared" si="259"/>
        <v>1.4999999999999999E-2</v>
      </c>
      <c r="R5533">
        <f t="shared" si="260"/>
        <v>1425.6</v>
      </c>
    </row>
    <row r="5534" spans="1:18" ht="15.75" customHeight="1">
      <c r="A5534" s="19">
        <v>5533</v>
      </c>
      <c r="B5534" s="4">
        <v>40</v>
      </c>
      <c r="C5534" s="15">
        <v>3</v>
      </c>
      <c r="D5534" s="21">
        <v>5</v>
      </c>
      <c r="E5534" s="33">
        <v>44870</v>
      </c>
      <c r="F5534" s="14">
        <v>5</v>
      </c>
      <c r="G5534" s="34">
        <v>0.18</v>
      </c>
      <c r="H5534">
        <f>VLOOKUP($B5534,產品!$A$1:$E$61,4,FALSE)*(1-$G5534)*$F5534</f>
        <v>82000</v>
      </c>
      <c r="I5534" s="58">
        <f>$H5534-VLOOKUP($B5534,產品!$A$2:$E$61,5,FALSE)*F5534-$R5534</f>
        <v>16180</v>
      </c>
      <c r="J5534">
        <f t="shared" si="258"/>
        <v>2022</v>
      </c>
      <c r="P5534" t="str">
        <f>MID(VLOOKUP($D5534,業務!$A$1:$E$11,2,FALSE),FIND("/",VLOOKUP($D5534,業務!$A$1:$E$11,2,FALSE))+1,2)</f>
        <v>專員</v>
      </c>
      <c r="Q5534">
        <f t="shared" si="259"/>
        <v>0.01</v>
      </c>
      <c r="R5534">
        <f t="shared" si="260"/>
        <v>820</v>
      </c>
    </row>
    <row r="5535" spans="1:18" ht="15.75" customHeight="1">
      <c r="A5535" s="19">
        <v>5534</v>
      </c>
      <c r="B5535" s="4">
        <v>50</v>
      </c>
      <c r="C5535" s="15">
        <v>114</v>
      </c>
      <c r="D5535" s="21">
        <v>1</v>
      </c>
      <c r="E5535" s="33">
        <v>44870</v>
      </c>
      <c r="F5535" s="14">
        <v>13</v>
      </c>
      <c r="G5535" s="34">
        <v>7.0000000000000007E-2</v>
      </c>
      <c r="H5535">
        <f>VLOOKUP($B5535,產品!$A$1:$E$61,4,FALSE)*(1-$G5535)*$F5535</f>
        <v>217620</v>
      </c>
      <c r="I5535" s="58">
        <f>$H5535-VLOOKUP($B5535,產品!$A$2:$E$61,5,FALSE)*F5535-$R5535</f>
        <v>51643.8</v>
      </c>
      <c r="J5535">
        <f t="shared" si="258"/>
        <v>2022</v>
      </c>
      <c r="P5535" t="str">
        <f>MID(VLOOKUP($D5535,業務!$A$1:$E$11,2,FALSE),FIND("/",VLOOKUP($D5535,業務!$A$1:$E$11,2,FALSE))+1,2)</f>
        <v>專員</v>
      </c>
      <c r="Q5535">
        <f t="shared" si="259"/>
        <v>0.01</v>
      </c>
      <c r="R5535">
        <f t="shared" si="260"/>
        <v>2176.1999999999998</v>
      </c>
    </row>
    <row r="5536" spans="1:18" ht="15.75" customHeight="1">
      <c r="A5536" s="19">
        <v>5535</v>
      </c>
      <c r="B5536" s="4">
        <v>22</v>
      </c>
      <c r="C5536" s="15">
        <v>9</v>
      </c>
      <c r="D5536" s="21">
        <v>3</v>
      </c>
      <c r="E5536" s="22">
        <v>44870</v>
      </c>
      <c r="F5536" s="26">
        <v>40</v>
      </c>
      <c r="G5536" s="24">
        <v>0.11</v>
      </c>
      <c r="H5536">
        <f>VLOOKUP($B5536,產品!$A$1:$E$61,4,FALSE)*(1-$G5536)*$F5536</f>
        <v>64080</v>
      </c>
      <c r="I5536" s="58">
        <f>$H5536-VLOOKUP($B5536,產品!$A$2:$E$61,5,FALSE)*F5536-$R5536</f>
        <v>34254.720000000001</v>
      </c>
      <c r="J5536">
        <f t="shared" si="258"/>
        <v>2022</v>
      </c>
      <c r="P5536" t="str">
        <f>MID(VLOOKUP($D5536,業務!$A$1:$E$11,2,FALSE),FIND("/",VLOOKUP($D5536,業務!$A$1:$E$11,2,FALSE))+1,2)</f>
        <v>協理</v>
      </c>
      <c r="Q5536">
        <f t="shared" si="259"/>
        <v>1.6E-2</v>
      </c>
      <c r="R5536">
        <f t="shared" si="260"/>
        <v>1025.28</v>
      </c>
    </row>
    <row r="5537" spans="1:18" ht="15.75" customHeight="1">
      <c r="A5537" s="19">
        <v>5536</v>
      </c>
      <c r="B5537" s="4">
        <v>10</v>
      </c>
      <c r="C5537" s="15">
        <v>262</v>
      </c>
      <c r="D5537" s="21">
        <v>3</v>
      </c>
      <c r="E5537" s="22">
        <v>44870</v>
      </c>
      <c r="F5537" s="26">
        <v>90</v>
      </c>
      <c r="G5537" s="24">
        <v>0.14000000000000001</v>
      </c>
      <c r="H5537">
        <f>VLOOKUP($B5537,產品!$A$1:$E$61,4,FALSE)*(1-$G5537)*$F5537</f>
        <v>77400</v>
      </c>
      <c r="I5537" s="58">
        <f>$H5537-VLOOKUP($B5537,產品!$A$2:$E$61,5,FALSE)*F5537-$R5537</f>
        <v>40161.599999999999</v>
      </c>
      <c r="J5537">
        <f t="shared" si="258"/>
        <v>2022</v>
      </c>
      <c r="P5537" t="str">
        <f>MID(VLOOKUP($D5537,業務!$A$1:$E$11,2,FALSE),FIND("/",VLOOKUP($D5537,業務!$A$1:$E$11,2,FALSE))+1,2)</f>
        <v>協理</v>
      </c>
      <c r="Q5537">
        <f t="shared" si="259"/>
        <v>1.6E-2</v>
      </c>
      <c r="R5537">
        <f t="shared" si="260"/>
        <v>1238.4000000000001</v>
      </c>
    </row>
    <row r="5538" spans="1:18" ht="15.75" customHeight="1">
      <c r="A5538" s="19">
        <v>5537</v>
      </c>
      <c r="B5538" s="4">
        <v>33</v>
      </c>
      <c r="C5538" s="15">
        <v>280</v>
      </c>
      <c r="D5538" s="21">
        <v>9</v>
      </c>
      <c r="E5538" s="22">
        <v>44871</v>
      </c>
      <c r="F5538" s="26">
        <v>6</v>
      </c>
      <c r="G5538" s="24">
        <v>0.12</v>
      </c>
      <c r="H5538">
        <f>VLOOKUP($B5538,產品!$A$1:$E$61,4,FALSE)*(1-$G5538)*$F5538</f>
        <v>39600</v>
      </c>
      <c r="I5538" s="58">
        <f>$H5538-VLOOKUP($B5538,產品!$A$2:$E$61,5,FALSE)*F5538-$R5538</f>
        <v>12006</v>
      </c>
      <c r="J5538">
        <f t="shared" si="258"/>
        <v>2022</v>
      </c>
      <c r="P5538" t="str">
        <f>MID(VLOOKUP($D5538,業務!$A$1:$E$11,2,FALSE),FIND("/",VLOOKUP($D5538,業務!$A$1:$E$11,2,FALSE))+1,2)</f>
        <v>經理</v>
      </c>
      <c r="Q5538">
        <f t="shared" si="259"/>
        <v>1.4999999999999999E-2</v>
      </c>
      <c r="R5538">
        <f t="shared" si="260"/>
        <v>594</v>
      </c>
    </row>
    <row r="5539" spans="1:18" ht="15.75" customHeight="1">
      <c r="A5539" s="19">
        <v>5538</v>
      </c>
      <c r="B5539" s="4">
        <v>59</v>
      </c>
      <c r="C5539" s="15">
        <v>276</v>
      </c>
      <c r="D5539" s="21">
        <v>5</v>
      </c>
      <c r="E5539" s="22">
        <v>44871</v>
      </c>
      <c r="F5539" s="26">
        <v>8</v>
      </c>
      <c r="G5539" s="24">
        <v>0.18</v>
      </c>
      <c r="H5539">
        <f>VLOOKUP($B5539,產品!$A$1:$E$61,4,FALSE)*(1-$G5539)*$F5539</f>
        <v>157440</v>
      </c>
      <c r="I5539" s="58">
        <f>$H5539-VLOOKUP($B5539,產品!$A$2:$E$61,5,FALSE)*F5539-$R5539</f>
        <v>21465.599999999999</v>
      </c>
      <c r="J5539">
        <f t="shared" si="258"/>
        <v>2022</v>
      </c>
      <c r="P5539" t="str">
        <f>MID(VLOOKUP($D5539,業務!$A$1:$E$11,2,FALSE),FIND("/",VLOOKUP($D5539,業務!$A$1:$E$11,2,FALSE))+1,2)</f>
        <v>專員</v>
      </c>
      <c r="Q5539">
        <f t="shared" si="259"/>
        <v>0.01</v>
      </c>
      <c r="R5539">
        <f t="shared" si="260"/>
        <v>1574.4</v>
      </c>
    </row>
    <row r="5540" spans="1:18" ht="15.75" customHeight="1">
      <c r="A5540" s="19">
        <v>5539</v>
      </c>
      <c r="B5540" s="4">
        <v>15</v>
      </c>
      <c r="C5540" s="15">
        <v>124</v>
      </c>
      <c r="D5540" s="21">
        <v>8</v>
      </c>
      <c r="E5540" s="22">
        <v>44871</v>
      </c>
      <c r="F5540" s="26">
        <v>50</v>
      </c>
      <c r="G5540" s="24">
        <v>0.06</v>
      </c>
      <c r="H5540">
        <f>VLOOKUP($B5540,產品!$A$1:$E$61,4,FALSE)*(1-$G5540)*$F5540</f>
        <v>84600</v>
      </c>
      <c r="I5540" s="58">
        <f>$H5540-VLOOKUP($B5540,產品!$A$2:$E$61,5,FALSE)*F5540-$R5540</f>
        <v>47754</v>
      </c>
      <c r="J5540">
        <f t="shared" si="258"/>
        <v>2022</v>
      </c>
      <c r="P5540" t="str">
        <f>MID(VLOOKUP($D5540,業務!$A$1:$E$11,2,FALSE),FIND("/",VLOOKUP($D5540,業務!$A$1:$E$11,2,FALSE))+1,2)</f>
        <v>專員</v>
      </c>
      <c r="Q5540">
        <f t="shared" si="259"/>
        <v>0.01</v>
      </c>
      <c r="R5540">
        <f t="shared" si="260"/>
        <v>846</v>
      </c>
    </row>
    <row r="5541" spans="1:18" ht="15.75" customHeight="1">
      <c r="A5541" s="19">
        <v>5540</v>
      </c>
      <c r="B5541" s="4">
        <v>10</v>
      </c>
      <c r="C5541" s="15">
        <v>263</v>
      </c>
      <c r="D5541" s="21">
        <v>9</v>
      </c>
      <c r="E5541" s="22">
        <v>44871</v>
      </c>
      <c r="F5541" s="26">
        <v>70</v>
      </c>
      <c r="G5541" s="24">
        <v>0.12</v>
      </c>
      <c r="H5541">
        <f>VLOOKUP($B5541,產品!$A$1:$E$61,4,FALSE)*(1-$G5541)*$F5541</f>
        <v>61600</v>
      </c>
      <c r="I5541" s="58">
        <f>$H5541-VLOOKUP($B5541,產品!$A$2:$E$61,5,FALSE)*F5541-$R5541</f>
        <v>32676</v>
      </c>
      <c r="J5541">
        <f t="shared" si="258"/>
        <v>2022</v>
      </c>
      <c r="P5541" t="str">
        <f>MID(VLOOKUP($D5541,業務!$A$1:$E$11,2,FALSE),FIND("/",VLOOKUP($D5541,業務!$A$1:$E$11,2,FALSE))+1,2)</f>
        <v>經理</v>
      </c>
      <c r="Q5541">
        <f t="shared" si="259"/>
        <v>1.4999999999999999E-2</v>
      </c>
      <c r="R5541">
        <f t="shared" si="260"/>
        <v>924</v>
      </c>
    </row>
    <row r="5542" spans="1:18" ht="15.75" customHeight="1">
      <c r="A5542" s="19">
        <v>5541</v>
      </c>
      <c r="B5542" s="4">
        <v>12</v>
      </c>
      <c r="C5542" s="15">
        <v>5</v>
      </c>
      <c r="D5542" s="21">
        <v>7</v>
      </c>
      <c r="E5542" s="22">
        <v>44871</v>
      </c>
      <c r="F5542" s="26">
        <v>90</v>
      </c>
      <c r="G5542" s="24">
        <v>0.15</v>
      </c>
      <c r="H5542">
        <f>VLOOKUP($B5542,產品!$A$1:$E$61,4,FALSE)*(1-$G5542)*$F5542</f>
        <v>76500</v>
      </c>
      <c r="I5542" s="58">
        <f>$H5542-VLOOKUP($B5542,產品!$A$2:$E$61,5,FALSE)*F5542-$R5542</f>
        <v>39582</v>
      </c>
      <c r="J5542">
        <f t="shared" si="258"/>
        <v>2022</v>
      </c>
      <c r="P5542" t="str">
        <f>MID(VLOOKUP($D5542,業務!$A$1:$E$11,2,FALSE),FIND("/",VLOOKUP($D5542,業務!$A$1:$E$11,2,FALSE))+1,2)</f>
        <v>副理</v>
      </c>
      <c r="Q5542">
        <f t="shared" si="259"/>
        <v>1.2E-2</v>
      </c>
      <c r="R5542">
        <f t="shared" si="260"/>
        <v>918</v>
      </c>
    </row>
    <row r="5543" spans="1:18" ht="15.75" customHeight="1">
      <c r="A5543" s="19">
        <v>5542</v>
      </c>
      <c r="B5543" s="4">
        <v>5</v>
      </c>
      <c r="C5543" s="15">
        <v>119</v>
      </c>
      <c r="D5543" s="21">
        <v>8</v>
      </c>
      <c r="E5543" s="22">
        <v>44871</v>
      </c>
      <c r="F5543" s="26">
        <v>200</v>
      </c>
      <c r="G5543" s="24">
        <v>0.2</v>
      </c>
      <c r="H5543">
        <f>VLOOKUP($B5543,產品!$A$1:$E$61,4,FALSE)*(1-$G5543)*$F5543</f>
        <v>160000</v>
      </c>
      <c r="I5543" s="58">
        <f>$H5543-VLOOKUP($B5543,產品!$A$2:$E$61,5,FALSE)*F5543-$R5543</f>
        <v>78400</v>
      </c>
      <c r="J5543">
        <f t="shared" si="258"/>
        <v>2022</v>
      </c>
      <c r="P5543" t="str">
        <f>MID(VLOOKUP($D5543,業務!$A$1:$E$11,2,FALSE),FIND("/",VLOOKUP($D5543,業務!$A$1:$E$11,2,FALSE))+1,2)</f>
        <v>專員</v>
      </c>
      <c r="Q5543">
        <f t="shared" si="259"/>
        <v>0.01</v>
      </c>
      <c r="R5543">
        <f t="shared" si="260"/>
        <v>1600</v>
      </c>
    </row>
    <row r="5544" spans="1:18" ht="15.75" customHeight="1">
      <c r="A5544" s="19">
        <v>5543</v>
      </c>
      <c r="B5544" s="4">
        <v>27</v>
      </c>
      <c r="C5544" s="15">
        <v>261</v>
      </c>
      <c r="D5544" s="21">
        <v>7</v>
      </c>
      <c r="E5544" s="22">
        <v>44872</v>
      </c>
      <c r="F5544" s="26">
        <v>9</v>
      </c>
      <c r="G5544" s="24">
        <v>0.08</v>
      </c>
      <c r="H5544">
        <f>VLOOKUP($B5544,產品!$A$1:$E$61,4,FALSE)*(1-$G5544)*$F5544</f>
        <v>57960</v>
      </c>
      <c r="I5544" s="58">
        <f>$H5544-VLOOKUP($B5544,產品!$A$2:$E$61,5,FALSE)*F5544-$R5544</f>
        <v>19464.48</v>
      </c>
      <c r="J5544">
        <f t="shared" si="258"/>
        <v>2022</v>
      </c>
      <c r="P5544" t="str">
        <f>MID(VLOOKUP($D5544,業務!$A$1:$E$11,2,FALSE),FIND("/",VLOOKUP($D5544,業務!$A$1:$E$11,2,FALSE))+1,2)</f>
        <v>副理</v>
      </c>
      <c r="Q5544">
        <f t="shared" si="259"/>
        <v>1.2E-2</v>
      </c>
      <c r="R5544">
        <f t="shared" si="260"/>
        <v>695.52</v>
      </c>
    </row>
    <row r="5545" spans="1:18" ht="15.75" customHeight="1">
      <c r="A5545" s="19">
        <v>5544</v>
      </c>
      <c r="B5545" s="4">
        <v>59</v>
      </c>
      <c r="C5545" s="15">
        <v>288</v>
      </c>
      <c r="D5545" s="21">
        <v>1</v>
      </c>
      <c r="E5545" s="22">
        <v>44872</v>
      </c>
      <c r="F5545" s="26">
        <v>10</v>
      </c>
      <c r="G5545" s="24">
        <v>0.06</v>
      </c>
      <c r="H5545">
        <f>VLOOKUP($B5545,產品!$A$1:$E$61,4,FALSE)*(1-$G5545)*$F5545</f>
        <v>225600</v>
      </c>
      <c r="I5545" s="58">
        <f>$H5545-VLOOKUP($B5545,產品!$A$2:$E$61,5,FALSE)*F5545-$R5545</f>
        <v>55344</v>
      </c>
      <c r="J5545">
        <f t="shared" si="258"/>
        <v>2022</v>
      </c>
      <c r="P5545" t="str">
        <f>MID(VLOOKUP($D5545,業務!$A$1:$E$11,2,FALSE),FIND("/",VLOOKUP($D5545,業務!$A$1:$E$11,2,FALSE))+1,2)</f>
        <v>專員</v>
      </c>
      <c r="Q5545">
        <f t="shared" si="259"/>
        <v>0.01</v>
      </c>
      <c r="R5545">
        <f t="shared" si="260"/>
        <v>2256</v>
      </c>
    </row>
    <row r="5546" spans="1:18" ht="15.75" customHeight="1">
      <c r="A5546" s="19">
        <v>5545</v>
      </c>
      <c r="B5546" s="4">
        <v>17</v>
      </c>
      <c r="C5546" s="15">
        <v>1</v>
      </c>
      <c r="D5546" s="21">
        <v>4</v>
      </c>
      <c r="E5546" s="33">
        <v>44872</v>
      </c>
      <c r="F5546" s="14">
        <v>12</v>
      </c>
      <c r="G5546" s="34">
        <v>0.08</v>
      </c>
      <c r="H5546">
        <f>VLOOKUP($B5546,產品!$A$1:$E$61,4,FALSE)*(1-$G5546)*$F5546</f>
        <v>19872</v>
      </c>
      <c r="I5546" s="58">
        <f>$H5546-VLOOKUP($B5546,產品!$A$2:$E$61,5,FALSE)*F5546-$R5546</f>
        <v>10993.536</v>
      </c>
      <c r="J5546">
        <f t="shared" si="258"/>
        <v>2022</v>
      </c>
      <c r="P5546" t="str">
        <f>MID(VLOOKUP($D5546,業務!$A$1:$E$11,2,FALSE),FIND("/",VLOOKUP($D5546,業務!$A$1:$E$11,2,FALSE))+1,2)</f>
        <v>副理</v>
      </c>
      <c r="Q5546">
        <f t="shared" si="259"/>
        <v>1.2E-2</v>
      </c>
      <c r="R5546">
        <f t="shared" si="260"/>
        <v>238.464</v>
      </c>
    </row>
    <row r="5547" spans="1:18" ht="15.75" customHeight="1">
      <c r="A5547" s="19">
        <v>5546</v>
      </c>
      <c r="B5547" s="4">
        <v>52</v>
      </c>
      <c r="C5547" s="15">
        <v>5</v>
      </c>
      <c r="D5547" s="21">
        <v>1</v>
      </c>
      <c r="E5547" s="22">
        <v>44872</v>
      </c>
      <c r="F5547" s="26">
        <v>13</v>
      </c>
      <c r="G5547" s="24">
        <v>0.1</v>
      </c>
      <c r="H5547">
        <f>VLOOKUP($B5547,產品!$A$1:$E$61,4,FALSE)*(1-$G5547)*$F5547</f>
        <v>257400</v>
      </c>
      <c r="I5547" s="58">
        <f>$H5547-VLOOKUP($B5547,產品!$A$2:$E$61,5,FALSE)*F5547-$R5547</f>
        <v>54626.000000000029</v>
      </c>
      <c r="J5547">
        <f t="shared" si="258"/>
        <v>2022</v>
      </c>
      <c r="P5547" t="str">
        <f>MID(VLOOKUP($D5547,業務!$A$1:$E$11,2,FALSE),FIND("/",VLOOKUP($D5547,業務!$A$1:$E$11,2,FALSE))+1,2)</f>
        <v>專員</v>
      </c>
      <c r="Q5547">
        <f t="shared" si="259"/>
        <v>0.01</v>
      </c>
      <c r="R5547">
        <f t="shared" si="260"/>
        <v>2574</v>
      </c>
    </row>
    <row r="5548" spans="1:18" ht="15.75" customHeight="1">
      <c r="A5548" s="19">
        <v>5547</v>
      </c>
      <c r="B5548" s="4">
        <v>14</v>
      </c>
      <c r="C5548" s="15">
        <v>267</v>
      </c>
      <c r="D5548" s="21">
        <v>8</v>
      </c>
      <c r="E5548" s="22">
        <v>44872</v>
      </c>
      <c r="F5548" s="26">
        <v>50</v>
      </c>
      <c r="G5548" s="24">
        <v>0.17</v>
      </c>
      <c r="H5548">
        <f>VLOOKUP($B5548,產品!$A$1:$E$61,4,FALSE)*(1-$G5548)*$F5548</f>
        <v>74700</v>
      </c>
      <c r="I5548" s="58">
        <f>$H5548-VLOOKUP($B5548,產品!$A$2:$E$61,5,FALSE)*F5548-$R5548</f>
        <v>37953</v>
      </c>
      <c r="J5548">
        <f t="shared" si="258"/>
        <v>2022</v>
      </c>
      <c r="P5548" t="str">
        <f>MID(VLOOKUP($D5548,業務!$A$1:$E$11,2,FALSE),FIND("/",VLOOKUP($D5548,業務!$A$1:$E$11,2,FALSE))+1,2)</f>
        <v>專員</v>
      </c>
      <c r="Q5548">
        <f t="shared" si="259"/>
        <v>0.01</v>
      </c>
      <c r="R5548">
        <f t="shared" si="260"/>
        <v>747</v>
      </c>
    </row>
    <row r="5549" spans="1:18" ht="15.75" customHeight="1">
      <c r="A5549" s="19">
        <v>5548</v>
      </c>
      <c r="B5549" s="4">
        <v>2</v>
      </c>
      <c r="C5549" s="15">
        <v>287</v>
      </c>
      <c r="D5549" s="21">
        <v>6</v>
      </c>
      <c r="E5549" s="22">
        <v>44872</v>
      </c>
      <c r="F5549" s="26">
        <v>175</v>
      </c>
      <c r="G5549" s="24">
        <v>0.08</v>
      </c>
      <c r="H5549">
        <f>VLOOKUP($B5549,產品!$A$1:$E$61,4,FALSE)*(1-$G5549)*$F5549</f>
        <v>161000</v>
      </c>
      <c r="I5549" s="58">
        <f>$H5549-VLOOKUP($B5549,產品!$A$2:$E$61,5,FALSE)*F5549-$R5549</f>
        <v>89390</v>
      </c>
      <c r="J5549">
        <f t="shared" si="258"/>
        <v>2022</v>
      </c>
      <c r="P5549" t="str">
        <f>MID(VLOOKUP($D5549,業務!$A$1:$E$11,2,FALSE),FIND("/",VLOOKUP($D5549,業務!$A$1:$E$11,2,FALSE))+1,2)</f>
        <v>專員</v>
      </c>
      <c r="Q5549">
        <f t="shared" si="259"/>
        <v>0.01</v>
      </c>
      <c r="R5549">
        <f t="shared" si="260"/>
        <v>1610</v>
      </c>
    </row>
    <row r="5550" spans="1:18" ht="15.75" customHeight="1">
      <c r="A5550" s="19">
        <v>5549</v>
      </c>
      <c r="B5550" s="4">
        <v>56</v>
      </c>
      <c r="C5550" s="15">
        <v>12</v>
      </c>
      <c r="D5550" s="21">
        <v>10</v>
      </c>
      <c r="E5550" s="22">
        <v>44873</v>
      </c>
      <c r="F5550" s="26">
        <v>3</v>
      </c>
      <c r="G5550" s="24">
        <v>0.15</v>
      </c>
      <c r="H5550">
        <f>VLOOKUP($B5550,產品!$A$1:$E$61,4,FALSE)*(1-$G5550)*$F5550</f>
        <v>56100</v>
      </c>
      <c r="I5550" s="58">
        <f>$H5550-VLOOKUP($B5550,產品!$A$2:$E$61,5,FALSE)*F5550-$R5550</f>
        <v>9339.0000000000073</v>
      </c>
      <c r="J5550">
        <f t="shared" si="258"/>
        <v>2022</v>
      </c>
      <c r="P5550" t="str">
        <f>MID(VLOOKUP($D5550,業務!$A$1:$E$11,2,FALSE),FIND("/",VLOOKUP($D5550,業務!$A$1:$E$11,2,FALSE))+1,2)</f>
        <v>專員</v>
      </c>
      <c r="Q5550">
        <f t="shared" si="259"/>
        <v>0.01</v>
      </c>
      <c r="R5550">
        <f t="shared" si="260"/>
        <v>561</v>
      </c>
    </row>
    <row r="5551" spans="1:18" ht="15.75" customHeight="1">
      <c r="A5551" s="19">
        <v>5550</v>
      </c>
      <c r="B5551" s="4">
        <v>53</v>
      </c>
      <c r="C5551" s="15">
        <v>2</v>
      </c>
      <c r="D5551" s="21">
        <v>6</v>
      </c>
      <c r="E5551" s="33">
        <v>44873</v>
      </c>
      <c r="F5551" s="14">
        <v>4</v>
      </c>
      <c r="G5551" s="34">
        <v>7.0000000000000007E-2</v>
      </c>
      <c r="H5551">
        <f>VLOOKUP($B5551,產品!$A$1:$E$61,4,FALSE)*(1-$G5551)*$F5551</f>
        <v>55799.999999999993</v>
      </c>
      <c r="I5551" s="58">
        <f>$H5551-VLOOKUP($B5551,產品!$A$2:$E$61,5,FALSE)*F5551-$R5551</f>
        <v>13241.999999999993</v>
      </c>
      <c r="J5551">
        <f t="shared" si="258"/>
        <v>2022</v>
      </c>
      <c r="P5551" t="str">
        <f>MID(VLOOKUP($D5551,業務!$A$1:$E$11,2,FALSE),FIND("/",VLOOKUP($D5551,業務!$A$1:$E$11,2,FALSE))+1,2)</f>
        <v>專員</v>
      </c>
      <c r="Q5551">
        <f t="shared" si="259"/>
        <v>0.01</v>
      </c>
      <c r="R5551">
        <f t="shared" si="260"/>
        <v>557.99999999999989</v>
      </c>
    </row>
    <row r="5552" spans="1:18" ht="15.75" customHeight="1">
      <c r="A5552" s="19">
        <v>5551</v>
      </c>
      <c r="B5552" s="4">
        <v>50</v>
      </c>
      <c r="C5552" s="15">
        <v>291</v>
      </c>
      <c r="D5552" s="21">
        <v>7</v>
      </c>
      <c r="E5552" s="22">
        <v>44873</v>
      </c>
      <c r="F5552" s="26">
        <v>4</v>
      </c>
      <c r="G5552" s="24">
        <v>0.14000000000000001</v>
      </c>
      <c r="H5552">
        <f>VLOOKUP($B5552,產品!$A$1:$E$61,4,FALSE)*(1-$G5552)*$F5552</f>
        <v>61920</v>
      </c>
      <c r="I5552" s="58">
        <f>$H5552-VLOOKUP($B5552,產品!$A$2:$E$61,5,FALSE)*F5552-$R5552</f>
        <v>10776.96</v>
      </c>
      <c r="J5552">
        <f t="shared" si="258"/>
        <v>2022</v>
      </c>
      <c r="P5552" t="str">
        <f>MID(VLOOKUP($D5552,業務!$A$1:$E$11,2,FALSE),FIND("/",VLOOKUP($D5552,業務!$A$1:$E$11,2,FALSE))+1,2)</f>
        <v>副理</v>
      </c>
      <c r="Q5552">
        <f t="shared" si="259"/>
        <v>1.2E-2</v>
      </c>
      <c r="R5552">
        <f t="shared" si="260"/>
        <v>743.04</v>
      </c>
    </row>
    <row r="5553" spans="1:18" ht="15.75" customHeight="1">
      <c r="A5553" s="19">
        <v>5552</v>
      </c>
      <c r="B5553" s="4">
        <v>37</v>
      </c>
      <c r="C5553" s="15">
        <v>116</v>
      </c>
      <c r="D5553" s="21">
        <v>8</v>
      </c>
      <c r="E5553" s="33">
        <v>44873</v>
      </c>
      <c r="F5553" s="14">
        <v>5</v>
      </c>
      <c r="G5553" s="34">
        <v>7.0000000000000007E-2</v>
      </c>
      <c r="H5553">
        <f>VLOOKUP($B5553,產品!$A$1:$E$61,4,FALSE)*(1-$G5553)*$F5553</f>
        <v>55800</v>
      </c>
      <c r="I5553" s="58">
        <f>$H5553-VLOOKUP($B5553,產品!$A$2:$E$61,5,FALSE)*F5553-$R5553</f>
        <v>16242</v>
      </c>
      <c r="J5553">
        <f t="shared" si="258"/>
        <v>2022</v>
      </c>
      <c r="P5553" t="str">
        <f>MID(VLOOKUP($D5553,業務!$A$1:$E$11,2,FALSE),FIND("/",VLOOKUP($D5553,業務!$A$1:$E$11,2,FALSE))+1,2)</f>
        <v>專員</v>
      </c>
      <c r="Q5553">
        <f t="shared" si="259"/>
        <v>0.01</v>
      </c>
      <c r="R5553">
        <f t="shared" si="260"/>
        <v>558</v>
      </c>
    </row>
    <row r="5554" spans="1:18" ht="15.75" customHeight="1">
      <c r="A5554" s="19">
        <v>5553</v>
      </c>
      <c r="B5554" s="4">
        <v>57</v>
      </c>
      <c r="C5554" s="15">
        <v>7</v>
      </c>
      <c r="D5554" s="21">
        <v>3</v>
      </c>
      <c r="E5554" s="22">
        <v>44873</v>
      </c>
      <c r="F5554" s="26">
        <v>7</v>
      </c>
      <c r="G5554" s="24">
        <v>7.0000000000000007E-2</v>
      </c>
      <c r="H5554">
        <f>VLOOKUP($B5554,產品!$A$1:$E$61,4,FALSE)*(1-$G5554)*$F5554</f>
        <v>117180</v>
      </c>
      <c r="I5554" s="58">
        <f>$H5554-VLOOKUP($B5554,產品!$A$2:$E$61,5,FALSE)*F5554-$R5554</f>
        <v>27105.119999999999</v>
      </c>
      <c r="J5554">
        <f t="shared" si="258"/>
        <v>2022</v>
      </c>
      <c r="P5554" t="str">
        <f>MID(VLOOKUP($D5554,業務!$A$1:$E$11,2,FALSE),FIND("/",VLOOKUP($D5554,業務!$A$1:$E$11,2,FALSE))+1,2)</f>
        <v>協理</v>
      </c>
      <c r="Q5554">
        <f t="shared" si="259"/>
        <v>1.6E-2</v>
      </c>
      <c r="R5554">
        <f t="shared" si="260"/>
        <v>1874.88</v>
      </c>
    </row>
    <row r="5555" spans="1:18" ht="15.75" customHeight="1">
      <c r="A5555" s="19">
        <v>5554</v>
      </c>
      <c r="B5555" s="4">
        <v>56</v>
      </c>
      <c r="C5555" s="15">
        <v>257</v>
      </c>
      <c r="D5555" s="21">
        <v>1</v>
      </c>
      <c r="E5555" s="22">
        <v>44873</v>
      </c>
      <c r="F5555" s="26">
        <v>11</v>
      </c>
      <c r="G5555" s="24">
        <v>0.06</v>
      </c>
      <c r="H5555">
        <f>VLOOKUP($B5555,產品!$A$1:$E$61,4,FALSE)*(1-$G5555)*$F5555</f>
        <v>227480</v>
      </c>
      <c r="I5555" s="58">
        <f>$H5555-VLOOKUP($B5555,產品!$A$2:$E$61,5,FALSE)*F5555-$R5555</f>
        <v>55805.200000000026</v>
      </c>
      <c r="J5555">
        <f t="shared" si="258"/>
        <v>2022</v>
      </c>
      <c r="P5555" t="str">
        <f>MID(VLOOKUP($D5555,業務!$A$1:$E$11,2,FALSE),FIND("/",VLOOKUP($D5555,業務!$A$1:$E$11,2,FALSE))+1,2)</f>
        <v>專員</v>
      </c>
      <c r="Q5555">
        <f t="shared" si="259"/>
        <v>0.01</v>
      </c>
      <c r="R5555">
        <f t="shared" si="260"/>
        <v>2274.8000000000002</v>
      </c>
    </row>
    <row r="5556" spans="1:18" ht="15.75" customHeight="1">
      <c r="A5556" s="19">
        <v>5555</v>
      </c>
      <c r="B5556" s="4">
        <v>16</v>
      </c>
      <c r="C5556" s="15">
        <v>120</v>
      </c>
      <c r="D5556" s="21">
        <v>5</v>
      </c>
      <c r="E5556" s="22">
        <v>44873</v>
      </c>
      <c r="F5556" s="26">
        <v>125</v>
      </c>
      <c r="G5556" s="24">
        <v>0.11</v>
      </c>
      <c r="H5556">
        <f>VLOOKUP($B5556,產品!$A$1:$E$61,4,FALSE)*(1-$G5556)*$F5556</f>
        <v>200250</v>
      </c>
      <c r="I5556" s="58">
        <f>$H5556-VLOOKUP($B5556,產品!$A$2:$E$61,5,FALSE)*F5556-$R5556</f>
        <v>108247.5</v>
      </c>
      <c r="J5556">
        <f t="shared" si="258"/>
        <v>2022</v>
      </c>
      <c r="P5556" t="str">
        <f>MID(VLOOKUP($D5556,業務!$A$1:$E$11,2,FALSE),FIND("/",VLOOKUP($D5556,業務!$A$1:$E$11,2,FALSE))+1,2)</f>
        <v>專員</v>
      </c>
      <c r="Q5556">
        <f t="shared" si="259"/>
        <v>0.01</v>
      </c>
      <c r="R5556">
        <f t="shared" si="260"/>
        <v>2002.5</v>
      </c>
    </row>
    <row r="5557" spans="1:18" ht="15.75" customHeight="1">
      <c r="A5557" s="19">
        <v>5556</v>
      </c>
      <c r="B5557" s="4">
        <v>56</v>
      </c>
      <c r="C5557" s="15">
        <v>116</v>
      </c>
      <c r="D5557" s="21">
        <v>7</v>
      </c>
      <c r="E5557" s="22">
        <v>44874</v>
      </c>
      <c r="F5557" s="26">
        <v>2</v>
      </c>
      <c r="G5557" s="24">
        <v>0.08</v>
      </c>
      <c r="H5557">
        <f>VLOOKUP($B5557,產品!$A$1:$E$61,4,FALSE)*(1-$G5557)*$F5557</f>
        <v>40480</v>
      </c>
      <c r="I5557" s="58">
        <f>$H5557-VLOOKUP($B5557,產品!$A$2:$E$61,5,FALSE)*F5557-$R5557</f>
        <v>9194.2400000000034</v>
      </c>
      <c r="J5557">
        <f t="shared" si="258"/>
        <v>2022</v>
      </c>
      <c r="P5557" t="str">
        <f>MID(VLOOKUP($D5557,業務!$A$1:$E$11,2,FALSE),FIND("/",VLOOKUP($D5557,業務!$A$1:$E$11,2,FALSE))+1,2)</f>
        <v>副理</v>
      </c>
      <c r="Q5557">
        <f t="shared" si="259"/>
        <v>1.2E-2</v>
      </c>
      <c r="R5557">
        <f t="shared" si="260"/>
        <v>485.76</v>
      </c>
    </row>
    <row r="5558" spans="1:18" ht="15.75" customHeight="1">
      <c r="A5558" s="19">
        <v>5557</v>
      </c>
      <c r="B5558" s="4">
        <v>51</v>
      </c>
      <c r="C5558" s="15">
        <v>269</v>
      </c>
      <c r="D5558" s="21">
        <v>1</v>
      </c>
      <c r="E5558" s="22">
        <v>44874</v>
      </c>
      <c r="F5558" s="26">
        <v>3</v>
      </c>
      <c r="G5558" s="24">
        <v>7.0000000000000007E-2</v>
      </c>
      <c r="H5558">
        <f>VLOOKUP($B5558,產品!$A$1:$E$61,4,FALSE)*(1-$G5558)*$F5558</f>
        <v>55800</v>
      </c>
      <c r="I5558" s="58">
        <f>$H5558-VLOOKUP($B5558,產品!$A$2:$E$61,5,FALSE)*F5558-$R5558</f>
        <v>13242</v>
      </c>
      <c r="J5558">
        <f t="shared" si="258"/>
        <v>2022</v>
      </c>
      <c r="P5558" t="str">
        <f>MID(VLOOKUP($D5558,業務!$A$1:$E$11,2,FALSE),FIND("/",VLOOKUP($D5558,業務!$A$1:$E$11,2,FALSE))+1,2)</f>
        <v>專員</v>
      </c>
      <c r="Q5558">
        <f t="shared" si="259"/>
        <v>0.01</v>
      </c>
      <c r="R5558">
        <f t="shared" si="260"/>
        <v>558</v>
      </c>
    </row>
    <row r="5559" spans="1:18" ht="15.75" customHeight="1">
      <c r="A5559" s="19">
        <v>5558</v>
      </c>
      <c r="B5559" s="4">
        <v>29</v>
      </c>
      <c r="C5559" s="15">
        <v>262</v>
      </c>
      <c r="D5559" s="21">
        <v>10</v>
      </c>
      <c r="E5559" s="22">
        <v>44874</v>
      </c>
      <c r="F5559" s="26">
        <v>5</v>
      </c>
      <c r="G5559" s="24">
        <v>0.12</v>
      </c>
      <c r="H5559">
        <f>VLOOKUP($B5559,產品!$A$1:$E$61,4,FALSE)*(1-$G5559)*$F5559</f>
        <v>26400</v>
      </c>
      <c r="I5559" s="58">
        <f>$H5559-VLOOKUP($B5559,產品!$A$2:$E$61,5,FALSE)*F5559-$R5559</f>
        <v>8136</v>
      </c>
      <c r="J5559">
        <f t="shared" si="258"/>
        <v>2022</v>
      </c>
      <c r="P5559" t="str">
        <f>MID(VLOOKUP($D5559,業務!$A$1:$E$11,2,FALSE),FIND("/",VLOOKUP($D5559,業務!$A$1:$E$11,2,FALSE))+1,2)</f>
        <v>專員</v>
      </c>
      <c r="Q5559">
        <f t="shared" si="259"/>
        <v>0.01</v>
      </c>
      <c r="R5559">
        <f t="shared" si="260"/>
        <v>264</v>
      </c>
    </row>
    <row r="5560" spans="1:18" ht="15.75" customHeight="1">
      <c r="A5560" s="19">
        <v>5559</v>
      </c>
      <c r="B5560" s="4">
        <v>48</v>
      </c>
      <c r="C5560" s="15">
        <v>294</v>
      </c>
      <c r="D5560" s="21">
        <v>3</v>
      </c>
      <c r="E5560" s="33">
        <v>44874</v>
      </c>
      <c r="F5560" s="14">
        <v>6</v>
      </c>
      <c r="G5560" s="34">
        <v>0.13</v>
      </c>
      <c r="H5560">
        <f>VLOOKUP($B5560,產品!$A$1:$E$61,4,FALSE)*(1-$G5560)*$F5560</f>
        <v>114840</v>
      </c>
      <c r="I5560" s="58">
        <f>$H5560-VLOOKUP($B5560,產品!$A$2:$E$61,5,FALSE)*F5560-$R5560</f>
        <v>27202.560000000001</v>
      </c>
      <c r="J5560">
        <f t="shared" si="258"/>
        <v>2022</v>
      </c>
      <c r="P5560" t="str">
        <f>MID(VLOOKUP($D5560,業務!$A$1:$E$11,2,FALSE),FIND("/",VLOOKUP($D5560,業務!$A$1:$E$11,2,FALSE))+1,2)</f>
        <v>協理</v>
      </c>
      <c r="Q5560">
        <f t="shared" si="259"/>
        <v>1.6E-2</v>
      </c>
      <c r="R5560">
        <f t="shared" si="260"/>
        <v>1837.44</v>
      </c>
    </row>
    <row r="5561" spans="1:18" ht="15.75" customHeight="1">
      <c r="A5561" s="19">
        <v>5560</v>
      </c>
      <c r="B5561" s="4">
        <v>55</v>
      </c>
      <c r="C5561" s="15">
        <v>257</v>
      </c>
      <c r="D5561" s="21">
        <v>6</v>
      </c>
      <c r="E5561" s="22">
        <v>44874</v>
      </c>
      <c r="F5561" s="26">
        <v>13</v>
      </c>
      <c r="G5561" s="24">
        <v>7.0000000000000007E-2</v>
      </c>
      <c r="H5561">
        <f>VLOOKUP($B5561,產品!$A$1:$E$61,4,FALSE)*(1-$G5561)*$F5561</f>
        <v>241800</v>
      </c>
      <c r="I5561" s="58">
        <f>$H5561-VLOOKUP($B5561,產品!$A$2:$E$61,5,FALSE)*F5561-$R5561</f>
        <v>57382</v>
      </c>
      <c r="J5561">
        <f t="shared" si="258"/>
        <v>2022</v>
      </c>
      <c r="P5561" t="str">
        <f>MID(VLOOKUP($D5561,業務!$A$1:$E$11,2,FALSE),FIND("/",VLOOKUP($D5561,業務!$A$1:$E$11,2,FALSE))+1,2)</f>
        <v>專員</v>
      </c>
      <c r="Q5561">
        <f t="shared" si="259"/>
        <v>0.01</v>
      </c>
      <c r="R5561">
        <f t="shared" si="260"/>
        <v>2418</v>
      </c>
    </row>
    <row r="5562" spans="1:18" ht="15.75" customHeight="1">
      <c r="A5562" s="19">
        <v>5561</v>
      </c>
      <c r="B5562" s="4">
        <v>49</v>
      </c>
      <c r="C5562" s="15">
        <v>9</v>
      </c>
      <c r="D5562" s="21">
        <v>2</v>
      </c>
      <c r="E5562" s="22">
        <v>44874</v>
      </c>
      <c r="F5562" s="26">
        <v>19</v>
      </c>
      <c r="G5562" s="24">
        <v>0.16</v>
      </c>
      <c r="H5562">
        <f>VLOOKUP($B5562,產品!$A$1:$E$61,4,FALSE)*(1-$G5562)*$F5562</f>
        <v>239400</v>
      </c>
      <c r="I5562" s="58">
        <f>$H5562-VLOOKUP($B5562,產品!$A$2:$E$61,5,FALSE)*F5562-$R5562</f>
        <v>36309</v>
      </c>
      <c r="J5562">
        <f t="shared" si="258"/>
        <v>2022</v>
      </c>
      <c r="P5562" t="str">
        <f>MID(VLOOKUP($D5562,業務!$A$1:$E$11,2,FALSE),FIND("/",VLOOKUP($D5562,業務!$A$1:$E$11,2,FALSE))+1,2)</f>
        <v>經理</v>
      </c>
      <c r="Q5562">
        <f t="shared" si="259"/>
        <v>1.4999999999999999E-2</v>
      </c>
      <c r="R5562">
        <f t="shared" si="260"/>
        <v>3591</v>
      </c>
    </row>
    <row r="5563" spans="1:18" ht="15.75" customHeight="1">
      <c r="A5563" s="19">
        <v>5562</v>
      </c>
      <c r="B5563" s="4">
        <v>9</v>
      </c>
      <c r="C5563" s="15">
        <v>116</v>
      </c>
      <c r="D5563" s="21">
        <v>3</v>
      </c>
      <c r="E5563" s="22">
        <v>44874</v>
      </c>
      <c r="F5563" s="26">
        <v>21</v>
      </c>
      <c r="G5563" s="24">
        <v>0.08</v>
      </c>
      <c r="H5563">
        <f>VLOOKUP($B5563,產品!$A$1:$E$61,4,FALSE)*(1-$G5563)*$F5563</f>
        <v>19320</v>
      </c>
      <c r="I5563" s="58">
        <f>$H5563-VLOOKUP($B5563,產品!$A$2:$E$61,5,FALSE)*F5563-$R5563</f>
        <v>10610.88</v>
      </c>
      <c r="J5563">
        <f t="shared" si="258"/>
        <v>2022</v>
      </c>
      <c r="P5563" t="str">
        <f>MID(VLOOKUP($D5563,業務!$A$1:$E$11,2,FALSE),FIND("/",VLOOKUP($D5563,業務!$A$1:$E$11,2,FALSE))+1,2)</f>
        <v>協理</v>
      </c>
      <c r="Q5563">
        <f t="shared" si="259"/>
        <v>1.6E-2</v>
      </c>
      <c r="R5563">
        <f t="shared" si="260"/>
        <v>309.12</v>
      </c>
    </row>
    <row r="5564" spans="1:18" ht="15.75" customHeight="1">
      <c r="A5564" s="19">
        <v>5563</v>
      </c>
      <c r="B5564" s="4">
        <v>31</v>
      </c>
      <c r="C5564" s="15">
        <v>112</v>
      </c>
      <c r="D5564" s="21">
        <v>1</v>
      </c>
      <c r="E5564" s="22">
        <v>44874</v>
      </c>
      <c r="F5564" s="26">
        <v>30</v>
      </c>
      <c r="G5564" s="24">
        <v>0.2</v>
      </c>
      <c r="H5564">
        <f>VLOOKUP($B5564,產品!$A$1:$E$61,4,FALSE)*(1-$G5564)*$F5564</f>
        <v>168000</v>
      </c>
      <c r="I5564" s="58">
        <f>$H5564-VLOOKUP($B5564,產品!$A$2:$E$61,5,FALSE)*F5564-$R5564</f>
        <v>40320</v>
      </c>
      <c r="J5564">
        <f t="shared" si="258"/>
        <v>2022</v>
      </c>
      <c r="P5564" t="str">
        <f>MID(VLOOKUP($D5564,業務!$A$1:$E$11,2,FALSE),FIND("/",VLOOKUP($D5564,業務!$A$1:$E$11,2,FALSE))+1,2)</f>
        <v>專員</v>
      </c>
      <c r="Q5564">
        <f t="shared" si="259"/>
        <v>0.01</v>
      </c>
      <c r="R5564">
        <f t="shared" si="260"/>
        <v>1680</v>
      </c>
    </row>
    <row r="5565" spans="1:18" ht="15.75" customHeight="1">
      <c r="A5565" s="19">
        <v>5564</v>
      </c>
      <c r="B5565" s="4">
        <v>3</v>
      </c>
      <c r="C5565" s="15">
        <v>275</v>
      </c>
      <c r="D5565" s="21">
        <v>8</v>
      </c>
      <c r="E5565" s="22">
        <v>44874</v>
      </c>
      <c r="F5565" s="26">
        <v>70</v>
      </c>
      <c r="G5565" s="24">
        <v>0.11</v>
      </c>
      <c r="H5565">
        <f>VLOOKUP($B5565,產品!$A$1:$E$61,4,FALSE)*(1-$G5565)*$F5565</f>
        <v>62300</v>
      </c>
      <c r="I5565" s="58">
        <f>$H5565-VLOOKUP($B5565,產品!$A$2:$E$61,5,FALSE)*F5565-$R5565</f>
        <v>33677</v>
      </c>
      <c r="J5565">
        <f t="shared" si="258"/>
        <v>2022</v>
      </c>
      <c r="P5565" t="str">
        <f>MID(VLOOKUP($D5565,業務!$A$1:$E$11,2,FALSE),FIND("/",VLOOKUP($D5565,業務!$A$1:$E$11,2,FALSE))+1,2)</f>
        <v>專員</v>
      </c>
      <c r="Q5565">
        <f t="shared" si="259"/>
        <v>0.01</v>
      </c>
      <c r="R5565">
        <f t="shared" si="260"/>
        <v>623</v>
      </c>
    </row>
    <row r="5566" spans="1:18" ht="15.75" customHeight="1">
      <c r="A5566" s="19">
        <v>5565</v>
      </c>
      <c r="B5566" s="4">
        <v>24</v>
      </c>
      <c r="C5566" s="15">
        <v>6</v>
      </c>
      <c r="D5566" s="21">
        <v>7</v>
      </c>
      <c r="E5566" s="22">
        <v>44874</v>
      </c>
      <c r="F5566" s="26">
        <v>75</v>
      </c>
      <c r="G5566" s="24">
        <v>0.19</v>
      </c>
      <c r="H5566">
        <f>VLOOKUP($B5566,產品!$A$1:$E$61,4,FALSE)*(1-$G5566)*$F5566</f>
        <v>109350</v>
      </c>
      <c r="I5566" s="58">
        <f>$H5566-VLOOKUP($B5566,產品!$A$2:$E$61,5,FALSE)*F5566-$R5566</f>
        <v>54037.8</v>
      </c>
      <c r="J5566">
        <f t="shared" si="258"/>
        <v>2022</v>
      </c>
      <c r="P5566" t="str">
        <f>MID(VLOOKUP($D5566,業務!$A$1:$E$11,2,FALSE),FIND("/",VLOOKUP($D5566,業務!$A$1:$E$11,2,FALSE))+1,2)</f>
        <v>副理</v>
      </c>
      <c r="Q5566">
        <f t="shared" si="259"/>
        <v>1.2E-2</v>
      </c>
      <c r="R5566">
        <f t="shared" si="260"/>
        <v>1312.2</v>
      </c>
    </row>
    <row r="5567" spans="1:18" ht="15.75" customHeight="1">
      <c r="A5567" s="19">
        <v>5566</v>
      </c>
      <c r="B5567" s="4">
        <v>12</v>
      </c>
      <c r="C5567" s="15">
        <v>9</v>
      </c>
      <c r="D5567" s="21">
        <v>6</v>
      </c>
      <c r="E5567" s="22">
        <v>44874</v>
      </c>
      <c r="F5567" s="26">
        <v>200</v>
      </c>
      <c r="G5567" s="24">
        <v>7.0000000000000007E-2</v>
      </c>
      <c r="H5567">
        <f>VLOOKUP($B5567,產品!$A$1:$E$61,4,FALSE)*(1-$G5567)*$F5567</f>
        <v>185999.99999999997</v>
      </c>
      <c r="I5567" s="58">
        <f>$H5567-VLOOKUP($B5567,產品!$A$2:$E$61,5,FALSE)*F5567-$R5567</f>
        <v>104139.99999999997</v>
      </c>
      <c r="J5567">
        <f t="shared" si="258"/>
        <v>2022</v>
      </c>
      <c r="P5567" t="str">
        <f>MID(VLOOKUP($D5567,業務!$A$1:$E$11,2,FALSE),FIND("/",VLOOKUP($D5567,業務!$A$1:$E$11,2,FALSE))+1,2)</f>
        <v>專員</v>
      </c>
      <c r="Q5567">
        <f t="shared" si="259"/>
        <v>0.01</v>
      </c>
      <c r="R5567">
        <f t="shared" si="260"/>
        <v>1859.9999999999998</v>
      </c>
    </row>
    <row r="5568" spans="1:18" ht="15.75" customHeight="1">
      <c r="A5568" s="19">
        <v>5567</v>
      </c>
      <c r="B5568" s="4">
        <v>28</v>
      </c>
      <c r="C5568" s="15">
        <v>140</v>
      </c>
      <c r="D5568" s="21">
        <v>3</v>
      </c>
      <c r="E5568" s="22">
        <v>44875</v>
      </c>
      <c r="F5568" s="26">
        <v>9</v>
      </c>
      <c r="G5568" s="24">
        <v>0.16</v>
      </c>
      <c r="H5568">
        <f>VLOOKUP($B5568,產品!$A$1:$E$61,4,FALSE)*(1-$G5568)*$F5568</f>
        <v>56700</v>
      </c>
      <c r="I5568" s="58">
        <f>$H5568-VLOOKUP($B5568,產品!$A$2:$E$61,5,FALSE)*F5568-$R5568</f>
        <v>15292.8</v>
      </c>
      <c r="J5568">
        <f t="shared" si="258"/>
        <v>2022</v>
      </c>
      <c r="P5568" t="str">
        <f>MID(VLOOKUP($D5568,業務!$A$1:$E$11,2,FALSE),FIND("/",VLOOKUP($D5568,業務!$A$1:$E$11,2,FALSE))+1,2)</f>
        <v>協理</v>
      </c>
      <c r="Q5568">
        <f t="shared" si="259"/>
        <v>1.6E-2</v>
      </c>
      <c r="R5568">
        <f t="shared" si="260"/>
        <v>907.2</v>
      </c>
    </row>
    <row r="5569" spans="1:18" ht="15.75" customHeight="1">
      <c r="A5569" s="19">
        <v>5568</v>
      </c>
      <c r="B5569" s="4">
        <v>58</v>
      </c>
      <c r="C5569" s="15">
        <v>264</v>
      </c>
      <c r="D5569" s="21">
        <v>6</v>
      </c>
      <c r="E5569" s="33">
        <v>44875</v>
      </c>
      <c r="F5569" s="14">
        <v>17</v>
      </c>
      <c r="G5569" s="34">
        <v>0.17</v>
      </c>
      <c r="H5569">
        <f>VLOOKUP($B5569,產品!$A$1:$E$61,4,FALSE)*(1-$G5569)*$F5569</f>
        <v>296310</v>
      </c>
      <c r="I5569" s="58">
        <f>$H5569-VLOOKUP($B5569,產品!$A$2:$E$61,5,FALSE)*F5569-$R5569</f>
        <v>43446.900000000031</v>
      </c>
      <c r="J5569">
        <f t="shared" si="258"/>
        <v>2022</v>
      </c>
      <c r="P5569" t="str">
        <f>MID(VLOOKUP($D5569,業務!$A$1:$E$11,2,FALSE),FIND("/",VLOOKUP($D5569,業務!$A$1:$E$11,2,FALSE))+1,2)</f>
        <v>專員</v>
      </c>
      <c r="Q5569">
        <f t="shared" si="259"/>
        <v>0.01</v>
      </c>
      <c r="R5569">
        <f t="shared" si="260"/>
        <v>2963.1</v>
      </c>
    </row>
    <row r="5570" spans="1:18" ht="15.75" customHeight="1">
      <c r="A5570" s="19">
        <v>5569</v>
      </c>
      <c r="B5570" s="4">
        <v>1</v>
      </c>
      <c r="C5570" s="15">
        <v>8</v>
      </c>
      <c r="D5570" s="21">
        <v>5</v>
      </c>
      <c r="E5570" s="22">
        <v>44875</v>
      </c>
      <c r="F5570" s="26">
        <v>20</v>
      </c>
      <c r="G5570" s="24">
        <v>0.16</v>
      </c>
      <c r="H5570">
        <f>VLOOKUP($B5570,產品!$A$1:$E$61,4,FALSE)*(1-$G5570)*$F5570</f>
        <v>16800</v>
      </c>
      <c r="I5570" s="58">
        <f>$H5570-VLOOKUP($B5570,產品!$A$2:$E$61,5,FALSE)*F5570-$R5570</f>
        <v>8632</v>
      </c>
      <c r="J5570">
        <f t="shared" si="258"/>
        <v>2022</v>
      </c>
      <c r="P5570" t="str">
        <f>MID(VLOOKUP($D5570,業務!$A$1:$E$11,2,FALSE),FIND("/",VLOOKUP($D5570,業務!$A$1:$E$11,2,FALSE))+1,2)</f>
        <v>專員</v>
      </c>
      <c r="Q5570">
        <f t="shared" si="259"/>
        <v>0.01</v>
      </c>
      <c r="R5570">
        <f t="shared" si="260"/>
        <v>168</v>
      </c>
    </row>
    <row r="5571" spans="1:18" ht="15.75" customHeight="1">
      <c r="A5571" s="19">
        <v>5570</v>
      </c>
      <c r="B5571" s="4">
        <v>9</v>
      </c>
      <c r="C5571" s="15">
        <v>257</v>
      </c>
      <c r="D5571" s="21">
        <v>7</v>
      </c>
      <c r="E5571" s="22">
        <v>44875</v>
      </c>
      <c r="F5571" s="26">
        <v>20</v>
      </c>
      <c r="G5571" s="24">
        <v>0.2</v>
      </c>
      <c r="H5571">
        <f>VLOOKUP($B5571,產品!$A$1:$E$61,4,FALSE)*(1-$G5571)*$F5571</f>
        <v>16000</v>
      </c>
      <c r="I5571" s="58">
        <f>$H5571-VLOOKUP($B5571,產品!$A$2:$E$61,5,FALSE)*F5571-$R5571</f>
        <v>7808</v>
      </c>
      <c r="J5571">
        <f t="shared" ref="J5571:J5634" si="261">YEAR(E5571)</f>
        <v>2022</v>
      </c>
      <c r="P5571" t="str">
        <f>MID(VLOOKUP($D5571,業務!$A$1:$E$11,2,FALSE),FIND("/",VLOOKUP($D5571,業務!$A$1:$E$11,2,FALSE))+1,2)</f>
        <v>副理</v>
      </c>
      <c r="Q5571">
        <f t="shared" ref="Q5571:Q5634" si="262">IF($P5571="專員",1%,IF($P5571="副理",1.2%,IF($P5571="經理",1.5%,IF($P5571="協理",1.6%,0))))</f>
        <v>1.2E-2</v>
      </c>
      <c r="R5571">
        <f t="shared" ref="R5571:R5634" si="263">$H5571*$Q5571</f>
        <v>192</v>
      </c>
    </row>
    <row r="5572" spans="1:18" ht="15.75" customHeight="1">
      <c r="A5572" s="19">
        <v>5571</v>
      </c>
      <c r="B5572" s="4">
        <v>21</v>
      </c>
      <c r="C5572" s="15">
        <v>3</v>
      </c>
      <c r="D5572" s="21">
        <v>8</v>
      </c>
      <c r="E5572" s="22">
        <v>44875</v>
      </c>
      <c r="F5572" s="26">
        <v>40</v>
      </c>
      <c r="G5572" s="24">
        <v>0.13</v>
      </c>
      <c r="H5572">
        <f>VLOOKUP($B5572,產品!$A$1:$E$61,4,FALSE)*(1-$G5572)*$F5572</f>
        <v>62640</v>
      </c>
      <c r="I5572" s="58">
        <f>$H5572-VLOOKUP($B5572,產品!$A$2:$E$61,5,FALSE)*F5572-$R5572</f>
        <v>33213.599999999999</v>
      </c>
      <c r="J5572">
        <f t="shared" si="261"/>
        <v>2022</v>
      </c>
      <c r="P5572" t="str">
        <f>MID(VLOOKUP($D5572,業務!$A$1:$E$11,2,FALSE),FIND("/",VLOOKUP($D5572,業務!$A$1:$E$11,2,FALSE))+1,2)</f>
        <v>專員</v>
      </c>
      <c r="Q5572">
        <f t="shared" si="262"/>
        <v>0.01</v>
      </c>
      <c r="R5572">
        <f t="shared" si="263"/>
        <v>626.4</v>
      </c>
    </row>
    <row r="5573" spans="1:18" ht="15.75" customHeight="1">
      <c r="A5573" s="19">
        <v>5572</v>
      </c>
      <c r="B5573" s="4">
        <v>12</v>
      </c>
      <c r="C5573" s="15">
        <v>7</v>
      </c>
      <c r="D5573" s="21">
        <v>2</v>
      </c>
      <c r="E5573" s="33">
        <v>44876</v>
      </c>
      <c r="F5573" s="14">
        <v>80</v>
      </c>
      <c r="G5573" s="34">
        <v>0.19</v>
      </c>
      <c r="H5573">
        <f>VLOOKUP($B5573,產品!$A$1:$E$61,4,FALSE)*(1-$G5573)*$F5573</f>
        <v>64800</v>
      </c>
      <c r="I5573" s="58">
        <f>$H5573-VLOOKUP($B5573,產品!$A$2:$E$61,5,FALSE)*F5573-$R5573</f>
        <v>31828</v>
      </c>
      <c r="J5573">
        <f t="shared" si="261"/>
        <v>2022</v>
      </c>
      <c r="P5573" t="str">
        <f>MID(VLOOKUP($D5573,業務!$A$1:$E$11,2,FALSE),FIND("/",VLOOKUP($D5573,業務!$A$1:$E$11,2,FALSE))+1,2)</f>
        <v>經理</v>
      </c>
      <c r="Q5573">
        <f t="shared" si="262"/>
        <v>1.4999999999999999E-2</v>
      </c>
      <c r="R5573">
        <f t="shared" si="263"/>
        <v>972</v>
      </c>
    </row>
    <row r="5574" spans="1:18" ht="15.75" customHeight="1">
      <c r="A5574" s="19">
        <v>5573</v>
      </c>
      <c r="B5574" s="4">
        <v>29</v>
      </c>
      <c r="C5574" s="15">
        <v>262</v>
      </c>
      <c r="D5574" s="21">
        <v>1</v>
      </c>
      <c r="E5574" s="22">
        <v>44877</v>
      </c>
      <c r="F5574" s="26">
        <v>1</v>
      </c>
      <c r="G5574" s="24">
        <v>7.0000000000000007E-2</v>
      </c>
      <c r="H5574">
        <f>VLOOKUP($B5574,產品!$A$1:$E$61,4,FALSE)*(1-$G5574)*$F5574</f>
        <v>5580</v>
      </c>
      <c r="I5574" s="58">
        <f>$H5574-VLOOKUP($B5574,產品!$A$2:$E$61,5,FALSE)*F5574-$R5574</f>
        <v>1924.2</v>
      </c>
      <c r="J5574">
        <f t="shared" si="261"/>
        <v>2022</v>
      </c>
      <c r="P5574" t="str">
        <f>MID(VLOOKUP($D5574,業務!$A$1:$E$11,2,FALSE),FIND("/",VLOOKUP($D5574,業務!$A$1:$E$11,2,FALSE))+1,2)</f>
        <v>專員</v>
      </c>
      <c r="Q5574">
        <f t="shared" si="262"/>
        <v>0.01</v>
      </c>
      <c r="R5574">
        <f t="shared" si="263"/>
        <v>55.800000000000004</v>
      </c>
    </row>
    <row r="5575" spans="1:18" ht="15.75" customHeight="1">
      <c r="A5575" s="19">
        <v>5574</v>
      </c>
      <c r="B5575" s="4">
        <v>52</v>
      </c>
      <c r="C5575" s="15">
        <v>126</v>
      </c>
      <c r="D5575" s="21">
        <v>6</v>
      </c>
      <c r="E5575" s="22">
        <v>44877</v>
      </c>
      <c r="F5575" s="26">
        <v>3</v>
      </c>
      <c r="G5575" s="24">
        <v>0.08</v>
      </c>
      <c r="H5575">
        <f>VLOOKUP($B5575,產品!$A$1:$E$61,4,FALSE)*(1-$G5575)*$F5575</f>
        <v>60720</v>
      </c>
      <c r="I5575" s="58">
        <f>$H5575-VLOOKUP($B5575,產品!$A$2:$E$61,5,FALSE)*F5575-$R5575</f>
        <v>13912.800000000007</v>
      </c>
      <c r="J5575">
        <f t="shared" si="261"/>
        <v>2022</v>
      </c>
      <c r="P5575" t="str">
        <f>MID(VLOOKUP($D5575,業務!$A$1:$E$11,2,FALSE),FIND("/",VLOOKUP($D5575,業務!$A$1:$E$11,2,FALSE))+1,2)</f>
        <v>專員</v>
      </c>
      <c r="Q5575">
        <f t="shared" si="262"/>
        <v>0.01</v>
      </c>
      <c r="R5575">
        <f t="shared" si="263"/>
        <v>607.20000000000005</v>
      </c>
    </row>
    <row r="5576" spans="1:18" ht="15.75" customHeight="1">
      <c r="A5576" s="19">
        <v>5575</v>
      </c>
      <c r="B5576" s="4">
        <v>45</v>
      </c>
      <c r="C5576" s="15">
        <v>262</v>
      </c>
      <c r="D5576" s="21">
        <v>5</v>
      </c>
      <c r="E5576" s="33">
        <v>44877</v>
      </c>
      <c r="F5576" s="14">
        <v>3</v>
      </c>
      <c r="G5576" s="34">
        <v>0.19</v>
      </c>
      <c r="H5576">
        <f>VLOOKUP($B5576,產品!$A$1:$E$61,4,FALSE)*(1-$G5576)*$F5576</f>
        <v>34020</v>
      </c>
      <c r="I5576" s="58">
        <f>$H5576-VLOOKUP($B5576,產品!$A$2:$E$61,5,FALSE)*F5576-$R5576</f>
        <v>6379.8</v>
      </c>
      <c r="J5576">
        <f t="shared" si="261"/>
        <v>2022</v>
      </c>
      <c r="P5576" t="str">
        <f>MID(VLOOKUP($D5576,業務!$A$1:$E$11,2,FALSE),FIND("/",VLOOKUP($D5576,業務!$A$1:$E$11,2,FALSE))+1,2)</f>
        <v>專員</v>
      </c>
      <c r="Q5576">
        <f t="shared" si="262"/>
        <v>0.01</v>
      </c>
      <c r="R5576">
        <f t="shared" si="263"/>
        <v>340.2</v>
      </c>
    </row>
    <row r="5577" spans="1:18" ht="15.75" customHeight="1">
      <c r="A5577" s="19">
        <v>5576</v>
      </c>
      <c r="B5577" s="4">
        <v>2</v>
      </c>
      <c r="C5577" s="15">
        <v>278</v>
      </c>
      <c r="D5577" s="21">
        <v>8</v>
      </c>
      <c r="E5577" s="22">
        <v>44877</v>
      </c>
      <c r="F5577" s="26">
        <v>10</v>
      </c>
      <c r="G5577" s="24">
        <v>0.19</v>
      </c>
      <c r="H5577">
        <f>VLOOKUP($B5577,產品!$A$1:$E$61,4,FALSE)*(1-$G5577)*$F5577</f>
        <v>8100</v>
      </c>
      <c r="I5577" s="58">
        <f>$H5577-VLOOKUP($B5577,產品!$A$2:$E$61,5,FALSE)*F5577-$R5577</f>
        <v>4019</v>
      </c>
      <c r="J5577">
        <f t="shared" si="261"/>
        <v>2022</v>
      </c>
      <c r="P5577" t="str">
        <f>MID(VLOOKUP($D5577,業務!$A$1:$E$11,2,FALSE),FIND("/",VLOOKUP($D5577,業務!$A$1:$E$11,2,FALSE))+1,2)</f>
        <v>專員</v>
      </c>
      <c r="Q5577">
        <f t="shared" si="262"/>
        <v>0.01</v>
      </c>
      <c r="R5577">
        <f t="shared" si="263"/>
        <v>81</v>
      </c>
    </row>
    <row r="5578" spans="1:18" ht="15.75" customHeight="1">
      <c r="A5578" s="19">
        <v>5577</v>
      </c>
      <c r="B5578" s="4">
        <v>32</v>
      </c>
      <c r="C5578" s="15">
        <v>284</v>
      </c>
      <c r="D5578" s="21">
        <v>10</v>
      </c>
      <c r="E5578" s="33">
        <v>44877</v>
      </c>
      <c r="F5578" s="14">
        <v>30</v>
      </c>
      <c r="G5578" s="34">
        <v>0.09</v>
      </c>
      <c r="H5578">
        <f>VLOOKUP($B5578,產品!$A$1:$E$61,4,FALSE)*(1-$G5578)*$F5578</f>
        <v>204750</v>
      </c>
      <c r="I5578" s="58">
        <f>$H5578-VLOOKUP($B5578,產品!$A$2:$E$61,5,FALSE)*F5578-$R5578</f>
        <v>67702.5</v>
      </c>
      <c r="J5578">
        <f t="shared" si="261"/>
        <v>2022</v>
      </c>
      <c r="P5578" t="str">
        <f>MID(VLOOKUP($D5578,業務!$A$1:$E$11,2,FALSE),FIND("/",VLOOKUP($D5578,業務!$A$1:$E$11,2,FALSE))+1,2)</f>
        <v>專員</v>
      </c>
      <c r="Q5578">
        <f t="shared" si="262"/>
        <v>0.01</v>
      </c>
      <c r="R5578">
        <f t="shared" si="263"/>
        <v>2047.5</v>
      </c>
    </row>
    <row r="5579" spans="1:18" ht="15.75" customHeight="1">
      <c r="A5579" s="19">
        <v>5578</v>
      </c>
      <c r="B5579" s="4">
        <v>5</v>
      </c>
      <c r="C5579" s="15">
        <v>275</v>
      </c>
      <c r="D5579" s="21">
        <v>9</v>
      </c>
      <c r="E5579" s="33">
        <v>44877</v>
      </c>
      <c r="F5579" s="14">
        <v>60</v>
      </c>
      <c r="G5579" s="34">
        <v>0.08</v>
      </c>
      <c r="H5579">
        <f>VLOOKUP($B5579,產品!$A$1:$E$61,4,FALSE)*(1-$G5579)*$F5579</f>
        <v>55200</v>
      </c>
      <c r="I5579" s="58">
        <f>$H5579-VLOOKUP($B5579,產品!$A$2:$E$61,5,FALSE)*F5579-$R5579</f>
        <v>30372</v>
      </c>
      <c r="J5579">
        <f t="shared" si="261"/>
        <v>2022</v>
      </c>
      <c r="P5579" t="str">
        <f>MID(VLOOKUP($D5579,業務!$A$1:$E$11,2,FALSE),FIND("/",VLOOKUP($D5579,業務!$A$1:$E$11,2,FALSE))+1,2)</f>
        <v>經理</v>
      </c>
      <c r="Q5579">
        <f t="shared" si="262"/>
        <v>1.4999999999999999E-2</v>
      </c>
      <c r="R5579">
        <f t="shared" si="263"/>
        <v>828</v>
      </c>
    </row>
    <row r="5580" spans="1:18" ht="15.75" customHeight="1">
      <c r="A5580" s="19">
        <v>5579</v>
      </c>
      <c r="B5580" s="4">
        <v>4</v>
      </c>
      <c r="C5580" s="15">
        <v>12</v>
      </c>
      <c r="D5580" s="21">
        <v>10</v>
      </c>
      <c r="E5580" s="22">
        <v>44877</v>
      </c>
      <c r="F5580" s="26">
        <v>60</v>
      </c>
      <c r="G5580" s="24">
        <v>0.17</v>
      </c>
      <c r="H5580">
        <f>VLOOKUP($B5580,產品!$A$1:$E$61,4,FALSE)*(1-$G5580)*$F5580</f>
        <v>49800</v>
      </c>
      <c r="I5580" s="58">
        <f>$H5580-VLOOKUP($B5580,產品!$A$2:$E$61,5,FALSE)*F5580-$R5580</f>
        <v>25302</v>
      </c>
      <c r="J5580">
        <f t="shared" si="261"/>
        <v>2022</v>
      </c>
      <c r="P5580" t="str">
        <f>MID(VLOOKUP($D5580,業務!$A$1:$E$11,2,FALSE),FIND("/",VLOOKUP($D5580,業務!$A$1:$E$11,2,FALSE))+1,2)</f>
        <v>專員</v>
      </c>
      <c r="Q5580">
        <f t="shared" si="262"/>
        <v>0.01</v>
      </c>
      <c r="R5580">
        <f t="shared" si="263"/>
        <v>498</v>
      </c>
    </row>
    <row r="5581" spans="1:18" ht="15.75" customHeight="1">
      <c r="A5581" s="19">
        <v>5580</v>
      </c>
      <c r="B5581" s="4">
        <v>23</v>
      </c>
      <c r="C5581" s="15">
        <v>285</v>
      </c>
      <c r="D5581" s="21">
        <v>1</v>
      </c>
      <c r="E5581" s="33">
        <v>44877</v>
      </c>
      <c r="F5581" s="14">
        <v>70</v>
      </c>
      <c r="G5581" s="34">
        <v>0.15</v>
      </c>
      <c r="H5581">
        <f>VLOOKUP($B5581,產品!$A$1:$E$61,4,FALSE)*(1-$G5581)*$F5581</f>
        <v>107100</v>
      </c>
      <c r="I5581" s="58">
        <f>$H5581-VLOOKUP($B5581,產品!$A$2:$E$61,5,FALSE)*F5581-$R5581</f>
        <v>55629</v>
      </c>
      <c r="J5581">
        <f t="shared" si="261"/>
        <v>2022</v>
      </c>
      <c r="P5581" t="str">
        <f>MID(VLOOKUP($D5581,業務!$A$1:$E$11,2,FALSE),FIND("/",VLOOKUP($D5581,業務!$A$1:$E$11,2,FALSE))+1,2)</f>
        <v>專員</v>
      </c>
      <c r="Q5581">
        <f t="shared" si="262"/>
        <v>0.01</v>
      </c>
      <c r="R5581">
        <f t="shared" si="263"/>
        <v>1071</v>
      </c>
    </row>
    <row r="5582" spans="1:18" ht="15.75" customHeight="1">
      <c r="A5582" s="19">
        <v>5581</v>
      </c>
      <c r="B5582" s="4">
        <v>28</v>
      </c>
      <c r="C5582" s="15">
        <v>277</v>
      </c>
      <c r="D5582" s="21">
        <v>5</v>
      </c>
      <c r="E5582" s="22">
        <v>44878</v>
      </c>
      <c r="F5582" s="26">
        <v>5</v>
      </c>
      <c r="G5582" s="24">
        <v>0.13</v>
      </c>
      <c r="H5582">
        <f>VLOOKUP($B5582,產品!$A$1:$E$61,4,FALSE)*(1-$G5582)*$F5582</f>
        <v>32625</v>
      </c>
      <c r="I5582" s="58">
        <f>$H5582-VLOOKUP($B5582,產品!$A$2:$E$61,5,FALSE)*F5582-$R5582</f>
        <v>9798.75</v>
      </c>
      <c r="J5582">
        <f t="shared" si="261"/>
        <v>2022</v>
      </c>
      <c r="P5582" t="str">
        <f>MID(VLOOKUP($D5582,業務!$A$1:$E$11,2,FALSE),FIND("/",VLOOKUP($D5582,業務!$A$1:$E$11,2,FALSE))+1,2)</f>
        <v>專員</v>
      </c>
      <c r="Q5582">
        <f t="shared" si="262"/>
        <v>0.01</v>
      </c>
      <c r="R5582">
        <f t="shared" si="263"/>
        <v>326.25</v>
      </c>
    </row>
    <row r="5583" spans="1:18" ht="15.75" customHeight="1">
      <c r="A5583" s="19">
        <v>5582</v>
      </c>
      <c r="B5583" s="4">
        <v>46</v>
      </c>
      <c r="C5583" s="15">
        <v>124</v>
      </c>
      <c r="D5583" s="21">
        <v>2</v>
      </c>
      <c r="E5583" s="33">
        <v>44879</v>
      </c>
      <c r="F5583" s="14">
        <v>6</v>
      </c>
      <c r="G5583" s="34">
        <v>0.11</v>
      </c>
      <c r="H5583">
        <f>VLOOKUP($B5583,產品!$A$1:$E$61,4,FALSE)*(1-$G5583)*$F5583</f>
        <v>90780</v>
      </c>
      <c r="I5583" s="58">
        <f>$H5583-VLOOKUP($B5583,產品!$A$2:$E$61,5,FALSE)*F5583-$R5583</f>
        <v>23118.3</v>
      </c>
      <c r="J5583">
        <f t="shared" si="261"/>
        <v>2022</v>
      </c>
      <c r="P5583" t="str">
        <f>MID(VLOOKUP($D5583,業務!$A$1:$E$11,2,FALSE),FIND("/",VLOOKUP($D5583,業務!$A$1:$E$11,2,FALSE))+1,2)</f>
        <v>經理</v>
      </c>
      <c r="Q5583">
        <f t="shared" si="262"/>
        <v>1.4999999999999999E-2</v>
      </c>
      <c r="R5583">
        <f t="shared" si="263"/>
        <v>1361.7</v>
      </c>
    </row>
    <row r="5584" spans="1:18" ht="15.75" customHeight="1">
      <c r="A5584" s="19">
        <v>5583</v>
      </c>
      <c r="B5584" s="4">
        <v>36</v>
      </c>
      <c r="C5584" s="15">
        <v>291</v>
      </c>
      <c r="D5584" s="21">
        <v>10</v>
      </c>
      <c r="E5584" s="22">
        <v>44879</v>
      </c>
      <c r="F5584" s="26">
        <v>9</v>
      </c>
      <c r="G5584" s="24">
        <v>0.2</v>
      </c>
      <c r="H5584">
        <f>VLOOKUP($B5584,產品!$A$1:$E$61,4,FALSE)*(1-$G5584)*$F5584</f>
        <v>64800</v>
      </c>
      <c r="I5584" s="58">
        <f>$H5584-VLOOKUP($B5584,產品!$A$2:$E$61,5,FALSE)*F5584-$R5584</f>
        <v>15552</v>
      </c>
      <c r="J5584">
        <f t="shared" si="261"/>
        <v>2022</v>
      </c>
      <c r="P5584" t="str">
        <f>MID(VLOOKUP($D5584,業務!$A$1:$E$11,2,FALSE),FIND("/",VLOOKUP($D5584,業務!$A$1:$E$11,2,FALSE))+1,2)</f>
        <v>專員</v>
      </c>
      <c r="Q5584">
        <f t="shared" si="262"/>
        <v>0.01</v>
      </c>
      <c r="R5584">
        <f t="shared" si="263"/>
        <v>648</v>
      </c>
    </row>
    <row r="5585" spans="1:18" ht="15.75" customHeight="1">
      <c r="A5585" s="19">
        <v>5584</v>
      </c>
      <c r="B5585" s="4">
        <v>15</v>
      </c>
      <c r="C5585" s="15">
        <v>267</v>
      </c>
      <c r="D5585" s="21">
        <v>8</v>
      </c>
      <c r="E5585" s="22">
        <v>44879</v>
      </c>
      <c r="F5585" s="26">
        <v>17</v>
      </c>
      <c r="G5585" s="24">
        <v>0.12</v>
      </c>
      <c r="H5585">
        <f>VLOOKUP($B5585,產品!$A$1:$E$61,4,FALSE)*(1-$G5585)*$F5585</f>
        <v>26928</v>
      </c>
      <c r="I5585" s="58">
        <f>$H5585-VLOOKUP($B5585,產品!$A$2:$E$61,5,FALSE)*F5585-$R5585</f>
        <v>14418.72</v>
      </c>
      <c r="J5585">
        <f t="shared" si="261"/>
        <v>2022</v>
      </c>
      <c r="P5585" t="str">
        <f>MID(VLOOKUP($D5585,業務!$A$1:$E$11,2,FALSE),FIND("/",VLOOKUP($D5585,業務!$A$1:$E$11,2,FALSE))+1,2)</f>
        <v>專員</v>
      </c>
      <c r="Q5585">
        <f t="shared" si="262"/>
        <v>0.01</v>
      </c>
      <c r="R5585">
        <f t="shared" si="263"/>
        <v>269.28000000000003</v>
      </c>
    </row>
    <row r="5586" spans="1:18" ht="15.75" customHeight="1">
      <c r="A5586" s="19">
        <v>5585</v>
      </c>
      <c r="B5586" s="4">
        <v>26</v>
      </c>
      <c r="C5586" s="15">
        <v>120</v>
      </c>
      <c r="D5586" s="21">
        <v>3</v>
      </c>
      <c r="E5586" s="22">
        <v>44879</v>
      </c>
      <c r="F5586" s="26">
        <v>20</v>
      </c>
      <c r="G5586" s="24">
        <v>0.08</v>
      </c>
      <c r="H5586">
        <f>VLOOKUP($B5586,產品!$A$1:$E$61,4,FALSE)*(1-$G5586)*$F5586</f>
        <v>119600</v>
      </c>
      <c r="I5586" s="58">
        <f>$H5586-VLOOKUP($B5586,產品!$A$2:$E$61,5,FALSE)*F5586-$R5586</f>
        <v>39686.400000000001</v>
      </c>
      <c r="J5586">
        <f t="shared" si="261"/>
        <v>2022</v>
      </c>
      <c r="P5586" t="str">
        <f>MID(VLOOKUP($D5586,業務!$A$1:$E$11,2,FALSE),FIND("/",VLOOKUP($D5586,業務!$A$1:$E$11,2,FALSE))+1,2)</f>
        <v>協理</v>
      </c>
      <c r="Q5586">
        <f t="shared" si="262"/>
        <v>1.6E-2</v>
      </c>
      <c r="R5586">
        <f t="shared" si="263"/>
        <v>1913.6000000000001</v>
      </c>
    </row>
    <row r="5587" spans="1:18" ht="15.75" customHeight="1">
      <c r="A5587" s="19">
        <v>5586</v>
      </c>
      <c r="B5587" s="4">
        <v>16</v>
      </c>
      <c r="C5587" s="15">
        <v>291</v>
      </c>
      <c r="D5587" s="21">
        <v>7</v>
      </c>
      <c r="E5587" s="22">
        <v>44879</v>
      </c>
      <c r="F5587" s="26">
        <v>20</v>
      </c>
      <c r="G5587" s="24">
        <v>0.13</v>
      </c>
      <c r="H5587">
        <f>VLOOKUP($B5587,產品!$A$1:$E$61,4,FALSE)*(1-$G5587)*$F5587</f>
        <v>31320</v>
      </c>
      <c r="I5587" s="58">
        <f>$H5587-VLOOKUP($B5587,產品!$A$2:$E$61,5,FALSE)*F5587-$R5587</f>
        <v>16544.16</v>
      </c>
      <c r="J5587">
        <f t="shared" si="261"/>
        <v>2022</v>
      </c>
      <c r="P5587" t="str">
        <f>MID(VLOOKUP($D5587,業務!$A$1:$E$11,2,FALSE),FIND("/",VLOOKUP($D5587,業務!$A$1:$E$11,2,FALSE))+1,2)</f>
        <v>副理</v>
      </c>
      <c r="Q5587">
        <f t="shared" si="262"/>
        <v>1.2E-2</v>
      </c>
      <c r="R5587">
        <f t="shared" si="263"/>
        <v>375.84000000000003</v>
      </c>
    </row>
    <row r="5588" spans="1:18" ht="15.75" customHeight="1">
      <c r="A5588" s="19">
        <v>5587</v>
      </c>
      <c r="B5588" s="4">
        <v>9</v>
      </c>
      <c r="C5588" s="15">
        <v>286</v>
      </c>
      <c r="D5588" s="21">
        <v>6</v>
      </c>
      <c r="E5588" s="22">
        <v>44879</v>
      </c>
      <c r="F5588" s="26">
        <v>30</v>
      </c>
      <c r="G5588" s="24">
        <v>0.18</v>
      </c>
      <c r="H5588">
        <f>VLOOKUP($B5588,產品!$A$1:$E$61,4,FALSE)*(1-$G5588)*$F5588</f>
        <v>24600.000000000004</v>
      </c>
      <c r="I5588" s="58">
        <f>$H5588-VLOOKUP($B5588,產品!$A$2:$E$61,5,FALSE)*F5588-$R5588</f>
        <v>12354.000000000004</v>
      </c>
      <c r="J5588">
        <f t="shared" si="261"/>
        <v>2022</v>
      </c>
      <c r="P5588" t="str">
        <f>MID(VLOOKUP($D5588,業務!$A$1:$E$11,2,FALSE),FIND("/",VLOOKUP($D5588,業務!$A$1:$E$11,2,FALSE))+1,2)</f>
        <v>專員</v>
      </c>
      <c r="Q5588">
        <f t="shared" si="262"/>
        <v>0.01</v>
      </c>
      <c r="R5588">
        <f t="shared" si="263"/>
        <v>246.00000000000003</v>
      </c>
    </row>
    <row r="5589" spans="1:18" ht="15.75" customHeight="1">
      <c r="A5589" s="19">
        <v>5588</v>
      </c>
      <c r="B5589" s="4">
        <v>16</v>
      </c>
      <c r="C5589" s="15">
        <v>135</v>
      </c>
      <c r="D5589" s="21">
        <v>4</v>
      </c>
      <c r="E5589" s="22">
        <v>44879</v>
      </c>
      <c r="F5589" s="26">
        <v>45</v>
      </c>
      <c r="G5589" s="24">
        <v>0.13</v>
      </c>
      <c r="H5589">
        <f>VLOOKUP($B5589,產品!$A$1:$E$61,4,FALSE)*(1-$G5589)*$F5589</f>
        <v>70470</v>
      </c>
      <c r="I5589" s="58">
        <f>$H5589-VLOOKUP($B5589,產品!$A$2:$E$61,5,FALSE)*F5589-$R5589</f>
        <v>37224.36</v>
      </c>
      <c r="J5589">
        <f t="shared" si="261"/>
        <v>2022</v>
      </c>
      <c r="P5589" t="str">
        <f>MID(VLOOKUP($D5589,業務!$A$1:$E$11,2,FALSE),FIND("/",VLOOKUP($D5589,業務!$A$1:$E$11,2,FALSE))+1,2)</f>
        <v>副理</v>
      </c>
      <c r="Q5589">
        <f t="shared" si="262"/>
        <v>1.2E-2</v>
      </c>
      <c r="R5589">
        <f t="shared" si="263"/>
        <v>845.64</v>
      </c>
    </row>
    <row r="5590" spans="1:18" ht="15.75" customHeight="1">
      <c r="A5590" s="19">
        <v>5589</v>
      </c>
      <c r="B5590" s="4">
        <v>18</v>
      </c>
      <c r="C5590" s="15">
        <v>118</v>
      </c>
      <c r="D5590" s="21">
        <v>7</v>
      </c>
      <c r="E5590" s="22">
        <v>44879</v>
      </c>
      <c r="F5590" s="26">
        <v>50</v>
      </c>
      <c r="G5590" s="24">
        <v>0.19</v>
      </c>
      <c r="H5590">
        <f>VLOOKUP($B5590,產品!$A$1:$E$61,4,FALSE)*(1-$G5590)*$F5590</f>
        <v>72900</v>
      </c>
      <c r="I5590" s="58">
        <f>$H5590-VLOOKUP($B5590,產品!$A$2:$E$61,5,FALSE)*F5590-$R5590</f>
        <v>36025.199999999997</v>
      </c>
      <c r="J5590">
        <f t="shared" si="261"/>
        <v>2022</v>
      </c>
      <c r="P5590" t="str">
        <f>MID(VLOOKUP($D5590,業務!$A$1:$E$11,2,FALSE),FIND("/",VLOOKUP($D5590,業務!$A$1:$E$11,2,FALSE))+1,2)</f>
        <v>副理</v>
      </c>
      <c r="Q5590">
        <f t="shared" si="262"/>
        <v>1.2E-2</v>
      </c>
      <c r="R5590">
        <f t="shared" si="263"/>
        <v>874.80000000000007</v>
      </c>
    </row>
    <row r="5591" spans="1:18" ht="15.75" customHeight="1">
      <c r="A5591" s="19">
        <v>5590</v>
      </c>
      <c r="B5591" s="4">
        <v>18</v>
      </c>
      <c r="C5591" s="15">
        <v>121</v>
      </c>
      <c r="D5591" s="21">
        <v>9</v>
      </c>
      <c r="E5591" s="22">
        <v>44879</v>
      </c>
      <c r="F5591" s="26">
        <v>50</v>
      </c>
      <c r="G5591" s="24">
        <v>0.2</v>
      </c>
      <c r="H5591">
        <f>VLOOKUP($B5591,產品!$A$1:$E$61,4,FALSE)*(1-$G5591)*$F5591</f>
        <v>72000</v>
      </c>
      <c r="I5591" s="58">
        <f>$H5591-VLOOKUP($B5591,產品!$A$2:$E$61,5,FALSE)*F5591-$R5591</f>
        <v>34920</v>
      </c>
      <c r="J5591">
        <f t="shared" si="261"/>
        <v>2022</v>
      </c>
      <c r="P5591" t="str">
        <f>MID(VLOOKUP($D5591,業務!$A$1:$E$11,2,FALSE),FIND("/",VLOOKUP($D5591,業務!$A$1:$E$11,2,FALSE))+1,2)</f>
        <v>經理</v>
      </c>
      <c r="Q5591">
        <f t="shared" si="262"/>
        <v>1.4999999999999999E-2</v>
      </c>
      <c r="R5591">
        <f t="shared" si="263"/>
        <v>1080</v>
      </c>
    </row>
    <row r="5592" spans="1:18" ht="15.75" customHeight="1">
      <c r="A5592" s="19">
        <v>5591</v>
      </c>
      <c r="B5592" s="4">
        <v>13</v>
      </c>
      <c r="C5592" s="15">
        <v>276</v>
      </c>
      <c r="D5592" s="21">
        <v>9</v>
      </c>
      <c r="E5592" s="33">
        <v>44879</v>
      </c>
      <c r="F5592" s="14">
        <v>100</v>
      </c>
      <c r="G5592" s="34">
        <v>0.13</v>
      </c>
      <c r="H5592">
        <f>VLOOKUP($B5592,產品!$A$1:$E$61,4,FALSE)*(1-$G5592)*$F5592</f>
        <v>156600</v>
      </c>
      <c r="I5592" s="58">
        <f>$H5592-VLOOKUP($B5592,產品!$A$2:$E$61,5,FALSE)*F5592-$R5592</f>
        <v>82251</v>
      </c>
      <c r="J5592">
        <f t="shared" si="261"/>
        <v>2022</v>
      </c>
      <c r="P5592" t="str">
        <f>MID(VLOOKUP($D5592,業務!$A$1:$E$11,2,FALSE),FIND("/",VLOOKUP($D5592,業務!$A$1:$E$11,2,FALSE))+1,2)</f>
        <v>經理</v>
      </c>
      <c r="Q5592">
        <f t="shared" si="262"/>
        <v>1.4999999999999999E-2</v>
      </c>
      <c r="R5592">
        <f t="shared" si="263"/>
        <v>2349</v>
      </c>
    </row>
    <row r="5593" spans="1:18" ht="15.75" customHeight="1">
      <c r="A5593" s="19">
        <v>5592</v>
      </c>
      <c r="B5593" s="4">
        <v>55</v>
      </c>
      <c r="C5593" s="15">
        <v>4</v>
      </c>
      <c r="D5593" s="21">
        <v>10</v>
      </c>
      <c r="E5593" s="22">
        <v>44880</v>
      </c>
      <c r="F5593" s="26">
        <v>2</v>
      </c>
      <c r="G5593" s="24">
        <v>0.1</v>
      </c>
      <c r="H5593">
        <f>VLOOKUP($B5593,產品!$A$1:$E$61,4,FALSE)*(1-$G5593)*$F5593</f>
        <v>36000</v>
      </c>
      <c r="I5593" s="58">
        <f>$H5593-VLOOKUP($B5593,產品!$A$2:$E$61,5,FALSE)*F5593-$R5593</f>
        <v>7640</v>
      </c>
      <c r="J5593">
        <f t="shared" si="261"/>
        <v>2022</v>
      </c>
      <c r="P5593" t="str">
        <f>MID(VLOOKUP($D5593,業務!$A$1:$E$11,2,FALSE),FIND("/",VLOOKUP($D5593,業務!$A$1:$E$11,2,FALSE))+1,2)</f>
        <v>專員</v>
      </c>
      <c r="Q5593">
        <f t="shared" si="262"/>
        <v>0.01</v>
      </c>
      <c r="R5593">
        <f t="shared" si="263"/>
        <v>360</v>
      </c>
    </row>
    <row r="5594" spans="1:18" ht="15.75" customHeight="1">
      <c r="A5594" s="19">
        <v>5593</v>
      </c>
      <c r="B5594" s="4">
        <v>35</v>
      </c>
      <c r="C5594" s="15">
        <v>3</v>
      </c>
      <c r="D5594" s="21">
        <v>10</v>
      </c>
      <c r="E5594" s="22">
        <v>44880</v>
      </c>
      <c r="F5594" s="26">
        <v>3</v>
      </c>
      <c r="G5594" s="24">
        <v>0.17</v>
      </c>
      <c r="H5594">
        <f>VLOOKUP($B5594,產品!$A$1:$E$61,4,FALSE)*(1-$G5594)*$F5594</f>
        <v>21165</v>
      </c>
      <c r="I5594" s="58">
        <f>$H5594-VLOOKUP($B5594,產品!$A$2:$E$61,5,FALSE)*F5594-$R5594</f>
        <v>5653.35</v>
      </c>
      <c r="J5594">
        <f t="shared" si="261"/>
        <v>2022</v>
      </c>
      <c r="P5594" t="str">
        <f>MID(VLOOKUP($D5594,業務!$A$1:$E$11,2,FALSE),FIND("/",VLOOKUP($D5594,業務!$A$1:$E$11,2,FALSE))+1,2)</f>
        <v>專員</v>
      </c>
      <c r="Q5594">
        <f t="shared" si="262"/>
        <v>0.01</v>
      </c>
      <c r="R5594">
        <f t="shared" si="263"/>
        <v>211.65</v>
      </c>
    </row>
    <row r="5595" spans="1:18" ht="15.75" customHeight="1">
      <c r="A5595" s="19">
        <v>5594</v>
      </c>
      <c r="B5595" s="4">
        <v>47</v>
      </c>
      <c r="C5595" s="15">
        <v>259</v>
      </c>
      <c r="D5595" s="21">
        <v>1</v>
      </c>
      <c r="E5595" s="22">
        <v>44880</v>
      </c>
      <c r="F5595" s="26">
        <v>5</v>
      </c>
      <c r="G5595" s="24">
        <v>0.08</v>
      </c>
      <c r="H5595">
        <f>VLOOKUP($B5595,產品!$A$1:$E$61,4,FALSE)*(1-$G5595)*$F5595</f>
        <v>92000</v>
      </c>
      <c r="I5595" s="58">
        <f>$H5595-VLOOKUP($B5595,產品!$A$2:$E$61,5,FALSE)*F5595-$R5595</f>
        <v>26080</v>
      </c>
      <c r="J5595">
        <f t="shared" si="261"/>
        <v>2022</v>
      </c>
      <c r="P5595" t="str">
        <f>MID(VLOOKUP($D5595,業務!$A$1:$E$11,2,FALSE),FIND("/",VLOOKUP($D5595,業務!$A$1:$E$11,2,FALSE))+1,2)</f>
        <v>專員</v>
      </c>
      <c r="Q5595">
        <f t="shared" si="262"/>
        <v>0.01</v>
      </c>
      <c r="R5595">
        <f t="shared" si="263"/>
        <v>920</v>
      </c>
    </row>
    <row r="5596" spans="1:18" ht="15.75" customHeight="1">
      <c r="A5596" s="19">
        <v>5595</v>
      </c>
      <c r="B5596" s="4">
        <v>28</v>
      </c>
      <c r="C5596" s="15">
        <v>257</v>
      </c>
      <c r="D5596" s="21">
        <v>7</v>
      </c>
      <c r="E5596" s="33">
        <v>44880</v>
      </c>
      <c r="F5596" s="14">
        <v>8</v>
      </c>
      <c r="G5596" s="34">
        <v>0.2</v>
      </c>
      <c r="H5596">
        <f>VLOOKUP($B5596,產品!$A$1:$E$61,4,FALSE)*(1-$G5596)*$F5596</f>
        <v>48000</v>
      </c>
      <c r="I5596" s="58">
        <f>$H5596-VLOOKUP($B5596,產品!$A$2:$E$61,5,FALSE)*F5596-$R5596</f>
        <v>11424</v>
      </c>
      <c r="J5596">
        <f t="shared" si="261"/>
        <v>2022</v>
      </c>
      <c r="P5596" t="str">
        <f>MID(VLOOKUP($D5596,業務!$A$1:$E$11,2,FALSE),FIND("/",VLOOKUP($D5596,業務!$A$1:$E$11,2,FALSE))+1,2)</f>
        <v>副理</v>
      </c>
      <c r="Q5596">
        <f t="shared" si="262"/>
        <v>1.2E-2</v>
      </c>
      <c r="R5596">
        <f t="shared" si="263"/>
        <v>576</v>
      </c>
    </row>
    <row r="5597" spans="1:18" ht="15.75" customHeight="1">
      <c r="A5597" s="19">
        <v>5596</v>
      </c>
      <c r="B5597" s="4">
        <v>55</v>
      </c>
      <c r="C5597" s="15">
        <v>140</v>
      </c>
      <c r="D5597" s="21">
        <v>7</v>
      </c>
      <c r="E5597" s="22">
        <v>44880</v>
      </c>
      <c r="F5597" s="26">
        <v>9</v>
      </c>
      <c r="G5597" s="24">
        <v>0.13</v>
      </c>
      <c r="H5597">
        <f>VLOOKUP($B5597,產品!$A$1:$E$61,4,FALSE)*(1-$G5597)*$F5597</f>
        <v>156600</v>
      </c>
      <c r="I5597" s="58">
        <f>$H5597-VLOOKUP($B5597,產品!$A$2:$E$61,5,FALSE)*F5597-$R5597</f>
        <v>28720.799999999999</v>
      </c>
      <c r="J5597">
        <f t="shared" si="261"/>
        <v>2022</v>
      </c>
      <c r="P5597" t="str">
        <f>MID(VLOOKUP($D5597,業務!$A$1:$E$11,2,FALSE),FIND("/",VLOOKUP($D5597,業務!$A$1:$E$11,2,FALSE))+1,2)</f>
        <v>副理</v>
      </c>
      <c r="Q5597">
        <f t="shared" si="262"/>
        <v>1.2E-2</v>
      </c>
      <c r="R5597">
        <f t="shared" si="263"/>
        <v>1879.2</v>
      </c>
    </row>
    <row r="5598" spans="1:18" ht="15.75" customHeight="1">
      <c r="A5598" s="19">
        <v>5597</v>
      </c>
      <c r="B5598" s="4">
        <v>46</v>
      </c>
      <c r="C5598" s="15">
        <v>124</v>
      </c>
      <c r="D5598" s="21">
        <v>3</v>
      </c>
      <c r="E5598" s="22">
        <v>44880</v>
      </c>
      <c r="F5598" s="26">
        <v>11</v>
      </c>
      <c r="G5598" s="24">
        <v>0.2</v>
      </c>
      <c r="H5598">
        <f>VLOOKUP($B5598,產品!$A$1:$E$61,4,FALSE)*(1-$G5598)*$F5598</f>
        <v>149600</v>
      </c>
      <c r="I5598" s="58">
        <f>$H5598-VLOOKUP($B5598,產品!$A$2:$E$61,5,FALSE)*F5598-$R5598</f>
        <v>25656.400000000001</v>
      </c>
      <c r="J5598">
        <f t="shared" si="261"/>
        <v>2022</v>
      </c>
      <c r="P5598" t="str">
        <f>MID(VLOOKUP($D5598,業務!$A$1:$E$11,2,FALSE),FIND("/",VLOOKUP($D5598,業務!$A$1:$E$11,2,FALSE))+1,2)</f>
        <v>協理</v>
      </c>
      <c r="Q5598">
        <f t="shared" si="262"/>
        <v>1.6E-2</v>
      </c>
      <c r="R5598">
        <f t="shared" si="263"/>
        <v>2393.6</v>
      </c>
    </row>
    <row r="5599" spans="1:18" ht="15.75" customHeight="1">
      <c r="A5599" s="19">
        <v>5598</v>
      </c>
      <c r="B5599" s="4">
        <v>39</v>
      </c>
      <c r="C5599" s="15">
        <v>3</v>
      </c>
      <c r="D5599" s="21">
        <v>2</v>
      </c>
      <c r="E5599" s="22">
        <v>44880</v>
      </c>
      <c r="F5599" s="26">
        <v>13</v>
      </c>
      <c r="G5599" s="24">
        <v>0.19</v>
      </c>
      <c r="H5599">
        <f>VLOOKUP($B5599,產品!$A$1:$E$61,4,FALSE)*(1-$G5599)*$F5599</f>
        <v>189540.00000000003</v>
      </c>
      <c r="I5599" s="58">
        <f>$H5599-VLOOKUP($B5599,產品!$A$2:$E$61,5,FALSE)*F5599-$R5599</f>
        <v>34596.900000000031</v>
      </c>
      <c r="J5599">
        <f t="shared" si="261"/>
        <v>2022</v>
      </c>
      <c r="P5599" t="str">
        <f>MID(VLOOKUP($D5599,業務!$A$1:$E$11,2,FALSE),FIND("/",VLOOKUP($D5599,業務!$A$1:$E$11,2,FALSE))+1,2)</f>
        <v>經理</v>
      </c>
      <c r="Q5599">
        <f t="shared" si="262"/>
        <v>1.4999999999999999E-2</v>
      </c>
      <c r="R5599">
        <f t="shared" si="263"/>
        <v>2843.1000000000004</v>
      </c>
    </row>
    <row r="5600" spans="1:18" ht="15.75" customHeight="1">
      <c r="A5600" s="19">
        <v>5599</v>
      </c>
      <c r="B5600" s="4">
        <v>36</v>
      </c>
      <c r="C5600" s="15">
        <v>284</v>
      </c>
      <c r="D5600" s="21">
        <v>4</v>
      </c>
      <c r="E5600" s="33">
        <v>44880</v>
      </c>
      <c r="F5600" s="14">
        <v>20</v>
      </c>
      <c r="G5600" s="34">
        <v>0.06</v>
      </c>
      <c r="H5600">
        <f>VLOOKUP($B5600,產品!$A$1:$E$61,4,FALSE)*(1-$G5600)*$F5600</f>
        <v>169200</v>
      </c>
      <c r="I5600" s="58">
        <f>$H5600-VLOOKUP($B5600,產品!$A$2:$E$61,5,FALSE)*F5600-$R5600</f>
        <v>59169.599999999999</v>
      </c>
      <c r="J5600">
        <f t="shared" si="261"/>
        <v>2022</v>
      </c>
      <c r="P5600" t="str">
        <f>MID(VLOOKUP($D5600,業務!$A$1:$E$11,2,FALSE),FIND("/",VLOOKUP($D5600,業務!$A$1:$E$11,2,FALSE))+1,2)</f>
        <v>副理</v>
      </c>
      <c r="Q5600">
        <f t="shared" si="262"/>
        <v>1.2E-2</v>
      </c>
      <c r="R5600">
        <f t="shared" si="263"/>
        <v>2030.4</v>
      </c>
    </row>
    <row r="5601" spans="1:18" ht="15.75" customHeight="1">
      <c r="A5601" s="19">
        <v>5600</v>
      </c>
      <c r="B5601" s="4">
        <v>27</v>
      </c>
      <c r="C5601" s="15">
        <v>275</v>
      </c>
      <c r="D5601" s="21">
        <v>9</v>
      </c>
      <c r="E5601" s="33">
        <v>44880</v>
      </c>
      <c r="F5601" s="14">
        <v>20</v>
      </c>
      <c r="G5601" s="34">
        <v>0.13</v>
      </c>
      <c r="H5601">
        <f>VLOOKUP($B5601,產品!$A$1:$E$61,4,FALSE)*(1-$G5601)*$F5601</f>
        <v>121800</v>
      </c>
      <c r="I5601" s="58">
        <f>$H5601-VLOOKUP($B5601,產品!$A$2:$E$61,5,FALSE)*F5601-$R5601</f>
        <v>35973</v>
      </c>
      <c r="J5601">
        <f t="shared" si="261"/>
        <v>2022</v>
      </c>
      <c r="P5601" t="str">
        <f>MID(VLOOKUP($D5601,業務!$A$1:$E$11,2,FALSE),FIND("/",VLOOKUP($D5601,業務!$A$1:$E$11,2,FALSE))+1,2)</f>
        <v>經理</v>
      </c>
      <c r="Q5601">
        <f t="shared" si="262"/>
        <v>1.4999999999999999E-2</v>
      </c>
      <c r="R5601">
        <f t="shared" si="263"/>
        <v>1827</v>
      </c>
    </row>
    <row r="5602" spans="1:18" ht="15.75" customHeight="1">
      <c r="A5602" s="19">
        <v>5601</v>
      </c>
      <c r="B5602" s="4">
        <v>1</v>
      </c>
      <c r="C5602" s="15">
        <v>7</v>
      </c>
      <c r="D5602" s="21">
        <v>5</v>
      </c>
      <c r="E5602" s="22">
        <v>44880</v>
      </c>
      <c r="F5602" s="26">
        <v>40</v>
      </c>
      <c r="G5602" s="24">
        <v>0.13</v>
      </c>
      <c r="H5602">
        <f>VLOOKUP($B5602,產品!$A$1:$E$61,4,FALSE)*(1-$G5602)*$F5602</f>
        <v>34800</v>
      </c>
      <c r="I5602" s="58">
        <f>$H5602-VLOOKUP($B5602,產品!$A$2:$E$61,5,FALSE)*F5602-$R5602</f>
        <v>18452</v>
      </c>
      <c r="J5602">
        <f t="shared" si="261"/>
        <v>2022</v>
      </c>
      <c r="P5602" t="str">
        <f>MID(VLOOKUP($D5602,業務!$A$1:$E$11,2,FALSE),FIND("/",VLOOKUP($D5602,業務!$A$1:$E$11,2,FALSE))+1,2)</f>
        <v>專員</v>
      </c>
      <c r="Q5602">
        <f t="shared" si="262"/>
        <v>0.01</v>
      </c>
      <c r="R5602">
        <f t="shared" si="263"/>
        <v>348</v>
      </c>
    </row>
    <row r="5603" spans="1:18" ht="15.75" customHeight="1">
      <c r="A5603" s="19">
        <v>5602</v>
      </c>
      <c r="B5603" s="4">
        <v>15</v>
      </c>
      <c r="C5603" s="15">
        <v>126</v>
      </c>
      <c r="D5603" s="21">
        <v>10</v>
      </c>
      <c r="E5603" s="33">
        <v>44880</v>
      </c>
      <c r="F5603" s="14">
        <v>50</v>
      </c>
      <c r="G5603" s="34">
        <v>0.19</v>
      </c>
      <c r="H5603">
        <f>VLOOKUP($B5603,產品!$A$1:$E$61,4,FALSE)*(1-$G5603)*$F5603</f>
        <v>72900</v>
      </c>
      <c r="I5603" s="58">
        <f>$H5603-VLOOKUP($B5603,產品!$A$2:$E$61,5,FALSE)*F5603-$R5603</f>
        <v>36171</v>
      </c>
      <c r="J5603">
        <f t="shared" si="261"/>
        <v>2022</v>
      </c>
      <c r="P5603" t="str">
        <f>MID(VLOOKUP($D5603,業務!$A$1:$E$11,2,FALSE),FIND("/",VLOOKUP($D5603,業務!$A$1:$E$11,2,FALSE))+1,2)</f>
        <v>專員</v>
      </c>
      <c r="Q5603">
        <f t="shared" si="262"/>
        <v>0.01</v>
      </c>
      <c r="R5603">
        <f t="shared" si="263"/>
        <v>729</v>
      </c>
    </row>
    <row r="5604" spans="1:18" ht="15.75" customHeight="1">
      <c r="A5604" s="19">
        <v>5603</v>
      </c>
      <c r="B5604" s="4">
        <v>48</v>
      </c>
      <c r="C5604" s="15">
        <v>1</v>
      </c>
      <c r="D5604" s="21">
        <v>6</v>
      </c>
      <c r="E5604" s="22">
        <v>44881</v>
      </c>
      <c r="F5604" s="26">
        <v>3</v>
      </c>
      <c r="G5604" s="24">
        <v>0.17</v>
      </c>
      <c r="H5604">
        <f>VLOOKUP($B5604,產品!$A$1:$E$61,4,FALSE)*(1-$G5604)*$F5604</f>
        <v>54780</v>
      </c>
      <c r="I5604" s="58">
        <f>$H5604-VLOOKUP($B5604,產品!$A$2:$E$61,5,FALSE)*F5604-$R5604</f>
        <v>11332.2</v>
      </c>
      <c r="J5604">
        <f t="shared" si="261"/>
        <v>2022</v>
      </c>
      <c r="P5604" t="str">
        <f>MID(VLOOKUP($D5604,業務!$A$1:$E$11,2,FALSE),FIND("/",VLOOKUP($D5604,業務!$A$1:$E$11,2,FALSE))+1,2)</f>
        <v>專員</v>
      </c>
      <c r="Q5604">
        <f t="shared" si="262"/>
        <v>0.01</v>
      </c>
      <c r="R5604">
        <f t="shared" si="263"/>
        <v>547.80000000000007</v>
      </c>
    </row>
    <row r="5605" spans="1:18" ht="15.75" customHeight="1">
      <c r="A5605" s="19">
        <v>5604</v>
      </c>
      <c r="B5605" s="4">
        <v>38</v>
      </c>
      <c r="C5605" s="15">
        <v>289</v>
      </c>
      <c r="D5605" s="21">
        <v>5</v>
      </c>
      <c r="E5605" s="22">
        <v>44881</v>
      </c>
      <c r="F5605" s="26">
        <v>8</v>
      </c>
      <c r="G5605" s="24">
        <v>0.12</v>
      </c>
      <c r="H5605">
        <f>VLOOKUP($B5605,產品!$A$1:$E$61,4,FALSE)*(1-$G5605)*$F5605</f>
        <v>105600</v>
      </c>
      <c r="I5605" s="58">
        <f>$H5605-VLOOKUP($B5605,產品!$A$2:$E$61,5,FALSE)*F5605-$R5605</f>
        <v>26544</v>
      </c>
      <c r="J5605">
        <f t="shared" si="261"/>
        <v>2022</v>
      </c>
      <c r="P5605" t="str">
        <f>MID(VLOOKUP($D5605,業務!$A$1:$E$11,2,FALSE),FIND("/",VLOOKUP($D5605,業務!$A$1:$E$11,2,FALSE))+1,2)</f>
        <v>專員</v>
      </c>
      <c r="Q5605">
        <f t="shared" si="262"/>
        <v>0.01</v>
      </c>
      <c r="R5605">
        <f t="shared" si="263"/>
        <v>1056</v>
      </c>
    </row>
    <row r="5606" spans="1:18" ht="15.75" customHeight="1">
      <c r="A5606" s="19">
        <v>5605</v>
      </c>
      <c r="B5606" s="4">
        <v>38</v>
      </c>
      <c r="C5606" s="15">
        <v>283</v>
      </c>
      <c r="D5606" s="21">
        <v>6</v>
      </c>
      <c r="E5606" s="22">
        <v>44881</v>
      </c>
      <c r="F5606" s="26">
        <v>9</v>
      </c>
      <c r="G5606" s="24">
        <v>0.18</v>
      </c>
      <c r="H5606">
        <f>VLOOKUP($B5606,產品!$A$1:$E$61,4,FALSE)*(1-$G5606)*$F5606</f>
        <v>110700.00000000001</v>
      </c>
      <c r="I5606" s="58">
        <f>$H5606-VLOOKUP($B5606,產品!$A$2:$E$61,5,FALSE)*F5606-$R5606</f>
        <v>21843.000000000015</v>
      </c>
      <c r="J5606">
        <f t="shared" si="261"/>
        <v>2022</v>
      </c>
      <c r="P5606" t="str">
        <f>MID(VLOOKUP($D5606,業務!$A$1:$E$11,2,FALSE),FIND("/",VLOOKUP($D5606,業務!$A$1:$E$11,2,FALSE))+1,2)</f>
        <v>專員</v>
      </c>
      <c r="Q5606">
        <f t="shared" si="262"/>
        <v>0.01</v>
      </c>
      <c r="R5606">
        <f t="shared" si="263"/>
        <v>1107.0000000000002</v>
      </c>
    </row>
    <row r="5607" spans="1:18" ht="15.75" customHeight="1">
      <c r="A5607" s="19">
        <v>5606</v>
      </c>
      <c r="B5607" s="4">
        <v>28</v>
      </c>
      <c r="C5607" s="15">
        <v>263</v>
      </c>
      <c r="D5607" s="21">
        <v>9</v>
      </c>
      <c r="E5607" s="22">
        <v>44881</v>
      </c>
      <c r="F5607" s="26">
        <v>11</v>
      </c>
      <c r="G5607" s="24">
        <v>0.05</v>
      </c>
      <c r="H5607">
        <f>VLOOKUP($B5607,產品!$A$1:$E$61,4,FALSE)*(1-$G5607)*$F5607</f>
        <v>78375</v>
      </c>
      <c r="I5607" s="58">
        <f>$H5607-VLOOKUP($B5607,產品!$A$2:$E$61,5,FALSE)*F5607-$R5607</f>
        <v>27699.375</v>
      </c>
      <c r="J5607">
        <f t="shared" si="261"/>
        <v>2022</v>
      </c>
      <c r="P5607" t="str">
        <f>MID(VLOOKUP($D5607,業務!$A$1:$E$11,2,FALSE),FIND("/",VLOOKUP($D5607,業務!$A$1:$E$11,2,FALSE))+1,2)</f>
        <v>經理</v>
      </c>
      <c r="Q5607">
        <f t="shared" si="262"/>
        <v>1.4999999999999999E-2</v>
      </c>
      <c r="R5607">
        <f t="shared" si="263"/>
        <v>1175.625</v>
      </c>
    </row>
    <row r="5608" spans="1:18" ht="15.75" customHeight="1">
      <c r="A5608" s="19">
        <v>5607</v>
      </c>
      <c r="B5608" s="4">
        <v>10</v>
      </c>
      <c r="C5608" s="15">
        <v>112</v>
      </c>
      <c r="D5608" s="21">
        <v>2</v>
      </c>
      <c r="E5608" s="22">
        <v>44881</v>
      </c>
      <c r="F5608" s="26">
        <v>70</v>
      </c>
      <c r="G5608" s="24">
        <v>0.05</v>
      </c>
      <c r="H5608">
        <f>VLOOKUP($B5608,產品!$A$1:$E$61,4,FALSE)*(1-$G5608)*$F5608</f>
        <v>66500</v>
      </c>
      <c r="I5608" s="58">
        <f>$H5608-VLOOKUP($B5608,產品!$A$2:$E$61,5,FALSE)*F5608-$R5608</f>
        <v>37502.5</v>
      </c>
      <c r="J5608">
        <f t="shared" si="261"/>
        <v>2022</v>
      </c>
      <c r="P5608" t="str">
        <f>MID(VLOOKUP($D5608,業務!$A$1:$E$11,2,FALSE),FIND("/",VLOOKUP($D5608,業務!$A$1:$E$11,2,FALSE))+1,2)</f>
        <v>經理</v>
      </c>
      <c r="Q5608">
        <f t="shared" si="262"/>
        <v>1.4999999999999999E-2</v>
      </c>
      <c r="R5608">
        <f t="shared" si="263"/>
        <v>997.5</v>
      </c>
    </row>
    <row r="5609" spans="1:18" ht="15.75" customHeight="1">
      <c r="A5609" s="19">
        <v>5608</v>
      </c>
      <c r="B5609" s="4">
        <v>22</v>
      </c>
      <c r="C5609" s="15">
        <v>123</v>
      </c>
      <c r="D5609" s="21">
        <v>10</v>
      </c>
      <c r="E5609" s="33">
        <v>44881</v>
      </c>
      <c r="F5609" s="14">
        <v>100</v>
      </c>
      <c r="G5609" s="34">
        <v>0.09</v>
      </c>
      <c r="H5609">
        <f>VLOOKUP($B5609,產品!$A$1:$E$61,4,FALSE)*(1-$G5609)*$F5609</f>
        <v>163800</v>
      </c>
      <c r="I5609" s="58">
        <f>$H5609-VLOOKUP($B5609,產品!$A$2:$E$61,5,FALSE)*F5609-$R5609</f>
        <v>90162</v>
      </c>
      <c r="J5609">
        <f t="shared" si="261"/>
        <v>2022</v>
      </c>
      <c r="P5609" t="str">
        <f>MID(VLOOKUP($D5609,業務!$A$1:$E$11,2,FALSE),FIND("/",VLOOKUP($D5609,業務!$A$1:$E$11,2,FALSE))+1,2)</f>
        <v>專員</v>
      </c>
      <c r="Q5609">
        <f t="shared" si="262"/>
        <v>0.01</v>
      </c>
      <c r="R5609">
        <f t="shared" si="263"/>
        <v>1638</v>
      </c>
    </row>
    <row r="5610" spans="1:18" ht="15.75" customHeight="1">
      <c r="A5610" s="19">
        <v>5609</v>
      </c>
      <c r="B5610" s="4">
        <v>16</v>
      </c>
      <c r="C5610" s="15">
        <v>8</v>
      </c>
      <c r="D5610" s="21">
        <v>10</v>
      </c>
      <c r="E5610" s="22">
        <v>44881</v>
      </c>
      <c r="F5610" s="26">
        <v>100</v>
      </c>
      <c r="G5610" s="24">
        <v>0.1</v>
      </c>
      <c r="H5610">
        <f>VLOOKUP($B5610,產品!$A$1:$E$61,4,FALSE)*(1-$G5610)*$F5610</f>
        <v>162000</v>
      </c>
      <c r="I5610" s="58">
        <f>$H5610-VLOOKUP($B5610,產品!$A$2:$E$61,5,FALSE)*F5610-$R5610</f>
        <v>88380</v>
      </c>
      <c r="J5610">
        <f t="shared" si="261"/>
        <v>2022</v>
      </c>
      <c r="P5610" t="str">
        <f>MID(VLOOKUP($D5610,業務!$A$1:$E$11,2,FALSE),FIND("/",VLOOKUP($D5610,業務!$A$1:$E$11,2,FALSE))+1,2)</f>
        <v>專員</v>
      </c>
      <c r="Q5610">
        <f t="shared" si="262"/>
        <v>0.01</v>
      </c>
      <c r="R5610">
        <f t="shared" si="263"/>
        <v>1620</v>
      </c>
    </row>
    <row r="5611" spans="1:18" ht="15.75" customHeight="1">
      <c r="A5611" s="19">
        <v>5610</v>
      </c>
      <c r="B5611" s="4">
        <v>26</v>
      </c>
      <c r="C5611" s="15">
        <v>136</v>
      </c>
      <c r="D5611" s="21">
        <v>2</v>
      </c>
      <c r="E5611" s="22">
        <v>44882</v>
      </c>
      <c r="F5611" s="26">
        <v>2</v>
      </c>
      <c r="G5611" s="24">
        <v>0.18</v>
      </c>
      <c r="H5611">
        <f>VLOOKUP($B5611,產品!$A$1:$E$61,4,FALSE)*(1-$G5611)*$F5611</f>
        <v>10660</v>
      </c>
      <c r="I5611" s="58">
        <f>$H5611-VLOOKUP($B5611,產品!$A$2:$E$61,5,FALSE)*F5611-$R5611</f>
        <v>2700.1</v>
      </c>
      <c r="J5611">
        <f t="shared" si="261"/>
        <v>2022</v>
      </c>
      <c r="P5611" t="str">
        <f>MID(VLOOKUP($D5611,業務!$A$1:$E$11,2,FALSE),FIND("/",VLOOKUP($D5611,業務!$A$1:$E$11,2,FALSE))+1,2)</f>
        <v>經理</v>
      </c>
      <c r="Q5611">
        <f t="shared" si="262"/>
        <v>1.4999999999999999E-2</v>
      </c>
      <c r="R5611">
        <f t="shared" si="263"/>
        <v>159.9</v>
      </c>
    </row>
    <row r="5612" spans="1:18" ht="15.75" customHeight="1">
      <c r="A5612" s="19">
        <v>5611</v>
      </c>
      <c r="B5612" s="4">
        <v>34</v>
      </c>
      <c r="C5612" s="15">
        <v>293</v>
      </c>
      <c r="D5612" s="21">
        <v>7</v>
      </c>
      <c r="E5612" s="22">
        <v>44882</v>
      </c>
      <c r="F5612" s="26">
        <v>7</v>
      </c>
      <c r="G5612" s="24">
        <v>0.09</v>
      </c>
      <c r="H5612">
        <f>VLOOKUP($B5612,產品!$A$1:$E$61,4,FALSE)*(1-$G5612)*$F5612</f>
        <v>50960</v>
      </c>
      <c r="I5612" s="58">
        <f>$H5612-VLOOKUP($B5612,產品!$A$2:$E$61,5,FALSE)*F5612-$R5612</f>
        <v>16748.48</v>
      </c>
      <c r="J5612">
        <f t="shared" si="261"/>
        <v>2022</v>
      </c>
      <c r="P5612" t="str">
        <f>MID(VLOOKUP($D5612,業務!$A$1:$E$11,2,FALSE),FIND("/",VLOOKUP($D5612,業務!$A$1:$E$11,2,FALSE))+1,2)</f>
        <v>副理</v>
      </c>
      <c r="Q5612">
        <f t="shared" si="262"/>
        <v>1.2E-2</v>
      </c>
      <c r="R5612">
        <f t="shared" si="263"/>
        <v>611.52</v>
      </c>
    </row>
    <row r="5613" spans="1:18" ht="15.75" customHeight="1">
      <c r="A5613" s="19">
        <v>5612</v>
      </c>
      <c r="B5613" s="4">
        <v>46</v>
      </c>
      <c r="C5613" s="15">
        <v>262</v>
      </c>
      <c r="D5613" s="21">
        <v>2</v>
      </c>
      <c r="E5613" s="33">
        <v>44882</v>
      </c>
      <c r="F5613" s="14">
        <v>12</v>
      </c>
      <c r="G5613" s="34">
        <v>0.19</v>
      </c>
      <c r="H5613">
        <f>VLOOKUP($B5613,產品!$A$1:$E$61,4,FALSE)*(1-$G5613)*$F5613</f>
        <v>165240</v>
      </c>
      <c r="I5613" s="58">
        <f>$H5613-VLOOKUP($B5613,產品!$A$2:$E$61,5,FALSE)*F5613-$R5613</f>
        <v>30161.4</v>
      </c>
      <c r="J5613">
        <f t="shared" si="261"/>
        <v>2022</v>
      </c>
      <c r="P5613" t="str">
        <f>MID(VLOOKUP($D5613,業務!$A$1:$E$11,2,FALSE),FIND("/",VLOOKUP($D5613,業務!$A$1:$E$11,2,FALSE))+1,2)</f>
        <v>經理</v>
      </c>
      <c r="Q5613">
        <f t="shared" si="262"/>
        <v>1.4999999999999999E-2</v>
      </c>
      <c r="R5613">
        <f t="shared" si="263"/>
        <v>2478.6</v>
      </c>
    </row>
    <row r="5614" spans="1:18" ht="15.75" customHeight="1">
      <c r="A5614" s="19">
        <v>5613</v>
      </c>
      <c r="B5614" s="4">
        <v>38</v>
      </c>
      <c r="C5614" s="15">
        <v>8</v>
      </c>
      <c r="D5614" s="21">
        <v>4</v>
      </c>
      <c r="E5614" s="22">
        <v>44882</v>
      </c>
      <c r="F5614" s="26">
        <v>15</v>
      </c>
      <c r="G5614" s="24">
        <v>0.13</v>
      </c>
      <c r="H5614">
        <f>VLOOKUP($B5614,產品!$A$1:$E$61,4,FALSE)*(1-$G5614)*$F5614</f>
        <v>195750</v>
      </c>
      <c r="I5614" s="58">
        <f>$H5614-VLOOKUP($B5614,產品!$A$2:$E$61,5,FALSE)*F5614-$R5614</f>
        <v>47151</v>
      </c>
      <c r="J5614">
        <f t="shared" si="261"/>
        <v>2022</v>
      </c>
      <c r="P5614" t="str">
        <f>MID(VLOOKUP($D5614,業務!$A$1:$E$11,2,FALSE),FIND("/",VLOOKUP($D5614,業務!$A$1:$E$11,2,FALSE))+1,2)</f>
        <v>副理</v>
      </c>
      <c r="Q5614">
        <f t="shared" si="262"/>
        <v>1.2E-2</v>
      </c>
      <c r="R5614">
        <f t="shared" si="263"/>
        <v>2349</v>
      </c>
    </row>
    <row r="5615" spans="1:18" ht="15.75" customHeight="1">
      <c r="A5615" s="19">
        <v>5614</v>
      </c>
      <c r="B5615" s="4">
        <v>22</v>
      </c>
      <c r="C5615" s="15">
        <v>284</v>
      </c>
      <c r="D5615" s="21">
        <v>10</v>
      </c>
      <c r="E5615" s="22">
        <v>44882</v>
      </c>
      <c r="F5615" s="26">
        <v>40</v>
      </c>
      <c r="G5615" s="24">
        <v>0.15</v>
      </c>
      <c r="H5615">
        <f>VLOOKUP($B5615,產品!$A$1:$E$61,4,FALSE)*(1-$G5615)*$F5615</f>
        <v>61200</v>
      </c>
      <c r="I5615" s="58">
        <f>$H5615-VLOOKUP($B5615,產品!$A$2:$E$61,5,FALSE)*F5615-$R5615</f>
        <v>31788</v>
      </c>
      <c r="J5615">
        <f t="shared" si="261"/>
        <v>2022</v>
      </c>
      <c r="P5615" t="str">
        <f>MID(VLOOKUP($D5615,業務!$A$1:$E$11,2,FALSE),FIND("/",VLOOKUP($D5615,業務!$A$1:$E$11,2,FALSE))+1,2)</f>
        <v>專員</v>
      </c>
      <c r="Q5615">
        <f t="shared" si="262"/>
        <v>0.01</v>
      </c>
      <c r="R5615">
        <f t="shared" si="263"/>
        <v>612</v>
      </c>
    </row>
    <row r="5616" spans="1:18" ht="15.75" customHeight="1">
      <c r="A5616" s="19">
        <v>5615</v>
      </c>
      <c r="B5616" s="4">
        <v>12</v>
      </c>
      <c r="C5616" s="15">
        <v>3</v>
      </c>
      <c r="D5616" s="21">
        <v>5</v>
      </c>
      <c r="E5616" s="22">
        <v>44882</v>
      </c>
      <c r="F5616" s="26">
        <v>150</v>
      </c>
      <c r="G5616" s="24">
        <v>7.0000000000000007E-2</v>
      </c>
      <c r="H5616">
        <f>VLOOKUP($B5616,產品!$A$1:$E$61,4,FALSE)*(1-$G5616)*$F5616</f>
        <v>139499.99999999997</v>
      </c>
      <c r="I5616" s="58">
        <f>$H5616-VLOOKUP($B5616,產品!$A$2:$E$61,5,FALSE)*F5616-$R5616</f>
        <v>78104.999999999971</v>
      </c>
      <c r="J5616">
        <f t="shared" si="261"/>
        <v>2022</v>
      </c>
      <c r="P5616" t="str">
        <f>MID(VLOOKUP($D5616,業務!$A$1:$E$11,2,FALSE),FIND("/",VLOOKUP($D5616,業務!$A$1:$E$11,2,FALSE))+1,2)</f>
        <v>專員</v>
      </c>
      <c r="Q5616">
        <f t="shared" si="262"/>
        <v>0.01</v>
      </c>
      <c r="R5616">
        <f t="shared" si="263"/>
        <v>1394.9999999999998</v>
      </c>
    </row>
    <row r="5617" spans="1:18" ht="15.75" customHeight="1">
      <c r="A5617" s="19">
        <v>5616</v>
      </c>
      <c r="B5617" s="4">
        <v>55</v>
      </c>
      <c r="C5617" s="15">
        <v>114</v>
      </c>
      <c r="D5617" s="21">
        <v>7</v>
      </c>
      <c r="E5617" s="22">
        <v>44883</v>
      </c>
      <c r="F5617" s="26">
        <v>3</v>
      </c>
      <c r="G5617" s="24">
        <v>0.15</v>
      </c>
      <c r="H5617">
        <f>VLOOKUP($B5617,產品!$A$1:$E$61,4,FALSE)*(1-$G5617)*$F5617</f>
        <v>51000</v>
      </c>
      <c r="I5617" s="58">
        <f>$H5617-VLOOKUP($B5617,產品!$A$2:$E$61,5,FALSE)*F5617-$R5617</f>
        <v>8388</v>
      </c>
      <c r="J5617">
        <f t="shared" si="261"/>
        <v>2022</v>
      </c>
      <c r="P5617" t="str">
        <f>MID(VLOOKUP($D5617,業務!$A$1:$E$11,2,FALSE),FIND("/",VLOOKUP($D5617,業務!$A$1:$E$11,2,FALSE))+1,2)</f>
        <v>副理</v>
      </c>
      <c r="Q5617">
        <f t="shared" si="262"/>
        <v>1.2E-2</v>
      </c>
      <c r="R5617">
        <f t="shared" si="263"/>
        <v>612</v>
      </c>
    </row>
    <row r="5618" spans="1:18" ht="15.75" customHeight="1">
      <c r="A5618" s="19">
        <v>5617</v>
      </c>
      <c r="B5618" s="4">
        <v>25</v>
      </c>
      <c r="C5618" s="15">
        <v>2</v>
      </c>
      <c r="D5618" s="21">
        <v>7</v>
      </c>
      <c r="E5618" s="22">
        <v>44883</v>
      </c>
      <c r="F5618" s="26">
        <v>7</v>
      </c>
      <c r="G5618" s="24">
        <v>0.09</v>
      </c>
      <c r="H5618">
        <f>VLOOKUP($B5618,產品!$A$1:$E$61,4,FALSE)*(1-$G5618)*$F5618</f>
        <v>38220</v>
      </c>
      <c r="I5618" s="58">
        <f>$H5618-VLOOKUP($B5618,產品!$A$2:$E$61,5,FALSE)*F5618-$R5618</f>
        <v>12561.36</v>
      </c>
      <c r="J5618">
        <f t="shared" si="261"/>
        <v>2022</v>
      </c>
      <c r="P5618" t="str">
        <f>MID(VLOOKUP($D5618,業務!$A$1:$E$11,2,FALSE),FIND("/",VLOOKUP($D5618,業務!$A$1:$E$11,2,FALSE))+1,2)</f>
        <v>副理</v>
      </c>
      <c r="Q5618">
        <f t="shared" si="262"/>
        <v>1.2E-2</v>
      </c>
      <c r="R5618">
        <f t="shared" si="263"/>
        <v>458.64</v>
      </c>
    </row>
    <row r="5619" spans="1:18" ht="15.75" customHeight="1">
      <c r="A5619" s="19">
        <v>5618</v>
      </c>
      <c r="B5619" s="4">
        <v>53</v>
      </c>
      <c r="C5619" s="15">
        <v>135</v>
      </c>
      <c r="D5619" s="21">
        <v>9</v>
      </c>
      <c r="E5619" s="22">
        <v>44883</v>
      </c>
      <c r="F5619" s="26">
        <v>9</v>
      </c>
      <c r="G5619" s="24">
        <v>0.14000000000000001</v>
      </c>
      <c r="H5619">
        <f>VLOOKUP($B5619,產品!$A$1:$E$61,4,FALSE)*(1-$G5619)*$F5619</f>
        <v>116100</v>
      </c>
      <c r="I5619" s="58">
        <f>$H5619-VLOOKUP($B5619,產品!$A$2:$E$61,5,FALSE)*F5619-$R5619</f>
        <v>19858.5</v>
      </c>
      <c r="J5619">
        <f t="shared" si="261"/>
        <v>2022</v>
      </c>
      <c r="P5619" t="str">
        <f>MID(VLOOKUP($D5619,業務!$A$1:$E$11,2,FALSE),FIND("/",VLOOKUP($D5619,業務!$A$1:$E$11,2,FALSE))+1,2)</f>
        <v>經理</v>
      </c>
      <c r="Q5619">
        <f t="shared" si="262"/>
        <v>1.4999999999999999E-2</v>
      </c>
      <c r="R5619">
        <f t="shared" si="263"/>
        <v>1741.5</v>
      </c>
    </row>
    <row r="5620" spans="1:18" ht="15.75" customHeight="1">
      <c r="A5620" s="19">
        <v>5619</v>
      </c>
      <c r="B5620" s="4">
        <v>49</v>
      </c>
      <c r="C5620" s="15">
        <v>265</v>
      </c>
      <c r="D5620" s="21">
        <v>8</v>
      </c>
      <c r="E5620" s="22">
        <v>44883</v>
      </c>
      <c r="F5620" s="26">
        <v>11</v>
      </c>
      <c r="G5620" s="24">
        <v>0.19</v>
      </c>
      <c r="H5620">
        <f>VLOOKUP($B5620,產品!$A$1:$E$61,4,FALSE)*(1-$G5620)*$F5620</f>
        <v>133650</v>
      </c>
      <c r="I5620" s="58">
        <f>$H5620-VLOOKUP($B5620,產品!$A$2:$E$61,5,FALSE)*F5620-$R5620</f>
        <v>16813.5</v>
      </c>
      <c r="J5620">
        <f t="shared" si="261"/>
        <v>2022</v>
      </c>
      <c r="P5620" t="str">
        <f>MID(VLOOKUP($D5620,業務!$A$1:$E$11,2,FALSE),FIND("/",VLOOKUP($D5620,業務!$A$1:$E$11,2,FALSE))+1,2)</f>
        <v>專員</v>
      </c>
      <c r="Q5620">
        <f t="shared" si="262"/>
        <v>0.01</v>
      </c>
      <c r="R5620">
        <f t="shared" si="263"/>
        <v>1336.5</v>
      </c>
    </row>
    <row r="5621" spans="1:18" ht="15.75" customHeight="1">
      <c r="A5621" s="19">
        <v>5620</v>
      </c>
      <c r="B5621" s="4">
        <v>34</v>
      </c>
      <c r="C5621" s="15">
        <v>116</v>
      </c>
      <c r="D5621" s="21">
        <v>1</v>
      </c>
      <c r="E5621" s="22">
        <v>44883</v>
      </c>
      <c r="F5621" s="26">
        <v>14</v>
      </c>
      <c r="G5621" s="24">
        <v>0.13</v>
      </c>
      <c r="H5621">
        <f>VLOOKUP($B5621,產品!$A$1:$E$61,4,FALSE)*(1-$G5621)*$F5621</f>
        <v>97440</v>
      </c>
      <c r="I5621" s="58">
        <f>$H5621-VLOOKUP($B5621,產品!$A$2:$E$61,5,FALSE)*F5621-$R5621</f>
        <v>29265.599999999999</v>
      </c>
      <c r="J5621">
        <f t="shared" si="261"/>
        <v>2022</v>
      </c>
      <c r="P5621" t="str">
        <f>MID(VLOOKUP($D5621,業務!$A$1:$E$11,2,FALSE),FIND("/",VLOOKUP($D5621,業務!$A$1:$E$11,2,FALSE))+1,2)</f>
        <v>專員</v>
      </c>
      <c r="Q5621">
        <f t="shared" si="262"/>
        <v>0.01</v>
      </c>
      <c r="R5621">
        <f t="shared" si="263"/>
        <v>974.4</v>
      </c>
    </row>
    <row r="5622" spans="1:18" ht="15.75" customHeight="1">
      <c r="A5622" s="19">
        <v>5621</v>
      </c>
      <c r="B5622" s="4">
        <v>24</v>
      </c>
      <c r="C5622" s="15">
        <v>272</v>
      </c>
      <c r="D5622" s="21">
        <v>9</v>
      </c>
      <c r="E5622" s="22">
        <v>44883</v>
      </c>
      <c r="F5622" s="26">
        <v>60</v>
      </c>
      <c r="G5622" s="24">
        <v>0.14000000000000001</v>
      </c>
      <c r="H5622">
        <f>VLOOKUP($B5622,產品!$A$1:$E$61,4,FALSE)*(1-$G5622)*$F5622</f>
        <v>92880</v>
      </c>
      <c r="I5622" s="58">
        <f>$H5622-VLOOKUP($B5622,產品!$A$2:$E$61,5,FALSE)*F5622-$R5622</f>
        <v>48286.8</v>
      </c>
      <c r="J5622">
        <f t="shared" si="261"/>
        <v>2022</v>
      </c>
      <c r="P5622" t="str">
        <f>MID(VLOOKUP($D5622,業務!$A$1:$E$11,2,FALSE),FIND("/",VLOOKUP($D5622,業務!$A$1:$E$11,2,FALSE))+1,2)</f>
        <v>經理</v>
      </c>
      <c r="Q5622">
        <f t="shared" si="262"/>
        <v>1.4999999999999999E-2</v>
      </c>
      <c r="R5622">
        <f t="shared" si="263"/>
        <v>1393.2</v>
      </c>
    </row>
    <row r="5623" spans="1:18" ht="15.75" customHeight="1">
      <c r="A5623" s="19">
        <v>5622</v>
      </c>
      <c r="B5623" s="4">
        <v>17</v>
      </c>
      <c r="C5623" s="15">
        <v>136</v>
      </c>
      <c r="D5623" s="21">
        <v>7</v>
      </c>
      <c r="E5623" s="22">
        <v>44883</v>
      </c>
      <c r="F5623" s="26">
        <v>80</v>
      </c>
      <c r="G5623" s="24">
        <v>0.17</v>
      </c>
      <c r="H5623">
        <f>VLOOKUP($B5623,產品!$A$1:$E$61,4,FALSE)*(1-$G5623)*$F5623</f>
        <v>119520</v>
      </c>
      <c r="I5623" s="58">
        <f>$H5623-VLOOKUP($B5623,產品!$A$2:$E$61,5,FALSE)*F5623-$R5623</f>
        <v>60485.760000000002</v>
      </c>
      <c r="J5623">
        <f t="shared" si="261"/>
        <v>2022</v>
      </c>
      <c r="P5623" t="str">
        <f>MID(VLOOKUP($D5623,業務!$A$1:$E$11,2,FALSE),FIND("/",VLOOKUP($D5623,業務!$A$1:$E$11,2,FALSE))+1,2)</f>
        <v>副理</v>
      </c>
      <c r="Q5623">
        <f t="shared" si="262"/>
        <v>1.2E-2</v>
      </c>
      <c r="R5623">
        <f t="shared" si="263"/>
        <v>1434.24</v>
      </c>
    </row>
    <row r="5624" spans="1:18" ht="15.75" customHeight="1">
      <c r="A5624" s="19">
        <v>5623</v>
      </c>
      <c r="B5624" s="4">
        <v>47</v>
      </c>
      <c r="C5624" s="15">
        <v>258</v>
      </c>
      <c r="D5624" s="21">
        <v>3</v>
      </c>
      <c r="E5624" s="22">
        <v>44884</v>
      </c>
      <c r="F5624" s="26">
        <v>2</v>
      </c>
      <c r="G5624" s="24">
        <v>7.0000000000000007E-2</v>
      </c>
      <c r="H5624">
        <f>VLOOKUP($B5624,產品!$A$1:$E$61,4,FALSE)*(1-$G5624)*$F5624</f>
        <v>37200</v>
      </c>
      <c r="I5624" s="58">
        <f>$H5624-VLOOKUP($B5624,產品!$A$2:$E$61,5,FALSE)*F5624-$R5624</f>
        <v>10604.8</v>
      </c>
      <c r="J5624">
        <f t="shared" si="261"/>
        <v>2022</v>
      </c>
      <c r="P5624" t="str">
        <f>MID(VLOOKUP($D5624,業務!$A$1:$E$11,2,FALSE),FIND("/",VLOOKUP($D5624,業務!$A$1:$E$11,2,FALSE))+1,2)</f>
        <v>協理</v>
      </c>
      <c r="Q5624">
        <f t="shared" si="262"/>
        <v>1.6E-2</v>
      </c>
      <c r="R5624">
        <f t="shared" si="263"/>
        <v>595.20000000000005</v>
      </c>
    </row>
    <row r="5625" spans="1:18" ht="15.75" customHeight="1">
      <c r="A5625" s="19">
        <v>5624</v>
      </c>
      <c r="B5625" s="4">
        <v>46</v>
      </c>
      <c r="C5625" s="15">
        <v>136</v>
      </c>
      <c r="D5625" s="21">
        <v>4</v>
      </c>
      <c r="E5625" s="22">
        <v>44884</v>
      </c>
      <c r="F5625" s="26">
        <v>7</v>
      </c>
      <c r="G5625" s="24">
        <v>7.0000000000000007E-2</v>
      </c>
      <c r="H5625">
        <f>VLOOKUP($B5625,產品!$A$1:$E$61,4,FALSE)*(1-$G5625)*$F5625</f>
        <v>110669.99999999999</v>
      </c>
      <c r="I5625" s="58">
        <f>$H5625-VLOOKUP($B5625,產品!$A$2:$E$61,5,FALSE)*F5625-$R5625</f>
        <v>31991.959999999985</v>
      </c>
      <c r="J5625">
        <f t="shared" si="261"/>
        <v>2022</v>
      </c>
      <c r="P5625" t="str">
        <f>MID(VLOOKUP($D5625,業務!$A$1:$E$11,2,FALSE),FIND("/",VLOOKUP($D5625,業務!$A$1:$E$11,2,FALSE))+1,2)</f>
        <v>副理</v>
      </c>
      <c r="Q5625">
        <f t="shared" si="262"/>
        <v>1.2E-2</v>
      </c>
      <c r="R5625">
        <f t="shared" si="263"/>
        <v>1328.04</v>
      </c>
    </row>
    <row r="5626" spans="1:18" ht="15.75" customHeight="1">
      <c r="A5626" s="19">
        <v>5625</v>
      </c>
      <c r="B5626" s="4">
        <v>58</v>
      </c>
      <c r="C5626" s="15">
        <v>257</v>
      </c>
      <c r="D5626" s="21">
        <v>10</v>
      </c>
      <c r="E5626" s="22">
        <v>44884</v>
      </c>
      <c r="F5626" s="26">
        <v>8</v>
      </c>
      <c r="G5626" s="24">
        <v>0.12</v>
      </c>
      <c r="H5626">
        <f>VLOOKUP($B5626,產品!$A$1:$E$61,4,FALSE)*(1-$G5626)*$F5626</f>
        <v>147840</v>
      </c>
      <c r="I5626" s="58">
        <f>$H5626-VLOOKUP($B5626,產品!$A$2:$E$61,5,FALSE)*F5626-$R5626</f>
        <v>28761.600000000013</v>
      </c>
      <c r="J5626">
        <f t="shared" si="261"/>
        <v>2022</v>
      </c>
      <c r="P5626" t="str">
        <f>MID(VLOOKUP($D5626,業務!$A$1:$E$11,2,FALSE),FIND("/",VLOOKUP($D5626,業務!$A$1:$E$11,2,FALSE))+1,2)</f>
        <v>專員</v>
      </c>
      <c r="Q5626">
        <f t="shared" si="262"/>
        <v>0.01</v>
      </c>
      <c r="R5626">
        <f t="shared" si="263"/>
        <v>1478.4</v>
      </c>
    </row>
    <row r="5627" spans="1:18" ht="15.75" customHeight="1">
      <c r="A5627" s="19">
        <v>5626</v>
      </c>
      <c r="B5627" s="4">
        <v>10</v>
      </c>
      <c r="C5627" s="15">
        <v>124</v>
      </c>
      <c r="D5627" s="21">
        <v>3</v>
      </c>
      <c r="E5627" s="33">
        <v>44884</v>
      </c>
      <c r="F5627" s="14">
        <v>11</v>
      </c>
      <c r="G5627" s="34">
        <v>0.1</v>
      </c>
      <c r="H5627">
        <f>VLOOKUP($B5627,產品!$A$1:$E$61,4,FALSE)*(1-$G5627)*$F5627</f>
        <v>9900</v>
      </c>
      <c r="I5627" s="58">
        <f>$H5627-VLOOKUP($B5627,產品!$A$2:$E$61,5,FALSE)*F5627-$R5627</f>
        <v>5341.6</v>
      </c>
      <c r="J5627">
        <f t="shared" si="261"/>
        <v>2022</v>
      </c>
      <c r="P5627" t="str">
        <f>MID(VLOOKUP($D5627,業務!$A$1:$E$11,2,FALSE),FIND("/",VLOOKUP($D5627,業務!$A$1:$E$11,2,FALSE))+1,2)</f>
        <v>協理</v>
      </c>
      <c r="Q5627">
        <f t="shared" si="262"/>
        <v>1.6E-2</v>
      </c>
      <c r="R5627">
        <f t="shared" si="263"/>
        <v>158.4</v>
      </c>
    </row>
    <row r="5628" spans="1:18" ht="15.75" customHeight="1">
      <c r="A5628" s="19">
        <v>5627</v>
      </c>
      <c r="B5628" s="4">
        <v>27</v>
      </c>
      <c r="C5628" s="15">
        <v>135</v>
      </c>
      <c r="D5628" s="21">
        <v>10</v>
      </c>
      <c r="E5628" s="22">
        <v>44884</v>
      </c>
      <c r="F5628" s="26">
        <v>12</v>
      </c>
      <c r="G5628" s="24">
        <v>0.13</v>
      </c>
      <c r="H5628">
        <f>VLOOKUP($B5628,產品!$A$1:$E$61,4,FALSE)*(1-$G5628)*$F5628</f>
        <v>73080</v>
      </c>
      <c r="I5628" s="58">
        <f>$H5628-VLOOKUP($B5628,產品!$A$2:$E$61,5,FALSE)*F5628-$R5628</f>
        <v>21949.200000000001</v>
      </c>
      <c r="J5628">
        <f t="shared" si="261"/>
        <v>2022</v>
      </c>
      <c r="P5628" t="str">
        <f>MID(VLOOKUP($D5628,業務!$A$1:$E$11,2,FALSE),FIND("/",VLOOKUP($D5628,業務!$A$1:$E$11,2,FALSE))+1,2)</f>
        <v>專員</v>
      </c>
      <c r="Q5628">
        <f t="shared" si="262"/>
        <v>0.01</v>
      </c>
      <c r="R5628">
        <f t="shared" si="263"/>
        <v>730.80000000000007</v>
      </c>
    </row>
    <row r="5629" spans="1:18" ht="15.75" customHeight="1">
      <c r="A5629" s="19">
        <v>5628</v>
      </c>
      <c r="B5629" s="4">
        <v>20</v>
      </c>
      <c r="C5629" s="15">
        <v>280</v>
      </c>
      <c r="D5629" s="21">
        <v>4</v>
      </c>
      <c r="E5629" s="22">
        <v>44884</v>
      </c>
      <c r="F5629" s="26">
        <v>30</v>
      </c>
      <c r="G5629" s="24">
        <v>0.08</v>
      </c>
      <c r="H5629">
        <f>VLOOKUP($B5629,產品!$A$1:$E$61,4,FALSE)*(1-$G5629)*$F5629</f>
        <v>49680</v>
      </c>
      <c r="I5629" s="58">
        <f>$H5629-VLOOKUP($B5629,產品!$A$2:$E$61,5,FALSE)*F5629-$R5629</f>
        <v>27483.84</v>
      </c>
      <c r="J5629">
        <f t="shared" si="261"/>
        <v>2022</v>
      </c>
      <c r="P5629" t="str">
        <f>MID(VLOOKUP($D5629,業務!$A$1:$E$11,2,FALSE),FIND("/",VLOOKUP($D5629,業務!$A$1:$E$11,2,FALSE))+1,2)</f>
        <v>副理</v>
      </c>
      <c r="Q5629">
        <f t="shared" si="262"/>
        <v>1.2E-2</v>
      </c>
      <c r="R5629">
        <f t="shared" si="263"/>
        <v>596.16</v>
      </c>
    </row>
    <row r="5630" spans="1:18" ht="15.75" customHeight="1">
      <c r="A5630" s="19">
        <v>5629</v>
      </c>
      <c r="B5630" s="4">
        <v>17</v>
      </c>
      <c r="C5630" s="15">
        <v>4</v>
      </c>
      <c r="D5630" s="21">
        <v>7</v>
      </c>
      <c r="E5630" s="22">
        <v>44884</v>
      </c>
      <c r="F5630" s="26">
        <v>80</v>
      </c>
      <c r="G5630" s="24">
        <v>0.05</v>
      </c>
      <c r="H5630">
        <f>VLOOKUP($B5630,產品!$A$1:$E$61,4,FALSE)*(1-$G5630)*$F5630</f>
        <v>136800</v>
      </c>
      <c r="I5630" s="58">
        <f>$H5630-VLOOKUP($B5630,產品!$A$2:$E$61,5,FALSE)*F5630-$R5630</f>
        <v>77558.399999999994</v>
      </c>
      <c r="J5630">
        <f t="shared" si="261"/>
        <v>2022</v>
      </c>
      <c r="P5630" t="str">
        <f>MID(VLOOKUP($D5630,業務!$A$1:$E$11,2,FALSE),FIND("/",VLOOKUP($D5630,業務!$A$1:$E$11,2,FALSE))+1,2)</f>
        <v>副理</v>
      </c>
      <c r="Q5630">
        <f t="shared" si="262"/>
        <v>1.2E-2</v>
      </c>
      <c r="R5630">
        <f t="shared" si="263"/>
        <v>1641.6000000000001</v>
      </c>
    </row>
    <row r="5631" spans="1:18" ht="15.75" customHeight="1">
      <c r="A5631" s="19">
        <v>5630</v>
      </c>
      <c r="B5631" s="4">
        <v>42</v>
      </c>
      <c r="C5631" s="15">
        <v>7</v>
      </c>
      <c r="D5631" s="21">
        <v>7</v>
      </c>
      <c r="E5631" s="22">
        <v>44885</v>
      </c>
      <c r="F5631" s="26">
        <v>1</v>
      </c>
      <c r="G5631" s="24">
        <v>0.11</v>
      </c>
      <c r="H5631">
        <f>VLOOKUP($B5631,產品!$A$1:$E$61,4,FALSE)*(1-$G5631)*$F5631</f>
        <v>13350</v>
      </c>
      <c r="I5631" s="58">
        <f>$H5631-VLOOKUP($B5631,產品!$A$2:$E$61,5,FALSE)*F5631-$R5631</f>
        <v>3439.8</v>
      </c>
      <c r="J5631">
        <f t="shared" si="261"/>
        <v>2022</v>
      </c>
      <c r="P5631" t="str">
        <f>MID(VLOOKUP($D5631,業務!$A$1:$E$11,2,FALSE),FIND("/",VLOOKUP($D5631,業務!$A$1:$E$11,2,FALSE))+1,2)</f>
        <v>副理</v>
      </c>
      <c r="Q5631">
        <f t="shared" si="262"/>
        <v>1.2E-2</v>
      </c>
      <c r="R5631">
        <f t="shared" si="263"/>
        <v>160.20000000000002</v>
      </c>
    </row>
    <row r="5632" spans="1:18" ht="15.75" customHeight="1">
      <c r="A5632" s="19">
        <v>5631</v>
      </c>
      <c r="B5632" s="4">
        <v>55</v>
      </c>
      <c r="C5632" s="15">
        <v>6</v>
      </c>
      <c r="D5632" s="21">
        <v>6</v>
      </c>
      <c r="E5632" s="22">
        <v>44885</v>
      </c>
      <c r="F5632" s="26">
        <v>8</v>
      </c>
      <c r="G5632" s="24">
        <v>0.13</v>
      </c>
      <c r="H5632">
        <f>VLOOKUP($B5632,產品!$A$1:$E$61,4,FALSE)*(1-$G5632)*$F5632</f>
        <v>139200</v>
      </c>
      <c r="I5632" s="58">
        <f>$H5632-VLOOKUP($B5632,產品!$A$2:$E$61,5,FALSE)*F5632-$R5632</f>
        <v>25808</v>
      </c>
      <c r="J5632">
        <f t="shared" si="261"/>
        <v>2022</v>
      </c>
      <c r="P5632" t="str">
        <f>MID(VLOOKUP($D5632,業務!$A$1:$E$11,2,FALSE),FIND("/",VLOOKUP($D5632,業務!$A$1:$E$11,2,FALSE))+1,2)</f>
        <v>專員</v>
      </c>
      <c r="Q5632">
        <f t="shared" si="262"/>
        <v>0.01</v>
      </c>
      <c r="R5632">
        <f t="shared" si="263"/>
        <v>1392</v>
      </c>
    </row>
    <row r="5633" spans="1:18" ht="15.75" customHeight="1">
      <c r="A5633" s="19">
        <v>5632</v>
      </c>
      <c r="B5633" s="4">
        <v>39</v>
      </c>
      <c r="C5633" s="15">
        <v>8</v>
      </c>
      <c r="D5633" s="21">
        <v>10</v>
      </c>
      <c r="E5633" s="22">
        <v>44885</v>
      </c>
      <c r="F5633" s="26">
        <v>10</v>
      </c>
      <c r="G5633" s="24">
        <v>0.1</v>
      </c>
      <c r="H5633">
        <f>VLOOKUP($B5633,產品!$A$1:$E$61,4,FALSE)*(1-$G5633)*$F5633</f>
        <v>162000</v>
      </c>
      <c r="I5633" s="58">
        <f>$H5633-VLOOKUP($B5633,產品!$A$2:$E$61,5,FALSE)*F5633-$R5633</f>
        <v>43380</v>
      </c>
      <c r="J5633">
        <f t="shared" si="261"/>
        <v>2022</v>
      </c>
      <c r="P5633" t="str">
        <f>MID(VLOOKUP($D5633,業務!$A$1:$E$11,2,FALSE),FIND("/",VLOOKUP($D5633,業務!$A$1:$E$11,2,FALSE))+1,2)</f>
        <v>專員</v>
      </c>
      <c r="Q5633">
        <f t="shared" si="262"/>
        <v>0.01</v>
      </c>
      <c r="R5633">
        <f t="shared" si="263"/>
        <v>1620</v>
      </c>
    </row>
    <row r="5634" spans="1:18" ht="15.75" customHeight="1">
      <c r="A5634" s="19">
        <v>5633</v>
      </c>
      <c r="B5634" s="4">
        <v>26</v>
      </c>
      <c r="C5634" s="15">
        <v>9</v>
      </c>
      <c r="D5634" s="21">
        <v>6</v>
      </c>
      <c r="E5634" s="22">
        <v>44886</v>
      </c>
      <c r="F5634" s="26">
        <v>4</v>
      </c>
      <c r="G5634" s="24">
        <v>0.1</v>
      </c>
      <c r="H5634">
        <f>VLOOKUP($B5634,產品!$A$1:$E$61,4,FALSE)*(1-$G5634)*$F5634</f>
        <v>23400</v>
      </c>
      <c r="I5634" s="58">
        <f>$H5634-VLOOKUP($B5634,產品!$A$2:$E$61,5,FALSE)*F5634-$R5634</f>
        <v>7566</v>
      </c>
      <c r="J5634">
        <f t="shared" si="261"/>
        <v>2022</v>
      </c>
      <c r="P5634" t="str">
        <f>MID(VLOOKUP($D5634,業務!$A$1:$E$11,2,FALSE),FIND("/",VLOOKUP($D5634,業務!$A$1:$E$11,2,FALSE))+1,2)</f>
        <v>專員</v>
      </c>
      <c r="Q5634">
        <f t="shared" si="262"/>
        <v>0.01</v>
      </c>
      <c r="R5634">
        <f t="shared" si="263"/>
        <v>234</v>
      </c>
    </row>
    <row r="5635" spans="1:18" ht="15.75" customHeight="1">
      <c r="A5635" s="19">
        <v>5634</v>
      </c>
      <c r="B5635" s="4">
        <v>38</v>
      </c>
      <c r="C5635" s="15">
        <v>282</v>
      </c>
      <c r="D5635" s="21">
        <v>6</v>
      </c>
      <c r="E5635" s="22">
        <v>44886</v>
      </c>
      <c r="F5635" s="26">
        <v>10</v>
      </c>
      <c r="G5635" s="24">
        <v>0.19</v>
      </c>
      <c r="H5635">
        <f>VLOOKUP($B5635,產品!$A$1:$E$61,4,FALSE)*(1-$G5635)*$F5635</f>
        <v>121500</v>
      </c>
      <c r="I5635" s="58">
        <f>$H5635-VLOOKUP($B5635,產品!$A$2:$E$61,5,FALSE)*F5635-$R5635</f>
        <v>22785</v>
      </c>
      <c r="J5635">
        <f t="shared" ref="J5635:J5698" si="264">YEAR(E5635)</f>
        <v>2022</v>
      </c>
      <c r="P5635" t="str">
        <f>MID(VLOOKUP($D5635,業務!$A$1:$E$11,2,FALSE),FIND("/",VLOOKUP($D5635,業務!$A$1:$E$11,2,FALSE))+1,2)</f>
        <v>專員</v>
      </c>
      <c r="Q5635">
        <f t="shared" ref="Q5635:Q5698" si="265">IF($P5635="專員",1%,IF($P5635="副理",1.2%,IF($P5635="經理",1.5%,IF($P5635="協理",1.6%,0))))</f>
        <v>0.01</v>
      </c>
      <c r="R5635">
        <f t="shared" ref="R5635:R5698" si="266">$H5635*$Q5635</f>
        <v>1215</v>
      </c>
    </row>
    <row r="5636" spans="1:18" ht="15.75" customHeight="1">
      <c r="A5636" s="19">
        <v>5635</v>
      </c>
      <c r="B5636" s="4">
        <v>38</v>
      </c>
      <c r="C5636" s="15">
        <v>125</v>
      </c>
      <c r="D5636" s="21">
        <v>4</v>
      </c>
      <c r="E5636" s="22">
        <v>44886</v>
      </c>
      <c r="F5636" s="26">
        <v>11</v>
      </c>
      <c r="G5636" s="24">
        <v>0.2</v>
      </c>
      <c r="H5636">
        <f>VLOOKUP($B5636,產品!$A$1:$E$61,4,FALSE)*(1-$G5636)*$F5636</f>
        <v>132000</v>
      </c>
      <c r="I5636" s="58">
        <f>$H5636-VLOOKUP($B5636,產品!$A$2:$E$61,5,FALSE)*F5636-$R5636</f>
        <v>23166</v>
      </c>
      <c r="J5636">
        <f t="shared" si="264"/>
        <v>2022</v>
      </c>
      <c r="P5636" t="str">
        <f>MID(VLOOKUP($D5636,業務!$A$1:$E$11,2,FALSE),FIND("/",VLOOKUP($D5636,業務!$A$1:$E$11,2,FALSE))+1,2)</f>
        <v>副理</v>
      </c>
      <c r="Q5636">
        <f t="shared" si="265"/>
        <v>1.2E-2</v>
      </c>
      <c r="R5636">
        <f t="shared" si="266"/>
        <v>1584</v>
      </c>
    </row>
    <row r="5637" spans="1:18" ht="15.75" customHeight="1">
      <c r="A5637" s="19">
        <v>5636</v>
      </c>
      <c r="B5637" s="4">
        <v>20</v>
      </c>
      <c r="C5637" s="15">
        <v>135</v>
      </c>
      <c r="D5637" s="21">
        <v>1</v>
      </c>
      <c r="E5637" s="22">
        <v>44886</v>
      </c>
      <c r="F5637" s="26">
        <v>50</v>
      </c>
      <c r="G5637" s="24">
        <v>0.2</v>
      </c>
      <c r="H5637">
        <f>VLOOKUP($B5637,產品!$A$1:$E$61,4,FALSE)*(1-$G5637)*$F5637</f>
        <v>72000</v>
      </c>
      <c r="I5637" s="58">
        <f>$H5637-VLOOKUP($B5637,產品!$A$2:$E$61,5,FALSE)*F5637-$R5637</f>
        <v>35280</v>
      </c>
      <c r="J5637">
        <f t="shared" si="264"/>
        <v>2022</v>
      </c>
      <c r="P5637" t="str">
        <f>MID(VLOOKUP($D5637,業務!$A$1:$E$11,2,FALSE),FIND("/",VLOOKUP($D5637,業務!$A$1:$E$11,2,FALSE))+1,2)</f>
        <v>專員</v>
      </c>
      <c r="Q5637">
        <f t="shared" si="265"/>
        <v>0.01</v>
      </c>
      <c r="R5637">
        <f t="shared" si="266"/>
        <v>720</v>
      </c>
    </row>
    <row r="5638" spans="1:18" ht="15.75" customHeight="1">
      <c r="A5638" s="19">
        <v>5637</v>
      </c>
      <c r="B5638" s="4">
        <v>14</v>
      </c>
      <c r="C5638" s="15">
        <v>279</v>
      </c>
      <c r="D5638" s="21">
        <v>2</v>
      </c>
      <c r="E5638" s="22">
        <v>44886</v>
      </c>
      <c r="F5638" s="26">
        <v>60</v>
      </c>
      <c r="G5638" s="24">
        <v>0.17</v>
      </c>
      <c r="H5638">
        <f>VLOOKUP($B5638,產品!$A$1:$E$61,4,FALSE)*(1-$G5638)*$F5638</f>
        <v>89640</v>
      </c>
      <c r="I5638" s="58">
        <f>$H5638-VLOOKUP($B5638,產品!$A$2:$E$61,5,FALSE)*F5638-$R5638</f>
        <v>45095.4</v>
      </c>
      <c r="J5638">
        <f t="shared" si="264"/>
        <v>2022</v>
      </c>
      <c r="P5638" t="str">
        <f>MID(VLOOKUP($D5638,業務!$A$1:$E$11,2,FALSE),FIND("/",VLOOKUP($D5638,業務!$A$1:$E$11,2,FALSE))+1,2)</f>
        <v>經理</v>
      </c>
      <c r="Q5638">
        <f t="shared" si="265"/>
        <v>1.4999999999999999E-2</v>
      </c>
      <c r="R5638">
        <f t="shared" si="266"/>
        <v>1344.6</v>
      </c>
    </row>
    <row r="5639" spans="1:18" ht="15.75" customHeight="1">
      <c r="A5639" s="19">
        <v>5638</v>
      </c>
      <c r="B5639" s="4">
        <v>28</v>
      </c>
      <c r="C5639" s="15">
        <v>283</v>
      </c>
      <c r="D5639" s="21">
        <v>7</v>
      </c>
      <c r="E5639" s="22">
        <v>44887</v>
      </c>
      <c r="F5639" s="26">
        <v>3</v>
      </c>
      <c r="G5639" s="24">
        <v>0.1</v>
      </c>
      <c r="H5639">
        <f>VLOOKUP($B5639,產品!$A$1:$E$61,4,FALSE)*(1-$G5639)*$F5639</f>
        <v>20250</v>
      </c>
      <c r="I5639" s="58">
        <f>$H5639-VLOOKUP($B5639,產品!$A$2:$E$61,5,FALSE)*F5639-$R5639</f>
        <v>6507</v>
      </c>
      <c r="J5639">
        <f t="shared" si="264"/>
        <v>2022</v>
      </c>
      <c r="P5639" t="str">
        <f>MID(VLOOKUP($D5639,業務!$A$1:$E$11,2,FALSE),FIND("/",VLOOKUP($D5639,業務!$A$1:$E$11,2,FALSE))+1,2)</f>
        <v>副理</v>
      </c>
      <c r="Q5639">
        <f t="shared" si="265"/>
        <v>1.2E-2</v>
      </c>
      <c r="R5639">
        <f t="shared" si="266"/>
        <v>243</v>
      </c>
    </row>
    <row r="5640" spans="1:18" ht="15.75" customHeight="1">
      <c r="A5640" s="19">
        <v>5639</v>
      </c>
      <c r="B5640" s="4">
        <v>29</v>
      </c>
      <c r="C5640" s="15">
        <v>259</v>
      </c>
      <c r="D5640" s="21">
        <v>4</v>
      </c>
      <c r="E5640" s="22">
        <v>44887</v>
      </c>
      <c r="F5640" s="26">
        <v>3</v>
      </c>
      <c r="G5640" s="24">
        <v>0.2</v>
      </c>
      <c r="H5640">
        <f>VLOOKUP($B5640,產品!$A$1:$E$61,4,FALSE)*(1-$G5640)*$F5640</f>
        <v>14400</v>
      </c>
      <c r="I5640" s="58">
        <f>$H5640-VLOOKUP($B5640,產品!$A$2:$E$61,5,FALSE)*F5640-$R5640</f>
        <v>3427.2</v>
      </c>
      <c r="J5640">
        <f t="shared" si="264"/>
        <v>2022</v>
      </c>
      <c r="P5640" t="str">
        <f>MID(VLOOKUP($D5640,業務!$A$1:$E$11,2,FALSE),FIND("/",VLOOKUP($D5640,業務!$A$1:$E$11,2,FALSE))+1,2)</f>
        <v>副理</v>
      </c>
      <c r="Q5640">
        <f t="shared" si="265"/>
        <v>1.2E-2</v>
      </c>
      <c r="R5640">
        <f t="shared" si="266"/>
        <v>172.8</v>
      </c>
    </row>
    <row r="5641" spans="1:18" ht="15.75" customHeight="1">
      <c r="A5641" s="19">
        <v>5640</v>
      </c>
      <c r="B5641" s="4">
        <v>38</v>
      </c>
      <c r="C5641" s="15">
        <v>118</v>
      </c>
      <c r="D5641" s="21">
        <v>4</v>
      </c>
      <c r="E5641" s="22">
        <v>44887</v>
      </c>
      <c r="F5641" s="26">
        <v>4</v>
      </c>
      <c r="G5641" s="24">
        <v>7.0000000000000007E-2</v>
      </c>
      <c r="H5641">
        <f>VLOOKUP($B5641,產品!$A$1:$E$61,4,FALSE)*(1-$G5641)*$F5641</f>
        <v>55799.999999999993</v>
      </c>
      <c r="I5641" s="58">
        <f>$H5641-VLOOKUP($B5641,產品!$A$2:$E$61,5,FALSE)*F5641-$R5641</f>
        <v>16130.399999999992</v>
      </c>
      <c r="J5641">
        <f t="shared" si="264"/>
        <v>2022</v>
      </c>
      <c r="P5641" t="str">
        <f>MID(VLOOKUP($D5641,業務!$A$1:$E$11,2,FALSE),FIND("/",VLOOKUP($D5641,業務!$A$1:$E$11,2,FALSE))+1,2)</f>
        <v>副理</v>
      </c>
      <c r="Q5641">
        <f t="shared" si="265"/>
        <v>1.2E-2</v>
      </c>
      <c r="R5641">
        <f t="shared" si="266"/>
        <v>669.59999999999991</v>
      </c>
    </row>
    <row r="5642" spans="1:18" ht="15.75" customHeight="1">
      <c r="A5642" s="19">
        <v>5641</v>
      </c>
      <c r="B5642" s="4">
        <v>57</v>
      </c>
      <c r="C5642" s="15">
        <v>1</v>
      </c>
      <c r="D5642" s="21">
        <v>8</v>
      </c>
      <c r="E5642" s="22">
        <v>44887</v>
      </c>
      <c r="F5642" s="26">
        <v>4</v>
      </c>
      <c r="G5642" s="24">
        <v>0.13</v>
      </c>
      <c r="H5642">
        <f>VLOOKUP($B5642,產品!$A$1:$E$61,4,FALSE)*(1-$G5642)*$F5642</f>
        <v>62640</v>
      </c>
      <c r="I5642" s="58">
        <f>$H5642-VLOOKUP($B5642,產品!$A$2:$E$61,5,FALSE)*F5642-$R5642</f>
        <v>11613.6</v>
      </c>
      <c r="J5642">
        <f t="shared" si="264"/>
        <v>2022</v>
      </c>
      <c r="P5642" t="str">
        <f>MID(VLOOKUP($D5642,業務!$A$1:$E$11,2,FALSE),FIND("/",VLOOKUP($D5642,業務!$A$1:$E$11,2,FALSE))+1,2)</f>
        <v>專員</v>
      </c>
      <c r="Q5642">
        <f t="shared" si="265"/>
        <v>0.01</v>
      </c>
      <c r="R5642">
        <f t="shared" si="266"/>
        <v>626.4</v>
      </c>
    </row>
    <row r="5643" spans="1:18" ht="15.75" customHeight="1">
      <c r="A5643" s="19">
        <v>5642</v>
      </c>
      <c r="B5643" s="4">
        <v>11</v>
      </c>
      <c r="C5643" s="15">
        <v>8</v>
      </c>
      <c r="D5643" s="21">
        <v>1</v>
      </c>
      <c r="E5643" s="22">
        <v>44887</v>
      </c>
      <c r="F5643" s="26">
        <v>70</v>
      </c>
      <c r="G5643" s="24">
        <v>0.1</v>
      </c>
      <c r="H5643">
        <f>VLOOKUP($B5643,產品!$A$1:$E$61,4,FALSE)*(1-$G5643)*$F5643</f>
        <v>63000</v>
      </c>
      <c r="I5643" s="58">
        <f>$H5643-VLOOKUP($B5643,產品!$A$2:$E$61,5,FALSE)*F5643-$R5643</f>
        <v>34370</v>
      </c>
      <c r="J5643">
        <f t="shared" si="264"/>
        <v>2022</v>
      </c>
      <c r="P5643" t="str">
        <f>MID(VLOOKUP($D5643,業務!$A$1:$E$11,2,FALSE),FIND("/",VLOOKUP($D5643,業務!$A$1:$E$11,2,FALSE))+1,2)</f>
        <v>專員</v>
      </c>
      <c r="Q5643">
        <f t="shared" si="265"/>
        <v>0.01</v>
      </c>
      <c r="R5643">
        <f t="shared" si="266"/>
        <v>630</v>
      </c>
    </row>
    <row r="5644" spans="1:18" ht="15.75" customHeight="1">
      <c r="A5644" s="19">
        <v>5643</v>
      </c>
      <c r="B5644" s="4">
        <v>57</v>
      </c>
      <c r="C5644" s="15">
        <v>287</v>
      </c>
      <c r="D5644" s="21">
        <v>5</v>
      </c>
      <c r="E5644" s="22">
        <v>44888</v>
      </c>
      <c r="F5644" s="26">
        <v>4</v>
      </c>
      <c r="G5644" s="24">
        <v>0.05</v>
      </c>
      <c r="H5644">
        <f>VLOOKUP($B5644,產品!$A$1:$E$61,4,FALSE)*(1-$G5644)*$F5644</f>
        <v>68400</v>
      </c>
      <c r="I5644" s="58">
        <f>$H5644-VLOOKUP($B5644,產品!$A$2:$E$61,5,FALSE)*F5644-$R5644</f>
        <v>17316</v>
      </c>
      <c r="J5644">
        <f t="shared" si="264"/>
        <v>2022</v>
      </c>
      <c r="P5644" t="str">
        <f>MID(VLOOKUP($D5644,業務!$A$1:$E$11,2,FALSE),FIND("/",VLOOKUP($D5644,業務!$A$1:$E$11,2,FALSE))+1,2)</f>
        <v>專員</v>
      </c>
      <c r="Q5644">
        <f t="shared" si="265"/>
        <v>0.01</v>
      </c>
      <c r="R5644">
        <f t="shared" si="266"/>
        <v>684</v>
      </c>
    </row>
    <row r="5645" spans="1:18" ht="15.75" customHeight="1">
      <c r="A5645" s="19">
        <v>5644</v>
      </c>
      <c r="B5645" s="4">
        <v>44</v>
      </c>
      <c r="C5645" s="15">
        <v>138</v>
      </c>
      <c r="D5645" s="21">
        <v>7</v>
      </c>
      <c r="E5645" s="33">
        <v>44888</v>
      </c>
      <c r="F5645" s="14">
        <v>5</v>
      </c>
      <c r="G5645" s="34">
        <v>0.15</v>
      </c>
      <c r="H5645">
        <f>VLOOKUP($B5645,產品!$A$1:$E$61,4,FALSE)*(1-$G5645)*$F5645</f>
        <v>85000</v>
      </c>
      <c r="I5645" s="58">
        <f>$H5645-VLOOKUP($B5645,產品!$A$2:$E$61,5,FALSE)*F5645-$R5645</f>
        <v>18980</v>
      </c>
      <c r="J5645">
        <f t="shared" si="264"/>
        <v>2022</v>
      </c>
      <c r="P5645" t="str">
        <f>MID(VLOOKUP($D5645,業務!$A$1:$E$11,2,FALSE),FIND("/",VLOOKUP($D5645,業務!$A$1:$E$11,2,FALSE))+1,2)</f>
        <v>副理</v>
      </c>
      <c r="Q5645">
        <f t="shared" si="265"/>
        <v>1.2E-2</v>
      </c>
      <c r="R5645">
        <f t="shared" si="266"/>
        <v>1020</v>
      </c>
    </row>
    <row r="5646" spans="1:18" ht="15.75" customHeight="1">
      <c r="A5646" s="19">
        <v>5645</v>
      </c>
      <c r="B5646" s="4">
        <v>25</v>
      </c>
      <c r="C5646" s="15">
        <v>10</v>
      </c>
      <c r="D5646" s="21">
        <v>9</v>
      </c>
      <c r="E5646" s="22">
        <v>44888</v>
      </c>
      <c r="F5646" s="26">
        <v>6</v>
      </c>
      <c r="G5646" s="24">
        <v>0.12</v>
      </c>
      <c r="H5646">
        <f>VLOOKUP($B5646,產品!$A$1:$E$61,4,FALSE)*(1-$G5646)*$F5646</f>
        <v>31680</v>
      </c>
      <c r="I5646" s="58">
        <f>$H5646-VLOOKUP($B5646,產品!$A$2:$E$61,5,FALSE)*F5646-$R5646</f>
        <v>9604.7999999999993</v>
      </c>
      <c r="J5646">
        <f t="shared" si="264"/>
        <v>2022</v>
      </c>
      <c r="P5646" t="str">
        <f>MID(VLOOKUP($D5646,業務!$A$1:$E$11,2,FALSE),FIND("/",VLOOKUP($D5646,業務!$A$1:$E$11,2,FALSE))+1,2)</f>
        <v>經理</v>
      </c>
      <c r="Q5646">
        <f t="shared" si="265"/>
        <v>1.4999999999999999E-2</v>
      </c>
      <c r="R5646">
        <f t="shared" si="266"/>
        <v>475.2</v>
      </c>
    </row>
    <row r="5647" spans="1:18" ht="15.75" customHeight="1">
      <c r="A5647" s="19">
        <v>5646</v>
      </c>
      <c r="B5647" s="4">
        <v>11</v>
      </c>
      <c r="C5647" s="15">
        <v>257</v>
      </c>
      <c r="D5647" s="21">
        <v>3</v>
      </c>
      <c r="E5647" s="22">
        <v>44888</v>
      </c>
      <c r="F5647" s="26">
        <v>12</v>
      </c>
      <c r="G5647" s="24">
        <v>7.0000000000000007E-2</v>
      </c>
      <c r="H5647">
        <f>VLOOKUP($B5647,產品!$A$1:$E$61,4,FALSE)*(1-$G5647)*$F5647</f>
        <v>11159.999999999998</v>
      </c>
      <c r="I5647" s="58">
        <f>$H5647-VLOOKUP($B5647,產品!$A$2:$E$61,5,FALSE)*F5647-$R5647</f>
        <v>6181.4399999999978</v>
      </c>
      <c r="J5647">
        <f t="shared" si="264"/>
        <v>2022</v>
      </c>
      <c r="P5647" t="str">
        <f>MID(VLOOKUP($D5647,業務!$A$1:$E$11,2,FALSE),FIND("/",VLOOKUP($D5647,業務!$A$1:$E$11,2,FALSE))+1,2)</f>
        <v>協理</v>
      </c>
      <c r="Q5647">
        <f t="shared" si="265"/>
        <v>1.6E-2</v>
      </c>
      <c r="R5647">
        <f t="shared" si="266"/>
        <v>178.55999999999997</v>
      </c>
    </row>
    <row r="5648" spans="1:18" ht="15.75" customHeight="1">
      <c r="A5648" s="19">
        <v>5647</v>
      </c>
      <c r="B5648" s="4">
        <v>12</v>
      </c>
      <c r="C5648" s="15">
        <v>276</v>
      </c>
      <c r="D5648" s="21">
        <v>2</v>
      </c>
      <c r="E5648" s="22">
        <v>44888</v>
      </c>
      <c r="F5648" s="26">
        <v>12</v>
      </c>
      <c r="G5648" s="24">
        <v>0.11</v>
      </c>
      <c r="H5648">
        <f>VLOOKUP($B5648,產品!$A$1:$E$61,4,FALSE)*(1-$G5648)*$F5648</f>
        <v>10680</v>
      </c>
      <c r="I5648" s="58">
        <f>$H5648-VLOOKUP($B5648,產品!$A$2:$E$61,5,FALSE)*F5648-$R5648</f>
        <v>5719.8</v>
      </c>
      <c r="J5648">
        <f t="shared" si="264"/>
        <v>2022</v>
      </c>
      <c r="P5648" t="str">
        <f>MID(VLOOKUP($D5648,業務!$A$1:$E$11,2,FALSE),FIND("/",VLOOKUP($D5648,業務!$A$1:$E$11,2,FALSE))+1,2)</f>
        <v>經理</v>
      </c>
      <c r="Q5648">
        <f t="shared" si="265"/>
        <v>1.4999999999999999E-2</v>
      </c>
      <c r="R5648">
        <f t="shared" si="266"/>
        <v>160.19999999999999</v>
      </c>
    </row>
    <row r="5649" spans="1:18" ht="15.75" customHeight="1">
      <c r="A5649" s="19">
        <v>5648</v>
      </c>
      <c r="B5649" s="4">
        <v>12</v>
      </c>
      <c r="C5649" s="15">
        <v>138</v>
      </c>
      <c r="D5649" s="21">
        <v>9</v>
      </c>
      <c r="E5649" s="22">
        <v>44888</v>
      </c>
      <c r="F5649" s="26">
        <v>15</v>
      </c>
      <c r="G5649" s="24">
        <v>0.2</v>
      </c>
      <c r="H5649">
        <f>VLOOKUP($B5649,產品!$A$1:$E$61,4,FALSE)*(1-$G5649)*$F5649</f>
        <v>12000</v>
      </c>
      <c r="I5649" s="58">
        <f>$H5649-VLOOKUP($B5649,產品!$A$2:$E$61,5,FALSE)*F5649-$R5649</f>
        <v>5820</v>
      </c>
      <c r="J5649">
        <f t="shared" si="264"/>
        <v>2022</v>
      </c>
      <c r="P5649" t="str">
        <f>MID(VLOOKUP($D5649,業務!$A$1:$E$11,2,FALSE),FIND("/",VLOOKUP($D5649,業務!$A$1:$E$11,2,FALSE))+1,2)</f>
        <v>經理</v>
      </c>
      <c r="Q5649">
        <f t="shared" si="265"/>
        <v>1.4999999999999999E-2</v>
      </c>
      <c r="R5649">
        <f t="shared" si="266"/>
        <v>180</v>
      </c>
    </row>
    <row r="5650" spans="1:18" ht="15.75" customHeight="1">
      <c r="A5650" s="19">
        <v>5649</v>
      </c>
      <c r="B5650" s="4">
        <v>10</v>
      </c>
      <c r="C5650" s="15">
        <v>280</v>
      </c>
      <c r="D5650" s="21">
        <v>10</v>
      </c>
      <c r="E5650" s="22">
        <v>44888</v>
      </c>
      <c r="F5650" s="26">
        <v>20</v>
      </c>
      <c r="G5650" s="24">
        <v>0.15</v>
      </c>
      <c r="H5650">
        <f>VLOOKUP($B5650,產品!$A$1:$E$61,4,FALSE)*(1-$G5650)*$F5650</f>
        <v>17000</v>
      </c>
      <c r="I5650" s="58">
        <f>$H5650-VLOOKUP($B5650,產品!$A$2:$E$61,5,FALSE)*F5650-$R5650</f>
        <v>8830</v>
      </c>
      <c r="J5650">
        <f t="shared" si="264"/>
        <v>2022</v>
      </c>
      <c r="P5650" t="str">
        <f>MID(VLOOKUP($D5650,業務!$A$1:$E$11,2,FALSE),FIND("/",VLOOKUP($D5650,業務!$A$1:$E$11,2,FALSE))+1,2)</f>
        <v>專員</v>
      </c>
      <c r="Q5650">
        <f t="shared" si="265"/>
        <v>0.01</v>
      </c>
      <c r="R5650">
        <f t="shared" si="266"/>
        <v>170</v>
      </c>
    </row>
    <row r="5651" spans="1:18" ht="15.75" customHeight="1">
      <c r="A5651" s="19">
        <v>5650</v>
      </c>
      <c r="B5651" s="4">
        <v>7</v>
      </c>
      <c r="C5651" s="15">
        <v>6</v>
      </c>
      <c r="D5651" s="21">
        <v>4</v>
      </c>
      <c r="E5651" s="22">
        <v>44888</v>
      </c>
      <c r="F5651" s="26">
        <v>35</v>
      </c>
      <c r="G5651" s="24">
        <v>0.16</v>
      </c>
      <c r="H5651">
        <f>VLOOKUP($B5651,產品!$A$1:$E$61,4,FALSE)*(1-$G5651)*$F5651</f>
        <v>29400</v>
      </c>
      <c r="I5651" s="58">
        <f>$H5651-VLOOKUP($B5651,產品!$A$2:$E$61,5,FALSE)*F5651-$R5651</f>
        <v>15047.2</v>
      </c>
      <c r="J5651">
        <f t="shared" si="264"/>
        <v>2022</v>
      </c>
      <c r="P5651" t="str">
        <f>MID(VLOOKUP($D5651,業務!$A$1:$E$11,2,FALSE),FIND("/",VLOOKUP($D5651,業務!$A$1:$E$11,2,FALSE))+1,2)</f>
        <v>副理</v>
      </c>
      <c r="Q5651">
        <f t="shared" si="265"/>
        <v>1.2E-2</v>
      </c>
      <c r="R5651">
        <f t="shared" si="266"/>
        <v>352.8</v>
      </c>
    </row>
    <row r="5652" spans="1:18" ht="15.75" customHeight="1">
      <c r="A5652" s="19">
        <v>5651</v>
      </c>
      <c r="B5652" s="4">
        <v>7</v>
      </c>
      <c r="C5652" s="15">
        <v>280</v>
      </c>
      <c r="D5652" s="21">
        <v>10</v>
      </c>
      <c r="E5652" s="22">
        <v>44888</v>
      </c>
      <c r="F5652" s="26">
        <v>60</v>
      </c>
      <c r="G5652" s="24">
        <v>0.15</v>
      </c>
      <c r="H5652">
        <f>VLOOKUP($B5652,產品!$A$1:$E$61,4,FALSE)*(1-$G5652)*$F5652</f>
        <v>51000</v>
      </c>
      <c r="I5652" s="58">
        <f>$H5652-VLOOKUP($B5652,產品!$A$2:$E$61,5,FALSE)*F5652-$R5652</f>
        <v>26490</v>
      </c>
      <c r="J5652">
        <f t="shared" si="264"/>
        <v>2022</v>
      </c>
      <c r="P5652" t="str">
        <f>MID(VLOOKUP($D5652,業務!$A$1:$E$11,2,FALSE),FIND("/",VLOOKUP($D5652,業務!$A$1:$E$11,2,FALSE))+1,2)</f>
        <v>專員</v>
      </c>
      <c r="Q5652">
        <f t="shared" si="265"/>
        <v>0.01</v>
      </c>
      <c r="R5652">
        <f t="shared" si="266"/>
        <v>510</v>
      </c>
    </row>
    <row r="5653" spans="1:18" ht="15.75" customHeight="1">
      <c r="A5653" s="19">
        <v>5652</v>
      </c>
      <c r="B5653" s="4">
        <v>16</v>
      </c>
      <c r="C5653" s="15">
        <v>273</v>
      </c>
      <c r="D5653" s="21">
        <v>8</v>
      </c>
      <c r="E5653" s="22">
        <v>44888</v>
      </c>
      <c r="F5653" s="26">
        <v>125</v>
      </c>
      <c r="G5653" s="24">
        <v>0.15</v>
      </c>
      <c r="H5653">
        <f>VLOOKUP($B5653,產品!$A$1:$E$61,4,FALSE)*(1-$G5653)*$F5653</f>
        <v>191250</v>
      </c>
      <c r="I5653" s="58">
        <f>$H5653-VLOOKUP($B5653,產品!$A$2:$E$61,5,FALSE)*F5653-$R5653</f>
        <v>99337.5</v>
      </c>
      <c r="J5653">
        <f t="shared" si="264"/>
        <v>2022</v>
      </c>
      <c r="P5653" t="str">
        <f>MID(VLOOKUP($D5653,業務!$A$1:$E$11,2,FALSE),FIND("/",VLOOKUP($D5653,業務!$A$1:$E$11,2,FALSE))+1,2)</f>
        <v>專員</v>
      </c>
      <c r="Q5653">
        <f t="shared" si="265"/>
        <v>0.01</v>
      </c>
      <c r="R5653">
        <f t="shared" si="266"/>
        <v>1912.5</v>
      </c>
    </row>
    <row r="5654" spans="1:18" ht="15.75" customHeight="1">
      <c r="A5654" s="19">
        <v>5653</v>
      </c>
      <c r="B5654" s="4">
        <v>37</v>
      </c>
      <c r="C5654" s="15">
        <v>11</v>
      </c>
      <c r="D5654" s="21">
        <v>8</v>
      </c>
      <c r="E5654" s="22">
        <v>44889</v>
      </c>
      <c r="F5654" s="26">
        <v>6</v>
      </c>
      <c r="G5654" s="24">
        <v>0.13</v>
      </c>
      <c r="H5654">
        <f>VLOOKUP($B5654,產品!$A$1:$E$61,4,FALSE)*(1-$G5654)*$F5654</f>
        <v>62640</v>
      </c>
      <c r="I5654" s="58">
        <f>$H5654-VLOOKUP($B5654,產品!$A$2:$E$61,5,FALSE)*F5654-$R5654</f>
        <v>15213.6</v>
      </c>
      <c r="J5654">
        <f t="shared" si="264"/>
        <v>2022</v>
      </c>
      <c r="P5654" t="str">
        <f>MID(VLOOKUP($D5654,業務!$A$1:$E$11,2,FALSE),FIND("/",VLOOKUP($D5654,業務!$A$1:$E$11,2,FALSE))+1,2)</f>
        <v>專員</v>
      </c>
      <c r="Q5654">
        <f t="shared" si="265"/>
        <v>0.01</v>
      </c>
      <c r="R5654">
        <f t="shared" si="266"/>
        <v>626.4</v>
      </c>
    </row>
    <row r="5655" spans="1:18" ht="15.75" customHeight="1">
      <c r="A5655" s="19">
        <v>5654</v>
      </c>
      <c r="B5655" s="4">
        <v>9</v>
      </c>
      <c r="C5655" s="15">
        <v>280</v>
      </c>
      <c r="D5655" s="21">
        <v>9</v>
      </c>
      <c r="E5655" s="22">
        <v>44889</v>
      </c>
      <c r="F5655" s="26">
        <v>11</v>
      </c>
      <c r="G5655" s="24">
        <v>0.08</v>
      </c>
      <c r="H5655">
        <f>VLOOKUP($B5655,產品!$A$1:$E$61,4,FALSE)*(1-$G5655)*$F5655</f>
        <v>10120</v>
      </c>
      <c r="I5655" s="58">
        <f>$H5655-VLOOKUP($B5655,產品!$A$2:$E$61,5,FALSE)*F5655-$R5655</f>
        <v>5568.2</v>
      </c>
      <c r="J5655">
        <f t="shared" si="264"/>
        <v>2022</v>
      </c>
      <c r="P5655" t="str">
        <f>MID(VLOOKUP($D5655,業務!$A$1:$E$11,2,FALSE),FIND("/",VLOOKUP($D5655,業務!$A$1:$E$11,2,FALSE))+1,2)</f>
        <v>經理</v>
      </c>
      <c r="Q5655">
        <f t="shared" si="265"/>
        <v>1.4999999999999999E-2</v>
      </c>
      <c r="R5655">
        <f t="shared" si="266"/>
        <v>151.79999999999998</v>
      </c>
    </row>
    <row r="5656" spans="1:18" ht="15.75" customHeight="1">
      <c r="A5656" s="19">
        <v>5655</v>
      </c>
      <c r="B5656" s="4">
        <v>21</v>
      </c>
      <c r="C5656" s="15">
        <v>291</v>
      </c>
      <c r="D5656" s="21">
        <v>7</v>
      </c>
      <c r="E5656" s="22">
        <v>44889</v>
      </c>
      <c r="F5656" s="26">
        <v>20</v>
      </c>
      <c r="G5656" s="24">
        <v>0.2</v>
      </c>
      <c r="H5656">
        <f>VLOOKUP($B5656,產品!$A$1:$E$61,4,FALSE)*(1-$G5656)*$F5656</f>
        <v>28800</v>
      </c>
      <c r="I5656" s="58">
        <f>$H5656-VLOOKUP($B5656,產品!$A$2:$E$61,5,FALSE)*F5656-$R5656</f>
        <v>14054.4</v>
      </c>
      <c r="J5656">
        <f t="shared" si="264"/>
        <v>2022</v>
      </c>
      <c r="P5656" t="str">
        <f>MID(VLOOKUP($D5656,業務!$A$1:$E$11,2,FALSE),FIND("/",VLOOKUP($D5656,業務!$A$1:$E$11,2,FALSE))+1,2)</f>
        <v>副理</v>
      </c>
      <c r="Q5656">
        <f t="shared" si="265"/>
        <v>1.2E-2</v>
      </c>
      <c r="R5656">
        <f t="shared" si="266"/>
        <v>345.6</v>
      </c>
    </row>
    <row r="5657" spans="1:18" ht="15.75" customHeight="1">
      <c r="A5657" s="19">
        <v>5656</v>
      </c>
      <c r="B5657" s="4">
        <v>14</v>
      </c>
      <c r="C5657" s="15">
        <v>3</v>
      </c>
      <c r="D5657" s="21">
        <v>4</v>
      </c>
      <c r="E5657" s="22">
        <v>44889</v>
      </c>
      <c r="F5657" s="26">
        <v>45</v>
      </c>
      <c r="G5657" s="24">
        <v>0.16</v>
      </c>
      <c r="H5657">
        <f>VLOOKUP($B5657,產品!$A$1:$E$61,4,FALSE)*(1-$G5657)*$F5657</f>
        <v>68040</v>
      </c>
      <c r="I5657" s="58">
        <f>$H5657-VLOOKUP($B5657,產品!$A$2:$E$61,5,FALSE)*F5657-$R5657</f>
        <v>34823.519999999997</v>
      </c>
      <c r="J5657">
        <f t="shared" si="264"/>
        <v>2022</v>
      </c>
      <c r="P5657" t="str">
        <f>MID(VLOOKUP($D5657,業務!$A$1:$E$11,2,FALSE),FIND("/",VLOOKUP($D5657,業務!$A$1:$E$11,2,FALSE))+1,2)</f>
        <v>副理</v>
      </c>
      <c r="Q5657">
        <f t="shared" si="265"/>
        <v>1.2E-2</v>
      </c>
      <c r="R5657">
        <f t="shared" si="266"/>
        <v>816.48</v>
      </c>
    </row>
    <row r="5658" spans="1:18" ht="15.75" customHeight="1">
      <c r="A5658" s="19">
        <v>5657</v>
      </c>
      <c r="B5658" s="4">
        <v>8</v>
      </c>
      <c r="C5658" s="15">
        <v>125</v>
      </c>
      <c r="D5658" s="21">
        <v>9</v>
      </c>
      <c r="E5658" s="33">
        <v>44889</v>
      </c>
      <c r="F5658" s="14">
        <v>120</v>
      </c>
      <c r="G5658" s="34">
        <v>0.13</v>
      </c>
      <c r="H5658">
        <f>VLOOKUP($B5658,產品!$A$1:$E$61,4,FALSE)*(1-$G5658)*$F5658</f>
        <v>104400</v>
      </c>
      <c r="I5658" s="58">
        <f>$H5658-VLOOKUP($B5658,產品!$A$2:$E$61,5,FALSE)*F5658-$R5658</f>
        <v>54834</v>
      </c>
      <c r="J5658">
        <f t="shared" si="264"/>
        <v>2022</v>
      </c>
      <c r="P5658" t="str">
        <f>MID(VLOOKUP($D5658,業務!$A$1:$E$11,2,FALSE),FIND("/",VLOOKUP($D5658,業務!$A$1:$E$11,2,FALSE))+1,2)</f>
        <v>經理</v>
      </c>
      <c r="Q5658">
        <f t="shared" si="265"/>
        <v>1.4999999999999999E-2</v>
      </c>
      <c r="R5658">
        <f t="shared" si="266"/>
        <v>1566</v>
      </c>
    </row>
    <row r="5659" spans="1:18" ht="15.75" customHeight="1">
      <c r="A5659" s="19">
        <v>5658</v>
      </c>
      <c r="B5659" s="4">
        <v>27</v>
      </c>
      <c r="C5659" s="15">
        <v>11</v>
      </c>
      <c r="D5659" s="21">
        <v>5</v>
      </c>
      <c r="E5659" s="22">
        <v>44890</v>
      </c>
      <c r="F5659" s="26">
        <v>2</v>
      </c>
      <c r="G5659" s="24">
        <v>0.14000000000000001</v>
      </c>
      <c r="H5659">
        <f>VLOOKUP($B5659,產品!$A$1:$E$61,4,FALSE)*(1-$G5659)*$F5659</f>
        <v>12040</v>
      </c>
      <c r="I5659" s="58">
        <f>$H5659-VLOOKUP($B5659,產品!$A$2:$E$61,5,FALSE)*F5659-$R5659</f>
        <v>3519.6</v>
      </c>
      <c r="J5659">
        <f t="shared" si="264"/>
        <v>2022</v>
      </c>
      <c r="P5659" t="str">
        <f>MID(VLOOKUP($D5659,業務!$A$1:$E$11,2,FALSE),FIND("/",VLOOKUP($D5659,業務!$A$1:$E$11,2,FALSE))+1,2)</f>
        <v>專員</v>
      </c>
      <c r="Q5659">
        <f t="shared" si="265"/>
        <v>0.01</v>
      </c>
      <c r="R5659">
        <f t="shared" si="266"/>
        <v>120.4</v>
      </c>
    </row>
    <row r="5660" spans="1:18" ht="15.75" customHeight="1">
      <c r="A5660" s="19">
        <v>5659</v>
      </c>
      <c r="B5660" s="4">
        <v>49</v>
      </c>
      <c r="C5660" s="15">
        <v>5</v>
      </c>
      <c r="D5660" s="21">
        <v>10</v>
      </c>
      <c r="E5660" s="22">
        <v>44890</v>
      </c>
      <c r="F5660" s="26">
        <v>3</v>
      </c>
      <c r="G5660" s="24">
        <v>0.15</v>
      </c>
      <c r="H5660">
        <f>VLOOKUP($B5660,產品!$A$1:$E$61,4,FALSE)*(1-$G5660)*$F5660</f>
        <v>38250</v>
      </c>
      <c r="I5660" s="58">
        <f>$H5660-VLOOKUP($B5660,產品!$A$2:$E$61,5,FALSE)*F5660-$R5660</f>
        <v>6367.5</v>
      </c>
      <c r="J5660">
        <f t="shared" si="264"/>
        <v>2022</v>
      </c>
      <c r="P5660" t="str">
        <f>MID(VLOOKUP($D5660,業務!$A$1:$E$11,2,FALSE),FIND("/",VLOOKUP($D5660,業務!$A$1:$E$11,2,FALSE))+1,2)</f>
        <v>專員</v>
      </c>
      <c r="Q5660">
        <f t="shared" si="265"/>
        <v>0.01</v>
      </c>
      <c r="R5660">
        <f t="shared" si="266"/>
        <v>382.5</v>
      </c>
    </row>
    <row r="5661" spans="1:18" ht="15.75" customHeight="1">
      <c r="A5661" s="19">
        <v>5660</v>
      </c>
      <c r="B5661" s="4">
        <v>44</v>
      </c>
      <c r="C5661" s="15">
        <v>140</v>
      </c>
      <c r="D5661" s="21">
        <v>2</v>
      </c>
      <c r="E5661" s="22">
        <v>44890</v>
      </c>
      <c r="F5661" s="26">
        <v>4</v>
      </c>
      <c r="G5661" s="24">
        <v>0.11</v>
      </c>
      <c r="H5661">
        <f>VLOOKUP($B5661,產品!$A$1:$E$61,4,FALSE)*(1-$G5661)*$F5661</f>
        <v>71200</v>
      </c>
      <c r="I5661" s="58">
        <f>$H5661-VLOOKUP($B5661,產品!$A$2:$E$61,5,FALSE)*F5661-$R5661</f>
        <v>18132</v>
      </c>
      <c r="J5661">
        <f t="shared" si="264"/>
        <v>2022</v>
      </c>
      <c r="P5661" t="str">
        <f>MID(VLOOKUP($D5661,業務!$A$1:$E$11,2,FALSE),FIND("/",VLOOKUP($D5661,業務!$A$1:$E$11,2,FALSE))+1,2)</f>
        <v>經理</v>
      </c>
      <c r="Q5661">
        <f t="shared" si="265"/>
        <v>1.4999999999999999E-2</v>
      </c>
      <c r="R5661">
        <f t="shared" si="266"/>
        <v>1068</v>
      </c>
    </row>
    <row r="5662" spans="1:18" ht="15.75" customHeight="1">
      <c r="A5662" s="19">
        <v>5661</v>
      </c>
      <c r="B5662" s="4">
        <v>38</v>
      </c>
      <c r="C5662" s="15">
        <v>6</v>
      </c>
      <c r="D5662" s="21">
        <v>8</v>
      </c>
      <c r="E5662" s="22">
        <v>44890</v>
      </c>
      <c r="F5662" s="26">
        <v>5</v>
      </c>
      <c r="G5662" s="24">
        <v>0.19</v>
      </c>
      <c r="H5662">
        <f>VLOOKUP($B5662,產品!$A$1:$E$61,4,FALSE)*(1-$G5662)*$F5662</f>
        <v>60750</v>
      </c>
      <c r="I5662" s="58">
        <f>$H5662-VLOOKUP($B5662,產品!$A$2:$E$61,5,FALSE)*F5662-$R5662</f>
        <v>11392.5</v>
      </c>
      <c r="J5662">
        <f t="shared" si="264"/>
        <v>2022</v>
      </c>
      <c r="P5662" t="str">
        <f>MID(VLOOKUP($D5662,業務!$A$1:$E$11,2,FALSE),FIND("/",VLOOKUP($D5662,業務!$A$1:$E$11,2,FALSE))+1,2)</f>
        <v>專員</v>
      </c>
      <c r="Q5662">
        <f t="shared" si="265"/>
        <v>0.01</v>
      </c>
      <c r="R5662">
        <f t="shared" si="266"/>
        <v>607.5</v>
      </c>
    </row>
    <row r="5663" spans="1:18" ht="15.75" customHeight="1">
      <c r="A5663" s="19">
        <v>5662</v>
      </c>
      <c r="B5663" s="4">
        <v>60</v>
      </c>
      <c r="C5663" s="15">
        <v>4</v>
      </c>
      <c r="D5663" s="21">
        <v>9</v>
      </c>
      <c r="E5663" s="22">
        <v>44890</v>
      </c>
      <c r="F5663" s="26">
        <v>6</v>
      </c>
      <c r="G5663" s="24">
        <v>0.05</v>
      </c>
      <c r="H5663">
        <f>VLOOKUP($B5663,產品!$A$1:$E$61,4,FALSE)*(1-$G5663)*$F5663</f>
        <v>142500</v>
      </c>
      <c r="I5663" s="58">
        <f>$H5663-VLOOKUP($B5663,產品!$A$2:$E$61,5,FALSE)*F5663-$R5663</f>
        <v>35362.5</v>
      </c>
      <c r="J5663">
        <f t="shared" si="264"/>
        <v>2022</v>
      </c>
      <c r="P5663" t="str">
        <f>MID(VLOOKUP($D5663,業務!$A$1:$E$11,2,FALSE),FIND("/",VLOOKUP($D5663,業務!$A$1:$E$11,2,FALSE))+1,2)</f>
        <v>經理</v>
      </c>
      <c r="Q5663">
        <f t="shared" si="265"/>
        <v>1.4999999999999999E-2</v>
      </c>
      <c r="R5663">
        <f t="shared" si="266"/>
        <v>2137.5</v>
      </c>
    </row>
    <row r="5664" spans="1:18" ht="15.75" customHeight="1">
      <c r="A5664" s="19">
        <v>5663</v>
      </c>
      <c r="B5664" s="4">
        <v>50</v>
      </c>
      <c r="C5664" s="15">
        <v>121</v>
      </c>
      <c r="D5664" s="21">
        <v>3</v>
      </c>
      <c r="E5664" s="22">
        <v>44890</v>
      </c>
      <c r="F5664" s="26">
        <v>7</v>
      </c>
      <c r="G5664" s="24">
        <v>0.19</v>
      </c>
      <c r="H5664">
        <f>VLOOKUP($B5664,產品!$A$1:$E$61,4,FALSE)*(1-$G5664)*$F5664</f>
        <v>102060.00000000001</v>
      </c>
      <c r="I5664" s="58">
        <f>$H5664-VLOOKUP($B5664,產品!$A$2:$E$61,5,FALSE)*F5664-$R5664</f>
        <v>12227.040000000014</v>
      </c>
      <c r="J5664">
        <f t="shared" si="264"/>
        <v>2022</v>
      </c>
      <c r="P5664" t="str">
        <f>MID(VLOOKUP($D5664,業務!$A$1:$E$11,2,FALSE),FIND("/",VLOOKUP($D5664,業務!$A$1:$E$11,2,FALSE))+1,2)</f>
        <v>協理</v>
      </c>
      <c r="Q5664">
        <f t="shared" si="265"/>
        <v>1.6E-2</v>
      </c>
      <c r="R5664">
        <f t="shared" si="266"/>
        <v>1632.9600000000003</v>
      </c>
    </row>
    <row r="5665" spans="1:18" ht="15.75" customHeight="1">
      <c r="A5665" s="19">
        <v>5664</v>
      </c>
      <c r="B5665" s="4">
        <v>48</v>
      </c>
      <c r="C5665" s="15">
        <v>289</v>
      </c>
      <c r="D5665" s="21">
        <v>10</v>
      </c>
      <c r="E5665" s="22">
        <v>44890</v>
      </c>
      <c r="F5665" s="26">
        <v>10</v>
      </c>
      <c r="G5665" s="24">
        <v>0.14000000000000001</v>
      </c>
      <c r="H5665">
        <f>VLOOKUP($B5665,產品!$A$1:$E$61,4,FALSE)*(1-$G5665)*$F5665</f>
        <v>189200</v>
      </c>
      <c r="I5665" s="58">
        <f>$H5665-VLOOKUP($B5665,產品!$A$2:$E$61,5,FALSE)*F5665-$R5665</f>
        <v>44308</v>
      </c>
      <c r="J5665">
        <f t="shared" si="264"/>
        <v>2022</v>
      </c>
      <c r="P5665" t="str">
        <f>MID(VLOOKUP($D5665,業務!$A$1:$E$11,2,FALSE),FIND("/",VLOOKUP($D5665,業務!$A$1:$E$11,2,FALSE))+1,2)</f>
        <v>專員</v>
      </c>
      <c r="Q5665">
        <f t="shared" si="265"/>
        <v>0.01</v>
      </c>
      <c r="R5665">
        <f t="shared" si="266"/>
        <v>1892</v>
      </c>
    </row>
    <row r="5666" spans="1:18" ht="15.75" customHeight="1">
      <c r="A5666" s="19">
        <v>5665</v>
      </c>
      <c r="B5666" s="4">
        <v>27</v>
      </c>
      <c r="C5666" s="15">
        <v>260</v>
      </c>
      <c r="D5666" s="21">
        <v>2</v>
      </c>
      <c r="E5666" s="22">
        <v>44890</v>
      </c>
      <c r="F5666" s="26">
        <v>17</v>
      </c>
      <c r="G5666" s="24">
        <v>0.14000000000000001</v>
      </c>
      <c r="H5666">
        <f>VLOOKUP($B5666,產品!$A$1:$E$61,4,FALSE)*(1-$G5666)*$F5666</f>
        <v>102340</v>
      </c>
      <c r="I5666" s="58">
        <f>$H5666-VLOOKUP($B5666,產品!$A$2:$E$61,5,FALSE)*F5666-$R5666</f>
        <v>29404.9</v>
      </c>
      <c r="J5666">
        <f t="shared" si="264"/>
        <v>2022</v>
      </c>
      <c r="P5666" t="str">
        <f>MID(VLOOKUP($D5666,業務!$A$1:$E$11,2,FALSE),FIND("/",VLOOKUP($D5666,業務!$A$1:$E$11,2,FALSE))+1,2)</f>
        <v>經理</v>
      </c>
      <c r="Q5666">
        <f t="shared" si="265"/>
        <v>1.4999999999999999E-2</v>
      </c>
      <c r="R5666">
        <f t="shared" si="266"/>
        <v>1535.1</v>
      </c>
    </row>
    <row r="5667" spans="1:18" ht="15.75" customHeight="1">
      <c r="A5667" s="19">
        <v>5666</v>
      </c>
      <c r="B5667" s="4">
        <v>10</v>
      </c>
      <c r="C5667" s="15">
        <v>280</v>
      </c>
      <c r="D5667" s="21">
        <v>10</v>
      </c>
      <c r="E5667" s="22">
        <v>44890</v>
      </c>
      <c r="F5667" s="26">
        <v>40</v>
      </c>
      <c r="G5667" s="24">
        <v>0.12</v>
      </c>
      <c r="H5667">
        <f>VLOOKUP($B5667,產品!$A$1:$E$61,4,FALSE)*(1-$G5667)*$F5667</f>
        <v>35200</v>
      </c>
      <c r="I5667" s="58">
        <f>$H5667-VLOOKUP($B5667,產品!$A$2:$E$61,5,FALSE)*F5667-$R5667</f>
        <v>18848</v>
      </c>
      <c r="J5667">
        <f t="shared" si="264"/>
        <v>2022</v>
      </c>
      <c r="P5667" t="str">
        <f>MID(VLOOKUP($D5667,業務!$A$1:$E$11,2,FALSE),FIND("/",VLOOKUP($D5667,業務!$A$1:$E$11,2,FALSE))+1,2)</f>
        <v>專員</v>
      </c>
      <c r="Q5667">
        <f t="shared" si="265"/>
        <v>0.01</v>
      </c>
      <c r="R5667">
        <f t="shared" si="266"/>
        <v>352</v>
      </c>
    </row>
    <row r="5668" spans="1:18" ht="15.75" customHeight="1">
      <c r="A5668" s="19">
        <v>5667</v>
      </c>
      <c r="B5668" s="4">
        <v>25</v>
      </c>
      <c r="C5668" s="15">
        <v>9</v>
      </c>
      <c r="D5668" s="21">
        <v>8</v>
      </c>
      <c r="E5668" s="22">
        <v>44891</v>
      </c>
      <c r="F5668" s="26">
        <v>3</v>
      </c>
      <c r="G5668" s="24">
        <v>0.16</v>
      </c>
      <c r="H5668">
        <f>VLOOKUP($B5668,產品!$A$1:$E$61,4,FALSE)*(1-$G5668)*$F5668</f>
        <v>15120</v>
      </c>
      <c r="I5668" s="58">
        <f>$H5668-VLOOKUP($B5668,產品!$A$2:$E$61,5,FALSE)*F5668-$R5668</f>
        <v>4168.8</v>
      </c>
      <c r="J5668">
        <f t="shared" si="264"/>
        <v>2022</v>
      </c>
      <c r="P5668" t="str">
        <f>MID(VLOOKUP($D5668,業務!$A$1:$E$11,2,FALSE),FIND("/",VLOOKUP($D5668,業務!$A$1:$E$11,2,FALSE))+1,2)</f>
        <v>專員</v>
      </c>
      <c r="Q5668">
        <f t="shared" si="265"/>
        <v>0.01</v>
      </c>
      <c r="R5668">
        <f t="shared" si="266"/>
        <v>151.20000000000002</v>
      </c>
    </row>
    <row r="5669" spans="1:18" ht="15.75" customHeight="1">
      <c r="A5669" s="19">
        <v>5668</v>
      </c>
      <c r="B5669" s="4">
        <v>31</v>
      </c>
      <c r="C5669" s="15">
        <v>284</v>
      </c>
      <c r="D5669" s="21">
        <v>2</v>
      </c>
      <c r="E5669" s="22">
        <v>44891</v>
      </c>
      <c r="F5669" s="26">
        <v>5</v>
      </c>
      <c r="G5669" s="24">
        <v>0.13</v>
      </c>
      <c r="H5669">
        <f>VLOOKUP($B5669,產品!$A$1:$E$61,4,FALSE)*(1-$G5669)*$F5669</f>
        <v>30450</v>
      </c>
      <c r="I5669" s="58">
        <f>$H5669-VLOOKUP($B5669,產品!$A$2:$E$61,5,FALSE)*F5669-$R5669</f>
        <v>8993.25</v>
      </c>
      <c r="J5669">
        <f t="shared" si="264"/>
        <v>2022</v>
      </c>
      <c r="P5669" t="str">
        <f>MID(VLOOKUP($D5669,業務!$A$1:$E$11,2,FALSE),FIND("/",VLOOKUP($D5669,業務!$A$1:$E$11,2,FALSE))+1,2)</f>
        <v>經理</v>
      </c>
      <c r="Q5669">
        <f t="shared" si="265"/>
        <v>1.4999999999999999E-2</v>
      </c>
      <c r="R5669">
        <f t="shared" si="266"/>
        <v>456.75</v>
      </c>
    </row>
    <row r="5670" spans="1:18" ht="15.75" customHeight="1">
      <c r="A5670" s="19">
        <v>5669</v>
      </c>
      <c r="B5670" s="4">
        <v>56</v>
      </c>
      <c r="C5670" s="15">
        <v>271</v>
      </c>
      <c r="D5670" s="21">
        <v>8</v>
      </c>
      <c r="E5670" s="22">
        <v>44891</v>
      </c>
      <c r="F5670" s="26">
        <v>6</v>
      </c>
      <c r="G5670" s="24">
        <v>0.05</v>
      </c>
      <c r="H5670">
        <f>VLOOKUP($B5670,產品!$A$1:$E$61,4,FALSE)*(1-$G5670)*$F5670</f>
        <v>125400</v>
      </c>
      <c r="I5670" s="58">
        <f>$H5670-VLOOKUP($B5670,產品!$A$2:$E$61,5,FALSE)*F5670-$R5670</f>
        <v>31746.000000000015</v>
      </c>
      <c r="J5670">
        <f t="shared" si="264"/>
        <v>2022</v>
      </c>
      <c r="P5670" t="str">
        <f>MID(VLOOKUP($D5670,業務!$A$1:$E$11,2,FALSE),FIND("/",VLOOKUP($D5670,業務!$A$1:$E$11,2,FALSE))+1,2)</f>
        <v>專員</v>
      </c>
      <c r="Q5670">
        <f t="shared" si="265"/>
        <v>0.01</v>
      </c>
      <c r="R5670">
        <f t="shared" si="266"/>
        <v>1254</v>
      </c>
    </row>
    <row r="5671" spans="1:18" ht="15.75" customHeight="1">
      <c r="A5671" s="19">
        <v>5670</v>
      </c>
      <c r="B5671" s="4">
        <v>42</v>
      </c>
      <c r="C5671" s="15">
        <v>276</v>
      </c>
      <c r="D5671" s="21">
        <v>8</v>
      </c>
      <c r="E5671" s="22">
        <v>44891</v>
      </c>
      <c r="F5671" s="26">
        <v>14</v>
      </c>
      <c r="G5671" s="24">
        <v>7.0000000000000007E-2</v>
      </c>
      <c r="H5671">
        <f>VLOOKUP($B5671,產品!$A$1:$E$61,4,FALSE)*(1-$G5671)*$F5671</f>
        <v>195299.99999999997</v>
      </c>
      <c r="I5671" s="58">
        <f>$H5671-VLOOKUP($B5671,產品!$A$2:$E$61,5,FALSE)*F5671-$R5671</f>
        <v>56846.999999999971</v>
      </c>
      <c r="J5671">
        <f t="shared" si="264"/>
        <v>2022</v>
      </c>
      <c r="P5671" t="str">
        <f>MID(VLOOKUP($D5671,業務!$A$1:$E$11,2,FALSE),FIND("/",VLOOKUP($D5671,業務!$A$1:$E$11,2,FALSE))+1,2)</f>
        <v>專員</v>
      </c>
      <c r="Q5671">
        <f t="shared" si="265"/>
        <v>0.01</v>
      </c>
      <c r="R5671">
        <f t="shared" si="266"/>
        <v>1952.9999999999998</v>
      </c>
    </row>
    <row r="5672" spans="1:18" ht="15.75" customHeight="1">
      <c r="A5672" s="19">
        <v>5671</v>
      </c>
      <c r="B5672" s="4">
        <v>6</v>
      </c>
      <c r="C5672" s="15">
        <v>278</v>
      </c>
      <c r="D5672" s="21">
        <v>6</v>
      </c>
      <c r="E5672" s="22">
        <v>44891</v>
      </c>
      <c r="F5672" s="26">
        <v>40</v>
      </c>
      <c r="G5672" s="24">
        <v>0.1</v>
      </c>
      <c r="H5672">
        <f>VLOOKUP($B5672,產品!$A$1:$E$61,4,FALSE)*(1-$G5672)*$F5672</f>
        <v>36000</v>
      </c>
      <c r="I5672" s="58">
        <f>$H5672-VLOOKUP($B5672,產品!$A$2:$E$61,5,FALSE)*F5672-$R5672</f>
        <v>19640</v>
      </c>
      <c r="J5672">
        <f t="shared" si="264"/>
        <v>2022</v>
      </c>
      <c r="P5672" t="str">
        <f>MID(VLOOKUP($D5672,業務!$A$1:$E$11,2,FALSE),FIND("/",VLOOKUP($D5672,業務!$A$1:$E$11,2,FALSE))+1,2)</f>
        <v>專員</v>
      </c>
      <c r="Q5672">
        <f t="shared" si="265"/>
        <v>0.01</v>
      </c>
      <c r="R5672">
        <f t="shared" si="266"/>
        <v>360</v>
      </c>
    </row>
    <row r="5673" spans="1:18" ht="15.75" customHeight="1">
      <c r="A5673" s="19">
        <v>5672</v>
      </c>
      <c r="B5673" s="4">
        <v>17</v>
      </c>
      <c r="C5673" s="15">
        <v>134</v>
      </c>
      <c r="D5673" s="21">
        <v>9</v>
      </c>
      <c r="E5673" s="22">
        <v>44891</v>
      </c>
      <c r="F5673" s="26">
        <v>100</v>
      </c>
      <c r="G5673" s="24">
        <v>0.18</v>
      </c>
      <c r="H5673">
        <f>VLOOKUP($B5673,產品!$A$1:$E$61,4,FALSE)*(1-$G5673)*$F5673</f>
        <v>147600</v>
      </c>
      <c r="I5673" s="58">
        <f>$H5673-VLOOKUP($B5673,產品!$A$2:$E$61,5,FALSE)*F5673-$R5673</f>
        <v>73386</v>
      </c>
      <c r="J5673">
        <f t="shared" si="264"/>
        <v>2022</v>
      </c>
      <c r="P5673" t="str">
        <f>MID(VLOOKUP($D5673,業務!$A$1:$E$11,2,FALSE),FIND("/",VLOOKUP($D5673,業務!$A$1:$E$11,2,FALSE))+1,2)</f>
        <v>經理</v>
      </c>
      <c r="Q5673">
        <f t="shared" si="265"/>
        <v>1.4999999999999999E-2</v>
      </c>
      <c r="R5673">
        <f t="shared" si="266"/>
        <v>2214</v>
      </c>
    </row>
    <row r="5674" spans="1:18" ht="15.75" customHeight="1">
      <c r="A5674" s="19">
        <v>5673</v>
      </c>
      <c r="B5674" s="4">
        <v>48</v>
      </c>
      <c r="C5674" s="15">
        <v>114</v>
      </c>
      <c r="D5674" s="21">
        <v>3</v>
      </c>
      <c r="E5674" s="22">
        <v>44892</v>
      </c>
      <c r="F5674" s="26">
        <v>7</v>
      </c>
      <c r="G5674" s="24">
        <v>0.13</v>
      </c>
      <c r="H5674">
        <f>VLOOKUP($B5674,產品!$A$1:$E$61,4,FALSE)*(1-$G5674)*$F5674</f>
        <v>133980</v>
      </c>
      <c r="I5674" s="58">
        <f>$H5674-VLOOKUP($B5674,產品!$A$2:$E$61,5,FALSE)*F5674-$R5674</f>
        <v>31736.32</v>
      </c>
      <c r="J5674">
        <f t="shared" si="264"/>
        <v>2022</v>
      </c>
      <c r="P5674" t="str">
        <f>MID(VLOOKUP($D5674,業務!$A$1:$E$11,2,FALSE),FIND("/",VLOOKUP($D5674,業務!$A$1:$E$11,2,FALSE))+1,2)</f>
        <v>協理</v>
      </c>
      <c r="Q5674">
        <f t="shared" si="265"/>
        <v>1.6E-2</v>
      </c>
      <c r="R5674">
        <f t="shared" si="266"/>
        <v>2143.6799999999998</v>
      </c>
    </row>
    <row r="5675" spans="1:18" ht="15.75" customHeight="1">
      <c r="A5675" s="19">
        <v>5674</v>
      </c>
      <c r="B5675" s="4">
        <v>9</v>
      </c>
      <c r="C5675" s="15">
        <v>11</v>
      </c>
      <c r="D5675" s="21">
        <v>8</v>
      </c>
      <c r="E5675" s="22">
        <v>44892</v>
      </c>
      <c r="F5675" s="26">
        <v>10</v>
      </c>
      <c r="G5675" s="24">
        <v>0.13</v>
      </c>
      <c r="H5675">
        <f>VLOOKUP($B5675,產品!$A$1:$E$61,4,FALSE)*(1-$G5675)*$F5675</f>
        <v>8700</v>
      </c>
      <c r="I5675" s="58">
        <f>$H5675-VLOOKUP($B5675,產品!$A$2:$E$61,5,FALSE)*F5675-$R5675</f>
        <v>4613</v>
      </c>
      <c r="J5675">
        <f t="shared" si="264"/>
        <v>2022</v>
      </c>
      <c r="P5675" t="str">
        <f>MID(VLOOKUP($D5675,業務!$A$1:$E$11,2,FALSE),FIND("/",VLOOKUP($D5675,業務!$A$1:$E$11,2,FALSE))+1,2)</f>
        <v>專員</v>
      </c>
      <c r="Q5675">
        <f t="shared" si="265"/>
        <v>0.01</v>
      </c>
      <c r="R5675">
        <f t="shared" si="266"/>
        <v>87</v>
      </c>
    </row>
    <row r="5676" spans="1:18" ht="15.75" customHeight="1">
      <c r="A5676" s="19">
        <v>5675</v>
      </c>
      <c r="B5676" s="4">
        <v>31</v>
      </c>
      <c r="C5676" s="15">
        <v>258</v>
      </c>
      <c r="D5676" s="21">
        <v>5</v>
      </c>
      <c r="E5676" s="22">
        <v>44892</v>
      </c>
      <c r="F5676" s="26">
        <v>10</v>
      </c>
      <c r="G5676" s="24">
        <v>0.05</v>
      </c>
      <c r="H5676">
        <f>VLOOKUP($B5676,產品!$A$1:$E$61,4,FALSE)*(1-$G5676)*$F5676</f>
        <v>66500</v>
      </c>
      <c r="I5676" s="58">
        <f>$H5676-VLOOKUP($B5676,產品!$A$2:$E$61,5,FALSE)*F5676-$R5676</f>
        <v>23835</v>
      </c>
      <c r="J5676">
        <f t="shared" si="264"/>
        <v>2022</v>
      </c>
      <c r="P5676" t="str">
        <f>MID(VLOOKUP($D5676,業務!$A$1:$E$11,2,FALSE),FIND("/",VLOOKUP($D5676,業務!$A$1:$E$11,2,FALSE))+1,2)</f>
        <v>專員</v>
      </c>
      <c r="Q5676">
        <f t="shared" si="265"/>
        <v>0.01</v>
      </c>
      <c r="R5676">
        <f t="shared" si="266"/>
        <v>665</v>
      </c>
    </row>
    <row r="5677" spans="1:18" ht="15.75" customHeight="1">
      <c r="A5677" s="19">
        <v>5676</v>
      </c>
      <c r="B5677" s="4">
        <v>55</v>
      </c>
      <c r="C5677" s="15">
        <v>2</v>
      </c>
      <c r="D5677" s="21">
        <v>6</v>
      </c>
      <c r="E5677" s="22">
        <v>44892</v>
      </c>
      <c r="F5677" s="26">
        <v>15</v>
      </c>
      <c r="G5677" s="24">
        <v>0.13</v>
      </c>
      <c r="H5677">
        <f>VLOOKUP($B5677,產品!$A$1:$E$61,4,FALSE)*(1-$G5677)*$F5677</f>
        <v>261000</v>
      </c>
      <c r="I5677" s="58">
        <f>$H5677-VLOOKUP($B5677,產品!$A$2:$E$61,5,FALSE)*F5677-$R5677</f>
        <v>48390</v>
      </c>
      <c r="J5677">
        <f t="shared" si="264"/>
        <v>2022</v>
      </c>
      <c r="P5677" t="str">
        <f>MID(VLOOKUP($D5677,業務!$A$1:$E$11,2,FALSE),FIND("/",VLOOKUP($D5677,業務!$A$1:$E$11,2,FALSE))+1,2)</f>
        <v>專員</v>
      </c>
      <c r="Q5677">
        <f t="shared" si="265"/>
        <v>0.01</v>
      </c>
      <c r="R5677">
        <f t="shared" si="266"/>
        <v>2610</v>
      </c>
    </row>
    <row r="5678" spans="1:18" ht="15.75" customHeight="1">
      <c r="A5678" s="19">
        <v>5677</v>
      </c>
      <c r="B5678" s="4">
        <v>18</v>
      </c>
      <c r="C5678" s="15">
        <v>6</v>
      </c>
      <c r="D5678" s="21">
        <v>7</v>
      </c>
      <c r="E5678" s="22">
        <v>44892</v>
      </c>
      <c r="F5678" s="26">
        <v>45</v>
      </c>
      <c r="G5678" s="24">
        <v>0.09</v>
      </c>
      <c r="H5678">
        <f>VLOOKUP($B5678,產品!$A$1:$E$61,4,FALSE)*(1-$G5678)*$F5678</f>
        <v>73710</v>
      </c>
      <c r="I5678" s="58">
        <f>$H5678-VLOOKUP($B5678,產品!$A$2:$E$61,5,FALSE)*F5678-$R5678</f>
        <v>40425.480000000003</v>
      </c>
      <c r="J5678">
        <f t="shared" si="264"/>
        <v>2022</v>
      </c>
      <c r="P5678" t="str">
        <f>MID(VLOOKUP($D5678,業務!$A$1:$E$11,2,FALSE),FIND("/",VLOOKUP($D5678,業務!$A$1:$E$11,2,FALSE))+1,2)</f>
        <v>副理</v>
      </c>
      <c r="Q5678">
        <f t="shared" si="265"/>
        <v>1.2E-2</v>
      </c>
      <c r="R5678">
        <f t="shared" si="266"/>
        <v>884.52</v>
      </c>
    </row>
    <row r="5679" spans="1:18" ht="15.75" customHeight="1">
      <c r="A5679" s="19">
        <v>5678</v>
      </c>
      <c r="B5679" s="4">
        <v>60</v>
      </c>
      <c r="C5679" s="15">
        <v>262</v>
      </c>
      <c r="D5679" s="21">
        <v>6</v>
      </c>
      <c r="E5679" s="22">
        <v>44893</v>
      </c>
      <c r="F5679" s="26">
        <v>3</v>
      </c>
      <c r="G5679" s="24">
        <v>0.09</v>
      </c>
      <c r="H5679">
        <f>VLOOKUP($B5679,產品!$A$1:$E$61,4,FALSE)*(1-$G5679)*$F5679</f>
        <v>68250</v>
      </c>
      <c r="I5679" s="58">
        <f>$H5679-VLOOKUP($B5679,產品!$A$2:$E$61,5,FALSE)*F5679-$R5679</f>
        <v>15067.5</v>
      </c>
      <c r="J5679">
        <f t="shared" si="264"/>
        <v>2022</v>
      </c>
      <c r="P5679" t="str">
        <f>MID(VLOOKUP($D5679,業務!$A$1:$E$11,2,FALSE),FIND("/",VLOOKUP($D5679,業務!$A$1:$E$11,2,FALSE))+1,2)</f>
        <v>專員</v>
      </c>
      <c r="Q5679">
        <f t="shared" si="265"/>
        <v>0.01</v>
      </c>
      <c r="R5679">
        <f t="shared" si="266"/>
        <v>682.5</v>
      </c>
    </row>
    <row r="5680" spans="1:18" ht="15.75" customHeight="1">
      <c r="A5680" s="19">
        <v>5679</v>
      </c>
      <c r="B5680" s="4">
        <v>50</v>
      </c>
      <c r="C5680" s="15">
        <v>135</v>
      </c>
      <c r="D5680" s="21">
        <v>1</v>
      </c>
      <c r="E5680" s="22">
        <v>44893</v>
      </c>
      <c r="F5680" s="26">
        <v>4</v>
      </c>
      <c r="G5680" s="24">
        <v>0.19</v>
      </c>
      <c r="H5680">
        <f>VLOOKUP($B5680,產品!$A$1:$E$61,4,FALSE)*(1-$G5680)*$F5680</f>
        <v>58320.000000000007</v>
      </c>
      <c r="I5680" s="58">
        <f>$H5680-VLOOKUP($B5680,產品!$A$2:$E$61,5,FALSE)*F5680-$R5680</f>
        <v>7336.8000000000075</v>
      </c>
      <c r="J5680">
        <f t="shared" si="264"/>
        <v>2022</v>
      </c>
      <c r="P5680" t="str">
        <f>MID(VLOOKUP($D5680,業務!$A$1:$E$11,2,FALSE),FIND("/",VLOOKUP($D5680,業務!$A$1:$E$11,2,FALSE))+1,2)</f>
        <v>專員</v>
      </c>
      <c r="Q5680">
        <f t="shared" si="265"/>
        <v>0.01</v>
      </c>
      <c r="R5680">
        <f t="shared" si="266"/>
        <v>583.20000000000005</v>
      </c>
    </row>
    <row r="5681" spans="1:18" ht="15.75" customHeight="1">
      <c r="A5681" s="19">
        <v>5680</v>
      </c>
      <c r="B5681" s="4">
        <v>28</v>
      </c>
      <c r="C5681" s="15">
        <v>265</v>
      </c>
      <c r="D5681" s="21">
        <v>9</v>
      </c>
      <c r="E5681" s="22">
        <v>44893</v>
      </c>
      <c r="F5681" s="26">
        <v>7</v>
      </c>
      <c r="G5681" s="24">
        <v>0.06</v>
      </c>
      <c r="H5681">
        <f>VLOOKUP($B5681,產品!$A$1:$E$61,4,FALSE)*(1-$G5681)*$F5681</f>
        <v>49350</v>
      </c>
      <c r="I5681" s="58">
        <f>$H5681-VLOOKUP($B5681,產品!$A$2:$E$61,5,FALSE)*F5681-$R5681</f>
        <v>17109.75</v>
      </c>
      <c r="J5681">
        <f t="shared" si="264"/>
        <v>2022</v>
      </c>
      <c r="P5681" t="str">
        <f>MID(VLOOKUP($D5681,業務!$A$1:$E$11,2,FALSE),FIND("/",VLOOKUP($D5681,業務!$A$1:$E$11,2,FALSE))+1,2)</f>
        <v>經理</v>
      </c>
      <c r="Q5681">
        <f t="shared" si="265"/>
        <v>1.4999999999999999E-2</v>
      </c>
      <c r="R5681">
        <f t="shared" si="266"/>
        <v>740.25</v>
      </c>
    </row>
    <row r="5682" spans="1:18" ht="15.75" customHeight="1">
      <c r="A5682" s="19">
        <v>5681</v>
      </c>
      <c r="B5682" s="4">
        <v>38</v>
      </c>
      <c r="C5682" s="15">
        <v>121</v>
      </c>
      <c r="D5682" s="21">
        <v>4</v>
      </c>
      <c r="E5682" s="33">
        <v>44893</v>
      </c>
      <c r="F5682" s="14">
        <v>9</v>
      </c>
      <c r="G5682" s="34">
        <v>0.06</v>
      </c>
      <c r="H5682">
        <f>VLOOKUP($B5682,產品!$A$1:$E$61,4,FALSE)*(1-$G5682)*$F5682</f>
        <v>126900</v>
      </c>
      <c r="I5682" s="58">
        <f>$H5682-VLOOKUP($B5682,產品!$A$2:$E$61,5,FALSE)*F5682-$R5682</f>
        <v>37627.199999999997</v>
      </c>
      <c r="J5682">
        <f t="shared" si="264"/>
        <v>2022</v>
      </c>
      <c r="P5682" t="str">
        <f>MID(VLOOKUP($D5682,業務!$A$1:$E$11,2,FALSE),FIND("/",VLOOKUP($D5682,業務!$A$1:$E$11,2,FALSE))+1,2)</f>
        <v>副理</v>
      </c>
      <c r="Q5682">
        <f t="shared" si="265"/>
        <v>1.2E-2</v>
      </c>
      <c r="R5682">
        <f t="shared" si="266"/>
        <v>1522.8</v>
      </c>
    </row>
    <row r="5683" spans="1:18" ht="15.75" customHeight="1">
      <c r="A5683" s="19">
        <v>5682</v>
      </c>
      <c r="B5683" s="4">
        <v>33</v>
      </c>
      <c r="C5683" s="15">
        <v>5</v>
      </c>
      <c r="D5683" s="21">
        <v>3</v>
      </c>
      <c r="E5683" s="22">
        <v>44893</v>
      </c>
      <c r="F5683" s="26">
        <v>10</v>
      </c>
      <c r="G5683" s="24">
        <v>0.05</v>
      </c>
      <c r="H5683">
        <f>VLOOKUP($B5683,產品!$A$1:$E$61,4,FALSE)*(1-$G5683)*$F5683</f>
        <v>71250</v>
      </c>
      <c r="I5683" s="58">
        <f>$H5683-VLOOKUP($B5683,產品!$A$2:$E$61,5,FALSE)*F5683-$R5683</f>
        <v>25110</v>
      </c>
      <c r="J5683">
        <f t="shared" si="264"/>
        <v>2022</v>
      </c>
      <c r="P5683" t="str">
        <f>MID(VLOOKUP($D5683,業務!$A$1:$E$11,2,FALSE),FIND("/",VLOOKUP($D5683,業務!$A$1:$E$11,2,FALSE))+1,2)</f>
        <v>協理</v>
      </c>
      <c r="Q5683">
        <f t="shared" si="265"/>
        <v>1.6E-2</v>
      </c>
      <c r="R5683">
        <f t="shared" si="266"/>
        <v>1140</v>
      </c>
    </row>
    <row r="5684" spans="1:18" ht="15.75" customHeight="1">
      <c r="A5684" s="19">
        <v>5683</v>
      </c>
      <c r="B5684" s="4">
        <v>10</v>
      </c>
      <c r="C5684" s="15">
        <v>126</v>
      </c>
      <c r="D5684" s="21">
        <v>7</v>
      </c>
      <c r="E5684" s="33">
        <v>44893</v>
      </c>
      <c r="F5684" s="14">
        <v>10</v>
      </c>
      <c r="G5684" s="34">
        <v>0.05</v>
      </c>
      <c r="H5684">
        <f>VLOOKUP($B5684,產品!$A$1:$E$61,4,FALSE)*(1-$G5684)*$F5684</f>
        <v>9500</v>
      </c>
      <c r="I5684" s="58">
        <f>$H5684-VLOOKUP($B5684,產品!$A$2:$E$61,5,FALSE)*F5684-$R5684</f>
        <v>5386</v>
      </c>
      <c r="J5684">
        <f t="shared" si="264"/>
        <v>2022</v>
      </c>
      <c r="P5684" t="str">
        <f>MID(VLOOKUP($D5684,業務!$A$1:$E$11,2,FALSE),FIND("/",VLOOKUP($D5684,業務!$A$1:$E$11,2,FALSE))+1,2)</f>
        <v>副理</v>
      </c>
      <c r="Q5684">
        <f t="shared" si="265"/>
        <v>1.2E-2</v>
      </c>
      <c r="R5684">
        <f t="shared" si="266"/>
        <v>114</v>
      </c>
    </row>
    <row r="5685" spans="1:18" ht="15.75" customHeight="1">
      <c r="A5685" s="19">
        <v>5684</v>
      </c>
      <c r="B5685" s="4">
        <v>30</v>
      </c>
      <c r="C5685" s="15">
        <v>12</v>
      </c>
      <c r="D5685" s="21">
        <v>5</v>
      </c>
      <c r="E5685" s="22">
        <v>44893</v>
      </c>
      <c r="F5685" s="26">
        <v>11</v>
      </c>
      <c r="G5685" s="24">
        <v>0.19</v>
      </c>
      <c r="H5685">
        <f>VLOOKUP($B5685,產品!$A$1:$E$61,4,FALSE)*(1-$G5685)*$F5685</f>
        <v>57915</v>
      </c>
      <c r="I5685" s="58">
        <f>$H5685-VLOOKUP($B5685,產品!$A$2:$E$61,5,FALSE)*F5685-$R5685</f>
        <v>14435.85</v>
      </c>
      <c r="J5685">
        <f t="shared" si="264"/>
        <v>2022</v>
      </c>
      <c r="P5685" t="str">
        <f>MID(VLOOKUP($D5685,業務!$A$1:$E$11,2,FALSE),FIND("/",VLOOKUP($D5685,業務!$A$1:$E$11,2,FALSE))+1,2)</f>
        <v>專員</v>
      </c>
      <c r="Q5685">
        <f t="shared" si="265"/>
        <v>0.01</v>
      </c>
      <c r="R5685">
        <f t="shared" si="266"/>
        <v>579.15</v>
      </c>
    </row>
    <row r="5686" spans="1:18" ht="15.75" customHeight="1">
      <c r="A5686" s="19">
        <v>5685</v>
      </c>
      <c r="B5686" s="4">
        <v>13</v>
      </c>
      <c r="C5686" s="15">
        <v>5</v>
      </c>
      <c r="D5686" s="21">
        <v>4</v>
      </c>
      <c r="E5686" s="22">
        <v>44893</v>
      </c>
      <c r="F5686" s="26">
        <v>40</v>
      </c>
      <c r="G5686" s="24">
        <v>0.06</v>
      </c>
      <c r="H5686">
        <f>VLOOKUP($B5686,產品!$A$1:$E$61,4,FALSE)*(1-$G5686)*$F5686</f>
        <v>67680</v>
      </c>
      <c r="I5686" s="58">
        <f>$H5686-VLOOKUP($B5686,產品!$A$2:$E$61,5,FALSE)*F5686-$R5686</f>
        <v>38067.839999999997</v>
      </c>
      <c r="J5686">
        <f t="shared" si="264"/>
        <v>2022</v>
      </c>
      <c r="P5686" t="str">
        <f>MID(VLOOKUP($D5686,業務!$A$1:$E$11,2,FALSE),FIND("/",VLOOKUP($D5686,業務!$A$1:$E$11,2,FALSE))+1,2)</f>
        <v>副理</v>
      </c>
      <c r="Q5686">
        <f t="shared" si="265"/>
        <v>1.2E-2</v>
      </c>
      <c r="R5686">
        <f t="shared" si="266"/>
        <v>812.16</v>
      </c>
    </row>
    <row r="5687" spans="1:18" ht="15.75" customHeight="1">
      <c r="A5687" s="19">
        <v>5686</v>
      </c>
      <c r="B5687" s="4">
        <v>12</v>
      </c>
      <c r="C5687" s="15">
        <v>7</v>
      </c>
      <c r="D5687" s="21">
        <v>4</v>
      </c>
      <c r="E5687" s="22">
        <v>44893</v>
      </c>
      <c r="F5687" s="26">
        <v>60</v>
      </c>
      <c r="G5687" s="24">
        <v>0.09</v>
      </c>
      <c r="H5687">
        <f>VLOOKUP($B5687,產品!$A$1:$E$61,4,FALSE)*(1-$G5687)*$F5687</f>
        <v>54600</v>
      </c>
      <c r="I5687" s="58">
        <f>$H5687-VLOOKUP($B5687,產品!$A$2:$E$61,5,FALSE)*F5687-$R5687</f>
        <v>29944.799999999999</v>
      </c>
      <c r="J5687">
        <f t="shared" si="264"/>
        <v>2022</v>
      </c>
      <c r="P5687" t="str">
        <f>MID(VLOOKUP($D5687,業務!$A$1:$E$11,2,FALSE),FIND("/",VLOOKUP($D5687,業務!$A$1:$E$11,2,FALSE))+1,2)</f>
        <v>副理</v>
      </c>
      <c r="Q5687">
        <f t="shared" si="265"/>
        <v>1.2E-2</v>
      </c>
      <c r="R5687">
        <f t="shared" si="266"/>
        <v>655.20000000000005</v>
      </c>
    </row>
    <row r="5688" spans="1:18" ht="15.75" customHeight="1">
      <c r="A5688" s="19">
        <v>5687</v>
      </c>
      <c r="B5688" s="4">
        <v>2</v>
      </c>
      <c r="C5688" s="15">
        <v>112</v>
      </c>
      <c r="D5688" s="21">
        <v>9</v>
      </c>
      <c r="E5688" s="22">
        <v>44893</v>
      </c>
      <c r="F5688" s="26">
        <v>135</v>
      </c>
      <c r="G5688" s="24">
        <v>0.1</v>
      </c>
      <c r="H5688">
        <f>VLOOKUP($B5688,產品!$A$1:$E$61,4,FALSE)*(1-$G5688)*$F5688</f>
        <v>121500</v>
      </c>
      <c r="I5688" s="58">
        <f>$H5688-VLOOKUP($B5688,產品!$A$2:$E$61,5,FALSE)*F5688-$R5688</f>
        <v>65677.5</v>
      </c>
      <c r="J5688">
        <f t="shared" si="264"/>
        <v>2022</v>
      </c>
      <c r="P5688" t="str">
        <f>MID(VLOOKUP($D5688,業務!$A$1:$E$11,2,FALSE),FIND("/",VLOOKUP($D5688,業務!$A$1:$E$11,2,FALSE))+1,2)</f>
        <v>經理</v>
      </c>
      <c r="Q5688">
        <f t="shared" si="265"/>
        <v>1.4999999999999999E-2</v>
      </c>
      <c r="R5688">
        <f t="shared" si="266"/>
        <v>1822.5</v>
      </c>
    </row>
    <row r="5689" spans="1:18" ht="15.75" customHeight="1">
      <c r="A5689" s="19">
        <v>5688</v>
      </c>
      <c r="B5689" s="4">
        <v>36</v>
      </c>
      <c r="C5689" s="15">
        <v>125</v>
      </c>
      <c r="D5689" s="21">
        <v>9</v>
      </c>
      <c r="E5689" s="22">
        <v>44894</v>
      </c>
      <c r="F5689" s="26">
        <v>10</v>
      </c>
      <c r="G5689" s="24">
        <v>0.12</v>
      </c>
      <c r="H5689">
        <f>VLOOKUP($B5689,產品!$A$1:$E$61,4,FALSE)*(1-$G5689)*$F5689</f>
        <v>79200</v>
      </c>
      <c r="I5689" s="58">
        <f>$H5689-VLOOKUP($B5689,產品!$A$2:$E$61,5,FALSE)*F5689-$R5689</f>
        <v>24012</v>
      </c>
      <c r="J5689">
        <f t="shared" si="264"/>
        <v>2022</v>
      </c>
      <c r="P5689" t="str">
        <f>MID(VLOOKUP($D5689,業務!$A$1:$E$11,2,FALSE),FIND("/",VLOOKUP($D5689,業務!$A$1:$E$11,2,FALSE))+1,2)</f>
        <v>經理</v>
      </c>
      <c r="Q5689">
        <f t="shared" si="265"/>
        <v>1.4999999999999999E-2</v>
      </c>
      <c r="R5689">
        <f t="shared" si="266"/>
        <v>1188</v>
      </c>
    </row>
    <row r="5690" spans="1:18" ht="15.75" customHeight="1">
      <c r="A5690" s="19">
        <v>5689</v>
      </c>
      <c r="B5690" s="4">
        <v>10</v>
      </c>
      <c r="C5690" s="15">
        <v>6</v>
      </c>
      <c r="D5690" s="21">
        <v>4</v>
      </c>
      <c r="E5690" s="22">
        <v>44894</v>
      </c>
      <c r="F5690" s="26">
        <v>30</v>
      </c>
      <c r="G5690" s="24">
        <v>0.1</v>
      </c>
      <c r="H5690">
        <f>VLOOKUP($B5690,產品!$A$1:$E$61,4,FALSE)*(1-$G5690)*$F5690</f>
        <v>27000</v>
      </c>
      <c r="I5690" s="58">
        <f>$H5690-VLOOKUP($B5690,產品!$A$2:$E$61,5,FALSE)*F5690-$R5690</f>
        <v>14676</v>
      </c>
      <c r="J5690">
        <f t="shared" si="264"/>
        <v>2022</v>
      </c>
      <c r="P5690" t="str">
        <f>MID(VLOOKUP($D5690,業務!$A$1:$E$11,2,FALSE),FIND("/",VLOOKUP($D5690,業務!$A$1:$E$11,2,FALSE))+1,2)</f>
        <v>副理</v>
      </c>
      <c r="Q5690">
        <f t="shared" si="265"/>
        <v>1.2E-2</v>
      </c>
      <c r="R5690">
        <f t="shared" si="266"/>
        <v>324</v>
      </c>
    </row>
    <row r="5691" spans="1:18" ht="15.75" customHeight="1">
      <c r="A5691" s="19">
        <v>5690</v>
      </c>
      <c r="B5691" s="4">
        <v>27</v>
      </c>
      <c r="C5691" s="15">
        <v>5</v>
      </c>
      <c r="D5691" s="21">
        <v>9</v>
      </c>
      <c r="E5691" s="22">
        <v>44895</v>
      </c>
      <c r="F5691" s="26">
        <v>1</v>
      </c>
      <c r="G5691" s="24">
        <v>0.14000000000000001</v>
      </c>
      <c r="H5691">
        <f>VLOOKUP($B5691,產品!$A$1:$E$61,4,FALSE)*(1-$G5691)*$F5691</f>
        <v>6020</v>
      </c>
      <c r="I5691" s="58">
        <f>$H5691-VLOOKUP($B5691,產品!$A$2:$E$61,5,FALSE)*F5691-$R5691</f>
        <v>1729.7</v>
      </c>
      <c r="J5691">
        <f t="shared" si="264"/>
        <v>2022</v>
      </c>
      <c r="P5691" t="str">
        <f>MID(VLOOKUP($D5691,業務!$A$1:$E$11,2,FALSE),FIND("/",VLOOKUP($D5691,業務!$A$1:$E$11,2,FALSE))+1,2)</f>
        <v>經理</v>
      </c>
      <c r="Q5691">
        <f t="shared" si="265"/>
        <v>1.4999999999999999E-2</v>
      </c>
      <c r="R5691">
        <f t="shared" si="266"/>
        <v>90.3</v>
      </c>
    </row>
    <row r="5692" spans="1:18" ht="15.75" customHeight="1">
      <c r="A5692" s="19">
        <v>5691</v>
      </c>
      <c r="B5692" s="4">
        <v>12</v>
      </c>
      <c r="C5692" s="15">
        <v>120</v>
      </c>
      <c r="D5692" s="21">
        <v>4</v>
      </c>
      <c r="E5692" s="22">
        <v>44895</v>
      </c>
      <c r="F5692" s="26">
        <v>2</v>
      </c>
      <c r="G5692" s="24">
        <v>0.11</v>
      </c>
      <c r="H5692">
        <f>VLOOKUP($B5692,產品!$A$1:$E$61,4,FALSE)*(1-$G5692)*$F5692</f>
        <v>1780</v>
      </c>
      <c r="I5692" s="58">
        <f>$H5692-VLOOKUP($B5692,產品!$A$2:$E$61,5,FALSE)*F5692-$R5692</f>
        <v>958.64</v>
      </c>
      <c r="J5692">
        <f t="shared" si="264"/>
        <v>2022</v>
      </c>
      <c r="P5692" t="str">
        <f>MID(VLOOKUP($D5692,業務!$A$1:$E$11,2,FALSE),FIND("/",VLOOKUP($D5692,業務!$A$1:$E$11,2,FALSE))+1,2)</f>
        <v>副理</v>
      </c>
      <c r="Q5692">
        <f t="shared" si="265"/>
        <v>1.2E-2</v>
      </c>
      <c r="R5692">
        <f t="shared" si="266"/>
        <v>21.36</v>
      </c>
    </row>
    <row r="5693" spans="1:18" ht="15.75" customHeight="1">
      <c r="A5693" s="19">
        <v>5692</v>
      </c>
      <c r="B5693" s="4">
        <v>49</v>
      </c>
      <c r="C5693" s="15">
        <v>12</v>
      </c>
      <c r="D5693" s="21">
        <v>3</v>
      </c>
      <c r="E5693" s="22">
        <v>44895</v>
      </c>
      <c r="F5693" s="26">
        <v>9</v>
      </c>
      <c r="G5693" s="24">
        <v>0.09</v>
      </c>
      <c r="H5693">
        <f>VLOOKUP($B5693,產品!$A$1:$E$61,4,FALSE)*(1-$G5693)*$F5693</f>
        <v>122850</v>
      </c>
      <c r="I5693" s="58">
        <f>$H5693-VLOOKUP($B5693,產品!$A$2:$E$61,5,FALSE)*F5693-$R5693</f>
        <v>26384.400000000001</v>
      </c>
      <c r="J5693">
        <f t="shared" si="264"/>
        <v>2022</v>
      </c>
      <c r="P5693" t="str">
        <f>MID(VLOOKUP($D5693,業務!$A$1:$E$11,2,FALSE),FIND("/",VLOOKUP($D5693,業務!$A$1:$E$11,2,FALSE))+1,2)</f>
        <v>協理</v>
      </c>
      <c r="Q5693">
        <f t="shared" si="265"/>
        <v>1.6E-2</v>
      </c>
      <c r="R5693">
        <f t="shared" si="266"/>
        <v>1965.6000000000001</v>
      </c>
    </row>
    <row r="5694" spans="1:18" ht="15.75" customHeight="1">
      <c r="A5694" s="19">
        <v>5693</v>
      </c>
      <c r="B5694" s="4">
        <v>5</v>
      </c>
      <c r="C5694" s="15">
        <v>126</v>
      </c>
      <c r="D5694" s="21">
        <v>2</v>
      </c>
      <c r="E5694" s="22">
        <v>44895</v>
      </c>
      <c r="F5694" s="26">
        <v>20</v>
      </c>
      <c r="G5694" s="24">
        <v>0.11</v>
      </c>
      <c r="H5694">
        <f>VLOOKUP($B5694,產品!$A$1:$E$61,4,FALSE)*(1-$G5694)*$F5694</f>
        <v>17800</v>
      </c>
      <c r="I5694" s="58">
        <f>$H5694-VLOOKUP($B5694,產品!$A$2:$E$61,5,FALSE)*F5694-$R5694</f>
        <v>9533</v>
      </c>
      <c r="J5694">
        <f t="shared" si="264"/>
        <v>2022</v>
      </c>
      <c r="P5694" t="str">
        <f>MID(VLOOKUP($D5694,業務!$A$1:$E$11,2,FALSE),FIND("/",VLOOKUP($D5694,業務!$A$1:$E$11,2,FALSE))+1,2)</f>
        <v>經理</v>
      </c>
      <c r="Q5694">
        <f t="shared" si="265"/>
        <v>1.4999999999999999E-2</v>
      </c>
      <c r="R5694">
        <f t="shared" si="266"/>
        <v>267</v>
      </c>
    </row>
    <row r="5695" spans="1:18" ht="15.75" customHeight="1">
      <c r="A5695" s="19">
        <v>5694</v>
      </c>
      <c r="B5695" s="4">
        <v>6</v>
      </c>
      <c r="C5695" s="15">
        <v>257</v>
      </c>
      <c r="D5695" s="21">
        <v>10</v>
      </c>
      <c r="E5695" s="22">
        <v>44895</v>
      </c>
      <c r="F5695" s="26">
        <v>40</v>
      </c>
      <c r="G5695" s="24">
        <v>0.15</v>
      </c>
      <c r="H5695">
        <f>VLOOKUP($B5695,產品!$A$1:$E$61,4,FALSE)*(1-$G5695)*$F5695</f>
        <v>34000</v>
      </c>
      <c r="I5695" s="58">
        <f>$H5695-VLOOKUP($B5695,產品!$A$2:$E$61,5,FALSE)*F5695-$R5695</f>
        <v>17660</v>
      </c>
      <c r="J5695">
        <f t="shared" si="264"/>
        <v>2022</v>
      </c>
      <c r="P5695" t="str">
        <f>MID(VLOOKUP($D5695,業務!$A$1:$E$11,2,FALSE),FIND("/",VLOOKUP($D5695,業務!$A$1:$E$11,2,FALSE))+1,2)</f>
        <v>專員</v>
      </c>
      <c r="Q5695">
        <f t="shared" si="265"/>
        <v>0.01</v>
      </c>
      <c r="R5695">
        <f t="shared" si="266"/>
        <v>340</v>
      </c>
    </row>
    <row r="5696" spans="1:18" ht="15.75" customHeight="1">
      <c r="A5696" s="19">
        <v>5695</v>
      </c>
      <c r="B5696" s="4">
        <v>38</v>
      </c>
      <c r="C5696" s="15">
        <v>7</v>
      </c>
      <c r="D5696" s="21">
        <v>8</v>
      </c>
      <c r="E5696" s="22">
        <v>44896</v>
      </c>
      <c r="F5696" s="26">
        <v>8</v>
      </c>
      <c r="G5696" s="24">
        <v>0.14000000000000001</v>
      </c>
      <c r="H5696">
        <f>VLOOKUP($B5696,產品!$A$1:$E$61,4,FALSE)*(1-$G5696)*$F5696</f>
        <v>103200</v>
      </c>
      <c r="I5696" s="58">
        <f>$H5696-VLOOKUP($B5696,產品!$A$2:$E$61,5,FALSE)*F5696-$R5696</f>
        <v>24168</v>
      </c>
      <c r="J5696">
        <f t="shared" si="264"/>
        <v>2022</v>
      </c>
      <c r="P5696" t="str">
        <f>MID(VLOOKUP($D5696,業務!$A$1:$E$11,2,FALSE),FIND("/",VLOOKUP($D5696,業務!$A$1:$E$11,2,FALSE))+1,2)</f>
        <v>專員</v>
      </c>
      <c r="Q5696">
        <f t="shared" si="265"/>
        <v>0.01</v>
      </c>
      <c r="R5696">
        <f t="shared" si="266"/>
        <v>1032</v>
      </c>
    </row>
    <row r="5697" spans="1:18" ht="15.75" customHeight="1">
      <c r="A5697" s="19">
        <v>5696</v>
      </c>
      <c r="B5697" s="4">
        <v>20</v>
      </c>
      <c r="C5697" s="15">
        <v>281</v>
      </c>
      <c r="D5697" s="21">
        <v>4</v>
      </c>
      <c r="E5697" s="22">
        <v>44896</v>
      </c>
      <c r="F5697" s="26">
        <v>40</v>
      </c>
      <c r="G5697" s="24">
        <v>0.13</v>
      </c>
      <c r="H5697">
        <f>VLOOKUP($B5697,產品!$A$1:$E$61,4,FALSE)*(1-$G5697)*$F5697</f>
        <v>62640</v>
      </c>
      <c r="I5697" s="58">
        <f>$H5697-VLOOKUP($B5697,產品!$A$2:$E$61,5,FALSE)*F5697-$R5697</f>
        <v>33088.32</v>
      </c>
      <c r="J5697">
        <f t="shared" si="264"/>
        <v>2022</v>
      </c>
      <c r="P5697" t="str">
        <f>MID(VLOOKUP($D5697,業務!$A$1:$E$11,2,FALSE),FIND("/",VLOOKUP($D5697,業務!$A$1:$E$11,2,FALSE))+1,2)</f>
        <v>副理</v>
      </c>
      <c r="Q5697">
        <f t="shared" si="265"/>
        <v>1.2E-2</v>
      </c>
      <c r="R5697">
        <f t="shared" si="266"/>
        <v>751.68000000000006</v>
      </c>
    </row>
    <row r="5698" spans="1:18" ht="15.75" customHeight="1">
      <c r="A5698" s="19">
        <v>5697</v>
      </c>
      <c r="B5698" s="4">
        <v>8</v>
      </c>
      <c r="C5698" s="15">
        <v>257</v>
      </c>
      <c r="D5698" s="21">
        <v>2</v>
      </c>
      <c r="E5698" s="22">
        <v>44896</v>
      </c>
      <c r="F5698" s="26">
        <v>250</v>
      </c>
      <c r="G5698" s="24">
        <v>0.14000000000000001</v>
      </c>
      <c r="H5698">
        <f>VLOOKUP($B5698,產品!$A$1:$E$61,4,FALSE)*(1-$G5698)*$F5698</f>
        <v>215000</v>
      </c>
      <c r="I5698" s="58">
        <f>$H5698-VLOOKUP($B5698,產品!$A$2:$E$61,5,FALSE)*F5698-$R5698</f>
        <v>111775</v>
      </c>
      <c r="J5698">
        <f t="shared" si="264"/>
        <v>2022</v>
      </c>
      <c r="P5698" t="str">
        <f>MID(VLOOKUP($D5698,業務!$A$1:$E$11,2,FALSE),FIND("/",VLOOKUP($D5698,業務!$A$1:$E$11,2,FALSE))+1,2)</f>
        <v>經理</v>
      </c>
      <c r="Q5698">
        <f t="shared" si="265"/>
        <v>1.4999999999999999E-2</v>
      </c>
      <c r="R5698">
        <f t="shared" si="266"/>
        <v>3225</v>
      </c>
    </row>
    <row r="5699" spans="1:18" ht="15.75" customHeight="1">
      <c r="A5699" s="19">
        <v>5698</v>
      </c>
      <c r="B5699" s="4">
        <v>50</v>
      </c>
      <c r="C5699" s="15">
        <v>9</v>
      </c>
      <c r="D5699" s="21">
        <v>8</v>
      </c>
      <c r="E5699" s="22">
        <v>44897</v>
      </c>
      <c r="F5699" s="26">
        <v>3</v>
      </c>
      <c r="G5699" s="24">
        <v>0.06</v>
      </c>
      <c r="H5699">
        <f>VLOOKUP($B5699,產品!$A$1:$E$61,4,FALSE)*(1-$G5699)*$F5699</f>
        <v>50760</v>
      </c>
      <c r="I5699" s="58">
        <f>$H5699-VLOOKUP($B5699,產品!$A$2:$E$61,5,FALSE)*F5699-$R5699</f>
        <v>12452.4</v>
      </c>
      <c r="J5699">
        <f t="shared" ref="J5699:J5762" si="267">YEAR(E5699)</f>
        <v>2022</v>
      </c>
      <c r="P5699" t="str">
        <f>MID(VLOOKUP($D5699,業務!$A$1:$E$11,2,FALSE),FIND("/",VLOOKUP($D5699,業務!$A$1:$E$11,2,FALSE))+1,2)</f>
        <v>專員</v>
      </c>
      <c r="Q5699">
        <f t="shared" ref="Q5699:Q5762" si="268">IF($P5699="專員",1%,IF($P5699="副理",1.2%,IF($P5699="經理",1.5%,IF($P5699="協理",1.6%,0))))</f>
        <v>0.01</v>
      </c>
      <c r="R5699">
        <f t="shared" ref="R5699:R5762" si="269">$H5699*$Q5699</f>
        <v>507.6</v>
      </c>
    </row>
    <row r="5700" spans="1:18" ht="15.75" customHeight="1">
      <c r="A5700" s="19">
        <v>5699</v>
      </c>
      <c r="B5700" s="4">
        <v>33</v>
      </c>
      <c r="C5700" s="15">
        <v>281</v>
      </c>
      <c r="D5700" s="21">
        <v>6</v>
      </c>
      <c r="E5700" s="22">
        <v>44897</v>
      </c>
      <c r="F5700" s="26">
        <v>4</v>
      </c>
      <c r="G5700" s="24">
        <v>0.1</v>
      </c>
      <c r="H5700">
        <f>VLOOKUP($B5700,產品!$A$1:$E$61,4,FALSE)*(1-$G5700)*$F5700</f>
        <v>27000</v>
      </c>
      <c r="I5700" s="58">
        <f>$H5700-VLOOKUP($B5700,產品!$A$2:$E$61,5,FALSE)*F5700-$R5700</f>
        <v>8730</v>
      </c>
      <c r="J5700">
        <f t="shared" si="267"/>
        <v>2022</v>
      </c>
      <c r="P5700" t="str">
        <f>MID(VLOOKUP($D5700,業務!$A$1:$E$11,2,FALSE),FIND("/",VLOOKUP($D5700,業務!$A$1:$E$11,2,FALSE))+1,2)</f>
        <v>專員</v>
      </c>
      <c r="Q5700">
        <f t="shared" si="268"/>
        <v>0.01</v>
      </c>
      <c r="R5700">
        <f t="shared" si="269"/>
        <v>270</v>
      </c>
    </row>
    <row r="5701" spans="1:18" ht="15.75" customHeight="1">
      <c r="A5701" s="19">
        <v>5700</v>
      </c>
      <c r="B5701" s="4">
        <v>25</v>
      </c>
      <c r="C5701" s="15">
        <v>294</v>
      </c>
      <c r="D5701" s="21">
        <v>3</v>
      </c>
      <c r="E5701" s="22">
        <v>44897</v>
      </c>
      <c r="F5701" s="26">
        <v>5</v>
      </c>
      <c r="G5701" s="24">
        <v>0.11</v>
      </c>
      <c r="H5701">
        <f>VLOOKUP($B5701,產品!$A$1:$E$61,4,FALSE)*(1-$G5701)*$F5701</f>
        <v>26700</v>
      </c>
      <c r="I5701" s="58">
        <f>$H5701-VLOOKUP($B5701,產品!$A$2:$E$61,5,FALSE)*F5701-$R5701</f>
        <v>8272.7999999999993</v>
      </c>
      <c r="J5701">
        <f t="shared" si="267"/>
        <v>2022</v>
      </c>
      <c r="P5701" t="str">
        <f>MID(VLOOKUP($D5701,業務!$A$1:$E$11,2,FALSE),FIND("/",VLOOKUP($D5701,業務!$A$1:$E$11,2,FALSE))+1,2)</f>
        <v>協理</v>
      </c>
      <c r="Q5701">
        <f t="shared" si="268"/>
        <v>1.6E-2</v>
      </c>
      <c r="R5701">
        <f t="shared" si="269"/>
        <v>427.2</v>
      </c>
    </row>
    <row r="5702" spans="1:18" ht="15.75" customHeight="1">
      <c r="A5702" s="19">
        <v>5701</v>
      </c>
      <c r="B5702" s="4">
        <v>34</v>
      </c>
      <c r="C5702" s="15">
        <v>5</v>
      </c>
      <c r="D5702" s="21">
        <v>9</v>
      </c>
      <c r="E5702" s="22">
        <v>44897</v>
      </c>
      <c r="F5702" s="26">
        <v>9</v>
      </c>
      <c r="G5702" s="24">
        <v>0.16</v>
      </c>
      <c r="H5702">
        <f>VLOOKUP($B5702,產品!$A$1:$E$61,4,FALSE)*(1-$G5702)*$F5702</f>
        <v>60480</v>
      </c>
      <c r="I5702" s="58">
        <f>$H5702-VLOOKUP($B5702,產品!$A$2:$E$61,5,FALSE)*F5702-$R5702</f>
        <v>16372.8</v>
      </c>
      <c r="J5702">
        <f t="shared" si="267"/>
        <v>2022</v>
      </c>
      <c r="P5702" t="str">
        <f>MID(VLOOKUP($D5702,業務!$A$1:$E$11,2,FALSE),FIND("/",VLOOKUP($D5702,業務!$A$1:$E$11,2,FALSE))+1,2)</f>
        <v>經理</v>
      </c>
      <c r="Q5702">
        <f t="shared" si="268"/>
        <v>1.4999999999999999E-2</v>
      </c>
      <c r="R5702">
        <f t="shared" si="269"/>
        <v>907.19999999999993</v>
      </c>
    </row>
    <row r="5703" spans="1:18" ht="15.75" customHeight="1">
      <c r="A5703" s="19">
        <v>5702</v>
      </c>
      <c r="B5703" s="4">
        <v>11</v>
      </c>
      <c r="C5703" s="15">
        <v>121</v>
      </c>
      <c r="D5703" s="21">
        <v>10</v>
      </c>
      <c r="E5703" s="22">
        <v>44897</v>
      </c>
      <c r="F5703" s="26">
        <v>40</v>
      </c>
      <c r="G5703" s="24">
        <v>0.15</v>
      </c>
      <c r="H5703">
        <f>VLOOKUP($B5703,產品!$A$1:$E$61,4,FALSE)*(1-$G5703)*$F5703</f>
        <v>34000</v>
      </c>
      <c r="I5703" s="58">
        <f>$H5703-VLOOKUP($B5703,產品!$A$2:$E$61,5,FALSE)*F5703-$R5703</f>
        <v>17660</v>
      </c>
      <c r="J5703">
        <f t="shared" si="267"/>
        <v>2022</v>
      </c>
      <c r="P5703" t="str">
        <f>MID(VLOOKUP($D5703,業務!$A$1:$E$11,2,FALSE),FIND("/",VLOOKUP($D5703,業務!$A$1:$E$11,2,FALSE))+1,2)</f>
        <v>專員</v>
      </c>
      <c r="Q5703">
        <f t="shared" si="268"/>
        <v>0.01</v>
      </c>
      <c r="R5703">
        <f t="shared" si="269"/>
        <v>340</v>
      </c>
    </row>
    <row r="5704" spans="1:18" ht="15.75" customHeight="1">
      <c r="A5704" s="19">
        <v>5703</v>
      </c>
      <c r="B5704" s="4">
        <v>1</v>
      </c>
      <c r="C5704" s="15">
        <v>8</v>
      </c>
      <c r="D5704" s="21">
        <v>5</v>
      </c>
      <c r="E5704" s="22">
        <v>44897</v>
      </c>
      <c r="F5704" s="26">
        <v>50</v>
      </c>
      <c r="G5704" s="24">
        <v>0.18</v>
      </c>
      <c r="H5704">
        <f>VLOOKUP($B5704,產品!$A$1:$E$61,4,FALSE)*(1-$G5704)*$F5704</f>
        <v>41000.000000000007</v>
      </c>
      <c r="I5704" s="58">
        <f>$H5704-VLOOKUP($B5704,產品!$A$2:$E$61,5,FALSE)*F5704-$R5704</f>
        <v>20590.000000000007</v>
      </c>
      <c r="J5704">
        <f t="shared" si="267"/>
        <v>2022</v>
      </c>
      <c r="P5704" t="str">
        <f>MID(VLOOKUP($D5704,業務!$A$1:$E$11,2,FALSE),FIND("/",VLOOKUP($D5704,業務!$A$1:$E$11,2,FALSE))+1,2)</f>
        <v>專員</v>
      </c>
      <c r="Q5704">
        <f t="shared" si="268"/>
        <v>0.01</v>
      </c>
      <c r="R5704">
        <f t="shared" si="269"/>
        <v>410.00000000000006</v>
      </c>
    </row>
    <row r="5705" spans="1:18" ht="15.75" customHeight="1">
      <c r="A5705" s="19">
        <v>5704</v>
      </c>
      <c r="B5705" s="4">
        <v>6</v>
      </c>
      <c r="C5705" s="15">
        <v>259</v>
      </c>
      <c r="D5705" s="21">
        <v>1</v>
      </c>
      <c r="E5705" s="22">
        <v>44897</v>
      </c>
      <c r="F5705" s="26">
        <v>200</v>
      </c>
      <c r="G5705" s="24">
        <v>0.18</v>
      </c>
      <c r="H5705">
        <f>VLOOKUP($B5705,產品!$A$1:$E$61,4,FALSE)*(1-$G5705)*$F5705</f>
        <v>164000.00000000003</v>
      </c>
      <c r="I5705" s="58">
        <f>$H5705-VLOOKUP($B5705,產品!$A$2:$E$61,5,FALSE)*F5705-$R5705</f>
        <v>82360.000000000029</v>
      </c>
      <c r="J5705">
        <f t="shared" si="267"/>
        <v>2022</v>
      </c>
      <c r="P5705" t="str">
        <f>MID(VLOOKUP($D5705,業務!$A$1:$E$11,2,FALSE),FIND("/",VLOOKUP($D5705,業務!$A$1:$E$11,2,FALSE))+1,2)</f>
        <v>專員</v>
      </c>
      <c r="Q5705">
        <f t="shared" si="268"/>
        <v>0.01</v>
      </c>
      <c r="R5705">
        <f t="shared" si="269"/>
        <v>1640.0000000000002</v>
      </c>
    </row>
    <row r="5706" spans="1:18" ht="15.75" customHeight="1">
      <c r="A5706" s="19">
        <v>5705</v>
      </c>
      <c r="B5706" s="4">
        <v>60</v>
      </c>
      <c r="C5706" s="15">
        <v>276</v>
      </c>
      <c r="D5706" s="21">
        <v>3</v>
      </c>
      <c r="E5706" s="22">
        <v>44898</v>
      </c>
      <c r="F5706" s="26">
        <v>4</v>
      </c>
      <c r="G5706" s="24">
        <v>0.12</v>
      </c>
      <c r="H5706">
        <f>VLOOKUP($B5706,產品!$A$1:$E$61,4,FALSE)*(1-$G5706)*$F5706</f>
        <v>88000</v>
      </c>
      <c r="I5706" s="58">
        <f>$H5706-VLOOKUP($B5706,產品!$A$2:$E$61,5,FALSE)*F5706-$R5706</f>
        <v>16592</v>
      </c>
      <c r="J5706">
        <f t="shared" si="267"/>
        <v>2022</v>
      </c>
      <c r="P5706" t="str">
        <f>MID(VLOOKUP($D5706,業務!$A$1:$E$11,2,FALSE),FIND("/",VLOOKUP($D5706,業務!$A$1:$E$11,2,FALSE))+1,2)</f>
        <v>協理</v>
      </c>
      <c r="Q5706">
        <f t="shared" si="268"/>
        <v>1.6E-2</v>
      </c>
      <c r="R5706">
        <f t="shared" si="269"/>
        <v>1408</v>
      </c>
    </row>
    <row r="5707" spans="1:18" ht="15.75" customHeight="1">
      <c r="A5707" s="19">
        <v>5706</v>
      </c>
      <c r="B5707" s="4">
        <v>60</v>
      </c>
      <c r="C5707" s="15">
        <v>9</v>
      </c>
      <c r="D5707" s="21">
        <v>3</v>
      </c>
      <c r="E5707" s="22">
        <v>44898</v>
      </c>
      <c r="F5707" s="26">
        <v>7</v>
      </c>
      <c r="G5707" s="24">
        <v>0.1</v>
      </c>
      <c r="H5707">
        <f>VLOOKUP($B5707,產品!$A$1:$E$61,4,FALSE)*(1-$G5707)*$F5707</f>
        <v>157500</v>
      </c>
      <c r="I5707" s="58">
        <f>$H5707-VLOOKUP($B5707,產品!$A$2:$E$61,5,FALSE)*F5707-$R5707</f>
        <v>32480</v>
      </c>
      <c r="J5707">
        <f t="shared" si="267"/>
        <v>2022</v>
      </c>
      <c r="P5707" t="str">
        <f>MID(VLOOKUP($D5707,業務!$A$1:$E$11,2,FALSE),FIND("/",VLOOKUP($D5707,業務!$A$1:$E$11,2,FALSE))+1,2)</f>
        <v>協理</v>
      </c>
      <c r="Q5707">
        <f t="shared" si="268"/>
        <v>1.6E-2</v>
      </c>
      <c r="R5707">
        <f t="shared" si="269"/>
        <v>2520</v>
      </c>
    </row>
    <row r="5708" spans="1:18" ht="15.75" customHeight="1">
      <c r="A5708" s="19">
        <v>5707</v>
      </c>
      <c r="B5708" s="4">
        <v>44</v>
      </c>
      <c r="C5708" s="15">
        <v>284</v>
      </c>
      <c r="D5708" s="21">
        <v>1</v>
      </c>
      <c r="E5708" s="33">
        <v>44899</v>
      </c>
      <c r="F5708" s="14">
        <v>9</v>
      </c>
      <c r="G5708" s="34">
        <v>0.11</v>
      </c>
      <c r="H5708">
        <f>VLOOKUP($B5708,產品!$A$1:$E$61,4,FALSE)*(1-$G5708)*$F5708</f>
        <v>160200</v>
      </c>
      <c r="I5708" s="58">
        <f>$H5708-VLOOKUP($B5708,產品!$A$2:$E$61,5,FALSE)*F5708-$R5708</f>
        <v>41598</v>
      </c>
      <c r="J5708">
        <f t="shared" si="267"/>
        <v>2022</v>
      </c>
      <c r="P5708" t="str">
        <f>MID(VLOOKUP($D5708,業務!$A$1:$E$11,2,FALSE),FIND("/",VLOOKUP($D5708,業務!$A$1:$E$11,2,FALSE))+1,2)</f>
        <v>專員</v>
      </c>
      <c r="Q5708">
        <f t="shared" si="268"/>
        <v>0.01</v>
      </c>
      <c r="R5708">
        <f t="shared" si="269"/>
        <v>1602</v>
      </c>
    </row>
    <row r="5709" spans="1:18" ht="15.75" customHeight="1">
      <c r="A5709" s="19">
        <v>5708</v>
      </c>
      <c r="B5709" s="4">
        <v>40</v>
      </c>
      <c r="C5709" s="15">
        <v>285</v>
      </c>
      <c r="D5709" s="21">
        <v>1</v>
      </c>
      <c r="E5709" s="22">
        <v>44899</v>
      </c>
      <c r="F5709" s="26">
        <v>10</v>
      </c>
      <c r="G5709" s="24">
        <v>0.13</v>
      </c>
      <c r="H5709">
        <f>VLOOKUP($B5709,產品!$A$1:$E$61,4,FALSE)*(1-$G5709)*$F5709</f>
        <v>174000</v>
      </c>
      <c r="I5709" s="58">
        <f>$H5709-VLOOKUP($B5709,產品!$A$2:$E$61,5,FALSE)*F5709-$R5709</f>
        <v>42260</v>
      </c>
      <c r="J5709">
        <f t="shared" si="267"/>
        <v>2022</v>
      </c>
      <c r="P5709" t="str">
        <f>MID(VLOOKUP($D5709,業務!$A$1:$E$11,2,FALSE),FIND("/",VLOOKUP($D5709,業務!$A$1:$E$11,2,FALSE))+1,2)</f>
        <v>專員</v>
      </c>
      <c r="Q5709">
        <f t="shared" si="268"/>
        <v>0.01</v>
      </c>
      <c r="R5709">
        <f t="shared" si="269"/>
        <v>1740</v>
      </c>
    </row>
    <row r="5710" spans="1:18" ht="15.75" customHeight="1">
      <c r="A5710" s="19">
        <v>5709</v>
      </c>
      <c r="B5710" s="4">
        <v>28</v>
      </c>
      <c r="C5710" s="15">
        <v>2</v>
      </c>
      <c r="D5710" s="21">
        <v>4</v>
      </c>
      <c r="E5710" s="22">
        <v>44900</v>
      </c>
      <c r="F5710" s="26">
        <v>2</v>
      </c>
      <c r="G5710" s="24">
        <v>0.09</v>
      </c>
      <c r="H5710">
        <f>VLOOKUP($B5710,產品!$A$1:$E$61,4,FALSE)*(1-$G5710)*$F5710</f>
        <v>13650</v>
      </c>
      <c r="I5710" s="58">
        <f>$H5710-VLOOKUP($B5710,產品!$A$2:$E$61,5,FALSE)*F5710-$R5710</f>
        <v>4486.2</v>
      </c>
      <c r="J5710">
        <f t="shared" si="267"/>
        <v>2022</v>
      </c>
      <c r="P5710" t="str">
        <f>MID(VLOOKUP($D5710,業務!$A$1:$E$11,2,FALSE),FIND("/",VLOOKUP($D5710,業務!$A$1:$E$11,2,FALSE))+1,2)</f>
        <v>副理</v>
      </c>
      <c r="Q5710">
        <f t="shared" si="268"/>
        <v>1.2E-2</v>
      </c>
      <c r="R5710">
        <f t="shared" si="269"/>
        <v>163.80000000000001</v>
      </c>
    </row>
    <row r="5711" spans="1:18" ht="15.75" customHeight="1">
      <c r="A5711" s="19">
        <v>5710</v>
      </c>
      <c r="B5711" s="4">
        <v>25</v>
      </c>
      <c r="C5711" s="15">
        <v>4</v>
      </c>
      <c r="D5711" s="21">
        <v>6</v>
      </c>
      <c r="E5711" s="22">
        <v>44900</v>
      </c>
      <c r="F5711" s="26">
        <v>6</v>
      </c>
      <c r="G5711" s="24">
        <v>0.19</v>
      </c>
      <c r="H5711">
        <f>VLOOKUP($B5711,產品!$A$1:$E$61,4,FALSE)*(1-$G5711)*$F5711</f>
        <v>29160</v>
      </c>
      <c r="I5711" s="58">
        <f>$H5711-VLOOKUP($B5711,產品!$A$2:$E$61,5,FALSE)*F5711-$R5711</f>
        <v>7268.4</v>
      </c>
      <c r="J5711">
        <f t="shared" si="267"/>
        <v>2022</v>
      </c>
      <c r="P5711" t="str">
        <f>MID(VLOOKUP($D5711,業務!$A$1:$E$11,2,FALSE),FIND("/",VLOOKUP($D5711,業務!$A$1:$E$11,2,FALSE))+1,2)</f>
        <v>專員</v>
      </c>
      <c r="Q5711">
        <f t="shared" si="268"/>
        <v>0.01</v>
      </c>
      <c r="R5711">
        <f t="shared" si="269"/>
        <v>291.60000000000002</v>
      </c>
    </row>
    <row r="5712" spans="1:18" ht="15.75" customHeight="1">
      <c r="A5712" s="19">
        <v>5711</v>
      </c>
      <c r="B5712" s="4">
        <v>59</v>
      </c>
      <c r="C5712" s="15">
        <v>286</v>
      </c>
      <c r="D5712" s="21">
        <v>1</v>
      </c>
      <c r="E5712" s="22">
        <v>44900</v>
      </c>
      <c r="F5712" s="26">
        <v>7</v>
      </c>
      <c r="G5712" s="24">
        <v>0.18</v>
      </c>
      <c r="H5712">
        <f>VLOOKUP($B5712,產品!$A$1:$E$61,4,FALSE)*(1-$G5712)*$F5712</f>
        <v>137760</v>
      </c>
      <c r="I5712" s="58">
        <f>$H5712-VLOOKUP($B5712,產品!$A$2:$E$61,5,FALSE)*F5712-$R5712</f>
        <v>18782.400000000001</v>
      </c>
      <c r="J5712">
        <f t="shared" si="267"/>
        <v>2022</v>
      </c>
      <c r="P5712" t="str">
        <f>MID(VLOOKUP($D5712,業務!$A$1:$E$11,2,FALSE),FIND("/",VLOOKUP($D5712,業務!$A$1:$E$11,2,FALSE))+1,2)</f>
        <v>專員</v>
      </c>
      <c r="Q5712">
        <f t="shared" si="268"/>
        <v>0.01</v>
      </c>
      <c r="R5712">
        <f t="shared" si="269"/>
        <v>1377.6000000000001</v>
      </c>
    </row>
    <row r="5713" spans="1:18" ht="15.75" customHeight="1">
      <c r="A5713" s="19">
        <v>5712</v>
      </c>
      <c r="B5713" s="4">
        <v>4</v>
      </c>
      <c r="C5713" s="15">
        <v>283</v>
      </c>
      <c r="D5713" s="21">
        <v>2</v>
      </c>
      <c r="E5713" s="33">
        <v>44900</v>
      </c>
      <c r="F5713" s="14">
        <v>60</v>
      </c>
      <c r="G5713" s="34">
        <v>0.18</v>
      </c>
      <c r="H5713">
        <f>VLOOKUP($B5713,產品!$A$1:$E$61,4,FALSE)*(1-$G5713)*$F5713</f>
        <v>49200.000000000007</v>
      </c>
      <c r="I5713" s="58">
        <f>$H5713-VLOOKUP($B5713,產品!$A$2:$E$61,5,FALSE)*F5713-$R5713</f>
        <v>24462.000000000007</v>
      </c>
      <c r="J5713">
        <f t="shared" si="267"/>
        <v>2022</v>
      </c>
      <c r="P5713" t="str">
        <f>MID(VLOOKUP($D5713,業務!$A$1:$E$11,2,FALSE),FIND("/",VLOOKUP($D5713,業務!$A$1:$E$11,2,FALSE))+1,2)</f>
        <v>經理</v>
      </c>
      <c r="Q5713">
        <f t="shared" si="268"/>
        <v>1.4999999999999999E-2</v>
      </c>
      <c r="R5713">
        <f t="shared" si="269"/>
        <v>738.00000000000011</v>
      </c>
    </row>
    <row r="5714" spans="1:18" ht="15.75" customHeight="1">
      <c r="A5714" s="19">
        <v>5713</v>
      </c>
      <c r="B5714" s="4">
        <v>6</v>
      </c>
      <c r="C5714" s="15">
        <v>120</v>
      </c>
      <c r="D5714" s="21">
        <v>2</v>
      </c>
      <c r="E5714" s="22">
        <v>44900</v>
      </c>
      <c r="F5714" s="26">
        <v>200</v>
      </c>
      <c r="G5714" s="24">
        <v>0.19</v>
      </c>
      <c r="H5714">
        <f>VLOOKUP($B5714,產品!$A$1:$E$61,4,FALSE)*(1-$G5714)*$F5714</f>
        <v>162000</v>
      </c>
      <c r="I5714" s="58">
        <f>$H5714-VLOOKUP($B5714,產品!$A$2:$E$61,5,FALSE)*F5714-$R5714</f>
        <v>79570</v>
      </c>
      <c r="J5714">
        <f t="shared" si="267"/>
        <v>2022</v>
      </c>
      <c r="P5714" t="str">
        <f>MID(VLOOKUP($D5714,業務!$A$1:$E$11,2,FALSE),FIND("/",VLOOKUP($D5714,業務!$A$1:$E$11,2,FALSE))+1,2)</f>
        <v>經理</v>
      </c>
      <c r="Q5714">
        <f t="shared" si="268"/>
        <v>1.4999999999999999E-2</v>
      </c>
      <c r="R5714">
        <f t="shared" si="269"/>
        <v>2430</v>
      </c>
    </row>
    <row r="5715" spans="1:18" ht="15.75" customHeight="1">
      <c r="A5715" s="19">
        <v>5714</v>
      </c>
      <c r="B5715" s="4">
        <v>45</v>
      </c>
      <c r="C5715" s="15">
        <v>114</v>
      </c>
      <c r="D5715" s="21">
        <v>4</v>
      </c>
      <c r="E5715" s="33">
        <v>44901</v>
      </c>
      <c r="F5715" s="14">
        <v>1</v>
      </c>
      <c r="G5715" s="34">
        <v>0.08</v>
      </c>
      <c r="H5715">
        <f>VLOOKUP($B5715,產品!$A$1:$E$61,4,FALSE)*(1-$G5715)*$F5715</f>
        <v>12880</v>
      </c>
      <c r="I5715" s="58">
        <f>$H5715-VLOOKUP($B5715,產品!$A$2:$E$61,5,FALSE)*F5715-$R5715</f>
        <v>3625.44</v>
      </c>
      <c r="J5715">
        <f t="shared" si="267"/>
        <v>2022</v>
      </c>
      <c r="P5715" t="str">
        <f>MID(VLOOKUP($D5715,業務!$A$1:$E$11,2,FALSE),FIND("/",VLOOKUP($D5715,業務!$A$1:$E$11,2,FALSE))+1,2)</f>
        <v>副理</v>
      </c>
      <c r="Q5715">
        <f t="shared" si="268"/>
        <v>1.2E-2</v>
      </c>
      <c r="R5715">
        <f t="shared" si="269"/>
        <v>154.56</v>
      </c>
    </row>
    <row r="5716" spans="1:18" ht="15.75" customHeight="1">
      <c r="A5716" s="19">
        <v>5715</v>
      </c>
      <c r="B5716" s="4">
        <v>42</v>
      </c>
      <c r="C5716" s="15">
        <v>5</v>
      </c>
      <c r="D5716" s="21">
        <v>3</v>
      </c>
      <c r="E5716" s="33">
        <v>44901</v>
      </c>
      <c r="F5716" s="14">
        <v>8</v>
      </c>
      <c r="G5716" s="34">
        <v>0.11</v>
      </c>
      <c r="H5716">
        <f>VLOOKUP($B5716,產品!$A$1:$E$61,4,FALSE)*(1-$G5716)*$F5716</f>
        <v>106800</v>
      </c>
      <c r="I5716" s="58">
        <f>$H5716-VLOOKUP($B5716,產品!$A$2:$E$61,5,FALSE)*F5716-$R5716</f>
        <v>27091.200000000001</v>
      </c>
      <c r="J5716">
        <f t="shared" si="267"/>
        <v>2022</v>
      </c>
      <c r="P5716" t="str">
        <f>MID(VLOOKUP($D5716,業務!$A$1:$E$11,2,FALSE),FIND("/",VLOOKUP($D5716,業務!$A$1:$E$11,2,FALSE))+1,2)</f>
        <v>協理</v>
      </c>
      <c r="Q5716">
        <f t="shared" si="268"/>
        <v>1.6E-2</v>
      </c>
      <c r="R5716">
        <f t="shared" si="269"/>
        <v>1708.8</v>
      </c>
    </row>
    <row r="5717" spans="1:18" ht="15.75" customHeight="1">
      <c r="A5717" s="19">
        <v>5716</v>
      </c>
      <c r="B5717" s="4">
        <v>46</v>
      </c>
      <c r="C5717" s="15">
        <v>273</v>
      </c>
      <c r="D5717" s="21">
        <v>9</v>
      </c>
      <c r="E5717" s="22">
        <v>44901</v>
      </c>
      <c r="F5717" s="26">
        <v>8</v>
      </c>
      <c r="G5717" s="24">
        <v>0.16</v>
      </c>
      <c r="H5717">
        <f>VLOOKUP($B5717,產品!$A$1:$E$61,4,FALSE)*(1-$G5717)*$F5717</f>
        <v>114240</v>
      </c>
      <c r="I5717" s="58">
        <f>$H5717-VLOOKUP($B5717,產品!$A$2:$E$61,5,FALSE)*F5717-$R5717</f>
        <v>24126.400000000001</v>
      </c>
      <c r="J5717">
        <f t="shared" si="267"/>
        <v>2022</v>
      </c>
      <c r="P5717" t="str">
        <f>MID(VLOOKUP($D5717,業務!$A$1:$E$11,2,FALSE),FIND("/",VLOOKUP($D5717,業務!$A$1:$E$11,2,FALSE))+1,2)</f>
        <v>經理</v>
      </c>
      <c r="Q5717">
        <f t="shared" si="268"/>
        <v>1.4999999999999999E-2</v>
      </c>
      <c r="R5717">
        <f t="shared" si="269"/>
        <v>1713.6</v>
      </c>
    </row>
    <row r="5718" spans="1:18" ht="15.75" customHeight="1">
      <c r="A5718" s="19">
        <v>5717</v>
      </c>
      <c r="B5718" s="4">
        <v>53</v>
      </c>
      <c r="C5718" s="15">
        <v>263</v>
      </c>
      <c r="D5718" s="21">
        <v>1</v>
      </c>
      <c r="E5718" s="22">
        <v>44901</v>
      </c>
      <c r="F5718" s="26">
        <v>8</v>
      </c>
      <c r="G5718" s="24">
        <v>0.18</v>
      </c>
      <c r="H5718">
        <f>VLOOKUP($B5718,產品!$A$1:$E$61,4,FALSE)*(1-$G5718)*$F5718</f>
        <v>98400.000000000015</v>
      </c>
      <c r="I5718" s="58">
        <f>$H5718-VLOOKUP($B5718,產品!$A$2:$E$61,5,FALSE)*F5718-$R5718</f>
        <v>13416.000000000015</v>
      </c>
      <c r="J5718">
        <f t="shared" si="267"/>
        <v>2022</v>
      </c>
      <c r="P5718" t="str">
        <f>MID(VLOOKUP($D5718,業務!$A$1:$E$11,2,FALSE),FIND("/",VLOOKUP($D5718,業務!$A$1:$E$11,2,FALSE))+1,2)</f>
        <v>專員</v>
      </c>
      <c r="Q5718">
        <f t="shared" si="268"/>
        <v>0.01</v>
      </c>
      <c r="R5718">
        <f t="shared" si="269"/>
        <v>984.00000000000011</v>
      </c>
    </row>
    <row r="5719" spans="1:18" ht="15.75" customHeight="1">
      <c r="A5719" s="19">
        <v>5718</v>
      </c>
      <c r="B5719" s="4">
        <v>42</v>
      </c>
      <c r="C5719" s="15">
        <v>266</v>
      </c>
      <c r="D5719" s="21">
        <v>6</v>
      </c>
      <c r="E5719" s="22">
        <v>44901</v>
      </c>
      <c r="F5719" s="26">
        <v>10</v>
      </c>
      <c r="G5719" s="24">
        <v>7.0000000000000007E-2</v>
      </c>
      <c r="H5719">
        <f>VLOOKUP($B5719,產品!$A$1:$E$61,4,FALSE)*(1-$G5719)*$F5719</f>
        <v>139499.99999999997</v>
      </c>
      <c r="I5719" s="58">
        <f>$H5719-VLOOKUP($B5719,產品!$A$2:$E$61,5,FALSE)*F5719-$R5719</f>
        <v>40604.999999999971</v>
      </c>
      <c r="J5719">
        <f t="shared" si="267"/>
        <v>2022</v>
      </c>
      <c r="P5719" t="str">
        <f>MID(VLOOKUP($D5719,業務!$A$1:$E$11,2,FALSE),FIND("/",VLOOKUP($D5719,業務!$A$1:$E$11,2,FALSE))+1,2)</f>
        <v>專員</v>
      </c>
      <c r="Q5719">
        <f t="shared" si="268"/>
        <v>0.01</v>
      </c>
      <c r="R5719">
        <f t="shared" si="269"/>
        <v>1394.9999999999998</v>
      </c>
    </row>
    <row r="5720" spans="1:18" ht="15.75" customHeight="1">
      <c r="A5720" s="19">
        <v>5719</v>
      </c>
      <c r="B5720" s="4">
        <v>53</v>
      </c>
      <c r="C5720" s="15">
        <v>3</v>
      </c>
      <c r="D5720" s="21">
        <v>3</v>
      </c>
      <c r="E5720" s="22">
        <v>44901</v>
      </c>
      <c r="F5720" s="26">
        <v>10</v>
      </c>
      <c r="G5720" s="24">
        <v>0.15</v>
      </c>
      <c r="H5720">
        <f>VLOOKUP($B5720,產品!$A$1:$E$61,4,FALSE)*(1-$G5720)*$F5720</f>
        <v>127500</v>
      </c>
      <c r="I5720" s="58">
        <f>$H5720-VLOOKUP($B5720,產品!$A$2:$E$61,5,FALSE)*F5720-$R5720</f>
        <v>20460</v>
      </c>
      <c r="J5720">
        <f t="shared" si="267"/>
        <v>2022</v>
      </c>
      <c r="P5720" t="str">
        <f>MID(VLOOKUP($D5720,業務!$A$1:$E$11,2,FALSE),FIND("/",VLOOKUP($D5720,業務!$A$1:$E$11,2,FALSE))+1,2)</f>
        <v>協理</v>
      </c>
      <c r="Q5720">
        <f t="shared" si="268"/>
        <v>1.6E-2</v>
      </c>
      <c r="R5720">
        <f t="shared" si="269"/>
        <v>2040</v>
      </c>
    </row>
    <row r="5721" spans="1:18" ht="15.75" customHeight="1">
      <c r="A5721" s="19">
        <v>5720</v>
      </c>
      <c r="B5721" s="4">
        <v>16</v>
      </c>
      <c r="C5721" s="15">
        <v>286</v>
      </c>
      <c r="D5721" s="21">
        <v>2</v>
      </c>
      <c r="E5721" s="22">
        <v>44901</v>
      </c>
      <c r="F5721" s="26">
        <v>10</v>
      </c>
      <c r="G5721" s="24">
        <v>0.15</v>
      </c>
      <c r="H5721">
        <f>VLOOKUP($B5721,產品!$A$1:$E$61,4,FALSE)*(1-$G5721)*$F5721</f>
        <v>15300</v>
      </c>
      <c r="I5721" s="58">
        <f>$H5721-VLOOKUP($B5721,產品!$A$2:$E$61,5,FALSE)*F5721-$R5721</f>
        <v>7870.5</v>
      </c>
      <c r="J5721">
        <f t="shared" si="267"/>
        <v>2022</v>
      </c>
      <c r="P5721" t="str">
        <f>MID(VLOOKUP($D5721,業務!$A$1:$E$11,2,FALSE),FIND("/",VLOOKUP($D5721,業務!$A$1:$E$11,2,FALSE))+1,2)</f>
        <v>經理</v>
      </c>
      <c r="Q5721">
        <f t="shared" si="268"/>
        <v>1.4999999999999999E-2</v>
      </c>
      <c r="R5721">
        <f t="shared" si="269"/>
        <v>229.5</v>
      </c>
    </row>
    <row r="5722" spans="1:18" ht="15.75" customHeight="1">
      <c r="A5722" s="19">
        <v>5721</v>
      </c>
      <c r="B5722" s="4">
        <v>10</v>
      </c>
      <c r="C5722" s="15">
        <v>10</v>
      </c>
      <c r="D5722" s="21">
        <v>3</v>
      </c>
      <c r="E5722" s="33">
        <v>44901</v>
      </c>
      <c r="F5722" s="14">
        <v>13</v>
      </c>
      <c r="G5722" s="34">
        <v>0.19</v>
      </c>
      <c r="H5722">
        <f>VLOOKUP($B5722,產品!$A$1:$E$61,4,FALSE)*(1-$G5722)*$F5722</f>
        <v>10530</v>
      </c>
      <c r="I5722" s="58">
        <f>$H5722-VLOOKUP($B5722,產品!$A$2:$E$61,5,FALSE)*F5722-$R5722</f>
        <v>5161.5200000000004</v>
      </c>
      <c r="J5722">
        <f t="shared" si="267"/>
        <v>2022</v>
      </c>
      <c r="P5722" t="str">
        <f>MID(VLOOKUP($D5722,業務!$A$1:$E$11,2,FALSE),FIND("/",VLOOKUP($D5722,業務!$A$1:$E$11,2,FALSE))+1,2)</f>
        <v>協理</v>
      </c>
      <c r="Q5722">
        <f t="shared" si="268"/>
        <v>1.6E-2</v>
      </c>
      <c r="R5722">
        <f t="shared" si="269"/>
        <v>168.48</v>
      </c>
    </row>
    <row r="5723" spans="1:18" ht="15.75" customHeight="1">
      <c r="A5723" s="19">
        <v>5722</v>
      </c>
      <c r="B5723" s="4">
        <v>22</v>
      </c>
      <c r="C5723" s="15">
        <v>284</v>
      </c>
      <c r="D5723" s="21">
        <v>1</v>
      </c>
      <c r="E5723" s="22">
        <v>44901</v>
      </c>
      <c r="F5723" s="26">
        <v>15</v>
      </c>
      <c r="G5723" s="24">
        <v>0.18</v>
      </c>
      <c r="H5723">
        <f>VLOOKUP($B5723,產品!$A$1:$E$61,4,FALSE)*(1-$G5723)*$F5723</f>
        <v>22140</v>
      </c>
      <c r="I5723" s="58">
        <f>$H5723-VLOOKUP($B5723,產品!$A$2:$E$61,5,FALSE)*F5723-$R5723</f>
        <v>11118.6</v>
      </c>
      <c r="J5723">
        <f t="shared" si="267"/>
        <v>2022</v>
      </c>
      <c r="P5723" t="str">
        <f>MID(VLOOKUP($D5723,業務!$A$1:$E$11,2,FALSE),FIND("/",VLOOKUP($D5723,業務!$A$1:$E$11,2,FALSE))+1,2)</f>
        <v>專員</v>
      </c>
      <c r="Q5723">
        <f t="shared" si="268"/>
        <v>0.01</v>
      </c>
      <c r="R5723">
        <f t="shared" si="269"/>
        <v>221.4</v>
      </c>
    </row>
    <row r="5724" spans="1:18" ht="15.75" customHeight="1">
      <c r="A5724" s="19">
        <v>5723</v>
      </c>
      <c r="B5724" s="4">
        <v>32</v>
      </c>
      <c r="C5724" s="15">
        <v>263</v>
      </c>
      <c r="D5724" s="21">
        <v>4</v>
      </c>
      <c r="E5724" s="22">
        <v>44901</v>
      </c>
      <c r="F5724" s="26">
        <v>25</v>
      </c>
      <c r="G5724" s="24">
        <v>7.0000000000000007E-2</v>
      </c>
      <c r="H5724">
        <f>VLOOKUP($B5724,產品!$A$1:$E$61,4,FALSE)*(1-$G5724)*$F5724</f>
        <v>174374.99999999997</v>
      </c>
      <c r="I5724" s="58">
        <f>$H5724-VLOOKUP($B5724,產品!$A$2:$E$61,5,FALSE)*F5724-$R5724</f>
        <v>59782.499999999971</v>
      </c>
      <c r="J5724">
        <f t="shared" si="267"/>
        <v>2022</v>
      </c>
      <c r="P5724" t="str">
        <f>MID(VLOOKUP($D5724,業務!$A$1:$E$11,2,FALSE),FIND("/",VLOOKUP($D5724,業務!$A$1:$E$11,2,FALSE))+1,2)</f>
        <v>副理</v>
      </c>
      <c r="Q5724">
        <f t="shared" si="268"/>
        <v>1.2E-2</v>
      </c>
      <c r="R5724">
        <f t="shared" si="269"/>
        <v>2092.4999999999995</v>
      </c>
    </row>
    <row r="5725" spans="1:18" ht="15.75" customHeight="1">
      <c r="A5725" s="19">
        <v>5724</v>
      </c>
      <c r="B5725" s="4">
        <v>4</v>
      </c>
      <c r="C5725" s="15">
        <v>4</v>
      </c>
      <c r="D5725" s="21">
        <v>8</v>
      </c>
      <c r="E5725" s="22">
        <v>44901</v>
      </c>
      <c r="F5725" s="26">
        <v>105</v>
      </c>
      <c r="G5725" s="24">
        <v>0.11</v>
      </c>
      <c r="H5725">
        <f>VLOOKUP($B5725,產品!$A$1:$E$61,4,FALSE)*(1-$G5725)*$F5725</f>
        <v>93450</v>
      </c>
      <c r="I5725" s="58">
        <f>$H5725-VLOOKUP($B5725,產品!$A$2:$E$61,5,FALSE)*F5725-$R5725</f>
        <v>50515.5</v>
      </c>
      <c r="J5725">
        <f t="shared" si="267"/>
        <v>2022</v>
      </c>
      <c r="P5725" t="str">
        <f>MID(VLOOKUP($D5725,業務!$A$1:$E$11,2,FALSE),FIND("/",VLOOKUP($D5725,業務!$A$1:$E$11,2,FALSE))+1,2)</f>
        <v>專員</v>
      </c>
      <c r="Q5725">
        <f t="shared" si="268"/>
        <v>0.01</v>
      </c>
      <c r="R5725">
        <f t="shared" si="269"/>
        <v>934.5</v>
      </c>
    </row>
    <row r="5726" spans="1:18" ht="15.75" customHeight="1">
      <c r="A5726" s="19">
        <v>5725</v>
      </c>
      <c r="B5726" s="4">
        <v>29</v>
      </c>
      <c r="C5726" s="15">
        <v>285</v>
      </c>
      <c r="D5726" s="21">
        <v>9</v>
      </c>
      <c r="E5726" s="22">
        <v>44902</v>
      </c>
      <c r="F5726" s="26">
        <v>50</v>
      </c>
      <c r="G5726" s="24">
        <v>0.06</v>
      </c>
      <c r="H5726">
        <f>VLOOKUP($B5726,產品!$A$1:$E$61,4,FALSE)*(1-$G5726)*$F5726</f>
        <v>282000</v>
      </c>
      <c r="I5726" s="58">
        <f>$H5726-VLOOKUP($B5726,產品!$A$2:$E$61,5,FALSE)*F5726-$R5726</f>
        <v>97770</v>
      </c>
      <c r="J5726">
        <f t="shared" si="267"/>
        <v>2022</v>
      </c>
      <c r="P5726" t="str">
        <f>MID(VLOOKUP($D5726,業務!$A$1:$E$11,2,FALSE),FIND("/",VLOOKUP($D5726,業務!$A$1:$E$11,2,FALSE))+1,2)</f>
        <v>經理</v>
      </c>
      <c r="Q5726">
        <f t="shared" si="268"/>
        <v>1.4999999999999999E-2</v>
      </c>
      <c r="R5726">
        <f t="shared" si="269"/>
        <v>4230</v>
      </c>
    </row>
    <row r="5727" spans="1:18" ht="15.75" customHeight="1">
      <c r="A5727" s="19">
        <v>5726</v>
      </c>
      <c r="B5727" s="4">
        <v>15</v>
      </c>
      <c r="C5727" s="15">
        <v>258</v>
      </c>
      <c r="D5727" s="21">
        <v>2</v>
      </c>
      <c r="E5727" s="33">
        <v>44902</v>
      </c>
      <c r="F5727" s="14">
        <v>60</v>
      </c>
      <c r="G5727" s="34">
        <v>0.06</v>
      </c>
      <c r="H5727">
        <f>VLOOKUP($B5727,產品!$A$1:$E$61,4,FALSE)*(1-$G5727)*$F5727</f>
        <v>101520</v>
      </c>
      <c r="I5727" s="58">
        <f>$H5727-VLOOKUP($B5727,產品!$A$2:$E$61,5,FALSE)*F5727-$R5727</f>
        <v>56797.2</v>
      </c>
      <c r="J5727">
        <f t="shared" si="267"/>
        <v>2022</v>
      </c>
      <c r="P5727" t="str">
        <f>MID(VLOOKUP($D5727,業務!$A$1:$E$11,2,FALSE),FIND("/",VLOOKUP($D5727,業務!$A$1:$E$11,2,FALSE))+1,2)</f>
        <v>經理</v>
      </c>
      <c r="Q5727">
        <f t="shared" si="268"/>
        <v>1.4999999999999999E-2</v>
      </c>
      <c r="R5727">
        <f t="shared" si="269"/>
        <v>1522.8</v>
      </c>
    </row>
    <row r="5728" spans="1:18" ht="15.75" customHeight="1">
      <c r="A5728" s="19">
        <v>5727</v>
      </c>
      <c r="B5728" s="4">
        <v>22</v>
      </c>
      <c r="C5728" s="15">
        <v>116</v>
      </c>
      <c r="D5728" s="21">
        <v>9</v>
      </c>
      <c r="E5728" s="22">
        <v>44902</v>
      </c>
      <c r="F5728" s="26">
        <v>125</v>
      </c>
      <c r="G5728" s="24">
        <v>0.11</v>
      </c>
      <c r="H5728">
        <f>VLOOKUP($B5728,產品!$A$1:$E$61,4,FALSE)*(1-$G5728)*$F5728</f>
        <v>200250</v>
      </c>
      <c r="I5728" s="58">
        <f>$H5728-VLOOKUP($B5728,產品!$A$2:$E$61,5,FALSE)*F5728-$R5728</f>
        <v>107246.25</v>
      </c>
      <c r="J5728">
        <f t="shared" si="267"/>
        <v>2022</v>
      </c>
      <c r="P5728" t="str">
        <f>MID(VLOOKUP($D5728,業務!$A$1:$E$11,2,FALSE),FIND("/",VLOOKUP($D5728,業務!$A$1:$E$11,2,FALSE))+1,2)</f>
        <v>經理</v>
      </c>
      <c r="Q5728">
        <f t="shared" si="268"/>
        <v>1.4999999999999999E-2</v>
      </c>
      <c r="R5728">
        <f t="shared" si="269"/>
        <v>3003.75</v>
      </c>
    </row>
    <row r="5729" spans="1:18" ht="15.75" customHeight="1">
      <c r="A5729" s="19">
        <v>5728</v>
      </c>
      <c r="B5729" s="4">
        <v>31</v>
      </c>
      <c r="C5729" s="15">
        <v>2</v>
      </c>
      <c r="D5729" s="21">
        <v>3</v>
      </c>
      <c r="E5729" s="22">
        <v>44903</v>
      </c>
      <c r="F5729" s="26">
        <v>3</v>
      </c>
      <c r="G5729" s="24">
        <v>0.11</v>
      </c>
      <c r="H5729">
        <f>VLOOKUP($B5729,產品!$A$1:$E$61,4,FALSE)*(1-$G5729)*$F5729</f>
        <v>18690</v>
      </c>
      <c r="I5729" s="58">
        <f>$H5729-VLOOKUP($B5729,產品!$A$2:$E$61,5,FALSE)*F5729-$R5729</f>
        <v>5790.96</v>
      </c>
      <c r="J5729">
        <f t="shared" si="267"/>
        <v>2022</v>
      </c>
      <c r="P5729" t="str">
        <f>MID(VLOOKUP($D5729,業務!$A$1:$E$11,2,FALSE),FIND("/",VLOOKUP($D5729,業務!$A$1:$E$11,2,FALSE))+1,2)</f>
        <v>協理</v>
      </c>
      <c r="Q5729">
        <f t="shared" si="268"/>
        <v>1.6E-2</v>
      </c>
      <c r="R5729">
        <f t="shared" si="269"/>
        <v>299.04000000000002</v>
      </c>
    </row>
    <row r="5730" spans="1:18" ht="15.75" customHeight="1">
      <c r="A5730" s="19">
        <v>5729</v>
      </c>
      <c r="B5730" s="4">
        <v>30</v>
      </c>
      <c r="C5730" s="15">
        <v>287</v>
      </c>
      <c r="D5730" s="21">
        <v>4</v>
      </c>
      <c r="E5730" s="22">
        <v>44903</v>
      </c>
      <c r="F5730" s="26">
        <v>30</v>
      </c>
      <c r="G5730" s="24">
        <v>0.2</v>
      </c>
      <c r="H5730">
        <f>VLOOKUP($B5730,產品!$A$1:$E$61,4,FALSE)*(1-$G5730)*$F5730</f>
        <v>156000</v>
      </c>
      <c r="I5730" s="58">
        <f>$H5730-VLOOKUP($B5730,產品!$A$2:$E$61,5,FALSE)*F5730-$R5730</f>
        <v>37128</v>
      </c>
      <c r="J5730">
        <f t="shared" si="267"/>
        <v>2022</v>
      </c>
      <c r="P5730" t="str">
        <f>MID(VLOOKUP($D5730,業務!$A$1:$E$11,2,FALSE),FIND("/",VLOOKUP($D5730,業務!$A$1:$E$11,2,FALSE))+1,2)</f>
        <v>副理</v>
      </c>
      <c r="Q5730">
        <f t="shared" si="268"/>
        <v>1.2E-2</v>
      </c>
      <c r="R5730">
        <f t="shared" si="269"/>
        <v>1872</v>
      </c>
    </row>
    <row r="5731" spans="1:18" ht="15.75" customHeight="1">
      <c r="A5731" s="19">
        <v>5730</v>
      </c>
      <c r="B5731" s="4">
        <v>44</v>
      </c>
      <c r="C5731" s="15">
        <v>269</v>
      </c>
      <c r="D5731" s="21">
        <v>9</v>
      </c>
      <c r="E5731" s="22">
        <v>44904</v>
      </c>
      <c r="F5731" s="26">
        <v>3</v>
      </c>
      <c r="G5731" s="24">
        <v>0.1</v>
      </c>
      <c r="H5731">
        <f>VLOOKUP($B5731,產品!$A$1:$E$61,4,FALSE)*(1-$G5731)*$F5731</f>
        <v>54000</v>
      </c>
      <c r="I5731" s="58">
        <f>$H5731-VLOOKUP($B5731,產品!$A$2:$E$61,5,FALSE)*F5731-$R5731</f>
        <v>14190</v>
      </c>
      <c r="J5731">
        <f t="shared" si="267"/>
        <v>2022</v>
      </c>
      <c r="P5731" t="str">
        <f>MID(VLOOKUP($D5731,業務!$A$1:$E$11,2,FALSE),FIND("/",VLOOKUP($D5731,業務!$A$1:$E$11,2,FALSE))+1,2)</f>
        <v>經理</v>
      </c>
      <c r="Q5731">
        <f t="shared" si="268"/>
        <v>1.4999999999999999E-2</v>
      </c>
      <c r="R5731">
        <f t="shared" si="269"/>
        <v>810</v>
      </c>
    </row>
    <row r="5732" spans="1:18" ht="15.75" customHeight="1">
      <c r="A5732" s="19">
        <v>5731</v>
      </c>
      <c r="B5732" s="4">
        <v>50</v>
      </c>
      <c r="C5732" s="15">
        <v>265</v>
      </c>
      <c r="D5732" s="21">
        <v>1</v>
      </c>
      <c r="E5732" s="22">
        <v>44904</v>
      </c>
      <c r="F5732" s="26">
        <v>3</v>
      </c>
      <c r="G5732" s="24">
        <v>0.1</v>
      </c>
      <c r="H5732">
        <f>VLOOKUP($B5732,產品!$A$1:$E$61,4,FALSE)*(1-$G5732)*$F5732</f>
        <v>48600</v>
      </c>
      <c r="I5732" s="58">
        <f>$H5732-VLOOKUP($B5732,產品!$A$2:$E$61,5,FALSE)*F5732-$R5732</f>
        <v>10314</v>
      </c>
      <c r="J5732">
        <f t="shared" si="267"/>
        <v>2022</v>
      </c>
      <c r="P5732" t="str">
        <f>MID(VLOOKUP($D5732,業務!$A$1:$E$11,2,FALSE),FIND("/",VLOOKUP($D5732,業務!$A$1:$E$11,2,FALSE))+1,2)</f>
        <v>專員</v>
      </c>
      <c r="Q5732">
        <f t="shared" si="268"/>
        <v>0.01</v>
      </c>
      <c r="R5732">
        <f t="shared" si="269"/>
        <v>486</v>
      </c>
    </row>
    <row r="5733" spans="1:18" ht="15.75" customHeight="1">
      <c r="A5733" s="19">
        <v>5732</v>
      </c>
      <c r="B5733" s="4">
        <v>58</v>
      </c>
      <c r="C5733" s="15">
        <v>112</v>
      </c>
      <c r="D5733" s="21">
        <v>9</v>
      </c>
      <c r="E5733" s="22">
        <v>44904</v>
      </c>
      <c r="F5733" s="26">
        <v>6</v>
      </c>
      <c r="G5733" s="24">
        <v>0.11</v>
      </c>
      <c r="H5733">
        <f>VLOOKUP($B5733,產品!$A$1:$E$61,4,FALSE)*(1-$G5733)*$F5733</f>
        <v>112140</v>
      </c>
      <c r="I5733" s="58">
        <f>$H5733-VLOOKUP($B5733,產品!$A$2:$E$61,5,FALSE)*F5733-$R5733</f>
        <v>22257.900000000016</v>
      </c>
      <c r="J5733">
        <f t="shared" si="267"/>
        <v>2022</v>
      </c>
      <c r="P5733" t="str">
        <f>MID(VLOOKUP($D5733,業務!$A$1:$E$11,2,FALSE),FIND("/",VLOOKUP($D5733,業務!$A$1:$E$11,2,FALSE))+1,2)</f>
        <v>經理</v>
      </c>
      <c r="Q5733">
        <f t="shared" si="268"/>
        <v>1.4999999999999999E-2</v>
      </c>
      <c r="R5733">
        <f t="shared" si="269"/>
        <v>1682.1</v>
      </c>
    </row>
    <row r="5734" spans="1:18" ht="15.75" customHeight="1">
      <c r="A5734" s="19">
        <v>5733</v>
      </c>
      <c r="B5734" s="4">
        <v>40</v>
      </c>
      <c r="C5734" s="15">
        <v>5</v>
      </c>
      <c r="D5734" s="21">
        <v>3</v>
      </c>
      <c r="E5734" s="22">
        <v>44904</v>
      </c>
      <c r="F5734" s="26">
        <v>7</v>
      </c>
      <c r="G5734" s="24">
        <v>7.0000000000000007E-2</v>
      </c>
      <c r="H5734">
        <f>VLOOKUP($B5734,產品!$A$1:$E$61,4,FALSE)*(1-$G5734)*$F5734</f>
        <v>130200</v>
      </c>
      <c r="I5734" s="58">
        <f>$H5734-VLOOKUP($B5734,產品!$A$2:$E$61,5,FALSE)*F5734-$R5734</f>
        <v>37116.800000000003</v>
      </c>
      <c r="J5734">
        <f t="shared" si="267"/>
        <v>2022</v>
      </c>
      <c r="P5734" t="str">
        <f>MID(VLOOKUP($D5734,業務!$A$1:$E$11,2,FALSE),FIND("/",VLOOKUP($D5734,業務!$A$1:$E$11,2,FALSE))+1,2)</f>
        <v>協理</v>
      </c>
      <c r="Q5734">
        <f t="shared" si="268"/>
        <v>1.6E-2</v>
      </c>
      <c r="R5734">
        <f t="shared" si="269"/>
        <v>2083.1999999999998</v>
      </c>
    </row>
    <row r="5735" spans="1:18" ht="15.75" customHeight="1">
      <c r="A5735" s="19">
        <v>5734</v>
      </c>
      <c r="B5735" s="4">
        <v>36</v>
      </c>
      <c r="C5735" s="15">
        <v>258</v>
      </c>
      <c r="D5735" s="21">
        <v>2</v>
      </c>
      <c r="E5735" s="33">
        <v>44904</v>
      </c>
      <c r="F5735" s="14">
        <v>7</v>
      </c>
      <c r="G5735" s="34">
        <v>0.13</v>
      </c>
      <c r="H5735">
        <f>VLOOKUP($B5735,產品!$A$1:$E$61,4,FALSE)*(1-$G5735)*$F5735</f>
        <v>54810</v>
      </c>
      <c r="I5735" s="58">
        <f>$H5735-VLOOKUP($B5735,產品!$A$2:$E$61,5,FALSE)*F5735-$R5735</f>
        <v>16187.85</v>
      </c>
      <c r="J5735">
        <f t="shared" si="267"/>
        <v>2022</v>
      </c>
      <c r="P5735" t="str">
        <f>MID(VLOOKUP($D5735,業務!$A$1:$E$11,2,FALSE),FIND("/",VLOOKUP($D5735,業務!$A$1:$E$11,2,FALSE))+1,2)</f>
        <v>經理</v>
      </c>
      <c r="Q5735">
        <f t="shared" si="268"/>
        <v>1.4999999999999999E-2</v>
      </c>
      <c r="R5735">
        <f t="shared" si="269"/>
        <v>822.15</v>
      </c>
    </row>
    <row r="5736" spans="1:18" ht="15.75" customHeight="1">
      <c r="A5736" s="19">
        <v>5735</v>
      </c>
      <c r="B5736" s="4">
        <v>51</v>
      </c>
      <c r="C5736" s="15">
        <v>123</v>
      </c>
      <c r="D5736" s="21">
        <v>8</v>
      </c>
      <c r="E5736" s="33">
        <v>44904</v>
      </c>
      <c r="F5736" s="14">
        <v>7</v>
      </c>
      <c r="G5736" s="34">
        <v>0.19</v>
      </c>
      <c r="H5736">
        <f>VLOOKUP($B5736,產品!$A$1:$E$61,4,FALSE)*(1-$G5736)*$F5736</f>
        <v>113400.00000000001</v>
      </c>
      <c r="I5736" s="58">
        <f>$H5736-VLOOKUP($B5736,產品!$A$2:$E$61,5,FALSE)*F5736-$R5736</f>
        <v>14266.000000000015</v>
      </c>
      <c r="J5736">
        <f t="shared" si="267"/>
        <v>2022</v>
      </c>
      <c r="P5736" t="str">
        <f>MID(VLOOKUP($D5736,業務!$A$1:$E$11,2,FALSE),FIND("/",VLOOKUP($D5736,業務!$A$1:$E$11,2,FALSE))+1,2)</f>
        <v>專員</v>
      </c>
      <c r="Q5736">
        <f t="shared" si="268"/>
        <v>0.01</v>
      </c>
      <c r="R5736">
        <f t="shared" si="269"/>
        <v>1134.0000000000002</v>
      </c>
    </row>
    <row r="5737" spans="1:18" ht="15.75" customHeight="1">
      <c r="A5737" s="19">
        <v>5736</v>
      </c>
      <c r="B5737" s="4">
        <v>12</v>
      </c>
      <c r="C5737" s="15">
        <v>4</v>
      </c>
      <c r="D5737" s="21">
        <v>10</v>
      </c>
      <c r="E5737" s="22">
        <v>44904</v>
      </c>
      <c r="F5737" s="26">
        <v>50</v>
      </c>
      <c r="G5737" s="24">
        <v>0.06</v>
      </c>
      <c r="H5737">
        <f>VLOOKUP($B5737,產品!$A$1:$E$61,4,FALSE)*(1-$G5737)*$F5737</f>
        <v>47000</v>
      </c>
      <c r="I5737" s="58">
        <f>$H5737-VLOOKUP($B5737,產品!$A$2:$E$61,5,FALSE)*F5737-$R5737</f>
        <v>26530</v>
      </c>
      <c r="J5737">
        <f t="shared" si="267"/>
        <v>2022</v>
      </c>
      <c r="P5737" t="str">
        <f>MID(VLOOKUP($D5737,業務!$A$1:$E$11,2,FALSE),FIND("/",VLOOKUP($D5737,業務!$A$1:$E$11,2,FALSE))+1,2)</f>
        <v>專員</v>
      </c>
      <c r="Q5737">
        <f t="shared" si="268"/>
        <v>0.01</v>
      </c>
      <c r="R5737">
        <f t="shared" si="269"/>
        <v>470</v>
      </c>
    </row>
    <row r="5738" spans="1:18" ht="15.75" customHeight="1">
      <c r="A5738" s="19">
        <v>5737</v>
      </c>
      <c r="B5738" s="4">
        <v>5</v>
      </c>
      <c r="C5738" s="15">
        <v>122</v>
      </c>
      <c r="D5738" s="21">
        <v>8</v>
      </c>
      <c r="E5738" s="22">
        <v>44905</v>
      </c>
      <c r="F5738" s="26">
        <v>20</v>
      </c>
      <c r="G5738" s="24">
        <v>0.06</v>
      </c>
      <c r="H5738">
        <f>VLOOKUP($B5738,產品!$A$1:$E$61,4,FALSE)*(1-$G5738)*$F5738</f>
        <v>18800</v>
      </c>
      <c r="I5738" s="58">
        <f>$H5738-VLOOKUP($B5738,產品!$A$2:$E$61,5,FALSE)*F5738-$R5738</f>
        <v>10612</v>
      </c>
      <c r="J5738">
        <f t="shared" si="267"/>
        <v>2022</v>
      </c>
      <c r="P5738" t="str">
        <f>MID(VLOOKUP($D5738,業務!$A$1:$E$11,2,FALSE),FIND("/",VLOOKUP($D5738,業務!$A$1:$E$11,2,FALSE))+1,2)</f>
        <v>專員</v>
      </c>
      <c r="Q5738">
        <f t="shared" si="268"/>
        <v>0.01</v>
      </c>
      <c r="R5738">
        <f t="shared" si="269"/>
        <v>188</v>
      </c>
    </row>
    <row r="5739" spans="1:18" ht="15.75" customHeight="1">
      <c r="A5739" s="19">
        <v>5738</v>
      </c>
      <c r="B5739" s="4">
        <v>9</v>
      </c>
      <c r="C5739" s="15">
        <v>273</v>
      </c>
      <c r="D5739" s="21">
        <v>2</v>
      </c>
      <c r="E5739" s="33">
        <v>44905</v>
      </c>
      <c r="F5739" s="14">
        <v>50</v>
      </c>
      <c r="G5739" s="34">
        <v>7.0000000000000007E-2</v>
      </c>
      <c r="H5739">
        <f>VLOOKUP($B5739,產品!$A$1:$E$61,4,FALSE)*(1-$G5739)*$F5739</f>
        <v>46499.999999999993</v>
      </c>
      <c r="I5739" s="58">
        <f>$H5739-VLOOKUP($B5739,產品!$A$2:$E$61,5,FALSE)*F5739-$R5739</f>
        <v>25802.499999999993</v>
      </c>
      <c r="J5739">
        <f t="shared" si="267"/>
        <v>2022</v>
      </c>
      <c r="P5739" t="str">
        <f>MID(VLOOKUP($D5739,業務!$A$1:$E$11,2,FALSE),FIND("/",VLOOKUP($D5739,業務!$A$1:$E$11,2,FALSE))+1,2)</f>
        <v>經理</v>
      </c>
      <c r="Q5739">
        <f t="shared" si="268"/>
        <v>1.4999999999999999E-2</v>
      </c>
      <c r="R5739">
        <f t="shared" si="269"/>
        <v>697.49999999999989</v>
      </c>
    </row>
    <row r="5740" spans="1:18" ht="15.75" customHeight="1">
      <c r="A5740" s="19">
        <v>5739</v>
      </c>
      <c r="B5740" s="4">
        <v>60</v>
      </c>
      <c r="C5740" s="15">
        <v>265</v>
      </c>
      <c r="D5740" s="21">
        <v>9</v>
      </c>
      <c r="E5740" s="22">
        <v>44906</v>
      </c>
      <c r="F5740" s="26">
        <v>6</v>
      </c>
      <c r="G5740" s="24">
        <v>0.05</v>
      </c>
      <c r="H5740">
        <f>VLOOKUP($B5740,產品!$A$1:$E$61,4,FALSE)*(1-$G5740)*$F5740</f>
        <v>142500</v>
      </c>
      <c r="I5740" s="58">
        <f>$H5740-VLOOKUP($B5740,產品!$A$2:$E$61,5,FALSE)*F5740-$R5740</f>
        <v>35362.5</v>
      </c>
      <c r="J5740">
        <f t="shared" si="267"/>
        <v>2022</v>
      </c>
      <c r="P5740" t="str">
        <f>MID(VLOOKUP($D5740,業務!$A$1:$E$11,2,FALSE),FIND("/",VLOOKUP($D5740,業務!$A$1:$E$11,2,FALSE))+1,2)</f>
        <v>經理</v>
      </c>
      <c r="Q5740">
        <f t="shared" si="268"/>
        <v>1.4999999999999999E-2</v>
      </c>
      <c r="R5740">
        <f t="shared" si="269"/>
        <v>2137.5</v>
      </c>
    </row>
    <row r="5741" spans="1:18" ht="15.75" customHeight="1">
      <c r="A5741" s="19">
        <v>5740</v>
      </c>
      <c r="B5741" s="4">
        <v>53</v>
      </c>
      <c r="C5741" s="15">
        <v>8</v>
      </c>
      <c r="D5741" s="21">
        <v>7</v>
      </c>
      <c r="E5741" s="33">
        <v>44906</v>
      </c>
      <c r="F5741" s="14">
        <v>7</v>
      </c>
      <c r="G5741" s="34">
        <v>0.16</v>
      </c>
      <c r="H5741">
        <f>VLOOKUP($B5741,產品!$A$1:$E$61,4,FALSE)*(1-$G5741)*$F5741</f>
        <v>88200</v>
      </c>
      <c r="I5741" s="58">
        <f>$H5741-VLOOKUP($B5741,產品!$A$2:$E$61,5,FALSE)*F5741-$R5741</f>
        <v>13641.6</v>
      </c>
      <c r="J5741">
        <f t="shared" si="267"/>
        <v>2022</v>
      </c>
      <c r="P5741" t="str">
        <f>MID(VLOOKUP($D5741,業務!$A$1:$E$11,2,FALSE),FIND("/",VLOOKUP($D5741,業務!$A$1:$E$11,2,FALSE))+1,2)</f>
        <v>副理</v>
      </c>
      <c r="Q5741">
        <f t="shared" si="268"/>
        <v>1.2E-2</v>
      </c>
      <c r="R5741">
        <f t="shared" si="269"/>
        <v>1058.4000000000001</v>
      </c>
    </row>
    <row r="5742" spans="1:18" ht="15.75" customHeight="1">
      <c r="A5742" s="19">
        <v>5741</v>
      </c>
      <c r="B5742" s="4">
        <v>5</v>
      </c>
      <c r="C5742" s="15">
        <v>290</v>
      </c>
      <c r="D5742" s="21">
        <v>10</v>
      </c>
      <c r="E5742" s="22">
        <v>44906</v>
      </c>
      <c r="F5742" s="26">
        <v>200</v>
      </c>
      <c r="G5742" s="24">
        <v>0.18</v>
      </c>
      <c r="H5742">
        <f>VLOOKUP($B5742,產品!$A$1:$E$61,4,FALSE)*(1-$G5742)*$F5742</f>
        <v>164000.00000000003</v>
      </c>
      <c r="I5742" s="58">
        <f>$H5742-VLOOKUP($B5742,產品!$A$2:$E$61,5,FALSE)*F5742-$R5742</f>
        <v>82360.000000000029</v>
      </c>
      <c r="J5742">
        <f t="shared" si="267"/>
        <v>2022</v>
      </c>
      <c r="P5742" t="str">
        <f>MID(VLOOKUP($D5742,業務!$A$1:$E$11,2,FALSE),FIND("/",VLOOKUP($D5742,業務!$A$1:$E$11,2,FALSE))+1,2)</f>
        <v>專員</v>
      </c>
      <c r="Q5742">
        <f t="shared" si="268"/>
        <v>0.01</v>
      </c>
      <c r="R5742">
        <f t="shared" si="269"/>
        <v>1640.0000000000002</v>
      </c>
    </row>
    <row r="5743" spans="1:18" ht="15.75" customHeight="1">
      <c r="A5743" s="19">
        <v>5742</v>
      </c>
      <c r="B5743" s="4">
        <v>48</v>
      </c>
      <c r="C5743" s="15">
        <v>10</v>
      </c>
      <c r="D5743" s="21">
        <v>1</v>
      </c>
      <c r="E5743" s="22">
        <v>44907</v>
      </c>
      <c r="F5743" s="26">
        <v>10</v>
      </c>
      <c r="G5743" s="24">
        <v>0.18</v>
      </c>
      <c r="H5743">
        <f>VLOOKUP($B5743,產品!$A$1:$E$61,4,FALSE)*(1-$G5743)*$F5743</f>
        <v>180400</v>
      </c>
      <c r="I5743" s="58">
        <f>$H5743-VLOOKUP($B5743,產品!$A$2:$E$61,5,FALSE)*F5743-$R5743</f>
        <v>35596</v>
      </c>
      <c r="J5743">
        <f t="shared" si="267"/>
        <v>2022</v>
      </c>
      <c r="P5743" t="str">
        <f>MID(VLOOKUP($D5743,業務!$A$1:$E$11,2,FALSE),FIND("/",VLOOKUP($D5743,業務!$A$1:$E$11,2,FALSE))+1,2)</f>
        <v>專員</v>
      </c>
      <c r="Q5743">
        <f t="shared" si="268"/>
        <v>0.01</v>
      </c>
      <c r="R5743">
        <f t="shared" si="269"/>
        <v>1804</v>
      </c>
    </row>
    <row r="5744" spans="1:18" ht="15.75" customHeight="1">
      <c r="A5744" s="19">
        <v>5743</v>
      </c>
      <c r="B5744" s="4">
        <v>18</v>
      </c>
      <c r="C5744" s="15">
        <v>276</v>
      </c>
      <c r="D5744" s="21">
        <v>6</v>
      </c>
      <c r="E5744" s="33">
        <v>44907</v>
      </c>
      <c r="F5744" s="14">
        <v>13</v>
      </c>
      <c r="G5744" s="34">
        <v>7.0000000000000007E-2</v>
      </c>
      <c r="H5744">
        <f>VLOOKUP($B5744,產品!$A$1:$E$61,4,FALSE)*(1-$G5744)*$F5744</f>
        <v>21762</v>
      </c>
      <c r="I5744" s="58">
        <f>$H5744-VLOOKUP($B5744,產品!$A$2:$E$61,5,FALSE)*F5744-$R5744</f>
        <v>12184.38</v>
      </c>
      <c r="J5744">
        <f t="shared" si="267"/>
        <v>2022</v>
      </c>
      <c r="P5744" t="str">
        <f>MID(VLOOKUP($D5744,業務!$A$1:$E$11,2,FALSE),FIND("/",VLOOKUP($D5744,業務!$A$1:$E$11,2,FALSE))+1,2)</f>
        <v>專員</v>
      </c>
      <c r="Q5744">
        <f t="shared" si="268"/>
        <v>0.01</v>
      </c>
      <c r="R5744">
        <f t="shared" si="269"/>
        <v>217.62</v>
      </c>
    </row>
    <row r="5745" spans="1:18" ht="15.75" customHeight="1">
      <c r="A5745" s="19">
        <v>5744</v>
      </c>
      <c r="B5745" s="4">
        <v>40</v>
      </c>
      <c r="C5745" s="15">
        <v>278</v>
      </c>
      <c r="D5745" s="21">
        <v>10</v>
      </c>
      <c r="E5745" s="22">
        <v>44908</v>
      </c>
      <c r="F5745" s="26">
        <v>2</v>
      </c>
      <c r="G5745" s="24">
        <v>0.1</v>
      </c>
      <c r="H5745">
        <f>VLOOKUP($B5745,產品!$A$1:$E$61,4,FALSE)*(1-$G5745)*$F5745</f>
        <v>36000</v>
      </c>
      <c r="I5745" s="58">
        <f>$H5745-VLOOKUP($B5745,產品!$A$2:$E$61,5,FALSE)*F5745-$R5745</f>
        <v>9640</v>
      </c>
      <c r="J5745">
        <f t="shared" si="267"/>
        <v>2022</v>
      </c>
      <c r="P5745" t="str">
        <f>MID(VLOOKUP($D5745,業務!$A$1:$E$11,2,FALSE),FIND("/",VLOOKUP($D5745,業務!$A$1:$E$11,2,FALSE))+1,2)</f>
        <v>專員</v>
      </c>
      <c r="Q5745">
        <f t="shared" si="268"/>
        <v>0.01</v>
      </c>
      <c r="R5745">
        <f t="shared" si="269"/>
        <v>360</v>
      </c>
    </row>
    <row r="5746" spans="1:18" ht="15.75" customHeight="1">
      <c r="A5746" s="19">
        <v>5745</v>
      </c>
      <c r="B5746" s="4">
        <v>48</v>
      </c>
      <c r="C5746" s="15">
        <v>9</v>
      </c>
      <c r="D5746" s="21">
        <v>3</v>
      </c>
      <c r="E5746" s="22">
        <v>44908</v>
      </c>
      <c r="F5746" s="26">
        <v>7</v>
      </c>
      <c r="G5746" s="24">
        <v>0.18</v>
      </c>
      <c r="H5746">
        <f>VLOOKUP($B5746,產品!$A$1:$E$61,4,FALSE)*(1-$G5746)*$F5746</f>
        <v>126280</v>
      </c>
      <c r="I5746" s="58">
        <f>$H5746-VLOOKUP($B5746,產品!$A$2:$E$61,5,FALSE)*F5746-$R5746</f>
        <v>24159.52</v>
      </c>
      <c r="J5746">
        <f t="shared" si="267"/>
        <v>2022</v>
      </c>
      <c r="P5746" t="str">
        <f>MID(VLOOKUP($D5746,業務!$A$1:$E$11,2,FALSE),FIND("/",VLOOKUP($D5746,業務!$A$1:$E$11,2,FALSE))+1,2)</f>
        <v>協理</v>
      </c>
      <c r="Q5746">
        <f t="shared" si="268"/>
        <v>1.6E-2</v>
      </c>
      <c r="R5746">
        <f t="shared" si="269"/>
        <v>2020.48</v>
      </c>
    </row>
    <row r="5747" spans="1:18" ht="15.75" customHeight="1">
      <c r="A5747" s="19">
        <v>5746</v>
      </c>
      <c r="B5747" s="4">
        <v>60</v>
      </c>
      <c r="C5747" s="15">
        <v>5</v>
      </c>
      <c r="D5747" s="21">
        <v>5</v>
      </c>
      <c r="E5747" s="33">
        <v>44908</v>
      </c>
      <c r="F5747" s="14">
        <v>11</v>
      </c>
      <c r="G5747" s="34">
        <v>0.19</v>
      </c>
      <c r="H5747">
        <f>VLOOKUP($B5747,產品!$A$1:$E$61,4,FALSE)*(1-$G5747)*$F5747</f>
        <v>222750</v>
      </c>
      <c r="I5747" s="58">
        <f>$H5747-VLOOKUP($B5747,產品!$A$2:$E$61,5,FALSE)*F5747-$R5747</f>
        <v>28022.5</v>
      </c>
      <c r="J5747">
        <f t="shared" si="267"/>
        <v>2022</v>
      </c>
      <c r="P5747" t="str">
        <f>MID(VLOOKUP($D5747,業務!$A$1:$E$11,2,FALSE),FIND("/",VLOOKUP($D5747,業務!$A$1:$E$11,2,FALSE))+1,2)</f>
        <v>專員</v>
      </c>
      <c r="Q5747">
        <f t="shared" si="268"/>
        <v>0.01</v>
      </c>
      <c r="R5747">
        <f t="shared" si="269"/>
        <v>2227.5</v>
      </c>
    </row>
    <row r="5748" spans="1:18" ht="15.75" customHeight="1">
      <c r="A5748" s="19">
        <v>5747</v>
      </c>
      <c r="B5748" s="4">
        <v>49</v>
      </c>
      <c r="C5748" s="15">
        <v>123</v>
      </c>
      <c r="D5748" s="21">
        <v>3</v>
      </c>
      <c r="E5748" s="33">
        <v>44908</v>
      </c>
      <c r="F5748" s="14">
        <v>11</v>
      </c>
      <c r="G5748" s="34">
        <v>0.15</v>
      </c>
      <c r="H5748">
        <f>VLOOKUP($B5748,產品!$A$1:$E$61,4,FALSE)*(1-$G5748)*$F5748</f>
        <v>140250</v>
      </c>
      <c r="I5748" s="58">
        <f>$H5748-VLOOKUP($B5748,產品!$A$2:$E$61,5,FALSE)*F5748-$R5748</f>
        <v>22506</v>
      </c>
      <c r="J5748">
        <f t="shared" si="267"/>
        <v>2022</v>
      </c>
      <c r="P5748" t="str">
        <f>MID(VLOOKUP($D5748,業務!$A$1:$E$11,2,FALSE),FIND("/",VLOOKUP($D5748,業務!$A$1:$E$11,2,FALSE))+1,2)</f>
        <v>協理</v>
      </c>
      <c r="Q5748">
        <f t="shared" si="268"/>
        <v>1.6E-2</v>
      </c>
      <c r="R5748">
        <f t="shared" si="269"/>
        <v>2244</v>
      </c>
    </row>
    <row r="5749" spans="1:18" ht="15.75" customHeight="1">
      <c r="A5749" s="19">
        <v>5748</v>
      </c>
      <c r="B5749" s="4">
        <v>23</v>
      </c>
      <c r="C5749" s="15">
        <v>5</v>
      </c>
      <c r="D5749" s="21">
        <v>9</v>
      </c>
      <c r="E5749" s="22">
        <v>44908</v>
      </c>
      <c r="F5749" s="26">
        <v>12</v>
      </c>
      <c r="G5749" s="24">
        <v>0.14000000000000001</v>
      </c>
      <c r="H5749">
        <f>VLOOKUP($B5749,產品!$A$1:$E$61,4,FALSE)*(1-$G5749)*$F5749</f>
        <v>18576</v>
      </c>
      <c r="I5749" s="58">
        <f>$H5749-VLOOKUP($B5749,產品!$A$2:$E$61,5,FALSE)*F5749-$R5749</f>
        <v>9657.36</v>
      </c>
      <c r="J5749">
        <f t="shared" si="267"/>
        <v>2022</v>
      </c>
      <c r="P5749" t="str">
        <f>MID(VLOOKUP($D5749,業務!$A$1:$E$11,2,FALSE),FIND("/",VLOOKUP($D5749,業務!$A$1:$E$11,2,FALSE))+1,2)</f>
        <v>經理</v>
      </c>
      <c r="Q5749">
        <f t="shared" si="268"/>
        <v>1.4999999999999999E-2</v>
      </c>
      <c r="R5749">
        <f t="shared" si="269"/>
        <v>278.64</v>
      </c>
    </row>
    <row r="5750" spans="1:18" ht="15.75" customHeight="1">
      <c r="A5750" s="19">
        <v>5749</v>
      </c>
      <c r="B5750" s="4">
        <v>1</v>
      </c>
      <c r="C5750" s="15">
        <v>114</v>
      </c>
      <c r="D5750" s="21">
        <v>8</v>
      </c>
      <c r="E5750" s="22">
        <v>44908</v>
      </c>
      <c r="F5750" s="26">
        <v>14</v>
      </c>
      <c r="G5750" s="24">
        <v>0.15</v>
      </c>
      <c r="H5750">
        <f>VLOOKUP($B5750,產品!$A$1:$E$61,4,FALSE)*(1-$G5750)*$F5750</f>
        <v>11900</v>
      </c>
      <c r="I5750" s="58">
        <f>$H5750-VLOOKUP($B5750,產品!$A$2:$E$61,5,FALSE)*F5750-$R5750</f>
        <v>6181</v>
      </c>
      <c r="J5750">
        <f t="shared" si="267"/>
        <v>2022</v>
      </c>
      <c r="P5750" t="str">
        <f>MID(VLOOKUP($D5750,業務!$A$1:$E$11,2,FALSE),FIND("/",VLOOKUP($D5750,業務!$A$1:$E$11,2,FALSE))+1,2)</f>
        <v>專員</v>
      </c>
      <c r="Q5750">
        <f t="shared" si="268"/>
        <v>0.01</v>
      </c>
      <c r="R5750">
        <f t="shared" si="269"/>
        <v>119</v>
      </c>
    </row>
    <row r="5751" spans="1:18" ht="15.75" customHeight="1">
      <c r="A5751" s="19">
        <v>5750</v>
      </c>
      <c r="B5751" s="4">
        <v>5</v>
      </c>
      <c r="C5751" s="15">
        <v>264</v>
      </c>
      <c r="D5751" s="21">
        <v>9</v>
      </c>
      <c r="E5751" s="22">
        <v>44908</v>
      </c>
      <c r="F5751" s="26">
        <v>16</v>
      </c>
      <c r="G5751" s="24">
        <v>0.13</v>
      </c>
      <c r="H5751">
        <f>VLOOKUP($B5751,產品!$A$1:$E$61,4,FALSE)*(1-$G5751)*$F5751</f>
        <v>13920</v>
      </c>
      <c r="I5751" s="58">
        <f>$H5751-VLOOKUP($B5751,產品!$A$2:$E$61,5,FALSE)*F5751-$R5751</f>
        <v>7311.2</v>
      </c>
      <c r="J5751">
        <f t="shared" si="267"/>
        <v>2022</v>
      </c>
      <c r="P5751" t="str">
        <f>MID(VLOOKUP($D5751,業務!$A$1:$E$11,2,FALSE),FIND("/",VLOOKUP($D5751,業務!$A$1:$E$11,2,FALSE))+1,2)</f>
        <v>經理</v>
      </c>
      <c r="Q5751">
        <f t="shared" si="268"/>
        <v>1.4999999999999999E-2</v>
      </c>
      <c r="R5751">
        <f t="shared" si="269"/>
        <v>208.79999999999998</v>
      </c>
    </row>
    <row r="5752" spans="1:18" ht="15.75" customHeight="1">
      <c r="A5752" s="19">
        <v>5751</v>
      </c>
      <c r="B5752" s="4">
        <v>47</v>
      </c>
      <c r="C5752" s="15">
        <v>2</v>
      </c>
      <c r="D5752" s="21">
        <v>9</v>
      </c>
      <c r="E5752" s="33">
        <v>44908</v>
      </c>
      <c r="F5752" s="14">
        <v>17</v>
      </c>
      <c r="G5752" s="34">
        <v>0.15</v>
      </c>
      <c r="H5752">
        <f>VLOOKUP($B5752,產品!$A$1:$E$61,4,FALSE)*(1-$G5752)*$F5752</f>
        <v>289000</v>
      </c>
      <c r="I5752" s="58">
        <f>$H5752-VLOOKUP($B5752,產品!$A$2:$E$61,5,FALSE)*F5752-$R5752</f>
        <v>63665</v>
      </c>
      <c r="J5752">
        <f t="shared" si="267"/>
        <v>2022</v>
      </c>
      <c r="P5752" t="str">
        <f>MID(VLOOKUP($D5752,業務!$A$1:$E$11,2,FALSE),FIND("/",VLOOKUP($D5752,業務!$A$1:$E$11,2,FALSE))+1,2)</f>
        <v>經理</v>
      </c>
      <c r="Q5752">
        <f t="shared" si="268"/>
        <v>1.4999999999999999E-2</v>
      </c>
      <c r="R5752">
        <f t="shared" si="269"/>
        <v>4335</v>
      </c>
    </row>
    <row r="5753" spans="1:18" ht="15.75" customHeight="1">
      <c r="A5753" s="19">
        <v>5752</v>
      </c>
      <c r="B5753" s="4">
        <v>8</v>
      </c>
      <c r="C5753" s="15">
        <v>274</v>
      </c>
      <c r="D5753" s="21">
        <v>6</v>
      </c>
      <c r="E5753" s="22">
        <v>44908</v>
      </c>
      <c r="F5753" s="26">
        <v>80</v>
      </c>
      <c r="G5753" s="24">
        <v>0.12</v>
      </c>
      <c r="H5753">
        <f>VLOOKUP($B5753,產品!$A$1:$E$61,4,FALSE)*(1-$G5753)*$F5753</f>
        <v>70400</v>
      </c>
      <c r="I5753" s="58">
        <f>$H5753-VLOOKUP($B5753,產品!$A$2:$E$61,5,FALSE)*F5753-$R5753</f>
        <v>37696</v>
      </c>
      <c r="J5753">
        <f t="shared" si="267"/>
        <v>2022</v>
      </c>
      <c r="P5753" t="str">
        <f>MID(VLOOKUP($D5753,業務!$A$1:$E$11,2,FALSE),FIND("/",VLOOKUP($D5753,業務!$A$1:$E$11,2,FALSE))+1,2)</f>
        <v>專員</v>
      </c>
      <c r="Q5753">
        <f t="shared" si="268"/>
        <v>0.01</v>
      </c>
      <c r="R5753">
        <f t="shared" si="269"/>
        <v>704</v>
      </c>
    </row>
    <row r="5754" spans="1:18" ht="15.75" customHeight="1">
      <c r="A5754" s="19">
        <v>5753</v>
      </c>
      <c r="B5754" s="4">
        <v>50</v>
      </c>
      <c r="C5754" s="15">
        <v>257</v>
      </c>
      <c r="D5754" s="21">
        <v>7</v>
      </c>
      <c r="E5754" s="33">
        <v>44909</v>
      </c>
      <c r="F5754" s="14">
        <v>8</v>
      </c>
      <c r="G5754" s="34">
        <v>0.05</v>
      </c>
      <c r="H5754">
        <f>VLOOKUP($B5754,產品!$A$1:$E$61,4,FALSE)*(1-$G5754)*$F5754</f>
        <v>136800</v>
      </c>
      <c r="I5754" s="58">
        <f>$H5754-VLOOKUP($B5754,產品!$A$2:$E$61,5,FALSE)*F5754-$R5754</f>
        <v>34358.400000000001</v>
      </c>
      <c r="J5754">
        <f t="shared" si="267"/>
        <v>2022</v>
      </c>
      <c r="P5754" t="str">
        <f>MID(VLOOKUP($D5754,業務!$A$1:$E$11,2,FALSE),FIND("/",VLOOKUP($D5754,業務!$A$1:$E$11,2,FALSE))+1,2)</f>
        <v>副理</v>
      </c>
      <c r="Q5754">
        <f t="shared" si="268"/>
        <v>1.2E-2</v>
      </c>
      <c r="R5754">
        <f t="shared" si="269"/>
        <v>1641.6000000000001</v>
      </c>
    </row>
    <row r="5755" spans="1:18" ht="15.75" customHeight="1">
      <c r="A5755" s="19">
        <v>5754</v>
      </c>
      <c r="B5755" s="4">
        <v>27</v>
      </c>
      <c r="C5755" s="15">
        <v>293</v>
      </c>
      <c r="D5755" s="21">
        <v>5</v>
      </c>
      <c r="E5755" s="22">
        <v>44909</v>
      </c>
      <c r="F5755" s="26">
        <v>20</v>
      </c>
      <c r="G5755" s="24">
        <v>0.17</v>
      </c>
      <c r="H5755">
        <f>VLOOKUP($B5755,產品!$A$1:$E$61,4,FALSE)*(1-$G5755)*$F5755</f>
        <v>116200</v>
      </c>
      <c r="I5755" s="58">
        <f>$H5755-VLOOKUP($B5755,產品!$A$2:$E$61,5,FALSE)*F5755-$R5755</f>
        <v>31038</v>
      </c>
      <c r="J5755">
        <f t="shared" si="267"/>
        <v>2022</v>
      </c>
      <c r="P5755" t="str">
        <f>MID(VLOOKUP($D5755,業務!$A$1:$E$11,2,FALSE),FIND("/",VLOOKUP($D5755,業務!$A$1:$E$11,2,FALSE))+1,2)</f>
        <v>專員</v>
      </c>
      <c r="Q5755">
        <f t="shared" si="268"/>
        <v>0.01</v>
      </c>
      <c r="R5755">
        <f t="shared" si="269"/>
        <v>1162</v>
      </c>
    </row>
    <row r="5756" spans="1:18" ht="15.75" customHeight="1">
      <c r="A5756" s="19">
        <v>5755</v>
      </c>
      <c r="B5756" s="4">
        <v>23</v>
      </c>
      <c r="C5756" s="15">
        <v>282</v>
      </c>
      <c r="D5756" s="21">
        <v>10</v>
      </c>
      <c r="E5756" s="22">
        <v>44909</v>
      </c>
      <c r="F5756" s="26">
        <v>50</v>
      </c>
      <c r="G5756" s="24">
        <v>0.09</v>
      </c>
      <c r="H5756">
        <f>VLOOKUP($B5756,產品!$A$1:$E$61,4,FALSE)*(1-$G5756)*$F5756</f>
        <v>81900</v>
      </c>
      <c r="I5756" s="58">
        <f>$H5756-VLOOKUP($B5756,產品!$A$2:$E$61,5,FALSE)*F5756-$R5756</f>
        <v>45081</v>
      </c>
      <c r="J5756">
        <f t="shared" si="267"/>
        <v>2022</v>
      </c>
      <c r="P5756" t="str">
        <f>MID(VLOOKUP($D5756,業務!$A$1:$E$11,2,FALSE),FIND("/",VLOOKUP($D5756,業務!$A$1:$E$11,2,FALSE))+1,2)</f>
        <v>專員</v>
      </c>
      <c r="Q5756">
        <f t="shared" si="268"/>
        <v>0.01</v>
      </c>
      <c r="R5756">
        <f t="shared" si="269"/>
        <v>819</v>
      </c>
    </row>
    <row r="5757" spans="1:18" ht="15.75" customHeight="1">
      <c r="A5757" s="19">
        <v>5756</v>
      </c>
      <c r="B5757" s="4">
        <v>22</v>
      </c>
      <c r="C5757" s="15">
        <v>272</v>
      </c>
      <c r="D5757" s="21">
        <v>5</v>
      </c>
      <c r="E5757" s="22">
        <v>44909</v>
      </c>
      <c r="F5757" s="26">
        <v>70</v>
      </c>
      <c r="G5757" s="24">
        <v>0.05</v>
      </c>
      <c r="H5757">
        <f>VLOOKUP($B5757,產品!$A$1:$E$61,4,FALSE)*(1-$G5757)*$F5757</f>
        <v>119700</v>
      </c>
      <c r="I5757" s="58">
        <f>$H5757-VLOOKUP($B5757,產品!$A$2:$E$61,5,FALSE)*F5757-$R5757</f>
        <v>68103</v>
      </c>
      <c r="J5757">
        <f t="shared" si="267"/>
        <v>2022</v>
      </c>
      <c r="P5757" t="str">
        <f>MID(VLOOKUP($D5757,業務!$A$1:$E$11,2,FALSE),FIND("/",VLOOKUP($D5757,業務!$A$1:$E$11,2,FALSE))+1,2)</f>
        <v>專員</v>
      </c>
      <c r="Q5757">
        <f t="shared" si="268"/>
        <v>0.01</v>
      </c>
      <c r="R5757">
        <f t="shared" si="269"/>
        <v>1197</v>
      </c>
    </row>
    <row r="5758" spans="1:18" ht="15.75" customHeight="1">
      <c r="A5758" s="19">
        <v>5757</v>
      </c>
      <c r="B5758" s="4">
        <v>13</v>
      </c>
      <c r="C5758" s="15">
        <v>10</v>
      </c>
      <c r="D5758" s="21">
        <v>8</v>
      </c>
      <c r="E5758" s="22">
        <v>44909</v>
      </c>
      <c r="F5758" s="26">
        <v>125</v>
      </c>
      <c r="G5758" s="24">
        <v>0.13</v>
      </c>
      <c r="H5758">
        <f>VLOOKUP($B5758,產品!$A$1:$E$61,4,FALSE)*(1-$G5758)*$F5758</f>
        <v>195750</v>
      </c>
      <c r="I5758" s="58">
        <f>$H5758-VLOOKUP($B5758,產品!$A$2:$E$61,5,FALSE)*F5758-$R5758</f>
        <v>103792.5</v>
      </c>
      <c r="J5758">
        <f t="shared" si="267"/>
        <v>2022</v>
      </c>
      <c r="P5758" t="str">
        <f>MID(VLOOKUP($D5758,業務!$A$1:$E$11,2,FALSE),FIND("/",VLOOKUP($D5758,業務!$A$1:$E$11,2,FALSE))+1,2)</f>
        <v>專員</v>
      </c>
      <c r="Q5758">
        <f t="shared" si="268"/>
        <v>0.01</v>
      </c>
      <c r="R5758">
        <f t="shared" si="269"/>
        <v>1957.5</v>
      </c>
    </row>
    <row r="5759" spans="1:18" ht="15.75" customHeight="1">
      <c r="A5759" s="19">
        <v>5758</v>
      </c>
      <c r="B5759" s="4">
        <v>10</v>
      </c>
      <c r="C5759" s="15">
        <v>5</v>
      </c>
      <c r="D5759" s="21">
        <v>10</v>
      </c>
      <c r="E5759" s="22">
        <v>44909</v>
      </c>
      <c r="F5759" s="26">
        <v>225</v>
      </c>
      <c r="G5759" s="24">
        <v>0.1</v>
      </c>
      <c r="H5759">
        <f>VLOOKUP($B5759,產品!$A$1:$E$61,4,FALSE)*(1-$G5759)*$F5759</f>
        <v>202500</v>
      </c>
      <c r="I5759" s="58">
        <f>$H5759-VLOOKUP($B5759,產品!$A$2:$E$61,5,FALSE)*F5759-$R5759</f>
        <v>110475</v>
      </c>
      <c r="J5759">
        <f t="shared" si="267"/>
        <v>2022</v>
      </c>
      <c r="P5759" t="str">
        <f>MID(VLOOKUP($D5759,業務!$A$1:$E$11,2,FALSE),FIND("/",VLOOKUP($D5759,業務!$A$1:$E$11,2,FALSE))+1,2)</f>
        <v>專員</v>
      </c>
      <c r="Q5759">
        <f t="shared" si="268"/>
        <v>0.01</v>
      </c>
      <c r="R5759">
        <f t="shared" si="269"/>
        <v>2025</v>
      </c>
    </row>
    <row r="5760" spans="1:18" ht="15.75" customHeight="1">
      <c r="A5760" s="19">
        <v>5759</v>
      </c>
      <c r="B5760" s="4">
        <v>33</v>
      </c>
      <c r="C5760" s="15">
        <v>1</v>
      </c>
      <c r="D5760" s="21">
        <v>6</v>
      </c>
      <c r="E5760" s="33">
        <v>44910</v>
      </c>
      <c r="F5760" s="14">
        <v>1</v>
      </c>
      <c r="G5760" s="34">
        <v>0.19</v>
      </c>
      <c r="H5760">
        <f>VLOOKUP($B5760,產品!$A$1:$E$61,4,FALSE)*(1-$G5760)*$F5760</f>
        <v>6075</v>
      </c>
      <c r="I5760" s="58">
        <f>$H5760-VLOOKUP($B5760,產品!$A$2:$E$61,5,FALSE)*F5760-$R5760</f>
        <v>1514.25</v>
      </c>
      <c r="J5760">
        <f t="shared" si="267"/>
        <v>2022</v>
      </c>
      <c r="P5760" t="str">
        <f>MID(VLOOKUP($D5760,業務!$A$1:$E$11,2,FALSE),FIND("/",VLOOKUP($D5760,業務!$A$1:$E$11,2,FALSE))+1,2)</f>
        <v>專員</v>
      </c>
      <c r="Q5760">
        <f t="shared" si="268"/>
        <v>0.01</v>
      </c>
      <c r="R5760">
        <f t="shared" si="269"/>
        <v>60.75</v>
      </c>
    </row>
    <row r="5761" spans="1:18" ht="15.75" customHeight="1">
      <c r="A5761" s="19">
        <v>5760</v>
      </c>
      <c r="B5761" s="4">
        <v>22</v>
      </c>
      <c r="C5761" s="15">
        <v>291</v>
      </c>
      <c r="D5761" s="21">
        <v>6</v>
      </c>
      <c r="E5761" s="33">
        <v>44910</v>
      </c>
      <c r="F5761" s="14">
        <v>9</v>
      </c>
      <c r="G5761" s="34">
        <v>0.15</v>
      </c>
      <c r="H5761">
        <f>VLOOKUP($B5761,產品!$A$1:$E$61,4,FALSE)*(1-$G5761)*$F5761</f>
        <v>13770</v>
      </c>
      <c r="I5761" s="58">
        <f>$H5761-VLOOKUP($B5761,產品!$A$2:$E$61,5,FALSE)*F5761-$R5761</f>
        <v>7152.3</v>
      </c>
      <c r="J5761">
        <f t="shared" si="267"/>
        <v>2022</v>
      </c>
      <c r="P5761" t="str">
        <f>MID(VLOOKUP($D5761,業務!$A$1:$E$11,2,FALSE),FIND("/",VLOOKUP($D5761,業務!$A$1:$E$11,2,FALSE))+1,2)</f>
        <v>專員</v>
      </c>
      <c r="Q5761">
        <f t="shared" si="268"/>
        <v>0.01</v>
      </c>
      <c r="R5761">
        <f t="shared" si="269"/>
        <v>137.70000000000002</v>
      </c>
    </row>
    <row r="5762" spans="1:18" ht="15.75" customHeight="1">
      <c r="A5762" s="19">
        <v>5761</v>
      </c>
      <c r="B5762" s="4">
        <v>55</v>
      </c>
      <c r="C5762" s="15">
        <v>12</v>
      </c>
      <c r="D5762" s="21">
        <v>4</v>
      </c>
      <c r="E5762" s="33">
        <v>44910</v>
      </c>
      <c r="F5762" s="14">
        <v>10</v>
      </c>
      <c r="G5762" s="34">
        <v>0.06</v>
      </c>
      <c r="H5762">
        <f>VLOOKUP($B5762,產品!$A$1:$E$61,4,FALSE)*(1-$G5762)*$F5762</f>
        <v>188000</v>
      </c>
      <c r="I5762" s="58">
        <f>$H5762-VLOOKUP($B5762,產品!$A$2:$E$61,5,FALSE)*F5762-$R5762</f>
        <v>45744</v>
      </c>
      <c r="J5762">
        <f t="shared" si="267"/>
        <v>2022</v>
      </c>
      <c r="P5762" t="str">
        <f>MID(VLOOKUP($D5762,業務!$A$1:$E$11,2,FALSE),FIND("/",VLOOKUP($D5762,業務!$A$1:$E$11,2,FALSE))+1,2)</f>
        <v>副理</v>
      </c>
      <c r="Q5762">
        <f t="shared" si="268"/>
        <v>1.2E-2</v>
      </c>
      <c r="R5762">
        <f t="shared" si="269"/>
        <v>2256</v>
      </c>
    </row>
    <row r="5763" spans="1:18" ht="15.75" customHeight="1">
      <c r="A5763" s="19">
        <v>5762</v>
      </c>
      <c r="B5763" s="4">
        <v>33</v>
      </c>
      <c r="C5763" s="15">
        <v>12</v>
      </c>
      <c r="D5763" s="21">
        <v>6</v>
      </c>
      <c r="E5763" s="22">
        <v>44910</v>
      </c>
      <c r="F5763" s="26">
        <v>12</v>
      </c>
      <c r="G5763" s="24">
        <v>7.0000000000000007E-2</v>
      </c>
      <c r="H5763">
        <f>VLOOKUP($B5763,產品!$A$1:$E$61,4,FALSE)*(1-$G5763)*$F5763</f>
        <v>83699.999999999985</v>
      </c>
      <c r="I5763" s="58">
        <f>$H5763-VLOOKUP($B5763,產品!$A$2:$E$61,5,FALSE)*F5763-$R5763</f>
        <v>28862.999999999985</v>
      </c>
      <c r="J5763">
        <f t="shared" ref="J5763:J5826" si="270">YEAR(E5763)</f>
        <v>2022</v>
      </c>
      <c r="P5763" t="str">
        <f>MID(VLOOKUP($D5763,業務!$A$1:$E$11,2,FALSE),FIND("/",VLOOKUP($D5763,業務!$A$1:$E$11,2,FALSE))+1,2)</f>
        <v>專員</v>
      </c>
      <c r="Q5763">
        <f t="shared" ref="Q5763:Q5826" si="271">IF($P5763="專員",1%,IF($P5763="副理",1.2%,IF($P5763="經理",1.5%,IF($P5763="協理",1.6%,0))))</f>
        <v>0.01</v>
      </c>
      <c r="R5763">
        <f t="shared" ref="R5763:R5826" si="272">$H5763*$Q5763</f>
        <v>836.99999999999989</v>
      </c>
    </row>
    <row r="5764" spans="1:18" ht="15.75" customHeight="1">
      <c r="A5764" s="19">
        <v>5763</v>
      </c>
      <c r="B5764" s="4">
        <v>19</v>
      </c>
      <c r="C5764" s="15">
        <v>257</v>
      </c>
      <c r="D5764" s="21">
        <v>2</v>
      </c>
      <c r="E5764" s="22">
        <v>44910</v>
      </c>
      <c r="F5764" s="26">
        <v>100</v>
      </c>
      <c r="G5764" s="24">
        <v>0.14000000000000001</v>
      </c>
      <c r="H5764">
        <f>VLOOKUP($B5764,產品!$A$1:$E$61,4,FALSE)*(1-$G5764)*$F5764</f>
        <v>154800</v>
      </c>
      <c r="I5764" s="58">
        <f>$H5764-VLOOKUP($B5764,產品!$A$2:$E$61,5,FALSE)*F5764-$R5764</f>
        <v>80478</v>
      </c>
      <c r="J5764">
        <f t="shared" si="270"/>
        <v>2022</v>
      </c>
      <c r="P5764" t="str">
        <f>MID(VLOOKUP($D5764,業務!$A$1:$E$11,2,FALSE),FIND("/",VLOOKUP($D5764,業務!$A$1:$E$11,2,FALSE))+1,2)</f>
        <v>經理</v>
      </c>
      <c r="Q5764">
        <f t="shared" si="271"/>
        <v>1.4999999999999999E-2</v>
      </c>
      <c r="R5764">
        <f t="shared" si="272"/>
        <v>2322</v>
      </c>
    </row>
    <row r="5765" spans="1:18" ht="15.75" customHeight="1">
      <c r="A5765" s="19">
        <v>5764</v>
      </c>
      <c r="B5765" s="4">
        <v>33</v>
      </c>
      <c r="C5765" s="15">
        <v>289</v>
      </c>
      <c r="D5765" s="21">
        <v>5</v>
      </c>
      <c r="E5765" s="22">
        <v>44911</v>
      </c>
      <c r="F5765" s="26">
        <v>2</v>
      </c>
      <c r="G5765" s="24">
        <v>0.16</v>
      </c>
      <c r="H5765">
        <f>VLOOKUP($B5765,產品!$A$1:$E$61,4,FALSE)*(1-$G5765)*$F5765</f>
        <v>12600</v>
      </c>
      <c r="I5765" s="58">
        <f>$H5765-VLOOKUP($B5765,產品!$A$2:$E$61,5,FALSE)*F5765-$R5765</f>
        <v>3474</v>
      </c>
      <c r="J5765">
        <f t="shared" si="270"/>
        <v>2022</v>
      </c>
      <c r="P5765" t="str">
        <f>MID(VLOOKUP($D5765,業務!$A$1:$E$11,2,FALSE),FIND("/",VLOOKUP($D5765,業務!$A$1:$E$11,2,FALSE))+1,2)</f>
        <v>專員</v>
      </c>
      <c r="Q5765">
        <f t="shared" si="271"/>
        <v>0.01</v>
      </c>
      <c r="R5765">
        <f t="shared" si="272"/>
        <v>126</v>
      </c>
    </row>
    <row r="5766" spans="1:18" ht="15.75" customHeight="1">
      <c r="A5766" s="19">
        <v>5765</v>
      </c>
      <c r="B5766" s="4">
        <v>33</v>
      </c>
      <c r="C5766" s="15">
        <v>284</v>
      </c>
      <c r="D5766" s="21">
        <v>6</v>
      </c>
      <c r="E5766" s="22">
        <v>44911</v>
      </c>
      <c r="F5766" s="26">
        <v>7</v>
      </c>
      <c r="G5766" s="24">
        <v>0.06</v>
      </c>
      <c r="H5766">
        <f>VLOOKUP($B5766,產品!$A$1:$E$61,4,FALSE)*(1-$G5766)*$F5766</f>
        <v>49350</v>
      </c>
      <c r="I5766" s="58">
        <f>$H5766-VLOOKUP($B5766,產品!$A$2:$E$61,5,FALSE)*F5766-$R5766</f>
        <v>17356.5</v>
      </c>
      <c r="J5766">
        <f t="shared" si="270"/>
        <v>2022</v>
      </c>
      <c r="P5766" t="str">
        <f>MID(VLOOKUP($D5766,業務!$A$1:$E$11,2,FALSE),FIND("/",VLOOKUP($D5766,業務!$A$1:$E$11,2,FALSE))+1,2)</f>
        <v>專員</v>
      </c>
      <c r="Q5766">
        <f t="shared" si="271"/>
        <v>0.01</v>
      </c>
      <c r="R5766">
        <f t="shared" si="272"/>
        <v>493.5</v>
      </c>
    </row>
    <row r="5767" spans="1:18" ht="15.75" customHeight="1">
      <c r="A5767" s="19">
        <v>5766</v>
      </c>
      <c r="B5767" s="4">
        <v>2</v>
      </c>
      <c r="C5767" s="15">
        <v>3</v>
      </c>
      <c r="D5767" s="21">
        <v>8</v>
      </c>
      <c r="E5767" s="22">
        <v>44911</v>
      </c>
      <c r="F5767" s="26">
        <v>30</v>
      </c>
      <c r="G5767" s="24">
        <v>0.1</v>
      </c>
      <c r="H5767">
        <f>VLOOKUP($B5767,產品!$A$1:$E$61,4,FALSE)*(1-$G5767)*$F5767</f>
        <v>27000</v>
      </c>
      <c r="I5767" s="58">
        <f>$H5767-VLOOKUP($B5767,產品!$A$2:$E$61,5,FALSE)*F5767-$R5767</f>
        <v>14730</v>
      </c>
      <c r="J5767">
        <f t="shared" si="270"/>
        <v>2022</v>
      </c>
      <c r="P5767" t="str">
        <f>MID(VLOOKUP($D5767,業務!$A$1:$E$11,2,FALSE),FIND("/",VLOOKUP($D5767,業務!$A$1:$E$11,2,FALSE))+1,2)</f>
        <v>專員</v>
      </c>
      <c r="Q5767">
        <f t="shared" si="271"/>
        <v>0.01</v>
      </c>
      <c r="R5767">
        <f t="shared" si="272"/>
        <v>270</v>
      </c>
    </row>
    <row r="5768" spans="1:18" ht="15.75" customHeight="1">
      <c r="A5768" s="19">
        <v>5767</v>
      </c>
      <c r="B5768" s="4">
        <v>53</v>
      </c>
      <c r="C5768" s="15">
        <v>293</v>
      </c>
      <c r="D5768" s="21">
        <v>10</v>
      </c>
      <c r="E5768" s="22">
        <v>44912</v>
      </c>
      <c r="F5768" s="26">
        <v>9</v>
      </c>
      <c r="G5768" s="24">
        <v>0.19</v>
      </c>
      <c r="H5768">
        <f>VLOOKUP($B5768,產品!$A$1:$E$61,4,FALSE)*(1-$G5768)*$F5768</f>
        <v>109350</v>
      </c>
      <c r="I5768" s="58">
        <f>$H5768-VLOOKUP($B5768,產品!$A$2:$E$61,5,FALSE)*F5768-$R5768</f>
        <v>13756.5</v>
      </c>
      <c r="J5768">
        <f t="shared" si="270"/>
        <v>2022</v>
      </c>
      <c r="P5768" t="str">
        <f>MID(VLOOKUP($D5768,業務!$A$1:$E$11,2,FALSE),FIND("/",VLOOKUP($D5768,業務!$A$1:$E$11,2,FALSE))+1,2)</f>
        <v>專員</v>
      </c>
      <c r="Q5768">
        <f t="shared" si="271"/>
        <v>0.01</v>
      </c>
      <c r="R5768">
        <f t="shared" si="272"/>
        <v>1093.5</v>
      </c>
    </row>
    <row r="5769" spans="1:18" ht="15.75" customHeight="1">
      <c r="A5769" s="19">
        <v>5768</v>
      </c>
      <c r="B5769" s="4">
        <v>46</v>
      </c>
      <c r="C5769" s="15">
        <v>279</v>
      </c>
      <c r="D5769" s="21">
        <v>7</v>
      </c>
      <c r="E5769" s="22">
        <v>44912</v>
      </c>
      <c r="F5769" s="26">
        <v>12</v>
      </c>
      <c r="G5769" s="24">
        <v>0.16</v>
      </c>
      <c r="H5769">
        <f>VLOOKUP($B5769,產品!$A$1:$E$61,4,FALSE)*(1-$G5769)*$F5769</f>
        <v>171360</v>
      </c>
      <c r="I5769" s="58">
        <f>$H5769-VLOOKUP($B5769,產品!$A$2:$E$61,5,FALSE)*F5769-$R5769</f>
        <v>36703.68</v>
      </c>
      <c r="J5769">
        <f t="shared" si="270"/>
        <v>2022</v>
      </c>
      <c r="P5769" t="str">
        <f>MID(VLOOKUP($D5769,業務!$A$1:$E$11,2,FALSE),FIND("/",VLOOKUP($D5769,業務!$A$1:$E$11,2,FALSE))+1,2)</f>
        <v>副理</v>
      </c>
      <c r="Q5769">
        <f t="shared" si="271"/>
        <v>1.2E-2</v>
      </c>
      <c r="R5769">
        <f t="shared" si="272"/>
        <v>2056.3200000000002</v>
      </c>
    </row>
    <row r="5770" spans="1:18" ht="15.75" customHeight="1">
      <c r="A5770" s="19">
        <v>5769</v>
      </c>
      <c r="B5770" s="4">
        <v>12</v>
      </c>
      <c r="C5770" s="15">
        <v>289</v>
      </c>
      <c r="D5770" s="21">
        <v>5</v>
      </c>
      <c r="E5770" s="22">
        <v>44912</v>
      </c>
      <c r="F5770" s="26">
        <v>200</v>
      </c>
      <c r="G5770" s="24">
        <v>0.15</v>
      </c>
      <c r="H5770">
        <f>VLOOKUP($B5770,產品!$A$1:$E$61,4,FALSE)*(1-$G5770)*$F5770</f>
        <v>170000</v>
      </c>
      <c r="I5770" s="58">
        <f>$H5770-VLOOKUP($B5770,產品!$A$2:$E$61,5,FALSE)*F5770-$R5770</f>
        <v>88300</v>
      </c>
      <c r="J5770">
        <f t="shared" si="270"/>
        <v>2022</v>
      </c>
      <c r="P5770" t="str">
        <f>MID(VLOOKUP($D5770,業務!$A$1:$E$11,2,FALSE),FIND("/",VLOOKUP($D5770,業務!$A$1:$E$11,2,FALSE))+1,2)</f>
        <v>專員</v>
      </c>
      <c r="Q5770">
        <f t="shared" si="271"/>
        <v>0.01</v>
      </c>
      <c r="R5770">
        <f t="shared" si="272"/>
        <v>1700</v>
      </c>
    </row>
    <row r="5771" spans="1:18" ht="15.75" customHeight="1">
      <c r="A5771" s="19">
        <v>5770</v>
      </c>
      <c r="B5771" s="4">
        <v>55</v>
      </c>
      <c r="C5771" s="15">
        <v>261</v>
      </c>
      <c r="D5771" s="21">
        <v>4</v>
      </c>
      <c r="E5771" s="22">
        <v>44913</v>
      </c>
      <c r="F5771" s="26">
        <v>10</v>
      </c>
      <c r="G5771" s="24">
        <v>0.09</v>
      </c>
      <c r="H5771">
        <f>VLOOKUP($B5771,產品!$A$1:$E$61,4,FALSE)*(1-$G5771)*$F5771</f>
        <v>182000</v>
      </c>
      <c r="I5771" s="58">
        <f>$H5771-VLOOKUP($B5771,產品!$A$2:$E$61,5,FALSE)*F5771-$R5771</f>
        <v>39816</v>
      </c>
      <c r="J5771">
        <f t="shared" si="270"/>
        <v>2022</v>
      </c>
      <c r="P5771" t="str">
        <f>MID(VLOOKUP($D5771,業務!$A$1:$E$11,2,FALSE),FIND("/",VLOOKUP($D5771,業務!$A$1:$E$11,2,FALSE))+1,2)</f>
        <v>副理</v>
      </c>
      <c r="Q5771">
        <f t="shared" si="271"/>
        <v>1.2E-2</v>
      </c>
      <c r="R5771">
        <f t="shared" si="272"/>
        <v>2184</v>
      </c>
    </row>
    <row r="5772" spans="1:18" ht="15.75" customHeight="1">
      <c r="A5772" s="19">
        <v>5771</v>
      </c>
      <c r="B5772" s="4">
        <v>23</v>
      </c>
      <c r="C5772" s="15">
        <v>257</v>
      </c>
      <c r="D5772" s="21">
        <v>9</v>
      </c>
      <c r="E5772" s="22">
        <v>44913</v>
      </c>
      <c r="F5772" s="26">
        <v>15</v>
      </c>
      <c r="G5772" s="24">
        <v>0.17</v>
      </c>
      <c r="H5772">
        <f>VLOOKUP($B5772,產品!$A$1:$E$61,4,FALSE)*(1-$G5772)*$F5772</f>
        <v>22410</v>
      </c>
      <c r="I5772" s="58">
        <f>$H5772-VLOOKUP($B5772,產品!$A$2:$E$61,5,FALSE)*F5772-$R5772</f>
        <v>11273.85</v>
      </c>
      <c r="J5772">
        <f t="shared" si="270"/>
        <v>2022</v>
      </c>
      <c r="P5772" t="str">
        <f>MID(VLOOKUP($D5772,業務!$A$1:$E$11,2,FALSE),FIND("/",VLOOKUP($D5772,業務!$A$1:$E$11,2,FALSE))+1,2)</f>
        <v>經理</v>
      </c>
      <c r="Q5772">
        <f t="shared" si="271"/>
        <v>1.4999999999999999E-2</v>
      </c>
      <c r="R5772">
        <f t="shared" si="272"/>
        <v>336.15</v>
      </c>
    </row>
    <row r="5773" spans="1:18" ht="15.75" customHeight="1">
      <c r="A5773" s="19">
        <v>5772</v>
      </c>
      <c r="B5773" s="4">
        <v>23</v>
      </c>
      <c r="C5773" s="15">
        <v>285</v>
      </c>
      <c r="D5773" s="21">
        <v>5</v>
      </c>
      <c r="E5773" s="33">
        <v>44913</v>
      </c>
      <c r="F5773" s="14">
        <v>40</v>
      </c>
      <c r="G5773" s="34">
        <v>0.14000000000000001</v>
      </c>
      <c r="H5773">
        <f>VLOOKUP($B5773,產品!$A$1:$E$61,4,FALSE)*(1-$G5773)*$F5773</f>
        <v>61920</v>
      </c>
      <c r="I5773" s="58">
        <f>$H5773-VLOOKUP($B5773,產品!$A$2:$E$61,5,FALSE)*F5773-$R5773</f>
        <v>32500.799999999999</v>
      </c>
      <c r="J5773">
        <f t="shared" si="270"/>
        <v>2022</v>
      </c>
      <c r="P5773" t="str">
        <f>MID(VLOOKUP($D5773,業務!$A$1:$E$11,2,FALSE),FIND("/",VLOOKUP($D5773,業務!$A$1:$E$11,2,FALSE))+1,2)</f>
        <v>專員</v>
      </c>
      <c r="Q5773">
        <f t="shared" si="271"/>
        <v>0.01</v>
      </c>
      <c r="R5773">
        <f t="shared" si="272"/>
        <v>619.20000000000005</v>
      </c>
    </row>
    <row r="5774" spans="1:18" ht="15.75" customHeight="1">
      <c r="A5774" s="19">
        <v>5773</v>
      </c>
      <c r="B5774" s="4">
        <v>16</v>
      </c>
      <c r="C5774" s="15">
        <v>126</v>
      </c>
      <c r="D5774" s="21">
        <v>10</v>
      </c>
      <c r="E5774" s="22">
        <v>44913</v>
      </c>
      <c r="F5774" s="26">
        <v>40</v>
      </c>
      <c r="G5774" s="24">
        <v>0.15</v>
      </c>
      <c r="H5774">
        <f>VLOOKUP($B5774,產品!$A$1:$E$61,4,FALSE)*(1-$G5774)*$F5774</f>
        <v>61200</v>
      </c>
      <c r="I5774" s="58">
        <f>$H5774-VLOOKUP($B5774,產品!$A$2:$E$61,5,FALSE)*F5774-$R5774</f>
        <v>31788</v>
      </c>
      <c r="J5774">
        <f t="shared" si="270"/>
        <v>2022</v>
      </c>
      <c r="P5774" t="str">
        <f>MID(VLOOKUP($D5774,業務!$A$1:$E$11,2,FALSE),FIND("/",VLOOKUP($D5774,業務!$A$1:$E$11,2,FALSE))+1,2)</f>
        <v>專員</v>
      </c>
      <c r="Q5774">
        <f t="shared" si="271"/>
        <v>0.01</v>
      </c>
      <c r="R5774">
        <f t="shared" si="272"/>
        <v>612</v>
      </c>
    </row>
    <row r="5775" spans="1:18" ht="15.75" customHeight="1">
      <c r="A5775" s="19">
        <v>5774</v>
      </c>
      <c r="B5775" s="4">
        <v>15</v>
      </c>
      <c r="C5775" s="15">
        <v>275</v>
      </c>
      <c r="D5775" s="21">
        <v>3</v>
      </c>
      <c r="E5775" s="22">
        <v>44913</v>
      </c>
      <c r="F5775" s="26">
        <v>60</v>
      </c>
      <c r="G5775" s="24">
        <v>0.14000000000000001</v>
      </c>
      <c r="H5775">
        <f>VLOOKUP($B5775,產品!$A$1:$E$61,4,FALSE)*(1-$G5775)*$F5775</f>
        <v>92880</v>
      </c>
      <c r="I5775" s="58">
        <f>$H5775-VLOOKUP($B5775,產品!$A$2:$E$61,5,FALSE)*F5775-$R5775</f>
        <v>48193.919999999998</v>
      </c>
      <c r="J5775">
        <f t="shared" si="270"/>
        <v>2022</v>
      </c>
      <c r="P5775" t="str">
        <f>MID(VLOOKUP($D5775,業務!$A$1:$E$11,2,FALSE),FIND("/",VLOOKUP($D5775,業務!$A$1:$E$11,2,FALSE))+1,2)</f>
        <v>協理</v>
      </c>
      <c r="Q5775">
        <f t="shared" si="271"/>
        <v>1.6E-2</v>
      </c>
      <c r="R5775">
        <f t="shared" si="272"/>
        <v>1486.08</v>
      </c>
    </row>
    <row r="5776" spans="1:18" ht="15.75" customHeight="1">
      <c r="A5776" s="19">
        <v>5775</v>
      </c>
      <c r="B5776" s="4">
        <v>42</v>
      </c>
      <c r="C5776" s="15">
        <v>115</v>
      </c>
      <c r="D5776" s="21">
        <v>5</v>
      </c>
      <c r="E5776" s="22">
        <v>44914</v>
      </c>
      <c r="F5776" s="26">
        <v>3</v>
      </c>
      <c r="G5776" s="24">
        <v>7.0000000000000007E-2</v>
      </c>
      <c r="H5776">
        <f>VLOOKUP($B5776,產品!$A$1:$E$61,4,FALSE)*(1-$G5776)*$F5776</f>
        <v>41849.999999999993</v>
      </c>
      <c r="I5776" s="58">
        <f>$H5776-VLOOKUP($B5776,產品!$A$2:$E$61,5,FALSE)*F5776-$R5776</f>
        <v>12181.499999999993</v>
      </c>
      <c r="J5776">
        <f t="shared" si="270"/>
        <v>2022</v>
      </c>
      <c r="P5776" t="str">
        <f>MID(VLOOKUP($D5776,業務!$A$1:$E$11,2,FALSE),FIND("/",VLOOKUP($D5776,業務!$A$1:$E$11,2,FALSE))+1,2)</f>
        <v>專員</v>
      </c>
      <c r="Q5776">
        <f t="shared" si="271"/>
        <v>0.01</v>
      </c>
      <c r="R5776">
        <f t="shared" si="272"/>
        <v>418.49999999999994</v>
      </c>
    </row>
    <row r="5777" spans="1:18" ht="15.75" customHeight="1">
      <c r="A5777" s="19">
        <v>5776</v>
      </c>
      <c r="B5777" s="4">
        <v>39</v>
      </c>
      <c r="C5777" s="15">
        <v>136</v>
      </c>
      <c r="D5777" s="21">
        <v>6</v>
      </c>
      <c r="E5777" s="22">
        <v>44914</v>
      </c>
      <c r="F5777" s="26">
        <v>4</v>
      </c>
      <c r="G5777" s="24">
        <v>0.17</v>
      </c>
      <c r="H5777">
        <f>VLOOKUP($B5777,產品!$A$1:$E$61,4,FALSE)*(1-$G5777)*$F5777</f>
        <v>59760</v>
      </c>
      <c r="I5777" s="58">
        <f>$H5777-VLOOKUP($B5777,產品!$A$2:$E$61,5,FALSE)*F5777-$R5777</f>
        <v>12362.4</v>
      </c>
      <c r="J5777">
        <f t="shared" si="270"/>
        <v>2022</v>
      </c>
      <c r="P5777" t="str">
        <f>MID(VLOOKUP($D5777,業務!$A$1:$E$11,2,FALSE),FIND("/",VLOOKUP($D5777,業務!$A$1:$E$11,2,FALSE))+1,2)</f>
        <v>專員</v>
      </c>
      <c r="Q5777">
        <f t="shared" si="271"/>
        <v>0.01</v>
      </c>
      <c r="R5777">
        <f t="shared" si="272"/>
        <v>597.6</v>
      </c>
    </row>
    <row r="5778" spans="1:18" ht="15.75" customHeight="1">
      <c r="A5778" s="19">
        <v>5777</v>
      </c>
      <c r="B5778" s="4">
        <v>29</v>
      </c>
      <c r="C5778" s="15">
        <v>263</v>
      </c>
      <c r="D5778" s="21">
        <v>3</v>
      </c>
      <c r="E5778" s="22">
        <v>44914</v>
      </c>
      <c r="F5778" s="26">
        <v>6</v>
      </c>
      <c r="G5778" s="24">
        <v>0.14000000000000001</v>
      </c>
      <c r="H5778">
        <f>VLOOKUP($B5778,產品!$A$1:$E$61,4,FALSE)*(1-$G5778)*$F5778</f>
        <v>30960</v>
      </c>
      <c r="I5778" s="58">
        <f>$H5778-VLOOKUP($B5778,產品!$A$2:$E$61,5,FALSE)*F5778-$R5778</f>
        <v>8864.64</v>
      </c>
      <c r="J5778">
        <f t="shared" si="270"/>
        <v>2022</v>
      </c>
      <c r="P5778" t="str">
        <f>MID(VLOOKUP($D5778,業務!$A$1:$E$11,2,FALSE),FIND("/",VLOOKUP($D5778,業務!$A$1:$E$11,2,FALSE))+1,2)</f>
        <v>協理</v>
      </c>
      <c r="Q5778">
        <f t="shared" si="271"/>
        <v>1.6E-2</v>
      </c>
      <c r="R5778">
        <f t="shared" si="272"/>
        <v>495.36</v>
      </c>
    </row>
    <row r="5779" spans="1:18" ht="15.75" customHeight="1">
      <c r="A5779" s="19">
        <v>5778</v>
      </c>
      <c r="B5779" s="4">
        <v>43</v>
      </c>
      <c r="C5779" s="15">
        <v>276</v>
      </c>
      <c r="D5779" s="21">
        <v>4</v>
      </c>
      <c r="E5779" s="22">
        <v>44914</v>
      </c>
      <c r="F5779" s="26">
        <v>9</v>
      </c>
      <c r="G5779" s="24">
        <v>0.14000000000000001</v>
      </c>
      <c r="H5779">
        <f>VLOOKUP($B5779,產品!$A$1:$E$61,4,FALSE)*(1-$G5779)*$F5779</f>
        <v>139320</v>
      </c>
      <c r="I5779" s="58">
        <f>$H5779-VLOOKUP($B5779,產品!$A$2:$E$61,5,FALSE)*F5779-$R5779</f>
        <v>32348.16</v>
      </c>
      <c r="J5779">
        <f t="shared" si="270"/>
        <v>2022</v>
      </c>
      <c r="P5779" t="str">
        <f>MID(VLOOKUP($D5779,業務!$A$1:$E$11,2,FALSE),FIND("/",VLOOKUP($D5779,業務!$A$1:$E$11,2,FALSE))+1,2)</f>
        <v>副理</v>
      </c>
      <c r="Q5779">
        <f t="shared" si="271"/>
        <v>1.2E-2</v>
      </c>
      <c r="R5779">
        <f t="shared" si="272"/>
        <v>1671.8400000000001</v>
      </c>
    </row>
    <row r="5780" spans="1:18" ht="15.75" customHeight="1">
      <c r="A5780" s="19">
        <v>5779</v>
      </c>
      <c r="B5780" s="4">
        <v>53</v>
      </c>
      <c r="C5780" s="15">
        <v>265</v>
      </c>
      <c r="D5780" s="21">
        <v>7</v>
      </c>
      <c r="E5780" s="33">
        <v>44914</v>
      </c>
      <c r="F5780" s="14">
        <v>10</v>
      </c>
      <c r="G5780" s="34">
        <v>0.2</v>
      </c>
      <c r="H5780">
        <f>VLOOKUP($B5780,產品!$A$1:$E$61,4,FALSE)*(1-$G5780)*$F5780</f>
        <v>120000</v>
      </c>
      <c r="I5780" s="58">
        <f>$H5780-VLOOKUP($B5780,產品!$A$2:$E$61,5,FALSE)*F5780-$R5780</f>
        <v>13560</v>
      </c>
      <c r="J5780">
        <f t="shared" si="270"/>
        <v>2022</v>
      </c>
      <c r="P5780" t="str">
        <f>MID(VLOOKUP($D5780,業務!$A$1:$E$11,2,FALSE),FIND("/",VLOOKUP($D5780,業務!$A$1:$E$11,2,FALSE))+1,2)</f>
        <v>副理</v>
      </c>
      <c r="Q5780">
        <f t="shared" si="271"/>
        <v>1.2E-2</v>
      </c>
      <c r="R5780">
        <f t="shared" si="272"/>
        <v>1440</v>
      </c>
    </row>
    <row r="5781" spans="1:18" ht="15.75" customHeight="1">
      <c r="A5781" s="19">
        <v>5780</v>
      </c>
      <c r="B5781" s="4">
        <v>46</v>
      </c>
      <c r="C5781" s="15">
        <v>258</v>
      </c>
      <c r="D5781" s="21">
        <v>2</v>
      </c>
      <c r="E5781" s="22">
        <v>44914</v>
      </c>
      <c r="F5781" s="26">
        <v>11</v>
      </c>
      <c r="G5781" s="24">
        <v>0.15</v>
      </c>
      <c r="H5781">
        <f>VLOOKUP($B5781,產品!$A$1:$E$61,4,FALSE)*(1-$G5781)*$F5781</f>
        <v>158950</v>
      </c>
      <c r="I5781" s="58">
        <f>$H5781-VLOOKUP($B5781,產品!$A$2:$E$61,5,FALSE)*F5781-$R5781</f>
        <v>35015.75</v>
      </c>
      <c r="J5781">
        <f t="shared" si="270"/>
        <v>2022</v>
      </c>
      <c r="P5781" t="str">
        <f>MID(VLOOKUP($D5781,業務!$A$1:$E$11,2,FALSE),FIND("/",VLOOKUP($D5781,業務!$A$1:$E$11,2,FALSE))+1,2)</f>
        <v>經理</v>
      </c>
      <c r="Q5781">
        <f t="shared" si="271"/>
        <v>1.4999999999999999E-2</v>
      </c>
      <c r="R5781">
        <f t="shared" si="272"/>
        <v>2384.25</v>
      </c>
    </row>
    <row r="5782" spans="1:18" ht="15.75" customHeight="1">
      <c r="A5782" s="19">
        <v>5781</v>
      </c>
      <c r="B5782" s="4">
        <v>33</v>
      </c>
      <c r="C5782" s="15">
        <v>275</v>
      </c>
      <c r="D5782" s="21">
        <v>9</v>
      </c>
      <c r="E5782" s="33">
        <v>44915</v>
      </c>
      <c r="F5782" s="14">
        <v>30</v>
      </c>
      <c r="G5782" s="34">
        <v>0.09</v>
      </c>
      <c r="H5782">
        <f>VLOOKUP($B5782,產品!$A$1:$E$61,4,FALSE)*(1-$G5782)*$F5782</f>
        <v>204750</v>
      </c>
      <c r="I5782" s="58">
        <f>$H5782-VLOOKUP($B5782,產品!$A$2:$E$61,5,FALSE)*F5782-$R5782</f>
        <v>66678.75</v>
      </c>
      <c r="J5782">
        <f t="shared" si="270"/>
        <v>2022</v>
      </c>
      <c r="P5782" t="str">
        <f>MID(VLOOKUP($D5782,業務!$A$1:$E$11,2,FALSE),FIND("/",VLOOKUP($D5782,業務!$A$1:$E$11,2,FALSE))+1,2)</f>
        <v>經理</v>
      </c>
      <c r="Q5782">
        <f t="shared" si="271"/>
        <v>1.4999999999999999E-2</v>
      </c>
      <c r="R5782">
        <f t="shared" si="272"/>
        <v>3071.25</v>
      </c>
    </row>
    <row r="5783" spans="1:18" ht="15.75" customHeight="1">
      <c r="A5783" s="19">
        <v>5782</v>
      </c>
      <c r="B5783" s="4">
        <v>58</v>
      </c>
      <c r="C5783" s="15">
        <v>273</v>
      </c>
      <c r="D5783" s="21">
        <v>6</v>
      </c>
      <c r="E5783" s="22">
        <v>44916</v>
      </c>
      <c r="F5783" s="26">
        <v>3</v>
      </c>
      <c r="G5783" s="24">
        <v>0.13</v>
      </c>
      <c r="H5783">
        <f>VLOOKUP($B5783,產品!$A$1:$E$61,4,FALSE)*(1-$G5783)*$F5783</f>
        <v>54810</v>
      </c>
      <c r="I5783" s="58">
        <f>$H5783-VLOOKUP($B5783,產品!$A$2:$E$61,5,FALSE)*F5783-$R5783</f>
        <v>10161.900000000007</v>
      </c>
      <c r="J5783">
        <f t="shared" si="270"/>
        <v>2022</v>
      </c>
      <c r="P5783" t="str">
        <f>MID(VLOOKUP($D5783,業務!$A$1:$E$11,2,FALSE),FIND("/",VLOOKUP($D5783,業務!$A$1:$E$11,2,FALSE))+1,2)</f>
        <v>專員</v>
      </c>
      <c r="Q5783">
        <f t="shared" si="271"/>
        <v>0.01</v>
      </c>
      <c r="R5783">
        <f t="shared" si="272"/>
        <v>548.1</v>
      </c>
    </row>
    <row r="5784" spans="1:18" ht="15.75" customHeight="1">
      <c r="A5784" s="19">
        <v>5783</v>
      </c>
      <c r="B5784" s="4">
        <v>26</v>
      </c>
      <c r="C5784" s="15">
        <v>294</v>
      </c>
      <c r="D5784" s="21">
        <v>7</v>
      </c>
      <c r="E5784" s="22">
        <v>44916</v>
      </c>
      <c r="F5784" s="26">
        <v>4</v>
      </c>
      <c r="G5784" s="24">
        <v>0.08</v>
      </c>
      <c r="H5784">
        <f>VLOOKUP($B5784,產品!$A$1:$E$61,4,FALSE)*(1-$G5784)*$F5784</f>
        <v>23920</v>
      </c>
      <c r="I5784" s="58">
        <f>$H5784-VLOOKUP($B5784,產品!$A$2:$E$61,5,FALSE)*F5784-$R5784</f>
        <v>8032.96</v>
      </c>
      <c r="J5784">
        <f t="shared" si="270"/>
        <v>2022</v>
      </c>
      <c r="P5784" t="str">
        <f>MID(VLOOKUP($D5784,業務!$A$1:$E$11,2,FALSE),FIND("/",VLOOKUP($D5784,業務!$A$1:$E$11,2,FALSE))+1,2)</f>
        <v>副理</v>
      </c>
      <c r="Q5784">
        <f t="shared" si="271"/>
        <v>1.2E-2</v>
      </c>
      <c r="R5784">
        <f t="shared" si="272"/>
        <v>287.04000000000002</v>
      </c>
    </row>
    <row r="5785" spans="1:18" ht="15.75" customHeight="1">
      <c r="A5785" s="19">
        <v>5784</v>
      </c>
      <c r="B5785" s="4">
        <v>2</v>
      </c>
      <c r="C5785" s="15">
        <v>115</v>
      </c>
      <c r="D5785" s="21">
        <v>10</v>
      </c>
      <c r="E5785" s="33">
        <v>44916</v>
      </c>
      <c r="F5785" s="14">
        <v>40</v>
      </c>
      <c r="G5785" s="34">
        <v>0.13</v>
      </c>
      <c r="H5785">
        <f>VLOOKUP($B5785,產品!$A$1:$E$61,4,FALSE)*(1-$G5785)*$F5785</f>
        <v>34800</v>
      </c>
      <c r="I5785" s="58">
        <f>$H5785-VLOOKUP($B5785,產品!$A$2:$E$61,5,FALSE)*F5785-$R5785</f>
        <v>18452</v>
      </c>
      <c r="J5785">
        <f t="shared" si="270"/>
        <v>2022</v>
      </c>
      <c r="P5785" t="str">
        <f>MID(VLOOKUP($D5785,業務!$A$1:$E$11,2,FALSE),FIND("/",VLOOKUP($D5785,業務!$A$1:$E$11,2,FALSE))+1,2)</f>
        <v>專員</v>
      </c>
      <c r="Q5785">
        <f t="shared" si="271"/>
        <v>0.01</v>
      </c>
      <c r="R5785">
        <f t="shared" si="272"/>
        <v>348</v>
      </c>
    </row>
    <row r="5786" spans="1:18" ht="15.75" customHeight="1">
      <c r="A5786" s="19">
        <v>5785</v>
      </c>
      <c r="B5786" s="4">
        <v>5</v>
      </c>
      <c r="C5786" s="15">
        <v>11</v>
      </c>
      <c r="D5786" s="21">
        <v>10</v>
      </c>
      <c r="E5786" s="22">
        <v>44916</v>
      </c>
      <c r="F5786" s="26">
        <v>60</v>
      </c>
      <c r="G5786" s="24">
        <v>0.1</v>
      </c>
      <c r="H5786">
        <f>VLOOKUP($B5786,產品!$A$1:$E$61,4,FALSE)*(1-$G5786)*$F5786</f>
        <v>54000</v>
      </c>
      <c r="I5786" s="58">
        <f>$H5786-VLOOKUP($B5786,產品!$A$2:$E$61,5,FALSE)*F5786-$R5786</f>
        <v>29460</v>
      </c>
      <c r="J5786">
        <f t="shared" si="270"/>
        <v>2022</v>
      </c>
      <c r="P5786" t="str">
        <f>MID(VLOOKUP($D5786,業務!$A$1:$E$11,2,FALSE),FIND("/",VLOOKUP($D5786,業務!$A$1:$E$11,2,FALSE))+1,2)</f>
        <v>專員</v>
      </c>
      <c r="Q5786">
        <f t="shared" si="271"/>
        <v>0.01</v>
      </c>
      <c r="R5786">
        <f t="shared" si="272"/>
        <v>540</v>
      </c>
    </row>
    <row r="5787" spans="1:18" ht="15.75" customHeight="1">
      <c r="A5787" s="19">
        <v>5786</v>
      </c>
      <c r="B5787" s="4">
        <v>9</v>
      </c>
      <c r="C5787" s="15">
        <v>272</v>
      </c>
      <c r="D5787" s="21">
        <v>2</v>
      </c>
      <c r="E5787" s="22">
        <v>44916</v>
      </c>
      <c r="F5787" s="26">
        <v>60</v>
      </c>
      <c r="G5787" s="24">
        <v>0.18</v>
      </c>
      <c r="H5787">
        <f>VLOOKUP($B5787,產品!$A$1:$E$61,4,FALSE)*(1-$G5787)*$F5787</f>
        <v>49200.000000000007</v>
      </c>
      <c r="I5787" s="58">
        <f>$H5787-VLOOKUP($B5787,產品!$A$2:$E$61,5,FALSE)*F5787-$R5787</f>
        <v>24462.000000000007</v>
      </c>
      <c r="J5787">
        <f t="shared" si="270"/>
        <v>2022</v>
      </c>
      <c r="P5787" t="str">
        <f>MID(VLOOKUP($D5787,業務!$A$1:$E$11,2,FALSE),FIND("/",VLOOKUP($D5787,業務!$A$1:$E$11,2,FALSE))+1,2)</f>
        <v>經理</v>
      </c>
      <c r="Q5787">
        <f t="shared" si="271"/>
        <v>1.4999999999999999E-2</v>
      </c>
      <c r="R5787">
        <f t="shared" si="272"/>
        <v>738.00000000000011</v>
      </c>
    </row>
    <row r="5788" spans="1:18" ht="15.75" customHeight="1">
      <c r="A5788" s="19">
        <v>5787</v>
      </c>
      <c r="B5788" s="4">
        <v>11</v>
      </c>
      <c r="C5788" s="15">
        <v>12</v>
      </c>
      <c r="D5788" s="21">
        <v>4</v>
      </c>
      <c r="E5788" s="22">
        <v>44916</v>
      </c>
      <c r="F5788" s="26">
        <v>90</v>
      </c>
      <c r="G5788" s="24">
        <v>0.15</v>
      </c>
      <c r="H5788">
        <f>VLOOKUP($B5788,產品!$A$1:$E$61,4,FALSE)*(1-$G5788)*$F5788</f>
        <v>76500</v>
      </c>
      <c r="I5788" s="58">
        <f>$H5788-VLOOKUP($B5788,產品!$A$2:$E$61,5,FALSE)*F5788-$R5788</f>
        <v>39582</v>
      </c>
      <c r="J5788">
        <f t="shared" si="270"/>
        <v>2022</v>
      </c>
      <c r="P5788" t="str">
        <f>MID(VLOOKUP($D5788,業務!$A$1:$E$11,2,FALSE),FIND("/",VLOOKUP($D5788,業務!$A$1:$E$11,2,FALSE))+1,2)</f>
        <v>副理</v>
      </c>
      <c r="Q5788">
        <f t="shared" si="271"/>
        <v>1.2E-2</v>
      </c>
      <c r="R5788">
        <f t="shared" si="272"/>
        <v>918</v>
      </c>
    </row>
    <row r="5789" spans="1:18" ht="15.75" customHeight="1">
      <c r="A5789" s="19">
        <v>5788</v>
      </c>
      <c r="B5789" s="4">
        <v>9</v>
      </c>
      <c r="C5789" s="15">
        <v>257</v>
      </c>
      <c r="D5789" s="21">
        <v>9</v>
      </c>
      <c r="E5789" s="33">
        <v>44916</v>
      </c>
      <c r="F5789" s="14">
        <v>250</v>
      </c>
      <c r="G5789" s="34">
        <v>0.2</v>
      </c>
      <c r="H5789">
        <f>VLOOKUP($B5789,產品!$A$1:$E$61,4,FALSE)*(1-$G5789)*$F5789</f>
        <v>200000</v>
      </c>
      <c r="I5789" s="58">
        <f>$H5789-VLOOKUP($B5789,產品!$A$2:$E$61,5,FALSE)*F5789-$R5789</f>
        <v>97000</v>
      </c>
      <c r="J5789">
        <f t="shared" si="270"/>
        <v>2022</v>
      </c>
      <c r="P5789" t="str">
        <f>MID(VLOOKUP($D5789,業務!$A$1:$E$11,2,FALSE),FIND("/",VLOOKUP($D5789,業務!$A$1:$E$11,2,FALSE))+1,2)</f>
        <v>經理</v>
      </c>
      <c r="Q5789">
        <f t="shared" si="271"/>
        <v>1.4999999999999999E-2</v>
      </c>
      <c r="R5789">
        <f t="shared" si="272"/>
        <v>3000</v>
      </c>
    </row>
    <row r="5790" spans="1:18" ht="15.75" customHeight="1">
      <c r="A5790" s="19">
        <v>5789</v>
      </c>
      <c r="B5790" s="4">
        <v>50</v>
      </c>
      <c r="C5790" s="15">
        <v>126</v>
      </c>
      <c r="D5790" s="21">
        <v>6</v>
      </c>
      <c r="E5790" s="22">
        <v>44917</v>
      </c>
      <c r="F5790" s="26">
        <v>4</v>
      </c>
      <c r="G5790" s="24">
        <v>0.1</v>
      </c>
      <c r="H5790">
        <f>VLOOKUP($B5790,產品!$A$1:$E$61,4,FALSE)*(1-$G5790)*$F5790</f>
        <v>64800</v>
      </c>
      <c r="I5790" s="58">
        <f>$H5790-VLOOKUP($B5790,產品!$A$2:$E$61,5,FALSE)*F5790-$R5790</f>
        <v>13752</v>
      </c>
      <c r="J5790">
        <f t="shared" si="270"/>
        <v>2022</v>
      </c>
      <c r="P5790" t="str">
        <f>MID(VLOOKUP($D5790,業務!$A$1:$E$11,2,FALSE),FIND("/",VLOOKUP($D5790,業務!$A$1:$E$11,2,FALSE))+1,2)</f>
        <v>專員</v>
      </c>
      <c r="Q5790">
        <f t="shared" si="271"/>
        <v>0.01</v>
      </c>
      <c r="R5790">
        <f t="shared" si="272"/>
        <v>648</v>
      </c>
    </row>
    <row r="5791" spans="1:18" ht="15.75" customHeight="1">
      <c r="A5791" s="19">
        <v>5790</v>
      </c>
      <c r="B5791" s="4">
        <v>30</v>
      </c>
      <c r="C5791" s="15">
        <v>285</v>
      </c>
      <c r="D5791" s="21">
        <v>4</v>
      </c>
      <c r="E5791" s="22">
        <v>44917</v>
      </c>
      <c r="F5791" s="26">
        <v>9</v>
      </c>
      <c r="G5791" s="24">
        <v>0.18</v>
      </c>
      <c r="H5791">
        <f>VLOOKUP($B5791,產品!$A$1:$E$61,4,FALSE)*(1-$G5791)*$F5791</f>
        <v>47970</v>
      </c>
      <c r="I5791" s="58">
        <f>$H5791-VLOOKUP($B5791,產品!$A$2:$E$61,5,FALSE)*F5791-$R5791</f>
        <v>12294.36</v>
      </c>
      <c r="J5791">
        <f t="shared" si="270"/>
        <v>2022</v>
      </c>
      <c r="P5791" t="str">
        <f>MID(VLOOKUP($D5791,業務!$A$1:$E$11,2,FALSE),FIND("/",VLOOKUP($D5791,業務!$A$1:$E$11,2,FALSE))+1,2)</f>
        <v>副理</v>
      </c>
      <c r="Q5791">
        <f t="shared" si="271"/>
        <v>1.2E-2</v>
      </c>
      <c r="R5791">
        <f t="shared" si="272"/>
        <v>575.64</v>
      </c>
    </row>
    <row r="5792" spans="1:18" ht="15.75" customHeight="1">
      <c r="A5792" s="19">
        <v>5791</v>
      </c>
      <c r="B5792" s="4">
        <v>24</v>
      </c>
      <c r="C5792" s="15">
        <v>269</v>
      </c>
      <c r="D5792" s="21">
        <v>9</v>
      </c>
      <c r="E5792" s="22">
        <v>44917</v>
      </c>
      <c r="F5792" s="26">
        <v>10</v>
      </c>
      <c r="G5792" s="24">
        <v>0.16</v>
      </c>
      <c r="H5792">
        <f>VLOOKUP($B5792,產品!$A$1:$E$61,4,FALSE)*(1-$G5792)*$F5792</f>
        <v>15120</v>
      </c>
      <c r="I5792" s="58">
        <f>$H5792-VLOOKUP($B5792,產品!$A$2:$E$61,5,FALSE)*F5792-$R5792</f>
        <v>7693.2</v>
      </c>
      <c r="J5792">
        <f t="shared" si="270"/>
        <v>2022</v>
      </c>
      <c r="P5792" t="str">
        <f>MID(VLOOKUP($D5792,業務!$A$1:$E$11,2,FALSE),FIND("/",VLOOKUP($D5792,業務!$A$1:$E$11,2,FALSE))+1,2)</f>
        <v>經理</v>
      </c>
      <c r="Q5792">
        <f t="shared" si="271"/>
        <v>1.4999999999999999E-2</v>
      </c>
      <c r="R5792">
        <f t="shared" si="272"/>
        <v>226.79999999999998</v>
      </c>
    </row>
    <row r="5793" spans="1:18" ht="15.75" customHeight="1">
      <c r="A5793" s="19">
        <v>5792</v>
      </c>
      <c r="B5793" s="4">
        <v>51</v>
      </c>
      <c r="C5793" s="15">
        <v>116</v>
      </c>
      <c r="D5793" s="21">
        <v>4</v>
      </c>
      <c r="E5793" s="22">
        <v>44917</v>
      </c>
      <c r="F5793" s="26">
        <v>10</v>
      </c>
      <c r="G5793" s="24">
        <v>0.09</v>
      </c>
      <c r="H5793">
        <f>VLOOKUP($B5793,產品!$A$1:$E$61,4,FALSE)*(1-$G5793)*$F5793</f>
        <v>182000</v>
      </c>
      <c r="I5793" s="58">
        <f>$H5793-VLOOKUP($B5793,產品!$A$2:$E$61,5,FALSE)*F5793-$R5793</f>
        <v>39816</v>
      </c>
      <c r="J5793">
        <f t="shared" si="270"/>
        <v>2022</v>
      </c>
      <c r="P5793" t="str">
        <f>MID(VLOOKUP($D5793,業務!$A$1:$E$11,2,FALSE),FIND("/",VLOOKUP($D5793,業務!$A$1:$E$11,2,FALSE))+1,2)</f>
        <v>副理</v>
      </c>
      <c r="Q5793">
        <f t="shared" si="271"/>
        <v>1.2E-2</v>
      </c>
      <c r="R5793">
        <f t="shared" si="272"/>
        <v>2184</v>
      </c>
    </row>
    <row r="5794" spans="1:18" ht="15.75" customHeight="1">
      <c r="A5794" s="19">
        <v>5793</v>
      </c>
      <c r="B5794" s="4">
        <v>48</v>
      </c>
      <c r="C5794" s="15">
        <v>272</v>
      </c>
      <c r="D5794" s="21">
        <v>2</v>
      </c>
      <c r="E5794" s="22">
        <v>44917</v>
      </c>
      <c r="F5794" s="26">
        <v>10</v>
      </c>
      <c r="G5794" s="24">
        <v>0.17</v>
      </c>
      <c r="H5794">
        <f>VLOOKUP($B5794,產品!$A$1:$E$61,4,FALSE)*(1-$G5794)*$F5794</f>
        <v>182600</v>
      </c>
      <c r="I5794" s="58">
        <f>$H5794-VLOOKUP($B5794,產品!$A$2:$E$61,5,FALSE)*F5794-$R5794</f>
        <v>36861</v>
      </c>
      <c r="J5794">
        <f t="shared" si="270"/>
        <v>2022</v>
      </c>
      <c r="P5794" t="str">
        <f>MID(VLOOKUP($D5794,業務!$A$1:$E$11,2,FALSE),FIND("/",VLOOKUP($D5794,業務!$A$1:$E$11,2,FALSE))+1,2)</f>
        <v>經理</v>
      </c>
      <c r="Q5794">
        <f t="shared" si="271"/>
        <v>1.4999999999999999E-2</v>
      </c>
      <c r="R5794">
        <f t="shared" si="272"/>
        <v>2739</v>
      </c>
    </row>
    <row r="5795" spans="1:18" ht="15.75" customHeight="1">
      <c r="A5795" s="19">
        <v>5794</v>
      </c>
      <c r="B5795" s="4">
        <v>23</v>
      </c>
      <c r="C5795" s="15">
        <v>268</v>
      </c>
      <c r="D5795" s="21">
        <v>9</v>
      </c>
      <c r="E5795" s="33">
        <v>44917</v>
      </c>
      <c r="F5795" s="14">
        <v>60</v>
      </c>
      <c r="G5795" s="34">
        <v>0.1</v>
      </c>
      <c r="H5795">
        <f>VLOOKUP($B5795,產品!$A$1:$E$61,4,FALSE)*(1-$G5795)*$F5795</f>
        <v>97200</v>
      </c>
      <c r="I5795" s="58">
        <f>$H5795-VLOOKUP($B5795,產品!$A$2:$E$61,5,FALSE)*F5795-$R5795</f>
        <v>52542</v>
      </c>
      <c r="J5795">
        <f t="shared" si="270"/>
        <v>2022</v>
      </c>
      <c r="P5795" t="str">
        <f>MID(VLOOKUP($D5795,業務!$A$1:$E$11,2,FALSE),FIND("/",VLOOKUP($D5795,業務!$A$1:$E$11,2,FALSE))+1,2)</f>
        <v>經理</v>
      </c>
      <c r="Q5795">
        <f t="shared" si="271"/>
        <v>1.4999999999999999E-2</v>
      </c>
      <c r="R5795">
        <f t="shared" si="272"/>
        <v>1458</v>
      </c>
    </row>
    <row r="5796" spans="1:18" ht="15.75" customHeight="1">
      <c r="A5796" s="19">
        <v>5795</v>
      </c>
      <c r="B5796" s="4">
        <v>22</v>
      </c>
      <c r="C5796" s="15">
        <v>112</v>
      </c>
      <c r="D5796" s="21">
        <v>3</v>
      </c>
      <c r="E5796" s="22">
        <v>44917</v>
      </c>
      <c r="F5796" s="26">
        <v>90</v>
      </c>
      <c r="G5796" s="24">
        <v>0.09</v>
      </c>
      <c r="H5796">
        <f>VLOOKUP($B5796,產品!$A$1:$E$61,4,FALSE)*(1-$G5796)*$F5796</f>
        <v>147420</v>
      </c>
      <c r="I5796" s="58">
        <f>$H5796-VLOOKUP($B5796,產品!$A$2:$E$61,5,FALSE)*F5796-$R5796</f>
        <v>80261.279999999999</v>
      </c>
      <c r="J5796">
        <f t="shared" si="270"/>
        <v>2022</v>
      </c>
      <c r="P5796" t="str">
        <f>MID(VLOOKUP($D5796,業務!$A$1:$E$11,2,FALSE),FIND("/",VLOOKUP($D5796,業務!$A$1:$E$11,2,FALSE))+1,2)</f>
        <v>協理</v>
      </c>
      <c r="Q5796">
        <f t="shared" si="271"/>
        <v>1.6E-2</v>
      </c>
      <c r="R5796">
        <f t="shared" si="272"/>
        <v>2358.7200000000003</v>
      </c>
    </row>
    <row r="5797" spans="1:18" ht="15.75" customHeight="1">
      <c r="A5797" s="19">
        <v>5796</v>
      </c>
      <c r="B5797" s="4">
        <v>45</v>
      </c>
      <c r="C5797" s="15">
        <v>5</v>
      </c>
      <c r="D5797" s="21">
        <v>4</v>
      </c>
      <c r="E5797" s="22">
        <v>44918</v>
      </c>
      <c r="F5797" s="26">
        <v>6</v>
      </c>
      <c r="G5797" s="24">
        <v>0.09</v>
      </c>
      <c r="H5797">
        <f>VLOOKUP($B5797,產品!$A$1:$E$61,4,FALSE)*(1-$G5797)*$F5797</f>
        <v>76440</v>
      </c>
      <c r="I5797" s="58">
        <f>$H5797-VLOOKUP($B5797,產品!$A$2:$E$61,5,FALSE)*F5797-$R5797</f>
        <v>20922.72</v>
      </c>
      <c r="J5797">
        <f t="shared" si="270"/>
        <v>2022</v>
      </c>
      <c r="P5797" t="str">
        <f>MID(VLOOKUP($D5797,業務!$A$1:$E$11,2,FALSE),FIND("/",VLOOKUP($D5797,業務!$A$1:$E$11,2,FALSE))+1,2)</f>
        <v>副理</v>
      </c>
      <c r="Q5797">
        <f t="shared" si="271"/>
        <v>1.2E-2</v>
      </c>
      <c r="R5797">
        <f t="shared" si="272"/>
        <v>917.28</v>
      </c>
    </row>
    <row r="5798" spans="1:18" ht="15.75" customHeight="1">
      <c r="A5798" s="19">
        <v>5797</v>
      </c>
      <c r="B5798" s="4">
        <v>47</v>
      </c>
      <c r="C5798" s="15">
        <v>119</v>
      </c>
      <c r="D5798" s="21">
        <v>2</v>
      </c>
      <c r="E5798" s="33">
        <v>44918</v>
      </c>
      <c r="F5798" s="14">
        <v>7</v>
      </c>
      <c r="G5798" s="34">
        <v>0.2</v>
      </c>
      <c r="H5798">
        <f>VLOOKUP($B5798,產品!$A$1:$E$61,4,FALSE)*(1-$G5798)*$F5798</f>
        <v>112000</v>
      </c>
      <c r="I5798" s="58">
        <f>$H5798-VLOOKUP($B5798,產品!$A$2:$E$61,5,FALSE)*F5798-$R5798</f>
        <v>19320</v>
      </c>
      <c r="J5798">
        <f t="shared" si="270"/>
        <v>2022</v>
      </c>
      <c r="P5798" t="str">
        <f>MID(VLOOKUP($D5798,業務!$A$1:$E$11,2,FALSE),FIND("/",VLOOKUP($D5798,業務!$A$1:$E$11,2,FALSE))+1,2)</f>
        <v>經理</v>
      </c>
      <c r="Q5798">
        <f t="shared" si="271"/>
        <v>1.4999999999999999E-2</v>
      </c>
      <c r="R5798">
        <f t="shared" si="272"/>
        <v>1680</v>
      </c>
    </row>
    <row r="5799" spans="1:18" ht="15.75" customHeight="1">
      <c r="A5799" s="19">
        <v>5798</v>
      </c>
      <c r="B5799" s="4">
        <v>14</v>
      </c>
      <c r="C5799" s="15">
        <v>9</v>
      </c>
      <c r="D5799" s="21">
        <v>1</v>
      </c>
      <c r="E5799" s="22">
        <v>44918</v>
      </c>
      <c r="F5799" s="26">
        <v>11</v>
      </c>
      <c r="G5799" s="24">
        <v>0.17</v>
      </c>
      <c r="H5799">
        <f>VLOOKUP($B5799,產品!$A$1:$E$61,4,FALSE)*(1-$G5799)*$F5799</f>
        <v>16434</v>
      </c>
      <c r="I5799" s="58">
        <f>$H5799-VLOOKUP($B5799,產品!$A$2:$E$61,5,FALSE)*F5799-$R5799</f>
        <v>8349.66</v>
      </c>
      <c r="J5799">
        <f t="shared" si="270"/>
        <v>2022</v>
      </c>
      <c r="P5799" t="str">
        <f>MID(VLOOKUP($D5799,業務!$A$1:$E$11,2,FALSE),FIND("/",VLOOKUP($D5799,業務!$A$1:$E$11,2,FALSE))+1,2)</f>
        <v>專員</v>
      </c>
      <c r="Q5799">
        <f t="shared" si="271"/>
        <v>0.01</v>
      </c>
      <c r="R5799">
        <f t="shared" si="272"/>
        <v>164.34</v>
      </c>
    </row>
    <row r="5800" spans="1:18" ht="15.75" customHeight="1">
      <c r="A5800" s="19">
        <v>5799</v>
      </c>
      <c r="B5800" s="4">
        <v>16</v>
      </c>
      <c r="C5800" s="15">
        <v>5</v>
      </c>
      <c r="D5800" s="21">
        <v>10</v>
      </c>
      <c r="E5800" s="22">
        <v>44918</v>
      </c>
      <c r="F5800" s="26">
        <v>20</v>
      </c>
      <c r="G5800" s="24">
        <v>0.19</v>
      </c>
      <c r="H5800">
        <f>VLOOKUP($B5800,產品!$A$1:$E$61,4,FALSE)*(1-$G5800)*$F5800</f>
        <v>29160</v>
      </c>
      <c r="I5800" s="58">
        <f>$H5800-VLOOKUP($B5800,產品!$A$2:$E$61,5,FALSE)*F5800-$R5800</f>
        <v>14468.4</v>
      </c>
      <c r="J5800">
        <f t="shared" si="270"/>
        <v>2022</v>
      </c>
      <c r="P5800" t="str">
        <f>MID(VLOOKUP($D5800,業務!$A$1:$E$11,2,FALSE),FIND("/",VLOOKUP($D5800,業務!$A$1:$E$11,2,FALSE))+1,2)</f>
        <v>專員</v>
      </c>
      <c r="Q5800">
        <f t="shared" si="271"/>
        <v>0.01</v>
      </c>
      <c r="R5800">
        <f t="shared" si="272"/>
        <v>291.60000000000002</v>
      </c>
    </row>
    <row r="5801" spans="1:18" ht="15.75" customHeight="1">
      <c r="A5801" s="19">
        <v>5800</v>
      </c>
      <c r="B5801" s="4">
        <v>11</v>
      </c>
      <c r="C5801" s="15">
        <v>115</v>
      </c>
      <c r="D5801" s="21">
        <v>2</v>
      </c>
      <c r="E5801" s="22">
        <v>44918</v>
      </c>
      <c r="F5801" s="26">
        <v>20</v>
      </c>
      <c r="G5801" s="24">
        <v>0.12</v>
      </c>
      <c r="H5801">
        <f>VLOOKUP($B5801,產品!$A$1:$E$61,4,FALSE)*(1-$G5801)*$F5801</f>
        <v>17600</v>
      </c>
      <c r="I5801" s="58">
        <f>$H5801-VLOOKUP($B5801,產品!$A$2:$E$61,5,FALSE)*F5801-$R5801</f>
        <v>9336</v>
      </c>
      <c r="J5801">
        <f t="shared" si="270"/>
        <v>2022</v>
      </c>
      <c r="P5801" t="str">
        <f>MID(VLOOKUP($D5801,業務!$A$1:$E$11,2,FALSE),FIND("/",VLOOKUP($D5801,業務!$A$1:$E$11,2,FALSE))+1,2)</f>
        <v>經理</v>
      </c>
      <c r="Q5801">
        <f t="shared" si="271"/>
        <v>1.4999999999999999E-2</v>
      </c>
      <c r="R5801">
        <f t="shared" si="272"/>
        <v>264</v>
      </c>
    </row>
    <row r="5802" spans="1:18" ht="15.75" customHeight="1">
      <c r="A5802" s="19">
        <v>5801</v>
      </c>
      <c r="B5802" s="4">
        <v>15</v>
      </c>
      <c r="C5802" s="15">
        <v>267</v>
      </c>
      <c r="D5802" s="21">
        <v>10</v>
      </c>
      <c r="E5802" s="22">
        <v>44918</v>
      </c>
      <c r="F5802" s="26">
        <v>80</v>
      </c>
      <c r="G5802" s="24">
        <v>0.06</v>
      </c>
      <c r="H5802">
        <f>VLOOKUP($B5802,產品!$A$1:$E$61,4,FALSE)*(1-$G5802)*$F5802</f>
        <v>135360</v>
      </c>
      <c r="I5802" s="58">
        <f>$H5802-VLOOKUP($B5802,產品!$A$2:$E$61,5,FALSE)*F5802-$R5802</f>
        <v>76406.399999999994</v>
      </c>
      <c r="J5802">
        <f t="shared" si="270"/>
        <v>2022</v>
      </c>
      <c r="P5802" t="str">
        <f>MID(VLOOKUP($D5802,業務!$A$1:$E$11,2,FALSE),FIND("/",VLOOKUP($D5802,業務!$A$1:$E$11,2,FALSE))+1,2)</f>
        <v>專員</v>
      </c>
      <c r="Q5802">
        <f t="shared" si="271"/>
        <v>0.01</v>
      </c>
      <c r="R5802">
        <f t="shared" si="272"/>
        <v>1353.6000000000001</v>
      </c>
    </row>
    <row r="5803" spans="1:18" ht="15.75" customHeight="1">
      <c r="A5803" s="19">
        <v>5802</v>
      </c>
      <c r="B5803" s="4">
        <v>25</v>
      </c>
      <c r="C5803" s="15">
        <v>282</v>
      </c>
      <c r="D5803" s="21">
        <v>6</v>
      </c>
      <c r="E5803" s="22">
        <v>44919</v>
      </c>
      <c r="F5803" s="26">
        <v>3</v>
      </c>
      <c r="G5803" s="24">
        <v>0.1</v>
      </c>
      <c r="H5803">
        <f>VLOOKUP($B5803,產品!$A$1:$E$61,4,FALSE)*(1-$G5803)*$F5803</f>
        <v>16200</v>
      </c>
      <c r="I5803" s="58">
        <f>$H5803-VLOOKUP($B5803,產品!$A$2:$E$61,5,FALSE)*F5803-$R5803</f>
        <v>5238</v>
      </c>
      <c r="J5803">
        <f t="shared" si="270"/>
        <v>2022</v>
      </c>
      <c r="P5803" t="str">
        <f>MID(VLOOKUP($D5803,業務!$A$1:$E$11,2,FALSE),FIND("/",VLOOKUP($D5803,業務!$A$1:$E$11,2,FALSE))+1,2)</f>
        <v>專員</v>
      </c>
      <c r="Q5803">
        <f t="shared" si="271"/>
        <v>0.01</v>
      </c>
      <c r="R5803">
        <f t="shared" si="272"/>
        <v>162</v>
      </c>
    </row>
    <row r="5804" spans="1:18" ht="15.75" customHeight="1">
      <c r="A5804" s="19">
        <v>5803</v>
      </c>
      <c r="B5804" s="4">
        <v>29</v>
      </c>
      <c r="C5804" s="15">
        <v>114</v>
      </c>
      <c r="D5804" s="21">
        <v>4</v>
      </c>
      <c r="E5804" s="22">
        <v>44919</v>
      </c>
      <c r="F5804" s="26">
        <v>7</v>
      </c>
      <c r="G5804" s="24">
        <v>0.11</v>
      </c>
      <c r="H5804">
        <f>VLOOKUP($B5804,產品!$A$1:$E$61,4,FALSE)*(1-$G5804)*$F5804</f>
        <v>37380</v>
      </c>
      <c r="I5804" s="58">
        <f>$H5804-VLOOKUP($B5804,產品!$A$2:$E$61,5,FALSE)*F5804-$R5804</f>
        <v>11731.44</v>
      </c>
      <c r="J5804">
        <f t="shared" si="270"/>
        <v>2022</v>
      </c>
      <c r="P5804" t="str">
        <f>MID(VLOOKUP($D5804,業務!$A$1:$E$11,2,FALSE),FIND("/",VLOOKUP($D5804,業務!$A$1:$E$11,2,FALSE))+1,2)</f>
        <v>副理</v>
      </c>
      <c r="Q5804">
        <f t="shared" si="271"/>
        <v>1.2E-2</v>
      </c>
      <c r="R5804">
        <f t="shared" si="272"/>
        <v>448.56</v>
      </c>
    </row>
    <row r="5805" spans="1:18" ht="15.75" customHeight="1">
      <c r="A5805" s="19">
        <v>5804</v>
      </c>
      <c r="B5805" s="4">
        <v>37</v>
      </c>
      <c r="C5805" s="15">
        <v>264</v>
      </c>
      <c r="D5805" s="21">
        <v>10</v>
      </c>
      <c r="E5805" s="22">
        <v>44919</v>
      </c>
      <c r="F5805" s="26">
        <v>8</v>
      </c>
      <c r="G5805" s="24">
        <v>0.17</v>
      </c>
      <c r="H5805">
        <f>VLOOKUP($B5805,產品!$A$1:$E$61,4,FALSE)*(1-$G5805)*$F5805</f>
        <v>79680</v>
      </c>
      <c r="I5805" s="58">
        <f>$H5805-VLOOKUP($B5805,產品!$A$2:$E$61,5,FALSE)*F5805-$R5805</f>
        <v>16483.2</v>
      </c>
      <c r="J5805">
        <f t="shared" si="270"/>
        <v>2022</v>
      </c>
      <c r="P5805" t="str">
        <f>MID(VLOOKUP($D5805,業務!$A$1:$E$11,2,FALSE),FIND("/",VLOOKUP($D5805,業務!$A$1:$E$11,2,FALSE))+1,2)</f>
        <v>專員</v>
      </c>
      <c r="Q5805">
        <f t="shared" si="271"/>
        <v>0.01</v>
      </c>
      <c r="R5805">
        <f t="shared" si="272"/>
        <v>796.80000000000007</v>
      </c>
    </row>
    <row r="5806" spans="1:18" ht="15.75" customHeight="1">
      <c r="A5806" s="19">
        <v>5805</v>
      </c>
      <c r="B5806" s="4">
        <v>45</v>
      </c>
      <c r="C5806" s="15">
        <v>282</v>
      </c>
      <c r="D5806" s="21">
        <v>7</v>
      </c>
      <c r="E5806" s="22">
        <v>44919</v>
      </c>
      <c r="F5806" s="26">
        <v>9</v>
      </c>
      <c r="G5806" s="24">
        <v>0.16</v>
      </c>
      <c r="H5806">
        <f>VLOOKUP($B5806,產品!$A$1:$E$61,4,FALSE)*(1-$G5806)*$F5806</f>
        <v>105840</v>
      </c>
      <c r="I5806" s="58">
        <f>$H5806-VLOOKUP($B5806,產品!$A$2:$E$61,5,FALSE)*F5806-$R5806</f>
        <v>22669.919999999998</v>
      </c>
      <c r="J5806">
        <f t="shared" si="270"/>
        <v>2022</v>
      </c>
      <c r="P5806" t="str">
        <f>MID(VLOOKUP($D5806,業務!$A$1:$E$11,2,FALSE),FIND("/",VLOOKUP($D5806,業務!$A$1:$E$11,2,FALSE))+1,2)</f>
        <v>副理</v>
      </c>
      <c r="Q5806">
        <f t="shared" si="271"/>
        <v>1.2E-2</v>
      </c>
      <c r="R5806">
        <f t="shared" si="272"/>
        <v>1270.08</v>
      </c>
    </row>
    <row r="5807" spans="1:18" ht="15.75" customHeight="1">
      <c r="A5807" s="19">
        <v>5806</v>
      </c>
      <c r="B5807" s="4">
        <v>28</v>
      </c>
      <c r="C5807" s="15">
        <v>286</v>
      </c>
      <c r="D5807" s="21">
        <v>9</v>
      </c>
      <c r="E5807" s="22">
        <v>44919</v>
      </c>
      <c r="F5807" s="26">
        <v>9</v>
      </c>
      <c r="G5807" s="24">
        <v>0.12</v>
      </c>
      <c r="H5807">
        <f>VLOOKUP($B5807,產品!$A$1:$E$61,4,FALSE)*(1-$G5807)*$F5807</f>
        <v>59400</v>
      </c>
      <c r="I5807" s="58">
        <f>$H5807-VLOOKUP($B5807,產品!$A$2:$E$61,5,FALSE)*F5807-$R5807</f>
        <v>18009</v>
      </c>
      <c r="J5807">
        <f t="shared" si="270"/>
        <v>2022</v>
      </c>
      <c r="P5807" t="str">
        <f>MID(VLOOKUP($D5807,業務!$A$1:$E$11,2,FALSE),FIND("/",VLOOKUP($D5807,業務!$A$1:$E$11,2,FALSE))+1,2)</f>
        <v>經理</v>
      </c>
      <c r="Q5807">
        <f t="shared" si="271"/>
        <v>1.4999999999999999E-2</v>
      </c>
      <c r="R5807">
        <f t="shared" si="272"/>
        <v>891</v>
      </c>
    </row>
    <row r="5808" spans="1:18" ht="15.75" customHeight="1">
      <c r="A5808" s="19">
        <v>5807</v>
      </c>
      <c r="B5808" s="4">
        <v>7</v>
      </c>
      <c r="C5808" s="15">
        <v>137</v>
      </c>
      <c r="D5808" s="21">
        <v>3</v>
      </c>
      <c r="E5808" s="22">
        <v>44919</v>
      </c>
      <c r="F5808" s="26">
        <v>70</v>
      </c>
      <c r="G5808" s="24">
        <v>0.09</v>
      </c>
      <c r="H5808">
        <f>VLOOKUP($B5808,產品!$A$1:$E$61,4,FALSE)*(1-$G5808)*$F5808</f>
        <v>63700</v>
      </c>
      <c r="I5808" s="58">
        <f>$H5808-VLOOKUP($B5808,產品!$A$2:$E$61,5,FALSE)*F5808-$R5808</f>
        <v>34680.800000000003</v>
      </c>
      <c r="J5808">
        <f t="shared" si="270"/>
        <v>2022</v>
      </c>
      <c r="P5808" t="str">
        <f>MID(VLOOKUP($D5808,業務!$A$1:$E$11,2,FALSE),FIND("/",VLOOKUP($D5808,業務!$A$1:$E$11,2,FALSE))+1,2)</f>
        <v>協理</v>
      </c>
      <c r="Q5808">
        <f t="shared" si="271"/>
        <v>1.6E-2</v>
      </c>
      <c r="R5808">
        <f t="shared" si="272"/>
        <v>1019.2</v>
      </c>
    </row>
    <row r="5809" spans="1:18" ht="15.75" customHeight="1">
      <c r="A5809" s="19">
        <v>5808</v>
      </c>
      <c r="B5809" s="4">
        <v>2</v>
      </c>
      <c r="C5809" s="15">
        <v>270</v>
      </c>
      <c r="D5809" s="21">
        <v>3</v>
      </c>
      <c r="E5809" s="22">
        <v>44919</v>
      </c>
      <c r="F5809" s="26">
        <v>75</v>
      </c>
      <c r="G5809" s="24">
        <v>0.11</v>
      </c>
      <c r="H5809">
        <f>VLOOKUP($B5809,產品!$A$1:$E$61,4,FALSE)*(1-$G5809)*$F5809</f>
        <v>66750</v>
      </c>
      <c r="I5809" s="58">
        <f>$H5809-VLOOKUP($B5809,產品!$A$2:$E$61,5,FALSE)*F5809-$R5809</f>
        <v>35682</v>
      </c>
      <c r="J5809">
        <f t="shared" si="270"/>
        <v>2022</v>
      </c>
      <c r="P5809" t="str">
        <f>MID(VLOOKUP($D5809,業務!$A$1:$E$11,2,FALSE),FIND("/",VLOOKUP($D5809,業務!$A$1:$E$11,2,FALSE))+1,2)</f>
        <v>協理</v>
      </c>
      <c r="Q5809">
        <f t="shared" si="271"/>
        <v>1.6E-2</v>
      </c>
      <c r="R5809">
        <f t="shared" si="272"/>
        <v>1068</v>
      </c>
    </row>
    <row r="5810" spans="1:18" ht="15.75" customHeight="1">
      <c r="A5810" s="19">
        <v>5809</v>
      </c>
      <c r="B5810" s="4">
        <v>60</v>
      </c>
      <c r="C5810" s="15">
        <v>8</v>
      </c>
      <c r="D5810" s="21">
        <v>2</v>
      </c>
      <c r="E5810" s="22">
        <v>44920</v>
      </c>
      <c r="F5810" s="26">
        <v>3</v>
      </c>
      <c r="G5810" s="24">
        <v>0.06</v>
      </c>
      <c r="H5810">
        <f>VLOOKUP($B5810,產品!$A$1:$E$61,4,FALSE)*(1-$G5810)*$F5810</f>
        <v>70500</v>
      </c>
      <c r="I5810" s="58">
        <f>$H5810-VLOOKUP($B5810,產品!$A$2:$E$61,5,FALSE)*F5810-$R5810</f>
        <v>16942.5</v>
      </c>
      <c r="J5810">
        <f t="shared" si="270"/>
        <v>2022</v>
      </c>
      <c r="P5810" t="str">
        <f>MID(VLOOKUP($D5810,業務!$A$1:$E$11,2,FALSE),FIND("/",VLOOKUP($D5810,業務!$A$1:$E$11,2,FALSE))+1,2)</f>
        <v>經理</v>
      </c>
      <c r="Q5810">
        <f t="shared" si="271"/>
        <v>1.4999999999999999E-2</v>
      </c>
      <c r="R5810">
        <f t="shared" si="272"/>
        <v>1057.5</v>
      </c>
    </row>
    <row r="5811" spans="1:18" ht="15.75" customHeight="1">
      <c r="A5811" s="19">
        <v>5810</v>
      </c>
      <c r="B5811" s="4">
        <v>11</v>
      </c>
      <c r="C5811" s="15">
        <v>136</v>
      </c>
      <c r="D5811" s="21">
        <v>6</v>
      </c>
      <c r="E5811" s="22">
        <v>44920</v>
      </c>
      <c r="F5811" s="26">
        <v>50</v>
      </c>
      <c r="G5811" s="24">
        <v>0.14000000000000001</v>
      </c>
      <c r="H5811">
        <f>VLOOKUP($B5811,產品!$A$1:$E$61,4,FALSE)*(1-$G5811)*$F5811</f>
        <v>43000</v>
      </c>
      <c r="I5811" s="58">
        <f>$H5811-VLOOKUP($B5811,產品!$A$2:$E$61,5,FALSE)*F5811-$R5811</f>
        <v>22570</v>
      </c>
      <c r="J5811">
        <f t="shared" si="270"/>
        <v>2022</v>
      </c>
      <c r="P5811" t="str">
        <f>MID(VLOOKUP($D5811,業務!$A$1:$E$11,2,FALSE),FIND("/",VLOOKUP($D5811,業務!$A$1:$E$11,2,FALSE))+1,2)</f>
        <v>專員</v>
      </c>
      <c r="Q5811">
        <f t="shared" si="271"/>
        <v>0.01</v>
      </c>
      <c r="R5811">
        <f t="shared" si="272"/>
        <v>430</v>
      </c>
    </row>
    <row r="5812" spans="1:18" ht="15.75" customHeight="1">
      <c r="A5812" s="19">
        <v>5811</v>
      </c>
      <c r="B5812" s="4">
        <v>24</v>
      </c>
      <c r="C5812" s="15">
        <v>4</v>
      </c>
      <c r="D5812" s="21">
        <v>10</v>
      </c>
      <c r="E5812" s="22">
        <v>44920</v>
      </c>
      <c r="F5812" s="26">
        <v>90</v>
      </c>
      <c r="G5812" s="24">
        <v>0.1</v>
      </c>
      <c r="H5812">
        <f>VLOOKUP($B5812,產品!$A$1:$E$61,4,FALSE)*(1-$G5812)*$F5812</f>
        <v>145800</v>
      </c>
      <c r="I5812" s="58">
        <f>$H5812-VLOOKUP($B5812,產品!$A$2:$E$61,5,FALSE)*F5812-$R5812</f>
        <v>79542</v>
      </c>
      <c r="J5812">
        <f t="shared" si="270"/>
        <v>2022</v>
      </c>
      <c r="P5812" t="str">
        <f>MID(VLOOKUP($D5812,業務!$A$1:$E$11,2,FALSE),FIND("/",VLOOKUP($D5812,業務!$A$1:$E$11,2,FALSE))+1,2)</f>
        <v>專員</v>
      </c>
      <c r="Q5812">
        <f t="shared" si="271"/>
        <v>0.01</v>
      </c>
      <c r="R5812">
        <f t="shared" si="272"/>
        <v>1458</v>
      </c>
    </row>
    <row r="5813" spans="1:18" ht="15.75" customHeight="1">
      <c r="A5813" s="19">
        <v>5812</v>
      </c>
      <c r="B5813" s="4">
        <v>29</v>
      </c>
      <c r="C5813" s="15">
        <v>269</v>
      </c>
      <c r="D5813" s="21">
        <v>6</v>
      </c>
      <c r="E5813" s="22">
        <v>44921</v>
      </c>
      <c r="F5813" s="26">
        <v>2</v>
      </c>
      <c r="G5813" s="24">
        <v>0.14000000000000001</v>
      </c>
      <c r="H5813">
        <f>VLOOKUP($B5813,產品!$A$1:$E$61,4,FALSE)*(1-$G5813)*$F5813</f>
        <v>10320</v>
      </c>
      <c r="I5813" s="58">
        <f>$H5813-VLOOKUP($B5813,產品!$A$2:$E$61,5,FALSE)*F5813-$R5813</f>
        <v>3016.8</v>
      </c>
      <c r="J5813">
        <f t="shared" si="270"/>
        <v>2022</v>
      </c>
      <c r="P5813" t="str">
        <f>MID(VLOOKUP($D5813,業務!$A$1:$E$11,2,FALSE),FIND("/",VLOOKUP($D5813,業務!$A$1:$E$11,2,FALSE))+1,2)</f>
        <v>專員</v>
      </c>
      <c r="Q5813">
        <f t="shared" si="271"/>
        <v>0.01</v>
      </c>
      <c r="R5813">
        <f t="shared" si="272"/>
        <v>103.2</v>
      </c>
    </row>
    <row r="5814" spans="1:18" ht="15.75" customHeight="1">
      <c r="A5814" s="19">
        <v>5813</v>
      </c>
      <c r="B5814" s="4">
        <v>47</v>
      </c>
      <c r="C5814" s="15">
        <v>272</v>
      </c>
      <c r="D5814" s="21">
        <v>1</v>
      </c>
      <c r="E5814" s="33">
        <v>44921</v>
      </c>
      <c r="F5814" s="14">
        <v>5</v>
      </c>
      <c r="G5814" s="34">
        <v>0.18</v>
      </c>
      <c r="H5814">
        <f>VLOOKUP($B5814,產品!$A$1:$E$61,4,FALSE)*(1-$G5814)*$F5814</f>
        <v>82000</v>
      </c>
      <c r="I5814" s="58">
        <f>$H5814-VLOOKUP($B5814,產品!$A$2:$E$61,5,FALSE)*F5814-$R5814</f>
        <v>16180</v>
      </c>
      <c r="J5814">
        <f t="shared" si="270"/>
        <v>2022</v>
      </c>
      <c r="P5814" t="str">
        <f>MID(VLOOKUP($D5814,業務!$A$1:$E$11,2,FALSE),FIND("/",VLOOKUP($D5814,業務!$A$1:$E$11,2,FALSE))+1,2)</f>
        <v>專員</v>
      </c>
      <c r="Q5814">
        <f t="shared" si="271"/>
        <v>0.01</v>
      </c>
      <c r="R5814">
        <f t="shared" si="272"/>
        <v>820</v>
      </c>
    </row>
    <row r="5815" spans="1:18" ht="15.75" customHeight="1">
      <c r="A5815" s="19">
        <v>5814</v>
      </c>
      <c r="B5815" s="4">
        <v>48</v>
      </c>
      <c r="C5815" s="15">
        <v>123</v>
      </c>
      <c r="D5815" s="21">
        <v>4</v>
      </c>
      <c r="E5815" s="22">
        <v>44921</v>
      </c>
      <c r="F5815" s="26">
        <v>13</v>
      </c>
      <c r="G5815" s="24">
        <v>0.18</v>
      </c>
      <c r="H5815">
        <f>VLOOKUP($B5815,產品!$A$1:$E$61,4,FALSE)*(1-$G5815)*$F5815</f>
        <v>234520</v>
      </c>
      <c r="I5815" s="58">
        <f>$H5815-VLOOKUP($B5815,產品!$A$2:$E$61,5,FALSE)*F5815-$R5815</f>
        <v>45805.760000000002</v>
      </c>
      <c r="J5815">
        <f t="shared" si="270"/>
        <v>2022</v>
      </c>
      <c r="P5815" t="str">
        <f>MID(VLOOKUP($D5815,業務!$A$1:$E$11,2,FALSE),FIND("/",VLOOKUP($D5815,業務!$A$1:$E$11,2,FALSE))+1,2)</f>
        <v>副理</v>
      </c>
      <c r="Q5815">
        <f t="shared" si="271"/>
        <v>1.2E-2</v>
      </c>
      <c r="R5815">
        <f t="shared" si="272"/>
        <v>2814.2400000000002</v>
      </c>
    </row>
    <row r="5816" spans="1:18" ht="15.75" customHeight="1">
      <c r="A5816" s="19">
        <v>5815</v>
      </c>
      <c r="B5816" s="4">
        <v>26</v>
      </c>
      <c r="C5816" s="15">
        <v>272</v>
      </c>
      <c r="D5816" s="21">
        <v>3</v>
      </c>
      <c r="E5816" s="22">
        <v>44921</v>
      </c>
      <c r="F5816" s="26">
        <v>25</v>
      </c>
      <c r="G5816" s="24">
        <v>0.17</v>
      </c>
      <c r="H5816">
        <f>VLOOKUP($B5816,產品!$A$1:$E$61,4,FALSE)*(1-$G5816)*$F5816</f>
        <v>134875</v>
      </c>
      <c r="I5816" s="58">
        <f>$H5816-VLOOKUP($B5816,產品!$A$2:$E$61,5,FALSE)*F5816-$R5816</f>
        <v>35217</v>
      </c>
      <c r="J5816">
        <f t="shared" si="270"/>
        <v>2022</v>
      </c>
      <c r="P5816" t="str">
        <f>MID(VLOOKUP($D5816,業務!$A$1:$E$11,2,FALSE),FIND("/",VLOOKUP($D5816,業務!$A$1:$E$11,2,FALSE))+1,2)</f>
        <v>協理</v>
      </c>
      <c r="Q5816">
        <f t="shared" si="271"/>
        <v>1.6E-2</v>
      </c>
      <c r="R5816">
        <f t="shared" si="272"/>
        <v>2158</v>
      </c>
    </row>
    <row r="5817" spans="1:18" ht="15.75" customHeight="1">
      <c r="A5817" s="19">
        <v>5816</v>
      </c>
      <c r="B5817" s="4">
        <v>32</v>
      </c>
      <c r="C5817" s="15">
        <v>278</v>
      </c>
      <c r="D5817" s="21">
        <v>6</v>
      </c>
      <c r="E5817" s="33">
        <v>44921</v>
      </c>
      <c r="F5817" s="14">
        <v>30</v>
      </c>
      <c r="G5817" s="34">
        <v>0.19</v>
      </c>
      <c r="H5817">
        <f>VLOOKUP($B5817,產品!$A$1:$E$61,4,FALSE)*(1-$G5817)*$F5817</f>
        <v>182250</v>
      </c>
      <c r="I5817" s="58">
        <f>$H5817-VLOOKUP($B5817,產品!$A$2:$E$61,5,FALSE)*F5817-$R5817</f>
        <v>45427.5</v>
      </c>
      <c r="J5817">
        <f t="shared" si="270"/>
        <v>2022</v>
      </c>
      <c r="P5817" t="str">
        <f>MID(VLOOKUP($D5817,業務!$A$1:$E$11,2,FALSE),FIND("/",VLOOKUP($D5817,業務!$A$1:$E$11,2,FALSE))+1,2)</f>
        <v>專員</v>
      </c>
      <c r="Q5817">
        <f t="shared" si="271"/>
        <v>0.01</v>
      </c>
      <c r="R5817">
        <f t="shared" si="272"/>
        <v>1822.5</v>
      </c>
    </row>
    <row r="5818" spans="1:18" ht="15.75" customHeight="1">
      <c r="A5818" s="19">
        <v>5817</v>
      </c>
      <c r="B5818" s="4">
        <v>11</v>
      </c>
      <c r="C5818" s="15">
        <v>124</v>
      </c>
      <c r="D5818" s="21">
        <v>4</v>
      </c>
      <c r="E5818" s="22">
        <v>44921</v>
      </c>
      <c r="F5818" s="26">
        <v>100</v>
      </c>
      <c r="G5818" s="24">
        <v>0.05</v>
      </c>
      <c r="H5818">
        <f>VLOOKUP($B5818,產品!$A$1:$E$61,4,FALSE)*(1-$G5818)*$F5818</f>
        <v>95000</v>
      </c>
      <c r="I5818" s="58">
        <f>$H5818-VLOOKUP($B5818,產品!$A$2:$E$61,5,FALSE)*F5818-$R5818</f>
        <v>53860</v>
      </c>
      <c r="J5818">
        <f t="shared" si="270"/>
        <v>2022</v>
      </c>
      <c r="P5818" t="str">
        <f>MID(VLOOKUP($D5818,業務!$A$1:$E$11,2,FALSE),FIND("/",VLOOKUP($D5818,業務!$A$1:$E$11,2,FALSE))+1,2)</f>
        <v>副理</v>
      </c>
      <c r="Q5818">
        <f t="shared" si="271"/>
        <v>1.2E-2</v>
      </c>
      <c r="R5818">
        <f t="shared" si="272"/>
        <v>1140</v>
      </c>
    </row>
    <row r="5819" spans="1:18" ht="15.75" customHeight="1">
      <c r="A5819" s="19">
        <v>5818</v>
      </c>
      <c r="B5819" s="4">
        <v>45</v>
      </c>
      <c r="C5819" s="15">
        <v>2</v>
      </c>
      <c r="D5819" s="21">
        <v>2</v>
      </c>
      <c r="E5819" s="22">
        <v>44922</v>
      </c>
      <c r="F5819" s="26">
        <v>2</v>
      </c>
      <c r="G5819" s="24">
        <v>0.12</v>
      </c>
      <c r="H5819">
        <f>VLOOKUP($B5819,產品!$A$1:$E$61,4,FALSE)*(1-$G5819)*$F5819</f>
        <v>24640</v>
      </c>
      <c r="I5819" s="58">
        <f>$H5819-VLOOKUP($B5819,產品!$A$2:$E$61,5,FALSE)*F5819-$R5819</f>
        <v>6070.4</v>
      </c>
      <c r="J5819">
        <f t="shared" si="270"/>
        <v>2022</v>
      </c>
      <c r="P5819" t="str">
        <f>MID(VLOOKUP($D5819,業務!$A$1:$E$11,2,FALSE),FIND("/",VLOOKUP($D5819,業務!$A$1:$E$11,2,FALSE))+1,2)</f>
        <v>經理</v>
      </c>
      <c r="Q5819">
        <f t="shared" si="271"/>
        <v>1.4999999999999999E-2</v>
      </c>
      <c r="R5819">
        <f t="shared" si="272"/>
        <v>369.59999999999997</v>
      </c>
    </row>
    <row r="5820" spans="1:18" ht="15.75" customHeight="1">
      <c r="A5820" s="19">
        <v>5819</v>
      </c>
      <c r="B5820" s="4">
        <v>13</v>
      </c>
      <c r="C5820" s="15">
        <v>9</v>
      </c>
      <c r="D5820" s="21">
        <v>4</v>
      </c>
      <c r="E5820" s="33">
        <v>44922</v>
      </c>
      <c r="F5820" s="14">
        <v>13</v>
      </c>
      <c r="G5820" s="34">
        <v>0.15</v>
      </c>
      <c r="H5820">
        <f>VLOOKUP($B5820,產品!$A$1:$E$61,4,FALSE)*(1-$G5820)*$F5820</f>
        <v>19890</v>
      </c>
      <c r="I5820" s="58">
        <f>$H5820-VLOOKUP($B5820,產品!$A$2:$E$61,5,FALSE)*F5820-$R5820</f>
        <v>10291.32</v>
      </c>
      <c r="J5820">
        <f t="shared" si="270"/>
        <v>2022</v>
      </c>
      <c r="P5820" t="str">
        <f>MID(VLOOKUP($D5820,業務!$A$1:$E$11,2,FALSE),FIND("/",VLOOKUP($D5820,業務!$A$1:$E$11,2,FALSE))+1,2)</f>
        <v>副理</v>
      </c>
      <c r="Q5820">
        <f t="shared" si="271"/>
        <v>1.2E-2</v>
      </c>
      <c r="R5820">
        <f t="shared" si="272"/>
        <v>238.68</v>
      </c>
    </row>
    <row r="5821" spans="1:18" ht="15.75" customHeight="1">
      <c r="A5821" s="19">
        <v>5820</v>
      </c>
      <c r="B5821" s="4">
        <v>38</v>
      </c>
      <c r="C5821" s="15">
        <v>112</v>
      </c>
      <c r="D5821" s="21">
        <v>7</v>
      </c>
      <c r="E5821" s="22">
        <v>44922</v>
      </c>
      <c r="F5821" s="26">
        <v>17</v>
      </c>
      <c r="G5821" s="24">
        <v>0.06</v>
      </c>
      <c r="H5821">
        <f>VLOOKUP($B5821,產品!$A$1:$E$61,4,FALSE)*(1-$G5821)*$F5821</f>
        <v>239700</v>
      </c>
      <c r="I5821" s="58">
        <f>$H5821-VLOOKUP($B5821,產品!$A$2:$E$61,5,FALSE)*F5821-$R5821</f>
        <v>71073.600000000006</v>
      </c>
      <c r="J5821">
        <f t="shared" si="270"/>
        <v>2022</v>
      </c>
      <c r="P5821" t="str">
        <f>MID(VLOOKUP($D5821,業務!$A$1:$E$11,2,FALSE),FIND("/",VLOOKUP($D5821,業務!$A$1:$E$11,2,FALSE))+1,2)</f>
        <v>副理</v>
      </c>
      <c r="Q5821">
        <f t="shared" si="271"/>
        <v>1.2E-2</v>
      </c>
      <c r="R5821">
        <f t="shared" si="272"/>
        <v>2876.4</v>
      </c>
    </row>
    <row r="5822" spans="1:18" ht="15.75" customHeight="1">
      <c r="A5822" s="19">
        <v>5821</v>
      </c>
      <c r="B5822" s="4">
        <v>21</v>
      </c>
      <c r="C5822" s="15">
        <v>5</v>
      </c>
      <c r="D5822" s="21">
        <v>9</v>
      </c>
      <c r="E5822" s="22">
        <v>44922</v>
      </c>
      <c r="F5822" s="26">
        <v>20</v>
      </c>
      <c r="G5822" s="24">
        <v>0.19</v>
      </c>
      <c r="H5822">
        <f>VLOOKUP($B5822,產品!$A$1:$E$61,4,FALSE)*(1-$G5822)*$F5822</f>
        <v>29160</v>
      </c>
      <c r="I5822" s="58">
        <f>$H5822-VLOOKUP($B5822,產品!$A$2:$E$61,5,FALSE)*F5822-$R5822</f>
        <v>14322.6</v>
      </c>
      <c r="J5822">
        <f t="shared" si="270"/>
        <v>2022</v>
      </c>
      <c r="P5822" t="str">
        <f>MID(VLOOKUP($D5822,業務!$A$1:$E$11,2,FALSE),FIND("/",VLOOKUP($D5822,業務!$A$1:$E$11,2,FALSE))+1,2)</f>
        <v>經理</v>
      </c>
      <c r="Q5822">
        <f t="shared" si="271"/>
        <v>1.4999999999999999E-2</v>
      </c>
      <c r="R5822">
        <f t="shared" si="272"/>
        <v>437.4</v>
      </c>
    </row>
    <row r="5823" spans="1:18" ht="15.75" customHeight="1">
      <c r="A5823" s="19">
        <v>5822</v>
      </c>
      <c r="B5823" s="4">
        <v>32</v>
      </c>
      <c r="C5823" s="15">
        <v>134</v>
      </c>
      <c r="D5823" s="21">
        <v>5</v>
      </c>
      <c r="E5823" s="22">
        <v>44922</v>
      </c>
      <c r="F5823" s="26">
        <v>25</v>
      </c>
      <c r="G5823" s="24">
        <v>0.09</v>
      </c>
      <c r="H5823">
        <f>VLOOKUP($B5823,產品!$A$1:$E$61,4,FALSE)*(1-$G5823)*$F5823</f>
        <v>170625</v>
      </c>
      <c r="I5823" s="58">
        <f>$H5823-VLOOKUP($B5823,產品!$A$2:$E$61,5,FALSE)*F5823-$R5823</f>
        <v>56418.75</v>
      </c>
      <c r="J5823">
        <f t="shared" si="270"/>
        <v>2022</v>
      </c>
      <c r="P5823" t="str">
        <f>MID(VLOOKUP($D5823,業務!$A$1:$E$11,2,FALSE),FIND("/",VLOOKUP($D5823,業務!$A$1:$E$11,2,FALSE))+1,2)</f>
        <v>專員</v>
      </c>
      <c r="Q5823">
        <f t="shared" si="271"/>
        <v>0.01</v>
      </c>
      <c r="R5823">
        <f t="shared" si="272"/>
        <v>1706.25</v>
      </c>
    </row>
    <row r="5824" spans="1:18" ht="15.75" customHeight="1">
      <c r="A5824" s="19">
        <v>5823</v>
      </c>
      <c r="B5824" s="4">
        <v>21</v>
      </c>
      <c r="C5824" s="15">
        <v>269</v>
      </c>
      <c r="D5824" s="21">
        <v>4</v>
      </c>
      <c r="E5824" s="33">
        <v>44922</v>
      </c>
      <c r="F5824" s="14">
        <v>50</v>
      </c>
      <c r="G5824" s="34">
        <v>0.11</v>
      </c>
      <c r="H5824">
        <f>VLOOKUP($B5824,產品!$A$1:$E$61,4,FALSE)*(1-$G5824)*$F5824</f>
        <v>80100</v>
      </c>
      <c r="I5824" s="58">
        <f>$H5824-VLOOKUP($B5824,產品!$A$2:$E$61,5,FALSE)*F5824-$R5824</f>
        <v>43138.8</v>
      </c>
      <c r="J5824">
        <f t="shared" si="270"/>
        <v>2022</v>
      </c>
      <c r="P5824" t="str">
        <f>MID(VLOOKUP($D5824,業務!$A$1:$E$11,2,FALSE),FIND("/",VLOOKUP($D5824,業務!$A$1:$E$11,2,FALSE))+1,2)</f>
        <v>副理</v>
      </c>
      <c r="Q5824">
        <f t="shared" si="271"/>
        <v>1.2E-2</v>
      </c>
      <c r="R5824">
        <f t="shared" si="272"/>
        <v>961.2</v>
      </c>
    </row>
    <row r="5825" spans="1:18" ht="15.75" customHeight="1">
      <c r="A5825" s="19">
        <v>5824</v>
      </c>
      <c r="B5825" s="4">
        <v>4</v>
      </c>
      <c r="C5825" s="15">
        <v>138</v>
      </c>
      <c r="D5825" s="21">
        <v>3</v>
      </c>
      <c r="E5825" s="22">
        <v>44922</v>
      </c>
      <c r="F5825" s="26">
        <v>60</v>
      </c>
      <c r="G5825" s="24">
        <v>0.13</v>
      </c>
      <c r="H5825">
        <f>VLOOKUP($B5825,產品!$A$1:$E$61,4,FALSE)*(1-$G5825)*$F5825</f>
        <v>52200</v>
      </c>
      <c r="I5825" s="58">
        <f>$H5825-VLOOKUP($B5825,產品!$A$2:$E$61,5,FALSE)*F5825-$R5825</f>
        <v>27364.799999999999</v>
      </c>
      <c r="J5825">
        <f t="shared" si="270"/>
        <v>2022</v>
      </c>
      <c r="P5825" t="str">
        <f>MID(VLOOKUP($D5825,業務!$A$1:$E$11,2,FALSE),FIND("/",VLOOKUP($D5825,業務!$A$1:$E$11,2,FALSE))+1,2)</f>
        <v>協理</v>
      </c>
      <c r="Q5825">
        <f t="shared" si="271"/>
        <v>1.6E-2</v>
      </c>
      <c r="R5825">
        <f t="shared" si="272"/>
        <v>835.2</v>
      </c>
    </row>
    <row r="5826" spans="1:18" ht="15.75" customHeight="1">
      <c r="A5826" s="19">
        <v>5825</v>
      </c>
      <c r="B5826" s="4">
        <v>12</v>
      </c>
      <c r="C5826" s="15">
        <v>286</v>
      </c>
      <c r="D5826" s="21">
        <v>7</v>
      </c>
      <c r="E5826" s="22">
        <v>44922</v>
      </c>
      <c r="F5826" s="26">
        <v>90</v>
      </c>
      <c r="G5826" s="24">
        <v>0.12</v>
      </c>
      <c r="H5826">
        <f>VLOOKUP($B5826,產品!$A$1:$E$61,4,FALSE)*(1-$G5826)*$F5826</f>
        <v>79200</v>
      </c>
      <c r="I5826" s="58">
        <f>$H5826-VLOOKUP($B5826,產品!$A$2:$E$61,5,FALSE)*F5826-$R5826</f>
        <v>42249.599999999999</v>
      </c>
      <c r="J5826">
        <f t="shared" si="270"/>
        <v>2022</v>
      </c>
      <c r="P5826" t="str">
        <f>MID(VLOOKUP($D5826,業務!$A$1:$E$11,2,FALSE),FIND("/",VLOOKUP($D5826,業務!$A$1:$E$11,2,FALSE))+1,2)</f>
        <v>副理</v>
      </c>
      <c r="Q5826">
        <f t="shared" si="271"/>
        <v>1.2E-2</v>
      </c>
      <c r="R5826">
        <f t="shared" si="272"/>
        <v>950.4</v>
      </c>
    </row>
    <row r="5827" spans="1:18" ht="15.75" customHeight="1">
      <c r="A5827" s="19">
        <v>5826</v>
      </c>
      <c r="B5827" s="4">
        <v>36</v>
      </c>
      <c r="C5827" s="15">
        <v>136</v>
      </c>
      <c r="D5827" s="21">
        <v>1</v>
      </c>
      <c r="E5827" s="33">
        <v>44923</v>
      </c>
      <c r="F5827" s="14">
        <v>6</v>
      </c>
      <c r="G5827" s="34">
        <v>0.18</v>
      </c>
      <c r="H5827">
        <f>VLOOKUP($B5827,產品!$A$1:$E$61,4,FALSE)*(1-$G5827)*$F5827</f>
        <v>44280.000000000007</v>
      </c>
      <c r="I5827" s="58">
        <f>$H5827-VLOOKUP($B5827,產品!$A$2:$E$61,5,FALSE)*F5827-$R5827</f>
        <v>11437.200000000008</v>
      </c>
      <c r="J5827">
        <f t="shared" ref="J5827:J5890" si="273">YEAR(E5827)</f>
        <v>2022</v>
      </c>
      <c r="P5827" t="str">
        <f>MID(VLOOKUP($D5827,業務!$A$1:$E$11,2,FALSE),FIND("/",VLOOKUP($D5827,業務!$A$1:$E$11,2,FALSE))+1,2)</f>
        <v>專員</v>
      </c>
      <c r="Q5827">
        <f t="shared" ref="Q5827:Q5890" si="274">IF($P5827="專員",1%,IF($P5827="副理",1.2%,IF($P5827="經理",1.5%,IF($P5827="協理",1.6%,0))))</f>
        <v>0.01</v>
      </c>
      <c r="R5827">
        <f t="shared" ref="R5827:R5890" si="275">$H5827*$Q5827</f>
        <v>442.80000000000007</v>
      </c>
    </row>
    <row r="5828" spans="1:18" ht="15.75" customHeight="1">
      <c r="A5828" s="19">
        <v>5827</v>
      </c>
      <c r="B5828" s="4">
        <v>32</v>
      </c>
      <c r="C5828" s="15">
        <v>8</v>
      </c>
      <c r="D5828" s="21">
        <v>6</v>
      </c>
      <c r="E5828" s="22">
        <v>44923</v>
      </c>
      <c r="F5828" s="26">
        <v>9</v>
      </c>
      <c r="G5828" s="24">
        <v>0.11</v>
      </c>
      <c r="H5828">
        <f>VLOOKUP($B5828,產品!$A$1:$E$61,4,FALSE)*(1-$G5828)*$F5828</f>
        <v>60075</v>
      </c>
      <c r="I5828" s="58">
        <f>$H5828-VLOOKUP($B5828,產品!$A$2:$E$61,5,FALSE)*F5828-$R5828</f>
        <v>18974.25</v>
      </c>
      <c r="J5828">
        <f t="shared" si="273"/>
        <v>2022</v>
      </c>
      <c r="P5828" t="str">
        <f>MID(VLOOKUP($D5828,業務!$A$1:$E$11,2,FALSE),FIND("/",VLOOKUP($D5828,業務!$A$1:$E$11,2,FALSE))+1,2)</f>
        <v>專員</v>
      </c>
      <c r="Q5828">
        <f t="shared" si="274"/>
        <v>0.01</v>
      </c>
      <c r="R5828">
        <f t="shared" si="275"/>
        <v>600.75</v>
      </c>
    </row>
    <row r="5829" spans="1:18" ht="15.75" customHeight="1">
      <c r="A5829" s="19">
        <v>5828</v>
      </c>
      <c r="B5829" s="4">
        <v>20</v>
      </c>
      <c r="C5829" s="15">
        <v>282</v>
      </c>
      <c r="D5829" s="21">
        <v>1</v>
      </c>
      <c r="E5829" s="22">
        <v>44923</v>
      </c>
      <c r="F5829" s="26">
        <v>30</v>
      </c>
      <c r="G5829" s="24">
        <v>0.16</v>
      </c>
      <c r="H5829">
        <f>VLOOKUP($B5829,產品!$A$1:$E$61,4,FALSE)*(1-$G5829)*$F5829</f>
        <v>45360</v>
      </c>
      <c r="I5829" s="58">
        <f>$H5829-VLOOKUP($B5829,產品!$A$2:$E$61,5,FALSE)*F5829-$R5829</f>
        <v>23306.400000000001</v>
      </c>
      <c r="J5829">
        <f t="shared" si="273"/>
        <v>2022</v>
      </c>
      <c r="P5829" t="str">
        <f>MID(VLOOKUP($D5829,業務!$A$1:$E$11,2,FALSE),FIND("/",VLOOKUP($D5829,業務!$A$1:$E$11,2,FALSE))+1,2)</f>
        <v>專員</v>
      </c>
      <c r="Q5829">
        <f t="shared" si="274"/>
        <v>0.01</v>
      </c>
      <c r="R5829">
        <f t="shared" si="275"/>
        <v>453.6</v>
      </c>
    </row>
    <row r="5830" spans="1:18" ht="15.75" customHeight="1">
      <c r="A5830" s="19">
        <v>5829</v>
      </c>
      <c r="B5830" s="4">
        <v>19</v>
      </c>
      <c r="C5830" s="15">
        <v>5</v>
      </c>
      <c r="D5830" s="21">
        <v>9</v>
      </c>
      <c r="E5830" s="22">
        <v>44923</v>
      </c>
      <c r="F5830" s="26">
        <v>100</v>
      </c>
      <c r="G5830" s="24">
        <v>0.1</v>
      </c>
      <c r="H5830">
        <f>VLOOKUP($B5830,產品!$A$1:$E$61,4,FALSE)*(1-$G5830)*$F5830</f>
        <v>162000</v>
      </c>
      <c r="I5830" s="58">
        <f>$H5830-VLOOKUP($B5830,產品!$A$2:$E$61,5,FALSE)*F5830-$R5830</f>
        <v>87570</v>
      </c>
      <c r="J5830">
        <f t="shared" si="273"/>
        <v>2022</v>
      </c>
      <c r="P5830" t="str">
        <f>MID(VLOOKUP($D5830,業務!$A$1:$E$11,2,FALSE),FIND("/",VLOOKUP($D5830,業務!$A$1:$E$11,2,FALSE))+1,2)</f>
        <v>經理</v>
      </c>
      <c r="Q5830">
        <f t="shared" si="274"/>
        <v>1.4999999999999999E-2</v>
      </c>
      <c r="R5830">
        <f t="shared" si="275"/>
        <v>2430</v>
      </c>
    </row>
    <row r="5831" spans="1:18" ht="15.75" customHeight="1">
      <c r="A5831" s="19">
        <v>5830</v>
      </c>
      <c r="B5831" s="4">
        <v>4</v>
      </c>
      <c r="C5831" s="15">
        <v>113</v>
      </c>
      <c r="D5831" s="21">
        <v>5</v>
      </c>
      <c r="E5831" s="22">
        <v>44923</v>
      </c>
      <c r="F5831" s="26">
        <v>100</v>
      </c>
      <c r="G5831" s="24">
        <v>0.05</v>
      </c>
      <c r="H5831">
        <f>VLOOKUP($B5831,產品!$A$1:$E$61,4,FALSE)*(1-$G5831)*$F5831</f>
        <v>95000</v>
      </c>
      <c r="I5831" s="58">
        <f>$H5831-VLOOKUP($B5831,產品!$A$2:$E$61,5,FALSE)*F5831-$R5831</f>
        <v>54050</v>
      </c>
      <c r="J5831">
        <f t="shared" si="273"/>
        <v>2022</v>
      </c>
      <c r="P5831" t="str">
        <f>MID(VLOOKUP($D5831,業務!$A$1:$E$11,2,FALSE),FIND("/",VLOOKUP($D5831,業務!$A$1:$E$11,2,FALSE))+1,2)</f>
        <v>專員</v>
      </c>
      <c r="Q5831">
        <f t="shared" si="274"/>
        <v>0.01</v>
      </c>
      <c r="R5831">
        <f t="shared" si="275"/>
        <v>950</v>
      </c>
    </row>
    <row r="5832" spans="1:18" ht="15.75" customHeight="1">
      <c r="A5832" s="19">
        <v>5831</v>
      </c>
      <c r="B5832" s="4">
        <v>30</v>
      </c>
      <c r="C5832" s="15">
        <v>9</v>
      </c>
      <c r="D5832" s="21">
        <v>5</v>
      </c>
      <c r="E5832" s="22">
        <v>44924</v>
      </c>
      <c r="F5832" s="26">
        <v>2</v>
      </c>
      <c r="G5832" s="24">
        <v>0.12</v>
      </c>
      <c r="H5832">
        <f>VLOOKUP($B5832,產品!$A$1:$E$61,4,FALSE)*(1-$G5832)*$F5832</f>
        <v>11440</v>
      </c>
      <c r="I5832" s="58">
        <f>$H5832-VLOOKUP($B5832,產品!$A$2:$E$61,5,FALSE)*F5832-$R5832</f>
        <v>3525.6</v>
      </c>
      <c r="J5832">
        <f t="shared" si="273"/>
        <v>2022</v>
      </c>
      <c r="P5832" t="str">
        <f>MID(VLOOKUP($D5832,業務!$A$1:$E$11,2,FALSE),FIND("/",VLOOKUP($D5832,業務!$A$1:$E$11,2,FALSE))+1,2)</f>
        <v>專員</v>
      </c>
      <c r="Q5832">
        <f t="shared" si="274"/>
        <v>0.01</v>
      </c>
      <c r="R5832">
        <f t="shared" si="275"/>
        <v>114.4</v>
      </c>
    </row>
    <row r="5833" spans="1:18" ht="15.75" customHeight="1">
      <c r="A5833" s="19">
        <v>5832</v>
      </c>
      <c r="B5833" s="4">
        <v>27</v>
      </c>
      <c r="C5833" s="15">
        <v>2</v>
      </c>
      <c r="D5833" s="21">
        <v>5</v>
      </c>
      <c r="E5833" s="22">
        <v>44924</v>
      </c>
      <c r="F5833" s="26">
        <v>7</v>
      </c>
      <c r="G5833" s="24">
        <v>0.08</v>
      </c>
      <c r="H5833">
        <f>VLOOKUP($B5833,產品!$A$1:$E$61,4,FALSE)*(1-$G5833)*$F5833</f>
        <v>45080</v>
      </c>
      <c r="I5833" s="58">
        <f>$H5833-VLOOKUP($B5833,產品!$A$2:$E$61,5,FALSE)*F5833-$R5833</f>
        <v>15229.2</v>
      </c>
      <c r="J5833">
        <f t="shared" si="273"/>
        <v>2022</v>
      </c>
      <c r="P5833" t="str">
        <f>MID(VLOOKUP($D5833,業務!$A$1:$E$11,2,FALSE),FIND("/",VLOOKUP($D5833,業務!$A$1:$E$11,2,FALSE))+1,2)</f>
        <v>專員</v>
      </c>
      <c r="Q5833">
        <f t="shared" si="274"/>
        <v>0.01</v>
      </c>
      <c r="R5833">
        <f t="shared" si="275"/>
        <v>450.8</v>
      </c>
    </row>
    <row r="5834" spans="1:18" ht="15.75" customHeight="1">
      <c r="A5834" s="19">
        <v>5833</v>
      </c>
      <c r="B5834" s="4">
        <v>53</v>
      </c>
      <c r="C5834" s="15">
        <v>282</v>
      </c>
      <c r="D5834" s="21">
        <v>6</v>
      </c>
      <c r="E5834" s="22">
        <v>44924</v>
      </c>
      <c r="F5834" s="26">
        <v>7</v>
      </c>
      <c r="G5834" s="24">
        <v>0.2</v>
      </c>
      <c r="H5834">
        <f>VLOOKUP($B5834,產品!$A$1:$E$61,4,FALSE)*(1-$G5834)*$F5834</f>
        <v>84000</v>
      </c>
      <c r="I5834" s="58">
        <f>$H5834-VLOOKUP($B5834,產品!$A$2:$E$61,5,FALSE)*F5834-$R5834</f>
        <v>9660</v>
      </c>
      <c r="J5834">
        <f t="shared" si="273"/>
        <v>2022</v>
      </c>
      <c r="P5834" t="str">
        <f>MID(VLOOKUP($D5834,業務!$A$1:$E$11,2,FALSE),FIND("/",VLOOKUP($D5834,業務!$A$1:$E$11,2,FALSE))+1,2)</f>
        <v>專員</v>
      </c>
      <c r="Q5834">
        <f t="shared" si="274"/>
        <v>0.01</v>
      </c>
      <c r="R5834">
        <f t="shared" si="275"/>
        <v>840</v>
      </c>
    </row>
    <row r="5835" spans="1:18" ht="15.75" customHeight="1">
      <c r="A5835" s="19">
        <v>5834</v>
      </c>
      <c r="B5835" s="4">
        <v>7</v>
      </c>
      <c r="C5835" s="15">
        <v>121</v>
      </c>
      <c r="D5835" s="21">
        <v>3</v>
      </c>
      <c r="E5835" s="22">
        <v>44924</v>
      </c>
      <c r="F5835" s="26">
        <v>14</v>
      </c>
      <c r="G5835" s="24">
        <v>0.19</v>
      </c>
      <c r="H5835">
        <f>VLOOKUP($B5835,產品!$A$1:$E$61,4,FALSE)*(1-$G5835)*$F5835</f>
        <v>11340</v>
      </c>
      <c r="I5835" s="58">
        <f>$H5835-VLOOKUP($B5835,產品!$A$2:$E$61,5,FALSE)*F5835-$R5835</f>
        <v>5558.56</v>
      </c>
      <c r="J5835">
        <f t="shared" si="273"/>
        <v>2022</v>
      </c>
      <c r="P5835" t="str">
        <f>MID(VLOOKUP($D5835,業務!$A$1:$E$11,2,FALSE),FIND("/",VLOOKUP($D5835,業務!$A$1:$E$11,2,FALSE))+1,2)</f>
        <v>協理</v>
      </c>
      <c r="Q5835">
        <f t="shared" si="274"/>
        <v>1.6E-2</v>
      </c>
      <c r="R5835">
        <f t="shared" si="275"/>
        <v>181.44</v>
      </c>
    </row>
    <row r="5836" spans="1:18" ht="15.75" customHeight="1">
      <c r="A5836" s="19">
        <v>5835</v>
      </c>
      <c r="B5836" s="4">
        <v>35</v>
      </c>
      <c r="C5836" s="15">
        <v>265</v>
      </c>
      <c r="D5836" s="21">
        <v>1</v>
      </c>
      <c r="E5836" s="22">
        <v>44924</v>
      </c>
      <c r="F5836" s="26">
        <v>16</v>
      </c>
      <c r="G5836" s="24">
        <v>0.15</v>
      </c>
      <c r="H5836">
        <f>VLOOKUP($B5836,產品!$A$1:$E$61,4,FALSE)*(1-$G5836)*$F5836</f>
        <v>115600</v>
      </c>
      <c r="I5836" s="58">
        <f>$H5836-VLOOKUP($B5836,產品!$A$2:$E$61,5,FALSE)*F5836-$R5836</f>
        <v>32844</v>
      </c>
      <c r="J5836">
        <f t="shared" si="273"/>
        <v>2022</v>
      </c>
      <c r="P5836" t="str">
        <f>MID(VLOOKUP($D5836,業務!$A$1:$E$11,2,FALSE),FIND("/",VLOOKUP($D5836,業務!$A$1:$E$11,2,FALSE))+1,2)</f>
        <v>專員</v>
      </c>
      <c r="Q5836">
        <f t="shared" si="274"/>
        <v>0.01</v>
      </c>
      <c r="R5836">
        <f t="shared" si="275"/>
        <v>1156</v>
      </c>
    </row>
    <row r="5837" spans="1:18" ht="15.75" customHeight="1">
      <c r="A5837" s="19">
        <v>5836</v>
      </c>
      <c r="B5837" s="4">
        <v>2</v>
      </c>
      <c r="C5837" s="15">
        <v>119</v>
      </c>
      <c r="D5837" s="21">
        <v>8</v>
      </c>
      <c r="E5837" s="22">
        <v>44924</v>
      </c>
      <c r="F5837" s="26">
        <v>100</v>
      </c>
      <c r="G5837" s="24">
        <v>0.11</v>
      </c>
      <c r="H5837">
        <f>VLOOKUP($B5837,產品!$A$1:$E$61,4,FALSE)*(1-$G5837)*$F5837</f>
        <v>89000</v>
      </c>
      <c r="I5837" s="58">
        <f>$H5837-VLOOKUP($B5837,產品!$A$2:$E$61,5,FALSE)*F5837-$R5837</f>
        <v>48110</v>
      </c>
      <c r="J5837">
        <f t="shared" si="273"/>
        <v>2022</v>
      </c>
      <c r="P5837" t="str">
        <f>MID(VLOOKUP($D5837,業務!$A$1:$E$11,2,FALSE),FIND("/",VLOOKUP($D5837,業務!$A$1:$E$11,2,FALSE))+1,2)</f>
        <v>專員</v>
      </c>
      <c r="Q5837">
        <f t="shared" si="274"/>
        <v>0.01</v>
      </c>
      <c r="R5837">
        <f t="shared" si="275"/>
        <v>890</v>
      </c>
    </row>
    <row r="5838" spans="1:18" ht="15.75" customHeight="1">
      <c r="A5838" s="19">
        <v>5837</v>
      </c>
      <c r="B5838" s="4">
        <v>43</v>
      </c>
      <c r="C5838" s="15">
        <v>280</v>
      </c>
      <c r="D5838" s="21">
        <v>10</v>
      </c>
      <c r="E5838" s="22">
        <v>44925</v>
      </c>
      <c r="F5838" s="26">
        <v>2</v>
      </c>
      <c r="G5838" s="24">
        <v>0.1</v>
      </c>
      <c r="H5838">
        <f>VLOOKUP($B5838,產品!$A$1:$E$61,4,FALSE)*(1-$G5838)*$F5838</f>
        <v>32400</v>
      </c>
      <c r="I5838" s="58">
        <f>$H5838-VLOOKUP($B5838,產品!$A$2:$E$61,5,FALSE)*F5838-$R5838</f>
        <v>8676</v>
      </c>
      <c r="J5838">
        <f t="shared" si="273"/>
        <v>2022</v>
      </c>
      <c r="P5838" t="str">
        <f>MID(VLOOKUP($D5838,業務!$A$1:$E$11,2,FALSE),FIND("/",VLOOKUP($D5838,業務!$A$1:$E$11,2,FALSE))+1,2)</f>
        <v>專員</v>
      </c>
      <c r="Q5838">
        <f t="shared" si="274"/>
        <v>0.01</v>
      </c>
      <c r="R5838">
        <f t="shared" si="275"/>
        <v>324</v>
      </c>
    </row>
    <row r="5839" spans="1:18" ht="15.75" customHeight="1">
      <c r="A5839" s="19">
        <v>5838</v>
      </c>
      <c r="B5839" s="4">
        <v>48</v>
      </c>
      <c r="C5839" s="15">
        <v>115</v>
      </c>
      <c r="D5839" s="21">
        <v>8</v>
      </c>
      <c r="E5839" s="22">
        <v>44925</v>
      </c>
      <c r="F5839" s="26">
        <v>5</v>
      </c>
      <c r="G5839" s="24">
        <v>0.11</v>
      </c>
      <c r="H5839">
        <f>VLOOKUP($B5839,產品!$A$1:$E$61,4,FALSE)*(1-$G5839)*$F5839</f>
        <v>97900</v>
      </c>
      <c r="I5839" s="58">
        <f>$H5839-VLOOKUP($B5839,產品!$A$2:$E$61,5,FALSE)*F5839-$R5839</f>
        <v>25421</v>
      </c>
      <c r="J5839">
        <f t="shared" si="273"/>
        <v>2022</v>
      </c>
      <c r="P5839" t="str">
        <f>MID(VLOOKUP($D5839,業務!$A$1:$E$11,2,FALSE),FIND("/",VLOOKUP($D5839,業務!$A$1:$E$11,2,FALSE))+1,2)</f>
        <v>專員</v>
      </c>
      <c r="Q5839">
        <f t="shared" si="274"/>
        <v>0.01</v>
      </c>
      <c r="R5839">
        <f t="shared" si="275"/>
        <v>979</v>
      </c>
    </row>
    <row r="5840" spans="1:18" ht="15.75" customHeight="1">
      <c r="A5840" s="19">
        <v>5839</v>
      </c>
      <c r="B5840" s="4">
        <v>43</v>
      </c>
      <c r="C5840" s="15">
        <v>135</v>
      </c>
      <c r="D5840" s="21">
        <v>5</v>
      </c>
      <c r="E5840" s="22">
        <v>44925</v>
      </c>
      <c r="F5840" s="26">
        <v>5</v>
      </c>
      <c r="G5840" s="24">
        <v>0.19</v>
      </c>
      <c r="H5840">
        <f>VLOOKUP($B5840,產品!$A$1:$E$61,4,FALSE)*(1-$G5840)*$F5840</f>
        <v>72900.000000000015</v>
      </c>
      <c r="I5840" s="58">
        <f>$H5840-VLOOKUP($B5840,產品!$A$2:$E$61,5,FALSE)*F5840-$R5840</f>
        <v>13671.000000000015</v>
      </c>
      <c r="J5840">
        <f t="shared" si="273"/>
        <v>2022</v>
      </c>
      <c r="P5840" t="str">
        <f>MID(VLOOKUP($D5840,業務!$A$1:$E$11,2,FALSE),FIND("/",VLOOKUP($D5840,業務!$A$1:$E$11,2,FALSE))+1,2)</f>
        <v>專員</v>
      </c>
      <c r="Q5840">
        <f t="shared" si="274"/>
        <v>0.01</v>
      </c>
      <c r="R5840">
        <f t="shared" si="275"/>
        <v>729.00000000000011</v>
      </c>
    </row>
    <row r="5841" spans="1:18" ht="15.75" customHeight="1">
      <c r="A5841" s="19">
        <v>5840</v>
      </c>
      <c r="B5841" s="4">
        <v>5</v>
      </c>
      <c r="C5841" s="15">
        <v>276</v>
      </c>
      <c r="D5841" s="21">
        <v>9</v>
      </c>
      <c r="E5841" s="22">
        <v>44925</v>
      </c>
      <c r="F5841" s="26">
        <v>13</v>
      </c>
      <c r="G5841" s="24">
        <v>0.13</v>
      </c>
      <c r="H5841">
        <f>VLOOKUP($B5841,產品!$A$1:$E$61,4,FALSE)*(1-$G5841)*$F5841</f>
        <v>11310</v>
      </c>
      <c r="I5841" s="58">
        <f>$H5841-VLOOKUP($B5841,產品!$A$2:$E$61,5,FALSE)*F5841-$R5841</f>
        <v>5940.35</v>
      </c>
      <c r="J5841">
        <f t="shared" si="273"/>
        <v>2022</v>
      </c>
      <c r="P5841" t="str">
        <f>MID(VLOOKUP($D5841,業務!$A$1:$E$11,2,FALSE),FIND("/",VLOOKUP($D5841,業務!$A$1:$E$11,2,FALSE))+1,2)</f>
        <v>經理</v>
      </c>
      <c r="Q5841">
        <f t="shared" si="274"/>
        <v>1.4999999999999999E-2</v>
      </c>
      <c r="R5841">
        <f t="shared" si="275"/>
        <v>169.65</v>
      </c>
    </row>
    <row r="5842" spans="1:18" ht="15.75" customHeight="1">
      <c r="A5842" s="19">
        <v>5841</v>
      </c>
      <c r="B5842" s="4">
        <v>33</v>
      </c>
      <c r="C5842" s="15">
        <v>7</v>
      </c>
      <c r="D5842" s="21">
        <v>9</v>
      </c>
      <c r="E5842" s="22">
        <v>44925</v>
      </c>
      <c r="F5842" s="26">
        <v>17</v>
      </c>
      <c r="G5842" s="24">
        <v>0.13</v>
      </c>
      <c r="H5842">
        <f>VLOOKUP($B5842,產品!$A$1:$E$61,4,FALSE)*(1-$G5842)*$F5842</f>
        <v>110925</v>
      </c>
      <c r="I5842" s="58">
        <f>$H5842-VLOOKUP($B5842,產品!$A$2:$E$61,5,FALSE)*F5842-$R5842</f>
        <v>32761.125</v>
      </c>
      <c r="J5842">
        <f t="shared" si="273"/>
        <v>2022</v>
      </c>
      <c r="P5842" t="str">
        <f>MID(VLOOKUP($D5842,業務!$A$1:$E$11,2,FALSE),FIND("/",VLOOKUP($D5842,業務!$A$1:$E$11,2,FALSE))+1,2)</f>
        <v>經理</v>
      </c>
      <c r="Q5842">
        <f t="shared" si="274"/>
        <v>1.4999999999999999E-2</v>
      </c>
      <c r="R5842">
        <f t="shared" si="275"/>
        <v>1663.875</v>
      </c>
    </row>
    <row r="5843" spans="1:18" ht="15.75" customHeight="1">
      <c r="A5843" s="19">
        <v>5842</v>
      </c>
      <c r="B5843" s="4">
        <v>17</v>
      </c>
      <c r="C5843" s="15">
        <v>281</v>
      </c>
      <c r="D5843" s="21">
        <v>6</v>
      </c>
      <c r="E5843" s="22">
        <v>44925</v>
      </c>
      <c r="F5843" s="26">
        <v>100</v>
      </c>
      <c r="G5843" s="24">
        <v>0.11</v>
      </c>
      <c r="H5843">
        <f>VLOOKUP($B5843,產品!$A$1:$E$61,4,FALSE)*(1-$G5843)*$F5843</f>
        <v>160200</v>
      </c>
      <c r="I5843" s="58">
        <f>$H5843-VLOOKUP($B5843,產品!$A$2:$E$61,5,FALSE)*F5843-$R5843</f>
        <v>86598</v>
      </c>
      <c r="J5843">
        <f t="shared" si="273"/>
        <v>2022</v>
      </c>
      <c r="P5843" t="str">
        <f>MID(VLOOKUP($D5843,業務!$A$1:$E$11,2,FALSE),FIND("/",VLOOKUP($D5843,業務!$A$1:$E$11,2,FALSE))+1,2)</f>
        <v>專員</v>
      </c>
      <c r="Q5843">
        <f t="shared" si="274"/>
        <v>0.01</v>
      </c>
      <c r="R5843">
        <f t="shared" si="275"/>
        <v>1602</v>
      </c>
    </row>
    <row r="5844" spans="1:18" ht="15.75" customHeight="1">
      <c r="A5844" s="19">
        <v>5843</v>
      </c>
      <c r="B5844" s="4">
        <v>58</v>
      </c>
      <c r="C5844" s="15">
        <v>8</v>
      </c>
      <c r="D5844" s="21">
        <v>3</v>
      </c>
      <c r="E5844" s="22">
        <v>44926</v>
      </c>
      <c r="F5844" s="26">
        <v>4</v>
      </c>
      <c r="G5844" s="24">
        <v>0.13</v>
      </c>
      <c r="H5844">
        <f>VLOOKUP($B5844,產品!$A$1:$E$61,4,FALSE)*(1-$G5844)*$F5844</f>
        <v>73080</v>
      </c>
      <c r="I5844" s="58">
        <f>$H5844-VLOOKUP($B5844,產品!$A$2:$E$61,5,FALSE)*F5844-$R5844</f>
        <v>13110.720000000007</v>
      </c>
      <c r="J5844">
        <f t="shared" si="273"/>
        <v>2022</v>
      </c>
      <c r="P5844" t="str">
        <f>MID(VLOOKUP($D5844,業務!$A$1:$E$11,2,FALSE),FIND("/",VLOOKUP($D5844,業務!$A$1:$E$11,2,FALSE))+1,2)</f>
        <v>協理</v>
      </c>
      <c r="Q5844">
        <f t="shared" si="274"/>
        <v>1.6E-2</v>
      </c>
      <c r="R5844">
        <f t="shared" si="275"/>
        <v>1169.28</v>
      </c>
    </row>
    <row r="5845" spans="1:18" ht="15.75" customHeight="1">
      <c r="A5845" s="19">
        <v>5844</v>
      </c>
      <c r="B5845" s="4">
        <v>55</v>
      </c>
      <c r="C5845" s="15">
        <v>1</v>
      </c>
      <c r="D5845" s="21">
        <v>2</v>
      </c>
      <c r="E5845" s="33">
        <v>44926</v>
      </c>
      <c r="F5845" s="14">
        <v>4</v>
      </c>
      <c r="G5845" s="34">
        <v>0.16</v>
      </c>
      <c r="H5845">
        <f>VLOOKUP($B5845,產品!$A$1:$E$61,4,FALSE)*(1-$G5845)*$F5845</f>
        <v>67200</v>
      </c>
      <c r="I5845" s="58">
        <f>$H5845-VLOOKUP($B5845,產品!$A$2:$E$61,5,FALSE)*F5845-$R5845</f>
        <v>10192</v>
      </c>
      <c r="J5845">
        <f t="shared" si="273"/>
        <v>2022</v>
      </c>
      <c r="P5845" t="str">
        <f>MID(VLOOKUP($D5845,業務!$A$1:$E$11,2,FALSE),FIND("/",VLOOKUP($D5845,業務!$A$1:$E$11,2,FALSE))+1,2)</f>
        <v>經理</v>
      </c>
      <c r="Q5845">
        <f t="shared" si="274"/>
        <v>1.4999999999999999E-2</v>
      </c>
      <c r="R5845">
        <f t="shared" si="275"/>
        <v>1008</v>
      </c>
    </row>
    <row r="5846" spans="1:18" ht="15.75" customHeight="1">
      <c r="A5846" s="19">
        <v>5845</v>
      </c>
      <c r="B5846" s="4">
        <v>22</v>
      </c>
      <c r="C5846" s="15">
        <v>272</v>
      </c>
      <c r="D5846" s="21">
        <v>9</v>
      </c>
      <c r="E5846" s="22">
        <v>44926</v>
      </c>
      <c r="F5846" s="26">
        <v>30</v>
      </c>
      <c r="G5846" s="24">
        <v>0.08</v>
      </c>
      <c r="H5846">
        <f>VLOOKUP($B5846,產品!$A$1:$E$61,4,FALSE)*(1-$G5846)*$F5846</f>
        <v>49680</v>
      </c>
      <c r="I5846" s="58">
        <f>$H5846-VLOOKUP($B5846,產品!$A$2:$E$61,5,FALSE)*F5846-$R5846</f>
        <v>27334.799999999999</v>
      </c>
      <c r="J5846">
        <f t="shared" si="273"/>
        <v>2022</v>
      </c>
      <c r="P5846" t="str">
        <f>MID(VLOOKUP($D5846,業務!$A$1:$E$11,2,FALSE),FIND("/",VLOOKUP($D5846,業務!$A$1:$E$11,2,FALSE))+1,2)</f>
        <v>經理</v>
      </c>
      <c r="Q5846">
        <f t="shared" si="274"/>
        <v>1.4999999999999999E-2</v>
      </c>
      <c r="R5846">
        <f t="shared" si="275"/>
        <v>745.19999999999993</v>
      </c>
    </row>
    <row r="5847" spans="1:18" ht="15.75" customHeight="1">
      <c r="A5847" s="19">
        <v>5846</v>
      </c>
      <c r="B5847" s="4">
        <v>14</v>
      </c>
      <c r="C5847" s="15">
        <v>119</v>
      </c>
      <c r="D5847" s="21">
        <v>9</v>
      </c>
      <c r="E5847" s="22">
        <v>44926</v>
      </c>
      <c r="F5847" s="26">
        <v>40</v>
      </c>
      <c r="G5847" s="24">
        <v>0.2</v>
      </c>
      <c r="H5847">
        <f>VLOOKUP($B5847,產品!$A$1:$E$61,4,FALSE)*(1-$G5847)*$F5847</f>
        <v>57600</v>
      </c>
      <c r="I5847" s="58">
        <f>$H5847-VLOOKUP($B5847,產品!$A$2:$E$61,5,FALSE)*F5847-$R5847</f>
        <v>27936</v>
      </c>
      <c r="J5847">
        <f t="shared" si="273"/>
        <v>2022</v>
      </c>
      <c r="P5847" t="str">
        <f>MID(VLOOKUP($D5847,業務!$A$1:$E$11,2,FALSE),FIND("/",VLOOKUP($D5847,業務!$A$1:$E$11,2,FALSE))+1,2)</f>
        <v>經理</v>
      </c>
      <c r="Q5847">
        <f t="shared" si="274"/>
        <v>1.4999999999999999E-2</v>
      </c>
      <c r="R5847">
        <f t="shared" si="275"/>
        <v>864</v>
      </c>
    </row>
    <row r="5848" spans="1:18" ht="15.75" customHeight="1">
      <c r="A5848" s="19">
        <v>5847</v>
      </c>
      <c r="B5848" s="4">
        <v>14</v>
      </c>
      <c r="C5848" s="15">
        <v>117</v>
      </c>
      <c r="D5848" s="21">
        <v>9</v>
      </c>
      <c r="E5848" s="22">
        <v>44926</v>
      </c>
      <c r="F5848" s="26">
        <v>70</v>
      </c>
      <c r="G5848" s="24">
        <v>0.11</v>
      </c>
      <c r="H5848">
        <f>VLOOKUP($B5848,產品!$A$1:$E$61,4,FALSE)*(1-$G5848)*$F5848</f>
        <v>112140</v>
      </c>
      <c r="I5848" s="58">
        <f>$H5848-VLOOKUP($B5848,產品!$A$2:$E$61,5,FALSE)*F5848-$R5848</f>
        <v>60057.9</v>
      </c>
      <c r="J5848">
        <f t="shared" si="273"/>
        <v>2022</v>
      </c>
      <c r="P5848" t="str">
        <f>MID(VLOOKUP($D5848,業務!$A$1:$E$11,2,FALSE),FIND("/",VLOOKUP($D5848,業務!$A$1:$E$11,2,FALSE))+1,2)</f>
        <v>經理</v>
      </c>
      <c r="Q5848">
        <f t="shared" si="274"/>
        <v>1.4999999999999999E-2</v>
      </c>
      <c r="R5848">
        <f t="shared" si="275"/>
        <v>1682.1</v>
      </c>
    </row>
    <row r="5849" spans="1:18" ht="15.75" customHeight="1">
      <c r="A5849" s="19">
        <v>5848</v>
      </c>
      <c r="B5849" s="4">
        <v>23</v>
      </c>
      <c r="C5849" s="15">
        <v>4</v>
      </c>
      <c r="D5849" s="21">
        <v>1</v>
      </c>
      <c r="E5849" s="33">
        <v>44926</v>
      </c>
      <c r="F5849" s="14">
        <v>100</v>
      </c>
      <c r="G5849" s="34">
        <v>0.17</v>
      </c>
      <c r="H5849">
        <f>VLOOKUP($B5849,產品!$A$1:$E$61,4,FALSE)*(1-$G5849)*$F5849</f>
        <v>149400</v>
      </c>
      <c r="I5849" s="58">
        <f>$H5849-VLOOKUP($B5849,產品!$A$2:$E$61,5,FALSE)*F5849-$R5849</f>
        <v>75906</v>
      </c>
      <c r="J5849">
        <f t="shared" si="273"/>
        <v>2022</v>
      </c>
      <c r="P5849" t="str">
        <f>MID(VLOOKUP($D5849,業務!$A$1:$E$11,2,FALSE),FIND("/",VLOOKUP($D5849,業務!$A$1:$E$11,2,FALSE))+1,2)</f>
        <v>專員</v>
      </c>
      <c r="Q5849">
        <f t="shared" si="274"/>
        <v>0.01</v>
      </c>
      <c r="R5849">
        <f t="shared" si="275"/>
        <v>1494</v>
      </c>
    </row>
    <row r="5850" spans="1:18" ht="15.75" customHeight="1">
      <c r="A5850" s="19">
        <v>5849</v>
      </c>
      <c r="B5850" s="4">
        <v>15</v>
      </c>
      <c r="C5850" s="15">
        <v>291</v>
      </c>
      <c r="D5850" s="21">
        <v>10</v>
      </c>
      <c r="E5850" s="22">
        <v>44927</v>
      </c>
      <c r="F5850" s="26">
        <v>80</v>
      </c>
      <c r="G5850" s="24">
        <v>0.05</v>
      </c>
      <c r="H5850">
        <f>VLOOKUP($B5850,產品!$A$1:$E$61,4,FALSE)*(1-$G5850)*$F5850</f>
        <v>136800</v>
      </c>
      <c r="I5850" s="58">
        <f>$H5850-VLOOKUP($B5850,產品!$A$2:$E$61,5,FALSE)*F5850-$R5850</f>
        <v>77832</v>
      </c>
      <c r="J5850">
        <f t="shared" si="273"/>
        <v>2023</v>
      </c>
      <c r="P5850" t="str">
        <f>MID(VLOOKUP($D5850,業務!$A$1:$E$11,2,FALSE),FIND("/",VLOOKUP($D5850,業務!$A$1:$E$11,2,FALSE))+1,2)</f>
        <v>專員</v>
      </c>
      <c r="Q5850">
        <f t="shared" si="274"/>
        <v>0.01</v>
      </c>
      <c r="R5850">
        <f t="shared" si="275"/>
        <v>1368</v>
      </c>
    </row>
    <row r="5851" spans="1:18" ht="15.75" customHeight="1">
      <c r="A5851" s="19">
        <v>5850</v>
      </c>
      <c r="B5851" s="4">
        <v>15</v>
      </c>
      <c r="C5851" s="15">
        <v>9</v>
      </c>
      <c r="D5851" s="21">
        <v>7</v>
      </c>
      <c r="E5851" s="22">
        <v>44927</v>
      </c>
      <c r="F5851" s="26">
        <v>40</v>
      </c>
      <c r="G5851" s="24">
        <v>0.05</v>
      </c>
      <c r="H5851">
        <f>VLOOKUP($B5851,產品!$A$1:$E$61,4,FALSE)*(1-$G5851)*$F5851</f>
        <v>68400</v>
      </c>
      <c r="I5851" s="58">
        <f>$H5851-VLOOKUP($B5851,產品!$A$2:$E$61,5,FALSE)*F5851-$R5851</f>
        <v>38779.199999999997</v>
      </c>
      <c r="J5851">
        <f t="shared" si="273"/>
        <v>2023</v>
      </c>
      <c r="P5851" t="str">
        <f>MID(VLOOKUP($D5851,業務!$A$1:$E$11,2,FALSE),FIND("/",VLOOKUP($D5851,業務!$A$1:$E$11,2,FALSE))+1,2)</f>
        <v>副理</v>
      </c>
      <c r="Q5851">
        <f t="shared" si="274"/>
        <v>1.2E-2</v>
      </c>
      <c r="R5851">
        <f t="shared" si="275"/>
        <v>820.80000000000007</v>
      </c>
    </row>
    <row r="5852" spans="1:18" ht="15.75" customHeight="1">
      <c r="A5852" s="19">
        <v>5851</v>
      </c>
      <c r="B5852" s="4">
        <v>16</v>
      </c>
      <c r="C5852" s="15">
        <v>283</v>
      </c>
      <c r="D5852" s="21">
        <v>9</v>
      </c>
      <c r="E5852" s="22">
        <v>44927</v>
      </c>
      <c r="F5852" s="26">
        <v>90</v>
      </c>
      <c r="G5852" s="24">
        <v>0.16</v>
      </c>
      <c r="H5852">
        <f>VLOOKUP($B5852,產品!$A$1:$E$61,4,FALSE)*(1-$G5852)*$F5852</f>
        <v>136080</v>
      </c>
      <c r="I5852" s="58">
        <f>$H5852-VLOOKUP($B5852,產品!$A$2:$E$61,5,FALSE)*F5852-$R5852</f>
        <v>69238.8</v>
      </c>
      <c r="J5852">
        <f t="shared" si="273"/>
        <v>2023</v>
      </c>
      <c r="P5852" t="str">
        <f>MID(VLOOKUP($D5852,業務!$A$1:$E$11,2,FALSE),FIND("/",VLOOKUP($D5852,業務!$A$1:$E$11,2,FALSE))+1,2)</f>
        <v>經理</v>
      </c>
      <c r="Q5852">
        <f t="shared" si="274"/>
        <v>1.4999999999999999E-2</v>
      </c>
      <c r="R5852">
        <f t="shared" si="275"/>
        <v>2041.1999999999998</v>
      </c>
    </row>
    <row r="5853" spans="1:18" ht="15.75" customHeight="1">
      <c r="A5853" s="19">
        <v>5852</v>
      </c>
      <c r="B5853" s="4">
        <v>51</v>
      </c>
      <c r="C5853" s="15">
        <v>279</v>
      </c>
      <c r="D5853" s="21">
        <v>9</v>
      </c>
      <c r="E5853" s="22">
        <v>44927</v>
      </c>
      <c r="F5853" s="26">
        <v>4</v>
      </c>
      <c r="G5853" s="24">
        <v>7.0000000000000007E-2</v>
      </c>
      <c r="H5853">
        <f>VLOOKUP($B5853,產品!$A$1:$E$61,4,FALSE)*(1-$G5853)*$F5853</f>
        <v>74400</v>
      </c>
      <c r="I5853" s="58">
        <f>$H5853-VLOOKUP($B5853,產品!$A$2:$E$61,5,FALSE)*F5853-$R5853</f>
        <v>17284</v>
      </c>
      <c r="J5853">
        <f t="shared" si="273"/>
        <v>2023</v>
      </c>
      <c r="P5853" t="str">
        <f>MID(VLOOKUP($D5853,業務!$A$1:$E$11,2,FALSE),FIND("/",VLOOKUP($D5853,業務!$A$1:$E$11,2,FALSE))+1,2)</f>
        <v>經理</v>
      </c>
      <c r="Q5853">
        <f t="shared" si="274"/>
        <v>1.4999999999999999E-2</v>
      </c>
      <c r="R5853">
        <f t="shared" si="275"/>
        <v>1116</v>
      </c>
    </row>
    <row r="5854" spans="1:18" ht="15.75" customHeight="1">
      <c r="A5854" s="19">
        <v>5853</v>
      </c>
      <c r="B5854" s="4">
        <v>40</v>
      </c>
      <c r="C5854" s="15">
        <v>293</v>
      </c>
      <c r="D5854" s="21">
        <v>4</v>
      </c>
      <c r="E5854" s="33">
        <v>44927</v>
      </c>
      <c r="F5854" s="14">
        <v>5</v>
      </c>
      <c r="G5854" s="34">
        <v>0.16</v>
      </c>
      <c r="H5854">
        <f>VLOOKUP($B5854,產品!$A$1:$E$61,4,FALSE)*(1-$G5854)*$F5854</f>
        <v>84000</v>
      </c>
      <c r="I5854" s="58">
        <f>$H5854-VLOOKUP($B5854,產品!$A$2:$E$61,5,FALSE)*F5854-$R5854</f>
        <v>17992</v>
      </c>
      <c r="J5854">
        <f t="shared" si="273"/>
        <v>2023</v>
      </c>
      <c r="P5854" t="str">
        <f>MID(VLOOKUP($D5854,業務!$A$1:$E$11,2,FALSE),FIND("/",VLOOKUP($D5854,業務!$A$1:$E$11,2,FALSE))+1,2)</f>
        <v>副理</v>
      </c>
      <c r="Q5854">
        <f t="shared" si="274"/>
        <v>1.2E-2</v>
      </c>
      <c r="R5854">
        <f t="shared" si="275"/>
        <v>1008</v>
      </c>
    </row>
    <row r="5855" spans="1:18" ht="15.75" customHeight="1">
      <c r="A5855" s="19">
        <v>5854</v>
      </c>
      <c r="B5855" s="4">
        <v>52</v>
      </c>
      <c r="C5855" s="15">
        <v>285</v>
      </c>
      <c r="D5855" s="21">
        <v>8</v>
      </c>
      <c r="E5855" s="22">
        <v>44928</v>
      </c>
      <c r="F5855" s="26">
        <v>3</v>
      </c>
      <c r="G5855" s="24">
        <v>0.17</v>
      </c>
      <c r="H5855">
        <f>VLOOKUP($B5855,產品!$A$1:$E$61,4,FALSE)*(1-$G5855)*$F5855</f>
        <v>54780</v>
      </c>
      <c r="I5855" s="58">
        <f>$H5855-VLOOKUP($B5855,產品!$A$2:$E$61,5,FALSE)*F5855-$R5855</f>
        <v>8032.2000000000071</v>
      </c>
      <c r="J5855">
        <f t="shared" si="273"/>
        <v>2023</v>
      </c>
      <c r="P5855" t="str">
        <f>MID(VLOOKUP($D5855,業務!$A$1:$E$11,2,FALSE),FIND("/",VLOOKUP($D5855,業務!$A$1:$E$11,2,FALSE))+1,2)</f>
        <v>專員</v>
      </c>
      <c r="Q5855">
        <f t="shared" si="274"/>
        <v>0.01</v>
      </c>
      <c r="R5855">
        <f t="shared" si="275"/>
        <v>547.80000000000007</v>
      </c>
    </row>
    <row r="5856" spans="1:18" ht="15.75" customHeight="1">
      <c r="A5856" s="19">
        <v>5855</v>
      </c>
      <c r="B5856" s="4">
        <v>29</v>
      </c>
      <c r="C5856" s="15">
        <v>293</v>
      </c>
      <c r="D5856" s="21">
        <v>9</v>
      </c>
      <c r="E5856" s="22">
        <v>44928</v>
      </c>
      <c r="F5856" s="26">
        <v>3</v>
      </c>
      <c r="G5856" s="24">
        <v>0.15</v>
      </c>
      <c r="H5856">
        <f>VLOOKUP($B5856,產品!$A$1:$E$61,4,FALSE)*(1-$G5856)*$F5856</f>
        <v>15300</v>
      </c>
      <c r="I5856" s="58">
        <f>$H5856-VLOOKUP($B5856,產品!$A$2:$E$61,5,FALSE)*F5856-$R5856</f>
        <v>4270.5</v>
      </c>
      <c r="J5856">
        <f t="shared" si="273"/>
        <v>2023</v>
      </c>
      <c r="P5856" t="str">
        <f>MID(VLOOKUP($D5856,業務!$A$1:$E$11,2,FALSE),FIND("/",VLOOKUP($D5856,業務!$A$1:$E$11,2,FALSE))+1,2)</f>
        <v>經理</v>
      </c>
      <c r="Q5856">
        <f t="shared" si="274"/>
        <v>1.4999999999999999E-2</v>
      </c>
      <c r="R5856">
        <f t="shared" si="275"/>
        <v>229.5</v>
      </c>
    </row>
    <row r="5857" spans="1:18" ht="15.75" customHeight="1">
      <c r="A5857" s="19">
        <v>5856</v>
      </c>
      <c r="B5857" s="4">
        <v>19</v>
      </c>
      <c r="C5857" s="15">
        <v>9</v>
      </c>
      <c r="D5857" s="21">
        <v>4</v>
      </c>
      <c r="E5857" s="22">
        <v>44928</v>
      </c>
      <c r="F5857" s="26">
        <v>20</v>
      </c>
      <c r="G5857" s="24">
        <v>0.05</v>
      </c>
      <c r="H5857">
        <f>VLOOKUP($B5857,產品!$A$1:$E$61,4,FALSE)*(1-$G5857)*$F5857</f>
        <v>34200</v>
      </c>
      <c r="I5857" s="58">
        <f>$H5857-VLOOKUP($B5857,產品!$A$2:$E$61,5,FALSE)*F5857-$R5857</f>
        <v>19389.599999999999</v>
      </c>
      <c r="J5857">
        <f t="shared" si="273"/>
        <v>2023</v>
      </c>
      <c r="P5857" t="str">
        <f>MID(VLOOKUP($D5857,業務!$A$1:$E$11,2,FALSE),FIND("/",VLOOKUP($D5857,業務!$A$1:$E$11,2,FALSE))+1,2)</f>
        <v>副理</v>
      </c>
      <c r="Q5857">
        <f t="shared" si="274"/>
        <v>1.2E-2</v>
      </c>
      <c r="R5857">
        <f t="shared" si="275"/>
        <v>410.40000000000003</v>
      </c>
    </row>
    <row r="5858" spans="1:18" ht="15.75" customHeight="1">
      <c r="A5858" s="19">
        <v>5857</v>
      </c>
      <c r="B5858" s="4">
        <v>37</v>
      </c>
      <c r="C5858" s="15">
        <v>290</v>
      </c>
      <c r="D5858" s="21">
        <v>5</v>
      </c>
      <c r="E5858" s="22">
        <v>44928</v>
      </c>
      <c r="F5858" s="26">
        <v>3</v>
      </c>
      <c r="G5858" s="24">
        <v>0.12</v>
      </c>
      <c r="H5858">
        <f>VLOOKUP($B5858,產品!$A$1:$E$61,4,FALSE)*(1-$G5858)*$F5858</f>
        <v>31680</v>
      </c>
      <c r="I5858" s="58">
        <f>$H5858-VLOOKUP($B5858,產品!$A$2:$E$61,5,FALSE)*F5858-$R5858</f>
        <v>7963.2</v>
      </c>
      <c r="J5858">
        <f t="shared" si="273"/>
        <v>2023</v>
      </c>
      <c r="P5858" t="str">
        <f>MID(VLOOKUP($D5858,業務!$A$1:$E$11,2,FALSE),FIND("/",VLOOKUP($D5858,業務!$A$1:$E$11,2,FALSE))+1,2)</f>
        <v>專員</v>
      </c>
      <c r="Q5858">
        <f t="shared" si="274"/>
        <v>0.01</v>
      </c>
      <c r="R5858">
        <f t="shared" si="275"/>
        <v>316.8</v>
      </c>
    </row>
    <row r="5859" spans="1:18" ht="15.75" customHeight="1">
      <c r="A5859" s="19">
        <v>5858</v>
      </c>
      <c r="B5859" s="4">
        <v>23</v>
      </c>
      <c r="C5859" s="15">
        <v>121</v>
      </c>
      <c r="D5859" s="21">
        <v>5</v>
      </c>
      <c r="E5859" s="22">
        <v>44928</v>
      </c>
      <c r="F5859" s="26">
        <v>50</v>
      </c>
      <c r="G5859" s="24">
        <v>0.09</v>
      </c>
      <c r="H5859">
        <f>VLOOKUP($B5859,產品!$A$1:$E$61,4,FALSE)*(1-$G5859)*$F5859</f>
        <v>81900</v>
      </c>
      <c r="I5859" s="58">
        <f>$H5859-VLOOKUP($B5859,產品!$A$2:$E$61,5,FALSE)*F5859-$R5859</f>
        <v>45081</v>
      </c>
      <c r="J5859">
        <f t="shared" si="273"/>
        <v>2023</v>
      </c>
      <c r="P5859" t="str">
        <f>MID(VLOOKUP($D5859,業務!$A$1:$E$11,2,FALSE),FIND("/",VLOOKUP($D5859,業務!$A$1:$E$11,2,FALSE))+1,2)</f>
        <v>專員</v>
      </c>
      <c r="Q5859">
        <f t="shared" si="274"/>
        <v>0.01</v>
      </c>
      <c r="R5859">
        <f t="shared" si="275"/>
        <v>819</v>
      </c>
    </row>
    <row r="5860" spans="1:18" ht="15.75" customHeight="1">
      <c r="A5860" s="19">
        <v>5859</v>
      </c>
      <c r="B5860" s="4">
        <v>3</v>
      </c>
      <c r="C5860" s="15">
        <v>126</v>
      </c>
      <c r="D5860" s="21">
        <v>9</v>
      </c>
      <c r="E5860" s="33">
        <v>44928</v>
      </c>
      <c r="F5860" s="14">
        <v>50</v>
      </c>
      <c r="G5860" s="34">
        <v>0.18</v>
      </c>
      <c r="H5860">
        <f>VLOOKUP($B5860,產品!$A$1:$E$61,4,FALSE)*(1-$G5860)*$F5860</f>
        <v>41000.000000000007</v>
      </c>
      <c r="I5860" s="58">
        <f>$H5860-VLOOKUP($B5860,產品!$A$2:$E$61,5,FALSE)*F5860-$R5860</f>
        <v>20385.000000000007</v>
      </c>
      <c r="J5860">
        <f t="shared" si="273"/>
        <v>2023</v>
      </c>
      <c r="P5860" t="str">
        <f>MID(VLOOKUP($D5860,業務!$A$1:$E$11,2,FALSE),FIND("/",VLOOKUP($D5860,業務!$A$1:$E$11,2,FALSE))+1,2)</f>
        <v>經理</v>
      </c>
      <c r="Q5860">
        <f t="shared" si="274"/>
        <v>1.4999999999999999E-2</v>
      </c>
      <c r="R5860">
        <f t="shared" si="275"/>
        <v>615.00000000000011</v>
      </c>
    </row>
    <row r="5861" spans="1:18" ht="15.75" customHeight="1">
      <c r="A5861" s="19">
        <v>5860</v>
      </c>
      <c r="B5861" s="4">
        <v>14</v>
      </c>
      <c r="C5861" s="15">
        <v>115</v>
      </c>
      <c r="D5861" s="21">
        <v>1</v>
      </c>
      <c r="E5861" s="33">
        <v>44928</v>
      </c>
      <c r="F5861" s="14">
        <v>90</v>
      </c>
      <c r="G5861" s="34">
        <v>0.19</v>
      </c>
      <c r="H5861">
        <f>VLOOKUP($B5861,產品!$A$1:$E$61,4,FALSE)*(1-$G5861)*$F5861</f>
        <v>131220</v>
      </c>
      <c r="I5861" s="58">
        <f>$H5861-VLOOKUP($B5861,產品!$A$2:$E$61,5,FALSE)*F5861-$R5861</f>
        <v>65107.8</v>
      </c>
      <c r="J5861">
        <f t="shared" si="273"/>
        <v>2023</v>
      </c>
      <c r="P5861" t="str">
        <f>MID(VLOOKUP($D5861,業務!$A$1:$E$11,2,FALSE),FIND("/",VLOOKUP($D5861,業務!$A$1:$E$11,2,FALSE))+1,2)</f>
        <v>專員</v>
      </c>
      <c r="Q5861">
        <f t="shared" si="274"/>
        <v>0.01</v>
      </c>
      <c r="R5861">
        <f t="shared" si="275"/>
        <v>1312.2</v>
      </c>
    </row>
    <row r="5862" spans="1:18" ht="15.75" customHeight="1">
      <c r="A5862" s="19">
        <v>5861</v>
      </c>
      <c r="B5862" s="4">
        <v>23</v>
      </c>
      <c r="C5862" s="15">
        <v>258</v>
      </c>
      <c r="D5862" s="21">
        <v>1</v>
      </c>
      <c r="E5862" s="22">
        <v>44929</v>
      </c>
      <c r="F5862" s="26">
        <v>40</v>
      </c>
      <c r="G5862" s="24">
        <v>0.06</v>
      </c>
      <c r="H5862">
        <f>VLOOKUP($B5862,產品!$A$1:$E$61,4,FALSE)*(1-$G5862)*$F5862</f>
        <v>67680</v>
      </c>
      <c r="I5862" s="58">
        <f>$H5862-VLOOKUP($B5862,產品!$A$2:$E$61,5,FALSE)*F5862-$R5862</f>
        <v>38203.199999999997</v>
      </c>
      <c r="J5862">
        <f t="shared" si="273"/>
        <v>2023</v>
      </c>
      <c r="P5862" t="str">
        <f>MID(VLOOKUP($D5862,業務!$A$1:$E$11,2,FALSE),FIND("/",VLOOKUP($D5862,業務!$A$1:$E$11,2,FALSE))+1,2)</f>
        <v>專員</v>
      </c>
      <c r="Q5862">
        <f t="shared" si="274"/>
        <v>0.01</v>
      </c>
      <c r="R5862">
        <f t="shared" si="275"/>
        <v>676.80000000000007</v>
      </c>
    </row>
    <row r="5863" spans="1:18" ht="15.75" customHeight="1">
      <c r="A5863" s="19">
        <v>5862</v>
      </c>
      <c r="B5863" s="4">
        <v>8</v>
      </c>
      <c r="C5863" s="15">
        <v>3</v>
      </c>
      <c r="D5863" s="21">
        <v>4</v>
      </c>
      <c r="E5863" s="22">
        <v>44929</v>
      </c>
      <c r="F5863" s="26">
        <v>100</v>
      </c>
      <c r="G5863" s="24">
        <v>0.2</v>
      </c>
      <c r="H5863">
        <f>VLOOKUP($B5863,產品!$A$1:$E$61,4,FALSE)*(1-$G5863)*$F5863</f>
        <v>80000</v>
      </c>
      <c r="I5863" s="58">
        <f>$H5863-VLOOKUP($B5863,產品!$A$2:$E$61,5,FALSE)*F5863-$R5863</f>
        <v>39040</v>
      </c>
      <c r="J5863">
        <f t="shared" si="273"/>
        <v>2023</v>
      </c>
      <c r="P5863" t="str">
        <f>MID(VLOOKUP($D5863,業務!$A$1:$E$11,2,FALSE),FIND("/",VLOOKUP($D5863,業務!$A$1:$E$11,2,FALSE))+1,2)</f>
        <v>副理</v>
      </c>
      <c r="Q5863">
        <f t="shared" si="274"/>
        <v>1.2E-2</v>
      </c>
      <c r="R5863">
        <f t="shared" si="275"/>
        <v>960</v>
      </c>
    </row>
    <row r="5864" spans="1:18" ht="15.75" customHeight="1">
      <c r="A5864" s="19">
        <v>5863</v>
      </c>
      <c r="B5864" s="4">
        <v>36</v>
      </c>
      <c r="C5864" s="15">
        <v>7</v>
      </c>
      <c r="D5864" s="21">
        <v>8</v>
      </c>
      <c r="E5864" s="22">
        <v>44929</v>
      </c>
      <c r="F5864" s="26">
        <v>2</v>
      </c>
      <c r="G5864" s="24">
        <v>0.09</v>
      </c>
      <c r="H5864">
        <f>VLOOKUP($B5864,產品!$A$1:$E$61,4,FALSE)*(1-$G5864)*$F5864</f>
        <v>16380</v>
      </c>
      <c r="I5864" s="58">
        <f>$H5864-VLOOKUP($B5864,產品!$A$2:$E$61,5,FALSE)*F5864-$R5864</f>
        <v>5416.2</v>
      </c>
      <c r="J5864">
        <f t="shared" si="273"/>
        <v>2023</v>
      </c>
      <c r="P5864" t="str">
        <f>MID(VLOOKUP($D5864,業務!$A$1:$E$11,2,FALSE),FIND("/",VLOOKUP($D5864,業務!$A$1:$E$11,2,FALSE))+1,2)</f>
        <v>專員</v>
      </c>
      <c r="Q5864">
        <f t="shared" si="274"/>
        <v>0.01</v>
      </c>
      <c r="R5864">
        <f t="shared" si="275"/>
        <v>163.80000000000001</v>
      </c>
    </row>
    <row r="5865" spans="1:18" ht="15.75" customHeight="1">
      <c r="A5865" s="19">
        <v>5864</v>
      </c>
      <c r="B5865" s="4">
        <v>9</v>
      </c>
      <c r="C5865" s="15">
        <v>8</v>
      </c>
      <c r="D5865" s="21">
        <v>1</v>
      </c>
      <c r="E5865" s="22">
        <v>44929</v>
      </c>
      <c r="F5865" s="26">
        <v>165</v>
      </c>
      <c r="G5865" s="24">
        <v>0.06</v>
      </c>
      <c r="H5865">
        <f>VLOOKUP($B5865,產品!$A$1:$E$61,4,FALSE)*(1-$G5865)*$F5865</f>
        <v>155100</v>
      </c>
      <c r="I5865" s="58">
        <f>$H5865-VLOOKUP($B5865,產品!$A$2:$E$61,5,FALSE)*F5865-$R5865</f>
        <v>87549</v>
      </c>
      <c r="J5865">
        <f t="shared" si="273"/>
        <v>2023</v>
      </c>
      <c r="P5865" t="str">
        <f>MID(VLOOKUP($D5865,業務!$A$1:$E$11,2,FALSE),FIND("/",VLOOKUP($D5865,業務!$A$1:$E$11,2,FALSE))+1,2)</f>
        <v>專員</v>
      </c>
      <c r="Q5865">
        <f t="shared" si="274"/>
        <v>0.01</v>
      </c>
      <c r="R5865">
        <f t="shared" si="275"/>
        <v>1551</v>
      </c>
    </row>
    <row r="5866" spans="1:18" ht="15.75" customHeight="1">
      <c r="A5866" s="19">
        <v>5865</v>
      </c>
      <c r="B5866" s="4">
        <v>55</v>
      </c>
      <c r="C5866" s="15">
        <v>274</v>
      </c>
      <c r="D5866" s="21">
        <v>5</v>
      </c>
      <c r="E5866" s="22">
        <v>44929</v>
      </c>
      <c r="F5866" s="26">
        <v>4</v>
      </c>
      <c r="G5866" s="24">
        <v>0.16</v>
      </c>
      <c r="H5866">
        <f>VLOOKUP($B5866,產品!$A$1:$E$61,4,FALSE)*(1-$G5866)*$F5866</f>
        <v>67200</v>
      </c>
      <c r="I5866" s="58">
        <f>$H5866-VLOOKUP($B5866,產品!$A$2:$E$61,5,FALSE)*F5866-$R5866</f>
        <v>10528</v>
      </c>
      <c r="J5866">
        <f t="shared" si="273"/>
        <v>2023</v>
      </c>
      <c r="P5866" t="str">
        <f>MID(VLOOKUP($D5866,業務!$A$1:$E$11,2,FALSE),FIND("/",VLOOKUP($D5866,業務!$A$1:$E$11,2,FALSE))+1,2)</f>
        <v>專員</v>
      </c>
      <c r="Q5866">
        <f t="shared" si="274"/>
        <v>0.01</v>
      </c>
      <c r="R5866">
        <f t="shared" si="275"/>
        <v>672</v>
      </c>
    </row>
    <row r="5867" spans="1:18" ht="15.75" customHeight="1">
      <c r="A5867" s="19">
        <v>5866</v>
      </c>
      <c r="B5867" s="4">
        <v>27</v>
      </c>
      <c r="C5867" s="15">
        <v>257</v>
      </c>
      <c r="D5867" s="21">
        <v>8</v>
      </c>
      <c r="E5867" s="33">
        <v>44929</v>
      </c>
      <c r="F5867" s="14">
        <v>9</v>
      </c>
      <c r="G5867" s="34">
        <v>0.06</v>
      </c>
      <c r="H5867">
        <f>VLOOKUP($B5867,產品!$A$1:$E$61,4,FALSE)*(1-$G5867)*$F5867</f>
        <v>59220</v>
      </c>
      <c r="I5867" s="58">
        <f>$H5867-VLOOKUP($B5867,產品!$A$2:$E$61,5,FALSE)*F5867-$R5867</f>
        <v>20827.8</v>
      </c>
      <c r="J5867">
        <f t="shared" si="273"/>
        <v>2023</v>
      </c>
      <c r="P5867" t="str">
        <f>MID(VLOOKUP($D5867,業務!$A$1:$E$11,2,FALSE),FIND("/",VLOOKUP($D5867,業務!$A$1:$E$11,2,FALSE))+1,2)</f>
        <v>專員</v>
      </c>
      <c r="Q5867">
        <f t="shared" si="274"/>
        <v>0.01</v>
      </c>
      <c r="R5867">
        <f t="shared" si="275"/>
        <v>592.20000000000005</v>
      </c>
    </row>
    <row r="5868" spans="1:18" ht="15.75" customHeight="1">
      <c r="A5868" s="19">
        <v>5867</v>
      </c>
      <c r="B5868" s="4">
        <v>41</v>
      </c>
      <c r="C5868" s="15">
        <v>263</v>
      </c>
      <c r="D5868" s="21">
        <v>8</v>
      </c>
      <c r="E5868" s="22">
        <v>44930</v>
      </c>
      <c r="F5868" s="26">
        <v>8</v>
      </c>
      <c r="G5868" s="24">
        <v>0.15</v>
      </c>
      <c r="H5868">
        <f>VLOOKUP($B5868,產品!$A$1:$E$61,4,FALSE)*(1-$G5868)*$F5868</f>
        <v>81600</v>
      </c>
      <c r="I5868" s="58">
        <f>$H5868-VLOOKUP($B5868,產品!$A$2:$E$61,5,FALSE)*F5868-$R5868</f>
        <v>18384</v>
      </c>
      <c r="J5868">
        <f t="shared" si="273"/>
        <v>2023</v>
      </c>
      <c r="P5868" t="str">
        <f>MID(VLOOKUP($D5868,業務!$A$1:$E$11,2,FALSE),FIND("/",VLOOKUP($D5868,業務!$A$1:$E$11,2,FALSE))+1,2)</f>
        <v>專員</v>
      </c>
      <c r="Q5868">
        <f t="shared" si="274"/>
        <v>0.01</v>
      </c>
      <c r="R5868">
        <f t="shared" si="275"/>
        <v>816</v>
      </c>
    </row>
    <row r="5869" spans="1:18" ht="15.75" customHeight="1">
      <c r="A5869" s="19">
        <v>5868</v>
      </c>
      <c r="B5869" s="4">
        <v>38</v>
      </c>
      <c r="C5869" s="15">
        <v>274</v>
      </c>
      <c r="D5869" s="21">
        <v>10</v>
      </c>
      <c r="E5869" s="22">
        <v>44930</v>
      </c>
      <c r="F5869" s="26">
        <v>5</v>
      </c>
      <c r="G5869" s="24">
        <v>0.08</v>
      </c>
      <c r="H5869">
        <f>VLOOKUP($B5869,產品!$A$1:$E$61,4,FALSE)*(1-$G5869)*$F5869</f>
        <v>69000</v>
      </c>
      <c r="I5869" s="58">
        <f>$H5869-VLOOKUP($B5869,產品!$A$2:$E$61,5,FALSE)*F5869-$R5869</f>
        <v>19560</v>
      </c>
      <c r="J5869">
        <f t="shared" si="273"/>
        <v>2023</v>
      </c>
      <c r="P5869" t="str">
        <f>MID(VLOOKUP($D5869,業務!$A$1:$E$11,2,FALSE),FIND("/",VLOOKUP($D5869,業務!$A$1:$E$11,2,FALSE))+1,2)</f>
        <v>專員</v>
      </c>
      <c r="Q5869">
        <f t="shared" si="274"/>
        <v>0.01</v>
      </c>
      <c r="R5869">
        <f t="shared" si="275"/>
        <v>690</v>
      </c>
    </row>
    <row r="5870" spans="1:18" ht="15.75" customHeight="1">
      <c r="A5870" s="19">
        <v>5869</v>
      </c>
      <c r="B5870" s="4">
        <v>34</v>
      </c>
      <c r="C5870" s="15">
        <v>292</v>
      </c>
      <c r="D5870" s="21">
        <v>9</v>
      </c>
      <c r="E5870" s="22">
        <v>44930</v>
      </c>
      <c r="F5870" s="26">
        <v>7</v>
      </c>
      <c r="G5870" s="24">
        <v>0.09</v>
      </c>
      <c r="H5870">
        <f>VLOOKUP($B5870,產品!$A$1:$E$61,4,FALSE)*(1-$G5870)*$F5870</f>
        <v>50960</v>
      </c>
      <c r="I5870" s="58">
        <f>$H5870-VLOOKUP($B5870,產品!$A$2:$E$61,5,FALSE)*F5870-$R5870</f>
        <v>16595.599999999999</v>
      </c>
      <c r="J5870">
        <f t="shared" si="273"/>
        <v>2023</v>
      </c>
      <c r="P5870" t="str">
        <f>MID(VLOOKUP($D5870,業務!$A$1:$E$11,2,FALSE),FIND("/",VLOOKUP($D5870,業務!$A$1:$E$11,2,FALSE))+1,2)</f>
        <v>經理</v>
      </c>
      <c r="Q5870">
        <f t="shared" si="274"/>
        <v>1.4999999999999999E-2</v>
      </c>
      <c r="R5870">
        <f t="shared" si="275"/>
        <v>764.4</v>
      </c>
    </row>
    <row r="5871" spans="1:18" ht="15.75" customHeight="1">
      <c r="A5871" s="19">
        <v>5870</v>
      </c>
      <c r="B5871" s="4">
        <v>22</v>
      </c>
      <c r="C5871" s="15">
        <v>3</v>
      </c>
      <c r="D5871" s="21">
        <v>3</v>
      </c>
      <c r="E5871" s="33">
        <v>44930</v>
      </c>
      <c r="F5871" s="14">
        <v>150</v>
      </c>
      <c r="G5871" s="34">
        <v>0.2</v>
      </c>
      <c r="H5871">
        <f>VLOOKUP($B5871,產品!$A$1:$E$61,4,FALSE)*(1-$G5871)*$F5871</f>
        <v>216000</v>
      </c>
      <c r="I5871" s="58">
        <f>$H5871-VLOOKUP($B5871,產品!$A$2:$E$61,5,FALSE)*F5871-$R5871</f>
        <v>104544</v>
      </c>
      <c r="J5871">
        <f t="shared" si="273"/>
        <v>2023</v>
      </c>
      <c r="P5871" t="str">
        <f>MID(VLOOKUP($D5871,業務!$A$1:$E$11,2,FALSE),FIND("/",VLOOKUP($D5871,業務!$A$1:$E$11,2,FALSE))+1,2)</f>
        <v>協理</v>
      </c>
      <c r="Q5871">
        <f t="shared" si="274"/>
        <v>1.6E-2</v>
      </c>
      <c r="R5871">
        <f t="shared" si="275"/>
        <v>3456</v>
      </c>
    </row>
    <row r="5872" spans="1:18" ht="15.75" customHeight="1">
      <c r="A5872" s="19">
        <v>5871</v>
      </c>
      <c r="B5872" s="4">
        <v>47</v>
      </c>
      <c r="C5872" s="15">
        <v>282</v>
      </c>
      <c r="D5872" s="21">
        <v>7</v>
      </c>
      <c r="E5872" s="33">
        <v>44930</v>
      </c>
      <c r="F5872" s="14">
        <v>7</v>
      </c>
      <c r="G5872" s="34">
        <v>0.06</v>
      </c>
      <c r="H5872">
        <f>VLOOKUP($B5872,產品!$A$1:$E$61,4,FALSE)*(1-$G5872)*$F5872</f>
        <v>131600</v>
      </c>
      <c r="I5872" s="58">
        <f>$H5872-VLOOKUP($B5872,產品!$A$2:$E$61,5,FALSE)*F5872-$R5872</f>
        <v>39020.800000000003</v>
      </c>
      <c r="J5872">
        <f t="shared" si="273"/>
        <v>2023</v>
      </c>
      <c r="P5872" t="str">
        <f>MID(VLOOKUP($D5872,業務!$A$1:$E$11,2,FALSE),FIND("/",VLOOKUP($D5872,業務!$A$1:$E$11,2,FALSE))+1,2)</f>
        <v>副理</v>
      </c>
      <c r="Q5872">
        <f t="shared" si="274"/>
        <v>1.2E-2</v>
      </c>
      <c r="R5872">
        <f t="shared" si="275"/>
        <v>1579.2</v>
      </c>
    </row>
    <row r="5873" spans="1:18" ht="15.75" customHeight="1">
      <c r="A5873" s="19">
        <v>5872</v>
      </c>
      <c r="B5873" s="4">
        <v>32</v>
      </c>
      <c r="C5873" s="15">
        <v>265</v>
      </c>
      <c r="D5873" s="21">
        <v>3</v>
      </c>
      <c r="E5873" s="33">
        <v>44930</v>
      </c>
      <c r="F5873" s="14">
        <v>8</v>
      </c>
      <c r="G5873" s="34">
        <v>0.15</v>
      </c>
      <c r="H5873">
        <f>VLOOKUP($B5873,產品!$A$1:$E$61,4,FALSE)*(1-$G5873)*$F5873</f>
        <v>51000</v>
      </c>
      <c r="I5873" s="58">
        <f>$H5873-VLOOKUP($B5873,產品!$A$2:$E$61,5,FALSE)*F5873-$R5873</f>
        <v>14184</v>
      </c>
      <c r="J5873">
        <f t="shared" si="273"/>
        <v>2023</v>
      </c>
      <c r="P5873" t="str">
        <f>MID(VLOOKUP($D5873,業務!$A$1:$E$11,2,FALSE),FIND("/",VLOOKUP($D5873,業務!$A$1:$E$11,2,FALSE))+1,2)</f>
        <v>協理</v>
      </c>
      <c r="Q5873">
        <f t="shared" si="274"/>
        <v>1.6E-2</v>
      </c>
      <c r="R5873">
        <f t="shared" si="275"/>
        <v>816</v>
      </c>
    </row>
    <row r="5874" spans="1:18" ht="15.75" customHeight="1">
      <c r="A5874" s="19">
        <v>5873</v>
      </c>
      <c r="B5874" s="4">
        <v>7</v>
      </c>
      <c r="C5874" s="15">
        <v>115</v>
      </c>
      <c r="D5874" s="21">
        <v>10</v>
      </c>
      <c r="E5874" s="33">
        <v>44930</v>
      </c>
      <c r="F5874" s="14">
        <v>40</v>
      </c>
      <c r="G5874" s="34">
        <v>0.17</v>
      </c>
      <c r="H5874">
        <f>VLOOKUP($B5874,產品!$A$1:$E$61,4,FALSE)*(1-$G5874)*$F5874</f>
        <v>33200</v>
      </c>
      <c r="I5874" s="58">
        <f>$H5874-VLOOKUP($B5874,產品!$A$2:$E$61,5,FALSE)*F5874-$R5874</f>
        <v>16868</v>
      </c>
      <c r="J5874">
        <f t="shared" si="273"/>
        <v>2023</v>
      </c>
      <c r="P5874" t="str">
        <f>MID(VLOOKUP($D5874,業務!$A$1:$E$11,2,FALSE),FIND("/",VLOOKUP($D5874,業務!$A$1:$E$11,2,FALSE))+1,2)</f>
        <v>專員</v>
      </c>
      <c r="Q5874">
        <f t="shared" si="274"/>
        <v>0.01</v>
      </c>
      <c r="R5874">
        <f t="shared" si="275"/>
        <v>332</v>
      </c>
    </row>
    <row r="5875" spans="1:18" ht="15.75" customHeight="1">
      <c r="A5875" s="19">
        <v>5874</v>
      </c>
      <c r="B5875" s="4">
        <v>39</v>
      </c>
      <c r="C5875" s="15">
        <v>291</v>
      </c>
      <c r="D5875" s="21">
        <v>9</v>
      </c>
      <c r="E5875" s="22">
        <v>44931</v>
      </c>
      <c r="F5875" s="26">
        <v>5</v>
      </c>
      <c r="G5875" s="24">
        <v>0.08</v>
      </c>
      <c r="H5875">
        <f>VLOOKUP($B5875,產品!$A$1:$E$61,4,FALSE)*(1-$G5875)*$F5875</f>
        <v>82800</v>
      </c>
      <c r="I5875" s="58">
        <f>$H5875-VLOOKUP($B5875,產品!$A$2:$E$61,5,FALSE)*F5875-$R5875</f>
        <v>23058</v>
      </c>
      <c r="J5875">
        <f t="shared" si="273"/>
        <v>2023</v>
      </c>
      <c r="P5875" t="str">
        <f>MID(VLOOKUP($D5875,業務!$A$1:$E$11,2,FALSE),FIND("/",VLOOKUP($D5875,業務!$A$1:$E$11,2,FALSE))+1,2)</f>
        <v>經理</v>
      </c>
      <c r="Q5875">
        <f t="shared" si="274"/>
        <v>1.4999999999999999E-2</v>
      </c>
      <c r="R5875">
        <f t="shared" si="275"/>
        <v>1242</v>
      </c>
    </row>
    <row r="5876" spans="1:18" ht="15.75" customHeight="1">
      <c r="A5876" s="19">
        <v>5875</v>
      </c>
      <c r="B5876" s="4">
        <v>4</v>
      </c>
      <c r="C5876" s="15">
        <v>3</v>
      </c>
      <c r="D5876" s="21">
        <v>8</v>
      </c>
      <c r="E5876" s="22">
        <v>44931</v>
      </c>
      <c r="F5876" s="26">
        <v>40</v>
      </c>
      <c r="G5876" s="24">
        <v>0.11</v>
      </c>
      <c r="H5876">
        <f>VLOOKUP($B5876,產品!$A$1:$E$61,4,FALSE)*(1-$G5876)*$F5876</f>
        <v>35600</v>
      </c>
      <c r="I5876" s="58">
        <f>$H5876-VLOOKUP($B5876,產品!$A$2:$E$61,5,FALSE)*F5876-$R5876</f>
        <v>19244</v>
      </c>
      <c r="J5876">
        <f t="shared" si="273"/>
        <v>2023</v>
      </c>
      <c r="P5876" t="str">
        <f>MID(VLOOKUP($D5876,業務!$A$1:$E$11,2,FALSE),FIND("/",VLOOKUP($D5876,業務!$A$1:$E$11,2,FALSE))+1,2)</f>
        <v>專員</v>
      </c>
      <c r="Q5876">
        <f t="shared" si="274"/>
        <v>0.01</v>
      </c>
      <c r="R5876">
        <f t="shared" si="275"/>
        <v>356</v>
      </c>
    </row>
    <row r="5877" spans="1:18" ht="15.75" customHeight="1">
      <c r="A5877" s="19">
        <v>5876</v>
      </c>
      <c r="B5877" s="4">
        <v>7</v>
      </c>
      <c r="C5877" s="15">
        <v>269</v>
      </c>
      <c r="D5877" s="21">
        <v>7</v>
      </c>
      <c r="E5877" s="22">
        <v>44932</v>
      </c>
      <c r="F5877" s="26">
        <v>50</v>
      </c>
      <c r="G5877" s="24">
        <v>0.12</v>
      </c>
      <c r="H5877">
        <f>VLOOKUP($B5877,產品!$A$1:$E$61,4,FALSE)*(1-$G5877)*$F5877</f>
        <v>44000</v>
      </c>
      <c r="I5877" s="58">
        <f>$H5877-VLOOKUP($B5877,產品!$A$2:$E$61,5,FALSE)*F5877-$R5877</f>
        <v>23472</v>
      </c>
      <c r="J5877">
        <f t="shared" si="273"/>
        <v>2023</v>
      </c>
      <c r="P5877" t="str">
        <f>MID(VLOOKUP($D5877,業務!$A$1:$E$11,2,FALSE),FIND("/",VLOOKUP($D5877,業務!$A$1:$E$11,2,FALSE))+1,2)</f>
        <v>副理</v>
      </c>
      <c r="Q5877">
        <f t="shared" si="274"/>
        <v>1.2E-2</v>
      </c>
      <c r="R5877">
        <f t="shared" si="275"/>
        <v>528</v>
      </c>
    </row>
    <row r="5878" spans="1:18" ht="15.75" customHeight="1">
      <c r="A5878" s="19">
        <v>5877</v>
      </c>
      <c r="B5878" s="4">
        <v>7</v>
      </c>
      <c r="C5878" s="15">
        <v>125</v>
      </c>
      <c r="D5878" s="21">
        <v>7</v>
      </c>
      <c r="E5878" s="22">
        <v>44932</v>
      </c>
      <c r="F5878" s="26">
        <v>90</v>
      </c>
      <c r="G5878" s="24">
        <v>0.13</v>
      </c>
      <c r="H5878">
        <f>VLOOKUP($B5878,產品!$A$1:$E$61,4,FALSE)*(1-$G5878)*$F5878</f>
        <v>78300</v>
      </c>
      <c r="I5878" s="58">
        <f>$H5878-VLOOKUP($B5878,產品!$A$2:$E$61,5,FALSE)*F5878-$R5878</f>
        <v>41360.400000000001</v>
      </c>
      <c r="J5878">
        <f t="shared" si="273"/>
        <v>2023</v>
      </c>
      <c r="P5878" t="str">
        <f>MID(VLOOKUP($D5878,業務!$A$1:$E$11,2,FALSE),FIND("/",VLOOKUP($D5878,業務!$A$1:$E$11,2,FALSE))+1,2)</f>
        <v>副理</v>
      </c>
      <c r="Q5878">
        <f t="shared" si="274"/>
        <v>1.2E-2</v>
      </c>
      <c r="R5878">
        <f t="shared" si="275"/>
        <v>939.6</v>
      </c>
    </row>
    <row r="5879" spans="1:18" ht="15.75" customHeight="1">
      <c r="A5879" s="19">
        <v>5878</v>
      </c>
      <c r="B5879" s="4">
        <v>41</v>
      </c>
      <c r="C5879" s="15">
        <v>7</v>
      </c>
      <c r="D5879" s="21">
        <v>7</v>
      </c>
      <c r="E5879" s="33">
        <v>44932</v>
      </c>
      <c r="F5879" s="14">
        <v>12</v>
      </c>
      <c r="G5879" s="34">
        <v>0.16</v>
      </c>
      <c r="H5879">
        <f>VLOOKUP($B5879,產品!$A$1:$E$61,4,FALSE)*(1-$G5879)*$F5879</f>
        <v>120960</v>
      </c>
      <c r="I5879" s="58">
        <f>$H5879-VLOOKUP($B5879,產品!$A$2:$E$61,5,FALSE)*F5879-$R5879</f>
        <v>25908.48</v>
      </c>
      <c r="J5879">
        <f t="shared" si="273"/>
        <v>2023</v>
      </c>
      <c r="P5879" t="str">
        <f>MID(VLOOKUP($D5879,業務!$A$1:$E$11,2,FALSE),FIND("/",VLOOKUP($D5879,業務!$A$1:$E$11,2,FALSE))+1,2)</f>
        <v>副理</v>
      </c>
      <c r="Q5879">
        <f t="shared" si="274"/>
        <v>1.2E-2</v>
      </c>
      <c r="R5879">
        <f t="shared" si="275"/>
        <v>1451.52</v>
      </c>
    </row>
    <row r="5880" spans="1:18" ht="15.75" customHeight="1">
      <c r="A5880" s="19">
        <v>5879</v>
      </c>
      <c r="B5880" s="4">
        <v>35</v>
      </c>
      <c r="C5880" s="15">
        <v>280</v>
      </c>
      <c r="D5880" s="21">
        <v>3</v>
      </c>
      <c r="E5880" s="33">
        <v>44932</v>
      </c>
      <c r="F5880" s="14">
        <v>9</v>
      </c>
      <c r="G5880" s="34">
        <v>0.17</v>
      </c>
      <c r="H5880">
        <f>VLOOKUP($B5880,產品!$A$1:$E$61,4,FALSE)*(1-$G5880)*$F5880</f>
        <v>63495</v>
      </c>
      <c r="I5880" s="58">
        <f>$H5880-VLOOKUP($B5880,產品!$A$2:$E$61,5,FALSE)*F5880-$R5880</f>
        <v>16579.080000000002</v>
      </c>
      <c r="J5880">
        <f t="shared" si="273"/>
        <v>2023</v>
      </c>
      <c r="P5880" t="str">
        <f>MID(VLOOKUP($D5880,業務!$A$1:$E$11,2,FALSE),FIND("/",VLOOKUP($D5880,業務!$A$1:$E$11,2,FALSE))+1,2)</f>
        <v>協理</v>
      </c>
      <c r="Q5880">
        <f t="shared" si="274"/>
        <v>1.6E-2</v>
      </c>
      <c r="R5880">
        <f t="shared" si="275"/>
        <v>1015.9200000000001</v>
      </c>
    </row>
    <row r="5881" spans="1:18" ht="15.75" customHeight="1">
      <c r="A5881" s="19">
        <v>5880</v>
      </c>
      <c r="B5881" s="4">
        <v>17</v>
      </c>
      <c r="C5881" s="15">
        <v>259</v>
      </c>
      <c r="D5881" s="21">
        <v>10</v>
      </c>
      <c r="E5881" s="33">
        <v>44932</v>
      </c>
      <c r="F5881" s="14">
        <v>175</v>
      </c>
      <c r="G5881" s="34">
        <v>0.15</v>
      </c>
      <c r="H5881">
        <f>VLOOKUP($B5881,產品!$A$1:$E$61,4,FALSE)*(1-$G5881)*$F5881</f>
        <v>267750</v>
      </c>
      <c r="I5881" s="58">
        <f>$H5881-VLOOKUP($B5881,產品!$A$2:$E$61,5,FALSE)*F5881-$R5881</f>
        <v>139072.5</v>
      </c>
      <c r="J5881">
        <f t="shared" si="273"/>
        <v>2023</v>
      </c>
      <c r="P5881" t="str">
        <f>MID(VLOOKUP($D5881,業務!$A$1:$E$11,2,FALSE),FIND("/",VLOOKUP($D5881,業務!$A$1:$E$11,2,FALSE))+1,2)</f>
        <v>專員</v>
      </c>
      <c r="Q5881">
        <f t="shared" si="274"/>
        <v>0.01</v>
      </c>
      <c r="R5881">
        <f t="shared" si="275"/>
        <v>2677.5</v>
      </c>
    </row>
    <row r="5882" spans="1:18" ht="15.75" customHeight="1">
      <c r="A5882" s="19">
        <v>5881</v>
      </c>
      <c r="B5882" s="4">
        <v>50</v>
      </c>
      <c r="C5882" s="15">
        <v>139</v>
      </c>
      <c r="D5882" s="21">
        <v>2</v>
      </c>
      <c r="E5882" s="33">
        <v>44932</v>
      </c>
      <c r="F5882" s="14">
        <v>12</v>
      </c>
      <c r="G5882" s="34">
        <v>0.2</v>
      </c>
      <c r="H5882">
        <f>VLOOKUP($B5882,產品!$A$1:$E$61,4,FALSE)*(1-$G5882)*$F5882</f>
        <v>172800</v>
      </c>
      <c r="I5882" s="58">
        <f>$H5882-VLOOKUP($B5882,產品!$A$2:$E$61,5,FALSE)*F5882-$R5882</f>
        <v>19008</v>
      </c>
      <c r="J5882">
        <f t="shared" si="273"/>
        <v>2023</v>
      </c>
      <c r="P5882" t="str">
        <f>MID(VLOOKUP($D5882,業務!$A$1:$E$11,2,FALSE),FIND("/",VLOOKUP($D5882,業務!$A$1:$E$11,2,FALSE))+1,2)</f>
        <v>經理</v>
      </c>
      <c r="Q5882">
        <f t="shared" si="274"/>
        <v>1.4999999999999999E-2</v>
      </c>
      <c r="R5882">
        <f t="shared" si="275"/>
        <v>2592</v>
      </c>
    </row>
    <row r="5883" spans="1:18" ht="15.75" customHeight="1">
      <c r="A5883" s="19">
        <v>5882</v>
      </c>
      <c r="B5883" s="4">
        <v>55</v>
      </c>
      <c r="C5883" s="15">
        <v>5</v>
      </c>
      <c r="D5883" s="21">
        <v>1</v>
      </c>
      <c r="E5883" s="33">
        <v>44933</v>
      </c>
      <c r="F5883" s="14">
        <v>13</v>
      </c>
      <c r="G5883" s="34">
        <v>0.09</v>
      </c>
      <c r="H5883">
        <f>VLOOKUP($B5883,產品!$A$1:$E$61,4,FALSE)*(1-$G5883)*$F5883</f>
        <v>236600</v>
      </c>
      <c r="I5883" s="58">
        <f>$H5883-VLOOKUP($B5883,產品!$A$2:$E$61,5,FALSE)*F5883-$R5883</f>
        <v>52234</v>
      </c>
      <c r="J5883">
        <f t="shared" si="273"/>
        <v>2023</v>
      </c>
      <c r="P5883" t="str">
        <f>MID(VLOOKUP($D5883,業務!$A$1:$E$11,2,FALSE),FIND("/",VLOOKUP($D5883,業務!$A$1:$E$11,2,FALSE))+1,2)</f>
        <v>專員</v>
      </c>
      <c r="Q5883">
        <f t="shared" si="274"/>
        <v>0.01</v>
      </c>
      <c r="R5883">
        <f t="shared" si="275"/>
        <v>2366</v>
      </c>
    </row>
    <row r="5884" spans="1:18" ht="15.75" customHeight="1">
      <c r="A5884" s="19">
        <v>5883</v>
      </c>
      <c r="B5884" s="4">
        <v>60</v>
      </c>
      <c r="C5884" s="15">
        <v>9</v>
      </c>
      <c r="D5884" s="21">
        <v>8</v>
      </c>
      <c r="E5884" s="22">
        <v>44933</v>
      </c>
      <c r="F5884" s="26">
        <v>3</v>
      </c>
      <c r="G5884" s="24">
        <v>7.0000000000000007E-2</v>
      </c>
      <c r="H5884">
        <f>VLOOKUP($B5884,產品!$A$1:$E$61,4,FALSE)*(1-$G5884)*$F5884</f>
        <v>69750</v>
      </c>
      <c r="I5884" s="58">
        <f>$H5884-VLOOKUP($B5884,產品!$A$2:$E$61,5,FALSE)*F5884-$R5884</f>
        <v>16552.5</v>
      </c>
      <c r="J5884">
        <f t="shared" si="273"/>
        <v>2023</v>
      </c>
      <c r="P5884" t="str">
        <f>MID(VLOOKUP($D5884,業務!$A$1:$E$11,2,FALSE),FIND("/",VLOOKUP($D5884,業務!$A$1:$E$11,2,FALSE))+1,2)</f>
        <v>專員</v>
      </c>
      <c r="Q5884">
        <f t="shared" si="274"/>
        <v>0.01</v>
      </c>
      <c r="R5884">
        <f t="shared" si="275"/>
        <v>697.5</v>
      </c>
    </row>
    <row r="5885" spans="1:18" ht="15.75" customHeight="1">
      <c r="A5885" s="19">
        <v>5884</v>
      </c>
      <c r="B5885" s="4">
        <v>1</v>
      </c>
      <c r="C5885" s="15">
        <v>7</v>
      </c>
      <c r="D5885" s="21">
        <v>6</v>
      </c>
      <c r="E5885" s="22">
        <v>44933</v>
      </c>
      <c r="F5885" s="26">
        <v>60</v>
      </c>
      <c r="G5885" s="24">
        <v>0.1</v>
      </c>
      <c r="H5885">
        <f>VLOOKUP($B5885,產品!$A$1:$E$61,4,FALSE)*(1-$G5885)*$F5885</f>
        <v>54000</v>
      </c>
      <c r="I5885" s="58">
        <f>$H5885-VLOOKUP($B5885,產品!$A$2:$E$61,5,FALSE)*F5885-$R5885</f>
        <v>29460</v>
      </c>
      <c r="J5885">
        <f t="shared" si="273"/>
        <v>2023</v>
      </c>
      <c r="P5885" t="str">
        <f>MID(VLOOKUP($D5885,業務!$A$1:$E$11,2,FALSE),FIND("/",VLOOKUP($D5885,業務!$A$1:$E$11,2,FALSE))+1,2)</f>
        <v>專員</v>
      </c>
      <c r="Q5885">
        <f t="shared" si="274"/>
        <v>0.01</v>
      </c>
      <c r="R5885">
        <f t="shared" si="275"/>
        <v>540</v>
      </c>
    </row>
    <row r="5886" spans="1:18" ht="15.75" customHeight="1">
      <c r="A5886" s="19">
        <v>5885</v>
      </c>
      <c r="B5886" s="4">
        <v>50</v>
      </c>
      <c r="C5886" s="15">
        <v>1</v>
      </c>
      <c r="D5886" s="21">
        <v>4</v>
      </c>
      <c r="E5886" s="22">
        <v>44933</v>
      </c>
      <c r="F5886" s="26">
        <v>5</v>
      </c>
      <c r="G5886" s="24">
        <v>0.19</v>
      </c>
      <c r="H5886">
        <f>VLOOKUP($B5886,產品!$A$1:$E$61,4,FALSE)*(1-$G5886)*$F5886</f>
        <v>72900.000000000015</v>
      </c>
      <c r="I5886" s="58">
        <f>$H5886-VLOOKUP($B5886,產品!$A$2:$E$61,5,FALSE)*F5886-$R5886</f>
        <v>9025.2000000000153</v>
      </c>
      <c r="J5886">
        <f t="shared" si="273"/>
        <v>2023</v>
      </c>
      <c r="P5886" t="str">
        <f>MID(VLOOKUP($D5886,業務!$A$1:$E$11,2,FALSE),FIND("/",VLOOKUP($D5886,業務!$A$1:$E$11,2,FALSE))+1,2)</f>
        <v>副理</v>
      </c>
      <c r="Q5886">
        <f t="shared" si="274"/>
        <v>1.2E-2</v>
      </c>
      <c r="R5886">
        <f t="shared" si="275"/>
        <v>874.80000000000018</v>
      </c>
    </row>
    <row r="5887" spans="1:18" ht="15.75" customHeight="1">
      <c r="A5887" s="19">
        <v>5886</v>
      </c>
      <c r="B5887" s="4">
        <v>44</v>
      </c>
      <c r="C5887" s="15">
        <v>136</v>
      </c>
      <c r="D5887" s="21">
        <v>1</v>
      </c>
      <c r="E5887" s="22">
        <v>44934</v>
      </c>
      <c r="F5887" s="26">
        <v>4</v>
      </c>
      <c r="G5887" s="24">
        <v>0.09</v>
      </c>
      <c r="H5887">
        <f>VLOOKUP($B5887,產品!$A$1:$E$61,4,FALSE)*(1-$G5887)*$F5887</f>
        <v>72800</v>
      </c>
      <c r="I5887" s="58">
        <f>$H5887-VLOOKUP($B5887,產品!$A$2:$E$61,5,FALSE)*F5887-$R5887</f>
        <v>20072</v>
      </c>
      <c r="J5887">
        <f t="shared" si="273"/>
        <v>2023</v>
      </c>
      <c r="P5887" t="str">
        <f>MID(VLOOKUP($D5887,業務!$A$1:$E$11,2,FALSE),FIND("/",VLOOKUP($D5887,業務!$A$1:$E$11,2,FALSE))+1,2)</f>
        <v>專員</v>
      </c>
      <c r="Q5887">
        <f t="shared" si="274"/>
        <v>0.01</v>
      </c>
      <c r="R5887">
        <f t="shared" si="275"/>
        <v>728</v>
      </c>
    </row>
    <row r="5888" spans="1:18" ht="15.75" customHeight="1">
      <c r="A5888" s="19">
        <v>5887</v>
      </c>
      <c r="B5888" s="4">
        <v>30</v>
      </c>
      <c r="C5888" s="15">
        <v>139</v>
      </c>
      <c r="D5888" s="21">
        <v>6</v>
      </c>
      <c r="E5888" s="22">
        <v>44934</v>
      </c>
      <c r="F5888" s="26">
        <v>10</v>
      </c>
      <c r="G5888" s="24">
        <v>0.16</v>
      </c>
      <c r="H5888">
        <f>VLOOKUP($B5888,產品!$A$1:$E$61,4,FALSE)*(1-$G5888)*$F5888</f>
        <v>54600</v>
      </c>
      <c r="I5888" s="58">
        <f>$H5888-VLOOKUP($B5888,產品!$A$2:$E$61,5,FALSE)*F5888-$R5888</f>
        <v>15054</v>
      </c>
      <c r="J5888">
        <f t="shared" si="273"/>
        <v>2023</v>
      </c>
      <c r="P5888" t="str">
        <f>MID(VLOOKUP($D5888,業務!$A$1:$E$11,2,FALSE),FIND("/",VLOOKUP($D5888,業務!$A$1:$E$11,2,FALSE))+1,2)</f>
        <v>專員</v>
      </c>
      <c r="Q5888">
        <f t="shared" si="274"/>
        <v>0.01</v>
      </c>
      <c r="R5888">
        <f t="shared" si="275"/>
        <v>546</v>
      </c>
    </row>
    <row r="5889" spans="1:18" ht="15.75" customHeight="1">
      <c r="A5889" s="19">
        <v>5888</v>
      </c>
      <c r="B5889" s="4">
        <v>14</v>
      </c>
      <c r="C5889" s="15">
        <v>278</v>
      </c>
      <c r="D5889" s="21">
        <v>9</v>
      </c>
      <c r="E5889" s="22">
        <v>44934</v>
      </c>
      <c r="F5889" s="26">
        <v>50</v>
      </c>
      <c r="G5889" s="24">
        <v>0.2</v>
      </c>
      <c r="H5889">
        <f>VLOOKUP($B5889,產品!$A$1:$E$61,4,FALSE)*(1-$G5889)*$F5889</f>
        <v>72000</v>
      </c>
      <c r="I5889" s="58">
        <f>$H5889-VLOOKUP($B5889,產品!$A$2:$E$61,5,FALSE)*F5889-$R5889</f>
        <v>34920</v>
      </c>
      <c r="J5889">
        <f t="shared" si="273"/>
        <v>2023</v>
      </c>
      <c r="P5889" t="str">
        <f>MID(VLOOKUP($D5889,業務!$A$1:$E$11,2,FALSE),FIND("/",VLOOKUP($D5889,業務!$A$1:$E$11,2,FALSE))+1,2)</f>
        <v>經理</v>
      </c>
      <c r="Q5889">
        <f t="shared" si="274"/>
        <v>1.4999999999999999E-2</v>
      </c>
      <c r="R5889">
        <f t="shared" si="275"/>
        <v>1080</v>
      </c>
    </row>
    <row r="5890" spans="1:18" ht="15.75" customHeight="1">
      <c r="A5890" s="19">
        <v>5889</v>
      </c>
      <c r="B5890" s="4">
        <v>27</v>
      </c>
      <c r="C5890" s="15">
        <v>268</v>
      </c>
      <c r="D5890" s="21">
        <v>4</v>
      </c>
      <c r="E5890" s="22">
        <v>44934</v>
      </c>
      <c r="F5890" s="26">
        <v>15</v>
      </c>
      <c r="G5890" s="24">
        <v>0.15</v>
      </c>
      <c r="H5890">
        <f>VLOOKUP($B5890,產品!$A$1:$E$61,4,FALSE)*(1-$G5890)*$F5890</f>
        <v>89250</v>
      </c>
      <c r="I5890" s="58">
        <f>$H5890-VLOOKUP($B5890,產品!$A$2:$E$61,5,FALSE)*F5890-$R5890</f>
        <v>25179</v>
      </c>
      <c r="J5890">
        <f t="shared" si="273"/>
        <v>2023</v>
      </c>
      <c r="P5890" t="str">
        <f>MID(VLOOKUP($D5890,業務!$A$1:$E$11,2,FALSE),FIND("/",VLOOKUP($D5890,業務!$A$1:$E$11,2,FALSE))+1,2)</f>
        <v>副理</v>
      </c>
      <c r="Q5890">
        <f t="shared" si="274"/>
        <v>1.2E-2</v>
      </c>
      <c r="R5890">
        <f t="shared" si="275"/>
        <v>1071</v>
      </c>
    </row>
    <row r="5891" spans="1:18" ht="15.75" customHeight="1">
      <c r="A5891" s="19">
        <v>5890</v>
      </c>
      <c r="B5891" s="4">
        <v>10</v>
      </c>
      <c r="C5891" s="15">
        <v>287</v>
      </c>
      <c r="D5891" s="21">
        <v>7</v>
      </c>
      <c r="E5891" s="22">
        <v>44934</v>
      </c>
      <c r="F5891" s="26">
        <v>50</v>
      </c>
      <c r="G5891" s="24">
        <v>0.14000000000000001</v>
      </c>
      <c r="H5891">
        <f>VLOOKUP($B5891,產品!$A$1:$E$61,4,FALSE)*(1-$G5891)*$F5891</f>
        <v>43000</v>
      </c>
      <c r="I5891" s="58">
        <f>$H5891-VLOOKUP($B5891,產品!$A$2:$E$61,5,FALSE)*F5891-$R5891</f>
        <v>22484</v>
      </c>
      <c r="J5891">
        <f t="shared" ref="J5891:J5954" si="276">YEAR(E5891)</f>
        <v>2023</v>
      </c>
      <c r="P5891" t="str">
        <f>MID(VLOOKUP($D5891,業務!$A$1:$E$11,2,FALSE),FIND("/",VLOOKUP($D5891,業務!$A$1:$E$11,2,FALSE))+1,2)</f>
        <v>副理</v>
      </c>
      <c r="Q5891">
        <f t="shared" ref="Q5891:Q5954" si="277">IF($P5891="專員",1%,IF($P5891="副理",1.2%,IF($P5891="經理",1.5%,IF($P5891="協理",1.6%,0))))</f>
        <v>1.2E-2</v>
      </c>
      <c r="R5891">
        <f t="shared" ref="R5891:R5954" si="278">$H5891*$Q5891</f>
        <v>516</v>
      </c>
    </row>
    <row r="5892" spans="1:18" ht="15.75" customHeight="1">
      <c r="A5892" s="19">
        <v>5891</v>
      </c>
      <c r="B5892" s="4">
        <v>20</v>
      </c>
      <c r="C5892" s="15">
        <v>257</v>
      </c>
      <c r="D5892" s="21">
        <v>2</v>
      </c>
      <c r="E5892" s="22">
        <v>44934</v>
      </c>
      <c r="F5892" s="26">
        <v>100</v>
      </c>
      <c r="G5892" s="24">
        <v>0.11</v>
      </c>
      <c r="H5892">
        <f>VLOOKUP($B5892,產品!$A$1:$E$61,4,FALSE)*(1-$G5892)*$F5892</f>
        <v>160200</v>
      </c>
      <c r="I5892" s="58">
        <f>$H5892-VLOOKUP($B5892,產品!$A$2:$E$61,5,FALSE)*F5892-$R5892</f>
        <v>85797</v>
      </c>
      <c r="J5892">
        <f t="shared" si="276"/>
        <v>2023</v>
      </c>
      <c r="P5892" t="str">
        <f>MID(VLOOKUP($D5892,業務!$A$1:$E$11,2,FALSE),FIND("/",VLOOKUP($D5892,業務!$A$1:$E$11,2,FALSE))+1,2)</f>
        <v>經理</v>
      </c>
      <c r="Q5892">
        <f t="shared" si="277"/>
        <v>1.4999999999999999E-2</v>
      </c>
      <c r="R5892">
        <f t="shared" si="278"/>
        <v>2403</v>
      </c>
    </row>
    <row r="5893" spans="1:18" ht="15.75" customHeight="1">
      <c r="A5893" s="19">
        <v>5892</v>
      </c>
      <c r="B5893" s="4">
        <v>52</v>
      </c>
      <c r="C5893" s="15">
        <v>116</v>
      </c>
      <c r="D5893" s="21">
        <v>8</v>
      </c>
      <c r="E5893" s="22">
        <v>44934</v>
      </c>
      <c r="F5893" s="26">
        <v>8</v>
      </c>
      <c r="G5893" s="24">
        <v>0.14000000000000001</v>
      </c>
      <c r="H5893">
        <f>VLOOKUP($B5893,產品!$A$1:$E$61,4,FALSE)*(1-$G5893)*$F5893</f>
        <v>151360</v>
      </c>
      <c r="I5893" s="58">
        <f>$H5893-VLOOKUP($B5893,產品!$A$2:$E$61,5,FALSE)*F5893-$R5893</f>
        <v>26646.400000000016</v>
      </c>
      <c r="J5893">
        <f t="shared" si="276"/>
        <v>2023</v>
      </c>
      <c r="P5893" t="str">
        <f>MID(VLOOKUP($D5893,業務!$A$1:$E$11,2,FALSE),FIND("/",VLOOKUP($D5893,業務!$A$1:$E$11,2,FALSE))+1,2)</f>
        <v>專員</v>
      </c>
      <c r="Q5893">
        <f t="shared" si="277"/>
        <v>0.01</v>
      </c>
      <c r="R5893">
        <f t="shared" si="278"/>
        <v>1513.6000000000001</v>
      </c>
    </row>
    <row r="5894" spans="1:18" ht="15.75" customHeight="1">
      <c r="A5894" s="19">
        <v>5893</v>
      </c>
      <c r="B5894" s="4">
        <v>40</v>
      </c>
      <c r="C5894" s="15">
        <v>123</v>
      </c>
      <c r="D5894" s="21">
        <v>9</v>
      </c>
      <c r="E5894" s="33">
        <v>44934</v>
      </c>
      <c r="F5894" s="14">
        <v>4</v>
      </c>
      <c r="G5894" s="34">
        <v>7.0000000000000007E-2</v>
      </c>
      <c r="H5894">
        <f>VLOOKUP($B5894,產品!$A$1:$E$61,4,FALSE)*(1-$G5894)*$F5894</f>
        <v>74400</v>
      </c>
      <c r="I5894" s="58">
        <f>$H5894-VLOOKUP($B5894,產品!$A$2:$E$61,5,FALSE)*F5894-$R5894</f>
        <v>21284</v>
      </c>
      <c r="J5894">
        <f t="shared" si="276"/>
        <v>2023</v>
      </c>
      <c r="P5894" t="str">
        <f>MID(VLOOKUP($D5894,業務!$A$1:$E$11,2,FALSE),FIND("/",VLOOKUP($D5894,業務!$A$1:$E$11,2,FALSE))+1,2)</f>
        <v>經理</v>
      </c>
      <c r="Q5894">
        <f t="shared" si="277"/>
        <v>1.4999999999999999E-2</v>
      </c>
      <c r="R5894">
        <f t="shared" si="278"/>
        <v>1116</v>
      </c>
    </row>
    <row r="5895" spans="1:18" ht="15.75" customHeight="1">
      <c r="A5895" s="19">
        <v>5894</v>
      </c>
      <c r="B5895" s="4">
        <v>56</v>
      </c>
      <c r="C5895" s="15">
        <v>137</v>
      </c>
      <c r="D5895" s="21">
        <v>2</v>
      </c>
      <c r="E5895" s="33">
        <v>44934</v>
      </c>
      <c r="F5895" s="14">
        <v>4</v>
      </c>
      <c r="G5895" s="34">
        <v>0.19</v>
      </c>
      <c r="H5895">
        <f>VLOOKUP($B5895,產品!$A$1:$E$61,4,FALSE)*(1-$G5895)*$F5895</f>
        <v>71280</v>
      </c>
      <c r="I5895" s="58">
        <f>$H5895-VLOOKUP($B5895,產品!$A$2:$E$61,5,FALSE)*F5895-$R5895</f>
        <v>8610.8000000000065</v>
      </c>
      <c r="J5895">
        <f t="shared" si="276"/>
        <v>2023</v>
      </c>
      <c r="P5895" t="str">
        <f>MID(VLOOKUP($D5895,業務!$A$1:$E$11,2,FALSE),FIND("/",VLOOKUP($D5895,業務!$A$1:$E$11,2,FALSE))+1,2)</f>
        <v>經理</v>
      </c>
      <c r="Q5895">
        <f t="shared" si="277"/>
        <v>1.4999999999999999E-2</v>
      </c>
      <c r="R5895">
        <f t="shared" si="278"/>
        <v>1069.2</v>
      </c>
    </row>
    <row r="5896" spans="1:18" ht="15.75" customHeight="1">
      <c r="A5896" s="19">
        <v>5895</v>
      </c>
      <c r="B5896" s="4">
        <v>4</v>
      </c>
      <c r="C5896" s="15">
        <v>3</v>
      </c>
      <c r="D5896" s="21">
        <v>6</v>
      </c>
      <c r="E5896" s="22">
        <v>44935</v>
      </c>
      <c r="F5896" s="26">
        <v>20</v>
      </c>
      <c r="G5896" s="24">
        <v>0.18</v>
      </c>
      <c r="H5896">
        <f>VLOOKUP($B5896,產品!$A$1:$E$61,4,FALSE)*(1-$G5896)*$F5896</f>
        <v>16400.000000000004</v>
      </c>
      <c r="I5896" s="58">
        <f>$H5896-VLOOKUP($B5896,產品!$A$2:$E$61,5,FALSE)*F5896-$R5896</f>
        <v>8236.0000000000036</v>
      </c>
      <c r="J5896">
        <f t="shared" si="276"/>
        <v>2023</v>
      </c>
      <c r="P5896" t="str">
        <f>MID(VLOOKUP($D5896,業務!$A$1:$E$11,2,FALSE),FIND("/",VLOOKUP($D5896,業務!$A$1:$E$11,2,FALSE))+1,2)</f>
        <v>專員</v>
      </c>
      <c r="Q5896">
        <f t="shared" si="277"/>
        <v>0.01</v>
      </c>
      <c r="R5896">
        <f t="shared" si="278"/>
        <v>164.00000000000003</v>
      </c>
    </row>
    <row r="5897" spans="1:18" ht="15.75" customHeight="1">
      <c r="A5897" s="19">
        <v>5896</v>
      </c>
      <c r="B5897" s="4">
        <v>40</v>
      </c>
      <c r="C5897" s="15">
        <v>112</v>
      </c>
      <c r="D5897" s="21">
        <v>9</v>
      </c>
      <c r="E5897" s="22">
        <v>44935</v>
      </c>
      <c r="F5897" s="26">
        <v>10</v>
      </c>
      <c r="G5897" s="24">
        <v>0.13</v>
      </c>
      <c r="H5897">
        <f>VLOOKUP($B5897,產品!$A$1:$E$61,4,FALSE)*(1-$G5897)*$F5897</f>
        <v>174000</v>
      </c>
      <c r="I5897" s="58">
        <f>$H5897-VLOOKUP($B5897,產品!$A$2:$E$61,5,FALSE)*F5897-$R5897</f>
        <v>41390</v>
      </c>
      <c r="J5897">
        <f t="shared" si="276"/>
        <v>2023</v>
      </c>
      <c r="P5897" t="str">
        <f>MID(VLOOKUP($D5897,業務!$A$1:$E$11,2,FALSE),FIND("/",VLOOKUP($D5897,業務!$A$1:$E$11,2,FALSE))+1,2)</f>
        <v>經理</v>
      </c>
      <c r="Q5897">
        <f t="shared" si="277"/>
        <v>1.4999999999999999E-2</v>
      </c>
      <c r="R5897">
        <f t="shared" si="278"/>
        <v>2610</v>
      </c>
    </row>
    <row r="5898" spans="1:18" ht="15.75" customHeight="1">
      <c r="A5898" s="19">
        <v>5897</v>
      </c>
      <c r="B5898" s="4">
        <v>46</v>
      </c>
      <c r="C5898" s="15">
        <v>1</v>
      </c>
      <c r="D5898" s="21">
        <v>1</v>
      </c>
      <c r="E5898" s="22">
        <v>44935</v>
      </c>
      <c r="F5898" s="26">
        <v>17</v>
      </c>
      <c r="G5898" s="24">
        <v>0.16</v>
      </c>
      <c r="H5898">
        <f>VLOOKUP($B5898,產品!$A$1:$E$61,4,FALSE)*(1-$G5898)*$F5898</f>
        <v>242760</v>
      </c>
      <c r="I5898" s="58">
        <f>$H5898-VLOOKUP($B5898,產品!$A$2:$E$61,5,FALSE)*F5898-$R5898</f>
        <v>52482.400000000001</v>
      </c>
      <c r="J5898">
        <f t="shared" si="276"/>
        <v>2023</v>
      </c>
      <c r="P5898" t="str">
        <f>MID(VLOOKUP($D5898,業務!$A$1:$E$11,2,FALSE),FIND("/",VLOOKUP($D5898,業務!$A$1:$E$11,2,FALSE))+1,2)</f>
        <v>專員</v>
      </c>
      <c r="Q5898">
        <f t="shared" si="277"/>
        <v>0.01</v>
      </c>
      <c r="R5898">
        <f t="shared" si="278"/>
        <v>2427.6</v>
      </c>
    </row>
    <row r="5899" spans="1:18" ht="15.75" customHeight="1">
      <c r="A5899" s="19">
        <v>5898</v>
      </c>
      <c r="B5899" s="4">
        <v>57</v>
      </c>
      <c r="C5899" s="15">
        <v>123</v>
      </c>
      <c r="D5899" s="21">
        <v>9</v>
      </c>
      <c r="E5899" s="22">
        <v>44936</v>
      </c>
      <c r="F5899" s="26">
        <v>2</v>
      </c>
      <c r="G5899" s="24">
        <v>7.0000000000000007E-2</v>
      </c>
      <c r="H5899">
        <f>VLOOKUP($B5899,產品!$A$1:$E$61,4,FALSE)*(1-$G5899)*$F5899</f>
        <v>33480</v>
      </c>
      <c r="I5899" s="58">
        <f>$H5899-VLOOKUP($B5899,產品!$A$2:$E$61,5,FALSE)*F5899-$R5899</f>
        <v>7777.8</v>
      </c>
      <c r="J5899">
        <f t="shared" si="276"/>
        <v>2023</v>
      </c>
      <c r="P5899" t="str">
        <f>MID(VLOOKUP($D5899,業務!$A$1:$E$11,2,FALSE),FIND("/",VLOOKUP($D5899,業務!$A$1:$E$11,2,FALSE))+1,2)</f>
        <v>經理</v>
      </c>
      <c r="Q5899">
        <f t="shared" si="277"/>
        <v>1.4999999999999999E-2</v>
      </c>
      <c r="R5899">
        <f t="shared" si="278"/>
        <v>502.2</v>
      </c>
    </row>
    <row r="5900" spans="1:18" ht="15.75" customHeight="1">
      <c r="A5900" s="19">
        <v>5899</v>
      </c>
      <c r="B5900" s="4">
        <v>26</v>
      </c>
      <c r="C5900" s="15">
        <v>286</v>
      </c>
      <c r="D5900" s="21">
        <v>10</v>
      </c>
      <c r="E5900" s="22">
        <v>44936</v>
      </c>
      <c r="F5900" s="26">
        <v>10</v>
      </c>
      <c r="G5900" s="24">
        <v>0.05</v>
      </c>
      <c r="H5900">
        <f>VLOOKUP($B5900,產品!$A$1:$E$61,4,FALSE)*(1-$G5900)*$F5900</f>
        <v>61750</v>
      </c>
      <c r="I5900" s="58">
        <f>$H5900-VLOOKUP($B5900,產品!$A$2:$E$61,5,FALSE)*F5900-$R5900</f>
        <v>22132.5</v>
      </c>
      <c r="J5900">
        <f t="shared" si="276"/>
        <v>2023</v>
      </c>
      <c r="P5900" t="str">
        <f>MID(VLOOKUP($D5900,業務!$A$1:$E$11,2,FALSE),FIND("/",VLOOKUP($D5900,業務!$A$1:$E$11,2,FALSE))+1,2)</f>
        <v>專員</v>
      </c>
      <c r="Q5900">
        <f t="shared" si="277"/>
        <v>0.01</v>
      </c>
      <c r="R5900">
        <f t="shared" si="278"/>
        <v>617.5</v>
      </c>
    </row>
    <row r="5901" spans="1:18" ht="15.75" customHeight="1">
      <c r="A5901" s="19">
        <v>5900</v>
      </c>
      <c r="B5901" s="4">
        <v>24</v>
      </c>
      <c r="C5901" s="15">
        <v>264</v>
      </c>
      <c r="D5901" s="21">
        <v>7</v>
      </c>
      <c r="E5901" s="22">
        <v>44936</v>
      </c>
      <c r="F5901" s="26">
        <v>70</v>
      </c>
      <c r="G5901" s="24">
        <v>0.13</v>
      </c>
      <c r="H5901">
        <f>VLOOKUP($B5901,產品!$A$1:$E$61,4,FALSE)*(1-$G5901)*$F5901</f>
        <v>109620</v>
      </c>
      <c r="I5901" s="58">
        <f>$H5901-VLOOKUP($B5901,產品!$A$2:$E$61,5,FALSE)*F5901-$R5901</f>
        <v>57904.56</v>
      </c>
      <c r="J5901">
        <f t="shared" si="276"/>
        <v>2023</v>
      </c>
      <c r="P5901" t="str">
        <f>MID(VLOOKUP($D5901,業務!$A$1:$E$11,2,FALSE),FIND("/",VLOOKUP($D5901,業務!$A$1:$E$11,2,FALSE))+1,2)</f>
        <v>副理</v>
      </c>
      <c r="Q5901">
        <f t="shared" si="277"/>
        <v>1.2E-2</v>
      </c>
      <c r="R5901">
        <f t="shared" si="278"/>
        <v>1315.44</v>
      </c>
    </row>
    <row r="5902" spans="1:18" ht="15.75" customHeight="1">
      <c r="A5902" s="19">
        <v>5901</v>
      </c>
      <c r="B5902" s="4">
        <v>25</v>
      </c>
      <c r="C5902" s="15">
        <v>6</v>
      </c>
      <c r="D5902" s="21">
        <v>3</v>
      </c>
      <c r="E5902" s="22">
        <v>44936</v>
      </c>
      <c r="F5902" s="26">
        <v>12</v>
      </c>
      <c r="G5902" s="24">
        <v>0.13</v>
      </c>
      <c r="H5902">
        <f>VLOOKUP($B5902,產品!$A$1:$E$61,4,FALSE)*(1-$G5902)*$F5902</f>
        <v>62640</v>
      </c>
      <c r="I5902" s="58">
        <f>$H5902-VLOOKUP($B5902,產品!$A$2:$E$61,5,FALSE)*F5902-$R5902</f>
        <v>18437.759999999998</v>
      </c>
      <c r="J5902">
        <f t="shared" si="276"/>
        <v>2023</v>
      </c>
      <c r="P5902" t="str">
        <f>MID(VLOOKUP($D5902,業務!$A$1:$E$11,2,FALSE),FIND("/",VLOOKUP($D5902,業務!$A$1:$E$11,2,FALSE))+1,2)</f>
        <v>協理</v>
      </c>
      <c r="Q5902">
        <f t="shared" si="277"/>
        <v>1.6E-2</v>
      </c>
      <c r="R5902">
        <f t="shared" si="278"/>
        <v>1002.24</v>
      </c>
    </row>
    <row r="5903" spans="1:18" ht="15.75" customHeight="1">
      <c r="A5903" s="19">
        <v>5902</v>
      </c>
      <c r="B5903" s="4">
        <v>33</v>
      </c>
      <c r="C5903" s="15">
        <v>271</v>
      </c>
      <c r="D5903" s="21">
        <v>7</v>
      </c>
      <c r="E5903" s="33">
        <v>44936</v>
      </c>
      <c r="F5903" s="14">
        <v>5</v>
      </c>
      <c r="G5903" s="34">
        <v>0.13</v>
      </c>
      <c r="H5903">
        <f>VLOOKUP($B5903,產品!$A$1:$E$61,4,FALSE)*(1-$G5903)*$F5903</f>
        <v>32625</v>
      </c>
      <c r="I5903" s="58">
        <f>$H5903-VLOOKUP($B5903,產品!$A$2:$E$61,5,FALSE)*F5903-$R5903</f>
        <v>9733.5</v>
      </c>
      <c r="J5903">
        <f t="shared" si="276"/>
        <v>2023</v>
      </c>
      <c r="P5903" t="str">
        <f>MID(VLOOKUP($D5903,業務!$A$1:$E$11,2,FALSE),FIND("/",VLOOKUP($D5903,業務!$A$1:$E$11,2,FALSE))+1,2)</f>
        <v>副理</v>
      </c>
      <c r="Q5903">
        <f t="shared" si="277"/>
        <v>1.2E-2</v>
      </c>
      <c r="R5903">
        <f t="shared" si="278"/>
        <v>391.5</v>
      </c>
    </row>
    <row r="5904" spans="1:18" ht="15.75" customHeight="1">
      <c r="A5904" s="19">
        <v>5903</v>
      </c>
      <c r="B5904" s="4">
        <v>8</v>
      </c>
      <c r="C5904" s="15">
        <v>272</v>
      </c>
      <c r="D5904" s="21">
        <v>2</v>
      </c>
      <c r="E5904" s="22">
        <v>44937</v>
      </c>
      <c r="F5904" s="26">
        <v>80</v>
      </c>
      <c r="G5904" s="24">
        <v>0.16</v>
      </c>
      <c r="H5904">
        <f>VLOOKUP($B5904,產品!$A$1:$E$61,4,FALSE)*(1-$G5904)*$F5904</f>
        <v>67200</v>
      </c>
      <c r="I5904" s="58">
        <f>$H5904-VLOOKUP($B5904,產品!$A$2:$E$61,5,FALSE)*F5904-$R5904</f>
        <v>34192</v>
      </c>
      <c r="J5904">
        <f t="shared" si="276"/>
        <v>2023</v>
      </c>
      <c r="P5904" t="str">
        <f>MID(VLOOKUP($D5904,業務!$A$1:$E$11,2,FALSE),FIND("/",VLOOKUP($D5904,業務!$A$1:$E$11,2,FALSE))+1,2)</f>
        <v>經理</v>
      </c>
      <c r="Q5904">
        <f t="shared" si="277"/>
        <v>1.4999999999999999E-2</v>
      </c>
      <c r="R5904">
        <f t="shared" si="278"/>
        <v>1008</v>
      </c>
    </row>
    <row r="5905" spans="1:18" ht="15.75" customHeight="1">
      <c r="A5905" s="19">
        <v>5904</v>
      </c>
      <c r="B5905" s="4">
        <v>20</v>
      </c>
      <c r="C5905" s="15">
        <v>265</v>
      </c>
      <c r="D5905" s="21">
        <v>8</v>
      </c>
      <c r="E5905" s="22">
        <v>44937</v>
      </c>
      <c r="F5905" s="26">
        <v>100</v>
      </c>
      <c r="G5905" s="24">
        <v>0.15</v>
      </c>
      <c r="H5905">
        <f>VLOOKUP($B5905,產品!$A$1:$E$61,4,FALSE)*(1-$G5905)*$F5905</f>
        <v>153000</v>
      </c>
      <c r="I5905" s="58">
        <f>$H5905-VLOOKUP($B5905,產品!$A$2:$E$61,5,FALSE)*F5905-$R5905</f>
        <v>79470</v>
      </c>
      <c r="J5905">
        <f t="shared" si="276"/>
        <v>2023</v>
      </c>
      <c r="P5905" t="str">
        <f>MID(VLOOKUP($D5905,業務!$A$1:$E$11,2,FALSE),FIND("/",VLOOKUP($D5905,業務!$A$1:$E$11,2,FALSE))+1,2)</f>
        <v>專員</v>
      </c>
      <c r="Q5905">
        <f t="shared" si="277"/>
        <v>0.01</v>
      </c>
      <c r="R5905">
        <f t="shared" si="278"/>
        <v>1530</v>
      </c>
    </row>
    <row r="5906" spans="1:18" ht="15.75" customHeight="1">
      <c r="A5906" s="19">
        <v>5905</v>
      </c>
      <c r="B5906" s="4">
        <v>27</v>
      </c>
      <c r="C5906" s="15">
        <v>285</v>
      </c>
      <c r="D5906" s="21">
        <v>4</v>
      </c>
      <c r="E5906" s="22">
        <v>44937</v>
      </c>
      <c r="F5906" s="26">
        <v>9</v>
      </c>
      <c r="G5906" s="24">
        <v>0.1</v>
      </c>
      <c r="H5906">
        <f>VLOOKUP($B5906,產品!$A$1:$E$61,4,FALSE)*(1-$G5906)*$F5906</f>
        <v>56700</v>
      </c>
      <c r="I5906" s="58">
        <f>$H5906-VLOOKUP($B5906,產品!$A$2:$E$61,5,FALSE)*F5906-$R5906</f>
        <v>18219.599999999999</v>
      </c>
      <c r="J5906">
        <f t="shared" si="276"/>
        <v>2023</v>
      </c>
      <c r="P5906" t="str">
        <f>MID(VLOOKUP($D5906,業務!$A$1:$E$11,2,FALSE),FIND("/",VLOOKUP($D5906,業務!$A$1:$E$11,2,FALSE))+1,2)</f>
        <v>副理</v>
      </c>
      <c r="Q5906">
        <f t="shared" si="277"/>
        <v>1.2E-2</v>
      </c>
      <c r="R5906">
        <f t="shared" si="278"/>
        <v>680.4</v>
      </c>
    </row>
    <row r="5907" spans="1:18" ht="15.75" customHeight="1">
      <c r="A5907" s="19">
        <v>5906</v>
      </c>
      <c r="B5907" s="4">
        <v>32</v>
      </c>
      <c r="C5907" s="15">
        <v>288</v>
      </c>
      <c r="D5907" s="21">
        <v>9</v>
      </c>
      <c r="E5907" s="22">
        <v>44937</v>
      </c>
      <c r="F5907" s="26">
        <v>5</v>
      </c>
      <c r="G5907" s="24">
        <v>0.06</v>
      </c>
      <c r="H5907">
        <f>VLOOKUP($B5907,產品!$A$1:$E$61,4,FALSE)*(1-$G5907)*$F5907</f>
        <v>35250</v>
      </c>
      <c r="I5907" s="58">
        <f>$H5907-VLOOKUP($B5907,產品!$A$2:$E$61,5,FALSE)*F5907-$R5907</f>
        <v>12221.25</v>
      </c>
      <c r="J5907">
        <f t="shared" si="276"/>
        <v>2023</v>
      </c>
      <c r="P5907" t="str">
        <f>MID(VLOOKUP($D5907,業務!$A$1:$E$11,2,FALSE),FIND("/",VLOOKUP($D5907,業務!$A$1:$E$11,2,FALSE))+1,2)</f>
        <v>經理</v>
      </c>
      <c r="Q5907">
        <f t="shared" si="277"/>
        <v>1.4999999999999999E-2</v>
      </c>
      <c r="R5907">
        <f t="shared" si="278"/>
        <v>528.75</v>
      </c>
    </row>
    <row r="5908" spans="1:18" ht="15.75" customHeight="1">
      <c r="A5908" s="19">
        <v>5907</v>
      </c>
      <c r="B5908" s="4">
        <v>18</v>
      </c>
      <c r="C5908" s="15">
        <v>135</v>
      </c>
      <c r="D5908" s="21">
        <v>4</v>
      </c>
      <c r="E5908" s="22">
        <v>44938</v>
      </c>
      <c r="F5908" s="26">
        <v>30</v>
      </c>
      <c r="G5908" s="24">
        <v>0.15</v>
      </c>
      <c r="H5908">
        <f>VLOOKUP($B5908,產品!$A$1:$E$61,4,FALSE)*(1-$G5908)*$F5908</f>
        <v>45900</v>
      </c>
      <c r="I5908" s="58">
        <f>$H5908-VLOOKUP($B5908,產品!$A$2:$E$61,5,FALSE)*F5908-$R5908</f>
        <v>23749.200000000001</v>
      </c>
      <c r="J5908">
        <f t="shared" si="276"/>
        <v>2023</v>
      </c>
      <c r="P5908" t="str">
        <f>MID(VLOOKUP($D5908,業務!$A$1:$E$11,2,FALSE),FIND("/",VLOOKUP($D5908,業務!$A$1:$E$11,2,FALSE))+1,2)</f>
        <v>副理</v>
      </c>
      <c r="Q5908">
        <f t="shared" si="277"/>
        <v>1.2E-2</v>
      </c>
      <c r="R5908">
        <f t="shared" si="278"/>
        <v>550.80000000000007</v>
      </c>
    </row>
    <row r="5909" spans="1:18" ht="15.75" customHeight="1">
      <c r="A5909" s="19">
        <v>5908</v>
      </c>
      <c r="B5909" s="4">
        <v>30</v>
      </c>
      <c r="C5909" s="15">
        <v>123</v>
      </c>
      <c r="D5909" s="21">
        <v>9</v>
      </c>
      <c r="E5909" s="22">
        <v>44938</v>
      </c>
      <c r="F5909" s="26">
        <v>2</v>
      </c>
      <c r="G5909" s="24">
        <v>0.18</v>
      </c>
      <c r="H5909">
        <f>VLOOKUP($B5909,產品!$A$1:$E$61,4,FALSE)*(1-$G5909)*$F5909</f>
        <v>10660</v>
      </c>
      <c r="I5909" s="58">
        <f>$H5909-VLOOKUP($B5909,產品!$A$2:$E$61,5,FALSE)*F5909-$R5909</f>
        <v>2700.1</v>
      </c>
      <c r="J5909">
        <f t="shared" si="276"/>
        <v>2023</v>
      </c>
      <c r="P5909" t="str">
        <f>MID(VLOOKUP($D5909,業務!$A$1:$E$11,2,FALSE),FIND("/",VLOOKUP($D5909,業務!$A$1:$E$11,2,FALSE))+1,2)</f>
        <v>經理</v>
      </c>
      <c r="Q5909">
        <f t="shared" si="277"/>
        <v>1.4999999999999999E-2</v>
      </c>
      <c r="R5909">
        <f t="shared" si="278"/>
        <v>159.9</v>
      </c>
    </row>
    <row r="5910" spans="1:18" ht="15.75" customHeight="1">
      <c r="A5910" s="19">
        <v>5909</v>
      </c>
      <c r="B5910" s="4">
        <v>33</v>
      </c>
      <c r="C5910" s="15">
        <v>121</v>
      </c>
      <c r="D5910" s="21">
        <v>6</v>
      </c>
      <c r="E5910" s="22">
        <v>44938</v>
      </c>
      <c r="F5910" s="26">
        <v>11</v>
      </c>
      <c r="G5910" s="24">
        <v>0.2</v>
      </c>
      <c r="H5910">
        <f>VLOOKUP($B5910,產品!$A$1:$E$61,4,FALSE)*(1-$G5910)*$F5910</f>
        <v>66000</v>
      </c>
      <c r="I5910" s="58">
        <f>$H5910-VLOOKUP($B5910,產品!$A$2:$E$61,5,FALSE)*F5910-$R5910</f>
        <v>15840</v>
      </c>
      <c r="J5910">
        <f t="shared" si="276"/>
        <v>2023</v>
      </c>
      <c r="P5910" t="str">
        <f>MID(VLOOKUP($D5910,業務!$A$1:$E$11,2,FALSE),FIND("/",VLOOKUP($D5910,業務!$A$1:$E$11,2,FALSE))+1,2)</f>
        <v>專員</v>
      </c>
      <c r="Q5910">
        <f t="shared" si="277"/>
        <v>0.01</v>
      </c>
      <c r="R5910">
        <f t="shared" si="278"/>
        <v>660</v>
      </c>
    </row>
    <row r="5911" spans="1:18" ht="15.75" customHeight="1">
      <c r="A5911" s="19">
        <v>5910</v>
      </c>
      <c r="B5911" s="4">
        <v>60</v>
      </c>
      <c r="C5911" s="15">
        <v>279</v>
      </c>
      <c r="D5911" s="21">
        <v>6</v>
      </c>
      <c r="E5911" s="22">
        <v>44938</v>
      </c>
      <c r="F5911" s="26">
        <v>4</v>
      </c>
      <c r="G5911" s="24">
        <v>0.14000000000000001</v>
      </c>
      <c r="H5911">
        <f>VLOOKUP($B5911,產品!$A$1:$E$61,4,FALSE)*(1-$G5911)*$F5911</f>
        <v>86000</v>
      </c>
      <c r="I5911" s="58">
        <f>$H5911-VLOOKUP($B5911,產品!$A$2:$E$61,5,FALSE)*F5911-$R5911</f>
        <v>15140</v>
      </c>
      <c r="J5911">
        <f t="shared" si="276"/>
        <v>2023</v>
      </c>
      <c r="P5911" t="str">
        <f>MID(VLOOKUP($D5911,業務!$A$1:$E$11,2,FALSE),FIND("/",VLOOKUP($D5911,業務!$A$1:$E$11,2,FALSE))+1,2)</f>
        <v>專員</v>
      </c>
      <c r="Q5911">
        <f t="shared" si="277"/>
        <v>0.01</v>
      </c>
      <c r="R5911">
        <f t="shared" si="278"/>
        <v>860</v>
      </c>
    </row>
    <row r="5912" spans="1:18" ht="15.75" customHeight="1">
      <c r="A5912" s="19">
        <v>5911</v>
      </c>
      <c r="B5912" s="4">
        <v>27</v>
      </c>
      <c r="C5912" s="15">
        <v>261</v>
      </c>
      <c r="D5912" s="21">
        <v>1</v>
      </c>
      <c r="E5912" s="22">
        <v>44938</v>
      </c>
      <c r="F5912" s="26">
        <v>5</v>
      </c>
      <c r="G5912" s="24">
        <v>0.17</v>
      </c>
      <c r="H5912">
        <f>VLOOKUP($B5912,產品!$A$1:$E$61,4,FALSE)*(1-$G5912)*$F5912</f>
        <v>29050</v>
      </c>
      <c r="I5912" s="58">
        <f>$H5912-VLOOKUP($B5912,產品!$A$2:$E$61,5,FALSE)*F5912-$R5912</f>
        <v>7759.5</v>
      </c>
      <c r="J5912">
        <f t="shared" si="276"/>
        <v>2023</v>
      </c>
      <c r="P5912" t="str">
        <f>MID(VLOOKUP($D5912,業務!$A$1:$E$11,2,FALSE),FIND("/",VLOOKUP($D5912,業務!$A$1:$E$11,2,FALSE))+1,2)</f>
        <v>專員</v>
      </c>
      <c r="Q5912">
        <f t="shared" si="277"/>
        <v>0.01</v>
      </c>
      <c r="R5912">
        <f t="shared" si="278"/>
        <v>290.5</v>
      </c>
    </row>
    <row r="5913" spans="1:18" ht="15.75" customHeight="1">
      <c r="A5913" s="19">
        <v>5912</v>
      </c>
      <c r="B5913" s="4">
        <v>23</v>
      </c>
      <c r="C5913" s="15">
        <v>283</v>
      </c>
      <c r="D5913" s="21">
        <v>4</v>
      </c>
      <c r="E5913" s="22">
        <v>44939</v>
      </c>
      <c r="F5913" s="26">
        <v>125</v>
      </c>
      <c r="G5913" s="24">
        <v>0.16</v>
      </c>
      <c r="H5913">
        <f>VLOOKUP($B5913,產品!$A$1:$E$61,4,FALSE)*(1-$G5913)*$F5913</f>
        <v>189000</v>
      </c>
      <c r="I5913" s="58">
        <f>$H5913-VLOOKUP($B5913,產品!$A$2:$E$61,5,FALSE)*F5913-$R5913</f>
        <v>96732</v>
      </c>
      <c r="J5913">
        <f t="shared" si="276"/>
        <v>2023</v>
      </c>
      <c r="P5913" t="str">
        <f>MID(VLOOKUP($D5913,業務!$A$1:$E$11,2,FALSE),FIND("/",VLOOKUP($D5913,業務!$A$1:$E$11,2,FALSE))+1,2)</f>
        <v>副理</v>
      </c>
      <c r="Q5913">
        <f t="shared" si="277"/>
        <v>1.2E-2</v>
      </c>
      <c r="R5913">
        <f t="shared" si="278"/>
        <v>2268</v>
      </c>
    </row>
    <row r="5914" spans="1:18" ht="15.75" customHeight="1">
      <c r="A5914" s="19">
        <v>5913</v>
      </c>
      <c r="B5914" s="4">
        <v>9</v>
      </c>
      <c r="C5914" s="15">
        <v>258</v>
      </c>
      <c r="D5914" s="21">
        <v>9</v>
      </c>
      <c r="E5914" s="22">
        <v>44939</v>
      </c>
      <c r="F5914" s="26">
        <v>200</v>
      </c>
      <c r="G5914" s="24">
        <v>0.2</v>
      </c>
      <c r="H5914">
        <f>VLOOKUP($B5914,產品!$A$1:$E$61,4,FALSE)*(1-$G5914)*$F5914</f>
        <v>160000</v>
      </c>
      <c r="I5914" s="58">
        <f>$H5914-VLOOKUP($B5914,產品!$A$2:$E$61,5,FALSE)*F5914-$R5914</f>
        <v>77600</v>
      </c>
      <c r="J5914">
        <f t="shared" si="276"/>
        <v>2023</v>
      </c>
      <c r="P5914" t="str">
        <f>MID(VLOOKUP($D5914,業務!$A$1:$E$11,2,FALSE),FIND("/",VLOOKUP($D5914,業務!$A$1:$E$11,2,FALSE))+1,2)</f>
        <v>經理</v>
      </c>
      <c r="Q5914">
        <f t="shared" si="277"/>
        <v>1.4999999999999999E-2</v>
      </c>
      <c r="R5914">
        <f t="shared" si="278"/>
        <v>2400</v>
      </c>
    </row>
    <row r="5915" spans="1:18" ht="15.75" customHeight="1">
      <c r="A5915" s="19">
        <v>5914</v>
      </c>
      <c r="B5915" s="4">
        <v>44</v>
      </c>
      <c r="C5915" s="15">
        <v>3</v>
      </c>
      <c r="D5915" s="21">
        <v>5</v>
      </c>
      <c r="E5915" s="22">
        <v>44939</v>
      </c>
      <c r="F5915" s="26">
        <v>5</v>
      </c>
      <c r="G5915" s="24">
        <v>0.13</v>
      </c>
      <c r="H5915">
        <f>VLOOKUP($B5915,產品!$A$1:$E$61,4,FALSE)*(1-$G5915)*$F5915</f>
        <v>87000</v>
      </c>
      <c r="I5915" s="58">
        <f>$H5915-VLOOKUP($B5915,產品!$A$2:$E$61,5,FALSE)*F5915-$R5915</f>
        <v>21130</v>
      </c>
      <c r="J5915">
        <f t="shared" si="276"/>
        <v>2023</v>
      </c>
      <c r="P5915" t="str">
        <f>MID(VLOOKUP($D5915,業務!$A$1:$E$11,2,FALSE),FIND("/",VLOOKUP($D5915,業務!$A$1:$E$11,2,FALSE))+1,2)</f>
        <v>專員</v>
      </c>
      <c r="Q5915">
        <f t="shared" si="277"/>
        <v>0.01</v>
      </c>
      <c r="R5915">
        <f t="shared" si="278"/>
        <v>870</v>
      </c>
    </row>
    <row r="5916" spans="1:18" ht="15.75" customHeight="1">
      <c r="A5916" s="19">
        <v>5915</v>
      </c>
      <c r="B5916" s="4">
        <v>14</v>
      </c>
      <c r="C5916" s="15">
        <v>12</v>
      </c>
      <c r="D5916" s="21">
        <v>8</v>
      </c>
      <c r="E5916" s="22">
        <v>44939</v>
      </c>
      <c r="F5916" s="26">
        <v>80</v>
      </c>
      <c r="G5916" s="24">
        <v>0.11</v>
      </c>
      <c r="H5916">
        <f>VLOOKUP($B5916,產品!$A$1:$E$61,4,FALSE)*(1-$G5916)*$F5916</f>
        <v>128160</v>
      </c>
      <c r="I5916" s="58">
        <f>$H5916-VLOOKUP($B5916,產品!$A$2:$E$61,5,FALSE)*F5916-$R5916</f>
        <v>69278.399999999994</v>
      </c>
      <c r="J5916">
        <f t="shared" si="276"/>
        <v>2023</v>
      </c>
      <c r="P5916" t="str">
        <f>MID(VLOOKUP($D5916,業務!$A$1:$E$11,2,FALSE),FIND("/",VLOOKUP($D5916,業務!$A$1:$E$11,2,FALSE))+1,2)</f>
        <v>專員</v>
      </c>
      <c r="Q5916">
        <f t="shared" si="277"/>
        <v>0.01</v>
      </c>
      <c r="R5916">
        <f t="shared" si="278"/>
        <v>1281.6000000000001</v>
      </c>
    </row>
    <row r="5917" spans="1:18" ht="15.75" customHeight="1">
      <c r="A5917" s="19">
        <v>5916</v>
      </c>
      <c r="B5917" s="4">
        <v>43</v>
      </c>
      <c r="C5917" s="15">
        <v>290</v>
      </c>
      <c r="D5917" s="21">
        <v>1</v>
      </c>
      <c r="E5917" s="22">
        <v>44939</v>
      </c>
      <c r="F5917" s="26">
        <v>7</v>
      </c>
      <c r="G5917" s="24">
        <v>0.05</v>
      </c>
      <c r="H5917">
        <f>VLOOKUP($B5917,產品!$A$1:$E$61,4,FALSE)*(1-$G5917)*$F5917</f>
        <v>119700</v>
      </c>
      <c r="I5917" s="58">
        <f>$H5917-VLOOKUP($B5917,產品!$A$2:$E$61,5,FALSE)*F5917-$R5917</f>
        <v>36603</v>
      </c>
      <c r="J5917">
        <f t="shared" si="276"/>
        <v>2023</v>
      </c>
      <c r="P5917" t="str">
        <f>MID(VLOOKUP($D5917,業務!$A$1:$E$11,2,FALSE),FIND("/",VLOOKUP($D5917,業務!$A$1:$E$11,2,FALSE))+1,2)</f>
        <v>專員</v>
      </c>
      <c r="Q5917">
        <f t="shared" si="277"/>
        <v>0.01</v>
      </c>
      <c r="R5917">
        <f t="shared" si="278"/>
        <v>1197</v>
      </c>
    </row>
    <row r="5918" spans="1:18" ht="15.75" customHeight="1">
      <c r="A5918" s="19">
        <v>5917</v>
      </c>
      <c r="B5918" s="4">
        <v>38</v>
      </c>
      <c r="C5918" s="15">
        <v>284</v>
      </c>
      <c r="D5918" s="21">
        <v>6</v>
      </c>
      <c r="E5918" s="33">
        <v>44939</v>
      </c>
      <c r="F5918" s="14">
        <v>5</v>
      </c>
      <c r="G5918" s="34">
        <v>0.09</v>
      </c>
      <c r="H5918">
        <f>VLOOKUP($B5918,產品!$A$1:$E$61,4,FALSE)*(1-$G5918)*$F5918</f>
        <v>68250</v>
      </c>
      <c r="I5918" s="58">
        <f>$H5918-VLOOKUP($B5918,產品!$A$2:$E$61,5,FALSE)*F5918-$R5918</f>
        <v>18817.5</v>
      </c>
      <c r="J5918">
        <f t="shared" si="276"/>
        <v>2023</v>
      </c>
      <c r="P5918" t="str">
        <f>MID(VLOOKUP($D5918,業務!$A$1:$E$11,2,FALSE),FIND("/",VLOOKUP($D5918,業務!$A$1:$E$11,2,FALSE))+1,2)</f>
        <v>專員</v>
      </c>
      <c r="Q5918">
        <f t="shared" si="277"/>
        <v>0.01</v>
      </c>
      <c r="R5918">
        <f t="shared" si="278"/>
        <v>682.5</v>
      </c>
    </row>
    <row r="5919" spans="1:18" ht="15.75" customHeight="1">
      <c r="A5919" s="19">
        <v>5918</v>
      </c>
      <c r="B5919" s="4">
        <v>47</v>
      </c>
      <c r="C5919" s="15">
        <v>118</v>
      </c>
      <c r="D5919" s="21">
        <v>8</v>
      </c>
      <c r="E5919" s="33">
        <v>44939</v>
      </c>
      <c r="F5919" s="14">
        <v>9</v>
      </c>
      <c r="G5919" s="34">
        <v>0.18</v>
      </c>
      <c r="H5919">
        <f>VLOOKUP($B5919,產品!$A$1:$E$61,4,FALSE)*(1-$G5919)*$F5919</f>
        <v>147600</v>
      </c>
      <c r="I5919" s="58">
        <f>$H5919-VLOOKUP($B5919,產品!$A$2:$E$61,5,FALSE)*F5919-$R5919</f>
        <v>29124</v>
      </c>
      <c r="J5919">
        <f t="shared" si="276"/>
        <v>2023</v>
      </c>
      <c r="P5919" t="str">
        <f>MID(VLOOKUP($D5919,業務!$A$1:$E$11,2,FALSE),FIND("/",VLOOKUP($D5919,業務!$A$1:$E$11,2,FALSE))+1,2)</f>
        <v>專員</v>
      </c>
      <c r="Q5919">
        <f t="shared" si="277"/>
        <v>0.01</v>
      </c>
      <c r="R5919">
        <f t="shared" si="278"/>
        <v>1476</v>
      </c>
    </row>
    <row r="5920" spans="1:18" ht="15.75" customHeight="1">
      <c r="A5920" s="19">
        <v>5919</v>
      </c>
      <c r="B5920" s="4">
        <v>12</v>
      </c>
      <c r="C5920" s="15">
        <v>258</v>
      </c>
      <c r="D5920" s="21">
        <v>9</v>
      </c>
      <c r="E5920" s="22">
        <v>44940</v>
      </c>
      <c r="F5920" s="26">
        <v>300</v>
      </c>
      <c r="G5920" s="24">
        <v>0.13</v>
      </c>
      <c r="H5920">
        <f>VLOOKUP($B5920,產品!$A$1:$E$61,4,FALSE)*(1-$G5920)*$F5920</f>
        <v>261000</v>
      </c>
      <c r="I5920" s="58">
        <f>$H5920-VLOOKUP($B5920,產品!$A$2:$E$61,5,FALSE)*F5920-$R5920</f>
        <v>137085</v>
      </c>
      <c r="J5920">
        <f t="shared" si="276"/>
        <v>2023</v>
      </c>
      <c r="P5920" t="str">
        <f>MID(VLOOKUP($D5920,業務!$A$1:$E$11,2,FALSE),FIND("/",VLOOKUP($D5920,業務!$A$1:$E$11,2,FALSE))+1,2)</f>
        <v>經理</v>
      </c>
      <c r="Q5920">
        <f t="shared" si="277"/>
        <v>1.4999999999999999E-2</v>
      </c>
      <c r="R5920">
        <f t="shared" si="278"/>
        <v>3915</v>
      </c>
    </row>
    <row r="5921" spans="1:18" ht="15.75" customHeight="1">
      <c r="A5921" s="19">
        <v>5920</v>
      </c>
      <c r="B5921" s="4">
        <v>32</v>
      </c>
      <c r="C5921" s="15">
        <v>7</v>
      </c>
      <c r="D5921" s="21">
        <v>10</v>
      </c>
      <c r="E5921" s="22">
        <v>44940</v>
      </c>
      <c r="F5921" s="26">
        <v>6</v>
      </c>
      <c r="G5921" s="24">
        <v>0.17</v>
      </c>
      <c r="H5921">
        <f>VLOOKUP($B5921,產品!$A$1:$E$61,4,FALSE)*(1-$G5921)*$F5921</f>
        <v>37350</v>
      </c>
      <c r="I5921" s="58">
        <f>$H5921-VLOOKUP($B5921,產品!$A$2:$E$61,5,FALSE)*F5921-$R5921</f>
        <v>9976.5</v>
      </c>
      <c r="J5921">
        <f t="shared" si="276"/>
        <v>2023</v>
      </c>
      <c r="P5921" t="str">
        <f>MID(VLOOKUP($D5921,業務!$A$1:$E$11,2,FALSE),FIND("/",VLOOKUP($D5921,業務!$A$1:$E$11,2,FALSE))+1,2)</f>
        <v>專員</v>
      </c>
      <c r="Q5921">
        <f t="shared" si="277"/>
        <v>0.01</v>
      </c>
      <c r="R5921">
        <f t="shared" si="278"/>
        <v>373.5</v>
      </c>
    </row>
    <row r="5922" spans="1:18" ht="15.75" customHeight="1">
      <c r="A5922" s="19">
        <v>5921</v>
      </c>
      <c r="B5922" s="4">
        <v>29</v>
      </c>
      <c r="C5922" s="15">
        <v>4</v>
      </c>
      <c r="D5922" s="21">
        <v>6</v>
      </c>
      <c r="E5922" s="22">
        <v>44940</v>
      </c>
      <c r="F5922" s="26">
        <v>12</v>
      </c>
      <c r="G5922" s="24">
        <v>0.1</v>
      </c>
      <c r="H5922">
        <f>VLOOKUP($B5922,產品!$A$1:$E$61,4,FALSE)*(1-$G5922)*$F5922</f>
        <v>64800</v>
      </c>
      <c r="I5922" s="58">
        <f>$H5922-VLOOKUP($B5922,產品!$A$2:$E$61,5,FALSE)*F5922-$R5922</f>
        <v>20952</v>
      </c>
      <c r="J5922">
        <f t="shared" si="276"/>
        <v>2023</v>
      </c>
      <c r="P5922" t="str">
        <f>MID(VLOOKUP($D5922,業務!$A$1:$E$11,2,FALSE),FIND("/",VLOOKUP($D5922,業務!$A$1:$E$11,2,FALSE))+1,2)</f>
        <v>專員</v>
      </c>
      <c r="Q5922">
        <f t="shared" si="277"/>
        <v>0.01</v>
      </c>
      <c r="R5922">
        <f t="shared" si="278"/>
        <v>648</v>
      </c>
    </row>
    <row r="5923" spans="1:18" ht="15.75" customHeight="1">
      <c r="A5923" s="19">
        <v>5922</v>
      </c>
      <c r="B5923" s="4">
        <v>28</v>
      </c>
      <c r="C5923" s="15">
        <v>264</v>
      </c>
      <c r="D5923" s="21">
        <v>5</v>
      </c>
      <c r="E5923" s="22">
        <v>44940</v>
      </c>
      <c r="F5923" s="26">
        <v>7</v>
      </c>
      <c r="G5923" s="24">
        <v>0.2</v>
      </c>
      <c r="H5923">
        <f>VLOOKUP($B5923,產品!$A$1:$E$61,4,FALSE)*(1-$G5923)*$F5923</f>
        <v>42000</v>
      </c>
      <c r="I5923" s="58">
        <f>$H5923-VLOOKUP($B5923,產品!$A$2:$E$61,5,FALSE)*F5923-$R5923</f>
        <v>10080</v>
      </c>
      <c r="J5923">
        <f t="shared" si="276"/>
        <v>2023</v>
      </c>
      <c r="P5923" t="str">
        <f>MID(VLOOKUP($D5923,業務!$A$1:$E$11,2,FALSE),FIND("/",VLOOKUP($D5923,業務!$A$1:$E$11,2,FALSE))+1,2)</f>
        <v>專員</v>
      </c>
      <c r="Q5923">
        <f t="shared" si="277"/>
        <v>0.01</v>
      </c>
      <c r="R5923">
        <f t="shared" si="278"/>
        <v>420</v>
      </c>
    </row>
    <row r="5924" spans="1:18" ht="15.75" customHeight="1">
      <c r="A5924" s="19">
        <v>5923</v>
      </c>
      <c r="B5924" s="4">
        <v>57</v>
      </c>
      <c r="C5924" s="15">
        <v>9</v>
      </c>
      <c r="D5924" s="21">
        <v>7</v>
      </c>
      <c r="E5924" s="22">
        <v>44940</v>
      </c>
      <c r="F5924" s="26">
        <v>11</v>
      </c>
      <c r="G5924" s="24">
        <v>0.11</v>
      </c>
      <c r="H5924">
        <f>VLOOKUP($B5924,產品!$A$1:$E$61,4,FALSE)*(1-$G5924)*$F5924</f>
        <v>176220</v>
      </c>
      <c r="I5924" s="58">
        <f>$H5924-VLOOKUP($B5924,產品!$A$2:$E$61,5,FALSE)*F5924-$R5924</f>
        <v>35505.360000000001</v>
      </c>
      <c r="J5924">
        <f t="shared" si="276"/>
        <v>2023</v>
      </c>
      <c r="P5924" t="str">
        <f>MID(VLOOKUP($D5924,業務!$A$1:$E$11,2,FALSE),FIND("/",VLOOKUP($D5924,業務!$A$1:$E$11,2,FALSE))+1,2)</f>
        <v>副理</v>
      </c>
      <c r="Q5924">
        <f t="shared" si="277"/>
        <v>1.2E-2</v>
      </c>
      <c r="R5924">
        <f t="shared" si="278"/>
        <v>2114.64</v>
      </c>
    </row>
    <row r="5925" spans="1:18" ht="15.75" customHeight="1">
      <c r="A5925" s="19">
        <v>5924</v>
      </c>
      <c r="B5925" s="4">
        <v>41</v>
      </c>
      <c r="C5925" s="15">
        <v>117</v>
      </c>
      <c r="D5925" s="21">
        <v>10</v>
      </c>
      <c r="E5925" s="33">
        <v>44940</v>
      </c>
      <c r="F5925" s="14">
        <v>5</v>
      </c>
      <c r="G5925" s="34">
        <v>0.15</v>
      </c>
      <c r="H5925">
        <f>VLOOKUP($B5925,產品!$A$1:$E$61,4,FALSE)*(1-$G5925)*$F5925</f>
        <v>51000</v>
      </c>
      <c r="I5925" s="58">
        <f>$H5925-VLOOKUP($B5925,產品!$A$2:$E$61,5,FALSE)*F5925-$R5925</f>
        <v>11490</v>
      </c>
      <c r="J5925">
        <f t="shared" si="276"/>
        <v>2023</v>
      </c>
      <c r="P5925" t="str">
        <f>MID(VLOOKUP($D5925,業務!$A$1:$E$11,2,FALSE),FIND("/",VLOOKUP($D5925,業務!$A$1:$E$11,2,FALSE))+1,2)</f>
        <v>專員</v>
      </c>
      <c r="Q5925">
        <f t="shared" si="277"/>
        <v>0.01</v>
      </c>
      <c r="R5925">
        <f t="shared" si="278"/>
        <v>510</v>
      </c>
    </row>
    <row r="5926" spans="1:18" ht="15.75" customHeight="1">
      <c r="A5926" s="19">
        <v>5925</v>
      </c>
      <c r="B5926" s="4">
        <v>35</v>
      </c>
      <c r="C5926" s="15">
        <v>269</v>
      </c>
      <c r="D5926" s="21">
        <v>3</v>
      </c>
      <c r="E5926" s="22">
        <v>44941</v>
      </c>
      <c r="F5926" s="26">
        <v>2</v>
      </c>
      <c r="G5926" s="24">
        <v>7.0000000000000007E-2</v>
      </c>
      <c r="H5926">
        <f>VLOOKUP($B5926,產品!$A$1:$E$61,4,FALSE)*(1-$G5926)*$F5926</f>
        <v>15809.999999999998</v>
      </c>
      <c r="I5926" s="58">
        <f>$H5926-VLOOKUP($B5926,產品!$A$2:$E$61,5,FALSE)*F5926-$R5926</f>
        <v>5357.0399999999981</v>
      </c>
      <c r="J5926">
        <f t="shared" si="276"/>
        <v>2023</v>
      </c>
      <c r="P5926" t="str">
        <f>MID(VLOOKUP($D5926,業務!$A$1:$E$11,2,FALSE),FIND("/",VLOOKUP($D5926,業務!$A$1:$E$11,2,FALSE))+1,2)</f>
        <v>協理</v>
      </c>
      <c r="Q5926">
        <f t="shared" si="277"/>
        <v>1.6E-2</v>
      </c>
      <c r="R5926">
        <f t="shared" si="278"/>
        <v>252.95999999999998</v>
      </c>
    </row>
    <row r="5927" spans="1:18" ht="15.75" customHeight="1">
      <c r="A5927" s="19">
        <v>5926</v>
      </c>
      <c r="B5927" s="4">
        <v>55</v>
      </c>
      <c r="C5927" s="15">
        <v>126</v>
      </c>
      <c r="D5927" s="21">
        <v>5</v>
      </c>
      <c r="E5927" s="22">
        <v>44941</v>
      </c>
      <c r="F5927" s="26">
        <v>4</v>
      </c>
      <c r="G5927" s="24">
        <v>0.15</v>
      </c>
      <c r="H5927">
        <f>VLOOKUP($B5927,產品!$A$1:$E$61,4,FALSE)*(1-$G5927)*$F5927</f>
        <v>68000</v>
      </c>
      <c r="I5927" s="58">
        <f>$H5927-VLOOKUP($B5927,產品!$A$2:$E$61,5,FALSE)*F5927-$R5927</f>
        <v>11320</v>
      </c>
      <c r="J5927">
        <f t="shared" si="276"/>
        <v>2023</v>
      </c>
      <c r="P5927" t="str">
        <f>MID(VLOOKUP($D5927,業務!$A$1:$E$11,2,FALSE),FIND("/",VLOOKUP($D5927,業務!$A$1:$E$11,2,FALSE))+1,2)</f>
        <v>專員</v>
      </c>
      <c r="Q5927">
        <f t="shared" si="277"/>
        <v>0.01</v>
      </c>
      <c r="R5927">
        <f t="shared" si="278"/>
        <v>680</v>
      </c>
    </row>
    <row r="5928" spans="1:18" ht="15.75" customHeight="1">
      <c r="A5928" s="19">
        <v>5927</v>
      </c>
      <c r="B5928" s="4">
        <v>38</v>
      </c>
      <c r="C5928" s="15">
        <v>119</v>
      </c>
      <c r="D5928" s="21">
        <v>1</v>
      </c>
      <c r="E5928" s="22">
        <v>44941</v>
      </c>
      <c r="F5928" s="26">
        <v>4</v>
      </c>
      <c r="G5928" s="24">
        <v>7.0000000000000007E-2</v>
      </c>
      <c r="H5928">
        <f>VLOOKUP($B5928,產品!$A$1:$E$61,4,FALSE)*(1-$G5928)*$F5928</f>
        <v>55799.999999999993</v>
      </c>
      <c r="I5928" s="58">
        <f>$H5928-VLOOKUP($B5928,產品!$A$2:$E$61,5,FALSE)*F5928-$R5928</f>
        <v>16241.999999999993</v>
      </c>
      <c r="J5928">
        <f t="shared" si="276"/>
        <v>2023</v>
      </c>
      <c r="P5928" t="str">
        <f>MID(VLOOKUP($D5928,業務!$A$1:$E$11,2,FALSE),FIND("/",VLOOKUP($D5928,業務!$A$1:$E$11,2,FALSE))+1,2)</f>
        <v>專員</v>
      </c>
      <c r="Q5928">
        <f t="shared" si="277"/>
        <v>0.01</v>
      </c>
      <c r="R5928">
        <f t="shared" si="278"/>
        <v>557.99999999999989</v>
      </c>
    </row>
    <row r="5929" spans="1:18" ht="15.75" customHeight="1">
      <c r="A5929" s="19">
        <v>5928</v>
      </c>
      <c r="B5929" s="4">
        <v>59</v>
      </c>
      <c r="C5929" s="15">
        <v>291</v>
      </c>
      <c r="D5929" s="21">
        <v>6</v>
      </c>
      <c r="E5929" s="22">
        <v>44941</v>
      </c>
      <c r="F5929" s="26">
        <v>9</v>
      </c>
      <c r="G5929" s="24">
        <v>0.17</v>
      </c>
      <c r="H5929">
        <f>VLOOKUP($B5929,產品!$A$1:$E$61,4,FALSE)*(1-$G5929)*$F5929</f>
        <v>179280</v>
      </c>
      <c r="I5929" s="58">
        <f>$H5929-VLOOKUP($B5929,產品!$A$2:$E$61,5,FALSE)*F5929-$R5929</f>
        <v>26287.200000000001</v>
      </c>
      <c r="J5929">
        <f t="shared" si="276"/>
        <v>2023</v>
      </c>
      <c r="P5929" t="str">
        <f>MID(VLOOKUP($D5929,業務!$A$1:$E$11,2,FALSE),FIND("/",VLOOKUP($D5929,業務!$A$1:$E$11,2,FALSE))+1,2)</f>
        <v>專員</v>
      </c>
      <c r="Q5929">
        <f t="shared" si="277"/>
        <v>0.01</v>
      </c>
      <c r="R5929">
        <f t="shared" si="278"/>
        <v>1792.8</v>
      </c>
    </row>
    <row r="5930" spans="1:18" ht="15.75" customHeight="1">
      <c r="A5930" s="19">
        <v>5929</v>
      </c>
      <c r="B5930" s="4">
        <v>54</v>
      </c>
      <c r="C5930" s="15">
        <v>118</v>
      </c>
      <c r="D5930" s="21">
        <v>10</v>
      </c>
      <c r="E5930" s="33">
        <v>44941</v>
      </c>
      <c r="F5930" s="14">
        <v>4</v>
      </c>
      <c r="G5930" s="34">
        <v>0.06</v>
      </c>
      <c r="H5930">
        <f>VLOOKUP($B5930,產品!$A$1:$E$61,4,FALSE)*(1-$G5930)*$F5930</f>
        <v>67680</v>
      </c>
      <c r="I5930" s="58">
        <f>$H5930-VLOOKUP($B5930,產品!$A$2:$E$61,5,FALSE)*F5930-$R5930</f>
        <v>16603.2</v>
      </c>
      <c r="J5930">
        <f t="shared" si="276"/>
        <v>2023</v>
      </c>
      <c r="P5930" t="str">
        <f>MID(VLOOKUP($D5930,業務!$A$1:$E$11,2,FALSE),FIND("/",VLOOKUP($D5930,業務!$A$1:$E$11,2,FALSE))+1,2)</f>
        <v>專員</v>
      </c>
      <c r="Q5930">
        <f t="shared" si="277"/>
        <v>0.01</v>
      </c>
      <c r="R5930">
        <f t="shared" si="278"/>
        <v>676.80000000000007</v>
      </c>
    </row>
    <row r="5931" spans="1:18" ht="15.75" customHeight="1">
      <c r="A5931" s="19">
        <v>5930</v>
      </c>
      <c r="B5931" s="4">
        <v>32</v>
      </c>
      <c r="C5931" s="15">
        <v>290</v>
      </c>
      <c r="D5931" s="21">
        <v>5</v>
      </c>
      <c r="E5931" s="22">
        <v>44942</v>
      </c>
      <c r="F5931" s="26">
        <v>9</v>
      </c>
      <c r="G5931" s="24">
        <v>0.06</v>
      </c>
      <c r="H5931">
        <f>VLOOKUP($B5931,產品!$A$1:$E$61,4,FALSE)*(1-$G5931)*$F5931</f>
        <v>63450</v>
      </c>
      <c r="I5931" s="58">
        <f>$H5931-VLOOKUP($B5931,產品!$A$2:$E$61,5,FALSE)*F5931-$R5931</f>
        <v>22315.5</v>
      </c>
      <c r="J5931">
        <f t="shared" si="276"/>
        <v>2023</v>
      </c>
      <c r="P5931" t="str">
        <f>MID(VLOOKUP($D5931,業務!$A$1:$E$11,2,FALSE),FIND("/",VLOOKUP($D5931,業務!$A$1:$E$11,2,FALSE))+1,2)</f>
        <v>專員</v>
      </c>
      <c r="Q5931">
        <f t="shared" si="277"/>
        <v>0.01</v>
      </c>
      <c r="R5931">
        <f t="shared" si="278"/>
        <v>634.5</v>
      </c>
    </row>
    <row r="5932" spans="1:18" ht="15.75" customHeight="1">
      <c r="A5932" s="19">
        <v>5931</v>
      </c>
      <c r="B5932" s="4">
        <v>33</v>
      </c>
      <c r="C5932" s="15">
        <v>138</v>
      </c>
      <c r="D5932" s="21">
        <v>8</v>
      </c>
      <c r="E5932" s="22">
        <v>44942</v>
      </c>
      <c r="F5932" s="26">
        <v>5</v>
      </c>
      <c r="G5932" s="24">
        <v>0.17</v>
      </c>
      <c r="H5932">
        <f>VLOOKUP($B5932,產品!$A$1:$E$61,4,FALSE)*(1-$G5932)*$F5932</f>
        <v>31125</v>
      </c>
      <c r="I5932" s="58">
        <f>$H5932-VLOOKUP($B5932,產品!$A$2:$E$61,5,FALSE)*F5932-$R5932</f>
        <v>8313.75</v>
      </c>
      <c r="J5932">
        <f t="shared" si="276"/>
        <v>2023</v>
      </c>
      <c r="P5932" t="str">
        <f>MID(VLOOKUP($D5932,業務!$A$1:$E$11,2,FALSE),FIND("/",VLOOKUP($D5932,業務!$A$1:$E$11,2,FALSE))+1,2)</f>
        <v>專員</v>
      </c>
      <c r="Q5932">
        <f t="shared" si="277"/>
        <v>0.01</v>
      </c>
      <c r="R5932">
        <f t="shared" si="278"/>
        <v>311.25</v>
      </c>
    </row>
    <row r="5933" spans="1:18" ht="15.75" customHeight="1">
      <c r="A5933" s="19">
        <v>5932</v>
      </c>
      <c r="B5933" s="4">
        <v>34</v>
      </c>
      <c r="C5933" s="15">
        <v>283</v>
      </c>
      <c r="D5933" s="21">
        <v>7</v>
      </c>
      <c r="E5933" s="22">
        <v>44942</v>
      </c>
      <c r="F5933" s="26">
        <v>7</v>
      </c>
      <c r="G5933" s="24">
        <v>0.1</v>
      </c>
      <c r="H5933">
        <f>VLOOKUP($B5933,產品!$A$1:$E$61,4,FALSE)*(1-$G5933)*$F5933</f>
        <v>50400</v>
      </c>
      <c r="I5933" s="58">
        <f>$H5933-VLOOKUP($B5933,產品!$A$2:$E$61,5,FALSE)*F5933-$R5933</f>
        <v>16195.2</v>
      </c>
      <c r="J5933">
        <f t="shared" si="276"/>
        <v>2023</v>
      </c>
      <c r="P5933" t="str">
        <f>MID(VLOOKUP($D5933,業務!$A$1:$E$11,2,FALSE),FIND("/",VLOOKUP($D5933,業務!$A$1:$E$11,2,FALSE))+1,2)</f>
        <v>副理</v>
      </c>
      <c r="Q5933">
        <f t="shared" si="277"/>
        <v>1.2E-2</v>
      </c>
      <c r="R5933">
        <f t="shared" si="278"/>
        <v>604.80000000000007</v>
      </c>
    </row>
    <row r="5934" spans="1:18" ht="15.75" customHeight="1">
      <c r="A5934" s="19">
        <v>5933</v>
      </c>
      <c r="B5934" s="4">
        <v>48</v>
      </c>
      <c r="C5934" s="15">
        <v>266</v>
      </c>
      <c r="D5934" s="21">
        <v>10</v>
      </c>
      <c r="E5934" s="22">
        <v>44943</v>
      </c>
      <c r="F5934" s="26">
        <v>6</v>
      </c>
      <c r="G5934" s="24">
        <v>0.19</v>
      </c>
      <c r="H5934">
        <f>VLOOKUP($B5934,產品!$A$1:$E$61,4,FALSE)*(1-$G5934)*$F5934</f>
        <v>106920</v>
      </c>
      <c r="I5934" s="58">
        <f>$H5934-VLOOKUP($B5934,產品!$A$2:$E$61,5,FALSE)*F5934-$R5934</f>
        <v>20050.8</v>
      </c>
      <c r="J5934">
        <f t="shared" si="276"/>
        <v>2023</v>
      </c>
      <c r="P5934" t="str">
        <f>MID(VLOOKUP($D5934,業務!$A$1:$E$11,2,FALSE),FIND("/",VLOOKUP($D5934,業務!$A$1:$E$11,2,FALSE))+1,2)</f>
        <v>專員</v>
      </c>
      <c r="Q5934">
        <f t="shared" si="277"/>
        <v>0.01</v>
      </c>
      <c r="R5934">
        <f t="shared" si="278"/>
        <v>1069.2</v>
      </c>
    </row>
    <row r="5935" spans="1:18" ht="15.75" customHeight="1">
      <c r="A5935" s="19">
        <v>5934</v>
      </c>
      <c r="B5935" s="4">
        <v>39</v>
      </c>
      <c r="C5935" s="15">
        <v>136</v>
      </c>
      <c r="D5935" s="21">
        <v>10</v>
      </c>
      <c r="E5935" s="22">
        <v>44943</v>
      </c>
      <c r="F5935" s="26">
        <v>10</v>
      </c>
      <c r="G5935" s="24">
        <v>0.09</v>
      </c>
      <c r="H5935">
        <f>VLOOKUP($B5935,產品!$A$1:$E$61,4,FALSE)*(1-$G5935)*$F5935</f>
        <v>163800</v>
      </c>
      <c r="I5935" s="58">
        <f>$H5935-VLOOKUP($B5935,產品!$A$2:$E$61,5,FALSE)*F5935-$R5935</f>
        <v>45162</v>
      </c>
      <c r="J5935">
        <f t="shared" si="276"/>
        <v>2023</v>
      </c>
      <c r="P5935" t="str">
        <f>MID(VLOOKUP($D5935,業務!$A$1:$E$11,2,FALSE),FIND("/",VLOOKUP($D5935,業務!$A$1:$E$11,2,FALSE))+1,2)</f>
        <v>專員</v>
      </c>
      <c r="Q5935">
        <f t="shared" si="277"/>
        <v>0.01</v>
      </c>
      <c r="R5935">
        <f t="shared" si="278"/>
        <v>1638</v>
      </c>
    </row>
    <row r="5936" spans="1:18" ht="15.75" customHeight="1">
      <c r="A5936" s="19">
        <v>5935</v>
      </c>
      <c r="B5936" s="4">
        <v>21</v>
      </c>
      <c r="C5936" s="15">
        <v>270</v>
      </c>
      <c r="D5936" s="21">
        <v>4</v>
      </c>
      <c r="E5936" s="22">
        <v>44943</v>
      </c>
      <c r="F5936" s="26">
        <v>60</v>
      </c>
      <c r="G5936" s="24">
        <v>0.18</v>
      </c>
      <c r="H5936">
        <f>VLOOKUP($B5936,產品!$A$1:$E$61,4,FALSE)*(1-$G5936)*$F5936</f>
        <v>88560</v>
      </c>
      <c r="I5936" s="58">
        <f>$H5936-VLOOKUP($B5936,產品!$A$2:$E$61,5,FALSE)*F5936-$R5936</f>
        <v>44297.279999999999</v>
      </c>
      <c r="J5936">
        <f t="shared" si="276"/>
        <v>2023</v>
      </c>
      <c r="P5936" t="str">
        <f>MID(VLOOKUP($D5936,業務!$A$1:$E$11,2,FALSE),FIND("/",VLOOKUP($D5936,業務!$A$1:$E$11,2,FALSE))+1,2)</f>
        <v>副理</v>
      </c>
      <c r="Q5936">
        <f t="shared" si="277"/>
        <v>1.2E-2</v>
      </c>
      <c r="R5936">
        <f t="shared" si="278"/>
        <v>1062.72</v>
      </c>
    </row>
    <row r="5937" spans="1:18" ht="15.75" customHeight="1">
      <c r="A5937" s="19">
        <v>5936</v>
      </c>
      <c r="B5937" s="4">
        <v>38</v>
      </c>
      <c r="C5937" s="15">
        <v>124</v>
      </c>
      <c r="D5937" s="21">
        <v>4</v>
      </c>
      <c r="E5937" s="22">
        <v>44943</v>
      </c>
      <c r="F5937" s="26">
        <v>11</v>
      </c>
      <c r="G5937" s="24">
        <v>0.08</v>
      </c>
      <c r="H5937">
        <f>VLOOKUP($B5937,產品!$A$1:$E$61,4,FALSE)*(1-$G5937)*$F5937</f>
        <v>151800</v>
      </c>
      <c r="I5937" s="58">
        <f>$H5937-VLOOKUP($B5937,產品!$A$2:$E$61,5,FALSE)*F5937-$R5937</f>
        <v>42728.4</v>
      </c>
      <c r="J5937">
        <f t="shared" si="276"/>
        <v>2023</v>
      </c>
      <c r="P5937" t="str">
        <f>MID(VLOOKUP($D5937,業務!$A$1:$E$11,2,FALSE),FIND("/",VLOOKUP($D5937,業務!$A$1:$E$11,2,FALSE))+1,2)</f>
        <v>副理</v>
      </c>
      <c r="Q5937">
        <f t="shared" si="277"/>
        <v>1.2E-2</v>
      </c>
      <c r="R5937">
        <f t="shared" si="278"/>
        <v>1821.6000000000001</v>
      </c>
    </row>
    <row r="5938" spans="1:18" ht="15.75" customHeight="1">
      <c r="A5938" s="19">
        <v>5937</v>
      </c>
      <c r="B5938" s="4">
        <v>8</v>
      </c>
      <c r="C5938" s="15">
        <v>266</v>
      </c>
      <c r="D5938" s="21">
        <v>8</v>
      </c>
      <c r="E5938" s="22">
        <v>44943</v>
      </c>
      <c r="F5938" s="26">
        <v>250</v>
      </c>
      <c r="G5938" s="24">
        <v>0.12</v>
      </c>
      <c r="H5938">
        <f>VLOOKUP($B5938,產品!$A$1:$E$61,4,FALSE)*(1-$G5938)*$F5938</f>
        <v>220000</v>
      </c>
      <c r="I5938" s="58">
        <f>$H5938-VLOOKUP($B5938,產品!$A$2:$E$61,5,FALSE)*F5938-$R5938</f>
        <v>117800</v>
      </c>
      <c r="J5938">
        <f t="shared" si="276"/>
        <v>2023</v>
      </c>
      <c r="P5938" t="str">
        <f>MID(VLOOKUP($D5938,業務!$A$1:$E$11,2,FALSE),FIND("/",VLOOKUP($D5938,業務!$A$1:$E$11,2,FALSE))+1,2)</f>
        <v>專員</v>
      </c>
      <c r="Q5938">
        <f t="shared" si="277"/>
        <v>0.01</v>
      </c>
      <c r="R5938">
        <f t="shared" si="278"/>
        <v>2200</v>
      </c>
    </row>
    <row r="5939" spans="1:18" ht="15.75" customHeight="1">
      <c r="A5939" s="19">
        <v>5938</v>
      </c>
      <c r="B5939" s="4">
        <v>48</v>
      </c>
      <c r="C5939" s="15">
        <v>118</v>
      </c>
      <c r="D5939" s="21">
        <v>3</v>
      </c>
      <c r="E5939" s="22">
        <v>44944</v>
      </c>
      <c r="F5939" s="26">
        <v>4</v>
      </c>
      <c r="G5939" s="24">
        <v>7.0000000000000007E-2</v>
      </c>
      <c r="H5939">
        <f>VLOOKUP($B5939,產品!$A$1:$E$61,4,FALSE)*(1-$G5939)*$F5939</f>
        <v>81840</v>
      </c>
      <c r="I5939" s="58">
        <f>$H5939-VLOOKUP($B5939,產品!$A$2:$E$61,5,FALSE)*F5939-$R5939</f>
        <v>23330.560000000001</v>
      </c>
      <c r="J5939">
        <f t="shared" si="276"/>
        <v>2023</v>
      </c>
      <c r="P5939" t="str">
        <f>MID(VLOOKUP($D5939,業務!$A$1:$E$11,2,FALSE),FIND("/",VLOOKUP($D5939,業務!$A$1:$E$11,2,FALSE))+1,2)</f>
        <v>協理</v>
      </c>
      <c r="Q5939">
        <f t="shared" si="277"/>
        <v>1.6E-2</v>
      </c>
      <c r="R5939">
        <f t="shared" si="278"/>
        <v>1309.44</v>
      </c>
    </row>
    <row r="5940" spans="1:18" ht="15.75" customHeight="1">
      <c r="A5940" s="19">
        <v>5939</v>
      </c>
      <c r="B5940" s="4">
        <v>32</v>
      </c>
      <c r="C5940" s="15">
        <v>263</v>
      </c>
      <c r="D5940" s="21">
        <v>2</v>
      </c>
      <c r="E5940" s="33">
        <v>44944</v>
      </c>
      <c r="F5940" s="14">
        <v>4</v>
      </c>
      <c r="G5940" s="34">
        <v>0.15</v>
      </c>
      <c r="H5940">
        <f>VLOOKUP($B5940,產品!$A$1:$E$61,4,FALSE)*(1-$G5940)*$F5940</f>
        <v>25500</v>
      </c>
      <c r="I5940" s="58">
        <f>$H5940-VLOOKUP($B5940,產品!$A$2:$E$61,5,FALSE)*F5940-$R5940</f>
        <v>7117.5</v>
      </c>
      <c r="J5940">
        <f t="shared" si="276"/>
        <v>2023</v>
      </c>
      <c r="P5940" t="str">
        <f>MID(VLOOKUP($D5940,業務!$A$1:$E$11,2,FALSE),FIND("/",VLOOKUP($D5940,業務!$A$1:$E$11,2,FALSE))+1,2)</f>
        <v>經理</v>
      </c>
      <c r="Q5940">
        <f t="shared" si="277"/>
        <v>1.4999999999999999E-2</v>
      </c>
      <c r="R5940">
        <f t="shared" si="278"/>
        <v>382.5</v>
      </c>
    </row>
    <row r="5941" spans="1:18" ht="15.75" customHeight="1">
      <c r="A5941" s="19">
        <v>5940</v>
      </c>
      <c r="B5941" s="4">
        <v>34</v>
      </c>
      <c r="C5941" s="15">
        <v>122</v>
      </c>
      <c r="D5941" s="21">
        <v>8</v>
      </c>
      <c r="E5941" s="22">
        <v>44945</v>
      </c>
      <c r="F5941" s="26">
        <v>6</v>
      </c>
      <c r="G5941" s="24">
        <v>0.09</v>
      </c>
      <c r="H5941">
        <f>VLOOKUP($B5941,產品!$A$1:$E$61,4,FALSE)*(1-$G5941)*$F5941</f>
        <v>43680</v>
      </c>
      <c r="I5941" s="58">
        <f>$H5941-VLOOKUP($B5941,產品!$A$2:$E$61,5,FALSE)*F5941-$R5941</f>
        <v>14443.2</v>
      </c>
      <c r="J5941">
        <f t="shared" si="276"/>
        <v>2023</v>
      </c>
      <c r="P5941" t="str">
        <f>MID(VLOOKUP($D5941,業務!$A$1:$E$11,2,FALSE),FIND("/",VLOOKUP($D5941,業務!$A$1:$E$11,2,FALSE))+1,2)</f>
        <v>專員</v>
      </c>
      <c r="Q5941">
        <f t="shared" si="277"/>
        <v>0.01</v>
      </c>
      <c r="R5941">
        <f t="shared" si="278"/>
        <v>436.8</v>
      </c>
    </row>
    <row r="5942" spans="1:18" ht="15.75" customHeight="1">
      <c r="A5942" s="19">
        <v>5941</v>
      </c>
      <c r="B5942" s="4">
        <v>24</v>
      </c>
      <c r="C5942" s="15">
        <v>10</v>
      </c>
      <c r="D5942" s="21">
        <v>7</v>
      </c>
      <c r="E5942" s="22">
        <v>44945</v>
      </c>
      <c r="F5942" s="26">
        <v>120</v>
      </c>
      <c r="G5942" s="24">
        <v>0.18</v>
      </c>
      <c r="H5942">
        <f>VLOOKUP($B5942,產品!$A$1:$E$61,4,FALSE)*(1-$G5942)*$F5942</f>
        <v>177120</v>
      </c>
      <c r="I5942" s="58">
        <f>$H5942-VLOOKUP($B5942,產品!$A$2:$E$61,5,FALSE)*F5942-$R5942</f>
        <v>88594.559999999998</v>
      </c>
      <c r="J5942">
        <f t="shared" si="276"/>
        <v>2023</v>
      </c>
      <c r="P5942" t="str">
        <f>MID(VLOOKUP($D5942,業務!$A$1:$E$11,2,FALSE),FIND("/",VLOOKUP($D5942,業務!$A$1:$E$11,2,FALSE))+1,2)</f>
        <v>副理</v>
      </c>
      <c r="Q5942">
        <f t="shared" si="277"/>
        <v>1.2E-2</v>
      </c>
      <c r="R5942">
        <f t="shared" si="278"/>
        <v>2125.44</v>
      </c>
    </row>
    <row r="5943" spans="1:18" ht="15.75" customHeight="1">
      <c r="A5943" s="19">
        <v>5942</v>
      </c>
      <c r="B5943" s="4">
        <v>34</v>
      </c>
      <c r="C5943" s="15">
        <v>258</v>
      </c>
      <c r="D5943" s="21">
        <v>10</v>
      </c>
      <c r="E5943" s="22">
        <v>44945</v>
      </c>
      <c r="F5943" s="26">
        <v>3</v>
      </c>
      <c r="G5943" s="24">
        <v>0.06</v>
      </c>
      <c r="H5943">
        <f>VLOOKUP($B5943,產品!$A$1:$E$61,4,FALSE)*(1-$G5943)*$F5943</f>
        <v>22560</v>
      </c>
      <c r="I5943" s="58">
        <f>$H5943-VLOOKUP($B5943,產品!$A$2:$E$61,5,FALSE)*F5943-$R5943</f>
        <v>7934.4</v>
      </c>
      <c r="J5943">
        <f t="shared" si="276"/>
        <v>2023</v>
      </c>
      <c r="P5943" t="str">
        <f>MID(VLOOKUP($D5943,業務!$A$1:$E$11,2,FALSE),FIND("/",VLOOKUP($D5943,業務!$A$1:$E$11,2,FALSE))+1,2)</f>
        <v>專員</v>
      </c>
      <c r="Q5943">
        <f t="shared" si="277"/>
        <v>0.01</v>
      </c>
      <c r="R5943">
        <f t="shared" si="278"/>
        <v>225.6</v>
      </c>
    </row>
    <row r="5944" spans="1:18" ht="15.75" customHeight="1">
      <c r="A5944" s="19">
        <v>5943</v>
      </c>
      <c r="B5944" s="4">
        <v>36</v>
      </c>
      <c r="C5944" s="15">
        <v>262</v>
      </c>
      <c r="D5944" s="21">
        <v>4</v>
      </c>
      <c r="E5944" s="22">
        <v>44945</v>
      </c>
      <c r="F5944" s="26">
        <v>9</v>
      </c>
      <c r="G5944" s="24">
        <v>0.09</v>
      </c>
      <c r="H5944">
        <f>VLOOKUP($B5944,產品!$A$1:$E$61,4,FALSE)*(1-$G5944)*$F5944</f>
        <v>73710</v>
      </c>
      <c r="I5944" s="58">
        <f>$H5944-VLOOKUP($B5944,產品!$A$2:$E$61,5,FALSE)*F5944-$R5944</f>
        <v>24225.48</v>
      </c>
      <c r="J5944">
        <f t="shared" si="276"/>
        <v>2023</v>
      </c>
      <c r="P5944" t="str">
        <f>MID(VLOOKUP($D5944,業務!$A$1:$E$11,2,FALSE),FIND("/",VLOOKUP($D5944,業務!$A$1:$E$11,2,FALSE))+1,2)</f>
        <v>副理</v>
      </c>
      <c r="Q5944">
        <f t="shared" si="277"/>
        <v>1.2E-2</v>
      </c>
      <c r="R5944">
        <f t="shared" si="278"/>
        <v>884.52</v>
      </c>
    </row>
    <row r="5945" spans="1:18" ht="15.75" customHeight="1">
      <c r="A5945" s="19">
        <v>5944</v>
      </c>
      <c r="B5945" s="4">
        <v>10</v>
      </c>
      <c r="C5945" s="15">
        <v>3</v>
      </c>
      <c r="D5945" s="21">
        <v>2</v>
      </c>
      <c r="E5945" s="22">
        <v>44946</v>
      </c>
      <c r="F5945" s="26">
        <v>60</v>
      </c>
      <c r="G5945" s="24">
        <v>0.19</v>
      </c>
      <c r="H5945">
        <f>VLOOKUP($B5945,產品!$A$1:$E$61,4,FALSE)*(1-$G5945)*$F5945</f>
        <v>48600</v>
      </c>
      <c r="I5945" s="58">
        <f>$H5945-VLOOKUP($B5945,產品!$A$2:$E$61,5,FALSE)*F5945-$R5945</f>
        <v>23871</v>
      </c>
      <c r="J5945">
        <f t="shared" si="276"/>
        <v>2023</v>
      </c>
      <c r="P5945" t="str">
        <f>MID(VLOOKUP($D5945,業務!$A$1:$E$11,2,FALSE),FIND("/",VLOOKUP($D5945,業務!$A$1:$E$11,2,FALSE))+1,2)</f>
        <v>經理</v>
      </c>
      <c r="Q5945">
        <f t="shared" si="277"/>
        <v>1.4999999999999999E-2</v>
      </c>
      <c r="R5945">
        <f t="shared" si="278"/>
        <v>729</v>
      </c>
    </row>
    <row r="5946" spans="1:18" ht="15.75" customHeight="1">
      <c r="A5946" s="19">
        <v>5945</v>
      </c>
      <c r="B5946" s="4">
        <v>20</v>
      </c>
      <c r="C5946" s="15">
        <v>4</v>
      </c>
      <c r="D5946" s="21">
        <v>10</v>
      </c>
      <c r="E5946" s="22">
        <v>44946</v>
      </c>
      <c r="F5946" s="26">
        <v>10</v>
      </c>
      <c r="G5946" s="24">
        <v>0.12</v>
      </c>
      <c r="H5946">
        <f>VLOOKUP($B5946,產品!$A$1:$E$61,4,FALSE)*(1-$G5946)*$F5946</f>
        <v>15840</v>
      </c>
      <c r="I5946" s="58">
        <f>$H5946-VLOOKUP($B5946,產品!$A$2:$E$61,5,FALSE)*F5946-$R5946</f>
        <v>8481.6</v>
      </c>
      <c r="J5946">
        <f t="shared" si="276"/>
        <v>2023</v>
      </c>
      <c r="P5946" t="str">
        <f>MID(VLOOKUP($D5946,業務!$A$1:$E$11,2,FALSE),FIND("/",VLOOKUP($D5946,業務!$A$1:$E$11,2,FALSE))+1,2)</f>
        <v>專員</v>
      </c>
      <c r="Q5946">
        <f t="shared" si="277"/>
        <v>0.01</v>
      </c>
      <c r="R5946">
        <f t="shared" si="278"/>
        <v>158.4</v>
      </c>
    </row>
    <row r="5947" spans="1:18" ht="15.75" customHeight="1">
      <c r="A5947" s="19">
        <v>5946</v>
      </c>
      <c r="B5947" s="4">
        <v>8</v>
      </c>
      <c r="C5947" s="15">
        <v>8</v>
      </c>
      <c r="D5947" s="21">
        <v>8</v>
      </c>
      <c r="E5947" s="22">
        <v>44946</v>
      </c>
      <c r="F5947" s="26">
        <v>200</v>
      </c>
      <c r="G5947" s="24">
        <v>0.18</v>
      </c>
      <c r="H5947">
        <f>VLOOKUP($B5947,產品!$A$1:$E$61,4,FALSE)*(1-$G5947)*$F5947</f>
        <v>164000.00000000003</v>
      </c>
      <c r="I5947" s="58">
        <f>$H5947-VLOOKUP($B5947,產品!$A$2:$E$61,5,FALSE)*F5947-$R5947</f>
        <v>82360.000000000029</v>
      </c>
      <c r="J5947">
        <f t="shared" si="276"/>
        <v>2023</v>
      </c>
      <c r="P5947" t="str">
        <f>MID(VLOOKUP($D5947,業務!$A$1:$E$11,2,FALSE),FIND("/",VLOOKUP($D5947,業務!$A$1:$E$11,2,FALSE))+1,2)</f>
        <v>專員</v>
      </c>
      <c r="Q5947">
        <f t="shared" si="277"/>
        <v>0.01</v>
      </c>
      <c r="R5947">
        <f t="shared" si="278"/>
        <v>1640.0000000000002</v>
      </c>
    </row>
    <row r="5948" spans="1:18" ht="15.75" customHeight="1">
      <c r="A5948" s="19">
        <v>5947</v>
      </c>
      <c r="B5948" s="4">
        <v>7</v>
      </c>
      <c r="C5948" s="15">
        <v>280</v>
      </c>
      <c r="D5948" s="21">
        <v>2</v>
      </c>
      <c r="E5948" s="22">
        <v>44947</v>
      </c>
      <c r="F5948" s="26">
        <v>105</v>
      </c>
      <c r="G5948" s="24">
        <v>0.2</v>
      </c>
      <c r="H5948">
        <f>VLOOKUP($B5948,產品!$A$1:$E$61,4,FALSE)*(1-$G5948)*$F5948</f>
        <v>84000</v>
      </c>
      <c r="I5948" s="58">
        <f>$H5948-VLOOKUP($B5948,產品!$A$2:$E$61,5,FALSE)*F5948-$R5948</f>
        <v>40740</v>
      </c>
      <c r="J5948">
        <f t="shared" si="276"/>
        <v>2023</v>
      </c>
      <c r="P5948" t="str">
        <f>MID(VLOOKUP($D5948,業務!$A$1:$E$11,2,FALSE),FIND("/",VLOOKUP($D5948,業務!$A$1:$E$11,2,FALSE))+1,2)</f>
        <v>經理</v>
      </c>
      <c r="Q5948">
        <f t="shared" si="277"/>
        <v>1.4999999999999999E-2</v>
      </c>
      <c r="R5948">
        <f t="shared" si="278"/>
        <v>1260</v>
      </c>
    </row>
    <row r="5949" spans="1:18" ht="15.75" customHeight="1">
      <c r="A5949" s="19">
        <v>5948</v>
      </c>
      <c r="B5949" s="4">
        <v>11</v>
      </c>
      <c r="C5949" s="15">
        <v>268</v>
      </c>
      <c r="D5949" s="21">
        <v>5</v>
      </c>
      <c r="E5949" s="22">
        <v>44947</v>
      </c>
      <c r="F5949" s="26">
        <v>80</v>
      </c>
      <c r="G5949" s="24">
        <v>0.2</v>
      </c>
      <c r="H5949">
        <f>VLOOKUP($B5949,產品!$A$1:$E$61,4,FALSE)*(1-$G5949)*$F5949</f>
        <v>64000</v>
      </c>
      <c r="I5949" s="58">
        <f>$H5949-VLOOKUP($B5949,產品!$A$2:$E$61,5,FALSE)*F5949-$R5949</f>
        <v>31360</v>
      </c>
      <c r="J5949">
        <f t="shared" si="276"/>
        <v>2023</v>
      </c>
      <c r="P5949" t="str">
        <f>MID(VLOOKUP($D5949,業務!$A$1:$E$11,2,FALSE),FIND("/",VLOOKUP($D5949,業務!$A$1:$E$11,2,FALSE))+1,2)</f>
        <v>專員</v>
      </c>
      <c r="Q5949">
        <f t="shared" si="277"/>
        <v>0.01</v>
      </c>
      <c r="R5949">
        <f t="shared" si="278"/>
        <v>640</v>
      </c>
    </row>
    <row r="5950" spans="1:18" ht="15.75" customHeight="1">
      <c r="A5950" s="19">
        <v>5949</v>
      </c>
      <c r="B5950" s="4">
        <v>45</v>
      </c>
      <c r="C5950" s="15">
        <v>286</v>
      </c>
      <c r="D5950" s="21">
        <v>1</v>
      </c>
      <c r="E5950" s="22">
        <v>44948</v>
      </c>
      <c r="F5950" s="26">
        <v>3</v>
      </c>
      <c r="G5950" s="24">
        <v>0.12</v>
      </c>
      <c r="H5950">
        <f>VLOOKUP($B5950,產品!$A$1:$E$61,4,FALSE)*(1-$G5950)*$F5950</f>
        <v>36960</v>
      </c>
      <c r="I5950" s="58">
        <f>$H5950-VLOOKUP($B5950,產品!$A$2:$E$61,5,FALSE)*F5950-$R5950</f>
        <v>9290.4</v>
      </c>
      <c r="J5950">
        <f t="shared" si="276"/>
        <v>2023</v>
      </c>
      <c r="P5950" t="str">
        <f>MID(VLOOKUP($D5950,業務!$A$1:$E$11,2,FALSE),FIND("/",VLOOKUP($D5950,業務!$A$1:$E$11,2,FALSE))+1,2)</f>
        <v>專員</v>
      </c>
      <c r="Q5950">
        <f t="shared" si="277"/>
        <v>0.01</v>
      </c>
      <c r="R5950">
        <f t="shared" si="278"/>
        <v>369.6</v>
      </c>
    </row>
    <row r="5951" spans="1:18" ht="15.75" customHeight="1">
      <c r="A5951" s="19">
        <v>5950</v>
      </c>
      <c r="B5951" s="4">
        <v>49</v>
      </c>
      <c r="C5951" s="15">
        <v>285</v>
      </c>
      <c r="D5951" s="21">
        <v>4</v>
      </c>
      <c r="E5951" s="22">
        <v>44948</v>
      </c>
      <c r="F5951" s="26">
        <v>13</v>
      </c>
      <c r="G5951" s="24">
        <v>0.16</v>
      </c>
      <c r="H5951">
        <f>VLOOKUP($B5951,產品!$A$1:$E$61,4,FALSE)*(1-$G5951)*$F5951</f>
        <v>163800</v>
      </c>
      <c r="I5951" s="58">
        <f>$H5951-VLOOKUP($B5951,產品!$A$2:$E$61,5,FALSE)*F5951-$R5951</f>
        <v>25334.400000000001</v>
      </c>
      <c r="J5951">
        <f t="shared" si="276"/>
        <v>2023</v>
      </c>
      <c r="P5951" t="str">
        <f>MID(VLOOKUP($D5951,業務!$A$1:$E$11,2,FALSE),FIND("/",VLOOKUP($D5951,業務!$A$1:$E$11,2,FALSE))+1,2)</f>
        <v>副理</v>
      </c>
      <c r="Q5951">
        <f t="shared" si="277"/>
        <v>1.2E-2</v>
      </c>
      <c r="R5951">
        <f t="shared" si="278"/>
        <v>1965.6000000000001</v>
      </c>
    </row>
    <row r="5952" spans="1:18" ht="15.75" customHeight="1">
      <c r="A5952" s="19">
        <v>5951</v>
      </c>
      <c r="B5952" s="4">
        <v>26</v>
      </c>
      <c r="C5952" s="15">
        <v>118</v>
      </c>
      <c r="D5952" s="21">
        <v>1</v>
      </c>
      <c r="E5952" s="22">
        <v>44948</v>
      </c>
      <c r="F5952" s="26">
        <v>6</v>
      </c>
      <c r="G5952" s="24">
        <v>0.19</v>
      </c>
      <c r="H5952">
        <f>VLOOKUP($B5952,產品!$A$1:$E$61,4,FALSE)*(1-$G5952)*$F5952</f>
        <v>31590</v>
      </c>
      <c r="I5952" s="58">
        <f>$H5952-VLOOKUP($B5952,產品!$A$2:$E$61,5,FALSE)*F5952-$R5952</f>
        <v>7874.1</v>
      </c>
      <c r="J5952">
        <f t="shared" si="276"/>
        <v>2023</v>
      </c>
      <c r="P5952" t="str">
        <f>MID(VLOOKUP($D5952,業務!$A$1:$E$11,2,FALSE),FIND("/",VLOOKUP($D5952,業務!$A$1:$E$11,2,FALSE))+1,2)</f>
        <v>專員</v>
      </c>
      <c r="Q5952">
        <f t="shared" si="277"/>
        <v>0.01</v>
      </c>
      <c r="R5952">
        <f t="shared" si="278"/>
        <v>315.90000000000003</v>
      </c>
    </row>
    <row r="5953" spans="1:18" ht="15.75" customHeight="1">
      <c r="A5953" s="19">
        <v>5952</v>
      </c>
      <c r="B5953" s="4">
        <v>55</v>
      </c>
      <c r="C5953" s="15">
        <v>118</v>
      </c>
      <c r="D5953" s="21">
        <v>10</v>
      </c>
      <c r="E5953" s="22">
        <v>44948</v>
      </c>
      <c r="F5953" s="26">
        <v>5</v>
      </c>
      <c r="G5953" s="24">
        <v>0.05</v>
      </c>
      <c r="H5953">
        <f>VLOOKUP($B5953,產品!$A$1:$E$61,4,FALSE)*(1-$G5953)*$F5953</f>
        <v>95000</v>
      </c>
      <c r="I5953" s="58">
        <f>$H5953-VLOOKUP($B5953,產品!$A$2:$E$61,5,FALSE)*F5953-$R5953</f>
        <v>24050</v>
      </c>
      <c r="J5953">
        <f t="shared" si="276"/>
        <v>2023</v>
      </c>
      <c r="P5953" t="str">
        <f>MID(VLOOKUP($D5953,業務!$A$1:$E$11,2,FALSE),FIND("/",VLOOKUP($D5953,業務!$A$1:$E$11,2,FALSE))+1,2)</f>
        <v>專員</v>
      </c>
      <c r="Q5953">
        <f t="shared" si="277"/>
        <v>0.01</v>
      </c>
      <c r="R5953">
        <f t="shared" si="278"/>
        <v>950</v>
      </c>
    </row>
    <row r="5954" spans="1:18" ht="15.75" customHeight="1">
      <c r="A5954" s="19">
        <v>5953</v>
      </c>
      <c r="B5954" s="4">
        <v>55</v>
      </c>
      <c r="C5954" s="15">
        <v>122</v>
      </c>
      <c r="D5954" s="21">
        <v>5</v>
      </c>
      <c r="E5954" s="22">
        <v>44949</v>
      </c>
      <c r="F5954" s="26">
        <v>4</v>
      </c>
      <c r="G5954" s="24">
        <v>0.13</v>
      </c>
      <c r="H5954">
        <f>VLOOKUP($B5954,產品!$A$1:$E$61,4,FALSE)*(1-$G5954)*$F5954</f>
        <v>69600</v>
      </c>
      <c r="I5954" s="58">
        <f>$H5954-VLOOKUP($B5954,產品!$A$2:$E$61,5,FALSE)*F5954-$R5954</f>
        <v>12904</v>
      </c>
      <c r="J5954">
        <f t="shared" si="276"/>
        <v>2023</v>
      </c>
      <c r="P5954" t="str">
        <f>MID(VLOOKUP($D5954,業務!$A$1:$E$11,2,FALSE),FIND("/",VLOOKUP($D5954,業務!$A$1:$E$11,2,FALSE))+1,2)</f>
        <v>專員</v>
      </c>
      <c r="Q5954">
        <f t="shared" si="277"/>
        <v>0.01</v>
      </c>
      <c r="R5954">
        <f t="shared" si="278"/>
        <v>696</v>
      </c>
    </row>
    <row r="5955" spans="1:18" ht="15.75" customHeight="1">
      <c r="A5955" s="19">
        <v>5954</v>
      </c>
      <c r="B5955" s="4">
        <v>46</v>
      </c>
      <c r="C5955" s="15">
        <v>139</v>
      </c>
      <c r="D5955" s="21">
        <v>6</v>
      </c>
      <c r="E5955" s="22">
        <v>44950</v>
      </c>
      <c r="F5955" s="26">
        <v>6</v>
      </c>
      <c r="G5955" s="24">
        <v>0.08</v>
      </c>
      <c r="H5955">
        <f>VLOOKUP($B5955,產品!$A$1:$E$61,4,FALSE)*(1-$G5955)*$F5955</f>
        <v>93840</v>
      </c>
      <c r="I5955" s="58">
        <f>$H5955-VLOOKUP($B5955,產品!$A$2:$E$61,5,FALSE)*F5955-$R5955</f>
        <v>26601.599999999999</v>
      </c>
      <c r="J5955">
        <f t="shared" ref="J5955:J6018" si="279">YEAR(E5955)</f>
        <v>2023</v>
      </c>
      <c r="P5955" t="str">
        <f>MID(VLOOKUP($D5955,業務!$A$1:$E$11,2,FALSE),FIND("/",VLOOKUP($D5955,業務!$A$1:$E$11,2,FALSE))+1,2)</f>
        <v>專員</v>
      </c>
      <c r="Q5955">
        <f t="shared" ref="Q5955:Q6018" si="280">IF($P5955="專員",1%,IF($P5955="副理",1.2%,IF($P5955="經理",1.5%,IF($P5955="協理",1.6%,0))))</f>
        <v>0.01</v>
      </c>
      <c r="R5955">
        <f t="shared" ref="R5955:R6018" si="281">$H5955*$Q5955</f>
        <v>938.4</v>
      </c>
    </row>
    <row r="5956" spans="1:18" ht="15.75" customHeight="1">
      <c r="A5956" s="19">
        <v>5955</v>
      </c>
      <c r="B5956" s="4">
        <v>8</v>
      </c>
      <c r="C5956" s="15">
        <v>277</v>
      </c>
      <c r="D5956" s="21">
        <v>8</v>
      </c>
      <c r="E5956" s="22">
        <v>44950</v>
      </c>
      <c r="F5956" s="26">
        <v>250</v>
      </c>
      <c r="G5956" s="24">
        <v>0.1</v>
      </c>
      <c r="H5956">
        <f>VLOOKUP($B5956,產品!$A$1:$E$61,4,FALSE)*(1-$G5956)*$F5956</f>
        <v>225000</v>
      </c>
      <c r="I5956" s="58">
        <f>$H5956-VLOOKUP($B5956,產品!$A$2:$E$61,5,FALSE)*F5956-$R5956</f>
        <v>122750</v>
      </c>
      <c r="J5956">
        <f t="shared" si="279"/>
        <v>2023</v>
      </c>
      <c r="P5956" t="str">
        <f>MID(VLOOKUP($D5956,業務!$A$1:$E$11,2,FALSE),FIND("/",VLOOKUP($D5956,業務!$A$1:$E$11,2,FALSE))+1,2)</f>
        <v>專員</v>
      </c>
      <c r="Q5956">
        <f t="shared" si="280"/>
        <v>0.01</v>
      </c>
      <c r="R5956">
        <f t="shared" si="281"/>
        <v>2250</v>
      </c>
    </row>
    <row r="5957" spans="1:18" ht="15.75" customHeight="1">
      <c r="A5957" s="19">
        <v>5956</v>
      </c>
      <c r="B5957" s="4">
        <v>59</v>
      </c>
      <c r="C5957" s="15">
        <v>113</v>
      </c>
      <c r="D5957" s="21">
        <v>4</v>
      </c>
      <c r="E5957" s="22">
        <v>44950</v>
      </c>
      <c r="F5957" s="26">
        <v>6</v>
      </c>
      <c r="G5957" s="24">
        <v>0.15</v>
      </c>
      <c r="H5957">
        <f>VLOOKUP($B5957,產品!$A$1:$E$61,4,FALSE)*(1-$G5957)*$F5957</f>
        <v>122400</v>
      </c>
      <c r="I5957" s="58">
        <f>$H5957-VLOOKUP($B5957,產品!$A$2:$E$61,5,FALSE)*F5957-$R5957</f>
        <v>20131.2</v>
      </c>
      <c r="J5957">
        <f t="shared" si="279"/>
        <v>2023</v>
      </c>
      <c r="P5957" t="str">
        <f>MID(VLOOKUP($D5957,業務!$A$1:$E$11,2,FALSE),FIND("/",VLOOKUP($D5957,業務!$A$1:$E$11,2,FALSE))+1,2)</f>
        <v>副理</v>
      </c>
      <c r="Q5957">
        <f t="shared" si="280"/>
        <v>1.2E-2</v>
      </c>
      <c r="R5957">
        <f t="shared" si="281"/>
        <v>1468.8</v>
      </c>
    </row>
    <row r="5958" spans="1:18" ht="15.75" customHeight="1">
      <c r="A5958" s="19">
        <v>5957</v>
      </c>
      <c r="B5958" s="4">
        <v>5</v>
      </c>
      <c r="C5958" s="15">
        <v>122</v>
      </c>
      <c r="D5958" s="21">
        <v>8</v>
      </c>
      <c r="E5958" s="22">
        <v>44950</v>
      </c>
      <c r="F5958" s="26">
        <v>300</v>
      </c>
      <c r="G5958" s="24">
        <v>0.06</v>
      </c>
      <c r="H5958">
        <f>VLOOKUP($B5958,產品!$A$1:$E$61,4,FALSE)*(1-$G5958)*$F5958</f>
        <v>282000</v>
      </c>
      <c r="I5958" s="58">
        <f>$H5958-VLOOKUP($B5958,產品!$A$2:$E$61,5,FALSE)*F5958-$R5958</f>
        <v>159180</v>
      </c>
      <c r="J5958">
        <f t="shared" si="279"/>
        <v>2023</v>
      </c>
      <c r="P5958" t="str">
        <f>MID(VLOOKUP($D5958,業務!$A$1:$E$11,2,FALSE),FIND("/",VLOOKUP($D5958,業務!$A$1:$E$11,2,FALSE))+1,2)</f>
        <v>專員</v>
      </c>
      <c r="Q5958">
        <f t="shared" si="280"/>
        <v>0.01</v>
      </c>
      <c r="R5958">
        <f t="shared" si="281"/>
        <v>2820</v>
      </c>
    </row>
    <row r="5959" spans="1:18" ht="15.75" customHeight="1">
      <c r="A5959" s="19">
        <v>5958</v>
      </c>
      <c r="B5959" s="4">
        <v>40</v>
      </c>
      <c r="C5959" s="15">
        <v>272</v>
      </c>
      <c r="D5959" s="21">
        <v>8</v>
      </c>
      <c r="E5959" s="22">
        <v>44950</v>
      </c>
      <c r="F5959" s="26">
        <v>7</v>
      </c>
      <c r="G5959" s="24">
        <v>0.11</v>
      </c>
      <c r="H5959">
        <f>VLOOKUP($B5959,產品!$A$1:$E$61,4,FALSE)*(1-$G5959)*$F5959</f>
        <v>124600</v>
      </c>
      <c r="I5959" s="58">
        <f>$H5959-VLOOKUP($B5959,產品!$A$2:$E$61,5,FALSE)*F5959-$R5959</f>
        <v>32354</v>
      </c>
      <c r="J5959">
        <f t="shared" si="279"/>
        <v>2023</v>
      </c>
      <c r="P5959" t="str">
        <f>MID(VLOOKUP($D5959,業務!$A$1:$E$11,2,FALSE),FIND("/",VLOOKUP($D5959,業務!$A$1:$E$11,2,FALSE))+1,2)</f>
        <v>專員</v>
      </c>
      <c r="Q5959">
        <f t="shared" si="280"/>
        <v>0.01</v>
      </c>
      <c r="R5959">
        <f t="shared" si="281"/>
        <v>1246</v>
      </c>
    </row>
    <row r="5960" spans="1:18" ht="15.75" customHeight="1">
      <c r="A5960" s="19">
        <v>5959</v>
      </c>
      <c r="B5960" s="4">
        <v>56</v>
      </c>
      <c r="C5960" s="15">
        <v>289</v>
      </c>
      <c r="D5960" s="21">
        <v>7</v>
      </c>
      <c r="E5960" s="22">
        <v>44951</v>
      </c>
      <c r="F5960" s="26">
        <v>2</v>
      </c>
      <c r="G5960" s="24">
        <v>0.15</v>
      </c>
      <c r="H5960">
        <f>VLOOKUP($B5960,產品!$A$1:$E$61,4,FALSE)*(1-$G5960)*$F5960</f>
        <v>37400</v>
      </c>
      <c r="I5960" s="58">
        <f>$H5960-VLOOKUP($B5960,產品!$A$2:$E$61,5,FALSE)*F5960-$R5960</f>
        <v>6151.2000000000035</v>
      </c>
      <c r="J5960">
        <f t="shared" si="279"/>
        <v>2023</v>
      </c>
      <c r="P5960" t="str">
        <f>MID(VLOOKUP($D5960,業務!$A$1:$E$11,2,FALSE),FIND("/",VLOOKUP($D5960,業務!$A$1:$E$11,2,FALSE))+1,2)</f>
        <v>副理</v>
      </c>
      <c r="Q5960">
        <f t="shared" si="280"/>
        <v>1.2E-2</v>
      </c>
      <c r="R5960">
        <f t="shared" si="281"/>
        <v>448.8</v>
      </c>
    </row>
    <row r="5961" spans="1:18" ht="15.75" customHeight="1">
      <c r="A5961" s="19">
        <v>5960</v>
      </c>
      <c r="B5961" s="4">
        <v>34</v>
      </c>
      <c r="C5961" s="15">
        <v>271</v>
      </c>
      <c r="D5961" s="21">
        <v>9</v>
      </c>
      <c r="E5961" s="22">
        <v>44951</v>
      </c>
      <c r="F5961" s="26">
        <v>3</v>
      </c>
      <c r="G5961" s="24">
        <v>0.2</v>
      </c>
      <c r="H5961">
        <f>VLOOKUP($B5961,產品!$A$1:$E$61,4,FALSE)*(1-$G5961)*$F5961</f>
        <v>19200</v>
      </c>
      <c r="I5961" s="58">
        <f>$H5961-VLOOKUP($B5961,產品!$A$2:$E$61,5,FALSE)*F5961-$R5961</f>
        <v>4512</v>
      </c>
      <c r="J5961">
        <f t="shared" si="279"/>
        <v>2023</v>
      </c>
      <c r="P5961" t="str">
        <f>MID(VLOOKUP($D5961,業務!$A$1:$E$11,2,FALSE),FIND("/",VLOOKUP($D5961,業務!$A$1:$E$11,2,FALSE))+1,2)</f>
        <v>經理</v>
      </c>
      <c r="Q5961">
        <f t="shared" si="280"/>
        <v>1.4999999999999999E-2</v>
      </c>
      <c r="R5961">
        <f t="shared" si="281"/>
        <v>288</v>
      </c>
    </row>
    <row r="5962" spans="1:18" ht="15.75" customHeight="1">
      <c r="A5962" s="19">
        <v>5961</v>
      </c>
      <c r="B5962" s="4">
        <v>31</v>
      </c>
      <c r="C5962" s="15">
        <v>290</v>
      </c>
      <c r="D5962" s="21">
        <v>10</v>
      </c>
      <c r="E5962" s="22">
        <v>44951</v>
      </c>
      <c r="F5962" s="26">
        <v>5</v>
      </c>
      <c r="G5962" s="24">
        <v>0.11</v>
      </c>
      <c r="H5962">
        <f>VLOOKUP($B5962,產品!$A$1:$E$61,4,FALSE)*(1-$G5962)*$F5962</f>
        <v>31150</v>
      </c>
      <c r="I5962" s="58">
        <f>$H5962-VLOOKUP($B5962,產品!$A$2:$E$61,5,FALSE)*F5962-$R5962</f>
        <v>9838.5</v>
      </c>
      <c r="J5962">
        <f t="shared" si="279"/>
        <v>2023</v>
      </c>
      <c r="P5962" t="str">
        <f>MID(VLOOKUP($D5962,業務!$A$1:$E$11,2,FALSE),FIND("/",VLOOKUP($D5962,業務!$A$1:$E$11,2,FALSE))+1,2)</f>
        <v>專員</v>
      </c>
      <c r="Q5962">
        <f t="shared" si="280"/>
        <v>0.01</v>
      </c>
      <c r="R5962">
        <f t="shared" si="281"/>
        <v>311.5</v>
      </c>
    </row>
    <row r="5963" spans="1:18" ht="15.75" customHeight="1">
      <c r="A5963" s="19">
        <v>5962</v>
      </c>
      <c r="B5963" s="4">
        <v>20</v>
      </c>
      <c r="C5963" s="15">
        <v>12</v>
      </c>
      <c r="D5963" s="21">
        <v>4</v>
      </c>
      <c r="E5963" s="22">
        <v>44951</v>
      </c>
      <c r="F5963" s="26">
        <v>150</v>
      </c>
      <c r="G5963" s="24">
        <v>7.0000000000000007E-2</v>
      </c>
      <c r="H5963">
        <f>VLOOKUP($B5963,產品!$A$1:$E$61,4,FALSE)*(1-$G5963)*$F5963</f>
        <v>251100</v>
      </c>
      <c r="I5963" s="58">
        <f>$H5963-VLOOKUP($B5963,產品!$A$2:$E$61,5,FALSE)*F5963-$R5963</f>
        <v>140086.79999999999</v>
      </c>
      <c r="J5963">
        <f t="shared" si="279"/>
        <v>2023</v>
      </c>
      <c r="P5963" t="str">
        <f>MID(VLOOKUP($D5963,業務!$A$1:$E$11,2,FALSE),FIND("/",VLOOKUP($D5963,業務!$A$1:$E$11,2,FALSE))+1,2)</f>
        <v>副理</v>
      </c>
      <c r="Q5963">
        <f t="shared" si="280"/>
        <v>1.2E-2</v>
      </c>
      <c r="R5963">
        <f t="shared" si="281"/>
        <v>3013.2000000000003</v>
      </c>
    </row>
    <row r="5964" spans="1:18" ht="15.75" customHeight="1">
      <c r="A5964" s="19">
        <v>5963</v>
      </c>
      <c r="B5964" s="4">
        <v>38</v>
      </c>
      <c r="C5964" s="15">
        <v>272</v>
      </c>
      <c r="D5964" s="21">
        <v>2</v>
      </c>
      <c r="E5964" s="22">
        <v>44951</v>
      </c>
      <c r="F5964" s="26">
        <v>20</v>
      </c>
      <c r="G5964" s="24">
        <v>0.06</v>
      </c>
      <c r="H5964">
        <f>VLOOKUP($B5964,產品!$A$1:$E$61,4,FALSE)*(1-$G5964)*$F5964</f>
        <v>282000</v>
      </c>
      <c r="I5964" s="58">
        <f>$H5964-VLOOKUP($B5964,產品!$A$2:$E$61,5,FALSE)*F5964-$R5964</f>
        <v>82770</v>
      </c>
      <c r="J5964">
        <f t="shared" si="279"/>
        <v>2023</v>
      </c>
      <c r="P5964" t="str">
        <f>MID(VLOOKUP($D5964,業務!$A$1:$E$11,2,FALSE),FIND("/",VLOOKUP($D5964,業務!$A$1:$E$11,2,FALSE))+1,2)</f>
        <v>經理</v>
      </c>
      <c r="Q5964">
        <f t="shared" si="280"/>
        <v>1.4999999999999999E-2</v>
      </c>
      <c r="R5964">
        <f t="shared" si="281"/>
        <v>4230</v>
      </c>
    </row>
    <row r="5965" spans="1:18" ht="15.75" customHeight="1">
      <c r="A5965" s="19">
        <v>5964</v>
      </c>
      <c r="B5965" s="4">
        <v>10</v>
      </c>
      <c r="C5965" s="15">
        <v>138</v>
      </c>
      <c r="D5965" s="21">
        <v>5</v>
      </c>
      <c r="E5965" s="22">
        <v>44951</v>
      </c>
      <c r="F5965" s="26">
        <v>30</v>
      </c>
      <c r="G5965" s="24">
        <v>0.14000000000000001</v>
      </c>
      <c r="H5965">
        <f>VLOOKUP($B5965,產品!$A$1:$E$61,4,FALSE)*(1-$G5965)*$F5965</f>
        <v>25800</v>
      </c>
      <c r="I5965" s="58">
        <f>$H5965-VLOOKUP($B5965,產品!$A$2:$E$61,5,FALSE)*F5965-$R5965</f>
        <v>13542</v>
      </c>
      <c r="J5965">
        <f t="shared" si="279"/>
        <v>2023</v>
      </c>
      <c r="P5965" t="str">
        <f>MID(VLOOKUP($D5965,業務!$A$1:$E$11,2,FALSE),FIND("/",VLOOKUP($D5965,業務!$A$1:$E$11,2,FALSE))+1,2)</f>
        <v>專員</v>
      </c>
      <c r="Q5965">
        <f t="shared" si="280"/>
        <v>0.01</v>
      </c>
      <c r="R5965">
        <f t="shared" si="281"/>
        <v>258</v>
      </c>
    </row>
    <row r="5966" spans="1:18" ht="15.75" customHeight="1">
      <c r="A5966" s="19">
        <v>5965</v>
      </c>
      <c r="B5966" s="4">
        <v>12</v>
      </c>
      <c r="C5966" s="15">
        <v>275</v>
      </c>
      <c r="D5966" s="21">
        <v>9</v>
      </c>
      <c r="E5966" s="22">
        <v>44951</v>
      </c>
      <c r="F5966" s="26">
        <v>70</v>
      </c>
      <c r="G5966" s="24">
        <v>0.1</v>
      </c>
      <c r="H5966">
        <f>VLOOKUP($B5966,產品!$A$1:$E$61,4,FALSE)*(1-$G5966)*$F5966</f>
        <v>63000</v>
      </c>
      <c r="I5966" s="58">
        <f>$H5966-VLOOKUP($B5966,產品!$A$2:$E$61,5,FALSE)*F5966-$R5966</f>
        <v>34055</v>
      </c>
      <c r="J5966">
        <f t="shared" si="279"/>
        <v>2023</v>
      </c>
      <c r="P5966" t="str">
        <f>MID(VLOOKUP($D5966,業務!$A$1:$E$11,2,FALSE),FIND("/",VLOOKUP($D5966,業務!$A$1:$E$11,2,FALSE))+1,2)</f>
        <v>經理</v>
      </c>
      <c r="Q5966">
        <f t="shared" si="280"/>
        <v>1.4999999999999999E-2</v>
      </c>
      <c r="R5966">
        <f t="shared" si="281"/>
        <v>945</v>
      </c>
    </row>
    <row r="5967" spans="1:18" ht="15.75" customHeight="1">
      <c r="A5967" s="19">
        <v>5966</v>
      </c>
      <c r="B5967" s="4">
        <v>60</v>
      </c>
      <c r="C5967" s="15">
        <v>6</v>
      </c>
      <c r="D5967" s="21">
        <v>1</v>
      </c>
      <c r="E5967" s="22">
        <v>44951</v>
      </c>
      <c r="F5967" s="26">
        <v>9</v>
      </c>
      <c r="G5967" s="24">
        <v>0.09</v>
      </c>
      <c r="H5967">
        <f>VLOOKUP($B5967,產品!$A$1:$E$61,4,FALSE)*(1-$G5967)*$F5967</f>
        <v>204750</v>
      </c>
      <c r="I5967" s="58">
        <f>$H5967-VLOOKUP($B5967,產品!$A$2:$E$61,5,FALSE)*F5967-$R5967</f>
        <v>45202.5</v>
      </c>
      <c r="J5967">
        <f t="shared" si="279"/>
        <v>2023</v>
      </c>
      <c r="P5967" t="str">
        <f>MID(VLOOKUP($D5967,業務!$A$1:$E$11,2,FALSE),FIND("/",VLOOKUP($D5967,業務!$A$1:$E$11,2,FALSE))+1,2)</f>
        <v>專員</v>
      </c>
      <c r="Q5967">
        <f t="shared" si="280"/>
        <v>0.01</v>
      </c>
      <c r="R5967">
        <f t="shared" si="281"/>
        <v>2047.5</v>
      </c>
    </row>
    <row r="5968" spans="1:18" ht="15.75" customHeight="1">
      <c r="A5968" s="19">
        <v>5967</v>
      </c>
      <c r="B5968" s="4">
        <v>53</v>
      </c>
      <c r="C5968" s="15">
        <v>272</v>
      </c>
      <c r="D5968" s="21">
        <v>10</v>
      </c>
      <c r="E5968" s="22">
        <v>44951</v>
      </c>
      <c r="F5968" s="26">
        <v>5</v>
      </c>
      <c r="G5968" s="24">
        <v>0.1</v>
      </c>
      <c r="H5968">
        <f>VLOOKUP($B5968,產品!$A$1:$E$61,4,FALSE)*(1-$G5968)*$F5968</f>
        <v>67500</v>
      </c>
      <c r="I5968" s="58">
        <f>$H5968-VLOOKUP($B5968,產品!$A$2:$E$61,5,FALSE)*F5968-$R5968</f>
        <v>14325</v>
      </c>
      <c r="J5968">
        <f t="shared" si="279"/>
        <v>2023</v>
      </c>
      <c r="P5968" t="str">
        <f>MID(VLOOKUP($D5968,業務!$A$1:$E$11,2,FALSE),FIND("/",VLOOKUP($D5968,業務!$A$1:$E$11,2,FALSE))+1,2)</f>
        <v>專員</v>
      </c>
      <c r="Q5968">
        <f t="shared" si="280"/>
        <v>0.01</v>
      </c>
      <c r="R5968">
        <f t="shared" si="281"/>
        <v>675</v>
      </c>
    </row>
    <row r="5969" spans="1:18" ht="15.75" customHeight="1">
      <c r="A5969" s="19">
        <v>5968</v>
      </c>
      <c r="B5969" s="4">
        <v>23</v>
      </c>
      <c r="C5969" s="15">
        <v>258</v>
      </c>
      <c r="D5969" s="21">
        <v>7</v>
      </c>
      <c r="E5969" s="22">
        <v>44951</v>
      </c>
      <c r="F5969" s="26">
        <v>15</v>
      </c>
      <c r="G5969" s="24">
        <v>0.09</v>
      </c>
      <c r="H5969">
        <f>VLOOKUP($B5969,產品!$A$1:$E$61,4,FALSE)*(1-$G5969)*$F5969</f>
        <v>24570</v>
      </c>
      <c r="I5969" s="58">
        <f>$H5969-VLOOKUP($B5969,產品!$A$2:$E$61,5,FALSE)*F5969-$R5969</f>
        <v>13475.16</v>
      </c>
      <c r="J5969">
        <f t="shared" si="279"/>
        <v>2023</v>
      </c>
      <c r="P5969" t="str">
        <f>MID(VLOOKUP($D5969,業務!$A$1:$E$11,2,FALSE),FIND("/",VLOOKUP($D5969,業務!$A$1:$E$11,2,FALSE))+1,2)</f>
        <v>副理</v>
      </c>
      <c r="Q5969">
        <f t="shared" si="280"/>
        <v>1.2E-2</v>
      </c>
      <c r="R5969">
        <f t="shared" si="281"/>
        <v>294.84000000000003</v>
      </c>
    </row>
    <row r="5970" spans="1:18" ht="15.75" customHeight="1">
      <c r="A5970" s="19">
        <v>5969</v>
      </c>
      <c r="B5970" s="4">
        <v>34</v>
      </c>
      <c r="C5970" s="15">
        <v>112</v>
      </c>
      <c r="D5970" s="21">
        <v>7</v>
      </c>
      <c r="E5970" s="22">
        <v>44951</v>
      </c>
      <c r="F5970" s="26">
        <v>13</v>
      </c>
      <c r="G5970" s="24">
        <v>0.05</v>
      </c>
      <c r="H5970">
        <f>VLOOKUP($B5970,產品!$A$1:$E$61,4,FALSE)*(1-$G5970)*$F5970</f>
        <v>98800</v>
      </c>
      <c r="I5970" s="58">
        <f>$H5970-VLOOKUP($B5970,產品!$A$2:$E$61,5,FALSE)*F5970-$R5970</f>
        <v>35214.400000000001</v>
      </c>
      <c r="J5970">
        <f t="shared" si="279"/>
        <v>2023</v>
      </c>
      <c r="P5970" t="str">
        <f>MID(VLOOKUP($D5970,業務!$A$1:$E$11,2,FALSE),FIND("/",VLOOKUP($D5970,業務!$A$1:$E$11,2,FALSE))+1,2)</f>
        <v>副理</v>
      </c>
      <c r="Q5970">
        <f t="shared" si="280"/>
        <v>1.2E-2</v>
      </c>
      <c r="R5970">
        <f t="shared" si="281"/>
        <v>1185.6000000000001</v>
      </c>
    </row>
    <row r="5971" spans="1:18" ht="15.75" customHeight="1">
      <c r="A5971" s="19">
        <v>5970</v>
      </c>
      <c r="B5971" s="4">
        <v>20</v>
      </c>
      <c r="C5971" s="15">
        <v>136</v>
      </c>
      <c r="D5971" s="21">
        <v>2</v>
      </c>
      <c r="E5971" s="22">
        <v>44952</v>
      </c>
      <c r="F5971" s="26">
        <v>50</v>
      </c>
      <c r="G5971" s="24">
        <v>0.11</v>
      </c>
      <c r="H5971">
        <f>VLOOKUP($B5971,產品!$A$1:$E$61,4,FALSE)*(1-$G5971)*$F5971</f>
        <v>80100</v>
      </c>
      <c r="I5971" s="58">
        <f>$H5971-VLOOKUP($B5971,產品!$A$2:$E$61,5,FALSE)*F5971-$R5971</f>
        <v>42898.5</v>
      </c>
      <c r="J5971">
        <f t="shared" si="279"/>
        <v>2023</v>
      </c>
      <c r="P5971" t="str">
        <f>MID(VLOOKUP($D5971,業務!$A$1:$E$11,2,FALSE),FIND("/",VLOOKUP($D5971,業務!$A$1:$E$11,2,FALSE))+1,2)</f>
        <v>經理</v>
      </c>
      <c r="Q5971">
        <f t="shared" si="280"/>
        <v>1.4999999999999999E-2</v>
      </c>
      <c r="R5971">
        <f t="shared" si="281"/>
        <v>1201.5</v>
      </c>
    </row>
    <row r="5972" spans="1:18" ht="15.75" customHeight="1">
      <c r="A5972" s="19">
        <v>5971</v>
      </c>
      <c r="B5972" s="4">
        <v>27</v>
      </c>
      <c r="C5972" s="15">
        <v>5</v>
      </c>
      <c r="D5972" s="21">
        <v>5</v>
      </c>
      <c r="E5972" s="22">
        <v>44952</v>
      </c>
      <c r="F5972" s="26">
        <v>1</v>
      </c>
      <c r="G5972" s="24">
        <v>0.09</v>
      </c>
      <c r="H5972">
        <f>VLOOKUP($B5972,產品!$A$1:$E$61,4,FALSE)*(1-$G5972)*$F5972</f>
        <v>6370</v>
      </c>
      <c r="I5972" s="58">
        <f>$H5972-VLOOKUP($B5972,產品!$A$2:$E$61,5,FALSE)*F5972-$R5972</f>
        <v>2106.3000000000002</v>
      </c>
      <c r="J5972">
        <f t="shared" si="279"/>
        <v>2023</v>
      </c>
      <c r="P5972" t="str">
        <f>MID(VLOOKUP($D5972,業務!$A$1:$E$11,2,FALSE),FIND("/",VLOOKUP($D5972,業務!$A$1:$E$11,2,FALSE))+1,2)</f>
        <v>專員</v>
      </c>
      <c r="Q5972">
        <f t="shared" si="280"/>
        <v>0.01</v>
      </c>
      <c r="R5972">
        <f t="shared" si="281"/>
        <v>63.7</v>
      </c>
    </row>
    <row r="5973" spans="1:18" ht="15.75" customHeight="1">
      <c r="A5973" s="19">
        <v>5972</v>
      </c>
      <c r="B5973" s="4">
        <v>45</v>
      </c>
      <c r="C5973" s="15">
        <v>3</v>
      </c>
      <c r="D5973" s="21">
        <v>6</v>
      </c>
      <c r="E5973" s="22">
        <v>44952</v>
      </c>
      <c r="F5973" s="26">
        <v>12</v>
      </c>
      <c r="G5973" s="24">
        <v>0.05</v>
      </c>
      <c r="H5973">
        <f>VLOOKUP($B5973,產品!$A$1:$E$61,4,FALSE)*(1-$G5973)*$F5973</f>
        <v>159600</v>
      </c>
      <c r="I5973" s="58">
        <f>$H5973-VLOOKUP($B5973,產品!$A$2:$E$61,5,FALSE)*F5973-$R5973</f>
        <v>48804</v>
      </c>
      <c r="J5973">
        <f t="shared" si="279"/>
        <v>2023</v>
      </c>
      <c r="P5973" t="str">
        <f>MID(VLOOKUP($D5973,業務!$A$1:$E$11,2,FALSE),FIND("/",VLOOKUP($D5973,業務!$A$1:$E$11,2,FALSE))+1,2)</f>
        <v>專員</v>
      </c>
      <c r="Q5973">
        <f t="shared" si="280"/>
        <v>0.01</v>
      </c>
      <c r="R5973">
        <f t="shared" si="281"/>
        <v>1596</v>
      </c>
    </row>
    <row r="5974" spans="1:18" ht="15.75" customHeight="1">
      <c r="A5974" s="19">
        <v>5973</v>
      </c>
      <c r="B5974" s="4">
        <v>54</v>
      </c>
      <c r="C5974" s="15">
        <v>10</v>
      </c>
      <c r="D5974" s="21">
        <v>4</v>
      </c>
      <c r="E5974" s="22">
        <v>44952</v>
      </c>
      <c r="F5974" s="26">
        <v>9</v>
      </c>
      <c r="G5974" s="24">
        <v>0.2</v>
      </c>
      <c r="H5974">
        <f>VLOOKUP($B5974,產品!$A$1:$E$61,4,FALSE)*(1-$G5974)*$F5974</f>
        <v>129600</v>
      </c>
      <c r="I5974" s="58">
        <f>$H5974-VLOOKUP($B5974,產品!$A$2:$E$61,5,FALSE)*F5974-$R5974</f>
        <v>14644.8</v>
      </c>
      <c r="J5974">
        <f t="shared" si="279"/>
        <v>2023</v>
      </c>
      <c r="P5974" t="str">
        <f>MID(VLOOKUP($D5974,業務!$A$1:$E$11,2,FALSE),FIND("/",VLOOKUP($D5974,業務!$A$1:$E$11,2,FALSE))+1,2)</f>
        <v>副理</v>
      </c>
      <c r="Q5974">
        <f t="shared" si="280"/>
        <v>1.2E-2</v>
      </c>
      <c r="R5974">
        <f t="shared" si="281"/>
        <v>1555.2</v>
      </c>
    </row>
    <row r="5975" spans="1:18" ht="15.75" customHeight="1">
      <c r="A5975" s="19">
        <v>5974</v>
      </c>
      <c r="B5975" s="4">
        <v>52</v>
      </c>
      <c r="C5975" s="15">
        <v>271</v>
      </c>
      <c r="D5975" s="21">
        <v>6</v>
      </c>
      <c r="E5975" s="22">
        <v>44952</v>
      </c>
      <c r="F5975" s="26">
        <v>11</v>
      </c>
      <c r="G5975" s="24">
        <v>0.08</v>
      </c>
      <c r="H5975">
        <f>VLOOKUP($B5975,產品!$A$1:$E$61,4,FALSE)*(1-$G5975)*$F5975</f>
        <v>222640</v>
      </c>
      <c r="I5975" s="58">
        <f>$H5975-VLOOKUP($B5975,產品!$A$2:$E$61,5,FALSE)*F5975-$R5975</f>
        <v>51013.600000000028</v>
      </c>
      <c r="J5975">
        <f t="shared" si="279"/>
        <v>2023</v>
      </c>
      <c r="P5975" t="str">
        <f>MID(VLOOKUP($D5975,業務!$A$1:$E$11,2,FALSE),FIND("/",VLOOKUP($D5975,業務!$A$1:$E$11,2,FALSE))+1,2)</f>
        <v>專員</v>
      </c>
      <c r="Q5975">
        <f t="shared" si="280"/>
        <v>0.01</v>
      </c>
      <c r="R5975">
        <f t="shared" si="281"/>
        <v>2226.4</v>
      </c>
    </row>
    <row r="5976" spans="1:18" ht="15.75" customHeight="1">
      <c r="A5976" s="19">
        <v>5975</v>
      </c>
      <c r="B5976" s="4">
        <v>43</v>
      </c>
      <c r="C5976" s="15">
        <v>265</v>
      </c>
      <c r="D5976" s="21">
        <v>10</v>
      </c>
      <c r="E5976" s="22">
        <v>44952</v>
      </c>
      <c r="F5976" s="26">
        <v>7</v>
      </c>
      <c r="G5976" s="24">
        <v>0.13</v>
      </c>
      <c r="H5976">
        <f>VLOOKUP($B5976,產品!$A$1:$E$61,4,FALSE)*(1-$G5976)*$F5976</f>
        <v>109620</v>
      </c>
      <c r="I5976" s="58">
        <f>$H5976-VLOOKUP($B5976,產品!$A$2:$E$61,5,FALSE)*F5976-$R5976</f>
        <v>26623.8</v>
      </c>
      <c r="J5976">
        <f t="shared" si="279"/>
        <v>2023</v>
      </c>
      <c r="P5976" t="str">
        <f>MID(VLOOKUP($D5976,業務!$A$1:$E$11,2,FALSE),FIND("/",VLOOKUP($D5976,業務!$A$1:$E$11,2,FALSE))+1,2)</f>
        <v>專員</v>
      </c>
      <c r="Q5976">
        <f t="shared" si="280"/>
        <v>0.01</v>
      </c>
      <c r="R5976">
        <f t="shared" si="281"/>
        <v>1096.2</v>
      </c>
    </row>
    <row r="5977" spans="1:18" ht="15.75" customHeight="1">
      <c r="A5977" s="19">
        <v>5976</v>
      </c>
      <c r="B5977" s="4">
        <v>14</v>
      </c>
      <c r="C5977" s="15">
        <v>113</v>
      </c>
      <c r="D5977" s="21">
        <v>10</v>
      </c>
      <c r="E5977" s="22">
        <v>44952</v>
      </c>
      <c r="F5977" s="26">
        <v>60</v>
      </c>
      <c r="G5977" s="24">
        <v>0.12</v>
      </c>
      <c r="H5977">
        <f>VLOOKUP($B5977,產品!$A$1:$E$61,4,FALSE)*(1-$G5977)*$F5977</f>
        <v>95040</v>
      </c>
      <c r="I5977" s="58">
        <f>$H5977-VLOOKUP($B5977,產品!$A$2:$E$61,5,FALSE)*F5977-$R5977</f>
        <v>50889.599999999999</v>
      </c>
      <c r="J5977">
        <f t="shared" si="279"/>
        <v>2023</v>
      </c>
      <c r="P5977" t="str">
        <f>MID(VLOOKUP($D5977,業務!$A$1:$E$11,2,FALSE),FIND("/",VLOOKUP($D5977,業務!$A$1:$E$11,2,FALSE))+1,2)</f>
        <v>專員</v>
      </c>
      <c r="Q5977">
        <f t="shared" si="280"/>
        <v>0.01</v>
      </c>
      <c r="R5977">
        <f t="shared" si="281"/>
        <v>950.4</v>
      </c>
    </row>
    <row r="5978" spans="1:18" ht="15.75" customHeight="1">
      <c r="A5978" s="19">
        <v>5977</v>
      </c>
      <c r="B5978" s="4">
        <v>34</v>
      </c>
      <c r="C5978" s="15">
        <v>285</v>
      </c>
      <c r="D5978" s="21">
        <v>3</v>
      </c>
      <c r="E5978" s="22">
        <v>44952</v>
      </c>
      <c r="F5978" s="26">
        <v>11</v>
      </c>
      <c r="G5978" s="24">
        <v>0.12</v>
      </c>
      <c r="H5978">
        <f>VLOOKUP($B5978,產品!$A$1:$E$61,4,FALSE)*(1-$G5978)*$F5978</f>
        <v>77440</v>
      </c>
      <c r="I5978" s="58">
        <f>$H5978-VLOOKUP($B5978,產品!$A$2:$E$61,5,FALSE)*F5978-$R5978</f>
        <v>23400.959999999999</v>
      </c>
      <c r="J5978">
        <f t="shared" si="279"/>
        <v>2023</v>
      </c>
      <c r="P5978" t="str">
        <f>MID(VLOOKUP($D5978,業務!$A$1:$E$11,2,FALSE),FIND("/",VLOOKUP($D5978,業務!$A$1:$E$11,2,FALSE))+1,2)</f>
        <v>協理</v>
      </c>
      <c r="Q5978">
        <f t="shared" si="280"/>
        <v>1.6E-2</v>
      </c>
      <c r="R5978">
        <f t="shared" si="281"/>
        <v>1239.04</v>
      </c>
    </row>
    <row r="5979" spans="1:18" ht="15.75" customHeight="1">
      <c r="A5979" s="19">
        <v>5978</v>
      </c>
      <c r="B5979" s="4">
        <v>17</v>
      </c>
      <c r="C5979" s="15">
        <v>7</v>
      </c>
      <c r="D5979" s="21">
        <v>5</v>
      </c>
      <c r="E5979" s="22">
        <v>44953</v>
      </c>
      <c r="F5979" s="26">
        <v>100</v>
      </c>
      <c r="G5979" s="24">
        <v>0.18</v>
      </c>
      <c r="H5979">
        <f>VLOOKUP($B5979,產品!$A$1:$E$61,4,FALSE)*(1-$G5979)*$F5979</f>
        <v>147600</v>
      </c>
      <c r="I5979" s="58">
        <f>$H5979-VLOOKUP($B5979,產品!$A$2:$E$61,5,FALSE)*F5979-$R5979</f>
        <v>74124</v>
      </c>
      <c r="J5979">
        <f t="shared" si="279"/>
        <v>2023</v>
      </c>
      <c r="P5979" t="str">
        <f>MID(VLOOKUP($D5979,業務!$A$1:$E$11,2,FALSE),FIND("/",VLOOKUP($D5979,業務!$A$1:$E$11,2,FALSE))+1,2)</f>
        <v>專員</v>
      </c>
      <c r="Q5979">
        <f t="shared" si="280"/>
        <v>0.01</v>
      </c>
      <c r="R5979">
        <f t="shared" si="281"/>
        <v>1476</v>
      </c>
    </row>
    <row r="5980" spans="1:18" ht="15.75" customHeight="1">
      <c r="A5980" s="19">
        <v>5979</v>
      </c>
      <c r="B5980" s="4">
        <v>11</v>
      </c>
      <c r="C5980" s="15">
        <v>2</v>
      </c>
      <c r="D5980" s="21">
        <v>2</v>
      </c>
      <c r="E5980" s="22">
        <v>44953</v>
      </c>
      <c r="F5980" s="26">
        <v>50</v>
      </c>
      <c r="G5980" s="24">
        <v>0.13</v>
      </c>
      <c r="H5980">
        <f>VLOOKUP($B5980,產品!$A$1:$E$61,4,FALSE)*(1-$G5980)*$F5980</f>
        <v>43500</v>
      </c>
      <c r="I5980" s="58">
        <f>$H5980-VLOOKUP($B5980,產品!$A$2:$E$61,5,FALSE)*F5980-$R5980</f>
        <v>22847.5</v>
      </c>
      <c r="J5980">
        <f t="shared" si="279"/>
        <v>2023</v>
      </c>
      <c r="P5980" t="str">
        <f>MID(VLOOKUP($D5980,業務!$A$1:$E$11,2,FALSE),FIND("/",VLOOKUP($D5980,業務!$A$1:$E$11,2,FALSE))+1,2)</f>
        <v>經理</v>
      </c>
      <c r="Q5980">
        <f t="shared" si="280"/>
        <v>1.4999999999999999E-2</v>
      </c>
      <c r="R5980">
        <f t="shared" si="281"/>
        <v>652.5</v>
      </c>
    </row>
    <row r="5981" spans="1:18" ht="15.75" customHeight="1">
      <c r="A5981" s="19">
        <v>5980</v>
      </c>
      <c r="B5981" s="4">
        <v>54</v>
      </c>
      <c r="C5981" s="15">
        <v>284</v>
      </c>
      <c r="D5981" s="21">
        <v>7</v>
      </c>
      <c r="E5981" s="22">
        <v>44953</v>
      </c>
      <c r="F5981" s="26">
        <v>4</v>
      </c>
      <c r="G5981" s="24">
        <v>0.12</v>
      </c>
      <c r="H5981">
        <f>VLOOKUP($B5981,產品!$A$1:$E$61,4,FALSE)*(1-$G5981)*$F5981</f>
        <v>63360</v>
      </c>
      <c r="I5981" s="58">
        <f>$H5981-VLOOKUP($B5981,產品!$A$2:$E$61,5,FALSE)*F5981-$R5981</f>
        <v>12199.68</v>
      </c>
      <c r="J5981">
        <f t="shared" si="279"/>
        <v>2023</v>
      </c>
      <c r="P5981" t="str">
        <f>MID(VLOOKUP($D5981,業務!$A$1:$E$11,2,FALSE),FIND("/",VLOOKUP($D5981,業務!$A$1:$E$11,2,FALSE))+1,2)</f>
        <v>副理</v>
      </c>
      <c r="Q5981">
        <f t="shared" si="280"/>
        <v>1.2E-2</v>
      </c>
      <c r="R5981">
        <f t="shared" si="281"/>
        <v>760.32</v>
      </c>
    </row>
    <row r="5982" spans="1:18" ht="15.75" customHeight="1">
      <c r="A5982" s="19">
        <v>5981</v>
      </c>
      <c r="B5982" s="4">
        <v>12</v>
      </c>
      <c r="C5982" s="15">
        <v>265</v>
      </c>
      <c r="D5982" s="21">
        <v>9</v>
      </c>
      <c r="E5982" s="33">
        <v>44953</v>
      </c>
      <c r="F5982" s="14">
        <v>14</v>
      </c>
      <c r="G5982" s="34">
        <v>0.08</v>
      </c>
      <c r="H5982">
        <f>VLOOKUP($B5982,產品!$A$1:$E$61,4,FALSE)*(1-$G5982)*$F5982</f>
        <v>12880</v>
      </c>
      <c r="I5982" s="58">
        <f>$H5982-VLOOKUP($B5982,產品!$A$2:$E$61,5,FALSE)*F5982-$R5982</f>
        <v>7086.8</v>
      </c>
      <c r="J5982">
        <f t="shared" si="279"/>
        <v>2023</v>
      </c>
      <c r="P5982" t="str">
        <f>MID(VLOOKUP($D5982,業務!$A$1:$E$11,2,FALSE),FIND("/",VLOOKUP($D5982,業務!$A$1:$E$11,2,FALSE))+1,2)</f>
        <v>經理</v>
      </c>
      <c r="Q5982">
        <f t="shared" si="280"/>
        <v>1.4999999999999999E-2</v>
      </c>
      <c r="R5982">
        <f t="shared" si="281"/>
        <v>193.2</v>
      </c>
    </row>
    <row r="5983" spans="1:18" ht="15.75" customHeight="1">
      <c r="A5983" s="19">
        <v>5982</v>
      </c>
      <c r="B5983" s="4">
        <v>7</v>
      </c>
      <c r="C5983" s="15">
        <v>8</v>
      </c>
      <c r="D5983" s="21">
        <v>9</v>
      </c>
      <c r="E5983" s="33">
        <v>44953</v>
      </c>
      <c r="F5983" s="14">
        <v>70</v>
      </c>
      <c r="G5983" s="34">
        <v>0.17</v>
      </c>
      <c r="H5983">
        <f>VLOOKUP($B5983,產品!$A$1:$E$61,4,FALSE)*(1-$G5983)*$F5983</f>
        <v>58100</v>
      </c>
      <c r="I5983" s="58">
        <f>$H5983-VLOOKUP($B5983,產品!$A$2:$E$61,5,FALSE)*F5983-$R5983</f>
        <v>29228.5</v>
      </c>
      <c r="J5983">
        <f t="shared" si="279"/>
        <v>2023</v>
      </c>
      <c r="P5983" t="str">
        <f>MID(VLOOKUP($D5983,業務!$A$1:$E$11,2,FALSE),FIND("/",VLOOKUP($D5983,業務!$A$1:$E$11,2,FALSE))+1,2)</f>
        <v>經理</v>
      </c>
      <c r="Q5983">
        <f t="shared" si="280"/>
        <v>1.4999999999999999E-2</v>
      </c>
      <c r="R5983">
        <f t="shared" si="281"/>
        <v>871.5</v>
      </c>
    </row>
    <row r="5984" spans="1:18" ht="15.75" customHeight="1">
      <c r="A5984" s="19">
        <v>5983</v>
      </c>
      <c r="B5984" s="4">
        <v>35</v>
      </c>
      <c r="C5984" s="15">
        <v>5</v>
      </c>
      <c r="D5984" s="21">
        <v>1</v>
      </c>
      <c r="E5984" s="22">
        <v>44954</v>
      </c>
      <c r="F5984" s="26">
        <v>7</v>
      </c>
      <c r="G5984" s="24">
        <v>0.14000000000000001</v>
      </c>
      <c r="H5984">
        <f>VLOOKUP($B5984,產品!$A$1:$E$61,4,FALSE)*(1-$G5984)*$F5984</f>
        <v>51170</v>
      </c>
      <c r="I5984" s="58">
        <f>$H5984-VLOOKUP($B5984,產品!$A$2:$E$61,5,FALSE)*F5984-$R5984</f>
        <v>14958.3</v>
      </c>
      <c r="J5984">
        <f t="shared" si="279"/>
        <v>2023</v>
      </c>
      <c r="P5984" t="str">
        <f>MID(VLOOKUP($D5984,業務!$A$1:$E$11,2,FALSE),FIND("/",VLOOKUP($D5984,業務!$A$1:$E$11,2,FALSE))+1,2)</f>
        <v>專員</v>
      </c>
      <c r="Q5984">
        <f t="shared" si="280"/>
        <v>0.01</v>
      </c>
      <c r="R5984">
        <f t="shared" si="281"/>
        <v>511.7</v>
      </c>
    </row>
    <row r="5985" spans="1:18" ht="15.75" customHeight="1">
      <c r="A5985" s="19">
        <v>5984</v>
      </c>
      <c r="B5985" s="4">
        <v>44</v>
      </c>
      <c r="C5985" s="15">
        <v>258</v>
      </c>
      <c r="D5985" s="21">
        <v>8</v>
      </c>
      <c r="E5985" s="22">
        <v>44954</v>
      </c>
      <c r="F5985" s="26">
        <v>4</v>
      </c>
      <c r="G5985" s="24">
        <v>0.13</v>
      </c>
      <c r="H5985">
        <f>VLOOKUP($B5985,產品!$A$1:$E$61,4,FALSE)*(1-$G5985)*$F5985</f>
        <v>69600</v>
      </c>
      <c r="I5985" s="58">
        <f>$H5985-VLOOKUP($B5985,產品!$A$2:$E$61,5,FALSE)*F5985-$R5985</f>
        <v>16904</v>
      </c>
      <c r="J5985">
        <f t="shared" si="279"/>
        <v>2023</v>
      </c>
      <c r="P5985" t="str">
        <f>MID(VLOOKUP($D5985,業務!$A$1:$E$11,2,FALSE),FIND("/",VLOOKUP($D5985,業務!$A$1:$E$11,2,FALSE))+1,2)</f>
        <v>專員</v>
      </c>
      <c r="Q5985">
        <f t="shared" si="280"/>
        <v>0.01</v>
      </c>
      <c r="R5985">
        <f t="shared" si="281"/>
        <v>696</v>
      </c>
    </row>
    <row r="5986" spans="1:18" ht="15.75" customHeight="1">
      <c r="A5986" s="19">
        <v>5985</v>
      </c>
      <c r="B5986" s="4">
        <v>38</v>
      </c>
      <c r="C5986" s="15">
        <v>2</v>
      </c>
      <c r="D5986" s="21">
        <v>7</v>
      </c>
      <c r="E5986" s="22">
        <v>44954</v>
      </c>
      <c r="F5986" s="26">
        <v>18</v>
      </c>
      <c r="G5986" s="24">
        <v>0.11</v>
      </c>
      <c r="H5986">
        <f>VLOOKUP($B5986,產品!$A$1:$E$61,4,FALSE)*(1-$G5986)*$F5986</f>
        <v>240300</v>
      </c>
      <c r="I5986" s="58">
        <f>$H5986-VLOOKUP($B5986,產品!$A$2:$E$61,5,FALSE)*F5986-$R5986</f>
        <v>61916.4</v>
      </c>
      <c r="J5986">
        <f t="shared" si="279"/>
        <v>2023</v>
      </c>
      <c r="P5986" t="str">
        <f>MID(VLOOKUP($D5986,業務!$A$1:$E$11,2,FALSE),FIND("/",VLOOKUP($D5986,業務!$A$1:$E$11,2,FALSE))+1,2)</f>
        <v>副理</v>
      </c>
      <c r="Q5986">
        <f t="shared" si="280"/>
        <v>1.2E-2</v>
      </c>
      <c r="R5986">
        <f t="shared" si="281"/>
        <v>2883.6</v>
      </c>
    </row>
    <row r="5987" spans="1:18" ht="15.75" customHeight="1">
      <c r="A5987" s="19">
        <v>5986</v>
      </c>
      <c r="B5987" s="4">
        <v>36</v>
      </c>
      <c r="C5987" s="15">
        <v>11</v>
      </c>
      <c r="D5987" s="21">
        <v>4</v>
      </c>
      <c r="E5987" s="22">
        <v>44955</v>
      </c>
      <c r="F5987" s="26">
        <v>12</v>
      </c>
      <c r="G5987" s="24">
        <v>0.09</v>
      </c>
      <c r="H5987">
        <f>VLOOKUP($B5987,產品!$A$1:$E$61,4,FALSE)*(1-$G5987)*$F5987</f>
        <v>98280</v>
      </c>
      <c r="I5987" s="58">
        <f>$H5987-VLOOKUP($B5987,產品!$A$2:$E$61,5,FALSE)*F5987-$R5987</f>
        <v>32300.639999999999</v>
      </c>
      <c r="J5987">
        <f t="shared" si="279"/>
        <v>2023</v>
      </c>
      <c r="P5987" t="str">
        <f>MID(VLOOKUP($D5987,業務!$A$1:$E$11,2,FALSE),FIND("/",VLOOKUP($D5987,業務!$A$1:$E$11,2,FALSE))+1,2)</f>
        <v>副理</v>
      </c>
      <c r="Q5987">
        <f t="shared" si="280"/>
        <v>1.2E-2</v>
      </c>
      <c r="R5987">
        <f t="shared" si="281"/>
        <v>1179.3600000000001</v>
      </c>
    </row>
    <row r="5988" spans="1:18" ht="15.75" customHeight="1">
      <c r="A5988" s="19">
        <v>5987</v>
      </c>
      <c r="B5988" s="4">
        <v>2</v>
      </c>
      <c r="C5988" s="15">
        <v>259</v>
      </c>
      <c r="D5988" s="21">
        <v>6</v>
      </c>
      <c r="E5988" s="22">
        <v>44955</v>
      </c>
      <c r="F5988" s="26">
        <v>30</v>
      </c>
      <c r="G5988" s="24">
        <v>0.14000000000000001</v>
      </c>
      <c r="H5988">
        <f>VLOOKUP($B5988,產品!$A$1:$E$61,4,FALSE)*(1-$G5988)*$F5988</f>
        <v>25800</v>
      </c>
      <c r="I5988" s="58">
        <f>$H5988-VLOOKUP($B5988,產品!$A$2:$E$61,5,FALSE)*F5988-$R5988</f>
        <v>13542</v>
      </c>
      <c r="J5988">
        <f t="shared" si="279"/>
        <v>2023</v>
      </c>
      <c r="P5988" t="str">
        <f>MID(VLOOKUP($D5988,業務!$A$1:$E$11,2,FALSE),FIND("/",VLOOKUP($D5988,業務!$A$1:$E$11,2,FALSE))+1,2)</f>
        <v>專員</v>
      </c>
      <c r="Q5988">
        <f t="shared" si="280"/>
        <v>0.01</v>
      </c>
      <c r="R5988">
        <f t="shared" si="281"/>
        <v>258</v>
      </c>
    </row>
    <row r="5989" spans="1:18" ht="15.75" customHeight="1">
      <c r="A5989" s="19">
        <v>5988</v>
      </c>
      <c r="B5989" s="4">
        <v>57</v>
      </c>
      <c r="C5989" s="15">
        <v>275</v>
      </c>
      <c r="D5989" s="21">
        <v>5</v>
      </c>
      <c r="E5989" s="22">
        <v>44955</v>
      </c>
      <c r="F5989" s="26">
        <v>13</v>
      </c>
      <c r="G5989" s="24">
        <v>0.17</v>
      </c>
      <c r="H5989">
        <f>VLOOKUP($B5989,產品!$A$1:$E$61,4,FALSE)*(1-$G5989)*$F5989</f>
        <v>194220</v>
      </c>
      <c r="I5989" s="58">
        <f>$H5989-VLOOKUP($B5989,產品!$A$2:$E$61,5,FALSE)*F5989-$R5989</f>
        <v>28477.8</v>
      </c>
      <c r="J5989">
        <f t="shared" si="279"/>
        <v>2023</v>
      </c>
      <c r="P5989" t="str">
        <f>MID(VLOOKUP($D5989,業務!$A$1:$E$11,2,FALSE),FIND("/",VLOOKUP($D5989,業務!$A$1:$E$11,2,FALSE))+1,2)</f>
        <v>專員</v>
      </c>
      <c r="Q5989">
        <f t="shared" si="280"/>
        <v>0.01</v>
      </c>
      <c r="R5989">
        <f t="shared" si="281"/>
        <v>1942.2</v>
      </c>
    </row>
    <row r="5990" spans="1:18" ht="15.75" customHeight="1">
      <c r="A5990" s="19">
        <v>5989</v>
      </c>
      <c r="B5990" s="4">
        <v>21</v>
      </c>
      <c r="C5990" s="15">
        <v>261</v>
      </c>
      <c r="D5990" s="21">
        <v>4</v>
      </c>
      <c r="E5990" s="22">
        <v>44955</v>
      </c>
      <c r="F5990" s="26">
        <v>175</v>
      </c>
      <c r="G5990" s="24">
        <v>0.18</v>
      </c>
      <c r="H5990">
        <f>VLOOKUP($B5990,產品!$A$1:$E$61,4,FALSE)*(1-$G5990)*$F5990</f>
        <v>258300</v>
      </c>
      <c r="I5990" s="58">
        <f>$H5990-VLOOKUP($B5990,產品!$A$2:$E$61,5,FALSE)*F5990-$R5990</f>
        <v>129200.4</v>
      </c>
      <c r="J5990">
        <f t="shared" si="279"/>
        <v>2023</v>
      </c>
      <c r="P5990" t="str">
        <f>MID(VLOOKUP($D5990,業務!$A$1:$E$11,2,FALSE),FIND("/",VLOOKUP($D5990,業務!$A$1:$E$11,2,FALSE))+1,2)</f>
        <v>副理</v>
      </c>
      <c r="Q5990">
        <f t="shared" si="280"/>
        <v>1.2E-2</v>
      </c>
      <c r="R5990">
        <f t="shared" si="281"/>
        <v>3099.6</v>
      </c>
    </row>
    <row r="5991" spans="1:18" ht="15.75" customHeight="1">
      <c r="A5991" s="19">
        <v>5990</v>
      </c>
      <c r="B5991" s="4">
        <v>45</v>
      </c>
      <c r="C5991" s="15">
        <v>126</v>
      </c>
      <c r="D5991" s="21">
        <v>3</v>
      </c>
      <c r="E5991" s="22">
        <v>44955</v>
      </c>
      <c r="F5991" s="26">
        <v>20</v>
      </c>
      <c r="G5991" s="24">
        <v>0.15</v>
      </c>
      <c r="H5991">
        <f>VLOOKUP($B5991,產品!$A$1:$E$61,4,FALSE)*(1-$G5991)*$F5991</f>
        <v>238000</v>
      </c>
      <c r="I5991" s="58">
        <f>$H5991-VLOOKUP($B5991,產品!$A$2:$E$61,5,FALSE)*F5991-$R5991</f>
        <v>52192</v>
      </c>
      <c r="J5991">
        <f t="shared" si="279"/>
        <v>2023</v>
      </c>
      <c r="P5991" t="str">
        <f>MID(VLOOKUP($D5991,業務!$A$1:$E$11,2,FALSE),FIND("/",VLOOKUP($D5991,業務!$A$1:$E$11,2,FALSE))+1,2)</f>
        <v>協理</v>
      </c>
      <c r="Q5991">
        <f t="shared" si="280"/>
        <v>1.6E-2</v>
      </c>
      <c r="R5991">
        <f t="shared" si="281"/>
        <v>3808</v>
      </c>
    </row>
    <row r="5992" spans="1:18" ht="15.75" customHeight="1">
      <c r="A5992" s="19">
        <v>5991</v>
      </c>
      <c r="B5992" s="4">
        <v>13</v>
      </c>
      <c r="C5992" s="15">
        <v>1</v>
      </c>
      <c r="D5992" s="21">
        <v>9</v>
      </c>
      <c r="E5992" s="33">
        <v>44955</v>
      </c>
      <c r="F5992" s="14">
        <v>50</v>
      </c>
      <c r="G5992" s="34">
        <v>0.08</v>
      </c>
      <c r="H5992">
        <f>VLOOKUP($B5992,產品!$A$1:$E$61,4,FALSE)*(1-$G5992)*$F5992</f>
        <v>82800</v>
      </c>
      <c r="I5992" s="58">
        <f>$H5992-VLOOKUP($B5992,產品!$A$2:$E$61,5,FALSE)*F5992-$R5992</f>
        <v>45558</v>
      </c>
      <c r="J5992">
        <f t="shared" si="279"/>
        <v>2023</v>
      </c>
      <c r="P5992" t="str">
        <f>MID(VLOOKUP($D5992,業務!$A$1:$E$11,2,FALSE),FIND("/",VLOOKUP($D5992,業務!$A$1:$E$11,2,FALSE))+1,2)</f>
        <v>經理</v>
      </c>
      <c r="Q5992">
        <f t="shared" si="280"/>
        <v>1.4999999999999999E-2</v>
      </c>
      <c r="R5992">
        <f t="shared" si="281"/>
        <v>1242</v>
      </c>
    </row>
    <row r="5993" spans="1:18" ht="15.75" customHeight="1">
      <c r="A5993" s="19">
        <v>5992</v>
      </c>
      <c r="B5993" s="4">
        <v>54</v>
      </c>
      <c r="C5993" s="15">
        <v>3</v>
      </c>
      <c r="D5993" s="21">
        <v>4</v>
      </c>
      <c r="E5993" s="22">
        <v>44956</v>
      </c>
      <c r="F5993" s="26">
        <v>3</v>
      </c>
      <c r="G5993" s="24">
        <v>0.11</v>
      </c>
      <c r="H5993">
        <f>VLOOKUP($B5993,產品!$A$1:$E$61,4,FALSE)*(1-$G5993)*$F5993</f>
        <v>48060</v>
      </c>
      <c r="I5993" s="58">
        <f>$H5993-VLOOKUP($B5993,產品!$A$2:$E$61,5,FALSE)*F5993-$R5993</f>
        <v>9683.2800000000007</v>
      </c>
      <c r="J5993">
        <f t="shared" si="279"/>
        <v>2023</v>
      </c>
      <c r="P5993" t="str">
        <f>MID(VLOOKUP($D5993,業務!$A$1:$E$11,2,FALSE),FIND("/",VLOOKUP($D5993,業務!$A$1:$E$11,2,FALSE))+1,2)</f>
        <v>副理</v>
      </c>
      <c r="Q5993">
        <f t="shared" si="280"/>
        <v>1.2E-2</v>
      </c>
      <c r="R5993">
        <f t="shared" si="281"/>
        <v>576.72</v>
      </c>
    </row>
    <row r="5994" spans="1:18" ht="15.75" customHeight="1">
      <c r="A5994" s="19">
        <v>5993</v>
      </c>
      <c r="B5994" s="4">
        <v>29</v>
      </c>
      <c r="C5994" s="15">
        <v>8</v>
      </c>
      <c r="D5994" s="21">
        <v>10</v>
      </c>
      <c r="E5994" s="22">
        <v>44956</v>
      </c>
      <c r="F5994" s="26">
        <v>4</v>
      </c>
      <c r="G5994" s="24">
        <v>7.0000000000000007E-2</v>
      </c>
      <c r="H5994">
        <f>VLOOKUP($B5994,產品!$A$1:$E$61,4,FALSE)*(1-$G5994)*$F5994</f>
        <v>22320</v>
      </c>
      <c r="I5994" s="58">
        <f>$H5994-VLOOKUP($B5994,產品!$A$2:$E$61,5,FALSE)*F5994-$R5994</f>
        <v>7696.8</v>
      </c>
      <c r="J5994">
        <f t="shared" si="279"/>
        <v>2023</v>
      </c>
      <c r="P5994" t="str">
        <f>MID(VLOOKUP($D5994,業務!$A$1:$E$11,2,FALSE),FIND("/",VLOOKUP($D5994,業務!$A$1:$E$11,2,FALSE))+1,2)</f>
        <v>專員</v>
      </c>
      <c r="Q5994">
        <f t="shared" si="280"/>
        <v>0.01</v>
      </c>
      <c r="R5994">
        <f t="shared" si="281"/>
        <v>223.20000000000002</v>
      </c>
    </row>
    <row r="5995" spans="1:18" ht="15.75" customHeight="1">
      <c r="A5995" s="19">
        <v>5994</v>
      </c>
      <c r="B5995" s="4">
        <v>16</v>
      </c>
      <c r="C5995" s="15">
        <v>260</v>
      </c>
      <c r="D5995" s="21">
        <v>1</v>
      </c>
      <c r="E5995" s="22">
        <v>44956</v>
      </c>
      <c r="F5995" s="26">
        <v>75</v>
      </c>
      <c r="G5995" s="24">
        <v>0.13</v>
      </c>
      <c r="H5995">
        <f>VLOOKUP($B5995,產品!$A$1:$E$61,4,FALSE)*(1-$G5995)*$F5995</f>
        <v>117450</v>
      </c>
      <c r="I5995" s="58">
        <f>$H5995-VLOOKUP($B5995,產品!$A$2:$E$61,5,FALSE)*F5995-$R5995</f>
        <v>62275.5</v>
      </c>
      <c r="J5995">
        <f t="shared" si="279"/>
        <v>2023</v>
      </c>
      <c r="P5995" t="str">
        <f>MID(VLOOKUP($D5995,業務!$A$1:$E$11,2,FALSE),FIND("/",VLOOKUP($D5995,業務!$A$1:$E$11,2,FALSE))+1,2)</f>
        <v>專員</v>
      </c>
      <c r="Q5995">
        <f t="shared" si="280"/>
        <v>0.01</v>
      </c>
      <c r="R5995">
        <f t="shared" si="281"/>
        <v>1174.5</v>
      </c>
    </row>
    <row r="5996" spans="1:18" ht="15.75" customHeight="1">
      <c r="A5996" s="19">
        <v>5995</v>
      </c>
      <c r="B5996" s="4">
        <v>12</v>
      </c>
      <c r="C5996" s="15">
        <v>140</v>
      </c>
      <c r="D5996" s="21">
        <v>8</v>
      </c>
      <c r="E5996" s="22">
        <v>44956</v>
      </c>
      <c r="F5996" s="26">
        <v>14</v>
      </c>
      <c r="G5996" s="24">
        <v>0.15</v>
      </c>
      <c r="H5996">
        <f>VLOOKUP($B5996,產品!$A$1:$E$61,4,FALSE)*(1-$G5996)*$F5996</f>
        <v>11900</v>
      </c>
      <c r="I5996" s="58">
        <f>$H5996-VLOOKUP($B5996,產品!$A$2:$E$61,5,FALSE)*F5996-$R5996</f>
        <v>6181</v>
      </c>
      <c r="J5996">
        <f t="shared" si="279"/>
        <v>2023</v>
      </c>
      <c r="P5996" t="str">
        <f>MID(VLOOKUP($D5996,業務!$A$1:$E$11,2,FALSE),FIND("/",VLOOKUP($D5996,業務!$A$1:$E$11,2,FALSE))+1,2)</f>
        <v>專員</v>
      </c>
      <c r="Q5996">
        <f t="shared" si="280"/>
        <v>0.01</v>
      </c>
      <c r="R5996">
        <f t="shared" si="281"/>
        <v>119</v>
      </c>
    </row>
    <row r="5997" spans="1:18" ht="15.75" customHeight="1">
      <c r="A5997" s="19">
        <v>5996</v>
      </c>
      <c r="B5997" s="4">
        <v>10</v>
      </c>
      <c r="C5997" s="15">
        <v>258</v>
      </c>
      <c r="D5997" s="21">
        <v>1</v>
      </c>
      <c r="E5997" s="33">
        <v>44956</v>
      </c>
      <c r="F5997" s="14">
        <v>300</v>
      </c>
      <c r="G5997" s="34">
        <v>0.18</v>
      </c>
      <c r="H5997">
        <f>VLOOKUP($B5997,產品!$A$1:$E$61,4,FALSE)*(1-$G5997)*$F5997</f>
        <v>246000.00000000003</v>
      </c>
      <c r="I5997" s="58">
        <f>$H5997-VLOOKUP($B5997,產品!$A$2:$E$61,5,FALSE)*F5997-$R5997</f>
        <v>123540.00000000003</v>
      </c>
      <c r="J5997">
        <f t="shared" si="279"/>
        <v>2023</v>
      </c>
      <c r="P5997" t="str">
        <f>MID(VLOOKUP($D5997,業務!$A$1:$E$11,2,FALSE),FIND("/",VLOOKUP($D5997,業務!$A$1:$E$11,2,FALSE))+1,2)</f>
        <v>專員</v>
      </c>
      <c r="Q5997">
        <f t="shared" si="280"/>
        <v>0.01</v>
      </c>
      <c r="R5997">
        <f t="shared" si="281"/>
        <v>2460.0000000000005</v>
      </c>
    </row>
    <row r="5998" spans="1:18" ht="15.75" customHeight="1">
      <c r="A5998" s="19">
        <v>5997</v>
      </c>
      <c r="B5998" s="4">
        <v>52</v>
      </c>
      <c r="C5998" s="15">
        <v>4</v>
      </c>
      <c r="D5998" s="21">
        <v>6</v>
      </c>
      <c r="E5998" s="22">
        <v>44957</v>
      </c>
      <c r="F5998" s="26">
        <v>5</v>
      </c>
      <c r="G5998" s="24">
        <v>0.19</v>
      </c>
      <c r="H5998">
        <f>VLOOKUP($B5998,產品!$A$1:$E$61,4,FALSE)*(1-$G5998)*$F5998</f>
        <v>89100</v>
      </c>
      <c r="I5998" s="58">
        <f>$H5998-VLOOKUP($B5998,產品!$A$2:$E$61,5,FALSE)*F5998-$R5998</f>
        <v>11209.000000000015</v>
      </c>
      <c r="J5998">
        <f t="shared" si="279"/>
        <v>2023</v>
      </c>
      <c r="P5998" t="str">
        <f>MID(VLOOKUP($D5998,業務!$A$1:$E$11,2,FALSE),FIND("/",VLOOKUP($D5998,業務!$A$1:$E$11,2,FALSE))+1,2)</f>
        <v>專員</v>
      </c>
      <c r="Q5998">
        <f t="shared" si="280"/>
        <v>0.01</v>
      </c>
      <c r="R5998">
        <f t="shared" si="281"/>
        <v>891</v>
      </c>
    </row>
    <row r="5999" spans="1:18" ht="15.75" customHeight="1">
      <c r="A5999" s="19">
        <v>5998</v>
      </c>
      <c r="B5999" s="4">
        <v>56</v>
      </c>
      <c r="C5999" s="15">
        <v>140</v>
      </c>
      <c r="D5999" s="21">
        <v>5</v>
      </c>
      <c r="E5999" s="22">
        <v>44957</v>
      </c>
      <c r="F5999" s="26">
        <v>2</v>
      </c>
      <c r="G5999" s="24">
        <v>0.15</v>
      </c>
      <c r="H5999">
        <f>VLOOKUP($B5999,產品!$A$1:$E$61,4,FALSE)*(1-$G5999)*$F5999</f>
        <v>37400</v>
      </c>
      <c r="I5999" s="58">
        <f>$H5999-VLOOKUP($B5999,產品!$A$2:$E$61,5,FALSE)*F5999-$R5999</f>
        <v>6226.0000000000036</v>
      </c>
      <c r="J5999">
        <f t="shared" si="279"/>
        <v>2023</v>
      </c>
      <c r="P5999" t="str">
        <f>MID(VLOOKUP($D5999,業務!$A$1:$E$11,2,FALSE),FIND("/",VLOOKUP($D5999,業務!$A$1:$E$11,2,FALSE))+1,2)</f>
        <v>專員</v>
      </c>
      <c r="Q5999">
        <f t="shared" si="280"/>
        <v>0.01</v>
      </c>
      <c r="R5999">
        <f t="shared" si="281"/>
        <v>374</v>
      </c>
    </row>
    <row r="6000" spans="1:18" ht="15.75" customHeight="1">
      <c r="A6000" s="19">
        <v>5999</v>
      </c>
      <c r="B6000" s="4">
        <v>32</v>
      </c>
      <c r="C6000" s="15">
        <v>134</v>
      </c>
      <c r="D6000" s="21">
        <v>10</v>
      </c>
      <c r="E6000" s="22">
        <v>44958</v>
      </c>
      <c r="F6000" s="26">
        <v>2</v>
      </c>
      <c r="G6000" s="24">
        <v>0.2</v>
      </c>
      <c r="H6000">
        <f>VLOOKUP($B6000,產品!$A$1:$E$61,4,FALSE)*(1-$G6000)*$F6000</f>
        <v>12000</v>
      </c>
      <c r="I6000" s="58">
        <f>$H6000-VLOOKUP($B6000,產品!$A$2:$E$61,5,FALSE)*F6000-$R6000</f>
        <v>2880</v>
      </c>
      <c r="J6000">
        <f t="shared" si="279"/>
        <v>2023</v>
      </c>
      <c r="P6000" t="str">
        <f>MID(VLOOKUP($D6000,業務!$A$1:$E$11,2,FALSE),FIND("/",VLOOKUP($D6000,業務!$A$1:$E$11,2,FALSE))+1,2)</f>
        <v>專員</v>
      </c>
      <c r="Q6000">
        <f t="shared" si="280"/>
        <v>0.01</v>
      </c>
      <c r="R6000">
        <f t="shared" si="281"/>
        <v>120</v>
      </c>
    </row>
    <row r="6001" spans="1:18" ht="15.75" customHeight="1">
      <c r="A6001" s="19">
        <v>6000</v>
      </c>
      <c r="B6001" s="4">
        <v>29</v>
      </c>
      <c r="C6001" s="15">
        <v>12</v>
      </c>
      <c r="D6001" s="21">
        <v>8</v>
      </c>
      <c r="E6001" s="22">
        <v>44958</v>
      </c>
      <c r="F6001" s="26">
        <v>3</v>
      </c>
      <c r="G6001" s="24">
        <v>0.12</v>
      </c>
      <c r="H6001">
        <f>VLOOKUP($B6001,產品!$A$1:$E$61,4,FALSE)*(1-$G6001)*$F6001</f>
        <v>15840</v>
      </c>
      <c r="I6001" s="58">
        <f>$H6001-VLOOKUP($B6001,產品!$A$2:$E$61,5,FALSE)*F6001-$R6001</f>
        <v>4881.6000000000004</v>
      </c>
      <c r="J6001">
        <f t="shared" si="279"/>
        <v>2023</v>
      </c>
      <c r="P6001" t="str">
        <f>MID(VLOOKUP($D6001,業務!$A$1:$E$11,2,FALSE),FIND("/",VLOOKUP($D6001,業務!$A$1:$E$11,2,FALSE))+1,2)</f>
        <v>專員</v>
      </c>
      <c r="Q6001">
        <f t="shared" si="280"/>
        <v>0.01</v>
      </c>
      <c r="R6001">
        <f t="shared" si="281"/>
        <v>158.4</v>
      </c>
    </row>
    <row r="6002" spans="1:18" ht="15.75" customHeight="1">
      <c r="A6002" s="19">
        <v>6001</v>
      </c>
      <c r="B6002" s="4">
        <v>53</v>
      </c>
      <c r="C6002" s="15">
        <v>113</v>
      </c>
      <c r="D6002" s="21">
        <v>3</v>
      </c>
      <c r="E6002" s="22">
        <v>44958</v>
      </c>
      <c r="F6002" s="26">
        <v>2</v>
      </c>
      <c r="G6002" s="24">
        <v>0.13</v>
      </c>
      <c r="H6002">
        <f>VLOOKUP($B6002,產品!$A$1:$E$61,4,FALSE)*(1-$G6002)*$F6002</f>
        <v>26100</v>
      </c>
      <c r="I6002" s="58">
        <f>$H6002-VLOOKUP($B6002,產品!$A$2:$E$61,5,FALSE)*F6002-$R6002</f>
        <v>4682.3999999999996</v>
      </c>
      <c r="J6002">
        <f t="shared" si="279"/>
        <v>2023</v>
      </c>
      <c r="P6002" t="str">
        <f>MID(VLOOKUP($D6002,業務!$A$1:$E$11,2,FALSE),FIND("/",VLOOKUP($D6002,業務!$A$1:$E$11,2,FALSE))+1,2)</f>
        <v>協理</v>
      </c>
      <c r="Q6002">
        <f t="shared" si="280"/>
        <v>1.6E-2</v>
      </c>
      <c r="R6002">
        <f t="shared" si="281"/>
        <v>417.6</v>
      </c>
    </row>
    <row r="6003" spans="1:18" ht="15.75" customHeight="1">
      <c r="A6003" s="19">
        <v>6002</v>
      </c>
      <c r="B6003" s="4">
        <v>38</v>
      </c>
      <c r="C6003" s="15">
        <v>293</v>
      </c>
      <c r="D6003" s="21">
        <v>5</v>
      </c>
      <c r="E6003" s="22">
        <v>44958</v>
      </c>
      <c r="F6003" s="26">
        <v>7</v>
      </c>
      <c r="G6003" s="24">
        <v>0.14000000000000001</v>
      </c>
      <c r="H6003">
        <f>VLOOKUP($B6003,產品!$A$1:$E$61,4,FALSE)*(1-$G6003)*$F6003</f>
        <v>90300</v>
      </c>
      <c r="I6003" s="58">
        <f>$H6003-VLOOKUP($B6003,產品!$A$2:$E$61,5,FALSE)*F6003-$R6003</f>
        <v>21147</v>
      </c>
      <c r="J6003">
        <f t="shared" si="279"/>
        <v>2023</v>
      </c>
      <c r="P6003" t="str">
        <f>MID(VLOOKUP($D6003,業務!$A$1:$E$11,2,FALSE),FIND("/",VLOOKUP($D6003,業務!$A$1:$E$11,2,FALSE))+1,2)</f>
        <v>專員</v>
      </c>
      <c r="Q6003">
        <f t="shared" si="280"/>
        <v>0.01</v>
      </c>
      <c r="R6003">
        <f t="shared" si="281"/>
        <v>903</v>
      </c>
    </row>
    <row r="6004" spans="1:18" ht="15.75" customHeight="1">
      <c r="A6004" s="19">
        <v>6003</v>
      </c>
      <c r="B6004" s="4">
        <v>11</v>
      </c>
      <c r="C6004" s="15">
        <v>257</v>
      </c>
      <c r="D6004" s="21">
        <v>4</v>
      </c>
      <c r="E6004" s="22">
        <v>44958</v>
      </c>
      <c r="F6004" s="26">
        <v>200</v>
      </c>
      <c r="G6004" s="24">
        <v>0.12</v>
      </c>
      <c r="H6004">
        <f>VLOOKUP($B6004,產品!$A$1:$E$61,4,FALSE)*(1-$G6004)*$F6004</f>
        <v>176000</v>
      </c>
      <c r="I6004" s="58">
        <f>$H6004-VLOOKUP($B6004,產品!$A$2:$E$61,5,FALSE)*F6004-$R6004</f>
        <v>93888</v>
      </c>
      <c r="J6004">
        <f t="shared" si="279"/>
        <v>2023</v>
      </c>
      <c r="P6004" t="str">
        <f>MID(VLOOKUP($D6004,業務!$A$1:$E$11,2,FALSE),FIND("/",VLOOKUP($D6004,業務!$A$1:$E$11,2,FALSE))+1,2)</f>
        <v>副理</v>
      </c>
      <c r="Q6004">
        <f t="shared" si="280"/>
        <v>1.2E-2</v>
      </c>
      <c r="R6004">
        <f t="shared" si="281"/>
        <v>2112</v>
      </c>
    </row>
    <row r="6005" spans="1:18" ht="15.75" customHeight="1">
      <c r="A6005" s="19">
        <v>6004</v>
      </c>
      <c r="B6005" s="4">
        <v>14</v>
      </c>
      <c r="C6005" s="15">
        <v>117</v>
      </c>
      <c r="D6005" s="21">
        <v>9</v>
      </c>
      <c r="E6005" s="22">
        <v>44958</v>
      </c>
      <c r="F6005" s="26">
        <v>17</v>
      </c>
      <c r="G6005" s="24">
        <v>0.09</v>
      </c>
      <c r="H6005">
        <f>VLOOKUP($B6005,產品!$A$1:$E$61,4,FALSE)*(1-$G6005)*$F6005</f>
        <v>27846</v>
      </c>
      <c r="I6005" s="58">
        <f>$H6005-VLOOKUP($B6005,產品!$A$2:$E$61,5,FALSE)*F6005-$R6005</f>
        <v>15188.31</v>
      </c>
      <c r="J6005">
        <f t="shared" si="279"/>
        <v>2023</v>
      </c>
      <c r="P6005" t="str">
        <f>MID(VLOOKUP($D6005,業務!$A$1:$E$11,2,FALSE),FIND("/",VLOOKUP($D6005,業務!$A$1:$E$11,2,FALSE))+1,2)</f>
        <v>經理</v>
      </c>
      <c r="Q6005">
        <f t="shared" si="280"/>
        <v>1.4999999999999999E-2</v>
      </c>
      <c r="R6005">
        <f t="shared" si="281"/>
        <v>417.69</v>
      </c>
    </row>
    <row r="6006" spans="1:18" ht="15.75" customHeight="1">
      <c r="A6006" s="19">
        <v>6005</v>
      </c>
      <c r="B6006" s="4">
        <v>20</v>
      </c>
      <c r="C6006" s="15">
        <v>8</v>
      </c>
      <c r="D6006" s="21">
        <v>5</v>
      </c>
      <c r="E6006" s="22">
        <v>44958</v>
      </c>
      <c r="F6006" s="26">
        <v>50</v>
      </c>
      <c r="G6006" s="24">
        <v>0.05</v>
      </c>
      <c r="H6006">
        <f>VLOOKUP($B6006,產品!$A$1:$E$61,4,FALSE)*(1-$G6006)*$F6006</f>
        <v>85500</v>
      </c>
      <c r="I6006" s="58">
        <f>$H6006-VLOOKUP($B6006,產品!$A$2:$E$61,5,FALSE)*F6006-$R6006</f>
        <v>48645</v>
      </c>
      <c r="J6006">
        <f t="shared" si="279"/>
        <v>2023</v>
      </c>
      <c r="P6006" t="str">
        <f>MID(VLOOKUP($D6006,業務!$A$1:$E$11,2,FALSE),FIND("/",VLOOKUP($D6006,業務!$A$1:$E$11,2,FALSE))+1,2)</f>
        <v>專員</v>
      </c>
      <c r="Q6006">
        <f t="shared" si="280"/>
        <v>0.01</v>
      </c>
      <c r="R6006">
        <f t="shared" si="281"/>
        <v>855</v>
      </c>
    </row>
    <row r="6007" spans="1:18" ht="15.75" customHeight="1">
      <c r="A6007" s="19">
        <v>6006</v>
      </c>
      <c r="B6007" s="4">
        <v>11</v>
      </c>
      <c r="C6007" s="15">
        <v>134</v>
      </c>
      <c r="D6007" s="21">
        <v>2</v>
      </c>
      <c r="E6007" s="33">
        <v>44958</v>
      </c>
      <c r="F6007" s="14">
        <v>175</v>
      </c>
      <c r="G6007" s="34">
        <v>7.0000000000000007E-2</v>
      </c>
      <c r="H6007">
        <f>VLOOKUP($B6007,產品!$A$1:$E$61,4,FALSE)*(1-$G6007)*$F6007</f>
        <v>162749.99999999997</v>
      </c>
      <c r="I6007" s="58">
        <f>$H6007-VLOOKUP($B6007,產品!$A$2:$E$61,5,FALSE)*F6007-$R6007</f>
        <v>90308.749999999971</v>
      </c>
      <c r="J6007">
        <f t="shared" si="279"/>
        <v>2023</v>
      </c>
      <c r="P6007" t="str">
        <f>MID(VLOOKUP($D6007,業務!$A$1:$E$11,2,FALSE),FIND("/",VLOOKUP($D6007,業務!$A$1:$E$11,2,FALSE))+1,2)</f>
        <v>經理</v>
      </c>
      <c r="Q6007">
        <f t="shared" si="280"/>
        <v>1.4999999999999999E-2</v>
      </c>
      <c r="R6007">
        <f t="shared" si="281"/>
        <v>2441.2499999999995</v>
      </c>
    </row>
    <row r="6008" spans="1:18" ht="15.75" customHeight="1">
      <c r="A6008" s="19">
        <v>6007</v>
      </c>
      <c r="B6008" s="4">
        <v>11</v>
      </c>
      <c r="C6008" s="15">
        <v>5</v>
      </c>
      <c r="D6008" s="21">
        <v>6</v>
      </c>
      <c r="E6008" s="22">
        <v>44959</v>
      </c>
      <c r="F6008" s="26">
        <v>30</v>
      </c>
      <c r="G6008" s="24">
        <v>0.09</v>
      </c>
      <c r="H6008">
        <f>VLOOKUP($B6008,產品!$A$1:$E$61,4,FALSE)*(1-$G6008)*$F6008</f>
        <v>27300</v>
      </c>
      <c r="I6008" s="58">
        <f>$H6008-VLOOKUP($B6008,產品!$A$2:$E$61,5,FALSE)*F6008-$R6008</f>
        <v>15027</v>
      </c>
      <c r="J6008">
        <f t="shared" si="279"/>
        <v>2023</v>
      </c>
      <c r="P6008" t="str">
        <f>MID(VLOOKUP($D6008,業務!$A$1:$E$11,2,FALSE),FIND("/",VLOOKUP($D6008,業務!$A$1:$E$11,2,FALSE))+1,2)</f>
        <v>專員</v>
      </c>
      <c r="Q6008">
        <f t="shared" si="280"/>
        <v>0.01</v>
      </c>
      <c r="R6008">
        <f t="shared" si="281"/>
        <v>273</v>
      </c>
    </row>
    <row r="6009" spans="1:18" ht="15.75" customHeight="1">
      <c r="A6009" s="19">
        <v>6008</v>
      </c>
      <c r="B6009" s="4">
        <v>14</v>
      </c>
      <c r="C6009" s="15">
        <v>282</v>
      </c>
      <c r="D6009" s="21">
        <v>4</v>
      </c>
      <c r="E6009" s="22">
        <v>44959</v>
      </c>
      <c r="F6009" s="26">
        <v>60</v>
      </c>
      <c r="G6009" s="24">
        <v>0.1</v>
      </c>
      <c r="H6009">
        <f>VLOOKUP($B6009,產品!$A$1:$E$61,4,FALSE)*(1-$G6009)*$F6009</f>
        <v>97200</v>
      </c>
      <c r="I6009" s="58">
        <f>$H6009-VLOOKUP($B6009,產品!$A$2:$E$61,5,FALSE)*F6009-$R6009</f>
        <v>52833.599999999999</v>
      </c>
      <c r="J6009">
        <f t="shared" si="279"/>
        <v>2023</v>
      </c>
      <c r="P6009" t="str">
        <f>MID(VLOOKUP($D6009,業務!$A$1:$E$11,2,FALSE),FIND("/",VLOOKUP($D6009,業務!$A$1:$E$11,2,FALSE))+1,2)</f>
        <v>副理</v>
      </c>
      <c r="Q6009">
        <f t="shared" si="280"/>
        <v>1.2E-2</v>
      </c>
      <c r="R6009">
        <f t="shared" si="281"/>
        <v>1166.4000000000001</v>
      </c>
    </row>
    <row r="6010" spans="1:18" ht="15.75" customHeight="1">
      <c r="A6010" s="19">
        <v>6009</v>
      </c>
      <c r="B6010" s="4">
        <v>48</v>
      </c>
      <c r="C6010" s="15">
        <v>126</v>
      </c>
      <c r="D6010" s="21">
        <v>6</v>
      </c>
      <c r="E6010" s="22">
        <v>44960</v>
      </c>
      <c r="F6010" s="26">
        <v>4</v>
      </c>
      <c r="G6010" s="24">
        <v>0.17</v>
      </c>
      <c r="H6010">
        <f>VLOOKUP($B6010,產品!$A$1:$E$61,4,FALSE)*(1-$G6010)*$F6010</f>
        <v>73040</v>
      </c>
      <c r="I6010" s="58">
        <f>$H6010-VLOOKUP($B6010,產品!$A$2:$E$61,5,FALSE)*F6010-$R6010</f>
        <v>15109.6</v>
      </c>
      <c r="J6010">
        <f t="shared" si="279"/>
        <v>2023</v>
      </c>
      <c r="P6010" t="str">
        <f>MID(VLOOKUP($D6010,業務!$A$1:$E$11,2,FALSE),FIND("/",VLOOKUP($D6010,業務!$A$1:$E$11,2,FALSE))+1,2)</f>
        <v>專員</v>
      </c>
      <c r="Q6010">
        <f t="shared" si="280"/>
        <v>0.01</v>
      </c>
      <c r="R6010">
        <f t="shared" si="281"/>
        <v>730.4</v>
      </c>
    </row>
    <row r="6011" spans="1:18" ht="15.75" customHeight="1">
      <c r="A6011" s="19">
        <v>6010</v>
      </c>
      <c r="B6011" s="4">
        <v>2</v>
      </c>
      <c r="C6011" s="15">
        <v>5</v>
      </c>
      <c r="D6011" s="21">
        <v>7</v>
      </c>
      <c r="E6011" s="22">
        <v>44960</v>
      </c>
      <c r="F6011" s="26">
        <v>14</v>
      </c>
      <c r="G6011" s="24">
        <v>0.13</v>
      </c>
      <c r="H6011">
        <f>VLOOKUP($B6011,產品!$A$1:$E$61,4,FALSE)*(1-$G6011)*$F6011</f>
        <v>12180</v>
      </c>
      <c r="I6011" s="58">
        <f>$H6011-VLOOKUP($B6011,產品!$A$2:$E$61,5,FALSE)*F6011-$R6011</f>
        <v>6433.84</v>
      </c>
      <c r="J6011">
        <f t="shared" si="279"/>
        <v>2023</v>
      </c>
      <c r="P6011" t="str">
        <f>MID(VLOOKUP($D6011,業務!$A$1:$E$11,2,FALSE),FIND("/",VLOOKUP($D6011,業務!$A$1:$E$11,2,FALSE))+1,2)</f>
        <v>副理</v>
      </c>
      <c r="Q6011">
        <f t="shared" si="280"/>
        <v>1.2E-2</v>
      </c>
      <c r="R6011">
        <f t="shared" si="281"/>
        <v>146.16</v>
      </c>
    </row>
    <row r="6012" spans="1:18" ht="15.75" customHeight="1">
      <c r="A6012" s="19">
        <v>6011</v>
      </c>
      <c r="B6012" s="4">
        <v>1</v>
      </c>
      <c r="C6012" s="15">
        <v>257</v>
      </c>
      <c r="D6012" s="21">
        <v>10</v>
      </c>
      <c r="E6012" s="33">
        <v>44960</v>
      </c>
      <c r="F6012" s="14">
        <v>60</v>
      </c>
      <c r="G6012" s="34">
        <v>0.19</v>
      </c>
      <c r="H6012">
        <f>VLOOKUP($B6012,產品!$A$1:$E$61,4,FALSE)*(1-$G6012)*$F6012</f>
        <v>48600</v>
      </c>
      <c r="I6012" s="58">
        <f>$H6012-VLOOKUP($B6012,產品!$A$2:$E$61,5,FALSE)*F6012-$R6012</f>
        <v>24114</v>
      </c>
      <c r="J6012">
        <f t="shared" si="279"/>
        <v>2023</v>
      </c>
      <c r="P6012" t="str">
        <f>MID(VLOOKUP($D6012,業務!$A$1:$E$11,2,FALSE),FIND("/",VLOOKUP($D6012,業務!$A$1:$E$11,2,FALSE))+1,2)</f>
        <v>專員</v>
      </c>
      <c r="Q6012">
        <f t="shared" si="280"/>
        <v>0.01</v>
      </c>
      <c r="R6012">
        <f t="shared" si="281"/>
        <v>486</v>
      </c>
    </row>
    <row r="6013" spans="1:18" ht="15.75" customHeight="1">
      <c r="A6013" s="19">
        <v>6012</v>
      </c>
      <c r="B6013" s="4">
        <v>10</v>
      </c>
      <c r="C6013" s="15">
        <v>265</v>
      </c>
      <c r="D6013" s="21">
        <v>1</v>
      </c>
      <c r="E6013" s="33">
        <v>44960</v>
      </c>
      <c r="F6013" s="14">
        <v>11</v>
      </c>
      <c r="G6013" s="34">
        <v>0.17</v>
      </c>
      <c r="H6013">
        <f>VLOOKUP($B6013,產品!$A$1:$E$61,4,FALSE)*(1-$G6013)*$F6013</f>
        <v>9130</v>
      </c>
      <c r="I6013" s="58">
        <f>$H6013-VLOOKUP($B6013,產品!$A$2:$E$61,5,FALSE)*F6013-$R6013</f>
        <v>4638.7</v>
      </c>
      <c r="J6013">
        <f t="shared" si="279"/>
        <v>2023</v>
      </c>
      <c r="P6013" t="str">
        <f>MID(VLOOKUP($D6013,業務!$A$1:$E$11,2,FALSE),FIND("/",VLOOKUP($D6013,業務!$A$1:$E$11,2,FALSE))+1,2)</f>
        <v>專員</v>
      </c>
      <c r="Q6013">
        <f t="shared" si="280"/>
        <v>0.01</v>
      </c>
      <c r="R6013">
        <f t="shared" si="281"/>
        <v>91.3</v>
      </c>
    </row>
    <row r="6014" spans="1:18" ht="15.75" customHeight="1">
      <c r="A6014" s="19">
        <v>6013</v>
      </c>
      <c r="B6014" s="4">
        <v>6</v>
      </c>
      <c r="C6014" s="15">
        <v>273</v>
      </c>
      <c r="D6014" s="21">
        <v>2</v>
      </c>
      <c r="E6014" s="33">
        <v>44960</v>
      </c>
      <c r="F6014" s="14">
        <v>250</v>
      </c>
      <c r="G6014" s="34">
        <v>0.09</v>
      </c>
      <c r="H6014">
        <f>VLOOKUP($B6014,產品!$A$1:$E$61,4,FALSE)*(1-$G6014)*$F6014</f>
        <v>227500</v>
      </c>
      <c r="I6014" s="58">
        <f>$H6014-VLOOKUP($B6014,產品!$A$2:$E$61,5,FALSE)*F6014-$R6014</f>
        <v>124087.5</v>
      </c>
      <c r="J6014">
        <f t="shared" si="279"/>
        <v>2023</v>
      </c>
      <c r="P6014" t="str">
        <f>MID(VLOOKUP($D6014,業務!$A$1:$E$11,2,FALSE),FIND("/",VLOOKUP($D6014,業務!$A$1:$E$11,2,FALSE))+1,2)</f>
        <v>經理</v>
      </c>
      <c r="Q6014">
        <f t="shared" si="280"/>
        <v>1.4999999999999999E-2</v>
      </c>
      <c r="R6014">
        <f t="shared" si="281"/>
        <v>3412.5</v>
      </c>
    </row>
    <row r="6015" spans="1:18" ht="15.75" customHeight="1">
      <c r="A6015" s="19">
        <v>6014</v>
      </c>
      <c r="B6015" s="4">
        <v>27</v>
      </c>
      <c r="C6015" s="15">
        <v>10</v>
      </c>
      <c r="D6015" s="21">
        <v>3</v>
      </c>
      <c r="E6015" s="22">
        <v>44961</v>
      </c>
      <c r="F6015" s="26">
        <v>9</v>
      </c>
      <c r="G6015" s="24">
        <v>0.14000000000000001</v>
      </c>
      <c r="H6015">
        <f>VLOOKUP($B6015,產品!$A$1:$E$61,4,FALSE)*(1-$G6015)*$F6015</f>
        <v>54180</v>
      </c>
      <c r="I6015" s="58">
        <f>$H6015-VLOOKUP($B6015,產品!$A$2:$E$61,5,FALSE)*F6015-$R6015</f>
        <v>15513.12</v>
      </c>
      <c r="J6015">
        <f t="shared" si="279"/>
        <v>2023</v>
      </c>
      <c r="P6015" t="str">
        <f>MID(VLOOKUP($D6015,業務!$A$1:$E$11,2,FALSE),FIND("/",VLOOKUP($D6015,業務!$A$1:$E$11,2,FALSE))+1,2)</f>
        <v>協理</v>
      </c>
      <c r="Q6015">
        <f t="shared" si="280"/>
        <v>1.6E-2</v>
      </c>
      <c r="R6015">
        <f t="shared" si="281"/>
        <v>866.88</v>
      </c>
    </row>
    <row r="6016" spans="1:18" ht="15.75" customHeight="1">
      <c r="A6016" s="19">
        <v>6015</v>
      </c>
      <c r="B6016" s="4">
        <v>3</v>
      </c>
      <c r="C6016" s="15">
        <v>5</v>
      </c>
      <c r="D6016" s="21">
        <v>9</v>
      </c>
      <c r="E6016" s="22">
        <v>44961</v>
      </c>
      <c r="F6016" s="26">
        <v>90</v>
      </c>
      <c r="G6016" s="24">
        <v>7.0000000000000007E-2</v>
      </c>
      <c r="H6016">
        <f>VLOOKUP($B6016,產品!$A$1:$E$61,4,FALSE)*(1-$G6016)*$F6016</f>
        <v>83699.999999999985</v>
      </c>
      <c r="I6016" s="58">
        <f>$H6016-VLOOKUP($B6016,產品!$A$2:$E$61,5,FALSE)*F6016-$R6016</f>
        <v>46444.499999999985</v>
      </c>
      <c r="J6016">
        <f t="shared" si="279"/>
        <v>2023</v>
      </c>
      <c r="P6016" t="str">
        <f>MID(VLOOKUP($D6016,業務!$A$1:$E$11,2,FALSE),FIND("/",VLOOKUP($D6016,業務!$A$1:$E$11,2,FALSE))+1,2)</f>
        <v>經理</v>
      </c>
      <c r="Q6016">
        <f t="shared" si="280"/>
        <v>1.4999999999999999E-2</v>
      </c>
      <c r="R6016">
        <f t="shared" si="281"/>
        <v>1255.4999999999998</v>
      </c>
    </row>
    <row r="6017" spans="1:18" ht="15.75" customHeight="1">
      <c r="A6017" s="19">
        <v>6016</v>
      </c>
      <c r="B6017" s="4">
        <v>9</v>
      </c>
      <c r="C6017" s="15">
        <v>7</v>
      </c>
      <c r="D6017" s="21">
        <v>9</v>
      </c>
      <c r="E6017" s="33">
        <v>44961</v>
      </c>
      <c r="F6017" s="14">
        <v>70</v>
      </c>
      <c r="G6017" s="34">
        <v>0.13</v>
      </c>
      <c r="H6017">
        <f>VLOOKUP($B6017,產品!$A$1:$E$61,4,FALSE)*(1-$G6017)*$F6017</f>
        <v>60900</v>
      </c>
      <c r="I6017" s="58">
        <f>$H6017-VLOOKUP($B6017,產品!$A$2:$E$61,5,FALSE)*F6017-$R6017</f>
        <v>31986.5</v>
      </c>
      <c r="J6017">
        <f t="shared" si="279"/>
        <v>2023</v>
      </c>
      <c r="P6017" t="str">
        <f>MID(VLOOKUP($D6017,業務!$A$1:$E$11,2,FALSE),FIND("/",VLOOKUP($D6017,業務!$A$1:$E$11,2,FALSE))+1,2)</f>
        <v>經理</v>
      </c>
      <c r="Q6017">
        <f t="shared" si="280"/>
        <v>1.4999999999999999E-2</v>
      </c>
      <c r="R6017">
        <f t="shared" si="281"/>
        <v>913.5</v>
      </c>
    </row>
    <row r="6018" spans="1:18" ht="15.75" customHeight="1">
      <c r="A6018" s="19">
        <v>6017</v>
      </c>
      <c r="B6018" s="4">
        <v>59</v>
      </c>
      <c r="C6018" s="15">
        <v>135</v>
      </c>
      <c r="D6018" s="21">
        <v>10</v>
      </c>
      <c r="E6018" s="33">
        <v>44961</v>
      </c>
      <c r="F6018" s="14">
        <v>6</v>
      </c>
      <c r="G6018" s="34">
        <v>0.18</v>
      </c>
      <c r="H6018">
        <f>VLOOKUP($B6018,產品!$A$1:$E$61,4,FALSE)*(1-$G6018)*$F6018</f>
        <v>118080</v>
      </c>
      <c r="I6018" s="58">
        <f>$H6018-VLOOKUP($B6018,產品!$A$2:$E$61,5,FALSE)*F6018-$R6018</f>
        <v>16099.2</v>
      </c>
      <c r="J6018">
        <f t="shared" si="279"/>
        <v>2023</v>
      </c>
      <c r="P6018" t="str">
        <f>MID(VLOOKUP($D6018,業務!$A$1:$E$11,2,FALSE),FIND("/",VLOOKUP($D6018,業務!$A$1:$E$11,2,FALSE))+1,2)</f>
        <v>專員</v>
      </c>
      <c r="Q6018">
        <f t="shared" si="280"/>
        <v>0.01</v>
      </c>
      <c r="R6018">
        <f t="shared" si="281"/>
        <v>1180.8</v>
      </c>
    </row>
    <row r="6019" spans="1:18" ht="15.75" customHeight="1">
      <c r="A6019" s="19">
        <v>6018</v>
      </c>
      <c r="B6019" s="4">
        <v>8</v>
      </c>
      <c r="C6019" s="15">
        <v>138</v>
      </c>
      <c r="D6019" s="21">
        <v>4</v>
      </c>
      <c r="E6019" s="33">
        <v>44961</v>
      </c>
      <c r="F6019" s="14">
        <v>11</v>
      </c>
      <c r="G6019" s="34">
        <v>0.17</v>
      </c>
      <c r="H6019">
        <f>VLOOKUP($B6019,產品!$A$1:$E$61,4,FALSE)*(1-$G6019)*$F6019</f>
        <v>9130</v>
      </c>
      <c r="I6019" s="58">
        <f>$H6019-VLOOKUP($B6019,產品!$A$2:$E$61,5,FALSE)*F6019-$R6019</f>
        <v>4620.4399999999996</v>
      </c>
      <c r="J6019">
        <f t="shared" ref="J6019:J6082" si="282">YEAR(E6019)</f>
        <v>2023</v>
      </c>
      <c r="P6019" t="str">
        <f>MID(VLOOKUP($D6019,業務!$A$1:$E$11,2,FALSE),FIND("/",VLOOKUP($D6019,業務!$A$1:$E$11,2,FALSE))+1,2)</f>
        <v>副理</v>
      </c>
      <c r="Q6019">
        <f t="shared" ref="Q6019:Q6082" si="283">IF($P6019="專員",1%,IF($P6019="副理",1.2%,IF($P6019="經理",1.5%,IF($P6019="協理",1.6%,0))))</f>
        <v>1.2E-2</v>
      </c>
      <c r="R6019">
        <f t="shared" ref="R6019:R6082" si="284">$H6019*$Q6019</f>
        <v>109.56</v>
      </c>
    </row>
    <row r="6020" spans="1:18" ht="15.75" customHeight="1">
      <c r="A6020" s="19">
        <v>6019</v>
      </c>
      <c r="B6020" s="4">
        <v>29</v>
      </c>
      <c r="C6020" s="15">
        <v>258</v>
      </c>
      <c r="D6020" s="21">
        <v>7</v>
      </c>
      <c r="E6020" s="22">
        <v>44962</v>
      </c>
      <c r="F6020" s="26">
        <v>2</v>
      </c>
      <c r="G6020" s="24">
        <v>0.17</v>
      </c>
      <c r="H6020">
        <f>VLOOKUP($B6020,產品!$A$1:$E$61,4,FALSE)*(1-$G6020)*$F6020</f>
        <v>9960</v>
      </c>
      <c r="I6020" s="58">
        <f>$H6020-VLOOKUP($B6020,產品!$A$2:$E$61,5,FALSE)*F6020-$R6020</f>
        <v>2640.48</v>
      </c>
      <c r="J6020">
        <f t="shared" si="282"/>
        <v>2023</v>
      </c>
      <c r="P6020" t="str">
        <f>MID(VLOOKUP($D6020,業務!$A$1:$E$11,2,FALSE),FIND("/",VLOOKUP($D6020,業務!$A$1:$E$11,2,FALSE))+1,2)</f>
        <v>副理</v>
      </c>
      <c r="Q6020">
        <f t="shared" si="283"/>
        <v>1.2E-2</v>
      </c>
      <c r="R6020">
        <f t="shared" si="284"/>
        <v>119.52</v>
      </c>
    </row>
    <row r="6021" spans="1:18" ht="15.75" customHeight="1">
      <c r="A6021" s="19">
        <v>6020</v>
      </c>
      <c r="B6021" s="4">
        <v>22</v>
      </c>
      <c r="C6021" s="15">
        <v>263</v>
      </c>
      <c r="D6021" s="21">
        <v>10</v>
      </c>
      <c r="E6021" s="22">
        <v>44962</v>
      </c>
      <c r="F6021" s="26">
        <v>30</v>
      </c>
      <c r="G6021" s="24">
        <v>0.2</v>
      </c>
      <c r="H6021">
        <f>VLOOKUP($B6021,產品!$A$1:$E$61,4,FALSE)*(1-$G6021)*$F6021</f>
        <v>43200</v>
      </c>
      <c r="I6021" s="58">
        <f>$H6021-VLOOKUP($B6021,產品!$A$2:$E$61,5,FALSE)*F6021-$R6021</f>
        <v>21168</v>
      </c>
      <c r="J6021">
        <f t="shared" si="282"/>
        <v>2023</v>
      </c>
      <c r="P6021" t="str">
        <f>MID(VLOOKUP($D6021,業務!$A$1:$E$11,2,FALSE),FIND("/",VLOOKUP($D6021,業務!$A$1:$E$11,2,FALSE))+1,2)</f>
        <v>專員</v>
      </c>
      <c r="Q6021">
        <f t="shared" si="283"/>
        <v>0.01</v>
      </c>
      <c r="R6021">
        <f t="shared" si="284"/>
        <v>432</v>
      </c>
    </row>
    <row r="6022" spans="1:18" ht="15.75" customHeight="1">
      <c r="A6022" s="19">
        <v>6021</v>
      </c>
      <c r="B6022" s="4">
        <v>3</v>
      </c>
      <c r="C6022" s="15">
        <v>12</v>
      </c>
      <c r="D6022" s="21">
        <v>3</v>
      </c>
      <c r="E6022" s="22">
        <v>44962</v>
      </c>
      <c r="F6022" s="26">
        <v>90</v>
      </c>
      <c r="G6022" s="24">
        <v>0.2</v>
      </c>
      <c r="H6022">
        <f>VLOOKUP($B6022,產品!$A$1:$E$61,4,FALSE)*(1-$G6022)*$F6022</f>
        <v>72000</v>
      </c>
      <c r="I6022" s="58">
        <f>$H6022-VLOOKUP($B6022,產品!$A$2:$E$61,5,FALSE)*F6022-$R6022</f>
        <v>34848</v>
      </c>
      <c r="J6022">
        <f t="shared" si="282"/>
        <v>2023</v>
      </c>
      <c r="P6022" t="str">
        <f>MID(VLOOKUP($D6022,業務!$A$1:$E$11,2,FALSE),FIND("/",VLOOKUP($D6022,業務!$A$1:$E$11,2,FALSE))+1,2)</f>
        <v>協理</v>
      </c>
      <c r="Q6022">
        <f t="shared" si="283"/>
        <v>1.6E-2</v>
      </c>
      <c r="R6022">
        <f t="shared" si="284"/>
        <v>1152</v>
      </c>
    </row>
    <row r="6023" spans="1:18" ht="15.75" customHeight="1">
      <c r="A6023" s="19">
        <v>6022</v>
      </c>
      <c r="B6023" s="4">
        <v>42</v>
      </c>
      <c r="C6023" s="15">
        <v>114</v>
      </c>
      <c r="D6023" s="21">
        <v>8</v>
      </c>
      <c r="E6023" s="22">
        <v>44962</v>
      </c>
      <c r="F6023" s="26">
        <v>10</v>
      </c>
      <c r="G6023" s="24">
        <v>0.18</v>
      </c>
      <c r="H6023">
        <f>VLOOKUP($B6023,產品!$A$1:$E$61,4,FALSE)*(1-$G6023)*$F6023</f>
        <v>123000.00000000001</v>
      </c>
      <c r="I6023" s="58">
        <f>$H6023-VLOOKUP($B6023,產品!$A$2:$E$61,5,FALSE)*F6023-$R6023</f>
        <v>24270.000000000015</v>
      </c>
      <c r="J6023">
        <f t="shared" si="282"/>
        <v>2023</v>
      </c>
      <c r="P6023" t="str">
        <f>MID(VLOOKUP($D6023,業務!$A$1:$E$11,2,FALSE),FIND("/",VLOOKUP($D6023,業務!$A$1:$E$11,2,FALSE))+1,2)</f>
        <v>專員</v>
      </c>
      <c r="Q6023">
        <f t="shared" si="283"/>
        <v>0.01</v>
      </c>
      <c r="R6023">
        <f t="shared" si="284"/>
        <v>1230.0000000000002</v>
      </c>
    </row>
    <row r="6024" spans="1:18" ht="15.75" customHeight="1">
      <c r="A6024" s="19">
        <v>6023</v>
      </c>
      <c r="B6024" s="4">
        <v>58</v>
      </c>
      <c r="C6024" s="15">
        <v>257</v>
      </c>
      <c r="D6024" s="21">
        <v>7</v>
      </c>
      <c r="E6024" s="33">
        <v>44962</v>
      </c>
      <c r="F6024" s="14">
        <v>4</v>
      </c>
      <c r="G6024" s="34">
        <v>0.06</v>
      </c>
      <c r="H6024">
        <f>VLOOKUP($B6024,產品!$A$1:$E$61,4,FALSE)*(1-$G6024)*$F6024</f>
        <v>78960</v>
      </c>
      <c r="I6024" s="58">
        <f>$H6024-VLOOKUP($B6024,產品!$A$2:$E$61,5,FALSE)*F6024-$R6024</f>
        <v>19212.480000000007</v>
      </c>
      <c r="J6024">
        <f t="shared" si="282"/>
        <v>2023</v>
      </c>
      <c r="P6024" t="str">
        <f>MID(VLOOKUP($D6024,業務!$A$1:$E$11,2,FALSE),FIND("/",VLOOKUP($D6024,業務!$A$1:$E$11,2,FALSE))+1,2)</f>
        <v>副理</v>
      </c>
      <c r="Q6024">
        <f t="shared" si="283"/>
        <v>1.2E-2</v>
      </c>
      <c r="R6024">
        <f t="shared" si="284"/>
        <v>947.52</v>
      </c>
    </row>
    <row r="6025" spans="1:18" ht="15.75" customHeight="1">
      <c r="A6025" s="19">
        <v>6024</v>
      </c>
      <c r="B6025" s="4">
        <v>27</v>
      </c>
      <c r="C6025" s="15">
        <v>257</v>
      </c>
      <c r="D6025" s="21">
        <v>6</v>
      </c>
      <c r="E6025" s="33">
        <v>44962</v>
      </c>
      <c r="F6025" s="14">
        <v>6</v>
      </c>
      <c r="G6025" s="34">
        <v>0.2</v>
      </c>
      <c r="H6025">
        <f>VLOOKUP($B6025,產品!$A$1:$E$61,4,FALSE)*(1-$G6025)*$F6025</f>
        <v>33600</v>
      </c>
      <c r="I6025" s="58">
        <f>$H6025-VLOOKUP($B6025,產品!$A$2:$E$61,5,FALSE)*F6025-$R6025</f>
        <v>8064</v>
      </c>
      <c r="J6025">
        <f t="shared" si="282"/>
        <v>2023</v>
      </c>
      <c r="P6025" t="str">
        <f>MID(VLOOKUP($D6025,業務!$A$1:$E$11,2,FALSE),FIND("/",VLOOKUP($D6025,業務!$A$1:$E$11,2,FALSE))+1,2)</f>
        <v>專員</v>
      </c>
      <c r="Q6025">
        <f t="shared" si="283"/>
        <v>0.01</v>
      </c>
      <c r="R6025">
        <f t="shared" si="284"/>
        <v>336</v>
      </c>
    </row>
    <row r="6026" spans="1:18" ht="15.75" customHeight="1">
      <c r="A6026" s="19">
        <v>6025</v>
      </c>
      <c r="B6026" s="4">
        <v>49</v>
      </c>
      <c r="C6026" s="15">
        <v>5</v>
      </c>
      <c r="D6026" s="21">
        <v>2</v>
      </c>
      <c r="E6026" s="33">
        <v>44963</v>
      </c>
      <c r="F6026" s="14">
        <v>10</v>
      </c>
      <c r="G6026" s="34">
        <v>0.19</v>
      </c>
      <c r="H6026">
        <f>VLOOKUP($B6026,產品!$A$1:$E$61,4,FALSE)*(1-$G6026)*$F6026</f>
        <v>121500</v>
      </c>
      <c r="I6026" s="58">
        <f>$H6026-VLOOKUP($B6026,產品!$A$2:$E$61,5,FALSE)*F6026-$R6026</f>
        <v>14677.5</v>
      </c>
      <c r="J6026">
        <f t="shared" si="282"/>
        <v>2023</v>
      </c>
      <c r="P6026" t="str">
        <f>MID(VLOOKUP($D6026,業務!$A$1:$E$11,2,FALSE),FIND("/",VLOOKUP($D6026,業務!$A$1:$E$11,2,FALSE))+1,2)</f>
        <v>經理</v>
      </c>
      <c r="Q6026">
        <f t="shared" si="283"/>
        <v>1.4999999999999999E-2</v>
      </c>
      <c r="R6026">
        <f t="shared" si="284"/>
        <v>1822.5</v>
      </c>
    </row>
    <row r="6027" spans="1:18" ht="15.75" customHeight="1">
      <c r="A6027" s="19">
        <v>6026</v>
      </c>
      <c r="B6027" s="4">
        <v>24</v>
      </c>
      <c r="C6027" s="15">
        <v>264</v>
      </c>
      <c r="D6027" s="21">
        <v>7</v>
      </c>
      <c r="E6027" s="22">
        <v>44964</v>
      </c>
      <c r="F6027" s="26">
        <v>30</v>
      </c>
      <c r="G6027" s="24">
        <v>0.14000000000000001</v>
      </c>
      <c r="H6027">
        <f>VLOOKUP($B6027,產品!$A$1:$E$61,4,FALSE)*(1-$G6027)*$F6027</f>
        <v>46440</v>
      </c>
      <c r="I6027" s="58">
        <f>$H6027-VLOOKUP($B6027,產品!$A$2:$E$61,5,FALSE)*F6027-$R6027</f>
        <v>24282.720000000001</v>
      </c>
      <c r="J6027">
        <f t="shared" si="282"/>
        <v>2023</v>
      </c>
      <c r="P6027" t="str">
        <f>MID(VLOOKUP($D6027,業務!$A$1:$E$11,2,FALSE),FIND("/",VLOOKUP($D6027,業務!$A$1:$E$11,2,FALSE))+1,2)</f>
        <v>副理</v>
      </c>
      <c r="Q6027">
        <f t="shared" si="283"/>
        <v>1.2E-2</v>
      </c>
      <c r="R6027">
        <f t="shared" si="284"/>
        <v>557.28</v>
      </c>
    </row>
    <row r="6028" spans="1:18" ht="15.75" customHeight="1">
      <c r="A6028" s="19">
        <v>6027</v>
      </c>
      <c r="B6028" s="4">
        <v>58</v>
      </c>
      <c r="C6028" s="15">
        <v>116</v>
      </c>
      <c r="D6028" s="21">
        <v>10</v>
      </c>
      <c r="E6028" s="22">
        <v>44964</v>
      </c>
      <c r="F6028" s="26">
        <v>15</v>
      </c>
      <c r="G6028" s="24">
        <v>0.13</v>
      </c>
      <c r="H6028">
        <f>VLOOKUP($B6028,產品!$A$1:$E$61,4,FALSE)*(1-$G6028)*$F6028</f>
        <v>274050</v>
      </c>
      <c r="I6028" s="58">
        <f>$H6028-VLOOKUP($B6028,產品!$A$2:$E$61,5,FALSE)*F6028-$R6028</f>
        <v>50809.500000000029</v>
      </c>
      <c r="J6028">
        <f t="shared" si="282"/>
        <v>2023</v>
      </c>
      <c r="P6028" t="str">
        <f>MID(VLOOKUP($D6028,業務!$A$1:$E$11,2,FALSE),FIND("/",VLOOKUP($D6028,業務!$A$1:$E$11,2,FALSE))+1,2)</f>
        <v>專員</v>
      </c>
      <c r="Q6028">
        <f t="shared" si="283"/>
        <v>0.01</v>
      </c>
      <c r="R6028">
        <f t="shared" si="284"/>
        <v>2740.5</v>
      </c>
    </row>
    <row r="6029" spans="1:18" ht="15.75" customHeight="1">
      <c r="A6029" s="19">
        <v>6028</v>
      </c>
      <c r="B6029" s="4">
        <v>16</v>
      </c>
      <c r="C6029" s="15">
        <v>5</v>
      </c>
      <c r="D6029" s="21">
        <v>4</v>
      </c>
      <c r="E6029" s="22">
        <v>44964</v>
      </c>
      <c r="F6029" s="26">
        <v>50</v>
      </c>
      <c r="G6029" s="24">
        <v>0.05</v>
      </c>
      <c r="H6029">
        <f>VLOOKUP($B6029,產品!$A$1:$E$61,4,FALSE)*(1-$G6029)*$F6029</f>
        <v>85500</v>
      </c>
      <c r="I6029" s="58">
        <f>$H6029-VLOOKUP($B6029,產品!$A$2:$E$61,5,FALSE)*F6029-$R6029</f>
        <v>48474</v>
      </c>
      <c r="J6029">
        <f t="shared" si="282"/>
        <v>2023</v>
      </c>
      <c r="P6029" t="str">
        <f>MID(VLOOKUP($D6029,業務!$A$1:$E$11,2,FALSE),FIND("/",VLOOKUP($D6029,業務!$A$1:$E$11,2,FALSE))+1,2)</f>
        <v>副理</v>
      </c>
      <c r="Q6029">
        <f t="shared" si="283"/>
        <v>1.2E-2</v>
      </c>
      <c r="R6029">
        <f t="shared" si="284"/>
        <v>1026</v>
      </c>
    </row>
    <row r="6030" spans="1:18" ht="15.75" customHeight="1">
      <c r="A6030" s="19">
        <v>6029</v>
      </c>
      <c r="B6030" s="4">
        <v>44</v>
      </c>
      <c r="C6030" s="15">
        <v>4</v>
      </c>
      <c r="D6030" s="21">
        <v>5</v>
      </c>
      <c r="E6030" s="22">
        <v>44964</v>
      </c>
      <c r="F6030" s="26">
        <v>6</v>
      </c>
      <c r="G6030" s="24">
        <v>0.19</v>
      </c>
      <c r="H6030">
        <f>VLOOKUP($B6030,產品!$A$1:$E$61,4,FALSE)*(1-$G6030)*$F6030</f>
        <v>97200.000000000015</v>
      </c>
      <c r="I6030" s="58">
        <f>$H6030-VLOOKUP($B6030,產品!$A$2:$E$61,5,FALSE)*F6030-$R6030</f>
        <v>18228.000000000015</v>
      </c>
      <c r="J6030">
        <f t="shared" si="282"/>
        <v>2023</v>
      </c>
      <c r="P6030" t="str">
        <f>MID(VLOOKUP($D6030,業務!$A$1:$E$11,2,FALSE),FIND("/",VLOOKUP($D6030,業務!$A$1:$E$11,2,FALSE))+1,2)</f>
        <v>專員</v>
      </c>
      <c r="Q6030">
        <f t="shared" si="283"/>
        <v>0.01</v>
      </c>
      <c r="R6030">
        <f t="shared" si="284"/>
        <v>972.00000000000011</v>
      </c>
    </row>
    <row r="6031" spans="1:18" ht="15.75" customHeight="1">
      <c r="A6031" s="19">
        <v>6030</v>
      </c>
      <c r="B6031" s="4">
        <v>53</v>
      </c>
      <c r="C6031" s="15">
        <v>287</v>
      </c>
      <c r="D6031" s="21">
        <v>7</v>
      </c>
      <c r="E6031" s="22">
        <v>44964</v>
      </c>
      <c r="F6031" s="26">
        <v>8</v>
      </c>
      <c r="G6031" s="24">
        <v>0.05</v>
      </c>
      <c r="H6031">
        <f>VLOOKUP($B6031,產品!$A$1:$E$61,4,FALSE)*(1-$G6031)*$F6031</f>
        <v>114000</v>
      </c>
      <c r="I6031" s="58">
        <f>$H6031-VLOOKUP($B6031,產品!$A$2:$E$61,5,FALSE)*F6031-$R6031</f>
        <v>28632</v>
      </c>
      <c r="J6031">
        <f t="shared" si="282"/>
        <v>2023</v>
      </c>
      <c r="P6031" t="str">
        <f>MID(VLOOKUP($D6031,業務!$A$1:$E$11,2,FALSE),FIND("/",VLOOKUP($D6031,業務!$A$1:$E$11,2,FALSE))+1,2)</f>
        <v>副理</v>
      </c>
      <c r="Q6031">
        <f t="shared" si="283"/>
        <v>1.2E-2</v>
      </c>
      <c r="R6031">
        <f t="shared" si="284"/>
        <v>1368</v>
      </c>
    </row>
    <row r="6032" spans="1:18" ht="15.75" customHeight="1">
      <c r="A6032" s="19">
        <v>6031</v>
      </c>
      <c r="B6032" s="4">
        <v>16</v>
      </c>
      <c r="C6032" s="15">
        <v>6</v>
      </c>
      <c r="D6032" s="21">
        <v>4</v>
      </c>
      <c r="E6032" s="33">
        <v>44964</v>
      </c>
      <c r="F6032" s="14">
        <v>40</v>
      </c>
      <c r="G6032" s="34">
        <v>0.1</v>
      </c>
      <c r="H6032">
        <f>VLOOKUP($B6032,產品!$A$1:$E$61,4,FALSE)*(1-$G6032)*$F6032</f>
        <v>64800</v>
      </c>
      <c r="I6032" s="58">
        <f>$H6032-VLOOKUP($B6032,產品!$A$2:$E$61,5,FALSE)*F6032-$R6032</f>
        <v>35222.400000000001</v>
      </c>
      <c r="J6032">
        <f t="shared" si="282"/>
        <v>2023</v>
      </c>
      <c r="P6032" t="str">
        <f>MID(VLOOKUP($D6032,業務!$A$1:$E$11,2,FALSE),FIND("/",VLOOKUP($D6032,業務!$A$1:$E$11,2,FALSE))+1,2)</f>
        <v>副理</v>
      </c>
      <c r="Q6032">
        <f t="shared" si="283"/>
        <v>1.2E-2</v>
      </c>
      <c r="R6032">
        <f t="shared" si="284"/>
        <v>777.6</v>
      </c>
    </row>
    <row r="6033" spans="1:18" ht="15.75" customHeight="1">
      <c r="A6033" s="19">
        <v>6032</v>
      </c>
      <c r="B6033" s="4">
        <v>13</v>
      </c>
      <c r="C6033" s="15">
        <v>5</v>
      </c>
      <c r="D6033" s="21">
        <v>9</v>
      </c>
      <c r="E6033" s="22">
        <v>44965</v>
      </c>
      <c r="F6033" s="26">
        <v>40</v>
      </c>
      <c r="G6033" s="24">
        <v>0.11</v>
      </c>
      <c r="H6033">
        <f>VLOOKUP($B6033,產品!$A$1:$E$61,4,FALSE)*(1-$G6033)*$F6033</f>
        <v>64080</v>
      </c>
      <c r="I6033" s="58">
        <f>$H6033-VLOOKUP($B6033,產品!$A$2:$E$61,5,FALSE)*F6033-$R6033</f>
        <v>34318.800000000003</v>
      </c>
      <c r="J6033">
        <f t="shared" si="282"/>
        <v>2023</v>
      </c>
      <c r="P6033" t="str">
        <f>MID(VLOOKUP($D6033,業務!$A$1:$E$11,2,FALSE),FIND("/",VLOOKUP($D6033,業務!$A$1:$E$11,2,FALSE))+1,2)</f>
        <v>經理</v>
      </c>
      <c r="Q6033">
        <f t="shared" si="283"/>
        <v>1.4999999999999999E-2</v>
      </c>
      <c r="R6033">
        <f t="shared" si="284"/>
        <v>961.19999999999993</v>
      </c>
    </row>
    <row r="6034" spans="1:18" ht="15.75" customHeight="1">
      <c r="A6034" s="19">
        <v>6033</v>
      </c>
      <c r="B6034" s="4">
        <v>14</v>
      </c>
      <c r="C6034" s="15">
        <v>125</v>
      </c>
      <c r="D6034" s="21">
        <v>8</v>
      </c>
      <c r="E6034" s="22">
        <v>44965</v>
      </c>
      <c r="F6034" s="26">
        <v>125</v>
      </c>
      <c r="G6034" s="24">
        <v>0.17</v>
      </c>
      <c r="H6034">
        <f>VLOOKUP($B6034,產品!$A$1:$E$61,4,FALSE)*(1-$G6034)*$F6034</f>
        <v>186750</v>
      </c>
      <c r="I6034" s="58">
        <f>$H6034-VLOOKUP($B6034,產品!$A$2:$E$61,5,FALSE)*F6034-$R6034</f>
        <v>94882.5</v>
      </c>
      <c r="J6034">
        <f t="shared" si="282"/>
        <v>2023</v>
      </c>
      <c r="P6034" t="str">
        <f>MID(VLOOKUP($D6034,業務!$A$1:$E$11,2,FALSE),FIND("/",VLOOKUP($D6034,業務!$A$1:$E$11,2,FALSE))+1,2)</f>
        <v>專員</v>
      </c>
      <c r="Q6034">
        <f t="shared" si="283"/>
        <v>0.01</v>
      </c>
      <c r="R6034">
        <f t="shared" si="284"/>
        <v>1867.5</v>
      </c>
    </row>
    <row r="6035" spans="1:18" ht="15.75" customHeight="1">
      <c r="A6035" s="19">
        <v>6034</v>
      </c>
      <c r="B6035" s="4">
        <v>53</v>
      </c>
      <c r="C6035" s="15">
        <v>7</v>
      </c>
      <c r="D6035" s="21">
        <v>1</v>
      </c>
      <c r="E6035" s="33">
        <v>44965</v>
      </c>
      <c r="F6035" s="14">
        <v>5</v>
      </c>
      <c r="G6035" s="34">
        <v>0.16</v>
      </c>
      <c r="H6035">
        <f>VLOOKUP($B6035,產品!$A$1:$E$61,4,FALSE)*(1-$G6035)*$F6035</f>
        <v>63000</v>
      </c>
      <c r="I6035" s="58">
        <f>$H6035-VLOOKUP($B6035,產品!$A$2:$E$61,5,FALSE)*F6035-$R6035</f>
        <v>9870</v>
      </c>
      <c r="J6035">
        <f t="shared" si="282"/>
        <v>2023</v>
      </c>
      <c r="P6035" t="str">
        <f>MID(VLOOKUP($D6035,業務!$A$1:$E$11,2,FALSE),FIND("/",VLOOKUP($D6035,業務!$A$1:$E$11,2,FALSE))+1,2)</f>
        <v>專員</v>
      </c>
      <c r="Q6035">
        <f t="shared" si="283"/>
        <v>0.01</v>
      </c>
      <c r="R6035">
        <f t="shared" si="284"/>
        <v>630</v>
      </c>
    </row>
    <row r="6036" spans="1:18" ht="15.75" customHeight="1">
      <c r="A6036" s="19">
        <v>6035</v>
      </c>
      <c r="B6036" s="4">
        <v>8</v>
      </c>
      <c r="C6036" s="15">
        <v>6</v>
      </c>
      <c r="D6036" s="21">
        <v>9</v>
      </c>
      <c r="E6036" s="22">
        <v>44966</v>
      </c>
      <c r="F6036" s="26">
        <v>17</v>
      </c>
      <c r="G6036" s="24">
        <v>0.1</v>
      </c>
      <c r="H6036">
        <f>VLOOKUP($B6036,產品!$A$1:$E$61,4,FALSE)*(1-$G6036)*$F6036</f>
        <v>15300</v>
      </c>
      <c r="I6036" s="58">
        <f>$H6036-VLOOKUP($B6036,產品!$A$2:$E$61,5,FALSE)*F6036-$R6036</f>
        <v>8270.5</v>
      </c>
      <c r="J6036">
        <f t="shared" si="282"/>
        <v>2023</v>
      </c>
      <c r="P6036" t="str">
        <f>MID(VLOOKUP($D6036,業務!$A$1:$E$11,2,FALSE),FIND("/",VLOOKUP($D6036,業務!$A$1:$E$11,2,FALSE))+1,2)</f>
        <v>經理</v>
      </c>
      <c r="Q6036">
        <f t="shared" si="283"/>
        <v>1.4999999999999999E-2</v>
      </c>
      <c r="R6036">
        <f t="shared" si="284"/>
        <v>229.5</v>
      </c>
    </row>
    <row r="6037" spans="1:18" ht="15.75" customHeight="1">
      <c r="A6037" s="19">
        <v>6036</v>
      </c>
      <c r="B6037" s="4">
        <v>24</v>
      </c>
      <c r="C6037" s="15">
        <v>124</v>
      </c>
      <c r="D6037" s="21">
        <v>7</v>
      </c>
      <c r="E6037" s="22">
        <v>44966</v>
      </c>
      <c r="F6037" s="26">
        <v>90</v>
      </c>
      <c r="G6037" s="24">
        <v>0.13</v>
      </c>
      <c r="H6037">
        <f>VLOOKUP($B6037,產品!$A$1:$E$61,4,FALSE)*(1-$G6037)*$F6037</f>
        <v>140940</v>
      </c>
      <c r="I6037" s="58">
        <f>$H6037-VLOOKUP($B6037,產品!$A$2:$E$61,5,FALSE)*F6037-$R6037</f>
        <v>74448.72</v>
      </c>
      <c r="J6037">
        <f t="shared" si="282"/>
        <v>2023</v>
      </c>
      <c r="P6037" t="str">
        <f>MID(VLOOKUP($D6037,業務!$A$1:$E$11,2,FALSE),FIND("/",VLOOKUP($D6037,業務!$A$1:$E$11,2,FALSE))+1,2)</f>
        <v>副理</v>
      </c>
      <c r="Q6037">
        <f t="shared" si="283"/>
        <v>1.2E-2</v>
      </c>
      <c r="R6037">
        <f t="shared" si="284"/>
        <v>1691.28</v>
      </c>
    </row>
    <row r="6038" spans="1:18" ht="15.75" customHeight="1">
      <c r="A6038" s="19">
        <v>6037</v>
      </c>
      <c r="B6038" s="4">
        <v>1</v>
      </c>
      <c r="C6038" s="15">
        <v>118</v>
      </c>
      <c r="D6038" s="21">
        <v>4</v>
      </c>
      <c r="E6038" s="22">
        <v>44966</v>
      </c>
      <c r="F6038" s="26">
        <v>200</v>
      </c>
      <c r="G6038" s="24">
        <v>0.09</v>
      </c>
      <c r="H6038">
        <f>VLOOKUP($B6038,產品!$A$1:$E$61,4,FALSE)*(1-$G6038)*$F6038</f>
        <v>182000</v>
      </c>
      <c r="I6038" s="58">
        <f>$H6038-VLOOKUP($B6038,產品!$A$2:$E$61,5,FALSE)*F6038-$R6038</f>
        <v>99816</v>
      </c>
      <c r="J6038">
        <f t="shared" si="282"/>
        <v>2023</v>
      </c>
      <c r="P6038" t="str">
        <f>MID(VLOOKUP($D6038,業務!$A$1:$E$11,2,FALSE),FIND("/",VLOOKUP($D6038,業務!$A$1:$E$11,2,FALSE))+1,2)</f>
        <v>副理</v>
      </c>
      <c r="Q6038">
        <f t="shared" si="283"/>
        <v>1.2E-2</v>
      </c>
      <c r="R6038">
        <f t="shared" si="284"/>
        <v>2184</v>
      </c>
    </row>
    <row r="6039" spans="1:18" ht="15.75" customHeight="1">
      <c r="A6039" s="19">
        <v>6038</v>
      </c>
      <c r="B6039" s="4">
        <v>30</v>
      </c>
      <c r="C6039" s="15">
        <v>277</v>
      </c>
      <c r="D6039" s="21">
        <v>4</v>
      </c>
      <c r="E6039" s="22">
        <v>44966</v>
      </c>
      <c r="F6039" s="26">
        <v>6</v>
      </c>
      <c r="G6039" s="24">
        <v>0.2</v>
      </c>
      <c r="H6039">
        <f>VLOOKUP($B6039,產品!$A$1:$E$61,4,FALSE)*(1-$G6039)*$F6039</f>
        <v>31200</v>
      </c>
      <c r="I6039" s="58">
        <f>$H6039-VLOOKUP($B6039,產品!$A$2:$E$61,5,FALSE)*F6039-$R6039</f>
        <v>7425.6</v>
      </c>
      <c r="J6039">
        <f t="shared" si="282"/>
        <v>2023</v>
      </c>
      <c r="P6039" t="str">
        <f>MID(VLOOKUP($D6039,業務!$A$1:$E$11,2,FALSE),FIND("/",VLOOKUP($D6039,業務!$A$1:$E$11,2,FALSE))+1,2)</f>
        <v>副理</v>
      </c>
      <c r="Q6039">
        <f t="shared" si="283"/>
        <v>1.2E-2</v>
      </c>
      <c r="R6039">
        <f t="shared" si="284"/>
        <v>374.40000000000003</v>
      </c>
    </row>
    <row r="6040" spans="1:18" ht="15.75" customHeight="1">
      <c r="A6040" s="19">
        <v>6039</v>
      </c>
      <c r="B6040" s="4">
        <v>35</v>
      </c>
      <c r="C6040" s="15">
        <v>269</v>
      </c>
      <c r="D6040" s="21">
        <v>5</v>
      </c>
      <c r="E6040" s="33">
        <v>44966</v>
      </c>
      <c r="F6040" s="14">
        <v>7</v>
      </c>
      <c r="G6040" s="34">
        <v>0.08</v>
      </c>
      <c r="H6040">
        <f>VLOOKUP($B6040,產品!$A$1:$E$61,4,FALSE)*(1-$G6040)*$F6040</f>
        <v>54740</v>
      </c>
      <c r="I6040" s="58">
        <f>$H6040-VLOOKUP($B6040,產品!$A$2:$E$61,5,FALSE)*F6040-$R6040</f>
        <v>18492.599999999999</v>
      </c>
      <c r="J6040">
        <f t="shared" si="282"/>
        <v>2023</v>
      </c>
      <c r="P6040" t="str">
        <f>MID(VLOOKUP($D6040,業務!$A$1:$E$11,2,FALSE),FIND("/",VLOOKUP($D6040,業務!$A$1:$E$11,2,FALSE))+1,2)</f>
        <v>專員</v>
      </c>
      <c r="Q6040">
        <f t="shared" si="283"/>
        <v>0.01</v>
      </c>
      <c r="R6040">
        <f t="shared" si="284"/>
        <v>547.4</v>
      </c>
    </row>
    <row r="6041" spans="1:18" ht="15.75" customHeight="1">
      <c r="A6041" s="19">
        <v>6040</v>
      </c>
      <c r="B6041" s="4">
        <v>18</v>
      </c>
      <c r="C6041" s="15">
        <v>280</v>
      </c>
      <c r="D6041" s="21">
        <v>9</v>
      </c>
      <c r="E6041" s="22">
        <v>44967</v>
      </c>
      <c r="F6041" s="26">
        <v>50</v>
      </c>
      <c r="G6041" s="24">
        <v>0.2</v>
      </c>
      <c r="H6041">
        <f>VLOOKUP($B6041,產品!$A$1:$E$61,4,FALSE)*(1-$G6041)*$F6041</f>
        <v>72000</v>
      </c>
      <c r="I6041" s="58">
        <f>$H6041-VLOOKUP($B6041,產品!$A$2:$E$61,5,FALSE)*F6041-$R6041</f>
        <v>34920</v>
      </c>
      <c r="J6041">
        <f t="shared" si="282"/>
        <v>2023</v>
      </c>
      <c r="P6041" t="str">
        <f>MID(VLOOKUP($D6041,業務!$A$1:$E$11,2,FALSE),FIND("/",VLOOKUP($D6041,業務!$A$1:$E$11,2,FALSE))+1,2)</f>
        <v>經理</v>
      </c>
      <c r="Q6041">
        <f t="shared" si="283"/>
        <v>1.4999999999999999E-2</v>
      </c>
      <c r="R6041">
        <f t="shared" si="284"/>
        <v>1080</v>
      </c>
    </row>
    <row r="6042" spans="1:18" ht="15.75" customHeight="1">
      <c r="A6042" s="19">
        <v>6041</v>
      </c>
      <c r="B6042" s="4">
        <v>42</v>
      </c>
      <c r="C6042" s="15">
        <v>121</v>
      </c>
      <c r="D6042" s="21">
        <v>7</v>
      </c>
      <c r="E6042" s="33">
        <v>44967</v>
      </c>
      <c r="F6042" s="14">
        <v>8</v>
      </c>
      <c r="G6042" s="34">
        <v>0.09</v>
      </c>
      <c r="H6042">
        <f>VLOOKUP($B6042,產品!$A$1:$E$61,4,FALSE)*(1-$G6042)*$F6042</f>
        <v>109200</v>
      </c>
      <c r="I6042" s="58">
        <f>$H6042-VLOOKUP($B6042,產品!$A$2:$E$61,5,FALSE)*F6042-$R6042</f>
        <v>29889.599999999999</v>
      </c>
      <c r="J6042">
        <f t="shared" si="282"/>
        <v>2023</v>
      </c>
      <c r="P6042" t="str">
        <f>MID(VLOOKUP($D6042,業務!$A$1:$E$11,2,FALSE),FIND("/",VLOOKUP($D6042,業務!$A$1:$E$11,2,FALSE))+1,2)</f>
        <v>副理</v>
      </c>
      <c r="Q6042">
        <f t="shared" si="283"/>
        <v>1.2E-2</v>
      </c>
      <c r="R6042">
        <f t="shared" si="284"/>
        <v>1310.4000000000001</v>
      </c>
    </row>
    <row r="6043" spans="1:18" ht="15.75" customHeight="1">
      <c r="A6043" s="19">
        <v>6042</v>
      </c>
      <c r="B6043" s="4">
        <v>22</v>
      </c>
      <c r="C6043" s="15">
        <v>294</v>
      </c>
      <c r="D6043" s="21">
        <v>9</v>
      </c>
      <c r="E6043" s="22">
        <v>44968</v>
      </c>
      <c r="F6043" s="26">
        <v>30</v>
      </c>
      <c r="G6043" s="24">
        <v>0.18</v>
      </c>
      <c r="H6043">
        <f>VLOOKUP($B6043,產品!$A$1:$E$61,4,FALSE)*(1-$G6043)*$F6043</f>
        <v>44280</v>
      </c>
      <c r="I6043" s="58">
        <f>$H6043-VLOOKUP($B6043,產品!$A$2:$E$61,5,FALSE)*F6043-$R6043</f>
        <v>22015.8</v>
      </c>
      <c r="J6043">
        <f t="shared" si="282"/>
        <v>2023</v>
      </c>
      <c r="P6043" t="str">
        <f>MID(VLOOKUP($D6043,業務!$A$1:$E$11,2,FALSE),FIND("/",VLOOKUP($D6043,業務!$A$1:$E$11,2,FALSE))+1,2)</f>
        <v>經理</v>
      </c>
      <c r="Q6043">
        <f t="shared" si="283"/>
        <v>1.4999999999999999E-2</v>
      </c>
      <c r="R6043">
        <f t="shared" si="284"/>
        <v>664.19999999999993</v>
      </c>
    </row>
    <row r="6044" spans="1:18" ht="15.75" customHeight="1">
      <c r="A6044" s="19">
        <v>6043</v>
      </c>
      <c r="B6044" s="4">
        <v>31</v>
      </c>
      <c r="C6044" s="15">
        <v>267</v>
      </c>
      <c r="D6044" s="21">
        <v>1</v>
      </c>
      <c r="E6044" s="22">
        <v>44968</v>
      </c>
      <c r="F6044" s="26">
        <v>25</v>
      </c>
      <c r="G6044" s="24">
        <v>0.1</v>
      </c>
      <c r="H6044">
        <f>VLOOKUP($B6044,產品!$A$1:$E$61,4,FALSE)*(1-$G6044)*$F6044</f>
        <v>157500</v>
      </c>
      <c r="I6044" s="58">
        <f>$H6044-VLOOKUP($B6044,產品!$A$2:$E$61,5,FALSE)*F6044-$R6044</f>
        <v>50925</v>
      </c>
      <c r="J6044">
        <f t="shared" si="282"/>
        <v>2023</v>
      </c>
      <c r="P6044" t="str">
        <f>MID(VLOOKUP($D6044,業務!$A$1:$E$11,2,FALSE),FIND("/",VLOOKUP($D6044,業務!$A$1:$E$11,2,FALSE))+1,2)</f>
        <v>專員</v>
      </c>
      <c r="Q6044">
        <f t="shared" si="283"/>
        <v>0.01</v>
      </c>
      <c r="R6044">
        <f t="shared" si="284"/>
        <v>1575</v>
      </c>
    </row>
    <row r="6045" spans="1:18" ht="15.75" customHeight="1">
      <c r="A6045" s="19">
        <v>6044</v>
      </c>
      <c r="B6045" s="4">
        <v>30</v>
      </c>
      <c r="C6045" s="15">
        <v>126</v>
      </c>
      <c r="D6045" s="21">
        <v>2</v>
      </c>
      <c r="E6045" s="33">
        <v>44968</v>
      </c>
      <c r="F6045" s="14">
        <v>40</v>
      </c>
      <c r="G6045" s="34">
        <v>0.2</v>
      </c>
      <c r="H6045">
        <f>VLOOKUP($B6045,產品!$A$1:$E$61,4,FALSE)*(1-$G6045)*$F6045</f>
        <v>208000</v>
      </c>
      <c r="I6045" s="58">
        <f>$H6045-VLOOKUP($B6045,產品!$A$2:$E$61,5,FALSE)*F6045-$R6045</f>
        <v>48880</v>
      </c>
      <c r="J6045">
        <f t="shared" si="282"/>
        <v>2023</v>
      </c>
      <c r="P6045" t="str">
        <f>MID(VLOOKUP($D6045,業務!$A$1:$E$11,2,FALSE),FIND("/",VLOOKUP($D6045,業務!$A$1:$E$11,2,FALSE))+1,2)</f>
        <v>經理</v>
      </c>
      <c r="Q6045">
        <f t="shared" si="283"/>
        <v>1.4999999999999999E-2</v>
      </c>
      <c r="R6045">
        <f t="shared" si="284"/>
        <v>3120</v>
      </c>
    </row>
    <row r="6046" spans="1:18" ht="15.75" customHeight="1">
      <c r="A6046" s="19">
        <v>6045</v>
      </c>
      <c r="B6046" s="4">
        <v>18</v>
      </c>
      <c r="C6046" s="15">
        <v>3</v>
      </c>
      <c r="D6046" s="21">
        <v>7</v>
      </c>
      <c r="E6046" s="22">
        <v>44969</v>
      </c>
      <c r="F6046" s="26">
        <v>80</v>
      </c>
      <c r="G6046" s="24">
        <v>0.17</v>
      </c>
      <c r="H6046">
        <f>VLOOKUP($B6046,產品!$A$1:$E$61,4,FALSE)*(1-$G6046)*$F6046</f>
        <v>119520</v>
      </c>
      <c r="I6046" s="58">
        <f>$H6046-VLOOKUP($B6046,產品!$A$2:$E$61,5,FALSE)*F6046-$R6046</f>
        <v>60485.760000000002</v>
      </c>
      <c r="J6046">
        <f t="shared" si="282"/>
        <v>2023</v>
      </c>
      <c r="P6046" t="str">
        <f>MID(VLOOKUP($D6046,業務!$A$1:$E$11,2,FALSE),FIND("/",VLOOKUP($D6046,業務!$A$1:$E$11,2,FALSE))+1,2)</f>
        <v>副理</v>
      </c>
      <c r="Q6046">
        <f t="shared" si="283"/>
        <v>1.2E-2</v>
      </c>
      <c r="R6046">
        <f t="shared" si="284"/>
        <v>1434.24</v>
      </c>
    </row>
    <row r="6047" spans="1:18" ht="15.75" customHeight="1">
      <c r="A6047" s="19">
        <v>6046</v>
      </c>
      <c r="B6047" s="4">
        <v>1</v>
      </c>
      <c r="C6047" s="15">
        <v>268</v>
      </c>
      <c r="D6047" s="21">
        <v>7</v>
      </c>
      <c r="E6047" s="22">
        <v>44969</v>
      </c>
      <c r="F6047" s="26">
        <v>40</v>
      </c>
      <c r="G6047" s="24">
        <v>7.0000000000000007E-2</v>
      </c>
      <c r="H6047">
        <f>VLOOKUP($B6047,產品!$A$1:$E$61,4,FALSE)*(1-$G6047)*$F6047</f>
        <v>37199.999999999993</v>
      </c>
      <c r="I6047" s="58">
        <f>$H6047-VLOOKUP($B6047,產品!$A$2:$E$61,5,FALSE)*F6047-$R6047</f>
        <v>20753.599999999991</v>
      </c>
      <c r="J6047">
        <f t="shared" si="282"/>
        <v>2023</v>
      </c>
      <c r="P6047" t="str">
        <f>MID(VLOOKUP($D6047,業務!$A$1:$E$11,2,FALSE),FIND("/",VLOOKUP($D6047,業務!$A$1:$E$11,2,FALSE))+1,2)</f>
        <v>副理</v>
      </c>
      <c r="Q6047">
        <f t="shared" si="283"/>
        <v>1.2E-2</v>
      </c>
      <c r="R6047">
        <f t="shared" si="284"/>
        <v>446.39999999999992</v>
      </c>
    </row>
    <row r="6048" spans="1:18" ht="15.75" customHeight="1">
      <c r="A6048" s="19">
        <v>6047</v>
      </c>
      <c r="B6048" s="4">
        <v>11</v>
      </c>
      <c r="C6048" s="15">
        <v>112</v>
      </c>
      <c r="D6048" s="21">
        <v>3</v>
      </c>
      <c r="E6048" s="22">
        <v>44970</v>
      </c>
      <c r="F6048" s="26">
        <v>80</v>
      </c>
      <c r="G6048" s="24">
        <v>0.05</v>
      </c>
      <c r="H6048">
        <f>VLOOKUP($B6048,產品!$A$1:$E$61,4,FALSE)*(1-$G6048)*$F6048</f>
        <v>76000</v>
      </c>
      <c r="I6048" s="58">
        <f>$H6048-VLOOKUP($B6048,產品!$A$2:$E$61,5,FALSE)*F6048-$R6048</f>
        <v>42784</v>
      </c>
      <c r="J6048">
        <f t="shared" si="282"/>
        <v>2023</v>
      </c>
      <c r="P6048" t="str">
        <f>MID(VLOOKUP($D6048,業務!$A$1:$E$11,2,FALSE),FIND("/",VLOOKUP($D6048,業務!$A$1:$E$11,2,FALSE))+1,2)</f>
        <v>協理</v>
      </c>
      <c r="Q6048">
        <f t="shared" si="283"/>
        <v>1.6E-2</v>
      </c>
      <c r="R6048">
        <f t="shared" si="284"/>
        <v>1216</v>
      </c>
    </row>
    <row r="6049" spans="1:18" ht="15.75" customHeight="1">
      <c r="A6049" s="19">
        <v>6048</v>
      </c>
      <c r="B6049" s="4">
        <v>45</v>
      </c>
      <c r="C6049" s="15">
        <v>137</v>
      </c>
      <c r="D6049" s="21">
        <v>9</v>
      </c>
      <c r="E6049" s="22">
        <v>44970</v>
      </c>
      <c r="F6049" s="26">
        <v>8</v>
      </c>
      <c r="G6049" s="24">
        <v>0.2</v>
      </c>
      <c r="H6049">
        <f>VLOOKUP($B6049,產品!$A$1:$E$61,4,FALSE)*(1-$G6049)*$F6049</f>
        <v>89600</v>
      </c>
      <c r="I6049" s="58">
        <f>$H6049-VLOOKUP($B6049,產品!$A$2:$E$61,5,FALSE)*F6049-$R6049</f>
        <v>15456</v>
      </c>
      <c r="J6049">
        <f t="shared" si="282"/>
        <v>2023</v>
      </c>
      <c r="P6049" t="str">
        <f>MID(VLOOKUP($D6049,業務!$A$1:$E$11,2,FALSE),FIND("/",VLOOKUP($D6049,業務!$A$1:$E$11,2,FALSE))+1,2)</f>
        <v>經理</v>
      </c>
      <c r="Q6049">
        <f t="shared" si="283"/>
        <v>1.4999999999999999E-2</v>
      </c>
      <c r="R6049">
        <f t="shared" si="284"/>
        <v>1344</v>
      </c>
    </row>
    <row r="6050" spans="1:18" ht="15.75" customHeight="1">
      <c r="A6050" s="19">
        <v>6049</v>
      </c>
      <c r="B6050" s="4">
        <v>12</v>
      </c>
      <c r="C6050" s="15">
        <v>6</v>
      </c>
      <c r="D6050" s="21">
        <v>6</v>
      </c>
      <c r="E6050" s="22">
        <v>44970</v>
      </c>
      <c r="F6050" s="26">
        <v>90</v>
      </c>
      <c r="G6050" s="24">
        <v>0.18</v>
      </c>
      <c r="H6050">
        <f>VLOOKUP($B6050,產品!$A$1:$E$61,4,FALSE)*(1-$G6050)*$F6050</f>
        <v>73800.000000000015</v>
      </c>
      <c r="I6050" s="58">
        <f>$H6050-VLOOKUP($B6050,產品!$A$2:$E$61,5,FALSE)*F6050-$R6050</f>
        <v>37062.000000000015</v>
      </c>
      <c r="J6050">
        <f t="shared" si="282"/>
        <v>2023</v>
      </c>
      <c r="P6050" t="str">
        <f>MID(VLOOKUP($D6050,業務!$A$1:$E$11,2,FALSE),FIND("/",VLOOKUP($D6050,業務!$A$1:$E$11,2,FALSE))+1,2)</f>
        <v>專員</v>
      </c>
      <c r="Q6050">
        <f t="shared" si="283"/>
        <v>0.01</v>
      </c>
      <c r="R6050">
        <f t="shared" si="284"/>
        <v>738.00000000000011</v>
      </c>
    </row>
    <row r="6051" spans="1:18" ht="15.75" customHeight="1">
      <c r="A6051" s="19">
        <v>6050</v>
      </c>
      <c r="B6051" s="4">
        <v>17</v>
      </c>
      <c r="C6051" s="15">
        <v>257</v>
      </c>
      <c r="D6051" s="21">
        <v>1</v>
      </c>
      <c r="E6051" s="22">
        <v>44970</v>
      </c>
      <c r="F6051" s="26">
        <v>40</v>
      </c>
      <c r="G6051" s="24">
        <v>0.09</v>
      </c>
      <c r="H6051">
        <f>VLOOKUP($B6051,產品!$A$1:$E$61,4,FALSE)*(1-$G6051)*$F6051</f>
        <v>65520</v>
      </c>
      <c r="I6051" s="58">
        <f>$H6051-VLOOKUP($B6051,產品!$A$2:$E$61,5,FALSE)*F6051-$R6051</f>
        <v>36064.800000000003</v>
      </c>
      <c r="J6051">
        <f t="shared" si="282"/>
        <v>2023</v>
      </c>
      <c r="P6051" t="str">
        <f>MID(VLOOKUP($D6051,業務!$A$1:$E$11,2,FALSE),FIND("/",VLOOKUP($D6051,業務!$A$1:$E$11,2,FALSE))+1,2)</f>
        <v>專員</v>
      </c>
      <c r="Q6051">
        <f t="shared" si="283"/>
        <v>0.01</v>
      </c>
      <c r="R6051">
        <f t="shared" si="284"/>
        <v>655.20000000000005</v>
      </c>
    </row>
    <row r="6052" spans="1:18" ht="15.75" customHeight="1">
      <c r="A6052" s="19">
        <v>6051</v>
      </c>
      <c r="B6052" s="4">
        <v>40</v>
      </c>
      <c r="C6052" s="15">
        <v>7</v>
      </c>
      <c r="D6052" s="21">
        <v>4</v>
      </c>
      <c r="E6052" s="22">
        <v>44970</v>
      </c>
      <c r="F6052" s="26">
        <v>9</v>
      </c>
      <c r="G6052" s="24">
        <v>0.18</v>
      </c>
      <c r="H6052">
        <f>VLOOKUP($B6052,產品!$A$1:$E$61,4,FALSE)*(1-$G6052)*$F6052</f>
        <v>147600</v>
      </c>
      <c r="I6052" s="58">
        <f>$H6052-VLOOKUP($B6052,產品!$A$2:$E$61,5,FALSE)*F6052-$R6052</f>
        <v>28828.799999999999</v>
      </c>
      <c r="J6052">
        <f t="shared" si="282"/>
        <v>2023</v>
      </c>
      <c r="P6052" t="str">
        <f>MID(VLOOKUP($D6052,業務!$A$1:$E$11,2,FALSE),FIND("/",VLOOKUP($D6052,業務!$A$1:$E$11,2,FALSE))+1,2)</f>
        <v>副理</v>
      </c>
      <c r="Q6052">
        <f t="shared" si="283"/>
        <v>1.2E-2</v>
      </c>
      <c r="R6052">
        <f t="shared" si="284"/>
        <v>1771.2</v>
      </c>
    </row>
    <row r="6053" spans="1:18" ht="15.75" customHeight="1">
      <c r="A6053" s="19">
        <v>6052</v>
      </c>
      <c r="B6053" s="4">
        <v>60</v>
      </c>
      <c r="C6053" s="15">
        <v>2</v>
      </c>
      <c r="D6053" s="21">
        <v>2</v>
      </c>
      <c r="E6053" s="22">
        <v>44970</v>
      </c>
      <c r="F6053" s="26">
        <v>10</v>
      </c>
      <c r="G6053" s="24">
        <v>0.05</v>
      </c>
      <c r="H6053">
        <f>VLOOKUP($B6053,產品!$A$1:$E$61,4,FALSE)*(1-$G6053)*$F6053</f>
        <v>237500</v>
      </c>
      <c r="I6053" s="58">
        <f>$H6053-VLOOKUP($B6053,產品!$A$2:$E$61,5,FALSE)*F6053-$R6053</f>
        <v>58937.5</v>
      </c>
      <c r="J6053">
        <f t="shared" si="282"/>
        <v>2023</v>
      </c>
      <c r="P6053" t="str">
        <f>MID(VLOOKUP($D6053,業務!$A$1:$E$11,2,FALSE),FIND("/",VLOOKUP($D6053,業務!$A$1:$E$11,2,FALSE))+1,2)</f>
        <v>經理</v>
      </c>
      <c r="Q6053">
        <f t="shared" si="283"/>
        <v>1.4999999999999999E-2</v>
      </c>
      <c r="R6053">
        <f t="shared" si="284"/>
        <v>3562.5</v>
      </c>
    </row>
    <row r="6054" spans="1:18" ht="15.75" customHeight="1">
      <c r="A6054" s="19">
        <v>6053</v>
      </c>
      <c r="B6054" s="4">
        <v>1</v>
      </c>
      <c r="C6054" s="15">
        <v>274</v>
      </c>
      <c r="D6054" s="21">
        <v>10</v>
      </c>
      <c r="E6054" s="22">
        <v>44970</v>
      </c>
      <c r="F6054" s="26">
        <v>60</v>
      </c>
      <c r="G6054" s="24">
        <v>0.16</v>
      </c>
      <c r="H6054">
        <f>VLOOKUP($B6054,產品!$A$1:$E$61,4,FALSE)*(1-$G6054)*$F6054</f>
        <v>50400</v>
      </c>
      <c r="I6054" s="58">
        <f>$H6054-VLOOKUP($B6054,產品!$A$2:$E$61,5,FALSE)*F6054-$R6054</f>
        <v>25896</v>
      </c>
      <c r="J6054">
        <f t="shared" si="282"/>
        <v>2023</v>
      </c>
      <c r="P6054" t="str">
        <f>MID(VLOOKUP($D6054,業務!$A$1:$E$11,2,FALSE),FIND("/",VLOOKUP($D6054,業務!$A$1:$E$11,2,FALSE))+1,2)</f>
        <v>專員</v>
      </c>
      <c r="Q6054">
        <f t="shared" si="283"/>
        <v>0.01</v>
      </c>
      <c r="R6054">
        <f t="shared" si="284"/>
        <v>504</v>
      </c>
    </row>
    <row r="6055" spans="1:18" ht="15.75" customHeight="1">
      <c r="A6055" s="19">
        <v>6054</v>
      </c>
      <c r="B6055" s="4">
        <v>11</v>
      </c>
      <c r="C6055" s="15">
        <v>272</v>
      </c>
      <c r="D6055" s="21">
        <v>8</v>
      </c>
      <c r="E6055" s="22">
        <v>44970</v>
      </c>
      <c r="F6055" s="26">
        <v>80</v>
      </c>
      <c r="G6055" s="24">
        <v>0.19</v>
      </c>
      <c r="H6055">
        <f>VLOOKUP($B6055,產品!$A$1:$E$61,4,FALSE)*(1-$G6055)*$F6055</f>
        <v>64800</v>
      </c>
      <c r="I6055" s="58">
        <f>$H6055-VLOOKUP($B6055,產品!$A$2:$E$61,5,FALSE)*F6055-$R6055</f>
        <v>32152</v>
      </c>
      <c r="J6055">
        <f t="shared" si="282"/>
        <v>2023</v>
      </c>
      <c r="P6055" t="str">
        <f>MID(VLOOKUP($D6055,業務!$A$1:$E$11,2,FALSE),FIND("/",VLOOKUP($D6055,業務!$A$1:$E$11,2,FALSE))+1,2)</f>
        <v>專員</v>
      </c>
      <c r="Q6055">
        <f t="shared" si="283"/>
        <v>0.01</v>
      </c>
      <c r="R6055">
        <f t="shared" si="284"/>
        <v>648</v>
      </c>
    </row>
    <row r="6056" spans="1:18" ht="15.75" customHeight="1">
      <c r="A6056" s="19">
        <v>6055</v>
      </c>
      <c r="B6056" s="4">
        <v>51</v>
      </c>
      <c r="C6056" s="15">
        <v>270</v>
      </c>
      <c r="D6056" s="21">
        <v>2</v>
      </c>
      <c r="E6056" s="22">
        <v>44970</v>
      </c>
      <c r="F6056" s="26">
        <v>5</v>
      </c>
      <c r="G6056" s="24">
        <v>0.16</v>
      </c>
      <c r="H6056">
        <f>VLOOKUP($B6056,產品!$A$1:$E$61,4,FALSE)*(1-$G6056)*$F6056</f>
        <v>84000</v>
      </c>
      <c r="I6056" s="58">
        <f>$H6056-VLOOKUP($B6056,產品!$A$2:$E$61,5,FALSE)*F6056-$R6056</f>
        <v>12740</v>
      </c>
      <c r="J6056">
        <f t="shared" si="282"/>
        <v>2023</v>
      </c>
      <c r="P6056" t="str">
        <f>MID(VLOOKUP($D6056,業務!$A$1:$E$11,2,FALSE),FIND("/",VLOOKUP($D6056,業務!$A$1:$E$11,2,FALSE))+1,2)</f>
        <v>經理</v>
      </c>
      <c r="Q6056">
        <f t="shared" si="283"/>
        <v>1.4999999999999999E-2</v>
      </c>
      <c r="R6056">
        <f t="shared" si="284"/>
        <v>1260</v>
      </c>
    </row>
    <row r="6057" spans="1:18" ht="15.75" customHeight="1">
      <c r="A6057" s="19">
        <v>6056</v>
      </c>
      <c r="B6057" s="4">
        <v>19</v>
      </c>
      <c r="C6057" s="15">
        <v>283</v>
      </c>
      <c r="D6057" s="21">
        <v>3</v>
      </c>
      <c r="E6057" s="22">
        <v>44970</v>
      </c>
      <c r="F6057" s="26">
        <v>50</v>
      </c>
      <c r="G6057" s="24">
        <v>0.08</v>
      </c>
      <c r="H6057">
        <f>VLOOKUP($B6057,產品!$A$1:$E$61,4,FALSE)*(1-$G6057)*$F6057</f>
        <v>82800</v>
      </c>
      <c r="I6057" s="58">
        <f>$H6057-VLOOKUP($B6057,產品!$A$2:$E$61,5,FALSE)*F6057-$R6057</f>
        <v>45475.199999999997</v>
      </c>
      <c r="J6057">
        <f t="shared" si="282"/>
        <v>2023</v>
      </c>
      <c r="P6057" t="str">
        <f>MID(VLOOKUP($D6057,業務!$A$1:$E$11,2,FALSE),FIND("/",VLOOKUP($D6057,業務!$A$1:$E$11,2,FALSE))+1,2)</f>
        <v>協理</v>
      </c>
      <c r="Q6057">
        <f t="shared" si="283"/>
        <v>1.6E-2</v>
      </c>
      <c r="R6057">
        <f t="shared" si="284"/>
        <v>1324.8</v>
      </c>
    </row>
    <row r="6058" spans="1:18" ht="15.75" customHeight="1">
      <c r="A6058" s="19">
        <v>6057</v>
      </c>
      <c r="B6058" s="4">
        <v>6</v>
      </c>
      <c r="C6058" s="15">
        <v>291</v>
      </c>
      <c r="D6058" s="21">
        <v>9</v>
      </c>
      <c r="E6058" s="33">
        <v>44970</v>
      </c>
      <c r="F6058" s="14">
        <v>14</v>
      </c>
      <c r="G6058" s="34">
        <v>0.06</v>
      </c>
      <c r="H6058">
        <f>VLOOKUP($B6058,產品!$A$1:$E$61,4,FALSE)*(1-$G6058)*$F6058</f>
        <v>13160</v>
      </c>
      <c r="I6058" s="58">
        <f>$H6058-VLOOKUP($B6058,產品!$A$2:$E$61,5,FALSE)*F6058-$R6058</f>
        <v>7362.6</v>
      </c>
      <c r="J6058">
        <f t="shared" si="282"/>
        <v>2023</v>
      </c>
      <c r="P6058" t="str">
        <f>MID(VLOOKUP($D6058,業務!$A$1:$E$11,2,FALSE),FIND("/",VLOOKUP($D6058,業務!$A$1:$E$11,2,FALSE))+1,2)</f>
        <v>經理</v>
      </c>
      <c r="Q6058">
        <f t="shared" si="283"/>
        <v>1.4999999999999999E-2</v>
      </c>
      <c r="R6058">
        <f t="shared" si="284"/>
        <v>197.4</v>
      </c>
    </row>
    <row r="6059" spans="1:18" ht="15.75" customHeight="1">
      <c r="A6059" s="19">
        <v>6058</v>
      </c>
      <c r="B6059" s="4">
        <v>59</v>
      </c>
      <c r="C6059" s="15">
        <v>8</v>
      </c>
      <c r="D6059" s="21">
        <v>7</v>
      </c>
      <c r="E6059" s="22">
        <v>44971</v>
      </c>
      <c r="F6059" s="26">
        <v>10</v>
      </c>
      <c r="G6059" s="24">
        <v>0.2</v>
      </c>
      <c r="H6059">
        <f>VLOOKUP($B6059,產品!$A$1:$E$61,4,FALSE)*(1-$G6059)*$F6059</f>
        <v>192000</v>
      </c>
      <c r="I6059" s="58">
        <f>$H6059-VLOOKUP($B6059,產品!$A$2:$E$61,5,FALSE)*F6059-$R6059</f>
        <v>21696</v>
      </c>
      <c r="J6059">
        <f t="shared" si="282"/>
        <v>2023</v>
      </c>
      <c r="P6059" t="str">
        <f>MID(VLOOKUP($D6059,業務!$A$1:$E$11,2,FALSE),FIND("/",VLOOKUP($D6059,業務!$A$1:$E$11,2,FALSE))+1,2)</f>
        <v>副理</v>
      </c>
      <c r="Q6059">
        <f t="shared" si="283"/>
        <v>1.2E-2</v>
      </c>
      <c r="R6059">
        <f t="shared" si="284"/>
        <v>2304</v>
      </c>
    </row>
    <row r="6060" spans="1:18" ht="15.75" customHeight="1">
      <c r="A6060" s="19">
        <v>6059</v>
      </c>
      <c r="B6060" s="4">
        <v>44</v>
      </c>
      <c r="C6060" s="15">
        <v>5</v>
      </c>
      <c r="D6060" s="21">
        <v>2</v>
      </c>
      <c r="E6060" s="22">
        <v>44971</v>
      </c>
      <c r="F6060" s="26">
        <v>2</v>
      </c>
      <c r="G6060" s="24">
        <v>7.0000000000000007E-2</v>
      </c>
      <c r="H6060">
        <f>VLOOKUP($B6060,產品!$A$1:$E$61,4,FALSE)*(1-$G6060)*$F6060</f>
        <v>37200</v>
      </c>
      <c r="I6060" s="58">
        <f>$H6060-VLOOKUP($B6060,產品!$A$2:$E$61,5,FALSE)*F6060-$R6060</f>
        <v>10642</v>
      </c>
      <c r="J6060">
        <f t="shared" si="282"/>
        <v>2023</v>
      </c>
      <c r="P6060" t="str">
        <f>MID(VLOOKUP($D6060,業務!$A$1:$E$11,2,FALSE),FIND("/",VLOOKUP($D6060,業務!$A$1:$E$11,2,FALSE))+1,2)</f>
        <v>經理</v>
      </c>
      <c r="Q6060">
        <f t="shared" si="283"/>
        <v>1.4999999999999999E-2</v>
      </c>
      <c r="R6060">
        <f t="shared" si="284"/>
        <v>558</v>
      </c>
    </row>
    <row r="6061" spans="1:18" ht="15.75" customHeight="1">
      <c r="A6061" s="19">
        <v>6060</v>
      </c>
      <c r="B6061" s="4">
        <v>59</v>
      </c>
      <c r="C6061" s="15">
        <v>3</v>
      </c>
      <c r="D6061" s="21">
        <v>3</v>
      </c>
      <c r="E6061" s="22">
        <v>44971</v>
      </c>
      <c r="F6061" s="26">
        <v>5</v>
      </c>
      <c r="G6061" s="24">
        <v>0.05</v>
      </c>
      <c r="H6061">
        <f>VLOOKUP($B6061,產品!$A$1:$E$61,4,FALSE)*(1-$G6061)*$F6061</f>
        <v>114000</v>
      </c>
      <c r="I6061" s="58">
        <f>$H6061-VLOOKUP($B6061,產品!$A$2:$E$61,5,FALSE)*F6061-$R6061</f>
        <v>28176</v>
      </c>
      <c r="J6061">
        <f t="shared" si="282"/>
        <v>2023</v>
      </c>
      <c r="P6061" t="str">
        <f>MID(VLOOKUP($D6061,業務!$A$1:$E$11,2,FALSE),FIND("/",VLOOKUP($D6061,業務!$A$1:$E$11,2,FALSE))+1,2)</f>
        <v>協理</v>
      </c>
      <c r="Q6061">
        <f t="shared" si="283"/>
        <v>1.6E-2</v>
      </c>
      <c r="R6061">
        <f t="shared" si="284"/>
        <v>1824</v>
      </c>
    </row>
    <row r="6062" spans="1:18" ht="15.75" customHeight="1">
      <c r="A6062" s="19">
        <v>6061</v>
      </c>
      <c r="B6062" s="4">
        <v>58</v>
      </c>
      <c r="C6062" s="15">
        <v>114</v>
      </c>
      <c r="D6062" s="21">
        <v>3</v>
      </c>
      <c r="E6062" s="22">
        <v>44971</v>
      </c>
      <c r="F6062" s="26">
        <v>7</v>
      </c>
      <c r="G6062" s="24">
        <v>0.08</v>
      </c>
      <c r="H6062">
        <f>VLOOKUP($B6062,產品!$A$1:$E$61,4,FALSE)*(1-$G6062)*$F6062</f>
        <v>135240</v>
      </c>
      <c r="I6062" s="58">
        <f>$H6062-VLOOKUP($B6062,產品!$A$2:$E$61,5,FALSE)*F6062-$R6062</f>
        <v>30176.160000000014</v>
      </c>
      <c r="J6062">
        <f t="shared" si="282"/>
        <v>2023</v>
      </c>
      <c r="P6062" t="str">
        <f>MID(VLOOKUP($D6062,業務!$A$1:$E$11,2,FALSE),FIND("/",VLOOKUP($D6062,業務!$A$1:$E$11,2,FALSE))+1,2)</f>
        <v>協理</v>
      </c>
      <c r="Q6062">
        <f t="shared" si="283"/>
        <v>1.6E-2</v>
      </c>
      <c r="R6062">
        <f t="shared" si="284"/>
        <v>2163.84</v>
      </c>
    </row>
    <row r="6063" spans="1:18" ht="15.75" customHeight="1">
      <c r="A6063" s="19">
        <v>6062</v>
      </c>
      <c r="B6063" s="4">
        <v>22</v>
      </c>
      <c r="C6063" s="15">
        <v>11</v>
      </c>
      <c r="D6063" s="21">
        <v>3</v>
      </c>
      <c r="E6063" s="22">
        <v>44971</v>
      </c>
      <c r="F6063" s="26">
        <v>60</v>
      </c>
      <c r="G6063" s="24">
        <v>0.08</v>
      </c>
      <c r="H6063">
        <f>VLOOKUP($B6063,產品!$A$1:$E$61,4,FALSE)*(1-$G6063)*$F6063</f>
        <v>99360</v>
      </c>
      <c r="I6063" s="58">
        <f>$H6063-VLOOKUP($B6063,產品!$A$2:$E$61,5,FALSE)*F6063-$R6063</f>
        <v>54570.239999999998</v>
      </c>
      <c r="J6063">
        <f t="shared" si="282"/>
        <v>2023</v>
      </c>
      <c r="P6063" t="str">
        <f>MID(VLOOKUP($D6063,業務!$A$1:$E$11,2,FALSE),FIND("/",VLOOKUP($D6063,業務!$A$1:$E$11,2,FALSE))+1,2)</f>
        <v>協理</v>
      </c>
      <c r="Q6063">
        <f t="shared" si="283"/>
        <v>1.6E-2</v>
      </c>
      <c r="R6063">
        <f t="shared" si="284"/>
        <v>1589.76</v>
      </c>
    </row>
    <row r="6064" spans="1:18" ht="15.75" customHeight="1">
      <c r="A6064" s="19">
        <v>6063</v>
      </c>
      <c r="B6064" s="4">
        <v>2</v>
      </c>
      <c r="C6064" s="15">
        <v>5</v>
      </c>
      <c r="D6064" s="21">
        <v>5</v>
      </c>
      <c r="E6064" s="22">
        <v>44971</v>
      </c>
      <c r="F6064" s="26">
        <v>10</v>
      </c>
      <c r="G6064" s="24">
        <v>0.12</v>
      </c>
      <c r="H6064">
        <f>VLOOKUP($B6064,產品!$A$1:$E$61,4,FALSE)*(1-$G6064)*$F6064</f>
        <v>8800</v>
      </c>
      <c r="I6064" s="58">
        <f>$H6064-VLOOKUP($B6064,產品!$A$2:$E$61,5,FALSE)*F6064-$R6064</f>
        <v>4712</v>
      </c>
      <c r="J6064">
        <f t="shared" si="282"/>
        <v>2023</v>
      </c>
      <c r="P6064" t="str">
        <f>MID(VLOOKUP($D6064,業務!$A$1:$E$11,2,FALSE),FIND("/",VLOOKUP($D6064,業務!$A$1:$E$11,2,FALSE))+1,2)</f>
        <v>專員</v>
      </c>
      <c r="Q6064">
        <f t="shared" si="283"/>
        <v>0.01</v>
      </c>
      <c r="R6064">
        <f t="shared" si="284"/>
        <v>88</v>
      </c>
    </row>
    <row r="6065" spans="1:18" ht="15.75" customHeight="1">
      <c r="A6065" s="19">
        <v>6064</v>
      </c>
      <c r="B6065" s="4">
        <v>36</v>
      </c>
      <c r="C6065" s="15">
        <v>292</v>
      </c>
      <c r="D6065" s="21">
        <v>10</v>
      </c>
      <c r="E6065" s="33">
        <v>44971</v>
      </c>
      <c r="F6065" s="14">
        <v>4</v>
      </c>
      <c r="G6065" s="34">
        <v>0.2</v>
      </c>
      <c r="H6065">
        <f>VLOOKUP($B6065,產品!$A$1:$E$61,4,FALSE)*(1-$G6065)*$F6065</f>
        <v>28800</v>
      </c>
      <c r="I6065" s="58">
        <f>$H6065-VLOOKUP($B6065,產品!$A$2:$E$61,5,FALSE)*F6065-$R6065</f>
        <v>6912</v>
      </c>
      <c r="J6065">
        <f t="shared" si="282"/>
        <v>2023</v>
      </c>
      <c r="P6065" t="str">
        <f>MID(VLOOKUP($D6065,業務!$A$1:$E$11,2,FALSE),FIND("/",VLOOKUP($D6065,業務!$A$1:$E$11,2,FALSE))+1,2)</f>
        <v>專員</v>
      </c>
      <c r="Q6065">
        <f t="shared" si="283"/>
        <v>0.01</v>
      </c>
      <c r="R6065">
        <f t="shared" si="284"/>
        <v>288</v>
      </c>
    </row>
    <row r="6066" spans="1:18" ht="15.75" customHeight="1">
      <c r="A6066" s="19">
        <v>6065</v>
      </c>
      <c r="B6066" s="4">
        <v>26</v>
      </c>
      <c r="C6066" s="15">
        <v>12</v>
      </c>
      <c r="D6066" s="21">
        <v>5</v>
      </c>
      <c r="E6066" s="22">
        <v>44972</v>
      </c>
      <c r="F6066" s="26">
        <v>5</v>
      </c>
      <c r="G6066" s="24">
        <v>0.08</v>
      </c>
      <c r="H6066">
        <f>VLOOKUP($B6066,產品!$A$1:$E$61,4,FALSE)*(1-$G6066)*$F6066</f>
        <v>29900</v>
      </c>
      <c r="I6066" s="58">
        <f>$H6066-VLOOKUP($B6066,產品!$A$2:$E$61,5,FALSE)*F6066-$R6066</f>
        <v>10101</v>
      </c>
      <c r="J6066">
        <f t="shared" si="282"/>
        <v>2023</v>
      </c>
      <c r="P6066" t="str">
        <f>MID(VLOOKUP($D6066,業務!$A$1:$E$11,2,FALSE),FIND("/",VLOOKUP($D6066,業務!$A$1:$E$11,2,FALSE))+1,2)</f>
        <v>專員</v>
      </c>
      <c r="Q6066">
        <f t="shared" si="283"/>
        <v>0.01</v>
      </c>
      <c r="R6066">
        <f t="shared" si="284"/>
        <v>299</v>
      </c>
    </row>
    <row r="6067" spans="1:18" ht="15.75" customHeight="1">
      <c r="A6067" s="19">
        <v>6066</v>
      </c>
      <c r="B6067" s="4">
        <v>59</v>
      </c>
      <c r="C6067" s="15">
        <v>257</v>
      </c>
      <c r="D6067" s="21">
        <v>5</v>
      </c>
      <c r="E6067" s="22">
        <v>44973</v>
      </c>
      <c r="F6067" s="26">
        <v>6</v>
      </c>
      <c r="G6067" s="24">
        <v>0.17</v>
      </c>
      <c r="H6067">
        <f>VLOOKUP($B6067,產品!$A$1:$E$61,4,FALSE)*(1-$G6067)*$F6067</f>
        <v>119520</v>
      </c>
      <c r="I6067" s="58">
        <f>$H6067-VLOOKUP($B6067,產品!$A$2:$E$61,5,FALSE)*F6067-$R6067</f>
        <v>17524.8</v>
      </c>
      <c r="J6067">
        <f t="shared" si="282"/>
        <v>2023</v>
      </c>
      <c r="P6067" t="str">
        <f>MID(VLOOKUP($D6067,業務!$A$1:$E$11,2,FALSE),FIND("/",VLOOKUP($D6067,業務!$A$1:$E$11,2,FALSE))+1,2)</f>
        <v>專員</v>
      </c>
      <c r="Q6067">
        <f t="shared" si="283"/>
        <v>0.01</v>
      </c>
      <c r="R6067">
        <f t="shared" si="284"/>
        <v>1195.2</v>
      </c>
    </row>
    <row r="6068" spans="1:18" ht="15.75" customHeight="1">
      <c r="A6068" s="19">
        <v>6067</v>
      </c>
      <c r="B6068" s="4">
        <v>23</v>
      </c>
      <c r="C6068" s="15">
        <v>8</v>
      </c>
      <c r="D6068" s="21">
        <v>10</v>
      </c>
      <c r="E6068" s="22">
        <v>44973</v>
      </c>
      <c r="F6068" s="26">
        <v>13</v>
      </c>
      <c r="G6068" s="24">
        <v>0.2</v>
      </c>
      <c r="H6068">
        <f>VLOOKUP($B6068,產品!$A$1:$E$61,4,FALSE)*(1-$G6068)*$F6068</f>
        <v>18720</v>
      </c>
      <c r="I6068" s="58">
        <f>$H6068-VLOOKUP($B6068,產品!$A$2:$E$61,5,FALSE)*F6068-$R6068</f>
        <v>9172.7999999999993</v>
      </c>
      <c r="J6068">
        <f t="shared" si="282"/>
        <v>2023</v>
      </c>
      <c r="P6068" t="str">
        <f>MID(VLOOKUP($D6068,業務!$A$1:$E$11,2,FALSE),FIND("/",VLOOKUP($D6068,業務!$A$1:$E$11,2,FALSE))+1,2)</f>
        <v>專員</v>
      </c>
      <c r="Q6068">
        <f t="shared" si="283"/>
        <v>0.01</v>
      </c>
      <c r="R6068">
        <f t="shared" si="284"/>
        <v>187.20000000000002</v>
      </c>
    </row>
    <row r="6069" spans="1:18" ht="15.75" customHeight="1">
      <c r="A6069" s="19">
        <v>6068</v>
      </c>
      <c r="B6069" s="4">
        <v>54</v>
      </c>
      <c r="C6069" s="15">
        <v>6</v>
      </c>
      <c r="D6069" s="21">
        <v>7</v>
      </c>
      <c r="E6069" s="22">
        <v>44973</v>
      </c>
      <c r="F6069" s="26">
        <v>15</v>
      </c>
      <c r="G6069" s="24">
        <v>7.0000000000000007E-2</v>
      </c>
      <c r="H6069">
        <f>VLOOKUP($B6069,產品!$A$1:$E$61,4,FALSE)*(1-$G6069)*$F6069</f>
        <v>251100</v>
      </c>
      <c r="I6069" s="58">
        <f>$H6069-VLOOKUP($B6069,產品!$A$2:$E$61,5,FALSE)*F6069-$R6069</f>
        <v>59086.8</v>
      </c>
      <c r="J6069">
        <f t="shared" si="282"/>
        <v>2023</v>
      </c>
      <c r="P6069" t="str">
        <f>MID(VLOOKUP($D6069,業務!$A$1:$E$11,2,FALSE),FIND("/",VLOOKUP($D6069,業務!$A$1:$E$11,2,FALSE))+1,2)</f>
        <v>副理</v>
      </c>
      <c r="Q6069">
        <f t="shared" si="283"/>
        <v>1.2E-2</v>
      </c>
      <c r="R6069">
        <f t="shared" si="284"/>
        <v>3013.2000000000003</v>
      </c>
    </row>
    <row r="6070" spans="1:18" ht="15.75" customHeight="1">
      <c r="A6070" s="19">
        <v>6069</v>
      </c>
      <c r="B6070" s="4">
        <v>11</v>
      </c>
      <c r="C6070" s="15">
        <v>139</v>
      </c>
      <c r="D6070" s="21">
        <v>5</v>
      </c>
      <c r="E6070" s="22">
        <v>44973</v>
      </c>
      <c r="F6070" s="26">
        <v>50</v>
      </c>
      <c r="G6070" s="24">
        <v>7.0000000000000007E-2</v>
      </c>
      <c r="H6070">
        <f>VLOOKUP($B6070,產品!$A$1:$E$61,4,FALSE)*(1-$G6070)*$F6070</f>
        <v>46499.999999999993</v>
      </c>
      <c r="I6070" s="58">
        <f>$H6070-VLOOKUP($B6070,產品!$A$2:$E$61,5,FALSE)*F6070-$R6070</f>
        <v>26034.999999999993</v>
      </c>
      <c r="J6070">
        <f t="shared" si="282"/>
        <v>2023</v>
      </c>
      <c r="P6070" t="str">
        <f>MID(VLOOKUP($D6070,業務!$A$1:$E$11,2,FALSE),FIND("/",VLOOKUP($D6070,業務!$A$1:$E$11,2,FALSE))+1,2)</f>
        <v>專員</v>
      </c>
      <c r="Q6070">
        <f t="shared" si="283"/>
        <v>0.01</v>
      </c>
      <c r="R6070">
        <f t="shared" si="284"/>
        <v>464.99999999999994</v>
      </c>
    </row>
    <row r="6071" spans="1:18" ht="15.75" customHeight="1">
      <c r="A6071" s="19">
        <v>6070</v>
      </c>
      <c r="B6071" s="4">
        <v>59</v>
      </c>
      <c r="C6071" s="15">
        <v>123</v>
      </c>
      <c r="D6071" s="21">
        <v>5</v>
      </c>
      <c r="E6071" s="22">
        <v>44973</v>
      </c>
      <c r="F6071" s="26">
        <v>8</v>
      </c>
      <c r="G6071" s="24">
        <v>0.06</v>
      </c>
      <c r="H6071">
        <f>VLOOKUP($B6071,產品!$A$1:$E$61,4,FALSE)*(1-$G6071)*$F6071</f>
        <v>180480</v>
      </c>
      <c r="I6071" s="58">
        <f>$H6071-VLOOKUP($B6071,產品!$A$2:$E$61,5,FALSE)*F6071-$R6071</f>
        <v>44275.199999999997</v>
      </c>
      <c r="J6071">
        <f t="shared" si="282"/>
        <v>2023</v>
      </c>
      <c r="P6071" t="str">
        <f>MID(VLOOKUP($D6071,業務!$A$1:$E$11,2,FALSE),FIND("/",VLOOKUP($D6071,業務!$A$1:$E$11,2,FALSE))+1,2)</f>
        <v>專員</v>
      </c>
      <c r="Q6071">
        <f t="shared" si="283"/>
        <v>0.01</v>
      </c>
      <c r="R6071">
        <f t="shared" si="284"/>
        <v>1804.8</v>
      </c>
    </row>
    <row r="6072" spans="1:18" ht="15.75" customHeight="1">
      <c r="A6072" s="19">
        <v>6071</v>
      </c>
      <c r="B6072" s="4">
        <v>53</v>
      </c>
      <c r="C6072" s="15">
        <v>291</v>
      </c>
      <c r="D6072" s="21">
        <v>5</v>
      </c>
      <c r="E6072" s="22">
        <v>44973</v>
      </c>
      <c r="F6072" s="26">
        <v>19</v>
      </c>
      <c r="G6072" s="24">
        <v>0.09</v>
      </c>
      <c r="H6072">
        <f>VLOOKUP($B6072,產品!$A$1:$E$61,4,FALSE)*(1-$G6072)*$F6072</f>
        <v>259350</v>
      </c>
      <c r="I6072" s="58">
        <f>$H6072-VLOOKUP($B6072,產品!$A$2:$E$61,5,FALSE)*F6072-$R6072</f>
        <v>57256.5</v>
      </c>
      <c r="J6072">
        <f t="shared" si="282"/>
        <v>2023</v>
      </c>
      <c r="P6072" t="str">
        <f>MID(VLOOKUP($D6072,業務!$A$1:$E$11,2,FALSE),FIND("/",VLOOKUP($D6072,業務!$A$1:$E$11,2,FALSE))+1,2)</f>
        <v>專員</v>
      </c>
      <c r="Q6072">
        <f t="shared" si="283"/>
        <v>0.01</v>
      </c>
      <c r="R6072">
        <f t="shared" si="284"/>
        <v>2593.5</v>
      </c>
    </row>
    <row r="6073" spans="1:18" ht="15.75" customHeight="1">
      <c r="A6073" s="19">
        <v>6072</v>
      </c>
      <c r="B6073" s="4">
        <v>4</v>
      </c>
      <c r="C6073" s="15">
        <v>113</v>
      </c>
      <c r="D6073" s="21">
        <v>10</v>
      </c>
      <c r="E6073" s="33">
        <v>44973</v>
      </c>
      <c r="F6073" s="14">
        <v>60</v>
      </c>
      <c r="G6073" s="34">
        <v>0.06</v>
      </c>
      <c r="H6073">
        <f>VLOOKUP($B6073,產品!$A$1:$E$61,4,FALSE)*(1-$G6073)*$F6073</f>
        <v>56400</v>
      </c>
      <c r="I6073" s="58">
        <f>$H6073-VLOOKUP($B6073,產品!$A$2:$E$61,5,FALSE)*F6073-$R6073</f>
        <v>31836</v>
      </c>
      <c r="J6073">
        <f t="shared" si="282"/>
        <v>2023</v>
      </c>
      <c r="P6073" t="str">
        <f>MID(VLOOKUP($D6073,業務!$A$1:$E$11,2,FALSE),FIND("/",VLOOKUP($D6073,業務!$A$1:$E$11,2,FALSE))+1,2)</f>
        <v>專員</v>
      </c>
      <c r="Q6073">
        <f t="shared" si="283"/>
        <v>0.01</v>
      </c>
      <c r="R6073">
        <f t="shared" si="284"/>
        <v>564</v>
      </c>
    </row>
    <row r="6074" spans="1:18" ht="15.75" customHeight="1">
      <c r="A6074" s="19">
        <v>6073</v>
      </c>
      <c r="B6074" s="4">
        <v>33</v>
      </c>
      <c r="C6074" s="15">
        <v>126</v>
      </c>
      <c r="D6074" s="21">
        <v>5</v>
      </c>
      <c r="E6074" s="22">
        <v>44974</v>
      </c>
      <c r="F6074" s="26">
        <v>3</v>
      </c>
      <c r="G6074" s="24">
        <v>0.05</v>
      </c>
      <c r="H6074">
        <f>VLOOKUP($B6074,產品!$A$1:$E$61,4,FALSE)*(1-$G6074)*$F6074</f>
        <v>21375</v>
      </c>
      <c r="I6074" s="58">
        <f>$H6074-VLOOKUP($B6074,產品!$A$2:$E$61,5,FALSE)*F6074-$R6074</f>
        <v>7661.25</v>
      </c>
      <c r="J6074">
        <f t="shared" si="282"/>
        <v>2023</v>
      </c>
      <c r="P6074" t="str">
        <f>MID(VLOOKUP($D6074,業務!$A$1:$E$11,2,FALSE),FIND("/",VLOOKUP($D6074,業務!$A$1:$E$11,2,FALSE))+1,2)</f>
        <v>專員</v>
      </c>
      <c r="Q6074">
        <f t="shared" si="283"/>
        <v>0.01</v>
      </c>
      <c r="R6074">
        <f t="shared" si="284"/>
        <v>213.75</v>
      </c>
    </row>
    <row r="6075" spans="1:18" ht="15.75" customHeight="1">
      <c r="A6075" s="19">
        <v>6074</v>
      </c>
      <c r="B6075" s="4">
        <v>18</v>
      </c>
      <c r="C6075" s="15">
        <v>9</v>
      </c>
      <c r="D6075" s="21">
        <v>5</v>
      </c>
      <c r="E6075" s="22">
        <v>44974</v>
      </c>
      <c r="F6075" s="26">
        <v>150</v>
      </c>
      <c r="G6075" s="24">
        <v>0.08</v>
      </c>
      <c r="H6075">
        <f>VLOOKUP($B6075,產品!$A$1:$E$61,4,FALSE)*(1-$G6075)*$F6075</f>
        <v>248400</v>
      </c>
      <c r="I6075" s="58">
        <f>$H6075-VLOOKUP($B6075,產品!$A$2:$E$61,5,FALSE)*F6075-$R6075</f>
        <v>137916</v>
      </c>
      <c r="J6075">
        <f t="shared" si="282"/>
        <v>2023</v>
      </c>
      <c r="P6075" t="str">
        <f>MID(VLOOKUP($D6075,業務!$A$1:$E$11,2,FALSE),FIND("/",VLOOKUP($D6075,業務!$A$1:$E$11,2,FALSE))+1,2)</f>
        <v>專員</v>
      </c>
      <c r="Q6075">
        <f t="shared" si="283"/>
        <v>0.01</v>
      </c>
      <c r="R6075">
        <f t="shared" si="284"/>
        <v>2484</v>
      </c>
    </row>
    <row r="6076" spans="1:18" ht="15.75" customHeight="1">
      <c r="A6076" s="19">
        <v>6075</v>
      </c>
      <c r="B6076" s="4">
        <v>43</v>
      </c>
      <c r="C6076" s="15">
        <v>278</v>
      </c>
      <c r="D6076" s="21">
        <v>7</v>
      </c>
      <c r="E6076" s="22">
        <v>44974</v>
      </c>
      <c r="F6076" s="26">
        <v>5</v>
      </c>
      <c r="G6076" s="24">
        <v>0.1</v>
      </c>
      <c r="H6076">
        <f>VLOOKUP($B6076,產品!$A$1:$E$61,4,FALSE)*(1-$G6076)*$F6076</f>
        <v>81000</v>
      </c>
      <c r="I6076" s="58">
        <f>$H6076-VLOOKUP($B6076,產品!$A$2:$E$61,5,FALSE)*F6076-$R6076</f>
        <v>21528</v>
      </c>
      <c r="J6076">
        <f t="shared" si="282"/>
        <v>2023</v>
      </c>
      <c r="P6076" t="str">
        <f>MID(VLOOKUP($D6076,業務!$A$1:$E$11,2,FALSE),FIND("/",VLOOKUP($D6076,業務!$A$1:$E$11,2,FALSE))+1,2)</f>
        <v>副理</v>
      </c>
      <c r="Q6076">
        <f t="shared" si="283"/>
        <v>1.2E-2</v>
      </c>
      <c r="R6076">
        <f t="shared" si="284"/>
        <v>972</v>
      </c>
    </row>
    <row r="6077" spans="1:18" ht="15.75" customHeight="1">
      <c r="A6077" s="19">
        <v>6076</v>
      </c>
      <c r="B6077" s="4">
        <v>58</v>
      </c>
      <c r="C6077" s="15">
        <v>112</v>
      </c>
      <c r="D6077" s="21">
        <v>7</v>
      </c>
      <c r="E6077" s="22">
        <v>44974</v>
      </c>
      <c r="F6077" s="26">
        <v>11</v>
      </c>
      <c r="G6077" s="24">
        <v>0.11</v>
      </c>
      <c r="H6077">
        <f>VLOOKUP($B6077,產品!$A$1:$E$61,4,FALSE)*(1-$G6077)*$F6077</f>
        <v>205590</v>
      </c>
      <c r="I6077" s="58">
        <f>$H6077-VLOOKUP($B6077,產品!$A$2:$E$61,5,FALSE)*F6077-$R6077</f>
        <v>41422.920000000027</v>
      </c>
      <c r="J6077">
        <f t="shared" si="282"/>
        <v>2023</v>
      </c>
      <c r="P6077" t="str">
        <f>MID(VLOOKUP($D6077,業務!$A$1:$E$11,2,FALSE),FIND("/",VLOOKUP($D6077,業務!$A$1:$E$11,2,FALSE))+1,2)</f>
        <v>副理</v>
      </c>
      <c r="Q6077">
        <f t="shared" si="283"/>
        <v>1.2E-2</v>
      </c>
      <c r="R6077">
        <f t="shared" si="284"/>
        <v>2467.08</v>
      </c>
    </row>
    <row r="6078" spans="1:18" ht="15.75" customHeight="1">
      <c r="A6078" s="19">
        <v>6077</v>
      </c>
      <c r="B6078" s="4">
        <v>2</v>
      </c>
      <c r="C6078" s="15">
        <v>12</v>
      </c>
      <c r="D6078" s="21">
        <v>3</v>
      </c>
      <c r="E6078" s="22">
        <v>44974</v>
      </c>
      <c r="F6078" s="26">
        <v>80</v>
      </c>
      <c r="G6078" s="24">
        <v>0.08</v>
      </c>
      <c r="H6078">
        <f>VLOOKUP($B6078,產品!$A$1:$E$61,4,FALSE)*(1-$G6078)*$F6078</f>
        <v>73600</v>
      </c>
      <c r="I6078" s="58">
        <f>$H6078-VLOOKUP($B6078,產品!$A$2:$E$61,5,FALSE)*F6078-$R6078</f>
        <v>40422.400000000001</v>
      </c>
      <c r="J6078">
        <f t="shared" si="282"/>
        <v>2023</v>
      </c>
      <c r="P6078" t="str">
        <f>MID(VLOOKUP($D6078,業務!$A$1:$E$11,2,FALSE),FIND("/",VLOOKUP($D6078,業務!$A$1:$E$11,2,FALSE))+1,2)</f>
        <v>協理</v>
      </c>
      <c r="Q6078">
        <f t="shared" si="283"/>
        <v>1.6E-2</v>
      </c>
      <c r="R6078">
        <f t="shared" si="284"/>
        <v>1177.6000000000001</v>
      </c>
    </row>
    <row r="6079" spans="1:18" ht="15.75" customHeight="1">
      <c r="A6079" s="19">
        <v>6078</v>
      </c>
      <c r="B6079" s="4">
        <v>40</v>
      </c>
      <c r="C6079" s="15">
        <v>284</v>
      </c>
      <c r="D6079" s="21">
        <v>7</v>
      </c>
      <c r="E6079" s="33">
        <v>44974</v>
      </c>
      <c r="F6079" s="14">
        <v>6</v>
      </c>
      <c r="G6079" s="34">
        <v>0.17</v>
      </c>
      <c r="H6079">
        <f>VLOOKUP($B6079,產品!$A$1:$E$61,4,FALSE)*(1-$G6079)*$F6079</f>
        <v>99600</v>
      </c>
      <c r="I6079" s="58">
        <f>$H6079-VLOOKUP($B6079,產品!$A$2:$E$61,5,FALSE)*F6079-$R6079</f>
        <v>20404.8</v>
      </c>
      <c r="J6079">
        <f t="shared" si="282"/>
        <v>2023</v>
      </c>
      <c r="P6079" t="str">
        <f>MID(VLOOKUP($D6079,業務!$A$1:$E$11,2,FALSE),FIND("/",VLOOKUP($D6079,業務!$A$1:$E$11,2,FALSE))+1,2)</f>
        <v>副理</v>
      </c>
      <c r="Q6079">
        <f t="shared" si="283"/>
        <v>1.2E-2</v>
      </c>
      <c r="R6079">
        <f t="shared" si="284"/>
        <v>1195.2</v>
      </c>
    </row>
    <row r="6080" spans="1:18" ht="15.75" customHeight="1">
      <c r="A6080" s="19">
        <v>6079</v>
      </c>
      <c r="B6080" s="4">
        <v>11</v>
      </c>
      <c r="C6080" s="15">
        <v>266</v>
      </c>
      <c r="D6080" s="21">
        <v>6</v>
      </c>
      <c r="E6080" s="22">
        <v>44975</v>
      </c>
      <c r="F6080" s="26">
        <v>20</v>
      </c>
      <c r="G6080" s="24">
        <v>0.12</v>
      </c>
      <c r="H6080">
        <f>VLOOKUP($B6080,產品!$A$1:$E$61,4,FALSE)*(1-$G6080)*$F6080</f>
        <v>17600</v>
      </c>
      <c r="I6080" s="58">
        <f>$H6080-VLOOKUP($B6080,產品!$A$2:$E$61,5,FALSE)*F6080-$R6080</f>
        <v>9424</v>
      </c>
      <c r="J6080">
        <f t="shared" si="282"/>
        <v>2023</v>
      </c>
      <c r="P6080" t="str">
        <f>MID(VLOOKUP($D6080,業務!$A$1:$E$11,2,FALSE),FIND("/",VLOOKUP($D6080,業務!$A$1:$E$11,2,FALSE))+1,2)</f>
        <v>專員</v>
      </c>
      <c r="Q6080">
        <f t="shared" si="283"/>
        <v>0.01</v>
      </c>
      <c r="R6080">
        <f t="shared" si="284"/>
        <v>176</v>
      </c>
    </row>
    <row r="6081" spans="1:18" ht="15.75" customHeight="1">
      <c r="A6081" s="19">
        <v>6080</v>
      </c>
      <c r="B6081" s="4">
        <v>41</v>
      </c>
      <c r="C6081" s="15">
        <v>258</v>
      </c>
      <c r="D6081" s="21">
        <v>2</v>
      </c>
      <c r="E6081" s="22">
        <v>44975</v>
      </c>
      <c r="F6081" s="26">
        <v>20</v>
      </c>
      <c r="G6081" s="24">
        <v>0.08</v>
      </c>
      <c r="H6081">
        <f>VLOOKUP($B6081,產品!$A$1:$E$61,4,FALSE)*(1-$G6081)*$F6081</f>
        <v>220800</v>
      </c>
      <c r="I6081" s="58">
        <f>$H6081-VLOOKUP($B6081,產品!$A$2:$E$61,5,FALSE)*F6081-$R6081</f>
        <v>61488</v>
      </c>
      <c r="J6081">
        <f t="shared" si="282"/>
        <v>2023</v>
      </c>
      <c r="P6081" t="str">
        <f>MID(VLOOKUP($D6081,業務!$A$1:$E$11,2,FALSE),FIND("/",VLOOKUP($D6081,業務!$A$1:$E$11,2,FALSE))+1,2)</f>
        <v>經理</v>
      </c>
      <c r="Q6081">
        <f t="shared" si="283"/>
        <v>1.4999999999999999E-2</v>
      </c>
      <c r="R6081">
        <f t="shared" si="284"/>
        <v>3312</v>
      </c>
    </row>
    <row r="6082" spans="1:18" ht="15.75" customHeight="1">
      <c r="A6082" s="19">
        <v>6081</v>
      </c>
      <c r="B6082" s="4">
        <v>6</v>
      </c>
      <c r="C6082" s="15">
        <v>124</v>
      </c>
      <c r="D6082" s="21">
        <v>1</v>
      </c>
      <c r="E6082" s="22">
        <v>44975</v>
      </c>
      <c r="F6082" s="26">
        <v>100</v>
      </c>
      <c r="G6082" s="24">
        <v>0.11</v>
      </c>
      <c r="H6082">
        <f>VLOOKUP($B6082,產品!$A$1:$E$61,4,FALSE)*(1-$G6082)*$F6082</f>
        <v>89000</v>
      </c>
      <c r="I6082" s="58">
        <f>$H6082-VLOOKUP($B6082,產品!$A$2:$E$61,5,FALSE)*F6082-$R6082</f>
        <v>48110</v>
      </c>
      <c r="J6082">
        <f t="shared" si="282"/>
        <v>2023</v>
      </c>
      <c r="P6082" t="str">
        <f>MID(VLOOKUP($D6082,業務!$A$1:$E$11,2,FALSE),FIND("/",VLOOKUP($D6082,業務!$A$1:$E$11,2,FALSE))+1,2)</f>
        <v>專員</v>
      </c>
      <c r="Q6082">
        <f t="shared" si="283"/>
        <v>0.01</v>
      </c>
      <c r="R6082">
        <f t="shared" si="284"/>
        <v>890</v>
      </c>
    </row>
    <row r="6083" spans="1:18" ht="15.75" customHeight="1">
      <c r="A6083" s="19">
        <v>6082</v>
      </c>
      <c r="B6083" s="4">
        <v>43</v>
      </c>
      <c r="C6083" s="15">
        <v>134</v>
      </c>
      <c r="D6083" s="21">
        <v>2</v>
      </c>
      <c r="E6083" s="22">
        <v>44975</v>
      </c>
      <c r="F6083" s="26">
        <v>6</v>
      </c>
      <c r="G6083" s="24">
        <v>0.2</v>
      </c>
      <c r="H6083">
        <f>VLOOKUP($B6083,產品!$A$1:$E$61,4,FALSE)*(1-$G6083)*$F6083</f>
        <v>86400</v>
      </c>
      <c r="I6083" s="58">
        <f>$H6083-VLOOKUP($B6083,產品!$A$2:$E$61,5,FALSE)*F6083-$R6083</f>
        <v>14904</v>
      </c>
      <c r="J6083">
        <f t="shared" ref="J6083:J6146" si="285">YEAR(E6083)</f>
        <v>2023</v>
      </c>
      <c r="P6083" t="str">
        <f>MID(VLOOKUP($D6083,業務!$A$1:$E$11,2,FALSE),FIND("/",VLOOKUP($D6083,業務!$A$1:$E$11,2,FALSE))+1,2)</f>
        <v>經理</v>
      </c>
      <c r="Q6083">
        <f t="shared" ref="Q6083:Q6146" si="286">IF($P6083="專員",1%,IF($P6083="副理",1.2%,IF($P6083="經理",1.5%,IF($P6083="協理",1.6%,0))))</f>
        <v>1.4999999999999999E-2</v>
      </c>
      <c r="R6083">
        <f t="shared" ref="R6083:R6146" si="287">$H6083*$Q6083</f>
        <v>1296</v>
      </c>
    </row>
    <row r="6084" spans="1:18" ht="15.75" customHeight="1">
      <c r="A6084" s="19">
        <v>6083</v>
      </c>
      <c r="B6084" s="4">
        <v>35</v>
      </c>
      <c r="C6084" s="15">
        <v>265</v>
      </c>
      <c r="D6084" s="21">
        <v>8</v>
      </c>
      <c r="E6084" s="22">
        <v>44975</v>
      </c>
      <c r="F6084" s="26">
        <v>10</v>
      </c>
      <c r="G6084" s="24">
        <v>0.1</v>
      </c>
      <c r="H6084">
        <f>VLOOKUP($B6084,產品!$A$1:$E$61,4,FALSE)*(1-$G6084)*$F6084</f>
        <v>76500</v>
      </c>
      <c r="I6084" s="58">
        <f>$H6084-VLOOKUP($B6084,產品!$A$2:$E$61,5,FALSE)*F6084-$R6084</f>
        <v>24735</v>
      </c>
      <c r="J6084">
        <f t="shared" si="285"/>
        <v>2023</v>
      </c>
      <c r="P6084" t="str">
        <f>MID(VLOOKUP($D6084,業務!$A$1:$E$11,2,FALSE),FIND("/",VLOOKUP($D6084,業務!$A$1:$E$11,2,FALSE))+1,2)</f>
        <v>專員</v>
      </c>
      <c r="Q6084">
        <f t="shared" si="286"/>
        <v>0.01</v>
      </c>
      <c r="R6084">
        <f t="shared" si="287"/>
        <v>765</v>
      </c>
    </row>
    <row r="6085" spans="1:18" ht="15.75" customHeight="1">
      <c r="A6085" s="19">
        <v>6084</v>
      </c>
      <c r="B6085" s="4">
        <v>41</v>
      </c>
      <c r="C6085" s="15">
        <v>290</v>
      </c>
      <c r="D6085" s="21">
        <v>2</v>
      </c>
      <c r="E6085" s="22">
        <v>44975</v>
      </c>
      <c r="F6085" s="26">
        <v>7</v>
      </c>
      <c r="G6085" s="24">
        <v>0.15</v>
      </c>
      <c r="H6085">
        <f>VLOOKUP($B6085,產品!$A$1:$E$61,4,FALSE)*(1-$G6085)*$F6085</f>
        <v>71400</v>
      </c>
      <c r="I6085" s="58">
        <f>$H6085-VLOOKUP($B6085,產品!$A$2:$E$61,5,FALSE)*F6085-$R6085</f>
        <v>15729</v>
      </c>
      <c r="J6085">
        <f t="shared" si="285"/>
        <v>2023</v>
      </c>
      <c r="P6085" t="str">
        <f>MID(VLOOKUP($D6085,業務!$A$1:$E$11,2,FALSE),FIND("/",VLOOKUP($D6085,業務!$A$1:$E$11,2,FALSE))+1,2)</f>
        <v>經理</v>
      </c>
      <c r="Q6085">
        <f t="shared" si="286"/>
        <v>1.4999999999999999E-2</v>
      </c>
      <c r="R6085">
        <f t="shared" si="287"/>
        <v>1071</v>
      </c>
    </row>
    <row r="6086" spans="1:18" ht="15.75" customHeight="1">
      <c r="A6086" s="19">
        <v>6085</v>
      </c>
      <c r="B6086" s="4">
        <v>30</v>
      </c>
      <c r="C6086" s="15">
        <v>291</v>
      </c>
      <c r="D6086" s="21">
        <v>2</v>
      </c>
      <c r="E6086" s="33">
        <v>44975</v>
      </c>
      <c r="F6086" s="14">
        <v>25</v>
      </c>
      <c r="G6086" s="34">
        <v>0.19</v>
      </c>
      <c r="H6086">
        <f>VLOOKUP($B6086,產品!$A$1:$E$61,4,FALSE)*(1-$G6086)*$F6086</f>
        <v>131625</v>
      </c>
      <c r="I6086" s="58">
        <f>$H6086-VLOOKUP($B6086,產品!$A$2:$E$61,5,FALSE)*F6086-$R6086</f>
        <v>32150.625</v>
      </c>
      <c r="J6086">
        <f t="shared" si="285"/>
        <v>2023</v>
      </c>
      <c r="P6086" t="str">
        <f>MID(VLOOKUP($D6086,業務!$A$1:$E$11,2,FALSE),FIND("/",VLOOKUP($D6086,業務!$A$1:$E$11,2,FALSE))+1,2)</f>
        <v>經理</v>
      </c>
      <c r="Q6086">
        <f t="shared" si="286"/>
        <v>1.4999999999999999E-2</v>
      </c>
      <c r="R6086">
        <f t="shared" si="287"/>
        <v>1974.375</v>
      </c>
    </row>
    <row r="6087" spans="1:18" ht="15.75" customHeight="1">
      <c r="A6087" s="19">
        <v>6086</v>
      </c>
      <c r="B6087" s="4">
        <v>36</v>
      </c>
      <c r="C6087" s="15">
        <v>3</v>
      </c>
      <c r="D6087" s="21">
        <v>9</v>
      </c>
      <c r="E6087" s="22">
        <v>44976</v>
      </c>
      <c r="F6087" s="26">
        <v>7</v>
      </c>
      <c r="G6087" s="24">
        <v>0.08</v>
      </c>
      <c r="H6087">
        <f>VLOOKUP($B6087,產品!$A$1:$E$61,4,FALSE)*(1-$G6087)*$F6087</f>
        <v>57960</v>
      </c>
      <c r="I6087" s="58">
        <f>$H6087-VLOOKUP($B6087,產品!$A$2:$E$61,5,FALSE)*F6087-$R6087</f>
        <v>19290.599999999999</v>
      </c>
      <c r="J6087">
        <f t="shared" si="285"/>
        <v>2023</v>
      </c>
      <c r="P6087" t="str">
        <f>MID(VLOOKUP($D6087,業務!$A$1:$E$11,2,FALSE),FIND("/",VLOOKUP($D6087,業務!$A$1:$E$11,2,FALSE))+1,2)</f>
        <v>經理</v>
      </c>
      <c r="Q6087">
        <f t="shared" si="286"/>
        <v>1.4999999999999999E-2</v>
      </c>
      <c r="R6087">
        <f t="shared" si="287"/>
        <v>869.4</v>
      </c>
    </row>
    <row r="6088" spans="1:18" ht="15.75" customHeight="1">
      <c r="A6088" s="19">
        <v>6087</v>
      </c>
      <c r="B6088" s="4">
        <v>34</v>
      </c>
      <c r="C6088" s="15">
        <v>1</v>
      </c>
      <c r="D6088" s="21">
        <v>1</v>
      </c>
      <c r="E6088" s="22">
        <v>44976</v>
      </c>
      <c r="F6088" s="26">
        <v>11</v>
      </c>
      <c r="G6088" s="24">
        <v>0.19</v>
      </c>
      <c r="H6088">
        <f>VLOOKUP($B6088,產品!$A$1:$E$61,4,FALSE)*(1-$G6088)*$F6088</f>
        <v>71280</v>
      </c>
      <c r="I6088" s="58">
        <f>$H6088-VLOOKUP($B6088,產品!$A$2:$E$61,5,FALSE)*F6088-$R6088</f>
        <v>17767.2</v>
      </c>
      <c r="J6088">
        <f t="shared" si="285"/>
        <v>2023</v>
      </c>
      <c r="P6088" t="str">
        <f>MID(VLOOKUP($D6088,業務!$A$1:$E$11,2,FALSE),FIND("/",VLOOKUP($D6088,業務!$A$1:$E$11,2,FALSE))+1,2)</f>
        <v>專員</v>
      </c>
      <c r="Q6088">
        <f t="shared" si="286"/>
        <v>0.01</v>
      </c>
      <c r="R6088">
        <f t="shared" si="287"/>
        <v>712.80000000000007</v>
      </c>
    </row>
    <row r="6089" spans="1:18" ht="15.75" customHeight="1">
      <c r="A6089" s="19">
        <v>6088</v>
      </c>
      <c r="B6089" s="4">
        <v>3</v>
      </c>
      <c r="C6089" s="15">
        <v>259</v>
      </c>
      <c r="D6089" s="21">
        <v>6</v>
      </c>
      <c r="E6089" s="22">
        <v>44976</v>
      </c>
      <c r="F6089" s="26">
        <v>50</v>
      </c>
      <c r="G6089" s="24">
        <v>0.16</v>
      </c>
      <c r="H6089">
        <f>VLOOKUP($B6089,產品!$A$1:$E$61,4,FALSE)*(1-$G6089)*$F6089</f>
        <v>42000</v>
      </c>
      <c r="I6089" s="58">
        <f>$H6089-VLOOKUP($B6089,產品!$A$2:$E$61,5,FALSE)*F6089-$R6089</f>
        <v>21580</v>
      </c>
      <c r="J6089">
        <f t="shared" si="285"/>
        <v>2023</v>
      </c>
      <c r="P6089" t="str">
        <f>MID(VLOOKUP($D6089,業務!$A$1:$E$11,2,FALSE),FIND("/",VLOOKUP($D6089,業務!$A$1:$E$11,2,FALSE))+1,2)</f>
        <v>專員</v>
      </c>
      <c r="Q6089">
        <f t="shared" si="286"/>
        <v>0.01</v>
      </c>
      <c r="R6089">
        <f t="shared" si="287"/>
        <v>420</v>
      </c>
    </row>
    <row r="6090" spans="1:18" ht="15.75" customHeight="1">
      <c r="A6090" s="19">
        <v>6089</v>
      </c>
      <c r="B6090" s="4">
        <v>16</v>
      </c>
      <c r="C6090" s="15">
        <v>286</v>
      </c>
      <c r="D6090" s="21">
        <v>7</v>
      </c>
      <c r="E6090" s="22">
        <v>44976</v>
      </c>
      <c r="F6090" s="26">
        <v>60</v>
      </c>
      <c r="G6090" s="24">
        <v>0.12</v>
      </c>
      <c r="H6090">
        <f>VLOOKUP($B6090,產品!$A$1:$E$61,4,FALSE)*(1-$G6090)*$F6090</f>
        <v>95040</v>
      </c>
      <c r="I6090" s="58">
        <f>$H6090-VLOOKUP($B6090,產品!$A$2:$E$61,5,FALSE)*F6090-$R6090</f>
        <v>50699.519999999997</v>
      </c>
      <c r="J6090">
        <f t="shared" si="285"/>
        <v>2023</v>
      </c>
      <c r="P6090" t="str">
        <f>MID(VLOOKUP($D6090,業務!$A$1:$E$11,2,FALSE),FIND("/",VLOOKUP($D6090,業務!$A$1:$E$11,2,FALSE))+1,2)</f>
        <v>副理</v>
      </c>
      <c r="Q6090">
        <f t="shared" si="286"/>
        <v>1.2E-2</v>
      </c>
      <c r="R6090">
        <f t="shared" si="287"/>
        <v>1140.48</v>
      </c>
    </row>
    <row r="6091" spans="1:18" ht="15.75" customHeight="1">
      <c r="A6091" s="19">
        <v>6090</v>
      </c>
      <c r="B6091" s="4">
        <v>22</v>
      </c>
      <c r="C6091" s="15">
        <v>7</v>
      </c>
      <c r="D6091" s="21">
        <v>9</v>
      </c>
      <c r="E6091" s="22">
        <v>44976</v>
      </c>
      <c r="F6091" s="26">
        <v>175</v>
      </c>
      <c r="G6091" s="24">
        <v>0.17</v>
      </c>
      <c r="H6091">
        <f>VLOOKUP($B6091,產品!$A$1:$E$61,4,FALSE)*(1-$G6091)*$F6091</f>
        <v>261450</v>
      </c>
      <c r="I6091" s="58">
        <f>$H6091-VLOOKUP($B6091,產品!$A$2:$E$61,5,FALSE)*F6091-$R6091</f>
        <v>131528.25</v>
      </c>
      <c r="J6091">
        <f t="shared" si="285"/>
        <v>2023</v>
      </c>
      <c r="P6091" t="str">
        <f>MID(VLOOKUP($D6091,業務!$A$1:$E$11,2,FALSE),FIND("/",VLOOKUP($D6091,業務!$A$1:$E$11,2,FALSE))+1,2)</f>
        <v>經理</v>
      </c>
      <c r="Q6091">
        <f t="shared" si="286"/>
        <v>1.4999999999999999E-2</v>
      </c>
      <c r="R6091">
        <f t="shared" si="287"/>
        <v>3921.75</v>
      </c>
    </row>
    <row r="6092" spans="1:18" ht="15.75" customHeight="1">
      <c r="A6092" s="19">
        <v>6091</v>
      </c>
      <c r="B6092" s="4">
        <v>17</v>
      </c>
      <c r="C6092" s="15">
        <v>4</v>
      </c>
      <c r="D6092" s="21">
        <v>9</v>
      </c>
      <c r="E6092" s="22">
        <v>44976</v>
      </c>
      <c r="F6092" s="26">
        <v>60</v>
      </c>
      <c r="G6092" s="24">
        <v>0.08</v>
      </c>
      <c r="H6092">
        <f>VLOOKUP($B6092,產品!$A$1:$E$61,4,FALSE)*(1-$G6092)*$F6092</f>
        <v>99360</v>
      </c>
      <c r="I6092" s="58">
        <f>$H6092-VLOOKUP($B6092,產品!$A$2:$E$61,5,FALSE)*F6092-$R6092</f>
        <v>54669.599999999999</v>
      </c>
      <c r="J6092">
        <f t="shared" si="285"/>
        <v>2023</v>
      </c>
      <c r="P6092" t="str">
        <f>MID(VLOOKUP($D6092,業務!$A$1:$E$11,2,FALSE),FIND("/",VLOOKUP($D6092,業務!$A$1:$E$11,2,FALSE))+1,2)</f>
        <v>經理</v>
      </c>
      <c r="Q6092">
        <f t="shared" si="286"/>
        <v>1.4999999999999999E-2</v>
      </c>
      <c r="R6092">
        <f t="shared" si="287"/>
        <v>1490.3999999999999</v>
      </c>
    </row>
    <row r="6093" spans="1:18" ht="15.75" customHeight="1">
      <c r="A6093" s="19">
        <v>6092</v>
      </c>
      <c r="B6093" s="4">
        <v>14</v>
      </c>
      <c r="C6093" s="15">
        <v>5</v>
      </c>
      <c r="D6093" s="21">
        <v>2</v>
      </c>
      <c r="E6093" s="22">
        <v>44977</v>
      </c>
      <c r="F6093" s="26">
        <v>100</v>
      </c>
      <c r="G6093" s="24">
        <v>0.15</v>
      </c>
      <c r="H6093">
        <f>VLOOKUP($B6093,產品!$A$1:$E$61,4,FALSE)*(1-$G6093)*$F6093</f>
        <v>153000</v>
      </c>
      <c r="I6093" s="58">
        <f>$H6093-VLOOKUP($B6093,產品!$A$2:$E$61,5,FALSE)*F6093-$R6093</f>
        <v>78705</v>
      </c>
      <c r="J6093">
        <f t="shared" si="285"/>
        <v>2023</v>
      </c>
      <c r="P6093" t="str">
        <f>MID(VLOOKUP($D6093,業務!$A$1:$E$11,2,FALSE),FIND("/",VLOOKUP($D6093,業務!$A$1:$E$11,2,FALSE))+1,2)</f>
        <v>經理</v>
      </c>
      <c r="Q6093">
        <f t="shared" si="286"/>
        <v>1.4999999999999999E-2</v>
      </c>
      <c r="R6093">
        <f t="shared" si="287"/>
        <v>2295</v>
      </c>
    </row>
    <row r="6094" spans="1:18" ht="15.75" customHeight="1">
      <c r="A6094" s="19">
        <v>6093</v>
      </c>
      <c r="B6094" s="4">
        <v>43</v>
      </c>
      <c r="C6094" s="15">
        <v>6</v>
      </c>
      <c r="D6094" s="21">
        <v>1</v>
      </c>
      <c r="E6094" s="22">
        <v>44977</v>
      </c>
      <c r="F6094" s="26">
        <v>5</v>
      </c>
      <c r="G6094" s="24">
        <v>0.17</v>
      </c>
      <c r="H6094">
        <f>VLOOKUP($B6094,產品!$A$1:$E$61,4,FALSE)*(1-$G6094)*$F6094</f>
        <v>74700</v>
      </c>
      <c r="I6094" s="58">
        <f>$H6094-VLOOKUP($B6094,產品!$A$2:$E$61,5,FALSE)*F6094-$R6094</f>
        <v>15453</v>
      </c>
      <c r="J6094">
        <f t="shared" si="285"/>
        <v>2023</v>
      </c>
      <c r="P6094" t="str">
        <f>MID(VLOOKUP($D6094,業務!$A$1:$E$11,2,FALSE),FIND("/",VLOOKUP($D6094,業務!$A$1:$E$11,2,FALSE))+1,2)</f>
        <v>專員</v>
      </c>
      <c r="Q6094">
        <f t="shared" si="286"/>
        <v>0.01</v>
      </c>
      <c r="R6094">
        <f t="shared" si="287"/>
        <v>747</v>
      </c>
    </row>
    <row r="6095" spans="1:18" ht="15.75" customHeight="1">
      <c r="A6095" s="19">
        <v>6094</v>
      </c>
      <c r="B6095" s="4">
        <v>5</v>
      </c>
      <c r="C6095" s="15">
        <v>260</v>
      </c>
      <c r="D6095" s="21">
        <v>6</v>
      </c>
      <c r="E6095" s="22">
        <v>44977</v>
      </c>
      <c r="F6095" s="26">
        <v>40</v>
      </c>
      <c r="G6095" s="24">
        <v>0.18</v>
      </c>
      <c r="H6095">
        <f>VLOOKUP($B6095,產品!$A$1:$E$61,4,FALSE)*(1-$G6095)*$F6095</f>
        <v>32800.000000000007</v>
      </c>
      <c r="I6095" s="58">
        <f>$H6095-VLOOKUP($B6095,產品!$A$2:$E$61,5,FALSE)*F6095-$R6095</f>
        <v>16472.000000000007</v>
      </c>
      <c r="J6095">
        <f t="shared" si="285"/>
        <v>2023</v>
      </c>
      <c r="P6095" t="str">
        <f>MID(VLOOKUP($D6095,業務!$A$1:$E$11,2,FALSE),FIND("/",VLOOKUP($D6095,業務!$A$1:$E$11,2,FALSE))+1,2)</f>
        <v>專員</v>
      </c>
      <c r="Q6095">
        <f t="shared" si="286"/>
        <v>0.01</v>
      </c>
      <c r="R6095">
        <f t="shared" si="287"/>
        <v>328.00000000000006</v>
      </c>
    </row>
    <row r="6096" spans="1:18" ht="15.75" customHeight="1">
      <c r="A6096" s="19">
        <v>6095</v>
      </c>
      <c r="B6096" s="4">
        <v>21</v>
      </c>
      <c r="C6096" s="15">
        <v>10</v>
      </c>
      <c r="D6096" s="21">
        <v>8</v>
      </c>
      <c r="E6096" s="22">
        <v>44978</v>
      </c>
      <c r="F6096" s="26">
        <v>50</v>
      </c>
      <c r="G6096" s="24">
        <v>7.0000000000000007E-2</v>
      </c>
      <c r="H6096">
        <f>VLOOKUP($B6096,產品!$A$1:$E$61,4,FALSE)*(1-$G6096)*$F6096</f>
        <v>83700</v>
      </c>
      <c r="I6096" s="58">
        <f>$H6096-VLOOKUP($B6096,產品!$A$2:$E$61,5,FALSE)*F6096-$R6096</f>
        <v>46863</v>
      </c>
      <c r="J6096">
        <f t="shared" si="285"/>
        <v>2023</v>
      </c>
      <c r="P6096" t="str">
        <f>MID(VLOOKUP($D6096,業務!$A$1:$E$11,2,FALSE),FIND("/",VLOOKUP($D6096,業務!$A$1:$E$11,2,FALSE))+1,2)</f>
        <v>專員</v>
      </c>
      <c r="Q6096">
        <f t="shared" si="286"/>
        <v>0.01</v>
      </c>
      <c r="R6096">
        <f t="shared" si="287"/>
        <v>837</v>
      </c>
    </row>
    <row r="6097" spans="1:18" ht="15.75" customHeight="1">
      <c r="A6097" s="19">
        <v>6096</v>
      </c>
      <c r="B6097" s="4">
        <v>39</v>
      </c>
      <c r="C6097" s="15">
        <v>281</v>
      </c>
      <c r="D6097" s="21">
        <v>4</v>
      </c>
      <c r="E6097" s="22">
        <v>44978</v>
      </c>
      <c r="F6097" s="26">
        <v>15</v>
      </c>
      <c r="G6097" s="24">
        <v>0.13</v>
      </c>
      <c r="H6097">
        <f>VLOOKUP($B6097,產品!$A$1:$E$61,4,FALSE)*(1-$G6097)*$F6097</f>
        <v>234900</v>
      </c>
      <c r="I6097" s="58">
        <f>$H6097-VLOOKUP($B6097,產品!$A$2:$E$61,5,FALSE)*F6097-$R6097</f>
        <v>56581.2</v>
      </c>
      <c r="J6097">
        <f t="shared" si="285"/>
        <v>2023</v>
      </c>
      <c r="P6097" t="str">
        <f>MID(VLOOKUP($D6097,業務!$A$1:$E$11,2,FALSE),FIND("/",VLOOKUP($D6097,業務!$A$1:$E$11,2,FALSE))+1,2)</f>
        <v>副理</v>
      </c>
      <c r="Q6097">
        <f t="shared" si="286"/>
        <v>1.2E-2</v>
      </c>
      <c r="R6097">
        <f t="shared" si="287"/>
        <v>2818.8</v>
      </c>
    </row>
    <row r="6098" spans="1:18" ht="15.75" customHeight="1">
      <c r="A6098" s="19">
        <v>6097</v>
      </c>
      <c r="B6098" s="4">
        <v>34</v>
      </c>
      <c r="C6098" s="15">
        <v>4</v>
      </c>
      <c r="D6098" s="21">
        <v>5</v>
      </c>
      <c r="E6098" s="22">
        <v>44978</v>
      </c>
      <c r="F6098" s="26">
        <v>8</v>
      </c>
      <c r="G6098" s="24">
        <v>0.09</v>
      </c>
      <c r="H6098">
        <f>VLOOKUP($B6098,產品!$A$1:$E$61,4,FALSE)*(1-$G6098)*$F6098</f>
        <v>58240</v>
      </c>
      <c r="I6098" s="58">
        <f>$H6098-VLOOKUP($B6098,產品!$A$2:$E$61,5,FALSE)*F6098-$R6098</f>
        <v>19257.599999999999</v>
      </c>
      <c r="J6098">
        <f t="shared" si="285"/>
        <v>2023</v>
      </c>
      <c r="P6098" t="str">
        <f>MID(VLOOKUP($D6098,業務!$A$1:$E$11,2,FALSE),FIND("/",VLOOKUP($D6098,業務!$A$1:$E$11,2,FALSE))+1,2)</f>
        <v>專員</v>
      </c>
      <c r="Q6098">
        <f t="shared" si="286"/>
        <v>0.01</v>
      </c>
      <c r="R6098">
        <f t="shared" si="287"/>
        <v>582.4</v>
      </c>
    </row>
    <row r="6099" spans="1:18" ht="15.75" customHeight="1">
      <c r="A6099" s="19">
        <v>6098</v>
      </c>
      <c r="B6099" s="4">
        <v>23</v>
      </c>
      <c r="C6099" s="15">
        <v>282</v>
      </c>
      <c r="D6099" s="21">
        <v>7</v>
      </c>
      <c r="E6099" s="22">
        <v>44978</v>
      </c>
      <c r="F6099" s="26">
        <v>12</v>
      </c>
      <c r="G6099" s="24">
        <v>7.0000000000000007E-2</v>
      </c>
      <c r="H6099">
        <f>VLOOKUP($B6099,產品!$A$1:$E$61,4,FALSE)*(1-$G6099)*$F6099</f>
        <v>20088</v>
      </c>
      <c r="I6099" s="58">
        <f>$H6099-VLOOKUP($B6099,產品!$A$2:$E$61,5,FALSE)*F6099-$R6099</f>
        <v>11206.944</v>
      </c>
      <c r="J6099">
        <f t="shared" si="285"/>
        <v>2023</v>
      </c>
      <c r="P6099" t="str">
        <f>MID(VLOOKUP($D6099,業務!$A$1:$E$11,2,FALSE),FIND("/",VLOOKUP($D6099,業務!$A$1:$E$11,2,FALSE))+1,2)</f>
        <v>副理</v>
      </c>
      <c r="Q6099">
        <f t="shared" si="286"/>
        <v>1.2E-2</v>
      </c>
      <c r="R6099">
        <f t="shared" si="287"/>
        <v>241.05600000000001</v>
      </c>
    </row>
    <row r="6100" spans="1:18" ht="15.75" customHeight="1">
      <c r="A6100" s="19">
        <v>6099</v>
      </c>
      <c r="B6100" s="4">
        <v>38</v>
      </c>
      <c r="C6100" s="15">
        <v>4</v>
      </c>
      <c r="D6100" s="21">
        <v>1</v>
      </c>
      <c r="E6100" s="22">
        <v>44978</v>
      </c>
      <c r="F6100" s="26">
        <v>3</v>
      </c>
      <c r="G6100" s="24">
        <v>0.08</v>
      </c>
      <c r="H6100">
        <f>VLOOKUP($B6100,產品!$A$1:$E$61,4,FALSE)*(1-$G6100)*$F6100</f>
        <v>41400</v>
      </c>
      <c r="I6100" s="58">
        <f>$H6100-VLOOKUP($B6100,產品!$A$2:$E$61,5,FALSE)*F6100-$R6100</f>
        <v>11736</v>
      </c>
      <c r="J6100">
        <f t="shared" si="285"/>
        <v>2023</v>
      </c>
      <c r="P6100" t="str">
        <f>MID(VLOOKUP($D6100,業務!$A$1:$E$11,2,FALSE),FIND("/",VLOOKUP($D6100,業務!$A$1:$E$11,2,FALSE))+1,2)</f>
        <v>專員</v>
      </c>
      <c r="Q6100">
        <f t="shared" si="286"/>
        <v>0.01</v>
      </c>
      <c r="R6100">
        <f t="shared" si="287"/>
        <v>414</v>
      </c>
    </row>
    <row r="6101" spans="1:18" ht="15.75" customHeight="1">
      <c r="A6101" s="19">
        <v>6100</v>
      </c>
      <c r="B6101" s="4">
        <v>19</v>
      </c>
      <c r="C6101" s="15">
        <v>287</v>
      </c>
      <c r="D6101" s="21">
        <v>5</v>
      </c>
      <c r="E6101" s="33">
        <v>44978</v>
      </c>
      <c r="F6101" s="14">
        <v>40</v>
      </c>
      <c r="G6101" s="34">
        <v>0.11</v>
      </c>
      <c r="H6101">
        <f>VLOOKUP($B6101,產品!$A$1:$E$61,4,FALSE)*(1-$G6101)*$F6101</f>
        <v>64080</v>
      </c>
      <c r="I6101" s="58">
        <f>$H6101-VLOOKUP($B6101,產品!$A$2:$E$61,5,FALSE)*F6101-$R6101</f>
        <v>34639.199999999997</v>
      </c>
      <c r="J6101">
        <f t="shared" si="285"/>
        <v>2023</v>
      </c>
      <c r="P6101" t="str">
        <f>MID(VLOOKUP($D6101,業務!$A$1:$E$11,2,FALSE),FIND("/",VLOOKUP($D6101,業務!$A$1:$E$11,2,FALSE))+1,2)</f>
        <v>專員</v>
      </c>
      <c r="Q6101">
        <f t="shared" si="286"/>
        <v>0.01</v>
      </c>
      <c r="R6101">
        <f t="shared" si="287"/>
        <v>640.80000000000007</v>
      </c>
    </row>
    <row r="6102" spans="1:18" ht="15.75" customHeight="1">
      <c r="A6102" s="19">
        <v>6101</v>
      </c>
      <c r="B6102" s="4">
        <v>35</v>
      </c>
      <c r="C6102" s="15">
        <v>271</v>
      </c>
      <c r="D6102" s="21">
        <v>10</v>
      </c>
      <c r="E6102" s="22">
        <v>44979</v>
      </c>
      <c r="F6102" s="26">
        <v>16</v>
      </c>
      <c r="G6102" s="24">
        <v>0.06</v>
      </c>
      <c r="H6102">
        <f>VLOOKUP($B6102,產品!$A$1:$E$61,4,FALSE)*(1-$G6102)*$F6102</f>
        <v>127840</v>
      </c>
      <c r="I6102" s="58">
        <f>$H6102-VLOOKUP($B6102,產品!$A$2:$E$61,5,FALSE)*F6102-$R6102</f>
        <v>44961.599999999999</v>
      </c>
      <c r="J6102">
        <f t="shared" si="285"/>
        <v>2023</v>
      </c>
      <c r="P6102" t="str">
        <f>MID(VLOOKUP($D6102,業務!$A$1:$E$11,2,FALSE),FIND("/",VLOOKUP($D6102,業務!$A$1:$E$11,2,FALSE))+1,2)</f>
        <v>專員</v>
      </c>
      <c r="Q6102">
        <f t="shared" si="286"/>
        <v>0.01</v>
      </c>
      <c r="R6102">
        <f t="shared" si="287"/>
        <v>1278.4000000000001</v>
      </c>
    </row>
    <row r="6103" spans="1:18" ht="15.75" customHeight="1">
      <c r="A6103" s="19">
        <v>6102</v>
      </c>
      <c r="B6103" s="4">
        <v>19</v>
      </c>
      <c r="C6103" s="15">
        <v>11</v>
      </c>
      <c r="D6103" s="21">
        <v>6</v>
      </c>
      <c r="E6103" s="22">
        <v>44979</v>
      </c>
      <c r="F6103" s="26">
        <v>40</v>
      </c>
      <c r="G6103" s="24">
        <v>0.17</v>
      </c>
      <c r="H6103">
        <f>VLOOKUP($B6103,產品!$A$1:$E$61,4,FALSE)*(1-$G6103)*$F6103</f>
        <v>59760</v>
      </c>
      <c r="I6103" s="58">
        <f>$H6103-VLOOKUP($B6103,產品!$A$2:$E$61,5,FALSE)*F6103-$R6103</f>
        <v>30362.400000000001</v>
      </c>
      <c r="J6103">
        <f t="shared" si="285"/>
        <v>2023</v>
      </c>
      <c r="P6103" t="str">
        <f>MID(VLOOKUP($D6103,業務!$A$1:$E$11,2,FALSE),FIND("/",VLOOKUP($D6103,業務!$A$1:$E$11,2,FALSE))+1,2)</f>
        <v>專員</v>
      </c>
      <c r="Q6103">
        <f t="shared" si="286"/>
        <v>0.01</v>
      </c>
      <c r="R6103">
        <f t="shared" si="287"/>
        <v>597.6</v>
      </c>
    </row>
    <row r="6104" spans="1:18" ht="15.75" customHeight="1">
      <c r="A6104" s="19">
        <v>6103</v>
      </c>
      <c r="B6104" s="4">
        <v>2</v>
      </c>
      <c r="C6104" s="15">
        <v>270</v>
      </c>
      <c r="D6104" s="21">
        <v>8</v>
      </c>
      <c r="E6104" s="22">
        <v>44979</v>
      </c>
      <c r="F6104" s="26">
        <v>60</v>
      </c>
      <c r="G6104" s="24">
        <v>0.2</v>
      </c>
      <c r="H6104">
        <f>VLOOKUP($B6104,產品!$A$1:$E$61,4,FALSE)*(1-$G6104)*$F6104</f>
        <v>48000</v>
      </c>
      <c r="I6104" s="58">
        <f>$H6104-VLOOKUP($B6104,產品!$A$2:$E$61,5,FALSE)*F6104-$R6104</f>
        <v>23520</v>
      </c>
      <c r="J6104">
        <f t="shared" si="285"/>
        <v>2023</v>
      </c>
      <c r="P6104" t="str">
        <f>MID(VLOOKUP($D6104,業務!$A$1:$E$11,2,FALSE),FIND("/",VLOOKUP($D6104,業務!$A$1:$E$11,2,FALSE))+1,2)</f>
        <v>專員</v>
      </c>
      <c r="Q6104">
        <f t="shared" si="286"/>
        <v>0.01</v>
      </c>
      <c r="R6104">
        <f t="shared" si="287"/>
        <v>480</v>
      </c>
    </row>
    <row r="6105" spans="1:18" ht="15.75" customHeight="1">
      <c r="A6105" s="19">
        <v>6104</v>
      </c>
      <c r="B6105" s="4">
        <v>33</v>
      </c>
      <c r="C6105" s="15">
        <v>273</v>
      </c>
      <c r="D6105" s="21">
        <v>2</v>
      </c>
      <c r="E6105" s="22">
        <v>44979</v>
      </c>
      <c r="F6105" s="26">
        <v>13</v>
      </c>
      <c r="G6105" s="24">
        <v>0.18</v>
      </c>
      <c r="H6105">
        <f>VLOOKUP($B6105,產品!$A$1:$E$61,4,FALSE)*(1-$G6105)*$F6105</f>
        <v>79950.000000000015</v>
      </c>
      <c r="I6105" s="58">
        <f>$H6105-VLOOKUP($B6105,產品!$A$2:$E$61,5,FALSE)*F6105-$R6105</f>
        <v>20250.750000000015</v>
      </c>
      <c r="J6105">
        <f t="shared" si="285"/>
        <v>2023</v>
      </c>
      <c r="P6105" t="str">
        <f>MID(VLOOKUP($D6105,業務!$A$1:$E$11,2,FALSE),FIND("/",VLOOKUP($D6105,業務!$A$1:$E$11,2,FALSE))+1,2)</f>
        <v>經理</v>
      </c>
      <c r="Q6105">
        <f t="shared" si="286"/>
        <v>1.4999999999999999E-2</v>
      </c>
      <c r="R6105">
        <f t="shared" si="287"/>
        <v>1199.2500000000002</v>
      </c>
    </row>
    <row r="6106" spans="1:18" ht="15.75" customHeight="1">
      <c r="A6106" s="19">
        <v>6105</v>
      </c>
      <c r="B6106" s="4">
        <v>36</v>
      </c>
      <c r="C6106" s="15">
        <v>270</v>
      </c>
      <c r="D6106" s="21">
        <v>4</v>
      </c>
      <c r="E6106" s="22">
        <v>44979</v>
      </c>
      <c r="F6106" s="26">
        <v>4</v>
      </c>
      <c r="G6106" s="24">
        <v>0.08</v>
      </c>
      <c r="H6106">
        <f>VLOOKUP($B6106,產品!$A$1:$E$61,4,FALSE)*(1-$G6106)*$F6106</f>
        <v>33120</v>
      </c>
      <c r="I6106" s="58">
        <f>$H6106-VLOOKUP($B6106,產品!$A$2:$E$61,5,FALSE)*F6106-$R6106</f>
        <v>11122.56</v>
      </c>
      <c r="J6106">
        <f t="shared" si="285"/>
        <v>2023</v>
      </c>
      <c r="P6106" t="str">
        <f>MID(VLOOKUP($D6106,業務!$A$1:$E$11,2,FALSE),FIND("/",VLOOKUP($D6106,業務!$A$1:$E$11,2,FALSE))+1,2)</f>
        <v>副理</v>
      </c>
      <c r="Q6106">
        <f t="shared" si="286"/>
        <v>1.2E-2</v>
      </c>
      <c r="R6106">
        <f t="shared" si="287"/>
        <v>397.44</v>
      </c>
    </row>
    <row r="6107" spans="1:18" ht="15.75" customHeight="1">
      <c r="A6107" s="19">
        <v>6106</v>
      </c>
      <c r="B6107" s="4">
        <v>29</v>
      </c>
      <c r="C6107" s="15">
        <v>266</v>
      </c>
      <c r="D6107" s="21">
        <v>7</v>
      </c>
      <c r="E6107" s="22">
        <v>44980</v>
      </c>
      <c r="F6107" s="26">
        <v>2</v>
      </c>
      <c r="G6107" s="24">
        <v>0.09</v>
      </c>
      <c r="H6107">
        <f>VLOOKUP($B6107,產品!$A$1:$E$61,4,FALSE)*(1-$G6107)*$F6107</f>
        <v>10920</v>
      </c>
      <c r="I6107" s="58">
        <f>$H6107-VLOOKUP($B6107,產品!$A$2:$E$61,5,FALSE)*F6107-$R6107</f>
        <v>3588.96</v>
      </c>
      <c r="J6107">
        <f t="shared" si="285"/>
        <v>2023</v>
      </c>
      <c r="P6107" t="str">
        <f>MID(VLOOKUP($D6107,業務!$A$1:$E$11,2,FALSE),FIND("/",VLOOKUP($D6107,業務!$A$1:$E$11,2,FALSE))+1,2)</f>
        <v>副理</v>
      </c>
      <c r="Q6107">
        <f t="shared" si="286"/>
        <v>1.2E-2</v>
      </c>
      <c r="R6107">
        <f t="shared" si="287"/>
        <v>131.04</v>
      </c>
    </row>
    <row r="6108" spans="1:18" ht="15.75" customHeight="1">
      <c r="A6108" s="19">
        <v>6107</v>
      </c>
      <c r="B6108" s="4">
        <v>52</v>
      </c>
      <c r="C6108" s="15">
        <v>7</v>
      </c>
      <c r="D6108" s="21">
        <v>1</v>
      </c>
      <c r="E6108" s="22">
        <v>44980</v>
      </c>
      <c r="F6108" s="26">
        <v>13</v>
      </c>
      <c r="G6108" s="24">
        <v>0.06</v>
      </c>
      <c r="H6108">
        <f>VLOOKUP($B6108,產品!$A$1:$E$61,4,FALSE)*(1-$G6108)*$F6108</f>
        <v>268840</v>
      </c>
      <c r="I6108" s="58">
        <f>$H6108-VLOOKUP($B6108,產品!$A$2:$E$61,5,FALSE)*F6108-$R6108</f>
        <v>65951.600000000035</v>
      </c>
      <c r="J6108">
        <f t="shared" si="285"/>
        <v>2023</v>
      </c>
      <c r="P6108" t="str">
        <f>MID(VLOOKUP($D6108,業務!$A$1:$E$11,2,FALSE),FIND("/",VLOOKUP($D6108,業務!$A$1:$E$11,2,FALSE))+1,2)</f>
        <v>專員</v>
      </c>
      <c r="Q6108">
        <f t="shared" si="286"/>
        <v>0.01</v>
      </c>
      <c r="R6108">
        <f t="shared" si="287"/>
        <v>2688.4</v>
      </c>
    </row>
    <row r="6109" spans="1:18" ht="15.75" customHeight="1">
      <c r="A6109" s="19">
        <v>6108</v>
      </c>
      <c r="B6109" s="4">
        <v>6</v>
      </c>
      <c r="C6109" s="15">
        <v>6</v>
      </c>
      <c r="D6109" s="21">
        <v>8</v>
      </c>
      <c r="E6109" s="22">
        <v>44980</v>
      </c>
      <c r="F6109" s="26">
        <v>24</v>
      </c>
      <c r="G6109" s="24">
        <v>0.09</v>
      </c>
      <c r="H6109">
        <f>VLOOKUP($B6109,產品!$A$1:$E$61,4,FALSE)*(1-$G6109)*$F6109</f>
        <v>21840</v>
      </c>
      <c r="I6109" s="58">
        <f>$H6109-VLOOKUP($B6109,產品!$A$2:$E$61,5,FALSE)*F6109-$R6109</f>
        <v>12021.6</v>
      </c>
      <c r="J6109">
        <f t="shared" si="285"/>
        <v>2023</v>
      </c>
      <c r="P6109" t="str">
        <f>MID(VLOOKUP($D6109,業務!$A$1:$E$11,2,FALSE),FIND("/",VLOOKUP($D6109,業務!$A$1:$E$11,2,FALSE))+1,2)</f>
        <v>專員</v>
      </c>
      <c r="Q6109">
        <f t="shared" si="286"/>
        <v>0.01</v>
      </c>
      <c r="R6109">
        <f t="shared" si="287"/>
        <v>218.4</v>
      </c>
    </row>
    <row r="6110" spans="1:18" ht="15.75" customHeight="1">
      <c r="A6110" s="19">
        <v>6109</v>
      </c>
      <c r="B6110" s="4">
        <v>24</v>
      </c>
      <c r="C6110" s="15">
        <v>115</v>
      </c>
      <c r="D6110" s="21">
        <v>4</v>
      </c>
      <c r="E6110" s="22">
        <v>44980</v>
      </c>
      <c r="F6110" s="26">
        <v>80</v>
      </c>
      <c r="G6110" s="24">
        <v>0.1</v>
      </c>
      <c r="H6110">
        <f>VLOOKUP($B6110,產品!$A$1:$E$61,4,FALSE)*(1-$G6110)*$F6110</f>
        <v>129600</v>
      </c>
      <c r="I6110" s="58">
        <f>$H6110-VLOOKUP($B6110,產品!$A$2:$E$61,5,FALSE)*F6110-$R6110</f>
        <v>70444.800000000003</v>
      </c>
      <c r="J6110">
        <f t="shared" si="285"/>
        <v>2023</v>
      </c>
      <c r="P6110" t="str">
        <f>MID(VLOOKUP($D6110,業務!$A$1:$E$11,2,FALSE),FIND("/",VLOOKUP($D6110,業務!$A$1:$E$11,2,FALSE))+1,2)</f>
        <v>副理</v>
      </c>
      <c r="Q6110">
        <f t="shared" si="286"/>
        <v>1.2E-2</v>
      </c>
      <c r="R6110">
        <f t="shared" si="287"/>
        <v>1555.2</v>
      </c>
    </row>
    <row r="6111" spans="1:18" ht="15.75" customHeight="1">
      <c r="A6111" s="19">
        <v>6110</v>
      </c>
      <c r="B6111" s="4">
        <v>51</v>
      </c>
      <c r="C6111" s="15">
        <v>117</v>
      </c>
      <c r="D6111" s="21">
        <v>10</v>
      </c>
      <c r="E6111" s="22">
        <v>44980</v>
      </c>
      <c r="F6111" s="26">
        <v>5</v>
      </c>
      <c r="G6111" s="24">
        <v>0.11</v>
      </c>
      <c r="H6111">
        <f>VLOOKUP($B6111,產品!$A$1:$E$61,4,FALSE)*(1-$G6111)*$F6111</f>
        <v>89000</v>
      </c>
      <c r="I6111" s="58">
        <f>$H6111-VLOOKUP($B6111,產品!$A$2:$E$61,5,FALSE)*F6111-$R6111</f>
        <v>18110</v>
      </c>
      <c r="J6111">
        <f t="shared" si="285"/>
        <v>2023</v>
      </c>
      <c r="P6111" t="str">
        <f>MID(VLOOKUP($D6111,業務!$A$1:$E$11,2,FALSE),FIND("/",VLOOKUP($D6111,業務!$A$1:$E$11,2,FALSE))+1,2)</f>
        <v>專員</v>
      </c>
      <c r="Q6111">
        <f t="shared" si="286"/>
        <v>0.01</v>
      </c>
      <c r="R6111">
        <f t="shared" si="287"/>
        <v>890</v>
      </c>
    </row>
    <row r="6112" spans="1:18" ht="15.75" customHeight="1">
      <c r="A6112" s="19">
        <v>6111</v>
      </c>
      <c r="B6112" s="4">
        <v>51</v>
      </c>
      <c r="C6112" s="15">
        <v>265</v>
      </c>
      <c r="D6112" s="21">
        <v>8</v>
      </c>
      <c r="E6112" s="22">
        <v>44981</v>
      </c>
      <c r="F6112" s="26">
        <v>12</v>
      </c>
      <c r="G6112" s="24">
        <v>0.18</v>
      </c>
      <c r="H6112">
        <f>VLOOKUP($B6112,產品!$A$1:$E$61,4,FALSE)*(1-$G6112)*$F6112</f>
        <v>196800</v>
      </c>
      <c r="I6112" s="58">
        <f>$H6112-VLOOKUP($B6112,產品!$A$2:$E$61,5,FALSE)*F6112-$R6112</f>
        <v>26832</v>
      </c>
      <c r="J6112">
        <f t="shared" si="285"/>
        <v>2023</v>
      </c>
      <c r="P6112" t="str">
        <f>MID(VLOOKUP($D6112,業務!$A$1:$E$11,2,FALSE),FIND("/",VLOOKUP($D6112,業務!$A$1:$E$11,2,FALSE))+1,2)</f>
        <v>專員</v>
      </c>
      <c r="Q6112">
        <f t="shared" si="286"/>
        <v>0.01</v>
      </c>
      <c r="R6112">
        <f t="shared" si="287"/>
        <v>1968</v>
      </c>
    </row>
    <row r="6113" spans="1:18" ht="15.75" customHeight="1">
      <c r="A6113" s="19">
        <v>6112</v>
      </c>
      <c r="B6113" s="4">
        <v>40</v>
      </c>
      <c r="C6113" s="15">
        <v>121</v>
      </c>
      <c r="D6113" s="21">
        <v>6</v>
      </c>
      <c r="E6113" s="22">
        <v>44981</v>
      </c>
      <c r="F6113" s="26">
        <v>6</v>
      </c>
      <c r="G6113" s="24">
        <v>0.13</v>
      </c>
      <c r="H6113">
        <f>VLOOKUP($B6113,產品!$A$1:$E$61,4,FALSE)*(1-$G6113)*$F6113</f>
        <v>104400</v>
      </c>
      <c r="I6113" s="58">
        <f>$H6113-VLOOKUP($B6113,產品!$A$2:$E$61,5,FALSE)*F6113-$R6113</f>
        <v>25356</v>
      </c>
      <c r="J6113">
        <f t="shared" si="285"/>
        <v>2023</v>
      </c>
      <c r="P6113" t="str">
        <f>MID(VLOOKUP($D6113,業務!$A$1:$E$11,2,FALSE),FIND("/",VLOOKUP($D6113,業務!$A$1:$E$11,2,FALSE))+1,2)</f>
        <v>專員</v>
      </c>
      <c r="Q6113">
        <f t="shared" si="286"/>
        <v>0.01</v>
      </c>
      <c r="R6113">
        <f t="shared" si="287"/>
        <v>1044</v>
      </c>
    </row>
    <row r="6114" spans="1:18" ht="15.75" customHeight="1">
      <c r="A6114" s="19">
        <v>6113</v>
      </c>
      <c r="B6114" s="4">
        <v>59</v>
      </c>
      <c r="C6114" s="15">
        <v>117</v>
      </c>
      <c r="D6114" s="21">
        <v>5</v>
      </c>
      <c r="E6114" s="22">
        <v>44981</v>
      </c>
      <c r="F6114" s="26">
        <v>8</v>
      </c>
      <c r="G6114" s="24">
        <v>0.1</v>
      </c>
      <c r="H6114">
        <f>VLOOKUP($B6114,產品!$A$1:$E$61,4,FALSE)*(1-$G6114)*$F6114</f>
        <v>172800</v>
      </c>
      <c r="I6114" s="58">
        <f>$H6114-VLOOKUP($B6114,產品!$A$2:$E$61,5,FALSE)*F6114-$R6114</f>
        <v>36672</v>
      </c>
      <c r="J6114">
        <f t="shared" si="285"/>
        <v>2023</v>
      </c>
      <c r="P6114" t="str">
        <f>MID(VLOOKUP($D6114,業務!$A$1:$E$11,2,FALSE),FIND("/",VLOOKUP($D6114,業務!$A$1:$E$11,2,FALSE))+1,2)</f>
        <v>專員</v>
      </c>
      <c r="Q6114">
        <f t="shared" si="286"/>
        <v>0.01</v>
      </c>
      <c r="R6114">
        <f t="shared" si="287"/>
        <v>1728</v>
      </c>
    </row>
    <row r="6115" spans="1:18" ht="15.75" customHeight="1">
      <c r="A6115" s="19">
        <v>6114</v>
      </c>
      <c r="B6115" s="4">
        <v>35</v>
      </c>
      <c r="C6115" s="15">
        <v>284</v>
      </c>
      <c r="D6115" s="21">
        <v>8</v>
      </c>
      <c r="E6115" s="22">
        <v>44981</v>
      </c>
      <c r="F6115" s="26">
        <v>19</v>
      </c>
      <c r="G6115" s="24">
        <v>0.09</v>
      </c>
      <c r="H6115">
        <f>VLOOKUP($B6115,產品!$A$1:$E$61,4,FALSE)*(1-$G6115)*$F6115</f>
        <v>146965</v>
      </c>
      <c r="I6115" s="58">
        <f>$H6115-VLOOKUP($B6115,產品!$A$2:$E$61,5,FALSE)*F6115-$R6115</f>
        <v>48595.35</v>
      </c>
      <c r="J6115">
        <f t="shared" si="285"/>
        <v>2023</v>
      </c>
      <c r="P6115" t="str">
        <f>MID(VLOOKUP($D6115,業務!$A$1:$E$11,2,FALSE),FIND("/",VLOOKUP($D6115,業務!$A$1:$E$11,2,FALSE))+1,2)</f>
        <v>專員</v>
      </c>
      <c r="Q6115">
        <f t="shared" si="286"/>
        <v>0.01</v>
      </c>
      <c r="R6115">
        <f t="shared" si="287"/>
        <v>1469.65</v>
      </c>
    </row>
    <row r="6116" spans="1:18" ht="15.75" customHeight="1">
      <c r="A6116" s="19">
        <v>6115</v>
      </c>
      <c r="B6116" s="4">
        <v>43</v>
      </c>
      <c r="C6116" s="15">
        <v>290</v>
      </c>
      <c r="D6116" s="21">
        <v>6</v>
      </c>
      <c r="E6116" s="33">
        <v>44981</v>
      </c>
      <c r="F6116" s="14">
        <v>5</v>
      </c>
      <c r="G6116" s="34">
        <v>0.18</v>
      </c>
      <c r="H6116">
        <f>VLOOKUP($B6116,產品!$A$1:$E$61,4,FALSE)*(1-$G6116)*$F6116</f>
        <v>73800.000000000015</v>
      </c>
      <c r="I6116" s="58">
        <f>$H6116-VLOOKUP($B6116,產品!$A$2:$E$61,5,FALSE)*F6116-$R6116</f>
        <v>14562.000000000015</v>
      </c>
      <c r="J6116">
        <f t="shared" si="285"/>
        <v>2023</v>
      </c>
      <c r="P6116" t="str">
        <f>MID(VLOOKUP($D6116,業務!$A$1:$E$11,2,FALSE),FIND("/",VLOOKUP($D6116,業務!$A$1:$E$11,2,FALSE))+1,2)</f>
        <v>專員</v>
      </c>
      <c r="Q6116">
        <f t="shared" si="286"/>
        <v>0.01</v>
      </c>
      <c r="R6116">
        <f t="shared" si="287"/>
        <v>738.00000000000011</v>
      </c>
    </row>
    <row r="6117" spans="1:18" ht="15.75" customHeight="1">
      <c r="A6117" s="19">
        <v>6116</v>
      </c>
      <c r="B6117" s="4">
        <v>25</v>
      </c>
      <c r="C6117" s="15">
        <v>6</v>
      </c>
      <c r="D6117" s="21">
        <v>8</v>
      </c>
      <c r="E6117" s="33">
        <v>44981</v>
      </c>
      <c r="F6117" s="14">
        <v>18</v>
      </c>
      <c r="G6117" s="34">
        <v>0.09</v>
      </c>
      <c r="H6117">
        <f>VLOOKUP($B6117,產品!$A$1:$E$61,4,FALSE)*(1-$G6117)*$F6117</f>
        <v>98280</v>
      </c>
      <c r="I6117" s="58">
        <f>$H6117-VLOOKUP($B6117,產品!$A$2:$E$61,5,FALSE)*F6117-$R6117</f>
        <v>32497.200000000001</v>
      </c>
      <c r="J6117">
        <f t="shared" si="285"/>
        <v>2023</v>
      </c>
      <c r="P6117" t="str">
        <f>MID(VLOOKUP($D6117,業務!$A$1:$E$11,2,FALSE),FIND("/",VLOOKUP($D6117,業務!$A$1:$E$11,2,FALSE))+1,2)</f>
        <v>專員</v>
      </c>
      <c r="Q6117">
        <f t="shared" si="286"/>
        <v>0.01</v>
      </c>
      <c r="R6117">
        <f t="shared" si="287"/>
        <v>982.80000000000007</v>
      </c>
    </row>
    <row r="6118" spans="1:18" ht="15.75" customHeight="1">
      <c r="A6118" s="19">
        <v>6117</v>
      </c>
      <c r="B6118" s="4">
        <v>43</v>
      </c>
      <c r="C6118" s="15">
        <v>5</v>
      </c>
      <c r="D6118" s="21">
        <v>10</v>
      </c>
      <c r="E6118" s="22">
        <v>44982</v>
      </c>
      <c r="F6118" s="26">
        <v>5</v>
      </c>
      <c r="G6118" s="24">
        <v>0.12</v>
      </c>
      <c r="H6118">
        <f>VLOOKUP($B6118,產品!$A$1:$E$61,4,FALSE)*(1-$G6118)*$F6118</f>
        <v>79200</v>
      </c>
      <c r="I6118" s="58">
        <f>$H6118-VLOOKUP($B6118,產品!$A$2:$E$61,5,FALSE)*F6118-$R6118</f>
        <v>19908</v>
      </c>
      <c r="J6118">
        <f t="shared" si="285"/>
        <v>2023</v>
      </c>
      <c r="P6118" t="str">
        <f>MID(VLOOKUP($D6118,業務!$A$1:$E$11,2,FALSE),FIND("/",VLOOKUP($D6118,業務!$A$1:$E$11,2,FALSE))+1,2)</f>
        <v>專員</v>
      </c>
      <c r="Q6118">
        <f t="shared" si="286"/>
        <v>0.01</v>
      </c>
      <c r="R6118">
        <f t="shared" si="287"/>
        <v>792</v>
      </c>
    </row>
    <row r="6119" spans="1:18" ht="15.75" customHeight="1">
      <c r="A6119" s="19">
        <v>6118</v>
      </c>
      <c r="B6119" s="4">
        <v>35</v>
      </c>
      <c r="C6119" s="15">
        <v>6</v>
      </c>
      <c r="D6119" s="21">
        <v>6</v>
      </c>
      <c r="E6119" s="22">
        <v>44982</v>
      </c>
      <c r="F6119" s="26">
        <v>5</v>
      </c>
      <c r="G6119" s="24">
        <v>0.19</v>
      </c>
      <c r="H6119">
        <f>VLOOKUP($B6119,產品!$A$1:$E$61,4,FALSE)*(1-$G6119)*$F6119</f>
        <v>34425</v>
      </c>
      <c r="I6119" s="58">
        <f>$H6119-VLOOKUP($B6119,產品!$A$2:$E$61,5,FALSE)*F6119-$R6119</f>
        <v>8580.75</v>
      </c>
      <c r="J6119">
        <f t="shared" si="285"/>
        <v>2023</v>
      </c>
      <c r="P6119" t="str">
        <f>MID(VLOOKUP($D6119,業務!$A$1:$E$11,2,FALSE),FIND("/",VLOOKUP($D6119,業務!$A$1:$E$11,2,FALSE))+1,2)</f>
        <v>專員</v>
      </c>
      <c r="Q6119">
        <f t="shared" si="286"/>
        <v>0.01</v>
      </c>
      <c r="R6119">
        <f t="shared" si="287"/>
        <v>344.25</v>
      </c>
    </row>
    <row r="6120" spans="1:18" ht="15.75" customHeight="1">
      <c r="A6120" s="19">
        <v>6119</v>
      </c>
      <c r="B6120" s="4">
        <v>6</v>
      </c>
      <c r="C6120" s="15">
        <v>135</v>
      </c>
      <c r="D6120" s="21">
        <v>3</v>
      </c>
      <c r="E6120" s="22">
        <v>44982</v>
      </c>
      <c r="F6120" s="26">
        <v>90</v>
      </c>
      <c r="G6120" s="24">
        <v>0.09</v>
      </c>
      <c r="H6120">
        <f>VLOOKUP($B6120,產品!$A$1:$E$61,4,FALSE)*(1-$G6120)*$F6120</f>
        <v>81900</v>
      </c>
      <c r="I6120" s="58">
        <f>$H6120-VLOOKUP($B6120,產品!$A$2:$E$61,5,FALSE)*F6120-$R6120</f>
        <v>44589.599999999999</v>
      </c>
      <c r="J6120">
        <f t="shared" si="285"/>
        <v>2023</v>
      </c>
      <c r="P6120" t="str">
        <f>MID(VLOOKUP($D6120,業務!$A$1:$E$11,2,FALSE),FIND("/",VLOOKUP($D6120,業務!$A$1:$E$11,2,FALSE))+1,2)</f>
        <v>協理</v>
      </c>
      <c r="Q6120">
        <f t="shared" si="286"/>
        <v>1.6E-2</v>
      </c>
      <c r="R6120">
        <f t="shared" si="287"/>
        <v>1310.4000000000001</v>
      </c>
    </row>
    <row r="6121" spans="1:18" ht="15.75" customHeight="1">
      <c r="A6121" s="19">
        <v>6120</v>
      </c>
      <c r="B6121" s="4">
        <v>9</v>
      </c>
      <c r="C6121" s="15">
        <v>257</v>
      </c>
      <c r="D6121" s="21">
        <v>5</v>
      </c>
      <c r="E6121" s="22">
        <v>44982</v>
      </c>
      <c r="F6121" s="26">
        <v>19</v>
      </c>
      <c r="G6121" s="24">
        <v>0.2</v>
      </c>
      <c r="H6121">
        <f>VLOOKUP($B6121,產品!$A$1:$E$61,4,FALSE)*(1-$G6121)*$F6121</f>
        <v>15200</v>
      </c>
      <c r="I6121" s="58">
        <f>$H6121-VLOOKUP($B6121,產品!$A$2:$E$61,5,FALSE)*F6121-$R6121</f>
        <v>7448</v>
      </c>
      <c r="J6121">
        <f t="shared" si="285"/>
        <v>2023</v>
      </c>
      <c r="P6121" t="str">
        <f>MID(VLOOKUP($D6121,業務!$A$1:$E$11,2,FALSE),FIND("/",VLOOKUP($D6121,業務!$A$1:$E$11,2,FALSE))+1,2)</f>
        <v>專員</v>
      </c>
      <c r="Q6121">
        <f t="shared" si="286"/>
        <v>0.01</v>
      </c>
      <c r="R6121">
        <f t="shared" si="287"/>
        <v>152</v>
      </c>
    </row>
    <row r="6122" spans="1:18" ht="15.75" customHeight="1">
      <c r="A6122" s="19">
        <v>6121</v>
      </c>
      <c r="B6122" s="4">
        <v>20</v>
      </c>
      <c r="C6122" s="15">
        <v>275</v>
      </c>
      <c r="D6122" s="21">
        <v>9</v>
      </c>
      <c r="E6122" s="22">
        <v>44982</v>
      </c>
      <c r="F6122" s="26">
        <v>40</v>
      </c>
      <c r="G6122" s="24">
        <v>0.17</v>
      </c>
      <c r="H6122">
        <f>VLOOKUP($B6122,產品!$A$1:$E$61,4,FALSE)*(1-$G6122)*$F6122</f>
        <v>59760</v>
      </c>
      <c r="I6122" s="58">
        <f>$H6122-VLOOKUP($B6122,產品!$A$2:$E$61,5,FALSE)*F6122-$R6122</f>
        <v>30063.599999999999</v>
      </c>
      <c r="J6122">
        <f t="shared" si="285"/>
        <v>2023</v>
      </c>
      <c r="P6122" t="str">
        <f>MID(VLOOKUP($D6122,業務!$A$1:$E$11,2,FALSE),FIND("/",VLOOKUP($D6122,業務!$A$1:$E$11,2,FALSE))+1,2)</f>
        <v>經理</v>
      </c>
      <c r="Q6122">
        <f t="shared" si="286"/>
        <v>1.4999999999999999E-2</v>
      </c>
      <c r="R6122">
        <f t="shared" si="287"/>
        <v>896.4</v>
      </c>
    </row>
    <row r="6123" spans="1:18" ht="15.75" customHeight="1">
      <c r="A6123" s="19">
        <v>6122</v>
      </c>
      <c r="B6123" s="4">
        <v>24</v>
      </c>
      <c r="C6123" s="15">
        <v>266</v>
      </c>
      <c r="D6123" s="21">
        <v>10</v>
      </c>
      <c r="E6123" s="22">
        <v>44982</v>
      </c>
      <c r="F6123" s="26">
        <v>60</v>
      </c>
      <c r="G6123" s="24">
        <v>0.2</v>
      </c>
      <c r="H6123">
        <f>VLOOKUP($B6123,產品!$A$1:$E$61,4,FALSE)*(1-$G6123)*$F6123</f>
        <v>86400</v>
      </c>
      <c r="I6123" s="58">
        <f>$H6123-VLOOKUP($B6123,產品!$A$2:$E$61,5,FALSE)*F6123-$R6123</f>
        <v>42336</v>
      </c>
      <c r="J6123">
        <f t="shared" si="285"/>
        <v>2023</v>
      </c>
      <c r="P6123" t="str">
        <f>MID(VLOOKUP($D6123,業務!$A$1:$E$11,2,FALSE),FIND("/",VLOOKUP($D6123,業務!$A$1:$E$11,2,FALSE))+1,2)</f>
        <v>專員</v>
      </c>
      <c r="Q6123">
        <f t="shared" si="286"/>
        <v>0.01</v>
      </c>
      <c r="R6123">
        <f t="shared" si="287"/>
        <v>864</v>
      </c>
    </row>
    <row r="6124" spans="1:18" ht="15.75" customHeight="1">
      <c r="A6124" s="19">
        <v>6123</v>
      </c>
      <c r="B6124" s="4">
        <v>43</v>
      </c>
      <c r="C6124" s="15">
        <v>12</v>
      </c>
      <c r="D6124" s="21">
        <v>1</v>
      </c>
      <c r="E6124" s="22">
        <v>44983</v>
      </c>
      <c r="F6124" s="26">
        <v>10</v>
      </c>
      <c r="G6124" s="24">
        <v>0.06</v>
      </c>
      <c r="H6124">
        <f>VLOOKUP($B6124,產品!$A$1:$E$61,4,FALSE)*(1-$G6124)*$F6124</f>
        <v>169200</v>
      </c>
      <c r="I6124" s="58">
        <f>$H6124-VLOOKUP($B6124,產品!$A$2:$E$61,5,FALSE)*F6124-$R6124</f>
        <v>50508</v>
      </c>
      <c r="J6124">
        <f t="shared" si="285"/>
        <v>2023</v>
      </c>
      <c r="P6124" t="str">
        <f>MID(VLOOKUP($D6124,業務!$A$1:$E$11,2,FALSE),FIND("/",VLOOKUP($D6124,業務!$A$1:$E$11,2,FALSE))+1,2)</f>
        <v>專員</v>
      </c>
      <c r="Q6124">
        <f t="shared" si="286"/>
        <v>0.01</v>
      </c>
      <c r="R6124">
        <f t="shared" si="287"/>
        <v>1692</v>
      </c>
    </row>
    <row r="6125" spans="1:18" ht="15.75" customHeight="1">
      <c r="A6125" s="19">
        <v>6124</v>
      </c>
      <c r="B6125" s="4">
        <v>21</v>
      </c>
      <c r="C6125" s="15">
        <v>294</v>
      </c>
      <c r="D6125" s="21">
        <v>10</v>
      </c>
      <c r="E6125" s="22">
        <v>44983</v>
      </c>
      <c r="F6125" s="26">
        <v>180</v>
      </c>
      <c r="G6125" s="24">
        <v>0.19</v>
      </c>
      <c r="H6125">
        <f>VLOOKUP($B6125,產品!$A$1:$E$61,4,FALSE)*(1-$G6125)*$F6125</f>
        <v>262440</v>
      </c>
      <c r="I6125" s="58">
        <f>$H6125-VLOOKUP($B6125,產品!$A$2:$E$61,5,FALSE)*F6125-$R6125</f>
        <v>130215.6</v>
      </c>
      <c r="J6125">
        <f t="shared" si="285"/>
        <v>2023</v>
      </c>
      <c r="P6125" t="str">
        <f>MID(VLOOKUP($D6125,業務!$A$1:$E$11,2,FALSE),FIND("/",VLOOKUP($D6125,業務!$A$1:$E$11,2,FALSE))+1,2)</f>
        <v>專員</v>
      </c>
      <c r="Q6125">
        <f t="shared" si="286"/>
        <v>0.01</v>
      </c>
      <c r="R6125">
        <f t="shared" si="287"/>
        <v>2624.4</v>
      </c>
    </row>
    <row r="6126" spans="1:18" ht="15.75" customHeight="1">
      <c r="A6126" s="19">
        <v>6125</v>
      </c>
      <c r="B6126" s="4">
        <v>45</v>
      </c>
      <c r="C6126" s="15">
        <v>284</v>
      </c>
      <c r="D6126" s="21">
        <v>9</v>
      </c>
      <c r="E6126" s="22">
        <v>44983</v>
      </c>
      <c r="F6126" s="26">
        <v>5</v>
      </c>
      <c r="G6126" s="24">
        <v>0.17</v>
      </c>
      <c r="H6126">
        <f>VLOOKUP($B6126,產品!$A$1:$E$61,4,FALSE)*(1-$G6126)*$F6126</f>
        <v>58100</v>
      </c>
      <c r="I6126" s="58">
        <f>$H6126-VLOOKUP($B6126,產品!$A$2:$E$61,5,FALSE)*F6126-$R6126</f>
        <v>11728.5</v>
      </c>
      <c r="J6126">
        <f t="shared" si="285"/>
        <v>2023</v>
      </c>
      <c r="P6126" t="str">
        <f>MID(VLOOKUP($D6126,業務!$A$1:$E$11,2,FALSE),FIND("/",VLOOKUP($D6126,業務!$A$1:$E$11,2,FALSE))+1,2)</f>
        <v>經理</v>
      </c>
      <c r="Q6126">
        <f t="shared" si="286"/>
        <v>1.4999999999999999E-2</v>
      </c>
      <c r="R6126">
        <f t="shared" si="287"/>
        <v>871.5</v>
      </c>
    </row>
    <row r="6127" spans="1:18" ht="15.75" customHeight="1">
      <c r="A6127" s="19">
        <v>6126</v>
      </c>
      <c r="B6127" s="4">
        <v>24</v>
      </c>
      <c r="C6127" s="15">
        <v>274</v>
      </c>
      <c r="D6127" s="21">
        <v>3</v>
      </c>
      <c r="E6127" s="33">
        <v>44983</v>
      </c>
      <c r="F6127" s="14">
        <v>13</v>
      </c>
      <c r="G6127" s="34">
        <v>7.0000000000000007E-2</v>
      </c>
      <c r="H6127">
        <f>VLOOKUP($B6127,產品!$A$1:$E$61,4,FALSE)*(1-$G6127)*$F6127</f>
        <v>21762</v>
      </c>
      <c r="I6127" s="58">
        <f>$H6127-VLOOKUP($B6127,產品!$A$2:$E$61,5,FALSE)*F6127-$R6127</f>
        <v>12053.808000000001</v>
      </c>
      <c r="J6127">
        <f t="shared" si="285"/>
        <v>2023</v>
      </c>
      <c r="P6127" t="str">
        <f>MID(VLOOKUP($D6127,業務!$A$1:$E$11,2,FALSE),FIND("/",VLOOKUP($D6127,業務!$A$1:$E$11,2,FALSE))+1,2)</f>
        <v>協理</v>
      </c>
      <c r="Q6127">
        <f t="shared" si="286"/>
        <v>1.6E-2</v>
      </c>
      <c r="R6127">
        <f t="shared" si="287"/>
        <v>348.19200000000001</v>
      </c>
    </row>
    <row r="6128" spans="1:18" ht="15.75" customHeight="1">
      <c r="A6128" s="19">
        <v>6127</v>
      </c>
      <c r="B6128" s="4">
        <v>15</v>
      </c>
      <c r="C6128" s="15">
        <v>289</v>
      </c>
      <c r="D6128" s="21">
        <v>3</v>
      </c>
      <c r="E6128" s="33">
        <v>44983</v>
      </c>
      <c r="F6128" s="14">
        <v>50</v>
      </c>
      <c r="G6128" s="34">
        <v>0.14000000000000001</v>
      </c>
      <c r="H6128">
        <f>VLOOKUP($B6128,產品!$A$1:$E$61,4,FALSE)*(1-$G6128)*$F6128</f>
        <v>77400</v>
      </c>
      <c r="I6128" s="58">
        <f>$H6128-VLOOKUP($B6128,產品!$A$2:$E$61,5,FALSE)*F6128-$R6128</f>
        <v>40161.599999999999</v>
      </c>
      <c r="J6128">
        <f t="shared" si="285"/>
        <v>2023</v>
      </c>
      <c r="P6128" t="str">
        <f>MID(VLOOKUP($D6128,業務!$A$1:$E$11,2,FALSE),FIND("/",VLOOKUP($D6128,業務!$A$1:$E$11,2,FALSE))+1,2)</f>
        <v>協理</v>
      </c>
      <c r="Q6128">
        <f t="shared" si="286"/>
        <v>1.6E-2</v>
      </c>
      <c r="R6128">
        <f t="shared" si="287"/>
        <v>1238.4000000000001</v>
      </c>
    </row>
    <row r="6129" spans="1:18" ht="15.75" customHeight="1">
      <c r="A6129" s="19">
        <v>6128</v>
      </c>
      <c r="B6129" s="4">
        <v>7</v>
      </c>
      <c r="C6129" s="15">
        <v>276</v>
      </c>
      <c r="D6129" s="21">
        <v>6</v>
      </c>
      <c r="E6129" s="22">
        <v>44984</v>
      </c>
      <c r="F6129" s="26">
        <v>14</v>
      </c>
      <c r="G6129" s="24">
        <v>0.08</v>
      </c>
      <c r="H6129">
        <f>VLOOKUP($B6129,產品!$A$1:$E$61,4,FALSE)*(1-$G6129)*$F6129</f>
        <v>12880</v>
      </c>
      <c r="I6129" s="58">
        <f>$H6129-VLOOKUP($B6129,產品!$A$2:$E$61,5,FALSE)*F6129-$R6129</f>
        <v>7151.2</v>
      </c>
      <c r="J6129">
        <f t="shared" si="285"/>
        <v>2023</v>
      </c>
      <c r="P6129" t="str">
        <f>MID(VLOOKUP($D6129,業務!$A$1:$E$11,2,FALSE),FIND("/",VLOOKUP($D6129,業務!$A$1:$E$11,2,FALSE))+1,2)</f>
        <v>專員</v>
      </c>
      <c r="Q6129">
        <f t="shared" si="286"/>
        <v>0.01</v>
      </c>
      <c r="R6129">
        <f t="shared" si="287"/>
        <v>128.80000000000001</v>
      </c>
    </row>
    <row r="6130" spans="1:18" ht="15.75" customHeight="1">
      <c r="A6130" s="19">
        <v>6129</v>
      </c>
      <c r="B6130" s="4">
        <v>20</v>
      </c>
      <c r="C6130" s="15">
        <v>293</v>
      </c>
      <c r="D6130" s="21">
        <v>5</v>
      </c>
      <c r="E6130" s="22">
        <v>44984</v>
      </c>
      <c r="F6130" s="26">
        <v>10</v>
      </c>
      <c r="G6130" s="24">
        <v>0.14000000000000001</v>
      </c>
      <c r="H6130">
        <f>VLOOKUP($B6130,產品!$A$1:$E$61,4,FALSE)*(1-$G6130)*$F6130</f>
        <v>15480</v>
      </c>
      <c r="I6130" s="58">
        <f>$H6130-VLOOKUP($B6130,產品!$A$2:$E$61,5,FALSE)*F6130-$R6130</f>
        <v>8125.2</v>
      </c>
      <c r="J6130">
        <f t="shared" si="285"/>
        <v>2023</v>
      </c>
      <c r="P6130" t="str">
        <f>MID(VLOOKUP($D6130,業務!$A$1:$E$11,2,FALSE),FIND("/",VLOOKUP($D6130,業務!$A$1:$E$11,2,FALSE))+1,2)</f>
        <v>專員</v>
      </c>
      <c r="Q6130">
        <f t="shared" si="286"/>
        <v>0.01</v>
      </c>
      <c r="R6130">
        <f t="shared" si="287"/>
        <v>154.80000000000001</v>
      </c>
    </row>
    <row r="6131" spans="1:18" ht="15.75" customHeight="1">
      <c r="A6131" s="19">
        <v>6130</v>
      </c>
      <c r="B6131" s="4">
        <v>39</v>
      </c>
      <c r="C6131" s="15">
        <v>138</v>
      </c>
      <c r="D6131" s="21">
        <v>2</v>
      </c>
      <c r="E6131" s="22">
        <v>44985</v>
      </c>
      <c r="F6131" s="26">
        <v>9</v>
      </c>
      <c r="G6131" s="24">
        <v>0.08</v>
      </c>
      <c r="H6131">
        <f>VLOOKUP($B6131,產品!$A$1:$E$61,4,FALSE)*(1-$G6131)*$F6131</f>
        <v>149040</v>
      </c>
      <c r="I6131" s="58">
        <f>$H6131-VLOOKUP($B6131,產品!$A$2:$E$61,5,FALSE)*F6131-$R6131</f>
        <v>41504.400000000001</v>
      </c>
      <c r="J6131">
        <f t="shared" si="285"/>
        <v>2023</v>
      </c>
      <c r="P6131" t="str">
        <f>MID(VLOOKUP($D6131,業務!$A$1:$E$11,2,FALSE),FIND("/",VLOOKUP($D6131,業務!$A$1:$E$11,2,FALSE))+1,2)</f>
        <v>經理</v>
      </c>
      <c r="Q6131">
        <f t="shared" si="286"/>
        <v>1.4999999999999999E-2</v>
      </c>
      <c r="R6131">
        <f t="shared" si="287"/>
        <v>2235.6</v>
      </c>
    </row>
    <row r="6132" spans="1:18" ht="15.75" customHeight="1">
      <c r="A6132" s="19">
        <v>6131</v>
      </c>
      <c r="B6132" s="4">
        <v>48</v>
      </c>
      <c r="C6132" s="15">
        <v>126</v>
      </c>
      <c r="D6132" s="21">
        <v>8</v>
      </c>
      <c r="E6132" s="22">
        <v>44985</v>
      </c>
      <c r="F6132" s="26">
        <v>3</v>
      </c>
      <c r="G6132" s="24">
        <v>0.08</v>
      </c>
      <c r="H6132">
        <f>VLOOKUP($B6132,產品!$A$1:$E$61,4,FALSE)*(1-$G6132)*$F6132</f>
        <v>60720</v>
      </c>
      <c r="I6132" s="58">
        <f>$H6132-VLOOKUP($B6132,產品!$A$2:$E$61,5,FALSE)*F6132-$R6132</f>
        <v>17212.8</v>
      </c>
      <c r="J6132">
        <f t="shared" si="285"/>
        <v>2023</v>
      </c>
      <c r="P6132" t="str">
        <f>MID(VLOOKUP($D6132,業務!$A$1:$E$11,2,FALSE),FIND("/",VLOOKUP($D6132,業務!$A$1:$E$11,2,FALSE))+1,2)</f>
        <v>專員</v>
      </c>
      <c r="Q6132">
        <f t="shared" si="286"/>
        <v>0.01</v>
      </c>
      <c r="R6132">
        <f t="shared" si="287"/>
        <v>607.20000000000005</v>
      </c>
    </row>
    <row r="6133" spans="1:18" ht="15.75" customHeight="1">
      <c r="A6133" s="19">
        <v>6132</v>
      </c>
      <c r="B6133" s="4">
        <v>38</v>
      </c>
      <c r="C6133" s="15">
        <v>5</v>
      </c>
      <c r="D6133" s="21">
        <v>2</v>
      </c>
      <c r="E6133" s="22">
        <v>44985</v>
      </c>
      <c r="F6133" s="26">
        <v>1</v>
      </c>
      <c r="G6133" s="24">
        <v>0.09</v>
      </c>
      <c r="H6133">
        <f>VLOOKUP($B6133,產品!$A$1:$E$61,4,FALSE)*(1-$G6133)*$F6133</f>
        <v>13650</v>
      </c>
      <c r="I6133" s="58">
        <f>$H6133-VLOOKUP($B6133,產品!$A$2:$E$61,5,FALSE)*F6133-$R6133</f>
        <v>3695.25</v>
      </c>
      <c r="J6133">
        <f t="shared" si="285"/>
        <v>2023</v>
      </c>
      <c r="P6133" t="str">
        <f>MID(VLOOKUP($D6133,業務!$A$1:$E$11,2,FALSE),FIND("/",VLOOKUP($D6133,業務!$A$1:$E$11,2,FALSE))+1,2)</f>
        <v>經理</v>
      </c>
      <c r="Q6133">
        <f t="shared" si="286"/>
        <v>1.4999999999999999E-2</v>
      </c>
      <c r="R6133">
        <f t="shared" si="287"/>
        <v>204.75</v>
      </c>
    </row>
    <row r="6134" spans="1:18" ht="15.75" customHeight="1">
      <c r="A6134" s="19">
        <v>6133</v>
      </c>
      <c r="B6134" s="4">
        <v>34</v>
      </c>
      <c r="C6134" s="15">
        <v>10</v>
      </c>
      <c r="D6134" s="21">
        <v>7</v>
      </c>
      <c r="E6134" s="22">
        <v>44985</v>
      </c>
      <c r="F6134" s="26">
        <v>7</v>
      </c>
      <c r="G6134" s="24">
        <v>0.13</v>
      </c>
      <c r="H6134">
        <f>VLOOKUP($B6134,產品!$A$1:$E$61,4,FALSE)*(1-$G6134)*$F6134</f>
        <v>48720</v>
      </c>
      <c r="I6134" s="58">
        <f>$H6134-VLOOKUP($B6134,產品!$A$2:$E$61,5,FALSE)*F6134-$R6134</f>
        <v>14535.36</v>
      </c>
      <c r="J6134">
        <f t="shared" si="285"/>
        <v>2023</v>
      </c>
      <c r="P6134" t="str">
        <f>MID(VLOOKUP($D6134,業務!$A$1:$E$11,2,FALSE),FIND("/",VLOOKUP($D6134,業務!$A$1:$E$11,2,FALSE))+1,2)</f>
        <v>副理</v>
      </c>
      <c r="Q6134">
        <f t="shared" si="286"/>
        <v>1.2E-2</v>
      </c>
      <c r="R6134">
        <f t="shared" si="287"/>
        <v>584.64</v>
      </c>
    </row>
    <row r="6135" spans="1:18" ht="15.75" customHeight="1">
      <c r="A6135" s="19">
        <v>6134</v>
      </c>
      <c r="B6135" s="4">
        <v>34</v>
      </c>
      <c r="C6135" s="15">
        <v>4</v>
      </c>
      <c r="D6135" s="21">
        <v>7</v>
      </c>
      <c r="E6135" s="22">
        <v>44985</v>
      </c>
      <c r="F6135" s="26">
        <v>7</v>
      </c>
      <c r="G6135" s="24">
        <v>0.15</v>
      </c>
      <c r="H6135">
        <f>VLOOKUP($B6135,產品!$A$1:$E$61,4,FALSE)*(1-$G6135)*$F6135</f>
        <v>47600</v>
      </c>
      <c r="I6135" s="58">
        <f>$H6135-VLOOKUP($B6135,產品!$A$2:$E$61,5,FALSE)*F6135-$R6135</f>
        <v>13428.8</v>
      </c>
      <c r="J6135">
        <f t="shared" si="285"/>
        <v>2023</v>
      </c>
      <c r="P6135" t="str">
        <f>MID(VLOOKUP($D6135,業務!$A$1:$E$11,2,FALSE),FIND("/",VLOOKUP($D6135,業務!$A$1:$E$11,2,FALSE))+1,2)</f>
        <v>副理</v>
      </c>
      <c r="Q6135">
        <f t="shared" si="286"/>
        <v>1.2E-2</v>
      </c>
      <c r="R6135">
        <f t="shared" si="287"/>
        <v>571.20000000000005</v>
      </c>
    </row>
    <row r="6136" spans="1:18" ht="15.75" customHeight="1">
      <c r="A6136" s="19">
        <v>6135</v>
      </c>
      <c r="B6136" s="4">
        <v>21</v>
      </c>
      <c r="C6136" s="15">
        <v>264</v>
      </c>
      <c r="D6136" s="21">
        <v>7</v>
      </c>
      <c r="E6136" s="33">
        <v>44985</v>
      </c>
      <c r="F6136" s="14">
        <v>90</v>
      </c>
      <c r="G6136" s="34">
        <v>0.19</v>
      </c>
      <c r="H6136">
        <f>VLOOKUP($B6136,產品!$A$1:$E$61,4,FALSE)*(1-$G6136)*$F6136</f>
        <v>131220</v>
      </c>
      <c r="I6136" s="58">
        <f>$H6136-VLOOKUP($B6136,產品!$A$2:$E$61,5,FALSE)*F6136-$R6136</f>
        <v>64845.36</v>
      </c>
      <c r="J6136">
        <f t="shared" si="285"/>
        <v>2023</v>
      </c>
      <c r="P6136" t="str">
        <f>MID(VLOOKUP($D6136,業務!$A$1:$E$11,2,FALSE),FIND("/",VLOOKUP($D6136,業務!$A$1:$E$11,2,FALSE))+1,2)</f>
        <v>副理</v>
      </c>
      <c r="Q6136">
        <f t="shared" si="286"/>
        <v>1.2E-2</v>
      </c>
      <c r="R6136">
        <f t="shared" si="287"/>
        <v>1574.64</v>
      </c>
    </row>
    <row r="6137" spans="1:18" ht="15.75" customHeight="1">
      <c r="A6137" s="19">
        <v>6136</v>
      </c>
      <c r="B6137" s="4">
        <v>54</v>
      </c>
      <c r="C6137" s="15">
        <v>1</v>
      </c>
      <c r="D6137" s="21">
        <v>5</v>
      </c>
      <c r="E6137" s="33">
        <v>44985</v>
      </c>
      <c r="F6137" s="14">
        <v>5</v>
      </c>
      <c r="G6137" s="34">
        <v>0.05</v>
      </c>
      <c r="H6137">
        <f>VLOOKUP($B6137,產品!$A$1:$E$61,4,FALSE)*(1-$G6137)*$F6137</f>
        <v>85500</v>
      </c>
      <c r="I6137" s="58">
        <f>$H6137-VLOOKUP($B6137,產品!$A$2:$E$61,5,FALSE)*F6137-$R6137</f>
        <v>21645</v>
      </c>
      <c r="J6137">
        <f t="shared" si="285"/>
        <v>2023</v>
      </c>
      <c r="P6137" t="str">
        <f>MID(VLOOKUP($D6137,業務!$A$1:$E$11,2,FALSE),FIND("/",VLOOKUP($D6137,業務!$A$1:$E$11,2,FALSE))+1,2)</f>
        <v>專員</v>
      </c>
      <c r="Q6137">
        <f t="shared" si="286"/>
        <v>0.01</v>
      </c>
      <c r="R6137">
        <f t="shared" si="287"/>
        <v>855</v>
      </c>
    </row>
    <row r="6138" spans="1:18" ht="15.75" customHeight="1">
      <c r="A6138" s="19">
        <v>6137</v>
      </c>
      <c r="B6138" s="4">
        <v>55</v>
      </c>
      <c r="C6138" s="15">
        <v>11</v>
      </c>
      <c r="D6138" s="21">
        <v>3</v>
      </c>
      <c r="E6138" s="33">
        <v>44985</v>
      </c>
      <c r="F6138" s="14">
        <v>7</v>
      </c>
      <c r="G6138" s="34">
        <v>0.05</v>
      </c>
      <c r="H6138">
        <f>VLOOKUP($B6138,產品!$A$1:$E$61,4,FALSE)*(1-$G6138)*$F6138</f>
        <v>133000</v>
      </c>
      <c r="I6138" s="58">
        <f>$H6138-VLOOKUP($B6138,產品!$A$2:$E$61,5,FALSE)*F6138-$R6138</f>
        <v>32872</v>
      </c>
      <c r="J6138">
        <f t="shared" si="285"/>
        <v>2023</v>
      </c>
      <c r="P6138" t="str">
        <f>MID(VLOOKUP($D6138,業務!$A$1:$E$11,2,FALSE),FIND("/",VLOOKUP($D6138,業務!$A$1:$E$11,2,FALSE))+1,2)</f>
        <v>協理</v>
      </c>
      <c r="Q6138">
        <f t="shared" si="286"/>
        <v>1.6E-2</v>
      </c>
      <c r="R6138">
        <f t="shared" si="287"/>
        <v>2128</v>
      </c>
    </row>
    <row r="6139" spans="1:18" ht="15.75" customHeight="1">
      <c r="A6139" s="19">
        <v>6138</v>
      </c>
      <c r="B6139" s="4">
        <v>18</v>
      </c>
      <c r="C6139" s="15">
        <v>287</v>
      </c>
      <c r="D6139" s="21">
        <v>2</v>
      </c>
      <c r="E6139" s="22">
        <v>44986</v>
      </c>
      <c r="F6139" s="26">
        <v>20</v>
      </c>
      <c r="G6139" s="24">
        <v>0.13</v>
      </c>
      <c r="H6139">
        <f>VLOOKUP($B6139,產品!$A$1:$E$61,4,FALSE)*(1-$G6139)*$F6139</f>
        <v>31320</v>
      </c>
      <c r="I6139" s="58">
        <f>$H6139-VLOOKUP($B6139,產品!$A$2:$E$61,5,FALSE)*F6139-$R6139</f>
        <v>16450.2</v>
      </c>
      <c r="J6139">
        <f t="shared" si="285"/>
        <v>2023</v>
      </c>
      <c r="P6139" t="str">
        <f>MID(VLOOKUP($D6139,業務!$A$1:$E$11,2,FALSE),FIND("/",VLOOKUP($D6139,業務!$A$1:$E$11,2,FALSE))+1,2)</f>
        <v>經理</v>
      </c>
      <c r="Q6139">
        <f t="shared" si="286"/>
        <v>1.4999999999999999E-2</v>
      </c>
      <c r="R6139">
        <f t="shared" si="287"/>
        <v>469.79999999999995</v>
      </c>
    </row>
    <row r="6140" spans="1:18" ht="15.75" customHeight="1">
      <c r="A6140" s="19">
        <v>6139</v>
      </c>
      <c r="B6140" s="4">
        <v>21</v>
      </c>
      <c r="C6140" s="15">
        <v>271</v>
      </c>
      <c r="D6140" s="21">
        <v>9</v>
      </c>
      <c r="E6140" s="22">
        <v>44986</v>
      </c>
      <c r="F6140" s="26">
        <v>60</v>
      </c>
      <c r="G6140" s="24">
        <v>0.12</v>
      </c>
      <c r="H6140">
        <f>VLOOKUP($B6140,產品!$A$1:$E$61,4,FALSE)*(1-$G6140)*$F6140</f>
        <v>95040</v>
      </c>
      <c r="I6140" s="58">
        <f>$H6140-VLOOKUP($B6140,產品!$A$2:$E$61,5,FALSE)*F6140-$R6140</f>
        <v>50414.400000000001</v>
      </c>
      <c r="J6140">
        <f t="shared" si="285"/>
        <v>2023</v>
      </c>
      <c r="P6140" t="str">
        <f>MID(VLOOKUP($D6140,業務!$A$1:$E$11,2,FALSE),FIND("/",VLOOKUP($D6140,業務!$A$1:$E$11,2,FALSE))+1,2)</f>
        <v>經理</v>
      </c>
      <c r="Q6140">
        <f t="shared" si="286"/>
        <v>1.4999999999999999E-2</v>
      </c>
      <c r="R6140">
        <f t="shared" si="287"/>
        <v>1425.6</v>
      </c>
    </row>
    <row r="6141" spans="1:18" ht="15.75" customHeight="1">
      <c r="A6141" s="19">
        <v>6140</v>
      </c>
      <c r="B6141" s="4">
        <v>42</v>
      </c>
      <c r="C6141" s="15">
        <v>7</v>
      </c>
      <c r="D6141" s="21">
        <v>9</v>
      </c>
      <c r="E6141" s="33">
        <v>44986</v>
      </c>
      <c r="F6141" s="14">
        <v>6</v>
      </c>
      <c r="G6141" s="34">
        <v>0.18</v>
      </c>
      <c r="H6141">
        <f>VLOOKUP($B6141,產品!$A$1:$E$61,4,FALSE)*(1-$G6141)*$F6141</f>
        <v>73800.000000000015</v>
      </c>
      <c r="I6141" s="58">
        <f>$H6141-VLOOKUP($B6141,產品!$A$2:$E$61,5,FALSE)*F6141-$R6141</f>
        <v>14193.000000000015</v>
      </c>
      <c r="J6141">
        <f t="shared" si="285"/>
        <v>2023</v>
      </c>
      <c r="P6141" t="str">
        <f>MID(VLOOKUP($D6141,業務!$A$1:$E$11,2,FALSE),FIND("/",VLOOKUP($D6141,業務!$A$1:$E$11,2,FALSE))+1,2)</f>
        <v>經理</v>
      </c>
      <c r="Q6141">
        <f t="shared" si="286"/>
        <v>1.4999999999999999E-2</v>
      </c>
      <c r="R6141">
        <f t="shared" si="287"/>
        <v>1107.0000000000002</v>
      </c>
    </row>
    <row r="6142" spans="1:18" ht="15.75" customHeight="1">
      <c r="A6142" s="19">
        <v>6141</v>
      </c>
      <c r="B6142" s="4">
        <v>29</v>
      </c>
      <c r="C6142" s="15">
        <v>4</v>
      </c>
      <c r="D6142" s="21">
        <v>5</v>
      </c>
      <c r="E6142" s="22">
        <v>44987</v>
      </c>
      <c r="F6142" s="26">
        <v>11</v>
      </c>
      <c r="G6142" s="24">
        <v>0.12</v>
      </c>
      <c r="H6142">
        <f>VLOOKUP($B6142,產品!$A$1:$E$61,4,FALSE)*(1-$G6142)*$F6142</f>
        <v>58080</v>
      </c>
      <c r="I6142" s="58">
        <f>$H6142-VLOOKUP($B6142,產品!$A$2:$E$61,5,FALSE)*F6142-$R6142</f>
        <v>17899.2</v>
      </c>
      <c r="J6142">
        <f t="shared" si="285"/>
        <v>2023</v>
      </c>
      <c r="P6142" t="str">
        <f>MID(VLOOKUP($D6142,業務!$A$1:$E$11,2,FALSE),FIND("/",VLOOKUP($D6142,業務!$A$1:$E$11,2,FALSE))+1,2)</f>
        <v>專員</v>
      </c>
      <c r="Q6142">
        <f t="shared" si="286"/>
        <v>0.01</v>
      </c>
      <c r="R6142">
        <f t="shared" si="287"/>
        <v>580.80000000000007</v>
      </c>
    </row>
    <row r="6143" spans="1:18" ht="15.75" customHeight="1">
      <c r="A6143" s="19">
        <v>6142</v>
      </c>
      <c r="B6143" s="4">
        <v>42</v>
      </c>
      <c r="C6143" s="15">
        <v>289</v>
      </c>
      <c r="D6143" s="21">
        <v>7</v>
      </c>
      <c r="E6143" s="22">
        <v>44987</v>
      </c>
      <c r="F6143" s="26">
        <v>9</v>
      </c>
      <c r="G6143" s="24">
        <v>0.2</v>
      </c>
      <c r="H6143">
        <f>VLOOKUP($B6143,產品!$A$1:$E$61,4,FALSE)*(1-$G6143)*$F6143</f>
        <v>108000</v>
      </c>
      <c r="I6143" s="58">
        <f>$H6143-VLOOKUP($B6143,產品!$A$2:$E$61,5,FALSE)*F6143-$R6143</f>
        <v>18954</v>
      </c>
      <c r="J6143">
        <f t="shared" si="285"/>
        <v>2023</v>
      </c>
      <c r="P6143" t="str">
        <f>MID(VLOOKUP($D6143,業務!$A$1:$E$11,2,FALSE),FIND("/",VLOOKUP($D6143,業務!$A$1:$E$11,2,FALSE))+1,2)</f>
        <v>副理</v>
      </c>
      <c r="Q6143">
        <f t="shared" si="286"/>
        <v>1.2E-2</v>
      </c>
      <c r="R6143">
        <f t="shared" si="287"/>
        <v>1296</v>
      </c>
    </row>
    <row r="6144" spans="1:18" ht="15.75" customHeight="1">
      <c r="A6144" s="19">
        <v>6143</v>
      </c>
      <c r="B6144" s="4">
        <v>56</v>
      </c>
      <c r="C6144" s="15">
        <v>261</v>
      </c>
      <c r="D6144" s="21">
        <v>10</v>
      </c>
      <c r="E6144" s="22">
        <v>44987</v>
      </c>
      <c r="F6144" s="26">
        <v>7</v>
      </c>
      <c r="G6144" s="24">
        <v>0.14000000000000001</v>
      </c>
      <c r="H6144">
        <f>VLOOKUP($B6144,產品!$A$1:$E$61,4,FALSE)*(1-$G6144)*$F6144</f>
        <v>132440</v>
      </c>
      <c r="I6144" s="58">
        <f>$H6144-VLOOKUP($B6144,產品!$A$2:$E$61,5,FALSE)*F6144-$R6144</f>
        <v>23315.600000000013</v>
      </c>
      <c r="J6144">
        <f t="shared" si="285"/>
        <v>2023</v>
      </c>
      <c r="P6144" t="str">
        <f>MID(VLOOKUP($D6144,業務!$A$1:$E$11,2,FALSE),FIND("/",VLOOKUP($D6144,業務!$A$1:$E$11,2,FALSE))+1,2)</f>
        <v>專員</v>
      </c>
      <c r="Q6144">
        <f t="shared" si="286"/>
        <v>0.01</v>
      </c>
      <c r="R6144">
        <f t="shared" si="287"/>
        <v>1324.4</v>
      </c>
    </row>
    <row r="6145" spans="1:18" ht="15.75" customHeight="1">
      <c r="A6145" s="19">
        <v>6144</v>
      </c>
      <c r="B6145" s="4">
        <v>33</v>
      </c>
      <c r="C6145" s="15">
        <v>11</v>
      </c>
      <c r="D6145" s="21">
        <v>6</v>
      </c>
      <c r="E6145" s="33">
        <v>44987</v>
      </c>
      <c r="F6145" s="14">
        <v>6</v>
      </c>
      <c r="G6145" s="34">
        <v>0.1</v>
      </c>
      <c r="H6145">
        <f>VLOOKUP($B6145,產品!$A$1:$E$61,4,FALSE)*(1-$G6145)*$F6145</f>
        <v>40500</v>
      </c>
      <c r="I6145" s="58">
        <f>$H6145-VLOOKUP($B6145,產品!$A$2:$E$61,5,FALSE)*F6145-$R6145</f>
        <v>13095</v>
      </c>
      <c r="J6145">
        <f t="shared" si="285"/>
        <v>2023</v>
      </c>
      <c r="P6145" t="str">
        <f>MID(VLOOKUP($D6145,業務!$A$1:$E$11,2,FALSE),FIND("/",VLOOKUP($D6145,業務!$A$1:$E$11,2,FALSE))+1,2)</f>
        <v>專員</v>
      </c>
      <c r="Q6145">
        <f t="shared" si="286"/>
        <v>0.01</v>
      </c>
      <c r="R6145">
        <f t="shared" si="287"/>
        <v>405</v>
      </c>
    </row>
    <row r="6146" spans="1:18" ht="15.75" customHeight="1">
      <c r="A6146" s="19">
        <v>6145</v>
      </c>
      <c r="B6146" s="4">
        <v>7</v>
      </c>
      <c r="C6146" s="15">
        <v>134</v>
      </c>
      <c r="D6146" s="21">
        <v>5</v>
      </c>
      <c r="E6146" s="22">
        <v>44988</v>
      </c>
      <c r="F6146" s="26">
        <v>250</v>
      </c>
      <c r="G6146" s="24">
        <v>0.13</v>
      </c>
      <c r="H6146">
        <f>VLOOKUP($B6146,產品!$A$1:$E$61,4,FALSE)*(1-$G6146)*$F6146</f>
        <v>217500</v>
      </c>
      <c r="I6146" s="58">
        <f>$H6146-VLOOKUP($B6146,產品!$A$2:$E$61,5,FALSE)*F6146-$R6146</f>
        <v>115325</v>
      </c>
      <c r="J6146">
        <f t="shared" si="285"/>
        <v>2023</v>
      </c>
      <c r="P6146" t="str">
        <f>MID(VLOOKUP($D6146,業務!$A$1:$E$11,2,FALSE),FIND("/",VLOOKUP($D6146,業務!$A$1:$E$11,2,FALSE))+1,2)</f>
        <v>專員</v>
      </c>
      <c r="Q6146">
        <f t="shared" si="286"/>
        <v>0.01</v>
      </c>
      <c r="R6146">
        <f t="shared" si="287"/>
        <v>2175</v>
      </c>
    </row>
    <row r="6147" spans="1:18" ht="15.75" customHeight="1">
      <c r="A6147" s="19">
        <v>6146</v>
      </c>
      <c r="B6147" s="4">
        <v>15</v>
      </c>
      <c r="C6147" s="15">
        <v>261</v>
      </c>
      <c r="D6147" s="21">
        <v>8</v>
      </c>
      <c r="E6147" s="22">
        <v>44988</v>
      </c>
      <c r="F6147" s="26">
        <v>100</v>
      </c>
      <c r="G6147" s="24">
        <v>0.15</v>
      </c>
      <c r="H6147">
        <f>VLOOKUP($B6147,產品!$A$1:$E$61,4,FALSE)*(1-$G6147)*$F6147</f>
        <v>153000</v>
      </c>
      <c r="I6147" s="58">
        <f>$H6147-VLOOKUP($B6147,產品!$A$2:$E$61,5,FALSE)*F6147-$R6147</f>
        <v>79470</v>
      </c>
      <c r="J6147">
        <f t="shared" ref="J6147:J6210" si="288">YEAR(E6147)</f>
        <v>2023</v>
      </c>
      <c r="P6147" t="str">
        <f>MID(VLOOKUP($D6147,業務!$A$1:$E$11,2,FALSE),FIND("/",VLOOKUP($D6147,業務!$A$1:$E$11,2,FALSE))+1,2)</f>
        <v>專員</v>
      </c>
      <c r="Q6147">
        <f t="shared" ref="Q6147:Q6210" si="289">IF($P6147="專員",1%,IF($P6147="副理",1.2%,IF($P6147="經理",1.5%,IF($P6147="協理",1.6%,0))))</f>
        <v>0.01</v>
      </c>
      <c r="R6147">
        <f t="shared" ref="R6147:R6210" si="290">$H6147*$Q6147</f>
        <v>1530</v>
      </c>
    </row>
    <row r="6148" spans="1:18" ht="15.75" customHeight="1">
      <c r="A6148" s="19">
        <v>6147</v>
      </c>
      <c r="B6148" s="4">
        <v>41</v>
      </c>
      <c r="C6148" s="15">
        <v>266</v>
      </c>
      <c r="D6148" s="21">
        <v>1</v>
      </c>
      <c r="E6148" s="22">
        <v>44988</v>
      </c>
      <c r="F6148" s="26">
        <v>4</v>
      </c>
      <c r="G6148" s="24">
        <v>7.0000000000000007E-2</v>
      </c>
      <c r="H6148">
        <f>VLOOKUP($B6148,產品!$A$1:$E$61,4,FALSE)*(1-$G6148)*$F6148</f>
        <v>44640</v>
      </c>
      <c r="I6148" s="58">
        <f>$H6148-VLOOKUP($B6148,產品!$A$2:$E$61,5,FALSE)*F6148-$R6148</f>
        <v>12993.6</v>
      </c>
      <c r="J6148">
        <f t="shared" si="288"/>
        <v>2023</v>
      </c>
      <c r="P6148" t="str">
        <f>MID(VLOOKUP($D6148,業務!$A$1:$E$11,2,FALSE),FIND("/",VLOOKUP($D6148,業務!$A$1:$E$11,2,FALSE))+1,2)</f>
        <v>專員</v>
      </c>
      <c r="Q6148">
        <f t="shared" si="289"/>
        <v>0.01</v>
      </c>
      <c r="R6148">
        <f t="shared" si="290"/>
        <v>446.40000000000003</v>
      </c>
    </row>
    <row r="6149" spans="1:18" ht="15.75" customHeight="1">
      <c r="A6149" s="19">
        <v>6148</v>
      </c>
      <c r="B6149" s="4">
        <v>5</v>
      </c>
      <c r="C6149" s="15">
        <v>285</v>
      </c>
      <c r="D6149" s="21">
        <v>2</v>
      </c>
      <c r="E6149" s="33">
        <v>44988</v>
      </c>
      <c r="F6149" s="14">
        <v>13</v>
      </c>
      <c r="G6149" s="34">
        <v>0.16</v>
      </c>
      <c r="H6149">
        <f>VLOOKUP($B6149,產品!$A$1:$E$61,4,FALSE)*(1-$G6149)*$F6149</f>
        <v>10920</v>
      </c>
      <c r="I6149" s="58">
        <f>$H6149-VLOOKUP($B6149,產品!$A$2:$E$61,5,FALSE)*F6149-$R6149</f>
        <v>5556.2</v>
      </c>
      <c r="J6149">
        <f t="shared" si="288"/>
        <v>2023</v>
      </c>
      <c r="P6149" t="str">
        <f>MID(VLOOKUP($D6149,業務!$A$1:$E$11,2,FALSE),FIND("/",VLOOKUP($D6149,業務!$A$1:$E$11,2,FALSE))+1,2)</f>
        <v>經理</v>
      </c>
      <c r="Q6149">
        <f t="shared" si="289"/>
        <v>1.4999999999999999E-2</v>
      </c>
      <c r="R6149">
        <f t="shared" si="290"/>
        <v>163.79999999999998</v>
      </c>
    </row>
    <row r="6150" spans="1:18" ht="15.75" customHeight="1">
      <c r="A6150" s="19">
        <v>6149</v>
      </c>
      <c r="B6150" s="4">
        <v>31</v>
      </c>
      <c r="C6150" s="15">
        <v>134</v>
      </c>
      <c r="D6150" s="21">
        <v>1</v>
      </c>
      <c r="E6150" s="22">
        <v>44989</v>
      </c>
      <c r="F6150" s="26">
        <v>25</v>
      </c>
      <c r="G6150" s="24">
        <v>0.05</v>
      </c>
      <c r="H6150">
        <f>VLOOKUP($B6150,產品!$A$1:$E$61,4,FALSE)*(1-$G6150)*$F6150</f>
        <v>166250</v>
      </c>
      <c r="I6150" s="58">
        <f>$H6150-VLOOKUP($B6150,產品!$A$2:$E$61,5,FALSE)*F6150-$R6150</f>
        <v>59587.5</v>
      </c>
      <c r="J6150">
        <f t="shared" si="288"/>
        <v>2023</v>
      </c>
      <c r="P6150" t="str">
        <f>MID(VLOOKUP($D6150,業務!$A$1:$E$11,2,FALSE),FIND("/",VLOOKUP($D6150,業務!$A$1:$E$11,2,FALSE))+1,2)</f>
        <v>專員</v>
      </c>
      <c r="Q6150">
        <f t="shared" si="289"/>
        <v>0.01</v>
      </c>
      <c r="R6150">
        <f t="shared" si="290"/>
        <v>1662.5</v>
      </c>
    </row>
    <row r="6151" spans="1:18" ht="15.75" customHeight="1">
      <c r="A6151" s="19">
        <v>6150</v>
      </c>
      <c r="B6151" s="4">
        <v>57</v>
      </c>
      <c r="C6151" s="15">
        <v>274</v>
      </c>
      <c r="D6151" s="21">
        <v>9</v>
      </c>
      <c r="E6151" s="22">
        <v>44989</v>
      </c>
      <c r="F6151" s="26">
        <v>5</v>
      </c>
      <c r="G6151" s="24">
        <v>0.17</v>
      </c>
      <c r="H6151">
        <f>VLOOKUP($B6151,產品!$A$1:$E$61,4,FALSE)*(1-$G6151)*$F6151</f>
        <v>74700</v>
      </c>
      <c r="I6151" s="58">
        <f>$H6151-VLOOKUP($B6151,產品!$A$2:$E$61,5,FALSE)*F6151-$R6151</f>
        <v>10579.5</v>
      </c>
      <c r="J6151">
        <f t="shared" si="288"/>
        <v>2023</v>
      </c>
      <c r="P6151" t="str">
        <f>MID(VLOOKUP($D6151,業務!$A$1:$E$11,2,FALSE),FIND("/",VLOOKUP($D6151,業務!$A$1:$E$11,2,FALSE))+1,2)</f>
        <v>經理</v>
      </c>
      <c r="Q6151">
        <f t="shared" si="289"/>
        <v>1.4999999999999999E-2</v>
      </c>
      <c r="R6151">
        <f t="shared" si="290"/>
        <v>1120.5</v>
      </c>
    </row>
    <row r="6152" spans="1:18" ht="15.75" customHeight="1">
      <c r="A6152" s="19">
        <v>6151</v>
      </c>
      <c r="B6152" s="4">
        <v>17</v>
      </c>
      <c r="C6152" s="15">
        <v>114</v>
      </c>
      <c r="D6152" s="21">
        <v>7</v>
      </c>
      <c r="E6152" s="33">
        <v>44989</v>
      </c>
      <c r="F6152" s="14">
        <v>90</v>
      </c>
      <c r="G6152" s="34">
        <v>0.12</v>
      </c>
      <c r="H6152">
        <f>VLOOKUP($B6152,產品!$A$1:$E$61,4,FALSE)*(1-$G6152)*$F6152</f>
        <v>142560</v>
      </c>
      <c r="I6152" s="58">
        <f>$H6152-VLOOKUP($B6152,產品!$A$2:$E$61,5,FALSE)*F6152-$R6152</f>
        <v>76049.279999999999</v>
      </c>
      <c r="J6152">
        <f t="shared" si="288"/>
        <v>2023</v>
      </c>
      <c r="P6152" t="str">
        <f>MID(VLOOKUP($D6152,業務!$A$1:$E$11,2,FALSE),FIND("/",VLOOKUP($D6152,業務!$A$1:$E$11,2,FALSE))+1,2)</f>
        <v>副理</v>
      </c>
      <c r="Q6152">
        <f t="shared" si="289"/>
        <v>1.2E-2</v>
      </c>
      <c r="R6152">
        <f t="shared" si="290"/>
        <v>1710.72</v>
      </c>
    </row>
    <row r="6153" spans="1:18" ht="15.75" customHeight="1">
      <c r="A6153" s="19">
        <v>6152</v>
      </c>
      <c r="B6153" s="4">
        <v>7</v>
      </c>
      <c r="C6153" s="15">
        <v>284</v>
      </c>
      <c r="D6153" s="21">
        <v>1</v>
      </c>
      <c r="E6153" s="22">
        <v>44990</v>
      </c>
      <c r="F6153" s="26">
        <v>50</v>
      </c>
      <c r="G6153" s="24">
        <v>0.17</v>
      </c>
      <c r="H6153">
        <f>VLOOKUP($B6153,產品!$A$1:$E$61,4,FALSE)*(1-$G6153)*$F6153</f>
        <v>41500</v>
      </c>
      <c r="I6153" s="58">
        <f>$H6153-VLOOKUP($B6153,產品!$A$2:$E$61,5,FALSE)*F6153-$R6153</f>
        <v>21085</v>
      </c>
      <c r="J6153">
        <f t="shared" si="288"/>
        <v>2023</v>
      </c>
      <c r="P6153" t="str">
        <f>MID(VLOOKUP($D6153,業務!$A$1:$E$11,2,FALSE),FIND("/",VLOOKUP($D6153,業務!$A$1:$E$11,2,FALSE))+1,2)</f>
        <v>專員</v>
      </c>
      <c r="Q6153">
        <f t="shared" si="289"/>
        <v>0.01</v>
      </c>
      <c r="R6153">
        <f t="shared" si="290"/>
        <v>415</v>
      </c>
    </row>
    <row r="6154" spans="1:18" ht="15.75" customHeight="1">
      <c r="A6154" s="19">
        <v>6153</v>
      </c>
      <c r="B6154" s="4">
        <v>47</v>
      </c>
      <c r="C6154" s="15">
        <v>118</v>
      </c>
      <c r="D6154" s="21">
        <v>7</v>
      </c>
      <c r="E6154" s="33">
        <v>44990</v>
      </c>
      <c r="F6154" s="14">
        <v>11</v>
      </c>
      <c r="G6154" s="34">
        <v>0.05</v>
      </c>
      <c r="H6154">
        <f>VLOOKUP($B6154,產品!$A$1:$E$61,4,FALSE)*(1-$G6154)*$F6154</f>
        <v>209000</v>
      </c>
      <c r="I6154" s="58">
        <f>$H6154-VLOOKUP($B6154,產品!$A$2:$E$61,5,FALSE)*F6154-$R6154</f>
        <v>63492</v>
      </c>
      <c r="J6154">
        <f t="shared" si="288"/>
        <v>2023</v>
      </c>
      <c r="P6154" t="str">
        <f>MID(VLOOKUP($D6154,業務!$A$1:$E$11,2,FALSE),FIND("/",VLOOKUP($D6154,業務!$A$1:$E$11,2,FALSE))+1,2)</f>
        <v>副理</v>
      </c>
      <c r="Q6154">
        <f t="shared" si="289"/>
        <v>1.2E-2</v>
      </c>
      <c r="R6154">
        <f t="shared" si="290"/>
        <v>2508</v>
      </c>
    </row>
    <row r="6155" spans="1:18" ht="15.75" customHeight="1">
      <c r="A6155" s="19">
        <v>6154</v>
      </c>
      <c r="B6155" s="4">
        <v>42</v>
      </c>
      <c r="C6155" s="15">
        <v>273</v>
      </c>
      <c r="D6155" s="21">
        <v>8</v>
      </c>
      <c r="E6155" s="22">
        <v>44991</v>
      </c>
      <c r="F6155" s="26">
        <v>8</v>
      </c>
      <c r="G6155" s="24">
        <v>0.13</v>
      </c>
      <c r="H6155">
        <f>VLOOKUP($B6155,產品!$A$1:$E$61,4,FALSE)*(1-$G6155)*$F6155</f>
        <v>104400</v>
      </c>
      <c r="I6155" s="58">
        <f>$H6155-VLOOKUP($B6155,產品!$A$2:$E$61,5,FALSE)*F6155-$R6155</f>
        <v>25356</v>
      </c>
      <c r="J6155">
        <f t="shared" si="288"/>
        <v>2023</v>
      </c>
      <c r="P6155" t="str">
        <f>MID(VLOOKUP($D6155,業務!$A$1:$E$11,2,FALSE),FIND("/",VLOOKUP($D6155,業務!$A$1:$E$11,2,FALSE))+1,2)</f>
        <v>專員</v>
      </c>
      <c r="Q6155">
        <f t="shared" si="289"/>
        <v>0.01</v>
      </c>
      <c r="R6155">
        <f t="shared" si="290"/>
        <v>1044</v>
      </c>
    </row>
    <row r="6156" spans="1:18" ht="15.75" customHeight="1">
      <c r="A6156" s="19">
        <v>6155</v>
      </c>
      <c r="B6156" s="4">
        <v>27</v>
      </c>
      <c r="C6156" s="15">
        <v>291</v>
      </c>
      <c r="D6156" s="21">
        <v>8</v>
      </c>
      <c r="E6156" s="22">
        <v>44991</v>
      </c>
      <c r="F6156" s="26">
        <v>2</v>
      </c>
      <c r="G6156" s="24">
        <v>0.06</v>
      </c>
      <c r="H6156">
        <f>VLOOKUP($B6156,產品!$A$1:$E$61,4,FALSE)*(1-$G6156)*$F6156</f>
        <v>13160</v>
      </c>
      <c r="I6156" s="58">
        <f>$H6156-VLOOKUP($B6156,產品!$A$2:$E$61,5,FALSE)*F6156-$R6156</f>
        <v>4628.3999999999996</v>
      </c>
      <c r="J6156">
        <f t="shared" si="288"/>
        <v>2023</v>
      </c>
      <c r="P6156" t="str">
        <f>MID(VLOOKUP($D6156,業務!$A$1:$E$11,2,FALSE),FIND("/",VLOOKUP($D6156,業務!$A$1:$E$11,2,FALSE))+1,2)</f>
        <v>專員</v>
      </c>
      <c r="Q6156">
        <f t="shared" si="289"/>
        <v>0.01</v>
      </c>
      <c r="R6156">
        <f t="shared" si="290"/>
        <v>131.6</v>
      </c>
    </row>
    <row r="6157" spans="1:18" ht="15.75" customHeight="1">
      <c r="A6157" s="19">
        <v>6156</v>
      </c>
      <c r="B6157" s="4">
        <v>10</v>
      </c>
      <c r="C6157" s="15">
        <v>275</v>
      </c>
      <c r="D6157" s="21">
        <v>4</v>
      </c>
      <c r="E6157" s="22">
        <v>44991</v>
      </c>
      <c r="F6157" s="26">
        <v>10</v>
      </c>
      <c r="G6157" s="24">
        <v>0.06</v>
      </c>
      <c r="H6157">
        <f>VLOOKUP($B6157,產品!$A$1:$E$61,4,FALSE)*(1-$G6157)*$F6157</f>
        <v>9400</v>
      </c>
      <c r="I6157" s="58">
        <f>$H6157-VLOOKUP($B6157,產品!$A$2:$E$61,5,FALSE)*F6157-$R6157</f>
        <v>5287.2</v>
      </c>
      <c r="J6157">
        <f t="shared" si="288"/>
        <v>2023</v>
      </c>
      <c r="P6157" t="str">
        <f>MID(VLOOKUP($D6157,業務!$A$1:$E$11,2,FALSE),FIND("/",VLOOKUP($D6157,業務!$A$1:$E$11,2,FALSE))+1,2)</f>
        <v>副理</v>
      </c>
      <c r="Q6157">
        <f t="shared" si="289"/>
        <v>1.2E-2</v>
      </c>
      <c r="R6157">
        <f t="shared" si="290"/>
        <v>112.8</v>
      </c>
    </row>
    <row r="6158" spans="1:18" ht="15.75" customHeight="1">
      <c r="A6158" s="19">
        <v>6157</v>
      </c>
      <c r="B6158" s="4">
        <v>58</v>
      </c>
      <c r="C6158" s="15">
        <v>122</v>
      </c>
      <c r="D6158" s="21">
        <v>10</v>
      </c>
      <c r="E6158" s="22">
        <v>44991</v>
      </c>
      <c r="F6158" s="26">
        <v>8</v>
      </c>
      <c r="G6158" s="24">
        <v>0.09</v>
      </c>
      <c r="H6158">
        <f>VLOOKUP($B6158,產品!$A$1:$E$61,4,FALSE)*(1-$G6158)*$F6158</f>
        <v>152880</v>
      </c>
      <c r="I6158" s="58">
        <f>$H6158-VLOOKUP($B6158,產品!$A$2:$E$61,5,FALSE)*F6158-$R6158</f>
        <v>33751.200000000012</v>
      </c>
      <c r="J6158">
        <f t="shared" si="288"/>
        <v>2023</v>
      </c>
      <c r="P6158" t="str">
        <f>MID(VLOOKUP($D6158,業務!$A$1:$E$11,2,FALSE),FIND("/",VLOOKUP($D6158,業務!$A$1:$E$11,2,FALSE))+1,2)</f>
        <v>專員</v>
      </c>
      <c r="Q6158">
        <f t="shared" si="289"/>
        <v>0.01</v>
      </c>
      <c r="R6158">
        <f t="shared" si="290"/>
        <v>1528.8</v>
      </c>
    </row>
    <row r="6159" spans="1:18" ht="15.75" customHeight="1">
      <c r="A6159" s="19">
        <v>6158</v>
      </c>
      <c r="B6159" s="4">
        <v>47</v>
      </c>
      <c r="C6159" s="15">
        <v>4</v>
      </c>
      <c r="D6159" s="21">
        <v>8</v>
      </c>
      <c r="E6159" s="33">
        <v>44991</v>
      </c>
      <c r="F6159" s="14">
        <v>5</v>
      </c>
      <c r="G6159" s="34">
        <v>7.0000000000000007E-2</v>
      </c>
      <c r="H6159">
        <f>VLOOKUP($B6159,產品!$A$1:$E$61,4,FALSE)*(1-$G6159)*$F6159</f>
        <v>93000</v>
      </c>
      <c r="I6159" s="58">
        <f>$H6159-VLOOKUP($B6159,產品!$A$2:$E$61,5,FALSE)*F6159-$R6159</f>
        <v>27070</v>
      </c>
      <c r="J6159">
        <f t="shared" si="288"/>
        <v>2023</v>
      </c>
      <c r="P6159" t="str">
        <f>MID(VLOOKUP($D6159,業務!$A$1:$E$11,2,FALSE),FIND("/",VLOOKUP($D6159,業務!$A$1:$E$11,2,FALSE))+1,2)</f>
        <v>專員</v>
      </c>
      <c r="Q6159">
        <f t="shared" si="289"/>
        <v>0.01</v>
      </c>
      <c r="R6159">
        <f t="shared" si="290"/>
        <v>930</v>
      </c>
    </row>
    <row r="6160" spans="1:18" ht="15.75" customHeight="1">
      <c r="A6160" s="19">
        <v>6159</v>
      </c>
      <c r="B6160" s="4">
        <v>53</v>
      </c>
      <c r="C6160" s="15">
        <v>119</v>
      </c>
      <c r="D6160" s="21">
        <v>6</v>
      </c>
      <c r="E6160" s="22">
        <v>44992</v>
      </c>
      <c r="F6160" s="26">
        <v>10</v>
      </c>
      <c r="G6160" s="24">
        <v>0.17</v>
      </c>
      <c r="H6160">
        <f>VLOOKUP($B6160,產品!$A$1:$E$61,4,FALSE)*(1-$G6160)*$F6160</f>
        <v>124500</v>
      </c>
      <c r="I6160" s="58">
        <f>$H6160-VLOOKUP($B6160,產品!$A$2:$E$61,5,FALSE)*F6160-$R6160</f>
        <v>18255</v>
      </c>
      <c r="J6160">
        <f t="shared" si="288"/>
        <v>2023</v>
      </c>
      <c r="P6160" t="str">
        <f>MID(VLOOKUP($D6160,業務!$A$1:$E$11,2,FALSE),FIND("/",VLOOKUP($D6160,業務!$A$1:$E$11,2,FALSE))+1,2)</f>
        <v>專員</v>
      </c>
      <c r="Q6160">
        <f t="shared" si="289"/>
        <v>0.01</v>
      </c>
      <c r="R6160">
        <f t="shared" si="290"/>
        <v>1245</v>
      </c>
    </row>
    <row r="6161" spans="1:18" ht="15.75" customHeight="1">
      <c r="A6161" s="19">
        <v>6160</v>
      </c>
      <c r="B6161" s="4">
        <v>57</v>
      </c>
      <c r="C6161" s="15">
        <v>135</v>
      </c>
      <c r="D6161" s="21">
        <v>6</v>
      </c>
      <c r="E6161" s="22">
        <v>44992</v>
      </c>
      <c r="F6161" s="26">
        <v>6</v>
      </c>
      <c r="G6161" s="24">
        <v>0.2</v>
      </c>
      <c r="H6161">
        <f>VLOOKUP($B6161,產品!$A$1:$E$61,4,FALSE)*(1-$G6161)*$F6161</f>
        <v>86400</v>
      </c>
      <c r="I6161" s="58">
        <f>$H6161-VLOOKUP($B6161,產品!$A$2:$E$61,5,FALSE)*F6161-$R6161</f>
        <v>9936</v>
      </c>
      <c r="J6161">
        <f t="shared" si="288"/>
        <v>2023</v>
      </c>
      <c r="P6161" t="str">
        <f>MID(VLOOKUP($D6161,業務!$A$1:$E$11,2,FALSE),FIND("/",VLOOKUP($D6161,業務!$A$1:$E$11,2,FALSE))+1,2)</f>
        <v>專員</v>
      </c>
      <c r="Q6161">
        <f t="shared" si="289"/>
        <v>0.01</v>
      </c>
      <c r="R6161">
        <f t="shared" si="290"/>
        <v>864</v>
      </c>
    </row>
    <row r="6162" spans="1:18" ht="15.75" customHeight="1">
      <c r="A6162" s="19">
        <v>6161</v>
      </c>
      <c r="B6162" s="4">
        <v>26</v>
      </c>
      <c r="C6162" s="15">
        <v>286</v>
      </c>
      <c r="D6162" s="21">
        <v>9</v>
      </c>
      <c r="E6162" s="22">
        <v>44992</v>
      </c>
      <c r="F6162" s="26">
        <v>4</v>
      </c>
      <c r="G6162" s="24">
        <v>0.13</v>
      </c>
      <c r="H6162">
        <f>VLOOKUP($B6162,產品!$A$1:$E$61,4,FALSE)*(1-$G6162)*$F6162</f>
        <v>22620</v>
      </c>
      <c r="I6162" s="58">
        <f>$H6162-VLOOKUP($B6162,產品!$A$2:$E$61,5,FALSE)*F6162-$R6162</f>
        <v>6680.7</v>
      </c>
      <c r="J6162">
        <f t="shared" si="288"/>
        <v>2023</v>
      </c>
      <c r="P6162" t="str">
        <f>MID(VLOOKUP($D6162,業務!$A$1:$E$11,2,FALSE),FIND("/",VLOOKUP($D6162,業務!$A$1:$E$11,2,FALSE))+1,2)</f>
        <v>經理</v>
      </c>
      <c r="Q6162">
        <f t="shared" si="289"/>
        <v>1.4999999999999999E-2</v>
      </c>
      <c r="R6162">
        <f t="shared" si="290"/>
        <v>339.3</v>
      </c>
    </row>
    <row r="6163" spans="1:18" ht="15.75" customHeight="1">
      <c r="A6163" s="19">
        <v>6162</v>
      </c>
      <c r="B6163" s="4">
        <v>22</v>
      </c>
      <c r="C6163" s="15">
        <v>284</v>
      </c>
      <c r="D6163" s="21">
        <v>4</v>
      </c>
      <c r="E6163" s="33">
        <v>44992</v>
      </c>
      <c r="F6163" s="14">
        <v>100</v>
      </c>
      <c r="G6163" s="34">
        <v>0.19</v>
      </c>
      <c r="H6163">
        <f>VLOOKUP($B6163,產品!$A$1:$E$61,4,FALSE)*(1-$G6163)*$F6163</f>
        <v>145800</v>
      </c>
      <c r="I6163" s="58">
        <f>$H6163-VLOOKUP($B6163,產品!$A$2:$E$61,5,FALSE)*F6163-$R6163</f>
        <v>72050.399999999994</v>
      </c>
      <c r="J6163">
        <f t="shared" si="288"/>
        <v>2023</v>
      </c>
      <c r="P6163" t="str">
        <f>MID(VLOOKUP($D6163,業務!$A$1:$E$11,2,FALSE),FIND("/",VLOOKUP($D6163,業務!$A$1:$E$11,2,FALSE))+1,2)</f>
        <v>副理</v>
      </c>
      <c r="Q6163">
        <f t="shared" si="289"/>
        <v>1.2E-2</v>
      </c>
      <c r="R6163">
        <f t="shared" si="290"/>
        <v>1749.6000000000001</v>
      </c>
    </row>
    <row r="6164" spans="1:18" ht="15.75" customHeight="1">
      <c r="A6164" s="19">
        <v>6163</v>
      </c>
      <c r="B6164" s="4">
        <v>28</v>
      </c>
      <c r="C6164" s="15">
        <v>12</v>
      </c>
      <c r="D6164" s="21">
        <v>6</v>
      </c>
      <c r="E6164" s="22">
        <v>44993</v>
      </c>
      <c r="F6164" s="26">
        <v>9</v>
      </c>
      <c r="G6164" s="24">
        <v>0.2</v>
      </c>
      <c r="H6164">
        <f>VLOOKUP($B6164,產品!$A$1:$E$61,4,FALSE)*(1-$G6164)*$F6164</f>
        <v>54000</v>
      </c>
      <c r="I6164" s="58">
        <f>$H6164-VLOOKUP($B6164,產品!$A$2:$E$61,5,FALSE)*F6164-$R6164</f>
        <v>12960</v>
      </c>
      <c r="J6164">
        <f t="shared" si="288"/>
        <v>2023</v>
      </c>
      <c r="P6164" t="str">
        <f>MID(VLOOKUP($D6164,業務!$A$1:$E$11,2,FALSE),FIND("/",VLOOKUP($D6164,業務!$A$1:$E$11,2,FALSE))+1,2)</f>
        <v>專員</v>
      </c>
      <c r="Q6164">
        <f t="shared" si="289"/>
        <v>0.01</v>
      </c>
      <c r="R6164">
        <f t="shared" si="290"/>
        <v>540</v>
      </c>
    </row>
    <row r="6165" spans="1:18" ht="15.75" customHeight="1">
      <c r="A6165" s="19">
        <v>6164</v>
      </c>
      <c r="B6165" s="4">
        <v>53</v>
      </c>
      <c r="C6165" s="15">
        <v>115</v>
      </c>
      <c r="D6165" s="21">
        <v>7</v>
      </c>
      <c r="E6165" s="22">
        <v>44993</v>
      </c>
      <c r="F6165" s="26">
        <v>6</v>
      </c>
      <c r="G6165" s="24">
        <v>0.08</v>
      </c>
      <c r="H6165">
        <f>VLOOKUP($B6165,產品!$A$1:$E$61,4,FALSE)*(1-$G6165)*$F6165</f>
        <v>82800</v>
      </c>
      <c r="I6165" s="58">
        <f>$H6165-VLOOKUP($B6165,產品!$A$2:$E$61,5,FALSE)*F6165-$R6165</f>
        <v>18806.400000000001</v>
      </c>
      <c r="J6165">
        <f t="shared" si="288"/>
        <v>2023</v>
      </c>
      <c r="P6165" t="str">
        <f>MID(VLOOKUP($D6165,業務!$A$1:$E$11,2,FALSE),FIND("/",VLOOKUP($D6165,業務!$A$1:$E$11,2,FALSE))+1,2)</f>
        <v>副理</v>
      </c>
      <c r="Q6165">
        <f t="shared" si="289"/>
        <v>1.2E-2</v>
      </c>
      <c r="R6165">
        <f t="shared" si="290"/>
        <v>993.6</v>
      </c>
    </row>
    <row r="6166" spans="1:18" ht="15.75" customHeight="1">
      <c r="A6166" s="19">
        <v>6165</v>
      </c>
      <c r="B6166" s="4">
        <v>12</v>
      </c>
      <c r="C6166" s="15">
        <v>2</v>
      </c>
      <c r="D6166" s="21">
        <v>1</v>
      </c>
      <c r="E6166" s="22">
        <v>44993</v>
      </c>
      <c r="F6166" s="26">
        <v>10</v>
      </c>
      <c r="G6166" s="24">
        <v>0.1</v>
      </c>
      <c r="H6166">
        <f>VLOOKUP($B6166,產品!$A$1:$E$61,4,FALSE)*(1-$G6166)*$F6166</f>
        <v>9000</v>
      </c>
      <c r="I6166" s="58">
        <f>$H6166-VLOOKUP($B6166,產品!$A$2:$E$61,5,FALSE)*F6166-$R6166</f>
        <v>4910</v>
      </c>
      <c r="J6166">
        <f t="shared" si="288"/>
        <v>2023</v>
      </c>
      <c r="P6166" t="str">
        <f>MID(VLOOKUP($D6166,業務!$A$1:$E$11,2,FALSE),FIND("/",VLOOKUP($D6166,業務!$A$1:$E$11,2,FALSE))+1,2)</f>
        <v>專員</v>
      </c>
      <c r="Q6166">
        <f t="shared" si="289"/>
        <v>0.01</v>
      </c>
      <c r="R6166">
        <f t="shared" si="290"/>
        <v>90</v>
      </c>
    </row>
    <row r="6167" spans="1:18" ht="15.75" customHeight="1">
      <c r="A6167" s="19">
        <v>6166</v>
      </c>
      <c r="B6167" s="4">
        <v>28</v>
      </c>
      <c r="C6167" s="15">
        <v>116</v>
      </c>
      <c r="D6167" s="21">
        <v>9</v>
      </c>
      <c r="E6167" s="22">
        <v>44993</v>
      </c>
      <c r="F6167" s="26">
        <v>24</v>
      </c>
      <c r="G6167" s="24">
        <v>0.13</v>
      </c>
      <c r="H6167">
        <f>VLOOKUP($B6167,產品!$A$1:$E$61,4,FALSE)*(1-$G6167)*$F6167</f>
        <v>156600</v>
      </c>
      <c r="I6167" s="58">
        <f>$H6167-VLOOKUP($B6167,產品!$A$2:$E$61,5,FALSE)*F6167-$R6167</f>
        <v>46251</v>
      </c>
      <c r="J6167">
        <f t="shared" si="288"/>
        <v>2023</v>
      </c>
      <c r="P6167" t="str">
        <f>MID(VLOOKUP($D6167,業務!$A$1:$E$11,2,FALSE),FIND("/",VLOOKUP($D6167,業務!$A$1:$E$11,2,FALSE))+1,2)</f>
        <v>經理</v>
      </c>
      <c r="Q6167">
        <f t="shared" si="289"/>
        <v>1.4999999999999999E-2</v>
      </c>
      <c r="R6167">
        <f t="shared" si="290"/>
        <v>2349</v>
      </c>
    </row>
    <row r="6168" spans="1:18" ht="15.75" customHeight="1">
      <c r="A6168" s="19">
        <v>6167</v>
      </c>
      <c r="B6168" s="4">
        <v>51</v>
      </c>
      <c r="C6168" s="15">
        <v>1</v>
      </c>
      <c r="D6168" s="21">
        <v>4</v>
      </c>
      <c r="E6168" s="22">
        <v>44993</v>
      </c>
      <c r="F6168" s="26">
        <v>9</v>
      </c>
      <c r="G6168" s="24">
        <v>0.16</v>
      </c>
      <c r="H6168">
        <f>VLOOKUP($B6168,產品!$A$1:$E$61,4,FALSE)*(1-$G6168)*$F6168</f>
        <v>151200</v>
      </c>
      <c r="I6168" s="58">
        <f>$H6168-VLOOKUP($B6168,產品!$A$2:$E$61,5,FALSE)*F6168-$R6168</f>
        <v>23385.599999999999</v>
      </c>
      <c r="J6168">
        <f t="shared" si="288"/>
        <v>2023</v>
      </c>
      <c r="P6168" t="str">
        <f>MID(VLOOKUP($D6168,業務!$A$1:$E$11,2,FALSE),FIND("/",VLOOKUP($D6168,業務!$A$1:$E$11,2,FALSE))+1,2)</f>
        <v>副理</v>
      </c>
      <c r="Q6168">
        <f t="shared" si="289"/>
        <v>1.2E-2</v>
      </c>
      <c r="R6168">
        <f t="shared" si="290"/>
        <v>1814.4</v>
      </c>
    </row>
    <row r="6169" spans="1:18" ht="15.75" customHeight="1">
      <c r="A6169" s="19">
        <v>6168</v>
      </c>
      <c r="B6169" s="4">
        <v>46</v>
      </c>
      <c r="C6169" s="15">
        <v>264</v>
      </c>
      <c r="D6169" s="21">
        <v>3</v>
      </c>
      <c r="E6169" s="22">
        <v>44993</v>
      </c>
      <c r="F6169" s="26">
        <v>5</v>
      </c>
      <c r="G6169" s="24">
        <v>0.19</v>
      </c>
      <c r="H6169">
        <f>VLOOKUP($B6169,產品!$A$1:$E$61,4,FALSE)*(1-$G6169)*$F6169</f>
        <v>68850</v>
      </c>
      <c r="I6169" s="58">
        <f>$H6169-VLOOKUP($B6169,產品!$A$2:$E$61,5,FALSE)*F6169-$R6169</f>
        <v>12498.4</v>
      </c>
      <c r="J6169">
        <f t="shared" si="288"/>
        <v>2023</v>
      </c>
      <c r="P6169" t="str">
        <f>MID(VLOOKUP($D6169,業務!$A$1:$E$11,2,FALSE),FIND("/",VLOOKUP($D6169,業務!$A$1:$E$11,2,FALSE))+1,2)</f>
        <v>協理</v>
      </c>
      <c r="Q6169">
        <f t="shared" si="289"/>
        <v>1.6E-2</v>
      </c>
      <c r="R6169">
        <f t="shared" si="290"/>
        <v>1101.6000000000001</v>
      </c>
    </row>
    <row r="6170" spans="1:18" ht="15.75" customHeight="1">
      <c r="A6170" s="19">
        <v>6169</v>
      </c>
      <c r="B6170" s="4">
        <v>44</v>
      </c>
      <c r="C6170" s="15">
        <v>8</v>
      </c>
      <c r="D6170" s="21">
        <v>2</v>
      </c>
      <c r="E6170" s="33">
        <v>44993</v>
      </c>
      <c r="F6170" s="14">
        <v>1</v>
      </c>
      <c r="G6170" s="34">
        <v>0.05</v>
      </c>
      <c r="H6170">
        <f>VLOOKUP($B6170,產品!$A$1:$E$61,4,FALSE)*(1-$G6170)*$F6170</f>
        <v>19000</v>
      </c>
      <c r="I6170" s="58">
        <f>$H6170-VLOOKUP($B6170,產品!$A$2:$E$61,5,FALSE)*F6170-$R6170</f>
        <v>5715</v>
      </c>
      <c r="J6170">
        <f t="shared" si="288"/>
        <v>2023</v>
      </c>
      <c r="P6170" t="str">
        <f>MID(VLOOKUP($D6170,業務!$A$1:$E$11,2,FALSE),FIND("/",VLOOKUP($D6170,業務!$A$1:$E$11,2,FALSE))+1,2)</f>
        <v>經理</v>
      </c>
      <c r="Q6170">
        <f t="shared" si="289"/>
        <v>1.4999999999999999E-2</v>
      </c>
      <c r="R6170">
        <f t="shared" si="290"/>
        <v>285</v>
      </c>
    </row>
    <row r="6171" spans="1:18" ht="15.75" customHeight="1">
      <c r="A6171" s="19">
        <v>6170</v>
      </c>
      <c r="B6171" s="4">
        <v>16</v>
      </c>
      <c r="C6171" s="15">
        <v>293</v>
      </c>
      <c r="D6171" s="21">
        <v>4</v>
      </c>
      <c r="E6171" s="33">
        <v>44993</v>
      </c>
      <c r="F6171" s="14">
        <v>40</v>
      </c>
      <c r="G6171" s="34">
        <v>0.2</v>
      </c>
      <c r="H6171">
        <f>VLOOKUP($B6171,產品!$A$1:$E$61,4,FALSE)*(1-$G6171)*$F6171</f>
        <v>57600</v>
      </c>
      <c r="I6171" s="58">
        <f>$H6171-VLOOKUP($B6171,產品!$A$2:$E$61,5,FALSE)*F6171-$R6171</f>
        <v>28108.799999999999</v>
      </c>
      <c r="J6171">
        <f t="shared" si="288"/>
        <v>2023</v>
      </c>
      <c r="P6171" t="str">
        <f>MID(VLOOKUP($D6171,業務!$A$1:$E$11,2,FALSE),FIND("/",VLOOKUP($D6171,業務!$A$1:$E$11,2,FALSE))+1,2)</f>
        <v>副理</v>
      </c>
      <c r="Q6171">
        <f t="shared" si="289"/>
        <v>1.2E-2</v>
      </c>
      <c r="R6171">
        <f t="shared" si="290"/>
        <v>691.2</v>
      </c>
    </row>
    <row r="6172" spans="1:18" ht="15.75" customHeight="1">
      <c r="A6172" s="19">
        <v>6171</v>
      </c>
      <c r="B6172" s="4">
        <v>1</v>
      </c>
      <c r="C6172" s="15">
        <v>257</v>
      </c>
      <c r="D6172" s="21">
        <v>9</v>
      </c>
      <c r="E6172" s="22">
        <v>44994</v>
      </c>
      <c r="F6172" s="26">
        <v>70</v>
      </c>
      <c r="G6172" s="24">
        <v>0.2</v>
      </c>
      <c r="H6172">
        <f>VLOOKUP($B6172,產品!$A$1:$E$61,4,FALSE)*(1-$G6172)*$F6172</f>
        <v>56000</v>
      </c>
      <c r="I6172" s="58">
        <f>$H6172-VLOOKUP($B6172,產品!$A$2:$E$61,5,FALSE)*F6172-$R6172</f>
        <v>27160</v>
      </c>
      <c r="J6172">
        <f t="shared" si="288"/>
        <v>2023</v>
      </c>
      <c r="P6172" t="str">
        <f>MID(VLOOKUP($D6172,業務!$A$1:$E$11,2,FALSE),FIND("/",VLOOKUP($D6172,業務!$A$1:$E$11,2,FALSE))+1,2)</f>
        <v>經理</v>
      </c>
      <c r="Q6172">
        <f t="shared" si="289"/>
        <v>1.4999999999999999E-2</v>
      </c>
      <c r="R6172">
        <f t="shared" si="290"/>
        <v>840</v>
      </c>
    </row>
    <row r="6173" spans="1:18" ht="15.75" customHeight="1">
      <c r="A6173" s="19">
        <v>6172</v>
      </c>
      <c r="B6173" s="4">
        <v>13</v>
      </c>
      <c r="C6173" s="15">
        <v>257</v>
      </c>
      <c r="D6173" s="21">
        <v>8</v>
      </c>
      <c r="E6173" s="22">
        <v>44994</v>
      </c>
      <c r="F6173" s="26">
        <v>80</v>
      </c>
      <c r="G6173" s="24">
        <v>0.11</v>
      </c>
      <c r="H6173">
        <f>VLOOKUP($B6173,產品!$A$1:$E$61,4,FALSE)*(1-$G6173)*$F6173</f>
        <v>128160</v>
      </c>
      <c r="I6173" s="58">
        <f>$H6173-VLOOKUP($B6173,產品!$A$2:$E$61,5,FALSE)*F6173-$R6173</f>
        <v>69278.399999999994</v>
      </c>
      <c r="J6173">
        <f t="shared" si="288"/>
        <v>2023</v>
      </c>
      <c r="P6173" t="str">
        <f>MID(VLOOKUP($D6173,業務!$A$1:$E$11,2,FALSE),FIND("/",VLOOKUP($D6173,業務!$A$1:$E$11,2,FALSE))+1,2)</f>
        <v>專員</v>
      </c>
      <c r="Q6173">
        <f t="shared" si="289"/>
        <v>0.01</v>
      </c>
      <c r="R6173">
        <f t="shared" si="290"/>
        <v>1281.6000000000001</v>
      </c>
    </row>
    <row r="6174" spans="1:18" ht="15.75" customHeight="1">
      <c r="A6174" s="19">
        <v>6173</v>
      </c>
      <c r="B6174" s="4">
        <v>12</v>
      </c>
      <c r="C6174" s="15">
        <v>2</v>
      </c>
      <c r="D6174" s="21">
        <v>7</v>
      </c>
      <c r="E6174" s="22">
        <v>44994</v>
      </c>
      <c r="F6174" s="26">
        <v>10</v>
      </c>
      <c r="G6174" s="24">
        <v>0.06</v>
      </c>
      <c r="H6174">
        <f>VLOOKUP($B6174,產品!$A$1:$E$61,4,FALSE)*(1-$G6174)*$F6174</f>
        <v>9400</v>
      </c>
      <c r="I6174" s="58">
        <f>$H6174-VLOOKUP($B6174,產品!$A$2:$E$61,5,FALSE)*F6174-$R6174</f>
        <v>5287.2</v>
      </c>
      <c r="J6174">
        <f t="shared" si="288"/>
        <v>2023</v>
      </c>
      <c r="P6174" t="str">
        <f>MID(VLOOKUP($D6174,業務!$A$1:$E$11,2,FALSE),FIND("/",VLOOKUP($D6174,業務!$A$1:$E$11,2,FALSE))+1,2)</f>
        <v>副理</v>
      </c>
      <c r="Q6174">
        <f t="shared" si="289"/>
        <v>1.2E-2</v>
      </c>
      <c r="R6174">
        <f t="shared" si="290"/>
        <v>112.8</v>
      </c>
    </row>
    <row r="6175" spans="1:18" ht="15.75" customHeight="1">
      <c r="A6175" s="19">
        <v>6174</v>
      </c>
      <c r="B6175" s="4">
        <v>54</v>
      </c>
      <c r="C6175" s="15">
        <v>262</v>
      </c>
      <c r="D6175" s="21">
        <v>6</v>
      </c>
      <c r="E6175" s="33">
        <v>44994</v>
      </c>
      <c r="F6175" s="14">
        <v>4</v>
      </c>
      <c r="G6175" s="34">
        <v>0.17</v>
      </c>
      <c r="H6175">
        <f>VLOOKUP($B6175,產品!$A$1:$E$61,4,FALSE)*(1-$G6175)*$F6175</f>
        <v>59760</v>
      </c>
      <c r="I6175" s="58">
        <f>$H6175-VLOOKUP($B6175,產品!$A$2:$E$61,5,FALSE)*F6175-$R6175</f>
        <v>8762.4</v>
      </c>
      <c r="J6175">
        <f t="shared" si="288"/>
        <v>2023</v>
      </c>
      <c r="P6175" t="str">
        <f>MID(VLOOKUP($D6175,業務!$A$1:$E$11,2,FALSE),FIND("/",VLOOKUP($D6175,業務!$A$1:$E$11,2,FALSE))+1,2)</f>
        <v>專員</v>
      </c>
      <c r="Q6175">
        <f t="shared" si="289"/>
        <v>0.01</v>
      </c>
      <c r="R6175">
        <f t="shared" si="290"/>
        <v>597.6</v>
      </c>
    </row>
    <row r="6176" spans="1:18" ht="15.75" customHeight="1">
      <c r="A6176" s="19">
        <v>6175</v>
      </c>
      <c r="B6176" s="4">
        <v>25</v>
      </c>
      <c r="C6176" s="15">
        <v>140</v>
      </c>
      <c r="D6176" s="21">
        <v>8</v>
      </c>
      <c r="E6176" s="22">
        <v>44994</v>
      </c>
      <c r="F6176" s="26">
        <v>2</v>
      </c>
      <c r="G6176" s="24">
        <v>0.17</v>
      </c>
      <c r="H6176">
        <f>VLOOKUP($B6176,產品!$A$1:$E$61,4,FALSE)*(1-$G6176)*$F6176</f>
        <v>9960</v>
      </c>
      <c r="I6176" s="58">
        <f>$H6176-VLOOKUP($B6176,產品!$A$2:$E$61,5,FALSE)*F6176-$R6176</f>
        <v>2660.4</v>
      </c>
      <c r="J6176">
        <f t="shared" si="288"/>
        <v>2023</v>
      </c>
      <c r="P6176" t="str">
        <f>MID(VLOOKUP($D6176,業務!$A$1:$E$11,2,FALSE),FIND("/",VLOOKUP($D6176,業務!$A$1:$E$11,2,FALSE))+1,2)</f>
        <v>專員</v>
      </c>
      <c r="Q6176">
        <f t="shared" si="289"/>
        <v>0.01</v>
      </c>
      <c r="R6176">
        <f t="shared" si="290"/>
        <v>99.600000000000009</v>
      </c>
    </row>
    <row r="6177" spans="1:18" ht="15.75" customHeight="1">
      <c r="A6177" s="19">
        <v>6176</v>
      </c>
      <c r="B6177" s="4">
        <v>52</v>
      </c>
      <c r="C6177" s="15">
        <v>9</v>
      </c>
      <c r="D6177" s="21">
        <v>6</v>
      </c>
      <c r="E6177" s="22">
        <v>44995</v>
      </c>
      <c r="F6177" s="26">
        <v>6</v>
      </c>
      <c r="G6177" s="24">
        <v>0.13</v>
      </c>
      <c r="H6177">
        <f>VLOOKUP($B6177,產品!$A$1:$E$61,4,FALSE)*(1-$G6177)*$F6177</f>
        <v>114840</v>
      </c>
      <c r="I6177" s="58">
        <f>$H6177-VLOOKUP($B6177,產品!$A$2:$E$61,5,FALSE)*F6177-$R6177</f>
        <v>21291.600000000013</v>
      </c>
      <c r="J6177">
        <f t="shared" si="288"/>
        <v>2023</v>
      </c>
      <c r="P6177" t="str">
        <f>MID(VLOOKUP($D6177,業務!$A$1:$E$11,2,FALSE),FIND("/",VLOOKUP($D6177,業務!$A$1:$E$11,2,FALSE))+1,2)</f>
        <v>專員</v>
      </c>
      <c r="Q6177">
        <f t="shared" si="289"/>
        <v>0.01</v>
      </c>
      <c r="R6177">
        <f t="shared" si="290"/>
        <v>1148.4000000000001</v>
      </c>
    </row>
    <row r="6178" spans="1:18" ht="15.75" customHeight="1">
      <c r="A6178" s="19">
        <v>6177</v>
      </c>
      <c r="B6178" s="4">
        <v>35</v>
      </c>
      <c r="C6178" s="15">
        <v>293</v>
      </c>
      <c r="D6178" s="21">
        <v>4</v>
      </c>
      <c r="E6178" s="22">
        <v>44995</v>
      </c>
      <c r="F6178" s="26">
        <v>5</v>
      </c>
      <c r="G6178" s="24">
        <v>7.0000000000000007E-2</v>
      </c>
      <c r="H6178">
        <f>VLOOKUP($B6178,產品!$A$1:$E$61,4,FALSE)*(1-$G6178)*$F6178</f>
        <v>39524.999999999993</v>
      </c>
      <c r="I6178" s="58">
        <f>$H6178-VLOOKUP($B6178,產品!$A$2:$E$61,5,FALSE)*F6178-$R6178</f>
        <v>13550.699999999993</v>
      </c>
      <c r="J6178">
        <f t="shared" si="288"/>
        <v>2023</v>
      </c>
      <c r="P6178" t="str">
        <f>MID(VLOOKUP($D6178,業務!$A$1:$E$11,2,FALSE),FIND("/",VLOOKUP($D6178,業務!$A$1:$E$11,2,FALSE))+1,2)</f>
        <v>副理</v>
      </c>
      <c r="Q6178">
        <f t="shared" si="289"/>
        <v>1.2E-2</v>
      </c>
      <c r="R6178">
        <f t="shared" si="290"/>
        <v>474.2999999999999</v>
      </c>
    </row>
    <row r="6179" spans="1:18" ht="15.75" customHeight="1">
      <c r="A6179" s="19">
        <v>6178</v>
      </c>
      <c r="B6179" s="4">
        <v>56</v>
      </c>
      <c r="C6179" s="15">
        <v>272</v>
      </c>
      <c r="D6179" s="21">
        <v>1</v>
      </c>
      <c r="E6179" s="22">
        <v>44996</v>
      </c>
      <c r="F6179" s="26">
        <v>9</v>
      </c>
      <c r="G6179" s="24">
        <v>0.12</v>
      </c>
      <c r="H6179">
        <f>VLOOKUP($B6179,產品!$A$1:$E$61,4,FALSE)*(1-$G6179)*$F6179</f>
        <v>174240</v>
      </c>
      <c r="I6179" s="58">
        <f>$H6179-VLOOKUP($B6179,產品!$A$2:$E$61,5,FALSE)*F6179-$R6179</f>
        <v>33897.600000000028</v>
      </c>
      <c r="J6179">
        <f t="shared" si="288"/>
        <v>2023</v>
      </c>
      <c r="P6179" t="str">
        <f>MID(VLOOKUP($D6179,業務!$A$1:$E$11,2,FALSE),FIND("/",VLOOKUP($D6179,業務!$A$1:$E$11,2,FALSE))+1,2)</f>
        <v>專員</v>
      </c>
      <c r="Q6179">
        <f t="shared" si="289"/>
        <v>0.01</v>
      </c>
      <c r="R6179">
        <f t="shared" si="290"/>
        <v>1742.4</v>
      </c>
    </row>
    <row r="6180" spans="1:18" ht="15.75" customHeight="1">
      <c r="A6180" s="19">
        <v>6179</v>
      </c>
      <c r="B6180" s="4">
        <v>57</v>
      </c>
      <c r="C6180" s="15">
        <v>293</v>
      </c>
      <c r="D6180" s="21">
        <v>7</v>
      </c>
      <c r="E6180" s="22">
        <v>44997</v>
      </c>
      <c r="F6180" s="26">
        <v>15</v>
      </c>
      <c r="G6180" s="24">
        <v>0.18</v>
      </c>
      <c r="H6180">
        <f>VLOOKUP($B6180,產品!$A$1:$E$61,4,FALSE)*(1-$G6180)*$F6180</f>
        <v>221400.00000000003</v>
      </c>
      <c r="I6180" s="58">
        <f>$H6180-VLOOKUP($B6180,產品!$A$2:$E$61,5,FALSE)*F6180-$R6180</f>
        <v>29743.20000000003</v>
      </c>
      <c r="J6180">
        <f t="shared" si="288"/>
        <v>2023</v>
      </c>
      <c r="P6180" t="str">
        <f>MID(VLOOKUP($D6180,業務!$A$1:$E$11,2,FALSE),FIND("/",VLOOKUP($D6180,業務!$A$1:$E$11,2,FALSE))+1,2)</f>
        <v>副理</v>
      </c>
      <c r="Q6180">
        <f t="shared" si="289"/>
        <v>1.2E-2</v>
      </c>
      <c r="R6180">
        <f t="shared" si="290"/>
        <v>2656.8</v>
      </c>
    </row>
    <row r="6181" spans="1:18" ht="15.75" customHeight="1">
      <c r="A6181" s="19">
        <v>6180</v>
      </c>
      <c r="B6181" s="4">
        <v>20</v>
      </c>
      <c r="C6181" s="15">
        <v>11</v>
      </c>
      <c r="D6181" s="21">
        <v>4</v>
      </c>
      <c r="E6181" s="22">
        <v>44997</v>
      </c>
      <c r="F6181" s="26">
        <v>10</v>
      </c>
      <c r="G6181" s="24">
        <v>0.09</v>
      </c>
      <c r="H6181">
        <f>VLOOKUP($B6181,產品!$A$1:$E$61,4,FALSE)*(1-$G6181)*$F6181</f>
        <v>16380</v>
      </c>
      <c r="I6181" s="58">
        <f>$H6181-VLOOKUP($B6181,產品!$A$2:$E$61,5,FALSE)*F6181-$R6181</f>
        <v>8983.44</v>
      </c>
      <c r="J6181">
        <f t="shared" si="288"/>
        <v>2023</v>
      </c>
      <c r="P6181" t="str">
        <f>MID(VLOOKUP($D6181,業務!$A$1:$E$11,2,FALSE),FIND("/",VLOOKUP($D6181,業務!$A$1:$E$11,2,FALSE))+1,2)</f>
        <v>副理</v>
      </c>
      <c r="Q6181">
        <f t="shared" si="289"/>
        <v>1.2E-2</v>
      </c>
      <c r="R6181">
        <f t="shared" si="290"/>
        <v>196.56</v>
      </c>
    </row>
    <row r="6182" spans="1:18" ht="15.75" customHeight="1">
      <c r="A6182" s="19">
        <v>6181</v>
      </c>
      <c r="B6182" s="4">
        <v>19</v>
      </c>
      <c r="C6182" s="15">
        <v>258</v>
      </c>
      <c r="D6182" s="21">
        <v>10</v>
      </c>
      <c r="E6182" s="22">
        <v>44997</v>
      </c>
      <c r="F6182" s="26">
        <v>195</v>
      </c>
      <c r="G6182" s="24">
        <v>0.15</v>
      </c>
      <c r="H6182">
        <f>VLOOKUP($B6182,產品!$A$1:$E$61,4,FALSE)*(1-$G6182)*$F6182</f>
        <v>298350</v>
      </c>
      <c r="I6182" s="58">
        <f>$H6182-VLOOKUP($B6182,產品!$A$2:$E$61,5,FALSE)*F6182-$R6182</f>
        <v>154966.5</v>
      </c>
      <c r="J6182">
        <f t="shared" si="288"/>
        <v>2023</v>
      </c>
      <c r="P6182" t="str">
        <f>MID(VLOOKUP($D6182,業務!$A$1:$E$11,2,FALSE),FIND("/",VLOOKUP($D6182,業務!$A$1:$E$11,2,FALSE))+1,2)</f>
        <v>專員</v>
      </c>
      <c r="Q6182">
        <f t="shared" si="289"/>
        <v>0.01</v>
      </c>
      <c r="R6182">
        <f t="shared" si="290"/>
        <v>2983.5</v>
      </c>
    </row>
    <row r="6183" spans="1:18" ht="15.75" customHeight="1">
      <c r="A6183" s="19">
        <v>6182</v>
      </c>
      <c r="B6183" s="4">
        <v>34</v>
      </c>
      <c r="C6183" s="15">
        <v>134</v>
      </c>
      <c r="D6183" s="21">
        <v>10</v>
      </c>
      <c r="E6183" s="33">
        <v>44997</v>
      </c>
      <c r="F6183" s="14">
        <v>25</v>
      </c>
      <c r="G6183" s="34">
        <v>0.13</v>
      </c>
      <c r="H6183">
        <f>VLOOKUP($B6183,產品!$A$1:$E$61,4,FALSE)*(1-$G6183)*$F6183</f>
        <v>174000</v>
      </c>
      <c r="I6183" s="58">
        <f>$H6183-VLOOKUP($B6183,產品!$A$2:$E$61,5,FALSE)*F6183-$R6183</f>
        <v>52260</v>
      </c>
      <c r="J6183">
        <f t="shared" si="288"/>
        <v>2023</v>
      </c>
      <c r="P6183" t="str">
        <f>MID(VLOOKUP($D6183,業務!$A$1:$E$11,2,FALSE),FIND("/",VLOOKUP($D6183,業務!$A$1:$E$11,2,FALSE))+1,2)</f>
        <v>專員</v>
      </c>
      <c r="Q6183">
        <f t="shared" si="289"/>
        <v>0.01</v>
      </c>
      <c r="R6183">
        <f t="shared" si="290"/>
        <v>1740</v>
      </c>
    </row>
    <row r="6184" spans="1:18" ht="15.75" customHeight="1">
      <c r="A6184" s="19">
        <v>6183</v>
      </c>
      <c r="B6184" s="4">
        <v>24</v>
      </c>
      <c r="C6184" s="15">
        <v>288</v>
      </c>
      <c r="D6184" s="21">
        <v>10</v>
      </c>
      <c r="E6184" s="22">
        <v>44998</v>
      </c>
      <c r="F6184" s="26">
        <v>90</v>
      </c>
      <c r="G6184" s="24">
        <v>0.12</v>
      </c>
      <c r="H6184">
        <f>VLOOKUP($B6184,產品!$A$1:$E$61,4,FALSE)*(1-$G6184)*$F6184</f>
        <v>142560</v>
      </c>
      <c r="I6184" s="58">
        <f>$H6184-VLOOKUP($B6184,產品!$A$2:$E$61,5,FALSE)*F6184-$R6184</f>
        <v>76334.399999999994</v>
      </c>
      <c r="J6184">
        <f t="shared" si="288"/>
        <v>2023</v>
      </c>
      <c r="P6184" t="str">
        <f>MID(VLOOKUP($D6184,業務!$A$1:$E$11,2,FALSE),FIND("/",VLOOKUP($D6184,業務!$A$1:$E$11,2,FALSE))+1,2)</f>
        <v>專員</v>
      </c>
      <c r="Q6184">
        <f t="shared" si="289"/>
        <v>0.01</v>
      </c>
      <c r="R6184">
        <f t="shared" si="290"/>
        <v>1425.6000000000001</v>
      </c>
    </row>
    <row r="6185" spans="1:18" ht="15.75" customHeight="1">
      <c r="A6185" s="19">
        <v>6184</v>
      </c>
      <c r="B6185" s="4">
        <v>13</v>
      </c>
      <c r="C6185" s="15">
        <v>283</v>
      </c>
      <c r="D6185" s="21">
        <v>10</v>
      </c>
      <c r="E6185" s="22">
        <v>44998</v>
      </c>
      <c r="F6185" s="26">
        <v>75</v>
      </c>
      <c r="G6185" s="24">
        <v>0.13</v>
      </c>
      <c r="H6185">
        <f>VLOOKUP($B6185,產品!$A$1:$E$61,4,FALSE)*(1-$G6185)*$F6185</f>
        <v>117450</v>
      </c>
      <c r="I6185" s="58">
        <f>$H6185-VLOOKUP($B6185,產品!$A$2:$E$61,5,FALSE)*F6185-$R6185</f>
        <v>62275.5</v>
      </c>
      <c r="J6185">
        <f t="shared" si="288"/>
        <v>2023</v>
      </c>
      <c r="P6185" t="str">
        <f>MID(VLOOKUP($D6185,業務!$A$1:$E$11,2,FALSE),FIND("/",VLOOKUP($D6185,業務!$A$1:$E$11,2,FALSE))+1,2)</f>
        <v>專員</v>
      </c>
      <c r="Q6185">
        <f t="shared" si="289"/>
        <v>0.01</v>
      </c>
      <c r="R6185">
        <f t="shared" si="290"/>
        <v>1174.5</v>
      </c>
    </row>
    <row r="6186" spans="1:18" ht="15.75" customHeight="1">
      <c r="A6186" s="19">
        <v>6185</v>
      </c>
      <c r="B6186" s="4">
        <v>52</v>
      </c>
      <c r="C6186" s="15">
        <v>113</v>
      </c>
      <c r="D6186" s="21">
        <v>8</v>
      </c>
      <c r="E6186" s="22">
        <v>44998</v>
      </c>
      <c r="F6186" s="26">
        <v>14</v>
      </c>
      <c r="G6186" s="24">
        <v>0.15</v>
      </c>
      <c r="H6186">
        <f>VLOOKUP($B6186,產品!$A$1:$E$61,4,FALSE)*(1-$G6186)*$F6186</f>
        <v>261800</v>
      </c>
      <c r="I6186" s="58">
        <f>$H6186-VLOOKUP($B6186,產品!$A$2:$E$61,5,FALSE)*F6186-$R6186</f>
        <v>43582.000000000029</v>
      </c>
      <c r="J6186">
        <f t="shared" si="288"/>
        <v>2023</v>
      </c>
      <c r="P6186" t="str">
        <f>MID(VLOOKUP($D6186,業務!$A$1:$E$11,2,FALSE),FIND("/",VLOOKUP($D6186,業務!$A$1:$E$11,2,FALSE))+1,2)</f>
        <v>專員</v>
      </c>
      <c r="Q6186">
        <f t="shared" si="289"/>
        <v>0.01</v>
      </c>
      <c r="R6186">
        <f t="shared" si="290"/>
        <v>2618</v>
      </c>
    </row>
    <row r="6187" spans="1:18" ht="15.75" customHeight="1">
      <c r="A6187" s="19">
        <v>6186</v>
      </c>
      <c r="B6187" s="4">
        <v>46</v>
      </c>
      <c r="C6187" s="15">
        <v>137</v>
      </c>
      <c r="D6187" s="21">
        <v>5</v>
      </c>
      <c r="E6187" s="22">
        <v>44998</v>
      </c>
      <c r="F6187" s="26">
        <v>5</v>
      </c>
      <c r="G6187" s="24">
        <v>0.15</v>
      </c>
      <c r="H6187">
        <f>VLOOKUP($B6187,產品!$A$1:$E$61,4,FALSE)*(1-$G6187)*$F6187</f>
        <v>72250</v>
      </c>
      <c r="I6187" s="58">
        <f>$H6187-VLOOKUP($B6187,產品!$A$2:$E$61,5,FALSE)*F6187-$R6187</f>
        <v>16277.5</v>
      </c>
      <c r="J6187">
        <f t="shared" si="288"/>
        <v>2023</v>
      </c>
      <c r="P6187" t="str">
        <f>MID(VLOOKUP($D6187,業務!$A$1:$E$11,2,FALSE),FIND("/",VLOOKUP($D6187,業務!$A$1:$E$11,2,FALSE))+1,2)</f>
        <v>專員</v>
      </c>
      <c r="Q6187">
        <f t="shared" si="289"/>
        <v>0.01</v>
      </c>
      <c r="R6187">
        <f t="shared" si="290"/>
        <v>722.5</v>
      </c>
    </row>
    <row r="6188" spans="1:18" ht="15.75" customHeight="1">
      <c r="A6188" s="19">
        <v>6187</v>
      </c>
      <c r="B6188" s="4">
        <v>59</v>
      </c>
      <c r="C6188" s="15">
        <v>123</v>
      </c>
      <c r="D6188" s="21">
        <v>9</v>
      </c>
      <c r="E6188" s="22">
        <v>44998</v>
      </c>
      <c r="F6188" s="26">
        <v>6</v>
      </c>
      <c r="G6188" s="24">
        <v>0.09</v>
      </c>
      <c r="H6188">
        <f>VLOOKUP($B6188,產品!$A$1:$E$61,4,FALSE)*(1-$G6188)*$F6188</f>
        <v>131040</v>
      </c>
      <c r="I6188" s="58">
        <f>$H6188-VLOOKUP($B6188,產品!$A$2:$E$61,5,FALSE)*F6188-$R6188</f>
        <v>28274.400000000001</v>
      </c>
      <c r="J6188">
        <f t="shared" si="288"/>
        <v>2023</v>
      </c>
      <c r="P6188" t="str">
        <f>MID(VLOOKUP($D6188,業務!$A$1:$E$11,2,FALSE),FIND("/",VLOOKUP($D6188,業務!$A$1:$E$11,2,FALSE))+1,2)</f>
        <v>經理</v>
      </c>
      <c r="Q6188">
        <f t="shared" si="289"/>
        <v>1.4999999999999999E-2</v>
      </c>
      <c r="R6188">
        <f t="shared" si="290"/>
        <v>1965.6</v>
      </c>
    </row>
    <row r="6189" spans="1:18" ht="15.75" customHeight="1">
      <c r="A6189" s="19">
        <v>6188</v>
      </c>
      <c r="B6189" s="4">
        <v>20</v>
      </c>
      <c r="C6189" s="15">
        <v>280</v>
      </c>
      <c r="D6189" s="21">
        <v>9</v>
      </c>
      <c r="E6189" s="22">
        <v>44998</v>
      </c>
      <c r="F6189" s="26">
        <v>40</v>
      </c>
      <c r="G6189" s="24">
        <v>0.18</v>
      </c>
      <c r="H6189">
        <f>VLOOKUP($B6189,產品!$A$1:$E$61,4,FALSE)*(1-$G6189)*$F6189</f>
        <v>59040</v>
      </c>
      <c r="I6189" s="58">
        <f>$H6189-VLOOKUP($B6189,產品!$A$2:$E$61,5,FALSE)*F6189-$R6189</f>
        <v>29354.400000000001</v>
      </c>
      <c r="J6189">
        <f t="shared" si="288"/>
        <v>2023</v>
      </c>
      <c r="P6189" t="str">
        <f>MID(VLOOKUP($D6189,業務!$A$1:$E$11,2,FALSE),FIND("/",VLOOKUP($D6189,業務!$A$1:$E$11,2,FALSE))+1,2)</f>
        <v>經理</v>
      </c>
      <c r="Q6189">
        <f t="shared" si="289"/>
        <v>1.4999999999999999E-2</v>
      </c>
      <c r="R6189">
        <f t="shared" si="290"/>
        <v>885.6</v>
      </c>
    </row>
    <row r="6190" spans="1:18" ht="15.75" customHeight="1">
      <c r="A6190" s="19">
        <v>6189</v>
      </c>
      <c r="B6190" s="4">
        <v>3</v>
      </c>
      <c r="C6190" s="15">
        <v>293</v>
      </c>
      <c r="D6190" s="21">
        <v>8</v>
      </c>
      <c r="E6190" s="33">
        <v>44998</v>
      </c>
      <c r="F6190" s="14">
        <v>70</v>
      </c>
      <c r="G6190" s="34">
        <v>0.14000000000000001</v>
      </c>
      <c r="H6190">
        <f>VLOOKUP($B6190,產品!$A$1:$E$61,4,FALSE)*(1-$G6190)*$F6190</f>
        <v>60200</v>
      </c>
      <c r="I6190" s="58">
        <f>$H6190-VLOOKUP($B6190,產品!$A$2:$E$61,5,FALSE)*F6190-$R6190</f>
        <v>31598</v>
      </c>
      <c r="J6190">
        <f t="shared" si="288"/>
        <v>2023</v>
      </c>
      <c r="P6190" t="str">
        <f>MID(VLOOKUP($D6190,業務!$A$1:$E$11,2,FALSE),FIND("/",VLOOKUP($D6190,業務!$A$1:$E$11,2,FALSE))+1,2)</f>
        <v>專員</v>
      </c>
      <c r="Q6190">
        <f t="shared" si="289"/>
        <v>0.01</v>
      </c>
      <c r="R6190">
        <f t="shared" si="290"/>
        <v>602</v>
      </c>
    </row>
    <row r="6191" spans="1:18" ht="15.75" customHeight="1">
      <c r="A6191" s="19">
        <v>6190</v>
      </c>
      <c r="B6191" s="4">
        <v>46</v>
      </c>
      <c r="C6191" s="15">
        <v>262</v>
      </c>
      <c r="D6191" s="21">
        <v>3</v>
      </c>
      <c r="E6191" s="22">
        <v>44999</v>
      </c>
      <c r="F6191" s="26">
        <v>19</v>
      </c>
      <c r="G6191" s="24">
        <v>0.13</v>
      </c>
      <c r="H6191">
        <f>VLOOKUP($B6191,產品!$A$1:$E$61,4,FALSE)*(1-$G6191)*$F6191</f>
        <v>281010</v>
      </c>
      <c r="I6191" s="58">
        <f>$H6191-VLOOKUP($B6191,產品!$A$2:$E$61,5,FALSE)*F6191-$R6191</f>
        <v>66563.839999999997</v>
      </c>
      <c r="J6191">
        <f t="shared" si="288"/>
        <v>2023</v>
      </c>
      <c r="P6191" t="str">
        <f>MID(VLOOKUP($D6191,業務!$A$1:$E$11,2,FALSE),FIND("/",VLOOKUP($D6191,業務!$A$1:$E$11,2,FALSE))+1,2)</f>
        <v>協理</v>
      </c>
      <c r="Q6191">
        <f t="shared" si="289"/>
        <v>1.6E-2</v>
      </c>
      <c r="R6191">
        <f t="shared" si="290"/>
        <v>4496.16</v>
      </c>
    </row>
    <row r="6192" spans="1:18" ht="15.75" customHeight="1">
      <c r="A6192" s="19">
        <v>6191</v>
      </c>
      <c r="B6192" s="4">
        <v>35</v>
      </c>
      <c r="C6192" s="15">
        <v>291</v>
      </c>
      <c r="D6192" s="21">
        <v>8</v>
      </c>
      <c r="E6192" s="33">
        <v>44999</v>
      </c>
      <c r="F6192" s="14">
        <v>4</v>
      </c>
      <c r="G6192" s="34">
        <v>0.09</v>
      </c>
      <c r="H6192">
        <f>VLOOKUP($B6192,產品!$A$1:$E$61,4,FALSE)*(1-$G6192)*$F6192</f>
        <v>30940</v>
      </c>
      <c r="I6192" s="58">
        <f>$H6192-VLOOKUP($B6192,產品!$A$2:$E$61,5,FALSE)*F6192-$R6192</f>
        <v>10230.6</v>
      </c>
      <c r="J6192">
        <f t="shared" si="288"/>
        <v>2023</v>
      </c>
      <c r="P6192" t="str">
        <f>MID(VLOOKUP($D6192,業務!$A$1:$E$11,2,FALSE),FIND("/",VLOOKUP($D6192,業務!$A$1:$E$11,2,FALSE))+1,2)</f>
        <v>專員</v>
      </c>
      <c r="Q6192">
        <f t="shared" si="289"/>
        <v>0.01</v>
      </c>
      <c r="R6192">
        <f t="shared" si="290"/>
        <v>309.40000000000003</v>
      </c>
    </row>
    <row r="6193" spans="1:18" ht="15.75" customHeight="1">
      <c r="A6193" s="19">
        <v>6192</v>
      </c>
      <c r="B6193" s="4">
        <v>35</v>
      </c>
      <c r="C6193" s="15">
        <v>118</v>
      </c>
      <c r="D6193" s="21">
        <v>4</v>
      </c>
      <c r="E6193" s="22">
        <v>45000</v>
      </c>
      <c r="F6193" s="26">
        <v>5</v>
      </c>
      <c r="G6193" s="24">
        <v>0.18</v>
      </c>
      <c r="H6193">
        <f>VLOOKUP($B6193,產品!$A$1:$E$61,4,FALSE)*(1-$G6193)*$F6193</f>
        <v>34850.000000000007</v>
      </c>
      <c r="I6193" s="58">
        <f>$H6193-VLOOKUP($B6193,產品!$A$2:$E$61,5,FALSE)*F6193-$R6193</f>
        <v>8931.8000000000065</v>
      </c>
      <c r="J6193">
        <f t="shared" si="288"/>
        <v>2023</v>
      </c>
      <c r="P6193" t="str">
        <f>MID(VLOOKUP($D6193,業務!$A$1:$E$11,2,FALSE),FIND("/",VLOOKUP($D6193,業務!$A$1:$E$11,2,FALSE))+1,2)</f>
        <v>副理</v>
      </c>
      <c r="Q6193">
        <f t="shared" si="289"/>
        <v>1.2E-2</v>
      </c>
      <c r="R6193">
        <f t="shared" si="290"/>
        <v>418.2000000000001</v>
      </c>
    </row>
    <row r="6194" spans="1:18" ht="15.75" customHeight="1">
      <c r="A6194" s="19">
        <v>6193</v>
      </c>
      <c r="B6194" s="4">
        <v>42</v>
      </c>
      <c r="C6194" s="15">
        <v>7</v>
      </c>
      <c r="D6194" s="21">
        <v>7</v>
      </c>
      <c r="E6194" s="22">
        <v>45000</v>
      </c>
      <c r="F6194" s="26">
        <v>12</v>
      </c>
      <c r="G6194" s="24">
        <v>0.16</v>
      </c>
      <c r="H6194">
        <f>VLOOKUP($B6194,產品!$A$1:$E$61,4,FALSE)*(1-$G6194)*$F6194</f>
        <v>151200</v>
      </c>
      <c r="I6194" s="58">
        <f>$H6194-VLOOKUP($B6194,產品!$A$2:$E$61,5,FALSE)*F6194-$R6194</f>
        <v>32385.599999999999</v>
      </c>
      <c r="J6194">
        <f t="shared" si="288"/>
        <v>2023</v>
      </c>
      <c r="P6194" t="str">
        <f>MID(VLOOKUP($D6194,業務!$A$1:$E$11,2,FALSE),FIND("/",VLOOKUP($D6194,業務!$A$1:$E$11,2,FALSE))+1,2)</f>
        <v>副理</v>
      </c>
      <c r="Q6194">
        <f t="shared" si="289"/>
        <v>1.2E-2</v>
      </c>
      <c r="R6194">
        <f t="shared" si="290"/>
        <v>1814.4</v>
      </c>
    </row>
    <row r="6195" spans="1:18" ht="15.75" customHeight="1">
      <c r="A6195" s="19">
        <v>6194</v>
      </c>
      <c r="B6195" s="4">
        <v>14</v>
      </c>
      <c r="C6195" s="15">
        <v>268</v>
      </c>
      <c r="D6195" s="21">
        <v>4</v>
      </c>
      <c r="E6195" s="22">
        <v>45000</v>
      </c>
      <c r="F6195" s="26">
        <v>100</v>
      </c>
      <c r="G6195" s="24">
        <v>0.17</v>
      </c>
      <c r="H6195">
        <f>VLOOKUP($B6195,產品!$A$1:$E$61,4,FALSE)*(1-$G6195)*$F6195</f>
        <v>149400</v>
      </c>
      <c r="I6195" s="58">
        <f>$H6195-VLOOKUP($B6195,產品!$A$2:$E$61,5,FALSE)*F6195-$R6195</f>
        <v>75607.199999999997</v>
      </c>
      <c r="J6195">
        <f t="shared" si="288"/>
        <v>2023</v>
      </c>
      <c r="P6195" t="str">
        <f>MID(VLOOKUP($D6195,業務!$A$1:$E$11,2,FALSE),FIND("/",VLOOKUP($D6195,業務!$A$1:$E$11,2,FALSE))+1,2)</f>
        <v>副理</v>
      </c>
      <c r="Q6195">
        <f t="shared" si="289"/>
        <v>1.2E-2</v>
      </c>
      <c r="R6195">
        <f t="shared" si="290"/>
        <v>1792.8</v>
      </c>
    </row>
    <row r="6196" spans="1:18" ht="15.75" customHeight="1">
      <c r="A6196" s="19">
        <v>6195</v>
      </c>
      <c r="B6196" s="4">
        <v>57</v>
      </c>
      <c r="C6196" s="15">
        <v>1</v>
      </c>
      <c r="D6196" s="21">
        <v>4</v>
      </c>
      <c r="E6196" s="22">
        <v>45001</v>
      </c>
      <c r="F6196" s="26">
        <v>10</v>
      </c>
      <c r="G6196" s="24">
        <v>0.15</v>
      </c>
      <c r="H6196">
        <f>VLOOKUP($B6196,產品!$A$1:$E$61,4,FALSE)*(1-$G6196)*$F6196</f>
        <v>153000</v>
      </c>
      <c r="I6196" s="58">
        <f>$H6196-VLOOKUP($B6196,產品!$A$2:$E$61,5,FALSE)*F6196-$R6196</f>
        <v>25164</v>
      </c>
      <c r="J6196">
        <f t="shared" si="288"/>
        <v>2023</v>
      </c>
      <c r="P6196" t="str">
        <f>MID(VLOOKUP($D6196,業務!$A$1:$E$11,2,FALSE),FIND("/",VLOOKUP($D6196,業務!$A$1:$E$11,2,FALSE))+1,2)</f>
        <v>副理</v>
      </c>
      <c r="Q6196">
        <f t="shared" si="289"/>
        <v>1.2E-2</v>
      </c>
      <c r="R6196">
        <f t="shared" si="290"/>
        <v>1836</v>
      </c>
    </row>
    <row r="6197" spans="1:18" ht="15.75" customHeight="1">
      <c r="A6197" s="19">
        <v>6196</v>
      </c>
      <c r="B6197" s="4">
        <v>45</v>
      </c>
      <c r="C6197" s="15">
        <v>261</v>
      </c>
      <c r="D6197" s="21">
        <v>1</v>
      </c>
      <c r="E6197" s="22">
        <v>45001</v>
      </c>
      <c r="F6197" s="26">
        <v>9</v>
      </c>
      <c r="G6197" s="24">
        <v>0.06</v>
      </c>
      <c r="H6197">
        <f>VLOOKUP($B6197,產品!$A$1:$E$61,4,FALSE)*(1-$G6197)*$F6197</f>
        <v>118440</v>
      </c>
      <c r="I6197" s="58">
        <f>$H6197-VLOOKUP($B6197,產品!$A$2:$E$61,5,FALSE)*F6197-$R6197</f>
        <v>35355.599999999999</v>
      </c>
      <c r="J6197">
        <f t="shared" si="288"/>
        <v>2023</v>
      </c>
      <c r="P6197" t="str">
        <f>MID(VLOOKUP($D6197,業務!$A$1:$E$11,2,FALSE),FIND("/",VLOOKUP($D6197,業務!$A$1:$E$11,2,FALSE))+1,2)</f>
        <v>專員</v>
      </c>
      <c r="Q6197">
        <f t="shared" si="289"/>
        <v>0.01</v>
      </c>
      <c r="R6197">
        <f t="shared" si="290"/>
        <v>1184.4000000000001</v>
      </c>
    </row>
    <row r="6198" spans="1:18" ht="15.75" customHeight="1">
      <c r="A6198" s="19">
        <v>6197</v>
      </c>
      <c r="B6198" s="4">
        <v>57</v>
      </c>
      <c r="C6198" s="15">
        <v>278</v>
      </c>
      <c r="D6198" s="21">
        <v>10</v>
      </c>
      <c r="E6198" s="22">
        <v>45002</v>
      </c>
      <c r="F6198" s="26">
        <v>10</v>
      </c>
      <c r="G6198" s="24">
        <v>0.12</v>
      </c>
      <c r="H6198">
        <f>VLOOKUP($B6198,產品!$A$1:$E$61,4,FALSE)*(1-$G6198)*$F6198</f>
        <v>158400</v>
      </c>
      <c r="I6198" s="58">
        <f>$H6198-VLOOKUP($B6198,產品!$A$2:$E$61,5,FALSE)*F6198-$R6198</f>
        <v>30816</v>
      </c>
      <c r="J6198">
        <f t="shared" si="288"/>
        <v>2023</v>
      </c>
      <c r="P6198" t="str">
        <f>MID(VLOOKUP($D6198,業務!$A$1:$E$11,2,FALSE),FIND("/",VLOOKUP($D6198,業務!$A$1:$E$11,2,FALSE))+1,2)</f>
        <v>專員</v>
      </c>
      <c r="Q6198">
        <f t="shared" si="289"/>
        <v>0.01</v>
      </c>
      <c r="R6198">
        <f t="shared" si="290"/>
        <v>1584</v>
      </c>
    </row>
    <row r="6199" spans="1:18" ht="15.75" customHeight="1">
      <c r="A6199" s="19">
        <v>6198</v>
      </c>
      <c r="B6199" s="4">
        <v>14</v>
      </c>
      <c r="C6199" s="15">
        <v>116</v>
      </c>
      <c r="D6199" s="21">
        <v>4</v>
      </c>
      <c r="E6199" s="22">
        <v>45002</v>
      </c>
      <c r="F6199" s="26">
        <v>150</v>
      </c>
      <c r="G6199" s="24">
        <v>0.05</v>
      </c>
      <c r="H6199">
        <f>VLOOKUP($B6199,產品!$A$1:$E$61,4,FALSE)*(1-$G6199)*$F6199</f>
        <v>256500</v>
      </c>
      <c r="I6199" s="58">
        <f>$H6199-VLOOKUP($B6199,產品!$A$2:$E$61,5,FALSE)*F6199-$R6199</f>
        <v>145422</v>
      </c>
      <c r="J6199">
        <f t="shared" si="288"/>
        <v>2023</v>
      </c>
      <c r="P6199" t="str">
        <f>MID(VLOOKUP($D6199,業務!$A$1:$E$11,2,FALSE),FIND("/",VLOOKUP($D6199,業務!$A$1:$E$11,2,FALSE))+1,2)</f>
        <v>副理</v>
      </c>
      <c r="Q6199">
        <f t="shared" si="289"/>
        <v>1.2E-2</v>
      </c>
      <c r="R6199">
        <f t="shared" si="290"/>
        <v>3078</v>
      </c>
    </row>
    <row r="6200" spans="1:18" ht="15.75" customHeight="1">
      <c r="A6200" s="19">
        <v>6199</v>
      </c>
      <c r="B6200" s="4">
        <v>14</v>
      </c>
      <c r="C6200" s="15">
        <v>275</v>
      </c>
      <c r="D6200" s="21">
        <v>3</v>
      </c>
      <c r="E6200" s="22">
        <v>45002</v>
      </c>
      <c r="F6200" s="26">
        <v>200</v>
      </c>
      <c r="G6200" s="24">
        <v>0.19</v>
      </c>
      <c r="H6200">
        <f>VLOOKUP($B6200,產品!$A$1:$E$61,4,FALSE)*(1-$G6200)*$F6200</f>
        <v>291600</v>
      </c>
      <c r="I6200" s="58">
        <f>$H6200-VLOOKUP($B6200,產品!$A$2:$E$61,5,FALSE)*F6200-$R6200</f>
        <v>142934.39999999999</v>
      </c>
      <c r="J6200">
        <f t="shared" si="288"/>
        <v>2023</v>
      </c>
      <c r="P6200" t="str">
        <f>MID(VLOOKUP($D6200,業務!$A$1:$E$11,2,FALSE),FIND("/",VLOOKUP($D6200,業務!$A$1:$E$11,2,FALSE))+1,2)</f>
        <v>協理</v>
      </c>
      <c r="Q6200">
        <f t="shared" si="289"/>
        <v>1.6E-2</v>
      </c>
      <c r="R6200">
        <f t="shared" si="290"/>
        <v>4665.6000000000004</v>
      </c>
    </row>
    <row r="6201" spans="1:18" ht="15.75" customHeight="1">
      <c r="A6201" s="19">
        <v>6200</v>
      </c>
      <c r="B6201" s="4">
        <v>24</v>
      </c>
      <c r="C6201" s="15">
        <v>2</v>
      </c>
      <c r="D6201" s="21">
        <v>4</v>
      </c>
      <c r="E6201" s="22">
        <v>45002</v>
      </c>
      <c r="F6201" s="26">
        <v>60</v>
      </c>
      <c r="G6201" s="24">
        <v>7.0000000000000007E-2</v>
      </c>
      <c r="H6201">
        <f>VLOOKUP($B6201,產品!$A$1:$E$61,4,FALSE)*(1-$G6201)*$F6201</f>
        <v>100440</v>
      </c>
      <c r="I6201" s="58">
        <f>$H6201-VLOOKUP($B6201,產品!$A$2:$E$61,5,FALSE)*F6201-$R6201</f>
        <v>56034.720000000001</v>
      </c>
      <c r="J6201">
        <f t="shared" si="288"/>
        <v>2023</v>
      </c>
      <c r="P6201" t="str">
        <f>MID(VLOOKUP($D6201,業務!$A$1:$E$11,2,FALSE),FIND("/",VLOOKUP($D6201,業務!$A$1:$E$11,2,FALSE))+1,2)</f>
        <v>副理</v>
      </c>
      <c r="Q6201">
        <f t="shared" si="289"/>
        <v>1.2E-2</v>
      </c>
      <c r="R6201">
        <f t="shared" si="290"/>
        <v>1205.28</v>
      </c>
    </row>
    <row r="6202" spans="1:18" ht="15.75" customHeight="1">
      <c r="A6202" s="19">
        <v>6201</v>
      </c>
      <c r="B6202" s="4">
        <v>26</v>
      </c>
      <c r="C6202" s="15">
        <v>1</v>
      </c>
      <c r="D6202" s="21">
        <v>4</v>
      </c>
      <c r="E6202" s="22">
        <v>45002</v>
      </c>
      <c r="F6202" s="26">
        <v>4</v>
      </c>
      <c r="G6202" s="24">
        <v>0.19</v>
      </c>
      <c r="H6202">
        <f>VLOOKUP($B6202,產品!$A$1:$E$61,4,FALSE)*(1-$G6202)*$F6202</f>
        <v>21060</v>
      </c>
      <c r="I6202" s="58">
        <f>$H6202-VLOOKUP($B6202,產品!$A$2:$E$61,5,FALSE)*F6202-$R6202</f>
        <v>5207.28</v>
      </c>
      <c r="J6202">
        <f t="shared" si="288"/>
        <v>2023</v>
      </c>
      <c r="P6202" t="str">
        <f>MID(VLOOKUP($D6202,業務!$A$1:$E$11,2,FALSE),FIND("/",VLOOKUP($D6202,業務!$A$1:$E$11,2,FALSE))+1,2)</f>
        <v>副理</v>
      </c>
      <c r="Q6202">
        <f t="shared" si="289"/>
        <v>1.2E-2</v>
      </c>
      <c r="R6202">
        <f t="shared" si="290"/>
        <v>252.72</v>
      </c>
    </row>
    <row r="6203" spans="1:18" ht="15.75" customHeight="1">
      <c r="A6203" s="19">
        <v>6202</v>
      </c>
      <c r="B6203" s="4">
        <v>8</v>
      </c>
      <c r="C6203" s="15">
        <v>4</v>
      </c>
      <c r="D6203" s="21">
        <v>5</v>
      </c>
      <c r="E6203" s="33">
        <v>45002</v>
      </c>
      <c r="F6203" s="14">
        <v>10</v>
      </c>
      <c r="G6203" s="34">
        <v>7.0000000000000007E-2</v>
      </c>
      <c r="H6203">
        <f>VLOOKUP($B6203,產品!$A$1:$E$61,4,FALSE)*(1-$G6203)*$F6203</f>
        <v>9299.9999999999982</v>
      </c>
      <c r="I6203" s="58">
        <f>$H6203-VLOOKUP($B6203,產品!$A$2:$E$61,5,FALSE)*F6203-$R6203</f>
        <v>5206.9999999999982</v>
      </c>
      <c r="J6203">
        <f t="shared" si="288"/>
        <v>2023</v>
      </c>
      <c r="P6203" t="str">
        <f>MID(VLOOKUP($D6203,業務!$A$1:$E$11,2,FALSE),FIND("/",VLOOKUP($D6203,業務!$A$1:$E$11,2,FALSE))+1,2)</f>
        <v>專員</v>
      </c>
      <c r="Q6203">
        <f t="shared" si="289"/>
        <v>0.01</v>
      </c>
      <c r="R6203">
        <f t="shared" si="290"/>
        <v>92.999999999999986</v>
      </c>
    </row>
    <row r="6204" spans="1:18" ht="15.75" customHeight="1">
      <c r="A6204" s="19">
        <v>6203</v>
      </c>
      <c r="B6204" s="4">
        <v>5</v>
      </c>
      <c r="C6204" s="15">
        <v>258</v>
      </c>
      <c r="D6204" s="21">
        <v>4</v>
      </c>
      <c r="E6204" s="22">
        <v>45003</v>
      </c>
      <c r="F6204" s="26">
        <v>60</v>
      </c>
      <c r="G6204" s="24">
        <v>0.05</v>
      </c>
      <c r="H6204">
        <f>VLOOKUP($B6204,產品!$A$1:$E$61,4,FALSE)*(1-$G6204)*$F6204</f>
        <v>57000</v>
      </c>
      <c r="I6204" s="58">
        <f>$H6204-VLOOKUP($B6204,產品!$A$2:$E$61,5,FALSE)*F6204-$R6204</f>
        <v>32316</v>
      </c>
      <c r="J6204">
        <f t="shared" si="288"/>
        <v>2023</v>
      </c>
      <c r="P6204" t="str">
        <f>MID(VLOOKUP($D6204,業務!$A$1:$E$11,2,FALSE),FIND("/",VLOOKUP($D6204,業務!$A$1:$E$11,2,FALSE))+1,2)</f>
        <v>副理</v>
      </c>
      <c r="Q6204">
        <f t="shared" si="289"/>
        <v>1.2E-2</v>
      </c>
      <c r="R6204">
        <f t="shared" si="290"/>
        <v>684</v>
      </c>
    </row>
    <row r="6205" spans="1:18" ht="15.75" customHeight="1">
      <c r="A6205" s="19">
        <v>6204</v>
      </c>
      <c r="B6205" s="4">
        <v>26</v>
      </c>
      <c r="C6205" s="15">
        <v>6</v>
      </c>
      <c r="D6205" s="21">
        <v>2</v>
      </c>
      <c r="E6205" s="22">
        <v>45003</v>
      </c>
      <c r="F6205" s="26">
        <v>9</v>
      </c>
      <c r="G6205" s="24">
        <v>0.15</v>
      </c>
      <c r="H6205">
        <f>VLOOKUP($B6205,產品!$A$1:$E$61,4,FALSE)*(1-$G6205)*$F6205</f>
        <v>49725</v>
      </c>
      <c r="I6205" s="58">
        <f>$H6205-VLOOKUP($B6205,產品!$A$2:$E$61,5,FALSE)*F6205-$R6205</f>
        <v>13879.125</v>
      </c>
      <c r="J6205">
        <f t="shared" si="288"/>
        <v>2023</v>
      </c>
      <c r="P6205" t="str">
        <f>MID(VLOOKUP($D6205,業務!$A$1:$E$11,2,FALSE),FIND("/",VLOOKUP($D6205,業務!$A$1:$E$11,2,FALSE))+1,2)</f>
        <v>經理</v>
      </c>
      <c r="Q6205">
        <f t="shared" si="289"/>
        <v>1.4999999999999999E-2</v>
      </c>
      <c r="R6205">
        <f t="shared" si="290"/>
        <v>745.875</v>
      </c>
    </row>
    <row r="6206" spans="1:18" ht="15.75" customHeight="1">
      <c r="A6206" s="19">
        <v>6205</v>
      </c>
      <c r="B6206" s="4">
        <v>5</v>
      </c>
      <c r="C6206" s="15">
        <v>277</v>
      </c>
      <c r="D6206" s="21">
        <v>9</v>
      </c>
      <c r="E6206" s="22">
        <v>45003</v>
      </c>
      <c r="F6206" s="26">
        <v>80</v>
      </c>
      <c r="G6206" s="24">
        <v>0.18</v>
      </c>
      <c r="H6206">
        <f>VLOOKUP($B6206,產品!$A$1:$E$61,4,FALSE)*(1-$G6206)*$F6206</f>
        <v>65600.000000000015</v>
      </c>
      <c r="I6206" s="58">
        <f>$H6206-VLOOKUP($B6206,產品!$A$2:$E$61,5,FALSE)*F6206-$R6206</f>
        <v>32616.000000000015</v>
      </c>
      <c r="J6206">
        <f t="shared" si="288"/>
        <v>2023</v>
      </c>
      <c r="P6206" t="str">
        <f>MID(VLOOKUP($D6206,業務!$A$1:$E$11,2,FALSE),FIND("/",VLOOKUP($D6206,業務!$A$1:$E$11,2,FALSE))+1,2)</f>
        <v>經理</v>
      </c>
      <c r="Q6206">
        <f t="shared" si="289"/>
        <v>1.4999999999999999E-2</v>
      </c>
      <c r="R6206">
        <f t="shared" si="290"/>
        <v>984.00000000000023</v>
      </c>
    </row>
    <row r="6207" spans="1:18" ht="15.75" customHeight="1">
      <c r="A6207" s="19">
        <v>6206</v>
      </c>
      <c r="B6207" s="4">
        <v>13</v>
      </c>
      <c r="C6207" s="15">
        <v>10</v>
      </c>
      <c r="D6207" s="21">
        <v>3</v>
      </c>
      <c r="E6207" s="22">
        <v>45003</v>
      </c>
      <c r="F6207" s="26">
        <v>100</v>
      </c>
      <c r="G6207" s="24">
        <v>0.17</v>
      </c>
      <c r="H6207">
        <f>VLOOKUP($B6207,產品!$A$1:$E$61,4,FALSE)*(1-$G6207)*$F6207</f>
        <v>149400</v>
      </c>
      <c r="I6207" s="58">
        <f>$H6207-VLOOKUP($B6207,產品!$A$2:$E$61,5,FALSE)*F6207-$R6207</f>
        <v>75009.600000000006</v>
      </c>
      <c r="J6207">
        <f t="shared" si="288"/>
        <v>2023</v>
      </c>
      <c r="P6207" t="str">
        <f>MID(VLOOKUP($D6207,業務!$A$1:$E$11,2,FALSE),FIND("/",VLOOKUP($D6207,業務!$A$1:$E$11,2,FALSE))+1,2)</f>
        <v>協理</v>
      </c>
      <c r="Q6207">
        <f t="shared" si="289"/>
        <v>1.6E-2</v>
      </c>
      <c r="R6207">
        <f t="shared" si="290"/>
        <v>2390.4</v>
      </c>
    </row>
    <row r="6208" spans="1:18" ht="15.75" customHeight="1">
      <c r="A6208" s="19">
        <v>6207</v>
      </c>
      <c r="B6208" s="4">
        <v>26</v>
      </c>
      <c r="C6208" s="15">
        <v>6</v>
      </c>
      <c r="D6208" s="21">
        <v>7</v>
      </c>
      <c r="E6208" s="22">
        <v>45003</v>
      </c>
      <c r="F6208" s="26">
        <v>8</v>
      </c>
      <c r="G6208" s="24">
        <v>0.08</v>
      </c>
      <c r="H6208">
        <f>VLOOKUP($B6208,產品!$A$1:$E$61,4,FALSE)*(1-$G6208)*$F6208</f>
        <v>47840</v>
      </c>
      <c r="I6208" s="58">
        <f>$H6208-VLOOKUP($B6208,產品!$A$2:$E$61,5,FALSE)*F6208-$R6208</f>
        <v>16065.92</v>
      </c>
      <c r="J6208">
        <f t="shared" si="288"/>
        <v>2023</v>
      </c>
      <c r="P6208" t="str">
        <f>MID(VLOOKUP($D6208,業務!$A$1:$E$11,2,FALSE),FIND("/",VLOOKUP($D6208,業務!$A$1:$E$11,2,FALSE))+1,2)</f>
        <v>副理</v>
      </c>
      <c r="Q6208">
        <f t="shared" si="289"/>
        <v>1.2E-2</v>
      </c>
      <c r="R6208">
        <f t="shared" si="290"/>
        <v>574.08000000000004</v>
      </c>
    </row>
    <row r="6209" spans="1:18" ht="15.75" customHeight="1">
      <c r="A6209" s="19">
        <v>6208</v>
      </c>
      <c r="B6209" s="4">
        <v>57</v>
      </c>
      <c r="C6209" s="15">
        <v>138</v>
      </c>
      <c r="D6209" s="21">
        <v>6</v>
      </c>
      <c r="E6209" s="22">
        <v>45004</v>
      </c>
      <c r="F6209" s="26">
        <v>15</v>
      </c>
      <c r="G6209" s="24">
        <v>0.12</v>
      </c>
      <c r="H6209">
        <f>VLOOKUP($B6209,產品!$A$1:$E$61,4,FALSE)*(1-$G6209)*$F6209</f>
        <v>237600</v>
      </c>
      <c r="I6209" s="58">
        <f>$H6209-VLOOKUP($B6209,產品!$A$2:$E$61,5,FALSE)*F6209-$R6209</f>
        <v>46224</v>
      </c>
      <c r="J6209">
        <f t="shared" si="288"/>
        <v>2023</v>
      </c>
      <c r="P6209" t="str">
        <f>MID(VLOOKUP($D6209,業務!$A$1:$E$11,2,FALSE),FIND("/",VLOOKUP($D6209,業務!$A$1:$E$11,2,FALSE))+1,2)</f>
        <v>專員</v>
      </c>
      <c r="Q6209">
        <f t="shared" si="289"/>
        <v>0.01</v>
      </c>
      <c r="R6209">
        <f t="shared" si="290"/>
        <v>2376</v>
      </c>
    </row>
    <row r="6210" spans="1:18" ht="15.75" customHeight="1">
      <c r="A6210" s="19">
        <v>6209</v>
      </c>
      <c r="B6210" s="4">
        <v>55</v>
      </c>
      <c r="C6210" s="15">
        <v>284</v>
      </c>
      <c r="D6210" s="21">
        <v>6</v>
      </c>
      <c r="E6210" s="22">
        <v>45004</v>
      </c>
      <c r="F6210" s="26">
        <v>8</v>
      </c>
      <c r="G6210" s="24">
        <v>0.19</v>
      </c>
      <c r="H6210">
        <f>VLOOKUP($B6210,產品!$A$1:$E$61,4,FALSE)*(1-$G6210)*$F6210</f>
        <v>129600.00000000001</v>
      </c>
      <c r="I6210" s="58">
        <f>$H6210-VLOOKUP($B6210,產品!$A$2:$E$61,5,FALSE)*F6210-$R6210</f>
        <v>16304.000000000015</v>
      </c>
      <c r="J6210">
        <f t="shared" si="288"/>
        <v>2023</v>
      </c>
      <c r="P6210" t="str">
        <f>MID(VLOOKUP($D6210,業務!$A$1:$E$11,2,FALSE),FIND("/",VLOOKUP($D6210,業務!$A$1:$E$11,2,FALSE))+1,2)</f>
        <v>專員</v>
      </c>
      <c r="Q6210">
        <f t="shared" si="289"/>
        <v>0.01</v>
      </c>
      <c r="R6210">
        <f t="shared" si="290"/>
        <v>1296.0000000000002</v>
      </c>
    </row>
    <row r="6211" spans="1:18" ht="15.75" customHeight="1">
      <c r="A6211" s="19">
        <v>6210</v>
      </c>
      <c r="B6211" s="4">
        <v>27</v>
      </c>
      <c r="C6211" s="15">
        <v>124</v>
      </c>
      <c r="D6211" s="21">
        <v>6</v>
      </c>
      <c r="E6211" s="22">
        <v>45004</v>
      </c>
      <c r="F6211" s="26">
        <v>4</v>
      </c>
      <c r="G6211" s="24">
        <v>0.09</v>
      </c>
      <c r="H6211">
        <f>VLOOKUP($B6211,產品!$A$1:$E$61,4,FALSE)*(1-$G6211)*$F6211</f>
        <v>25480</v>
      </c>
      <c r="I6211" s="58">
        <f>$H6211-VLOOKUP($B6211,產品!$A$2:$E$61,5,FALSE)*F6211-$R6211</f>
        <v>8425.2000000000007</v>
      </c>
      <c r="J6211">
        <f t="shared" ref="J6211:J6274" si="291">YEAR(E6211)</f>
        <v>2023</v>
      </c>
      <c r="P6211" t="str">
        <f>MID(VLOOKUP($D6211,業務!$A$1:$E$11,2,FALSE),FIND("/",VLOOKUP($D6211,業務!$A$1:$E$11,2,FALSE))+1,2)</f>
        <v>專員</v>
      </c>
      <c r="Q6211">
        <f t="shared" ref="Q6211:Q6274" si="292">IF($P6211="專員",1%,IF($P6211="副理",1.2%,IF($P6211="經理",1.5%,IF($P6211="協理",1.6%,0))))</f>
        <v>0.01</v>
      </c>
      <c r="R6211">
        <f t="shared" ref="R6211:R6274" si="293">$H6211*$Q6211</f>
        <v>254.8</v>
      </c>
    </row>
    <row r="6212" spans="1:18" ht="15.75" customHeight="1">
      <c r="A6212" s="19">
        <v>6211</v>
      </c>
      <c r="B6212" s="4">
        <v>46</v>
      </c>
      <c r="C6212" s="15">
        <v>276</v>
      </c>
      <c r="D6212" s="21">
        <v>8</v>
      </c>
      <c r="E6212" s="33">
        <v>45004</v>
      </c>
      <c r="F6212" s="14">
        <v>4</v>
      </c>
      <c r="G6212" s="34">
        <v>0.15</v>
      </c>
      <c r="H6212">
        <f>VLOOKUP($B6212,產品!$A$1:$E$61,4,FALSE)*(1-$G6212)*$F6212</f>
        <v>57800</v>
      </c>
      <c r="I6212" s="58">
        <f>$H6212-VLOOKUP($B6212,產品!$A$2:$E$61,5,FALSE)*F6212-$R6212</f>
        <v>13022</v>
      </c>
      <c r="J6212">
        <f t="shared" si="291"/>
        <v>2023</v>
      </c>
      <c r="P6212" t="str">
        <f>MID(VLOOKUP($D6212,業務!$A$1:$E$11,2,FALSE),FIND("/",VLOOKUP($D6212,業務!$A$1:$E$11,2,FALSE))+1,2)</f>
        <v>專員</v>
      </c>
      <c r="Q6212">
        <f t="shared" si="292"/>
        <v>0.01</v>
      </c>
      <c r="R6212">
        <f t="shared" si="293"/>
        <v>578</v>
      </c>
    </row>
    <row r="6213" spans="1:18" ht="15.75" customHeight="1">
      <c r="A6213" s="19">
        <v>6212</v>
      </c>
      <c r="B6213" s="4">
        <v>1</v>
      </c>
      <c r="C6213" s="15">
        <v>115</v>
      </c>
      <c r="D6213" s="21">
        <v>1</v>
      </c>
      <c r="E6213" s="22">
        <v>45005</v>
      </c>
      <c r="F6213" s="26">
        <v>90</v>
      </c>
      <c r="G6213" s="24">
        <v>7.0000000000000007E-2</v>
      </c>
      <c r="H6213">
        <f>VLOOKUP($B6213,產品!$A$1:$E$61,4,FALSE)*(1-$G6213)*$F6213</f>
        <v>83699.999999999985</v>
      </c>
      <c r="I6213" s="58">
        <f>$H6213-VLOOKUP($B6213,產品!$A$2:$E$61,5,FALSE)*F6213-$R6213</f>
        <v>46862.999999999985</v>
      </c>
      <c r="J6213">
        <f t="shared" si="291"/>
        <v>2023</v>
      </c>
      <c r="P6213" t="str">
        <f>MID(VLOOKUP($D6213,業務!$A$1:$E$11,2,FALSE),FIND("/",VLOOKUP($D6213,業務!$A$1:$E$11,2,FALSE))+1,2)</f>
        <v>專員</v>
      </c>
      <c r="Q6213">
        <f t="shared" si="292"/>
        <v>0.01</v>
      </c>
      <c r="R6213">
        <f t="shared" si="293"/>
        <v>836.99999999999989</v>
      </c>
    </row>
    <row r="6214" spans="1:18" ht="15.75" customHeight="1">
      <c r="A6214" s="19">
        <v>6213</v>
      </c>
      <c r="B6214" s="4">
        <v>20</v>
      </c>
      <c r="C6214" s="15">
        <v>8</v>
      </c>
      <c r="D6214" s="21">
        <v>9</v>
      </c>
      <c r="E6214" s="22">
        <v>45005</v>
      </c>
      <c r="F6214" s="26">
        <v>40</v>
      </c>
      <c r="G6214" s="24">
        <v>0.17</v>
      </c>
      <c r="H6214">
        <f>VLOOKUP($B6214,產品!$A$1:$E$61,4,FALSE)*(1-$G6214)*$F6214</f>
        <v>59760</v>
      </c>
      <c r="I6214" s="58">
        <f>$H6214-VLOOKUP($B6214,產品!$A$2:$E$61,5,FALSE)*F6214-$R6214</f>
        <v>30063.599999999999</v>
      </c>
      <c r="J6214">
        <f t="shared" si="291"/>
        <v>2023</v>
      </c>
      <c r="P6214" t="str">
        <f>MID(VLOOKUP($D6214,業務!$A$1:$E$11,2,FALSE),FIND("/",VLOOKUP($D6214,業務!$A$1:$E$11,2,FALSE))+1,2)</f>
        <v>經理</v>
      </c>
      <c r="Q6214">
        <f t="shared" si="292"/>
        <v>1.4999999999999999E-2</v>
      </c>
      <c r="R6214">
        <f t="shared" si="293"/>
        <v>896.4</v>
      </c>
    </row>
    <row r="6215" spans="1:18" ht="15.75" customHeight="1">
      <c r="A6215" s="19">
        <v>6214</v>
      </c>
      <c r="B6215" s="4">
        <v>42</v>
      </c>
      <c r="C6215" s="15">
        <v>278</v>
      </c>
      <c r="D6215" s="21">
        <v>10</v>
      </c>
      <c r="E6215" s="22">
        <v>45005</v>
      </c>
      <c r="F6215" s="26">
        <v>6</v>
      </c>
      <c r="G6215" s="24">
        <v>0.1</v>
      </c>
      <c r="H6215">
        <f>VLOOKUP($B6215,產品!$A$1:$E$61,4,FALSE)*(1-$G6215)*$F6215</f>
        <v>81000</v>
      </c>
      <c r="I6215" s="58">
        <f>$H6215-VLOOKUP($B6215,產品!$A$2:$E$61,5,FALSE)*F6215-$R6215</f>
        <v>21690</v>
      </c>
      <c r="J6215">
        <f t="shared" si="291"/>
        <v>2023</v>
      </c>
      <c r="P6215" t="str">
        <f>MID(VLOOKUP($D6215,業務!$A$1:$E$11,2,FALSE),FIND("/",VLOOKUP($D6215,業務!$A$1:$E$11,2,FALSE))+1,2)</f>
        <v>專員</v>
      </c>
      <c r="Q6215">
        <f t="shared" si="292"/>
        <v>0.01</v>
      </c>
      <c r="R6215">
        <f t="shared" si="293"/>
        <v>810</v>
      </c>
    </row>
    <row r="6216" spans="1:18" ht="15.75" customHeight="1">
      <c r="A6216" s="19">
        <v>6215</v>
      </c>
      <c r="B6216" s="4">
        <v>55</v>
      </c>
      <c r="C6216" s="15">
        <v>269</v>
      </c>
      <c r="D6216" s="21">
        <v>3</v>
      </c>
      <c r="E6216" s="22">
        <v>45006</v>
      </c>
      <c r="F6216" s="26">
        <v>5</v>
      </c>
      <c r="G6216" s="24">
        <v>0.16</v>
      </c>
      <c r="H6216">
        <f>VLOOKUP($B6216,產品!$A$1:$E$61,4,FALSE)*(1-$G6216)*$F6216</f>
        <v>84000</v>
      </c>
      <c r="I6216" s="58">
        <f>$H6216-VLOOKUP($B6216,產品!$A$2:$E$61,5,FALSE)*F6216-$R6216</f>
        <v>12656</v>
      </c>
      <c r="J6216">
        <f t="shared" si="291"/>
        <v>2023</v>
      </c>
      <c r="P6216" t="str">
        <f>MID(VLOOKUP($D6216,業務!$A$1:$E$11,2,FALSE),FIND("/",VLOOKUP($D6216,業務!$A$1:$E$11,2,FALSE))+1,2)</f>
        <v>協理</v>
      </c>
      <c r="Q6216">
        <f t="shared" si="292"/>
        <v>1.6E-2</v>
      </c>
      <c r="R6216">
        <f t="shared" si="293"/>
        <v>1344</v>
      </c>
    </row>
    <row r="6217" spans="1:18" ht="15.75" customHeight="1">
      <c r="A6217" s="19">
        <v>6216</v>
      </c>
      <c r="B6217" s="4">
        <v>4</v>
      </c>
      <c r="C6217" s="15">
        <v>140</v>
      </c>
      <c r="D6217" s="21">
        <v>4</v>
      </c>
      <c r="E6217" s="22">
        <v>45006</v>
      </c>
      <c r="F6217" s="26">
        <v>14</v>
      </c>
      <c r="G6217" s="24">
        <v>0.16</v>
      </c>
      <c r="H6217">
        <f>VLOOKUP($B6217,產品!$A$1:$E$61,4,FALSE)*(1-$G6217)*$F6217</f>
        <v>11760</v>
      </c>
      <c r="I6217" s="58">
        <f>$H6217-VLOOKUP($B6217,產品!$A$2:$E$61,5,FALSE)*F6217-$R6217</f>
        <v>6018.88</v>
      </c>
      <c r="J6217">
        <f t="shared" si="291"/>
        <v>2023</v>
      </c>
      <c r="P6217" t="str">
        <f>MID(VLOOKUP($D6217,業務!$A$1:$E$11,2,FALSE),FIND("/",VLOOKUP($D6217,業務!$A$1:$E$11,2,FALSE))+1,2)</f>
        <v>副理</v>
      </c>
      <c r="Q6217">
        <f t="shared" si="292"/>
        <v>1.2E-2</v>
      </c>
      <c r="R6217">
        <f t="shared" si="293"/>
        <v>141.12</v>
      </c>
    </row>
    <row r="6218" spans="1:18" ht="15.75" customHeight="1">
      <c r="A6218" s="19">
        <v>6217</v>
      </c>
      <c r="B6218" s="4">
        <v>49</v>
      </c>
      <c r="C6218" s="15">
        <v>126</v>
      </c>
      <c r="D6218" s="21">
        <v>5</v>
      </c>
      <c r="E6218" s="33">
        <v>45006</v>
      </c>
      <c r="F6218" s="14">
        <v>5</v>
      </c>
      <c r="G6218" s="34">
        <v>0.17</v>
      </c>
      <c r="H6218">
        <f>VLOOKUP($B6218,產品!$A$1:$E$61,4,FALSE)*(1-$G6218)*$F6218</f>
        <v>62250</v>
      </c>
      <c r="I6218" s="58">
        <f>$H6218-VLOOKUP($B6218,產品!$A$2:$E$61,5,FALSE)*F6218-$R6218</f>
        <v>9127.5</v>
      </c>
      <c r="J6218">
        <f t="shared" si="291"/>
        <v>2023</v>
      </c>
      <c r="P6218" t="str">
        <f>MID(VLOOKUP($D6218,業務!$A$1:$E$11,2,FALSE),FIND("/",VLOOKUP($D6218,業務!$A$1:$E$11,2,FALSE))+1,2)</f>
        <v>專員</v>
      </c>
      <c r="Q6218">
        <f t="shared" si="292"/>
        <v>0.01</v>
      </c>
      <c r="R6218">
        <f t="shared" si="293"/>
        <v>622.5</v>
      </c>
    </row>
    <row r="6219" spans="1:18" ht="15.75" customHeight="1">
      <c r="A6219" s="19">
        <v>6218</v>
      </c>
      <c r="B6219" s="4">
        <v>2</v>
      </c>
      <c r="C6219" s="15">
        <v>2</v>
      </c>
      <c r="D6219" s="21">
        <v>5</v>
      </c>
      <c r="E6219" s="33">
        <v>45006</v>
      </c>
      <c r="F6219" s="14">
        <v>40</v>
      </c>
      <c r="G6219" s="34">
        <v>0.09</v>
      </c>
      <c r="H6219">
        <f>VLOOKUP($B6219,產品!$A$1:$E$61,4,FALSE)*(1-$G6219)*$F6219</f>
        <v>36400</v>
      </c>
      <c r="I6219" s="58">
        <f>$H6219-VLOOKUP($B6219,產品!$A$2:$E$61,5,FALSE)*F6219-$R6219</f>
        <v>20036</v>
      </c>
      <c r="J6219">
        <f t="shared" si="291"/>
        <v>2023</v>
      </c>
      <c r="P6219" t="str">
        <f>MID(VLOOKUP($D6219,業務!$A$1:$E$11,2,FALSE),FIND("/",VLOOKUP($D6219,業務!$A$1:$E$11,2,FALSE))+1,2)</f>
        <v>專員</v>
      </c>
      <c r="Q6219">
        <f t="shared" si="292"/>
        <v>0.01</v>
      </c>
      <c r="R6219">
        <f t="shared" si="293"/>
        <v>364</v>
      </c>
    </row>
    <row r="6220" spans="1:18" ht="15.75" customHeight="1">
      <c r="A6220" s="19">
        <v>6219</v>
      </c>
      <c r="B6220" s="4">
        <v>13</v>
      </c>
      <c r="C6220" s="15">
        <v>293</v>
      </c>
      <c r="D6220" s="21">
        <v>3</v>
      </c>
      <c r="E6220" s="33">
        <v>45006</v>
      </c>
      <c r="F6220" s="14">
        <v>90</v>
      </c>
      <c r="G6220" s="34">
        <v>0.17</v>
      </c>
      <c r="H6220">
        <f>VLOOKUP($B6220,產品!$A$1:$E$61,4,FALSE)*(1-$G6220)*$F6220</f>
        <v>134460</v>
      </c>
      <c r="I6220" s="58">
        <f>$H6220-VLOOKUP($B6220,產品!$A$2:$E$61,5,FALSE)*F6220-$R6220</f>
        <v>67508.639999999999</v>
      </c>
      <c r="J6220">
        <f t="shared" si="291"/>
        <v>2023</v>
      </c>
      <c r="P6220" t="str">
        <f>MID(VLOOKUP($D6220,業務!$A$1:$E$11,2,FALSE),FIND("/",VLOOKUP($D6220,業務!$A$1:$E$11,2,FALSE))+1,2)</f>
        <v>協理</v>
      </c>
      <c r="Q6220">
        <f t="shared" si="292"/>
        <v>1.6E-2</v>
      </c>
      <c r="R6220">
        <f t="shared" si="293"/>
        <v>2151.36</v>
      </c>
    </row>
    <row r="6221" spans="1:18" ht="15.75" customHeight="1">
      <c r="A6221" s="19">
        <v>6220</v>
      </c>
      <c r="B6221" s="4">
        <v>36</v>
      </c>
      <c r="C6221" s="15">
        <v>291</v>
      </c>
      <c r="D6221" s="21">
        <v>3</v>
      </c>
      <c r="E6221" s="33">
        <v>45006</v>
      </c>
      <c r="F6221" s="14">
        <v>5</v>
      </c>
      <c r="G6221" s="34">
        <v>0.13</v>
      </c>
      <c r="H6221">
        <f>VLOOKUP($B6221,產品!$A$1:$E$61,4,FALSE)*(1-$G6221)*$F6221</f>
        <v>39150</v>
      </c>
      <c r="I6221" s="58">
        <f>$H6221-VLOOKUP($B6221,產品!$A$2:$E$61,5,FALSE)*F6221-$R6221</f>
        <v>11523.6</v>
      </c>
      <c r="J6221">
        <f t="shared" si="291"/>
        <v>2023</v>
      </c>
      <c r="P6221" t="str">
        <f>MID(VLOOKUP($D6221,業務!$A$1:$E$11,2,FALSE),FIND("/",VLOOKUP($D6221,業務!$A$1:$E$11,2,FALSE))+1,2)</f>
        <v>協理</v>
      </c>
      <c r="Q6221">
        <f t="shared" si="292"/>
        <v>1.6E-2</v>
      </c>
      <c r="R6221">
        <f t="shared" si="293"/>
        <v>626.4</v>
      </c>
    </row>
    <row r="6222" spans="1:18" ht="15.75" customHeight="1">
      <c r="A6222" s="19">
        <v>6221</v>
      </c>
      <c r="B6222" s="4">
        <v>28</v>
      </c>
      <c r="C6222" s="15">
        <v>257</v>
      </c>
      <c r="D6222" s="21">
        <v>3</v>
      </c>
      <c r="E6222" s="33">
        <v>45006</v>
      </c>
      <c r="F6222" s="14">
        <v>8</v>
      </c>
      <c r="G6222" s="34">
        <v>0.09</v>
      </c>
      <c r="H6222">
        <f>VLOOKUP($B6222,產品!$A$1:$E$61,4,FALSE)*(1-$G6222)*$F6222</f>
        <v>54600</v>
      </c>
      <c r="I6222" s="58">
        <f>$H6222-VLOOKUP($B6222,產品!$A$2:$E$61,5,FALSE)*F6222-$R6222</f>
        <v>17726.400000000001</v>
      </c>
      <c r="J6222">
        <f t="shared" si="291"/>
        <v>2023</v>
      </c>
      <c r="P6222" t="str">
        <f>MID(VLOOKUP($D6222,業務!$A$1:$E$11,2,FALSE),FIND("/",VLOOKUP($D6222,業務!$A$1:$E$11,2,FALSE))+1,2)</f>
        <v>協理</v>
      </c>
      <c r="Q6222">
        <f t="shared" si="292"/>
        <v>1.6E-2</v>
      </c>
      <c r="R6222">
        <f t="shared" si="293"/>
        <v>873.6</v>
      </c>
    </row>
    <row r="6223" spans="1:18" ht="15.75" customHeight="1">
      <c r="A6223" s="19">
        <v>6222</v>
      </c>
      <c r="B6223" s="4">
        <v>3</v>
      </c>
      <c r="C6223" s="15">
        <v>258</v>
      </c>
      <c r="D6223" s="21">
        <v>10</v>
      </c>
      <c r="E6223" s="22">
        <v>45007</v>
      </c>
      <c r="F6223" s="26">
        <v>15</v>
      </c>
      <c r="G6223" s="24">
        <v>0.05</v>
      </c>
      <c r="H6223">
        <f>VLOOKUP($B6223,產品!$A$1:$E$61,4,FALSE)*(1-$G6223)*$F6223</f>
        <v>14250</v>
      </c>
      <c r="I6223" s="58">
        <f>$H6223-VLOOKUP($B6223,產品!$A$2:$E$61,5,FALSE)*F6223-$R6223</f>
        <v>8107.5</v>
      </c>
      <c r="J6223">
        <f t="shared" si="291"/>
        <v>2023</v>
      </c>
      <c r="P6223" t="str">
        <f>MID(VLOOKUP($D6223,業務!$A$1:$E$11,2,FALSE),FIND("/",VLOOKUP($D6223,業務!$A$1:$E$11,2,FALSE))+1,2)</f>
        <v>專員</v>
      </c>
      <c r="Q6223">
        <f t="shared" si="292"/>
        <v>0.01</v>
      </c>
      <c r="R6223">
        <f t="shared" si="293"/>
        <v>142.5</v>
      </c>
    </row>
    <row r="6224" spans="1:18" ht="15.75" customHeight="1">
      <c r="A6224" s="19">
        <v>6223</v>
      </c>
      <c r="B6224" s="4">
        <v>40</v>
      </c>
      <c r="C6224" s="15">
        <v>115</v>
      </c>
      <c r="D6224" s="21">
        <v>1</v>
      </c>
      <c r="E6224" s="22">
        <v>45008</v>
      </c>
      <c r="F6224" s="26">
        <v>12</v>
      </c>
      <c r="G6224" s="24">
        <v>0.2</v>
      </c>
      <c r="H6224">
        <f>VLOOKUP($B6224,產品!$A$1:$E$61,4,FALSE)*(1-$G6224)*$F6224</f>
        <v>192000</v>
      </c>
      <c r="I6224" s="58">
        <f>$H6224-VLOOKUP($B6224,產品!$A$2:$E$61,5,FALSE)*F6224-$R6224</f>
        <v>34080</v>
      </c>
      <c r="J6224">
        <f t="shared" si="291"/>
        <v>2023</v>
      </c>
      <c r="P6224" t="str">
        <f>MID(VLOOKUP($D6224,業務!$A$1:$E$11,2,FALSE),FIND("/",VLOOKUP($D6224,業務!$A$1:$E$11,2,FALSE))+1,2)</f>
        <v>專員</v>
      </c>
      <c r="Q6224">
        <f t="shared" si="292"/>
        <v>0.01</v>
      </c>
      <c r="R6224">
        <f t="shared" si="293"/>
        <v>1920</v>
      </c>
    </row>
    <row r="6225" spans="1:18" ht="15.75" customHeight="1">
      <c r="A6225" s="19">
        <v>6224</v>
      </c>
      <c r="B6225" s="4">
        <v>4</v>
      </c>
      <c r="C6225" s="15">
        <v>118</v>
      </c>
      <c r="D6225" s="21">
        <v>10</v>
      </c>
      <c r="E6225" s="22">
        <v>45008</v>
      </c>
      <c r="F6225" s="26">
        <v>11</v>
      </c>
      <c r="G6225" s="24">
        <v>0.15</v>
      </c>
      <c r="H6225">
        <f>VLOOKUP($B6225,產品!$A$1:$E$61,4,FALSE)*(1-$G6225)*$F6225</f>
        <v>9350</v>
      </c>
      <c r="I6225" s="58">
        <f>$H6225-VLOOKUP($B6225,產品!$A$2:$E$61,5,FALSE)*F6225-$R6225</f>
        <v>4856.5</v>
      </c>
      <c r="J6225">
        <f t="shared" si="291"/>
        <v>2023</v>
      </c>
      <c r="P6225" t="str">
        <f>MID(VLOOKUP($D6225,業務!$A$1:$E$11,2,FALSE),FIND("/",VLOOKUP($D6225,業務!$A$1:$E$11,2,FALSE))+1,2)</f>
        <v>專員</v>
      </c>
      <c r="Q6225">
        <f t="shared" si="292"/>
        <v>0.01</v>
      </c>
      <c r="R6225">
        <f t="shared" si="293"/>
        <v>93.5</v>
      </c>
    </row>
    <row r="6226" spans="1:18" ht="15.75" customHeight="1">
      <c r="A6226" s="19">
        <v>6225</v>
      </c>
      <c r="B6226" s="4">
        <v>48</v>
      </c>
      <c r="C6226" s="15">
        <v>11</v>
      </c>
      <c r="D6226" s="21">
        <v>7</v>
      </c>
      <c r="E6226" s="22">
        <v>45008</v>
      </c>
      <c r="F6226" s="26">
        <v>10</v>
      </c>
      <c r="G6226" s="24">
        <v>0.17</v>
      </c>
      <c r="H6226">
        <f>VLOOKUP($B6226,產品!$A$1:$E$61,4,FALSE)*(1-$G6226)*$F6226</f>
        <v>182600</v>
      </c>
      <c r="I6226" s="58">
        <f>$H6226-VLOOKUP($B6226,產品!$A$2:$E$61,5,FALSE)*F6226-$R6226</f>
        <v>37408.800000000003</v>
      </c>
      <c r="J6226">
        <f t="shared" si="291"/>
        <v>2023</v>
      </c>
      <c r="P6226" t="str">
        <f>MID(VLOOKUP($D6226,業務!$A$1:$E$11,2,FALSE),FIND("/",VLOOKUP($D6226,業務!$A$1:$E$11,2,FALSE))+1,2)</f>
        <v>副理</v>
      </c>
      <c r="Q6226">
        <f t="shared" si="292"/>
        <v>1.2E-2</v>
      </c>
      <c r="R6226">
        <f t="shared" si="293"/>
        <v>2191.2000000000003</v>
      </c>
    </row>
    <row r="6227" spans="1:18" ht="15.75" customHeight="1">
      <c r="A6227" s="19">
        <v>6226</v>
      </c>
      <c r="B6227" s="4">
        <v>44</v>
      </c>
      <c r="C6227" s="15">
        <v>283</v>
      </c>
      <c r="D6227" s="21">
        <v>7</v>
      </c>
      <c r="E6227" s="22">
        <v>45008</v>
      </c>
      <c r="F6227" s="26">
        <v>5</v>
      </c>
      <c r="G6227" s="24">
        <v>0.13</v>
      </c>
      <c r="H6227">
        <f>VLOOKUP($B6227,產品!$A$1:$E$61,4,FALSE)*(1-$G6227)*$F6227</f>
        <v>87000</v>
      </c>
      <c r="I6227" s="58">
        <f>$H6227-VLOOKUP($B6227,產品!$A$2:$E$61,5,FALSE)*F6227-$R6227</f>
        <v>20956</v>
      </c>
      <c r="J6227">
        <f t="shared" si="291"/>
        <v>2023</v>
      </c>
      <c r="P6227" t="str">
        <f>MID(VLOOKUP($D6227,業務!$A$1:$E$11,2,FALSE),FIND("/",VLOOKUP($D6227,業務!$A$1:$E$11,2,FALSE))+1,2)</f>
        <v>副理</v>
      </c>
      <c r="Q6227">
        <f t="shared" si="292"/>
        <v>1.2E-2</v>
      </c>
      <c r="R6227">
        <f t="shared" si="293"/>
        <v>1044</v>
      </c>
    </row>
    <row r="6228" spans="1:18" ht="15.75" customHeight="1">
      <c r="A6228" s="19">
        <v>6227</v>
      </c>
      <c r="B6228" s="4">
        <v>24</v>
      </c>
      <c r="C6228" s="15">
        <v>9</v>
      </c>
      <c r="D6228" s="21">
        <v>6</v>
      </c>
      <c r="E6228" s="22">
        <v>45008</v>
      </c>
      <c r="F6228" s="26">
        <v>80</v>
      </c>
      <c r="G6228" s="24">
        <v>0.18</v>
      </c>
      <c r="H6228">
        <f>VLOOKUP($B6228,產品!$A$1:$E$61,4,FALSE)*(1-$G6228)*$F6228</f>
        <v>118080</v>
      </c>
      <c r="I6228" s="58">
        <f>$H6228-VLOOKUP($B6228,產品!$A$2:$E$61,5,FALSE)*F6228-$R6228</f>
        <v>59299.199999999997</v>
      </c>
      <c r="J6228">
        <f t="shared" si="291"/>
        <v>2023</v>
      </c>
      <c r="P6228" t="str">
        <f>MID(VLOOKUP($D6228,業務!$A$1:$E$11,2,FALSE),FIND("/",VLOOKUP($D6228,業務!$A$1:$E$11,2,FALSE))+1,2)</f>
        <v>專員</v>
      </c>
      <c r="Q6228">
        <f t="shared" si="292"/>
        <v>0.01</v>
      </c>
      <c r="R6228">
        <f t="shared" si="293"/>
        <v>1180.8</v>
      </c>
    </row>
    <row r="6229" spans="1:18" ht="15.75" customHeight="1">
      <c r="A6229" s="19">
        <v>6228</v>
      </c>
      <c r="B6229" s="4">
        <v>39</v>
      </c>
      <c r="C6229" s="15">
        <v>121</v>
      </c>
      <c r="D6229" s="21">
        <v>8</v>
      </c>
      <c r="E6229" s="22">
        <v>45008</v>
      </c>
      <c r="F6229" s="26">
        <v>6</v>
      </c>
      <c r="G6229" s="24">
        <v>0.06</v>
      </c>
      <c r="H6229">
        <f>VLOOKUP($B6229,產品!$A$1:$E$61,4,FALSE)*(1-$G6229)*$F6229</f>
        <v>101520</v>
      </c>
      <c r="I6229" s="58">
        <f>$H6229-VLOOKUP($B6229,產品!$A$2:$E$61,5,FALSE)*F6229-$R6229</f>
        <v>30304.799999999999</v>
      </c>
      <c r="J6229">
        <f t="shared" si="291"/>
        <v>2023</v>
      </c>
      <c r="P6229" t="str">
        <f>MID(VLOOKUP($D6229,業務!$A$1:$E$11,2,FALSE),FIND("/",VLOOKUP($D6229,業務!$A$1:$E$11,2,FALSE))+1,2)</f>
        <v>專員</v>
      </c>
      <c r="Q6229">
        <f t="shared" si="292"/>
        <v>0.01</v>
      </c>
      <c r="R6229">
        <f t="shared" si="293"/>
        <v>1015.2</v>
      </c>
    </row>
    <row r="6230" spans="1:18" ht="15.75" customHeight="1">
      <c r="A6230" s="19">
        <v>6229</v>
      </c>
      <c r="B6230" s="4">
        <v>14</v>
      </c>
      <c r="C6230" s="15">
        <v>275</v>
      </c>
      <c r="D6230" s="21">
        <v>4</v>
      </c>
      <c r="E6230" s="22">
        <v>45008</v>
      </c>
      <c r="F6230" s="26">
        <v>100</v>
      </c>
      <c r="G6230" s="24">
        <v>7.0000000000000007E-2</v>
      </c>
      <c r="H6230">
        <f>VLOOKUP($B6230,產品!$A$1:$E$61,4,FALSE)*(1-$G6230)*$F6230</f>
        <v>167400</v>
      </c>
      <c r="I6230" s="58">
        <f>$H6230-VLOOKUP($B6230,產品!$A$2:$E$61,5,FALSE)*F6230-$R6230</f>
        <v>93391.2</v>
      </c>
      <c r="J6230">
        <f t="shared" si="291"/>
        <v>2023</v>
      </c>
      <c r="P6230" t="str">
        <f>MID(VLOOKUP($D6230,業務!$A$1:$E$11,2,FALSE),FIND("/",VLOOKUP($D6230,業務!$A$1:$E$11,2,FALSE))+1,2)</f>
        <v>副理</v>
      </c>
      <c r="Q6230">
        <f t="shared" si="292"/>
        <v>1.2E-2</v>
      </c>
      <c r="R6230">
        <f t="shared" si="293"/>
        <v>2008.8</v>
      </c>
    </row>
    <row r="6231" spans="1:18" ht="15.75" customHeight="1">
      <c r="A6231" s="19">
        <v>6230</v>
      </c>
      <c r="B6231" s="4">
        <v>29</v>
      </c>
      <c r="C6231" s="15">
        <v>1</v>
      </c>
      <c r="D6231" s="21">
        <v>8</v>
      </c>
      <c r="E6231" s="33">
        <v>45008</v>
      </c>
      <c r="F6231" s="14">
        <v>7</v>
      </c>
      <c r="G6231" s="34">
        <v>0.05</v>
      </c>
      <c r="H6231">
        <f>VLOOKUP($B6231,產品!$A$1:$E$61,4,FALSE)*(1-$G6231)*$F6231</f>
        <v>39900</v>
      </c>
      <c r="I6231" s="58">
        <f>$H6231-VLOOKUP($B6231,產品!$A$2:$E$61,5,FALSE)*F6231-$R6231</f>
        <v>14301</v>
      </c>
      <c r="J6231">
        <f t="shared" si="291"/>
        <v>2023</v>
      </c>
      <c r="P6231" t="str">
        <f>MID(VLOOKUP($D6231,業務!$A$1:$E$11,2,FALSE),FIND("/",VLOOKUP($D6231,業務!$A$1:$E$11,2,FALSE))+1,2)</f>
        <v>專員</v>
      </c>
      <c r="Q6231">
        <f t="shared" si="292"/>
        <v>0.01</v>
      </c>
      <c r="R6231">
        <f t="shared" si="293"/>
        <v>399</v>
      </c>
    </row>
    <row r="6232" spans="1:18" ht="15.75" customHeight="1">
      <c r="A6232" s="19">
        <v>6231</v>
      </c>
      <c r="B6232" s="4">
        <v>9</v>
      </c>
      <c r="C6232" s="15">
        <v>273</v>
      </c>
      <c r="D6232" s="21">
        <v>3</v>
      </c>
      <c r="E6232" s="22">
        <v>45009</v>
      </c>
      <c r="F6232" s="26">
        <v>90</v>
      </c>
      <c r="G6232" s="24">
        <v>0.16</v>
      </c>
      <c r="H6232">
        <f>VLOOKUP($B6232,產品!$A$1:$E$61,4,FALSE)*(1-$G6232)*$F6232</f>
        <v>75600</v>
      </c>
      <c r="I6232" s="58">
        <f>$H6232-VLOOKUP($B6232,產品!$A$2:$E$61,5,FALSE)*F6232-$R6232</f>
        <v>38390.400000000001</v>
      </c>
      <c r="J6232">
        <f t="shared" si="291"/>
        <v>2023</v>
      </c>
      <c r="P6232" t="str">
        <f>MID(VLOOKUP($D6232,業務!$A$1:$E$11,2,FALSE),FIND("/",VLOOKUP($D6232,業務!$A$1:$E$11,2,FALSE))+1,2)</f>
        <v>協理</v>
      </c>
      <c r="Q6232">
        <f t="shared" si="292"/>
        <v>1.6E-2</v>
      </c>
      <c r="R6232">
        <f t="shared" si="293"/>
        <v>1209.6000000000001</v>
      </c>
    </row>
    <row r="6233" spans="1:18" ht="15.75" customHeight="1">
      <c r="A6233" s="19">
        <v>6232</v>
      </c>
      <c r="B6233" s="4">
        <v>6</v>
      </c>
      <c r="C6233" s="15">
        <v>6</v>
      </c>
      <c r="D6233" s="21">
        <v>8</v>
      </c>
      <c r="E6233" s="22">
        <v>45009</v>
      </c>
      <c r="F6233" s="26">
        <v>50</v>
      </c>
      <c r="G6233" s="24">
        <v>0.16</v>
      </c>
      <c r="H6233">
        <f>VLOOKUP($B6233,產品!$A$1:$E$61,4,FALSE)*(1-$G6233)*$F6233</f>
        <v>42000</v>
      </c>
      <c r="I6233" s="58">
        <f>$H6233-VLOOKUP($B6233,產品!$A$2:$E$61,5,FALSE)*F6233-$R6233</f>
        <v>21580</v>
      </c>
      <c r="J6233">
        <f t="shared" si="291"/>
        <v>2023</v>
      </c>
      <c r="P6233" t="str">
        <f>MID(VLOOKUP($D6233,業務!$A$1:$E$11,2,FALSE),FIND("/",VLOOKUP($D6233,業務!$A$1:$E$11,2,FALSE))+1,2)</f>
        <v>專員</v>
      </c>
      <c r="Q6233">
        <f t="shared" si="292"/>
        <v>0.01</v>
      </c>
      <c r="R6233">
        <f t="shared" si="293"/>
        <v>420</v>
      </c>
    </row>
    <row r="6234" spans="1:18" ht="15.75" customHeight="1">
      <c r="A6234" s="19">
        <v>6233</v>
      </c>
      <c r="B6234" s="4">
        <v>30</v>
      </c>
      <c r="C6234" s="15">
        <v>9</v>
      </c>
      <c r="D6234" s="21">
        <v>9</v>
      </c>
      <c r="E6234" s="22">
        <v>45009</v>
      </c>
      <c r="F6234" s="26">
        <v>21</v>
      </c>
      <c r="G6234" s="24">
        <v>0.14000000000000001</v>
      </c>
      <c r="H6234">
        <f>VLOOKUP($B6234,產品!$A$1:$E$61,4,FALSE)*(1-$G6234)*$F6234</f>
        <v>117390</v>
      </c>
      <c r="I6234" s="58">
        <f>$H6234-VLOOKUP($B6234,產品!$A$2:$E$61,5,FALSE)*F6234-$R6234</f>
        <v>33729.15</v>
      </c>
      <c r="J6234">
        <f t="shared" si="291"/>
        <v>2023</v>
      </c>
      <c r="P6234" t="str">
        <f>MID(VLOOKUP($D6234,業務!$A$1:$E$11,2,FALSE),FIND("/",VLOOKUP($D6234,業務!$A$1:$E$11,2,FALSE))+1,2)</f>
        <v>經理</v>
      </c>
      <c r="Q6234">
        <f t="shared" si="292"/>
        <v>1.4999999999999999E-2</v>
      </c>
      <c r="R6234">
        <f t="shared" si="293"/>
        <v>1760.85</v>
      </c>
    </row>
    <row r="6235" spans="1:18" ht="15.75" customHeight="1">
      <c r="A6235" s="19">
        <v>6234</v>
      </c>
      <c r="B6235" s="4">
        <v>23</v>
      </c>
      <c r="C6235" s="15">
        <v>4</v>
      </c>
      <c r="D6235" s="21">
        <v>1</v>
      </c>
      <c r="E6235" s="22">
        <v>45009</v>
      </c>
      <c r="F6235" s="26">
        <v>100</v>
      </c>
      <c r="G6235" s="24">
        <v>0.05</v>
      </c>
      <c r="H6235">
        <f>VLOOKUP($B6235,產品!$A$1:$E$61,4,FALSE)*(1-$G6235)*$F6235</f>
        <v>171000</v>
      </c>
      <c r="I6235" s="58">
        <f>$H6235-VLOOKUP($B6235,產品!$A$2:$E$61,5,FALSE)*F6235-$R6235</f>
        <v>97290</v>
      </c>
      <c r="J6235">
        <f t="shared" si="291"/>
        <v>2023</v>
      </c>
      <c r="P6235" t="str">
        <f>MID(VLOOKUP($D6235,業務!$A$1:$E$11,2,FALSE),FIND("/",VLOOKUP($D6235,業務!$A$1:$E$11,2,FALSE))+1,2)</f>
        <v>專員</v>
      </c>
      <c r="Q6235">
        <f t="shared" si="292"/>
        <v>0.01</v>
      </c>
      <c r="R6235">
        <f t="shared" si="293"/>
        <v>1710</v>
      </c>
    </row>
    <row r="6236" spans="1:18" ht="15.75" customHeight="1">
      <c r="A6236" s="19">
        <v>6235</v>
      </c>
      <c r="B6236" s="4">
        <v>9</v>
      </c>
      <c r="C6236" s="15">
        <v>284</v>
      </c>
      <c r="D6236" s="21">
        <v>3</v>
      </c>
      <c r="E6236" s="22">
        <v>45010</v>
      </c>
      <c r="F6236" s="26">
        <v>20</v>
      </c>
      <c r="G6236" s="24">
        <v>0.05</v>
      </c>
      <c r="H6236">
        <f>VLOOKUP($B6236,產品!$A$1:$E$61,4,FALSE)*(1-$G6236)*$F6236</f>
        <v>19000</v>
      </c>
      <c r="I6236" s="58">
        <f>$H6236-VLOOKUP($B6236,產品!$A$2:$E$61,5,FALSE)*F6236-$R6236</f>
        <v>10696</v>
      </c>
      <c r="J6236">
        <f t="shared" si="291"/>
        <v>2023</v>
      </c>
      <c r="P6236" t="str">
        <f>MID(VLOOKUP($D6236,業務!$A$1:$E$11,2,FALSE),FIND("/",VLOOKUP($D6236,業務!$A$1:$E$11,2,FALSE))+1,2)</f>
        <v>協理</v>
      </c>
      <c r="Q6236">
        <f t="shared" si="292"/>
        <v>1.6E-2</v>
      </c>
      <c r="R6236">
        <f t="shared" si="293"/>
        <v>304</v>
      </c>
    </row>
    <row r="6237" spans="1:18" ht="15.75" customHeight="1">
      <c r="A6237" s="19">
        <v>6236</v>
      </c>
      <c r="B6237" s="4">
        <v>18</v>
      </c>
      <c r="C6237" s="15">
        <v>121</v>
      </c>
      <c r="D6237" s="21">
        <v>8</v>
      </c>
      <c r="E6237" s="22">
        <v>45010</v>
      </c>
      <c r="F6237" s="26">
        <v>30</v>
      </c>
      <c r="G6237" s="24">
        <v>0.14000000000000001</v>
      </c>
      <c r="H6237">
        <f>VLOOKUP($B6237,產品!$A$1:$E$61,4,FALSE)*(1-$G6237)*$F6237</f>
        <v>46440</v>
      </c>
      <c r="I6237" s="58">
        <f>$H6237-VLOOKUP($B6237,產品!$A$2:$E$61,5,FALSE)*F6237-$R6237</f>
        <v>24375.599999999999</v>
      </c>
      <c r="J6237">
        <f t="shared" si="291"/>
        <v>2023</v>
      </c>
      <c r="P6237" t="str">
        <f>MID(VLOOKUP($D6237,業務!$A$1:$E$11,2,FALSE),FIND("/",VLOOKUP($D6237,業務!$A$1:$E$11,2,FALSE))+1,2)</f>
        <v>專員</v>
      </c>
      <c r="Q6237">
        <f t="shared" si="292"/>
        <v>0.01</v>
      </c>
      <c r="R6237">
        <f t="shared" si="293"/>
        <v>464.40000000000003</v>
      </c>
    </row>
    <row r="6238" spans="1:18" ht="15.75" customHeight="1">
      <c r="A6238" s="19">
        <v>6237</v>
      </c>
      <c r="B6238" s="4">
        <v>54</v>
      </c>
      <c r="C6238" s="15">
        <v>290</v>
      </c>
      <c r="D6238" s="21">
        <v>3</v>
      </c>
      <c r="E6238" s="22">
        <v>45010</v>
      </c>
      <c r="F6238" s="26">
        <v>7</v>
      </c>
      <c r="G6238" s="24">
        <v>0.06</v>
      </c>
      <c r="H6238">
        <f>VLOOKUP($B6238,產品!$A$1:$E$61,4,FALSE)*(1-$G6238)*$F6238</f>
        <v>118440</v>
      </c>
      <c r="I6238" s="58">
        <f>$H6238-VLOOKUP($B6238,產品!$A$2:$E$61,5,FALSE)*F6238-$R6238</f>
        <v>28344.959999999999</v>
      </c>
      <c r="J6238">
        <f t="shared" si="291"/>
        <v>2023</v>
      </c>
      <c r="P6238" t="str">
        <f>MID(VLOOKUP($D6238,業務!$A$1:$E$11,2,FALSE),FIND("/",VLOOKUP($D6238,業務!$A$1:$E$11,2,FALSE))+1,2)</f>
        <v>協理</v>
      </c>
      <c r="Q6238">
        <f t="shared" si="292"/>
        <v>1.6E-2</v>
      </c>
      <c r="R6238">
        <f t="shared" si="293"/>
        <v>1895.04</v>
      </c>
    </row>
    <row r="6239" spans="1:18" ht="15.75" customHeight="1">
      <c r="A6239" s="19">
        <v>6238</v>
      </c>
      <c r="B6239" s="4">
        <v>20</v>
      </c>
      <c r="C6239" s="15">
        <v>290</v>
      </c>
      <c r="D6239" s="21">
        <v>5</v>
      </c>
      <c r="E6239" s="22">
        <v>45010</v>
      </c>
      <c r="F6239" s="26">
        <v>50</v>
      </c>
      <c r="G6239" s="24">
        <v>0.13</v>
      </c>
      <c r="H6239">
        <f>VLOOKUP($B6239,產品!$A$1:$E$61,4,FALSE)*(1-$G6239)*$F6239</f>
        <v>78300</v>
      </c>
      <c r="I6239" s="58">
        <f>$H6239-VLOOKUP($B6239,產品!$A$2:$E$61,5,FALSE)*F6239-$R6239</f>
        <v>41517</v>
      </c>
      <c r="J6239">
        <f t="shared" si="291"/>
        <v>2023</v>
      </c>
      <c r="P6239" t="str">
        <f>MID(VLOOKUP($D6239,業務!$A$1:$E$11,2,FALSE),FIND("/",VLOOKUP($D6239,業務!$A$1:$E$11,2,FALSE))+1,2)</f>
        <v>專員</v>
      </c>
      <c r="Q6239">
        <f t="shared" si="292"/>
        <v>0.01</v>
      </c>
      <c r="R6239">
        <f t="shared" si="293"/>
        <v>783</v>
      </c>
    </row>
    <row r="6240" spans="1:18" ht="15.75" customHeight="1">
      <c r="A6240" s="19">
        <v>6239</v>
      </c>
      <c r="B6240" s="4">
        <v>32</v>
      </c>
      <c r="C6240" s="15">
        <v>3</v>
      </c>
      <c r="D6240" s="21">
        <v>8</v>
      </c>
      <c r="E6240" s="22">
        <v>45010</v>
      </c>
      <c r="F6240" s="26">
        <v>6</v>
      </c>
      <c r="G6240" s="24">
        <v>0.13</v>
      </c>
      <c r="H6240">
        <f>VLOOKUP($B6240,產品!$A$1:$E$61,4,FALSE)*(1-$G6240)*$F6240</f>
        <v>39150</v>
      </c>
      <c r="I6240" s="58">
        <f>$H6240-VLOOKUP($B6240,產品!$A$2:$E$61,5,FALSE)*F6240-$R6240</f>
        <v>11758.5</v>
      </c>
      <c r="J6240">
        <f t="shared" si="291"/>
        <v>2023</v>
      </c>
      <c r="P6240" t="str">
        <f>MID(VLOOKUP($D6240,業務!$A$1:$E$11,2,FALSE),FIND("/",VLOOKUP($D6240,業務!$A$1:$E$11,2,FALSE))+1,2)</f>
        <v>專員</v>
      </c>
      <c r="Q6240">
        <f t="shared" si="292"/>
        <v>0.01</v>
      </c>
      <c r="R6240">
        <f t="shared" si="293"/>
        <v>391.5</v>
      </c>
    </row>
    <row r="6241" spans="1:18" ht="15.75" customHeight="1">
      <c r="A6241" s="19">
        <v>6240</v>
      </c>
      <c r="B6241" s="4">
        <v>9</v>
      </c>
      <c r="C6241" s="15">
        <v>262</v>
      </c>
      <c r="D6241" s="21">
        <v>8</v>
      </c>
      <c r="E6241" s="22">
        <v>45011</v>
      </c>
      <c r="F6241" s="26">
        <v>90</v>
      </c>
      <c r="G6241" s="24">
        <v>7.0000000000000007E-2</v>
      </c>
      <c r="H6241">
        <f>VLOOKUP($B6241,產品!$A$1:$E$61,4,FALSE)*(1-$G6241)*$F6241</f>
        <v>83699.999999999985</v>
      </c>
      <c r="I6241" s="58">
        <f>$H6241-VLOOKUP($B6241,產品!$A$2:$E$61,5,FALSE)*F6241-$R6241</f>
        <v>46862.999999999985</v>
      </c>
      <c r="J6241">
        <f t="shared" si="291"/>
        <v>2023</v>
      </c>
      <c r="P6241" t="str">
        <f>MID(VLOOKUP($D6241,業務!$A$1:$E$11,2,FALSE),FIND("/",VLOOKUP($D6241,業務!$A$1:$E$11,2,FALSE))+1,2)</f>
        <v>專員</v>
      </c>
      <c r="Q6241">
        <f t="shared" si="292"/>
        <v>0.01</v>
      </c>
      <c r="R6241">
        <f t="shared" si="293"/>
        <v>836.99999999999989</v>
      </c>
    </row>
    <row r="6242" spans="1:18" ht="15.75" customHeight="1">
      <c r="A6242" s="19">
        <v>6241</v>
      </c>
      <c r="B6242" s="4">
        <v>39</v>
      </c>
      <c r="C6242" s="15">
        <v>11</v>
      </c>
      <c r="D6242" s="21">
        <v>2</v>
      </c>
      <c r="E6242" s="22">
        <v>45011</v>
      </c>
      <c r="F6242" s="26">
        <v>5</v>
      </c>
      <c r="G6242" s="24">
        <v>0.05</v>
      </c>
      <c r="H6242">
        <f>VLOOKUP($B6242,產品!$A$1:$E$61,4,FALSE)*(1-$G6242)*$F6242</f>
        <v>85500</v>
      </c>
      <c r="I6242" s="58">
        <f>$H6242-VLOOKUP($B6242,產品!$A$2:$E$61,5,FALSE)*F6242-$R6242</f>
        <v>25717.5</v>
      </c>
      <c r="J6242">
        <f t="shared" si="291"/>
        <v>2023</v>
      </c>
      <c r="P6242" t="str">
        <f>MID(VLOOKUP($D6242,業務!$A$1:$E$11,2,FALSE),FIND("/",VLOOKUP($D6242,業務!$A$1:$E$11,2,FALSE))+1,2)</f>
        <v>經理</v>
      </c>
      <c r="Q6242">
        <f t="shared" si="292"/>
        <v>1.4999999999999999E-2</v>
      </c>
      <c r="R6242">
        <f t="shared" si="293"/>
        <v>1282.5</v>
      </c>
    </row>
    <row r="6243" spans="1:18" ht="15.75" customHeight="1">
      <c r="A6243" s="19">
        <v>6242</v>
      </c>
      <c r="B6243" s="4">
        <v>55</v>
      </c>
      <c r="C6243" s="15">
        <v>266</v>
      </c>
      <c r="D6243" s="21">
        <v>5</v>
      </c>
      <c r="E6243" s="22">
        <v>45011</v>
      </c>
      <c r="F6243" s="26">
        <v>9</v>
      </c>
      <c r="G6243" s="24">
        <v>0.12</v>
      </c>
      <c r="H6243">
        <f>VLOOKUP($B6243,產品!$A$1:$E$61,4,FALSE)*(1-$G6243)*$F6243</f>
        <v>158400</v>
      </c>
      <c r="I6243" s="58">
        <f>$H6243-VLOOKUP($B6243,產品!$A$2:$E$61,5,FALSE)*F6243-$R6243</f>
        <v>30816</v>
      </c>
      <c r="J6243">
        <f t="shared" si="291"/>
        <v>2023</v>
      </c>
      <c r="P6243" t="str">
        <f>MID(VLOOKUP($D6243,業務!$A$1:$E$11,2,FALSE),FIND("/",VLOOKUP($D6243,業務!$A$1:$E$11,2,FALSE))+1,2)</f>
        <v>專員</v>
      </c>
      <c r="Q6243">
        <f t="shared" si="292"/>
        <v>0.01</v>
      </c>
      <c r="R6243">
        <f t="shared" si="293"/>
        <v>1584</v>
      </c>
    </row>
    <row r="6244" spans="1:18" ht="15.75" customHeight="1">
      <c r="A6244" s="19">
        <v>6243</v>
      </c>
      <c r="B6244" s="4">
        <v>18</v>
      </c>
      <c r="C6244" s="15">
        <v>268</v>
      </c>
      <c r="D6244" s="21">
        <v>8</v>
      </c>
      <c r="E6244" s="33">
        <v>45011</v>
      </c>
      <c r="F6244" s="14">
        <v>35</v>
      </c>
      <c r="G6244" s="34">
        <v>0.2</v>
      </c>
      <c r="H6244">
        <f>VLOOKUP($B6244,產品!$A$1:$E$61,4,FALSE)*(1-$G6244)*$F6244</f>
        <v>50400</v>
      </c>
      <c r="I6244" s="58">
        <f>$H6244-VLOOKUP($B6244,產品!$A$2:$E$61,5,FALSE)*F6244-$R6244</f>
        <v>24696</v>
      </c>
      <c r="J6244">
        <f t="shared" si="291"/>
        <v>2023</v>
      </c>
      <c r="P6244" t="str">
        <f>MID(VLOOKUP($D6244,業務!$A$1:$E$11,2,FALSE),FIND("/",VLOOKUP($D6244,業務!$A$1:$E$11,2,FALSE))+1,2)</f>
        <v>專員</v>
      </c>
      <c r="Q6244">
        <f t="shared" si="292"/>
        <v>0.01</v>
      </c>
      <c r="R6244">
        <f t="shared" si="293"/>
        <v>504</v>
      </c>
    </row>
    <row r="6245" spans="1:18" ht="15.75" customHeight="1">
      <c r="A6245" s="19">
        <v>6244</v>
      </c>
      <c r="B6245" s="4">
        <v>18</v>
      </c>
      <c r="C6245" s="15">
        <v>115</v>
      </c>
      <c r="D6245" s="21">
        <v>2</v>
      </c>
      <c r="E6245" s="22">
        <v>45012</v>
      </c>
      <c r="F6245" s="26">
        <v>100</v>
      </c>
      <c r="G6245" s="24">
        <v>0.05</v>
      </c>
      <c r="H6245">
        <f>VLOOKUP($B6245,產品!$A$1:$E$61,4,FALSE)*(1-$G6245)*$F6245</f>
        <v>171000</v>
      </c>
      <c r="I6245" s="58">
        <f>$H6245-VLOOKUP($B6245,產品!$A$2:$E$61,5,FALSE)*F6245-$R6245</f>
        <v>96435</v>
      </c>
      <c r="J6245">
        <f t="shared" si="291"/>
        <v>2023</v>
      </c>
      <c r="P6245" t="str">
        <f>MID(VLOOKUP($D6245,業務!$A$1:$E$11,2,FALSE),FIND("/",VLOOKUP($D6245,業務!$A$1:$E$11,2,FALSE))+1,2)</f>
        <v>經理</v>
      </c>
      <c r="Q6245">
        <f t="shared" si="292"/>
        <v>1.4999999999999999E-2</v>
      </c>
      <c r="R6245">
        <f t="shared" si="293"/>
        <v>2565</v>
      </c>
    </row>
    <row r="6246" spans="1:18" ht="15.75" customHeight="1">
      <c r="A6246" s="19">
        <v>6245</v>
      </c>
      <c r="B6246" s="4">
        <v>49</v>
      </c>
      <c r="C6246" s="15">
        <v>271</v>
      </c>
      <c r="D6246" s="21">
        <v>3</v>
      </c>
      <c r="E6246" s="22">
        <v>45012</v>
      </c>
      <c r="F6246" s="26">
        <v>9</v>
      </c>
      <c r="G6246" s="24">
        <v>7.0000000000000007E-2</v>
      </c>
      <c r="H6246">
        <f>VLOOKUP($B6246,產品!$A$1:$E$61,4,FALSE)*(1-$G6246)*$F6246</f>
        <v>125549.99999999999</v>
      </c>
      <c r="I6246" s="58">
        <f>$H6246-VLOOKUP($B6246,產品!$A$2:$E$61,5,FALSE)*F6246-$R6246</f>
        <v>29041.199999999986</v>
      </c>
      <c r="J6246">
        <f t="shared" si="291"/>
        <v>2023</v>
      </c>
      <c r="P6246" t="str">
        <f>MID(VLOOKUP($D6246,業務!$A$1:$E$11,2,FALSE),FIND("/",VLOOKUP($D6246,業務!$A$1:$E$11,2,FALSE))+1,2)</f>
        <v>協理</v>
      </c>
      <c r="Q6246">
        <f t="shared" si="292"/>
        <v>1.6E-2</v>
      </c>
      <c r="R6246">
        <f t="shared" si="293"/>
        <v>2008.7999999999997</v>
      </c>
    </row>
    <row r="6247" spans="1:18" ht="15.75" customHeight="1">
      <c r="A6247" s="19">
        <v>6246</v>
      </c>
      <c r="B6247" s="4">
        <v>14</v>
      </c>
      <c r="C6247" s="15">
        <v>284</v>
      </c>
      <c r="D6247" s="21">
        <v>6</v>
      </c>
      <c r="E6247" s="33">
        <v>45012</v>
      </c>
      <c r="F6247" s="14">
        <v>11</v>
      </c>
      <c r="G6247" s="34">
        <v>0.14000000000000001</v>
      </c>
      <c r="H6247">
        <f>VLOOKUP($B6247,產品!$A$1:$E$61,4,FALSE)*(1-$G6247)*$F6247</f>
        <v>17028</v>
      </c>
      <c r="I6247" s="58">
        <f>$H6247-VLOOKUP($B6247,產品!$A$2:$E$61,5,FALSE)*F6247-$R6247</f>
        <v>8937.7199999999993</v>
      </c>
      <c r="J6247">
        <f t="shared" si="291"/>
        <v>2023</v>
      </c>
      <c r="P6247" t="str">
        <f>MID(VLOOKUP($D6247,業務!$A$1:$E$11,2,FALSE),FIND("/",VLOOKUP($D6247,業務!$A$1:$E$11,2,FALSE))+1,2)</f>
        <v>專員</v>
      </c>
      <c r="Q6247">
        <f t="shared" si="292"/>
        <v>0.01</v>
      </c>
      <c r="R6247">
        <f t="shared" si="293"/>
        <v>170.28</v>
      </c>
    </row>
    <row r="6248" spans="1:18" ht="15.75" customHeight="1">
      <c r="A6248" s="19">
        <v>6247</v>
      </c>
      <c r="B6248" s="4">
        <v>19</v>
      </c>
      <c r="C6248" s="15">
        <v>5</v>
      </c>
      <c r="D6248" s="21">
        <v>9</v>
      </c>
      <c r="E6248" s="33">
        <v>45013</v>
      </c>
      <c r="F6248" s="14">
        <v>60</v>
      </c>
      <c r="G6248" s="34">
        <v>0.12</v>
      </c>
      <c r="H6248">
        <f>VLOOKUP($B6248,產品!$A$1:$E$61,4,FALSE)*(1-$G6248)*$F6248</f>
        <v>95040</v>
      </c>
      <c r="I6248" s="58">
        <f>$H6248-VLOOKUP($B6248,產品!$A$2:$E$61,5,FALSE)*F6248-$R6248</f>
        <v>50414.400000000001</v>
      </c>
      <c r="J6248">
        <f t="shared" si="291"/>
        <v>2023</v>
      </c>
      <c r="P6248" t="str">
        <f>MID(VLOOKUP($D6248,業務!$A$1:$E$11,2,FALSE),FIND("/",VLOOKUP($D6248,業務!$A$1:$E$11,2,FALSE))+1,2)</f>
        <v>經理</v>
      </c>
      <c r="Q6248">
        <f t="shared" si="292"/>
        <v>1.4999999999999999E-2</v>
      </c>
      <c r="R6248">
        <f t="shared" si="293"/>
        <v>1425.6</v>
      </c>
    </row>
    <row r="6249" spans="1:18" ht="15.75" customHeight="1">
      <c r="A6249" s="19">
        <v>6248</v>
      </c>
      <c r="B6249" s="4">
        <v>27</v>
      </c>
      <c r="C6249" s="15">
        <v>113</v>
      </c>
      <c r="D6249" s="21">
        <v>4</v>
      </c>
      <c r="E6249" s="22">
        <v>45013</v>
      </c>
      <c r="F6249" s="26">
        <v>3</v>
      </c>
      <c r="G6249" s="24">
        <v>0.16</v>
      </c>
      <c r="H6249">
        <f>VLOOKUP($B6249,產品!$A$1:$E$61,4,FALSE)*(1-$G6249)*$F6249</f>
        <v>17640</v>
      </c>
      <c r="I6249" s="58">
        <f>$H6249-VLOOKUP($B6249,產品!$A$2:$E$61,5,FALSE)*F6249-$R6249</f>
        <v>4828.32</v>
      </c>
      <c r="J6249">
        <f t="shared" si="291"/>
        <v>2023</v>
      </c>
      <c r="P6249" t="str">
        <f>MID(VLOOKUP($D6249,業務!$A$1:$E$11,2,FALSE),FIND("/",VLOOKUP($D6249,業務!$A$1:$E$11,2,FALSE))+1,2)</f>
        <v>副理</v>
      </c>
      <c r="Q6249">
        <f t="shared" si="292"/>
        <v>1.2E-2</v>
      </c>
      <c r="R6249">
        <f t="shared" si="293"/>
        <v>211.68</v>
      </c>
    </row>
    <row r="6250" spans="1:18" ht="15.75" customHeight="1">
      <c r="A6250" s="19">
        <v>6249</v>
      </c>
      <c r="B6250" s="4">
        <v>60</v>
      </c>
      <c r="C6250" s="15">
        <v>2</v>
      </c>
      <c r="D6250" s="21">
        <v>2</v>
      </c>
      <c r="E6250" s="22">
        <v>45013</v>
      </c>
      <c r="F6250" s="26">
        <v>9</v>
      </c>
      <c r="G6250" s="24">
        <v>7.0000000000000007E-2</v>
      </c>
      <c r="H6250">
        <f>VLOOKUP($B6250,產品!$A$1:$E$61,4,FALSE)*(1-$G6250)*$F6250</f>
        <v>209250</v>
      </c>
      <c r="I6250" s="58">
        <f>$H6250-VLOOKUP($B6250,產品!$A$2:$E$61,5,FALSE)*F6250-$R6250</f>
        <v>48611.25</v>
      </c>
      <c r="J6250">
        <f t="shared" si="291"/>
        <v>2023</v>
      </c>
      <c r="P6250" t="str">
        <f>MID(VLOOKUP($D6250,業務!$A$1:$E$11,2,FALSE),FIND("/",VLOOKUP($D6250,業務!$A$1:$E$11,2,FALSE))+1,2)</f>
        <v>經理</v>
      </c>
      <c r="Q6250">
        <f t="shared" si="292"/>
        <v>1.4999999999999999E-2</v>
      </c>
      <c r="R6250">
        <f t="shared" si="293"/>
        <v>3138.75</v>
      </c>
    </row>
    <row r="6251" spans="1:18" ht="15.75" customHeight="1">
      <c r="A6251" s="19">
        <v>6250</v>
      </c>
      <c r="B6251" s="4">
        <v>2</v>
      </c>
      <c r="C6251" s="15">
        <v>4</v>
      </c>
      <c r="D6251" s="21">
        <v>10</v>
      </c>
      <c r="E6251" s="22">
        <v>45014</v>
      </c>
      <c r="F6251" s="26">
        <v>20</v>
      </c>
      <c r="G6251" s="24">
        <v>0.11</v>
      </c>
      <c r="H6251">
        <f>VLOOKUP($B6251,產品!$A$1:$E$61,4,FALSE)*(1-$G6251)*$F6251</f>
        <v>17800</v>
      </c>
      <c r="I6251" s="58">
        <f>$H6251-VLOOKUP($B6251,產品!$A$2:$E$61,5,FALSE)*F6251-$R6251</f>
        <v>9622</v>
      </c>
      <c r="J6251">
        <f t="shared" si="291"/>
        <v>2023</v>
      </c>
      <c r="P6251" t="str">
        <f>MID(VLOOKUP($D6251,業務!$A$1:$E$11,2,FALSE),FIND("/",VLOOKUP($D6251,業務!$A$1:$E$11,2,FALSE))+1,2)</f>
        <v>專員</v>
      </c>
      <c r="Q6251">
        <f t="shared" si="292"/>
        <v>0.01</v>
      </c>
      <c r="R6251">
        <f t="shared" si="293"/>
        <v>178</v>
      </c>
    </row>
    <row r="6252" spans="1:18" ht="15.75" customHeight="1">
      <c r="A6252" s="19">
        <v>6251</v>
      </c>
      <c r="B6252" s="4">
        <v>47</v>
      </c>
      <c r="C6252" s="15">
        <v>4</v>
      </c>
      <c r="D6252" s="21">
        <v>4</v>
      </c>
      <c r="E6252" s="22">
        <v>45014</v>
      </c>
      <c r="F6252" s="26">
        <v>10</v>
      </c>
      <c r="G6252" s="24">
        <v>0.19</v>
      </c>
      <c r="H6252">
        <f>VLOOKUP($B6252,產品!$A$1:$E$61,4,FALSE)*(1-$G6252)*$F6252</f>
        <v>162000.00000000003</v>
      </c>
      <c r="I6252" s="58">
        <f>$H6252-VLOOKUP($B6252,產品!$A$2:$E$61,5,FALSE)*F6252-$R6252</f>
        <v>30056.000000000029</v>
      </c>
      <c r="J6252">
        <f t="shared" si="291"/>
        <v>2023</v>
      </c>
      <c r="P6252" t="str">
        <f>MID(VLOOKUP($D6252,業務!$A$1:$E$11,2,FALSE),FIND("/",VLOOKUP($D6252,業務!$A$1:$E$11,2,FALSE))+1,2)</f>
        <v>副理</v>
      </c>
      <c r="Q6252">
        <f t="shared" si="292"/>
        <v>1.2E-2</v>
      </c>
      <c r="R6252">
        <f t="shared" si="293"/>
        <v>1944.0000000000005</v>
      </c>
    </row>
    <row r="6253" spans="1:18" ht="15.75" customHeight="1">
      <c r="A6253" s="19">
        <v>6252</v>
      </c>
      <c r="B6253" s="4">
        <v>36</v>
      </c>
      <c r="C6253" s="15">
        <v>4</v>
      </c>
      <c r="D6253" s="21">
        <v>7</v>
      </c>
      <c r="E6253" s="22">
        <v>45014</v>
      </c>
      <c r="F6253" s="26">
        <v>6</v>
      </c>
      <c r="G6253" s="24">
        <v>7.0000000000000007E-2</v>
      </c>
      <c r="H6253">
        <f>VLOOKUP($B6253,產品!$A$1:$E$61,4,FALSE)*(1-$G6253)*$F6253</f>
        <v>50220</v>
      </c>
      <c r="I6253" s="58">
        <f>$H6253-VLOOKUP($B6253,產品!$A$2:$E$61,5,FALSE)*F6253-$R6253</f>
        <v>17217.36</v>
      </c>
      <c r="J6253">
        <f t="shared" si="291"/>
        <v>2023</v>
      </c>
      <c r="P6253" t="str">
        <f>MID(VLOOKUP($D6253,業務!$A$1:$E$11,2,FALSE),FIND("/",VLOOKUP($D6253,業務!$A$1:$E$11,2,FALSE))+1,2)</f>
        <v>副理</v>
      </c>
      <c r="Q6253">
        <f t="shared" si="292"/>
        <v>1.2E-2</v>
      </c>
      <c r="R6253">
        <f t="shared" si="293"/>
        <v>602.64</v>
      </c>
    </row>
    <row r="6254" spans="1:18" ht="15.75" customHeight="1">
      <c r="A6254" s="19">
        <v>6253</v>
      </c>
      <c r="B6254" s="4">
        <v>11</v>
      </c>
      <c r="C6254" s="15">
        <v>266</v>
      </c>
      <c r="D6254" s="21">
        <v>1</v>
      </c>
      <c r="E6254" s="22">
        <v>45015</v>
      </c>
      <c r="F6254" s="26">
        <v>20</v>
      </c>
      <c r="G6254" s="24">
        <v>7.0000000000000007E-2</v>
      </c>
      <c r="H6254">
        <f>VLOOKUP($B6254,產品!$A$1:$E$61,4,FALSE)*(1-$G6254)*$F6254</f>
        <v>18599.999999999996</v>
      </c>
      <c r="I6254" s="58">
        <f>$H6254-VLOOKUP($B6254,產品!$A$2:$E$61,5,FALSE)*F6254-$R6254</f>
        <v>10413.999999999996</v>
      </c>
      <c r="J6254">
        <f t="shared" si="291"/>
        <v>2023</v>
      </c>
      <c r="P6254" t="str">
        <f>MID(VLOOKUP($D6254,業務!$A$1:$E$11,2,FALSE),FIND("/",VLOOKUP($D6254,業務!$A$1:$E$11,2,FALSE))+1,2)</f>
        <v>專員</v>
      </c>
      <c r="Q6254">
        <f t="shared" si="292"/>
        <v>0.01</v>
      </c>
      <c r="R6254">
        <f t="shared" si="293"/>
        <v>185.99999999999997</v>
      </c>
    </row>
    <row r="6255" spans="1:18" ht="15.75" customHeight="1">
      <c r="A6255" s="19">
        <v>6254</v>
      </c>
      <c r="B6255" s="4">
        <v>31</v>
      </c>
      <c r="C6255" s="15">
        <v>267</v>
      </c>
      <c r="D6255" s="21">
        <v>8</v>
      </c>
      <c r="E6255" s="22">
        <v>45015</v>
      </c>
      <c r="F6255" s="26">
        <v>3</v>
      </c>
      <c r="G6255" s="24">
        <v>0.13</v>
      </c>
      <c r="H6255">
        <f>VLOOKUP($B6255,產品!$A$1:$E$61,4,FALSE)*(1-$G6255)*$F6255</f>
        <v>18270</v>
      </c>
      <c r="I6255" s="58">
        <f>$H6255-VLOOKUP($B6255,產品!$A$2:$E$61,5,FALSE)*F6255-$R6255</f>
        <v>5487.3</v>
      </c>
      <c r="J6255">
        <f t="shared" si="291"/>
        <v>2023</v>
      </c>
      <c r="P6255" t="str">
        <f>MID(VLOOKUP($D6255,業務!$A$1:$E$11,2,FALSE),FIND("/",VLOOKUP($D6255,業務!$A$1:$E$11,2,FALSE))+1,2)</f>
        <v>專員</v>
      </c>
      <c r="Q6255">
        <f t="shared" si="292"/>
        <v>0.01</v>
      </c>
      <c r="R6255">
        <f t="shared" si="293"/>
        <v>182.70000000000002</v>
      </c>
    </row>
    <row r="6256" spans="1:18" ht="15.75" customHeight="1">
      <c r="A6256" s="19">
        <v>6255</v>
      </c>
      <c r="B6256" s="4">
        <v>13</v>
      </c>
      <c r="C6256" s="15">
        <v>9</v>
      </c>
      <c r="D6256" s="21">
        <v>10</v>
      </c>
      <c r="E6256" s="33">
        <v>45015</v>
      </c>
      <c r="F6256" s="14">
        <v>70</v>
      </c>
      <c r="G6256" s="34">
        <v>0.06</v>
      </c>
      <c r="H6256">
        <f>VLOOKUP($B6256,產品!$A$1:$E$61,4,FALSE)*(1-$G6256)*$F6256</f>
        <v>118440</v>
      </c>
      <c r="I6256" s="58">
        <f>$H6256-VLOOKUP($B6256,產品!$A$2:$E$61,5,FALSE)*F6256-$R6256</f>
        <v>66855.600000000006</v>
      </c>
      <c r="J6256">
        <f t="shared" si="291"/>
        <v>2023</v>
      </c>
      <c r="P6256" t="str">
        <f>MID(VLOOKUP($D6256,業務!$A$1:$E$11,2,FALSE),FIND("/",VLOOKUP($D6256,業務!$A$1:$E$11,2,FALSE))+1,2)</f>
        <v>專員</v>
      </c>
      <c r="Q6256">
        <f t="shared" si="292"/>
        <v>0.01</v>
      </c>
      <c r="R6256">
        <f t="shared" si="293"/>
        <v>1184.4000000000001</v>
      </c>
    </row>
    <row r="6257" spans="1:18" ht="15.75" customHeight="1">
      <c r="A6257" s="19">
        <v>6256</v>
      </c>
      <c r="B6257" s="4">
        <v>31</v>
      </c>
      <c r="C6257" s="15">
        <v>121</v>
      </c>
      <c r="D6257" s="21">
        <v>5</v>
      </c>
      <c r="E6257" s="33">
        <v>45015</v>
      </c>
      <c r="F6257" s="14">
        <v>8</v>
      </c>
      <c r="G6257" s="34">
        <v>0.1</v>
      </c>
      <c r="H6257">
        <f>VLOOKUP($B6257,產品!$A$1:$E$61,4,FALSE)*(1-$G6257)*$F6257</f>
        <v>50400</v>
      </c>
      <c r="I6257" s="58">
        <f>$H6257-VLOOKUP($B6257,產品!$A$2:$E$61,5,FALSE)*F6257-$R6257</f>
        <v>16296</v>
      </c>
      <c r="J6257">
        <f t="shared" si="291"/>
        <v>2023</v>
      </c>
      <c r="P6257" t="str">
        <f>MID(VLOOKUP($D6257,業務!$A$1:$E$11,2,FALSE),FIND("/",VLOOKUP($D6257,業務!$A$1:$E$11,2,FALSE))+1,2)</f>
        <v>專員</v>
      </c>
      <c r="Q6257">
        <f t="shared" si="292"/>
        <v>0.01</v>
      </c>
      <c r="R6257">
        <f t="shared" si="293"/>
        <v>504</v>
      </c>
    </row>
    <row r="6258" spans="1:18" ht="15.75" customHeight="1">
      <c r="A6258" s="19">
        <v>6257</v>
      </c>
      <c r="B6258" s="4">
        <v>55</v>
      </c>
      <c r="C6258" s="15">
        <v>116</v>
      </c>
      <c r="D6258" s="21">
        <v>8</v>
      </c>
      <c r="E6258" s="22">
        <v>45016</v>
      </c>
      <c r="F6258" s="26">
        <v>10</v>
      </c>
      <c r="G6258" s="24">
        <v>0.12</v>
      </c>
      <c r="H6258">
        <f>VLOOKUP($B6258,產品!$A$1:$E$61,4,FALSE)*(1-$G6258)*$F6258</f>
        <v>176000</v>
      </c>
      <c r="I6258" s="58">
        <f>$H6258-VLOOKUP($B6258,產品!$A$2:$E$61,5,FALSE)*F6258-$R6258</f>
        <v>34240</v>
      </c>
      <c r="J6258">
        <f t="shared" si="291"/>
        <v>2023</v>
      </c>
      <c r="P6258" t="str">
        <f>MID(VLOOKUP($D6258,業務!$A$1:$E$11,2,FALSE),FIND("/",VLOOKUP($D6258,業務!$A$1:$E$11,2,FALSE))+1,2)</f>
        <v>專員</v>
      </c>
      <c r="Q6258">
        <f t="shared" si="292"/>
        <v>0.01</v>
      </c>
      <c r="R6258">
        <f t="shared" si="293"/>
        <v>1760</v>
      </c>
    </row>
    <row r="6259" spans="1:18" ht="15.75" customHeight="1">
      <c r="A6259" s="19">
        <v>6258</v>
      </c>
      <c r="B6259" s="4">
        <v>16</v>
      </c>
      <c r="C6259" s="15">
        <v>117</v>
      </c>
      <c r="D6259" s="21">
        <v>9</v>
      </c>
      <c r="E6259" s="22">
        <v>45016</v>
      </c>
      <c r="F6259" s="26">
        <v>120</v>
      </c>
      <c r="G6259" s="24">
        <v>0.05</v>
      </c>
      <c r="H6259">
        <f>VLOOKUP($B6259,產品!$A$1:$E$61,4,FALSE)*(1-$G6259)*$F6259</f>
        <v>205200</v>
      </c>
      <c r="I6259" s="58">
        <f>$H6259-VLOOKUP($B6259,產品!$A$2:$E$61,5,FALSE)*F6259-$R6259</f>
        <v>115722</v>
      </c>
      <c r="J6259">
        <f t="shared" si="291"/>
        <v>2023</v>
      </c>
      <c r="P6259" t="str">
        <f>MID(VLOOKUP($D6259,業務!$A$1:$E$11,2,FALSE),FIND("/",VLOOKUP($D6259,業務!$A$1:$E$11,2,FALSE))+1,2)</f>
        <v>經理</v>
      </c>
      <c r="Q6259">
        <f t="shared" si="292"/>
        <v>1.4999999999999999E-2</v>
      </c>
      <c r="R6259">
        <f t="shared" si="293"/>
        <v>3078</v>
      </c>
    </row>
    <row r="6260" spans="1:18" ht="15.75" customHeight="1">
      <c r="A6260" s="19">
        <v>6259</v>
      </c>
      <c r="B6260" s="4">
        <v>23</v>
      </c>
      <c r="C6260" s="15">
        <v>257</v>
      </c>
      <c r="D6260" s="21">
        <v>2</v>
      </c>
      <c r="E6260" s="22">
        <v>45016</v>
      </c>
      <c r="F6260" s="26">
        <v>15</v>
      </c>
      <c r="G6260" s="24">
        <v>0.19</v>
      </c>
      <c r="H6260">
        <f>VLOOKUP($B6260,產品!$A$1:$E$61,4,FALSE)*(1-$G6260)*$F6260</f>
        <v>21870</v>
      </c>
      <c r="I6260" s="58">
        <f>$H6260-VLOOKUP($B6260,產品!$A$2:$E$61,5,FALSE)*F6260-$R6260</f>
        <v>10741.95</v>
      </c>
      <c r="J6260">
        <f t="shared" si="291"/>
        <v>2023</v>
      </c>
      <c r="P6260" t="str">
        <f>MID(VLOOKUP($D6260,業務!$A$1:$E$11,2,FALSE),FIND("/",VLOOKUP($D6260,業務!$A$1:$E$11,2,FALSE))+1,2)</f>
        <v>經理</v>
      </c>
      <c r="Q6260">
        <f t="shared" si="292"/>
        <v>1.4999999999999999E-2</v>
      </c>
      <c r="R6260">
        <f t="shared" si="293"/>
        <v>328.05</v>
      </c>
    </row>
    <row r="6261" spans="1:18" ht="15.75" customHeight="1">
      <c r="A6261" s="19">
        <v>6260</v>
      </c>
      <c r="B6261" s="4">
        <v>35</v>
      </c>
      <c r="C6261" s="15">
        <v>3</v>
      </c>
      <c r="D6261" s="21">
        <v>9</v>
      </c>
      <c r="E6261" s="33">
        <v>45016</v>
      </c>
      <c r="F6261" s="14">
        <v>6</v>
      </c>
      <c r="G6261" s="34">
        <v>7.0000000000000007E-2</v>
      </c>
      <c r="H6261">
        <f>VLOOKUP($B6261,產品!$A$1:$E$61,4,FALSE)*(1-$G6261)*$F6261</f>
        <v>47429.999999999993</v>
      </c>
      <c r="I6261" s="58">
        <f>$H6261-VLOOKUP($B6261,產品!$A$2:$E$61,5,FALSE)*F6261-$R6261</f>
        <v>16118.549999999992</v>
      </c>
      <c r="J6261">
        <f t="shared" si="291"/>
        <v>2023</v>
      </c>
      <c r="P6261" t="str">
        <f>MID(VLOOKUP($D6261,業務!$A$1:$E$11,2,FALSE),FIND("/",VLOOKUP($D6261,業務!$A$1:$E$11,2,FALSE))+1,2)</f>
        <v>經理</v>
      </c>
      <c r="Q6261">
        <f t="shared" si="292"/>
        <v>1.4999999999999999E-2</v>
      </c>
      <c r="R6261">
        <f t="shared" si="293"/>
        <v>711.44999999999982</v>
      </c>
    </row>
    <row r="6262" spans="1:18" ht="15.75" customHeight="1">
      <c r="A6262" s="19">
        <v>6261</v>
      </c>
      <c r="B6262" s="4">
        <v>59</v>
      </c>
      <c r="C6262" s="15">
        <v>9</v>
      </c>
      <c r="D6262" s="21">
        <v>10</v>
      </c>
      <c r="E6262" s="22">
        <v>45017</v>
      </c>
      <c r="F6262" s="26">
        <v>4</v>
      </c>
      <c r="G6262" s="24">
        <v>0.09</v>
      </c>
      <c r="H6262">
        <f>VLOOKUP($B6262,產品!$A$1:$E$61,4,FALSE)*(1-$G6262)*$F6262</f>
        <v>87360</v>
      </c>
      <c r="I6262" s="58">
        <f>$H6262-VLOOKUP($B6262,產品!$A$2:$E$61,5,FALSE)*F6262-$R6262</f>
        <v>19286.400000000001</v>
      </c>
      <c r="J6262">
        <f t="shared" si="291"/>
        <v>2023</v>
      </c>
      <c r="P6262" t="str">
        <f>MID(VLOOKUP($D6262,業務!$A$1:$E$11,2,FALSE),FIND("/",VLOOKUP($D6262,業務!$A$1:$E$11,2,FALSE))+1,2)</f>
        <v>專員</v>
      </c>
      <c r="Q6262">
        <f t="shared" si="292"/>
        <v>0.01</v>
      </c>
      <c r="R6262">
        <f t="shared" si="293"/>
        <v>873.6</v>
      </c>
    </row>
    <row r="6263" spans="1:18" ht="15.75" customHeight="1">
      <c r="A6263" s="19">
        <v>6262</v>
      </c>
      <c r="B6263" s="4">
        <v>29</v>
      </c>
      <c r="C6263" s="15">
        <v>140</v>
      </c>
      <c r="D6263" s="21">
        <v>10</v>
      </c>
      <c r="E6263" s="22">
        <v>45018</v>
      </c>
      <c r="F6263" s="26">
        <v>9</v>
      </c>
      <c r="G6263" s="24">
        <v>0.14000000000000001</v>
      </c>
      <c r="H6263">
        <f>VLOOKUP($B6263,產品!$A$1:$E$61,4,FALSE)*(1-$G6263)*$F6263</f>
        <v>46440</v>
      </c>
      <c r="I6263" s="58">
        <f>$H6263-VLOOKUP($B6263,產品!$A$2:$E$61,5,FALSE)*F6263-$R6263</f>
        <v>13575.6</v>
      </c>
      <c r="J6263">
        <f t="shared" si="291"/>
        <v>2023</v>
      </c>
      <c r="P6263" t="str">
        <f>MID(VLOOKUP($D6263,業務!$A$1:$E$11,2,FALSE),FIND("/",VLOOKUP($D6263,業務!$A$1:$E$11,2,FALSE))+1,2)</f>
        <v>專員</v>
      </c>
      <c r="Q6263">
        <f t="shared" si="292"/>
        <v>0.01</v>
      </c>
      <c r="R6263">
        <f t="shared" si="293"/>
        <v>464.40000000000003</v>
      </c>
    </row>
    <row r="6264" spans="1:18" ht="15.75" customHeight="1">
      <c r="A6264" s="19">
        <v>6263</v>
      </c>
      <c r="B6264" s="4">
        <v>41</v>
      </c>
      <c r="C6264" s="15">
        <v>4</v>
      </c>
      <c r="D6264" s="21">
        <v>6</v>
      </c>
      <c r="E6264" s="22">
        <v>45018</v>
      </c>
      <c r="F6264" s="26">
        <v>8</v>
      </c>
      <c r="G6264" s="24">
        <v>0.1</v>
      </c>
      <c r="H6264">
        <f>VLOOKUP($B6264,產品!$A$1:$E$61,4,FALSE)*(1-$G6264)*$F6264</f>
        <v>86400</v>
      </c>
      <c r="I6264" s="58">
        <f>$H6264-VLOOKUP($B6264,產品!$A$2:$E$61,5,FALSE)*F6264-$R6264</f>
        <v>23136</v>
      </c>
      <c r="J6264">
        <f t="shared" si="291"/>
        <v>2023</v>
      </c>
      <c r="P6264" t="str">
        <f>MID(VLOOKUP($D6264,業務!$A$1:$E$11,2,FALSE),FIND("/",VLOOKUP($D6264,業務!$A$1:$E$11,2,FALSE))+1,2)</f>
        <v>專員</v>
      </c>
      <c r="Q6264">
        <f t="shared" si="292"/>
        <v>0.01</v>
      </c>
      <c r="R6264">
        <f t="shared" si="293"/>
        <v>864</v>
      </c>
    </row>
    <row r="6265" spans="1:18" ht="15.75" customHeight="1">
      <c r="A6265" s="19">
        <v>6264</v>
      </c>
      <c r="B6265" s="4">
        <v>47</v>
      </c>
      <c r="C6265" s="15">
        <v>276</v>
      </c>
      <c r="D6265" s="21">
        <v>5</v>
      </c>
      <c r="E6265" s="22">
        <v>45018</v>
      </c>
      <c r="F6265" s="26">
        <v>5</v>
      </c>
      <c r="G6265" s="24">
        <v>0.18</v>
      </c>
      <c r="H6265">
        <f>VLOOKUP($B6265,產品!$A$1:$E$61,4,FALSE)*(1-$G6265)*$F6265</f>
        <v>82000</v>
      </c>
      <c r="I6265" s="58">
        <f>$H6265-VLOOKUP($B6265,產品!$A$2:$E$61,5,FALSE)*F6265-$R6265</f>
        <v>16180</v>
      </c>
      <c r="J6265">
        <f t="shared" si="291"/>
        <v>2023</v>
      </c>
      <c r="P6265" t="str">
        <f>MID(VLOOKUP($D6265,業務!$A$1:$E$11,2,FALSE),FIND("/",VLOOKUP($D6265,業務!$A$1:$E$11,2,FALSE))+1,2)</f>
        <v>專員</v>
      </c>
      <c r="Q6265">
        <f t="shared" si="292"/>
        <v>0.01</v>
      </c>
      <c r="R6265">
        <f t="shared" si="293"/>
        <v>820</v>
      </c>
    </row>
    <row r="6266" spans="1:18" ht="15.75" customHeight="1">
      <c r="A6266" s="19">
        <v>6265</v>
      </c>
      <c r="B6266" s="4">
        <v>37</v>
      </c>
      <c r="C6266" s="15">
        <v>10</v>
      </c>
      <c r="D6266" s="21">
        <v>10</v>
      </c>
      <c r="E6266" s="22">
        <v>45018</v>
      </c>
      <c r="F6266" s="26">
        <v>12</v>
      </c>
      <c r="G6266" s="24">
        <v>0.19</v>
      </c>
      <c r="H6266">
        <f>VLOOKUP($B6266,產品!$A$1:$E$61,4,FALSE)*(1-$G6266)*$F6266</f>
        <v>116640</v>
      </c>
      <c r="I6266" s="58">
        <f>$H6266-VLOOKUP($B6266,產品!$A$2:$E$61,5,FALSE)*F6266-$R6266</f>
        <v>21873.599999999999</v>
      </c>
      <c r="J6266">
        <f t="shared" si="291"/>
        <v>2023</v>
      </c>
      <c r="P6266" t="str">
        <f>MID(VLOOKUP($D6266,業務!$A$1:$E$11,2,FALSE),FIND("/",VLOOKUP($D6266,業務!$A$1:$E$11,2,FALSE))+1,2)</f>
        <v>專員</v>
      </c>
      <c r="Q6266">
        <f t="shared" si="292"/>
        <v>0.01</v>
      </c>
      <c r="R6266">
        <f t="shared" si="293"/>
        <v>1166.4000000000001</v>
      </c>
    </row>
    <row r="6267" spans="1:18" ht="15.75" customHeight="1">
      <c r="A6267" s="19">
        <v>6266</v>
      </c>
      <c r="B6267" s="4">
        <v>7</v>
      </c>
      <c r="C6267" s="15">
        <v>3</v>
      </c>
      <c r="D6267" s="21">
        <v>7</v>
      </c>
      <c r="E6267" s="22">
        <v>45019</v>
      </c>
      <c r="F6267" s="26">
        <v>20</v>
      </c>
      <c r="G6267" s="24">
        <v>0.13</v>
      </c>
      <c r="H6267">
        <f>VLOOKUP($B6267,產品!$A$1:$E$61,4,FALSE)*(1-$G6267)*$F6267</f>
        <v>17400</v>
      </c>
      <c r="I6267" s="58">
        <f>$H6267-VLOOKUP($B6267,產品!$A$2:$E$61,5,FALSE)*F6267-$R6267</f>
        <v>9191.2000000000007</v>
      </c>
      <c r="J6267">
        <f t="shared" si="291"/>
        <v>2023</v>
      </c>
      <c r="P6267" t="str">
        <f>MID(VLOOKUP($D6267,業務!$A$1:$E$11,2,FALSE),FIND("/",VLOOKUP($D6267,業務!$A$1:$E$11,2,FALSE))+1,2)</f>
        <v>副理</v>
      </c>
      <c r="Q6267">
        <f t="shared" si="292"/>
        <v>1.2E-2</v>
      </c>
      <c r="R6267">
        <f t="shared" si="293"/>
        <v>208.8</v>
      </c>
    </row>
    <row r="6268" spans="1:18" ht="15.75" customHeight="1">
      <c r="A6268" s="19">
        <v>6267</v>
      </c>
      <c r="B6268" s="4">
        <v>32</v>
      </c>
      <c r="C6268" s="15">
        <v>5</v>
      </c>
      <c r="D6268" s="21">
        <v>7</v>
      </c>
      <c r="E6268" s="22">
        <v>45019</v>
      </c>
      <c r="F6268" s="26">
        <v>3</v>
      </c>
      <c r="G6268" s="24">
        <v>0.2</v>
      </c>
      <c r="H6268">
        <f>VLOOKUP($B6268,產品!$A$1:$E$61,4,FALSE)*(1-$G6268)*$F6268</f>
        <v>18000</v>
      </c>
      <c r="I6268" s="58">
        <f>$H6268-VLOOKUP($B6268,產品!$A$2:$E$61,5,FALSE)*F6268-$R6268</f>
        <v>4284</v>
      </c>
      <c r="J6268">
        <f t="shared" si="291"/>
        <v>2023</v>
      </c>
      <c r="P6268" t="str">
        <f>MID(VLOOKUP($D6268,業務!$A$1:$E$11,2,FALSE),FIND("/",VLOOKUP($D6268,業務!$A$1:$E$11,2,FALSE))+1,2)</f>
        <v>副理</v>
      </c>
      <c r="Q6268">
        <f t="shared" si="292"/>
        <v>1.2E-2</v>
      </c>
      <c r="R6268">
        <f t="shared" si="293"/>
        <v>216</v>
      </c>
    </row>
    <row r="6269" spans="1:18" ht="15.75" customHeight="1">
      <c r="A6269" s="19">
        <v>6268</v>
      </c>
      <c r="B6269" s="4">
        <v>35</v>
      </c>
      <c r="C6269" s="15">
        <v>113</v>
      </c>
      <c r="D6269" s="21">
        <v>4</v>
      </c>
      <c r="E6269" s="22">
        <v>45019</v>
      </c>
      <c r="F6269" s="26">
        <v>8</v>
      </c>
      <c r="G6269" s="24">
        <v>0.13</v>
      </c>
      <c r="H6269">
        <f>VLOOKUP($B6269,產品!$A$1:$E$61,4,FALSE)*(1-$G6269)*$F6269</f>
        <v>59160</v>
      </c>
      <c r="I6269" s="58">
        <f>$H6269-VLOOKUP($B6269,產品!$A$2:$E$61,5,FALSE)*F6269-$R6269</f>
        <v>17650.080000000002</v>
      </c>
      <c r="J6269">
        <f t="shared" si="291"/>
        <v>2023</v>
      </c>
      <c r="P6269" t="str">
        <f>MID(VLOOKUP($D6269,業務!$A$1:$E$11,2,FALSE),FIND("/",VLOOKUP($D6269,業務!$A$1:$E$11,2,FALSE))+1,2)</f>
        <v>副理</v>
      </c>
      <c r="Q6269">
        <f t="shared" si="292"/>
        <v>1.2E-2</v>
      </c>
      <c r="R6269">
        <f t="shared" si="293"/>
        <v>709.92</v>
      </c>
    </row>
    <row r="6270" spans="1:18" ht="15.75" customHeight="1">
      <c r="A6270" s="19">
        <v>6269</v>
      </c>
      <c r="B6270" s="4">
        <v>8</v>
      </c>
      <c r="C6270" s="15">
        <v>10</v>
      </c>
      <c r="D6270" s="21">
        <v>2</v>
      </c>
      <c r="E6270" s="22">
        <v>45019</v>
      </c>
      <c r="F6270" s="26">
        <v>90</v>
      </c>
      <c r="G6270" s="24">
        <v>7.0000000000000007E-2</v>
      </c>
      <c r="H6270">
        <f>VLOOKUP($B6270,產品!$A$1:$E$61,4,FALSE)*(1-$G6270)*$F6270</f>
        <v>83699.999999999985</v>
      </c>
      <c r="I6270" s="58">
        <f>$H6270-VLOOKUP($B6270,產品!$A$2:$E$61,5,FALSE)*F6270-$R6270</f>
        <v>46444.499999999985</v>
      </c>
      <c r="J6270">
        <f t="shared" si="291"/>
        <v>2023</v>
      </c>
      <c r="P6270" t="str">
        <f>MID(VLOOKUP($D6270,業務!$A$1:$E$11,2,FALSE),FIND("/",VLOOKUP($D6270,業務!$A$1:$E$11,2,FALSE))+1,2)</f>
        <v>經理</v>
      </c>
      <c r="Q6270">
        <f t="shared" si="292"/>
        <v>1.4999999999999999E-2</v>
      </c>
      <c r="R6270">
        <f t="shared" si="293"/>
        <v>1255.4999999999998</v>
      </c>
    </row>
    <row r="6271" spans="1:18" ht="15.75" customHeight="1">
      <c r="A6271" s="19">
        <v>6270</v>
      </c>
      <c r="B6271" s="4">
        <v>1</v>
      </c>
      <c r="C6271" s="15">
        <v>123</v>
      </c>
      <c r="D6271" s="21">
        <v>7</v>
      </c>
      <c r="E6271" s="22">
        <v>45019</v>
      </c>
      <c r="F6271" s="26">
        <v>80</v>
      </c>
      <c r="G6271" s="24">
        <v>0.19</v>
      </c>
      <c r="H6271">
        <f>VLOOKUP($B6271,產品!$A$1:$E$61,4,FALSE)*(1-$G6271)*$F6271</f>
        <v>64800</v>
      </c>
      <c r="I6271" s="58">
        <f>$H6271-VLOOKUP($B6271,產品!$A$2:$E$61,5,FALSE)*F6271-$R6271</f>
        <v>32022.400000000001</v>
      </c>
      <c r="J6271">
        <f t="shared" si="291"/>
        <v>2023</v>
      </c>
      <c r="P6271" t="str">
        <f>MID(VLOOKUP($D6271,業務!$A$1:$E$11,2,FALSE),FIND("/",VLOOKUP($D6271,業務!$A$1:$E$11,2,FALSE))+1,2)</f>
        <v>副理</v>
      </c>
      <c r="Q6271">
        <f t="shared" si="292"/>
        <v>1.2E-2</v>
      </c>
      <c r="R6271">
        <f t="shared" si="293"/>
        <v>777.6</v>
      </c>
    </row>
    <row r="6272" spans="1:18" ht="15.75" customHeight="1">
      <c r="A6272" s="19">
        <v>6271</v>
      </c>
      <c r="B6272" s="4">
        <v>12</v>
      </c>
      <c r="C6272" s="15">
        <v>284</v>
      </c>
      <c r="D6272" s="21">
        <v>2</v>
      </c>
      <c r="E6272" s="22">
        <v>45019</v>
      </c>
      <c r="F6272" s="26">
        <v>15</v>
      </c>
      <c r="G6272" s="24">
        <v>0.15</v>
      </c>
      <c r="H6272">
        <f>VLOOKUP($B6272,產品!$A$1:$E$61,4,FALSE)*(1-$G6272)*$F6272</f>
        <v>12750</v>
      </c>
      <c r="I6272" s="58">
        <f>$H6272-VLOOKUP($B6272,產品!$A$2:$E$61,5,FALSE)*F6272-$R6272</f>
        <v>6558.75</v>
      </c>
      <c r="J6272">
        <f t="shared" si="291"/>
        <v>2023</v>
      </c>
      <c r="P6272" t="str">
        <f>MID(VLOOKUP($D6272,業務!$A$1:$E$11,2,FALSE),FIND("/",VLOOKUP($D6272,業務!$A$1:$E$11,2,FALSE))+1,2)</f>
        <v>經理</v>
      </c>
      <c r="Q6272">
        <f t="shared" si="292"/>
        <v>1.4999999999999999E-2</v>
      </c>
      <c r="R6272">
        <f t="shared" si="293"/>
        <v>191.25</v>
      </c>
    </row>
    <row r="6273" spans="1:18" ht="15.75" customHeight="1">
      <c r="A6273" s="19">
        <v>6272</v>
      </c>
      <c r="B6273" s="4">
        <v>57</v>
      </c>
      <c r="C6273" s="15">
        <v>258</v>
      </c>
      <c r="D6273" s="21">
        <v>5</v>
      </c>
      <c r="E6273" s="22">
        <v>45019</v>
      </c>
      <c r="F6273" s="26">
        <v>14</v>
      </c>
      <c r="G6273" s="24">
        <v>0.08</v>
      </c>
      <c r="H6273">
        <f>VLOOKUP($B6273,產品!$A$1:$E$61,4,FALSE)*(1-$G6273)*$F6273</f>
        <v>231840</v>
      </c>
      <c r="I6273" s="58">
        <f>$H6273-VLOOKUP($B6273,產品!$A$2:$E$61,5,FALSE)*F6273-$R6273</f>
        <v>53121.599999999999</v>
      </c>
      <c r="J6273">
        <f t="shared" si="291"/>
        <v>2023</v>
      </c>
      <c r="P6273" t="str">
        <f>MID(VLOOKUP($D6273,業務!$A$1:$E$11,2,FALSE),FIND("/",VLOOKUP($D6273,業務!$A$1:$E$11,2,FALSE))+1,2)</f>
        <v>專員</v>
      </c>
      <c r="Q6273">
        <f t="shared" si="292"/>
        <v>0.01</v>
      </c>
      <c r="R6273">
        <f t="shared" si="293"/>
        <v>2318.4</v>
      </c>
    </row>
    <row r="6274" spans="1:18" ht="15.75" customHeight="1">
      <c r="A6274" s="19">
        <v>6273</v>
      </c>
      <c r="B6274" s="4">
        <v>2</v>
      </c>
      <c r="C6274" s="15">
        <v>272</v>
      </c>
      <c r="D6274" s="21">
        <v>2</v>
      </c>
      <c r="E6274" s="22">
        <v>45019</v>
      </c>
      <c r="F6274" s="26">
        <v>11</v>
      </c>
      <c r="G6274" s="24">
        <v>0.05</v>
      </c>
      <c r="H6274">
        <f>VLOOKUP($B6274,產品!$A$1:$E$61,4,FALSE)*(1-$G6274)*$F6274</f>
        <v>10450</v>
      </c>
      <c r="I6274" s="58">
        <f>$H6274-VLOOKUP($B6274,產品!$A$2:$E$61,5,FALSE)*F6274-$R6274</f>
        <v>5893.25</v>
      </c>
      <c r="J6274">
        <f t="shared" si="291"/>
        <v>2023</v>
      </c>
      <c r="P6274" t="str">
        <f>MID(VLOOKUP($D6274,業務!$A$1:$E$11,2,FALSE),FIND("/",VLOOKUP($D6274,業務!$A$1:$E$11,2,FALSE))+1,2)</f>
        <v>經理</v>
      </c>
      <c r="Q6274">
        <f t="shared" si="292"/>
        <v>1.4999999999999999E-2</v>
      </c>
      <c r="R6274">
        <f t="shared" si="293"/>
        <v>156.75</v>
      </c>
    </row>
    <row r="6275" spans="1:18" ht="15.75" customHeight="1">
      <c r="A6275" s="19">
        <v>6274</v>
      </c>
      <c r="B6275" s="4">
        <v>25</v>
      </c>
      <c r="C6275" s="15">
        <v>1</v>
      </c>
      <c r="D6275" s="21">
        <v>6</v>
      </c>
      <c r="E6275" s="22">
        <v>45020</v>
      </c>
      <c r="F6275" s="26">
        <v>3</v>
      </c>
      <c r="G6275" s="24">
        <v>0.2</v>
      </c>
      <c r="H6275">
        <f>VLOOKUP($B6275,產品!$A$1:$E$61,4,FALSE)*(1-$G6275)*$F6275</f>
        <v>14400</v>
      </c>
      <c r="I6275" s="58">
        <f>$H6275-VLOOKUP($B6275,產品!$A$2:$E$61,5,FALSE)*F6275-$R6275</f>
        <v>3456</v>
      </c>
      <c r="J6275">
        <f t="shared" ref="J6275:J6338" si="294">YEAR(E6275)</f>
        <v>2023</v>
      </c>
      <c r="P6275" t="str">
        <f>MID(VLOOKUP($D6275,業務!$A$1:$E$11,2,FALSE),FIND("/",VLOOKUP($D6275,業務!$A$1:$E$11,2,FALSE))+1,2)</f>
        <v>專員</v>
      </c>
      <c r="Q6275">
        <f t="shared" ref="Q6275:Q6338" si="295">IF($P6275="專員",1%,IF($P6275="副理",1.2%,IF($P6275="經理",1.5%,IF($P6275="協理",1.6%,0))))</f>
        <v>0.01</v>
      </c>
      <c r="R6275">
        <f t="shared" ref="R6275:R6338" si="296">$H6275*$Q6275</f>
        <v>144</v>
      </c>
    </row>
    <row r="6276" spans="1:18" ht="15.75" customHeight="1">
      <c r="A6276" s="19">
        <v>6275</v>
      </c>
      <c r="B6276" s="4">
        <v>40</v>
      </c>
      <c r="C6276" s="15">
        <v>6</v>
      </c>
      <c r="D6276" s="21">
        <v>1</v>
      </c>
      <c r="E6276" s="22">
        <v>45020</v>
      </c>
      <c r="F6276" s="26">
        <v>6</v>
      </c>
      <c r="G6276" s="24">
        <v>0.19</v>
      </c>
      <c r="H6276">
        <f>VLOOKUP($B6276,產品!$A$1:$E$61,4,FALSE)*(1-$G6276)*$F6276</f>
        <v>97200.000000000015</v>
      </c>
      <c r="I6276" s="58">
        <f>$H6276-VLOOKUP($B6276,產品!$A$2:$E$61,5,FALSE)*F6276-$R6276</f>
        <v>18228.000000000015</v>
      </c>
      <c r="J6276">
        <f t="shared" si="294"/>
        <v>2023</v>
      </c>
      <c r="P6276" t="str">
        <f>MID(VLOOKUP($D6276,業務!$A$1:$E$11,2,FALSE),FIND("/",VLOOKUP($D6276,業務!$A$1:$E$11,2,FALSE))+1,2)</f>
        <v>專員</v>
      </c>
      <c r="Q6276">
        <f t="shared" si="295"/>
        <v>0.01</v>
      </c>
      <c r="R6276">
        <f t="shared" si="296"/>
        <v>972.00000000000011</v>
      </c>
    </row>
    <row r="6277" spans="1:18" ht="15.75" customHeight="1">
      <c r="A6277" s="19">
        <v>6276</v>
      </c>
      <c r="B6277" s="4">
        <v>34</v>
      </c>
      <c r="C6277" s="15">
        <v>258</v>
      </c>
      <c r="D6277" s="21">
        <v>4</v>
      </c>
      <c r="E6277" s="22">
        <v>45020</v>
      </c>
      <c r="F6277" s="26">
        <v>7</v>
      </c>
      <c r="G6277" s="24">
        <v>0.17</v>
      </c>
      <c r="H6277">
        <f>VLOOKUP($B6277,產品!$A$1:$E$61,4,FALSE)*(1-$G6277)*$F6277</f>
        <v>46480</v>
      </c>
      <c r="I6277" s="58">
        <f>$H6277-VLOOKUP($B6277,產品!$A$2:$E$61,5,FALSE)*F6277-$R6277</f>
        <v>12322.24</v>
      </c>
      <c r="J6277">
        <f t="shared" si="294"/>
        <v>2023</v>
      </c>
      <c r="P6277" t="str">
        <f>MID(VLOOKUP($D6277,業務!$A$1:$E$11,2,FALSE),FIND("/",VLOOKUP($D6277,業務!$A$1:$E$11,2,FALSE))+1,2)</f>
        <v>副理</v>
      </c>
      <c r="Q6277">
        <f t="shared" si="295"/>
        <v>1.2E-2</v>
      </c>
      <c r="R6277">
        <f t="shared" si="296"/>
        <v>557.76</v>
      </c>
    </row>
    <row r="6278" spans="1:18" ht="15.75" customHeight="1">
      <c r="A6278" s="19">
        <v>6277</v>
      </c>
      <c r="B6278" s="4">
        <v>15</v>
      </c>
      <c r="C6278" s="15">
        <v>274</v>
      </c>
      <c r="D6278" s="21">
        <v>9</v>
      </c>
      <c r="E6278" s="22">
        <v>45020</v>
      </c>
      <c r="F6278" s="26">
        <v>14</v>
      </c>
      <c r="G6278" s="24">
        <v>0.18</v>
      </c>
      <c r="H6278">
        <f>VLOOKUP($B6278,產品!$A$1:$E$61,4,FALSE)*(1-$G6278)*$F6278</f>
        <v>20664</v>
      </c>
      <c r="I6278" s="58">
        <f>$H6278-VLOOKUP($B6278,產品!$A$2:$E$61,5,FALSE)*F6278-$R6278</f>
        <v>10274.040000000001</v>
      </c>
      <c r="J6278">
        <f t="shared" si="294"/>
        <v>2023</v>
      </c>
      <c r="P6278" t="str">
        <f>MID(VLOOKUP($D6278,業務!$A$1:$E$11,2,FALSE),FIND("/",VLOOKUP($D6278,業務!$A$1:$E$11,2,FALSE))+1,2)</f>
        <v>經理</v>
      </c>
      <c r="Q6278">
        <f t="shared" si="295"/>
        <v>1.4999999999999999E-2</v>
      </c>
      <c r="R6278">
        <f t="shared" si="296"/>
        <v>309.95999999999998</v>
      </c>
    </row>
    <row r="6279" spans="1:18" ht="15.75" customHeight="1">
      <c r="A6279" s="19">
        <v>6278</v>
      </c>
      <c r="B6279" s="4">
        <v>33</v>
      </c>
      <c r="C6279" s="15">
        <v>122</v>
      </c>
      <c r="D6279" s="21">
        <v>1</v>
      </c>
      <c r="E6279" s="22">
        <v>45021</v>
      </c>
      <c r="F6279" s="26">
        <v>20</v>
      </c>
      <c r="G6279" s="24">
        <v>7.0000000000000007E-2</v>
      </c>
      <c r="H6279">
        <f>VLOOKUP($B6279,產品!$A$1:$E$61,4,FALSE)*(1-$G6279)*$F6279</f>
        <v>139499.99999999997</v>
      </c>
      <c r="I6279" s="58">
        <f>$H6279-VLOOKUP($B6279,產品!$A$2:$E$61,5,FALSE)*F6279-$R6279</f>
        <v>48104.999999999971</v>
      </c>
      <c r="J6279">
        <f t="shared" si="294"/>
        <v>2023</v>
      </c>
      <c r="P6279" t="str">
        <f>MID(VLOOKUP($D6279,業務!$A$1:$E$11,2,FALSE),FIND("/",VLOOKUP($D6279,業務!$A$1:$E$11,2,FALSE))+1,2)</f>
        <v>專員</v>
      </c>
      <c r="Q6279">
        <f t="shared" si="295"/>
        <v>0.01</v>
      </c>
      <c r="R6279">
        <f t="shared" si="296"/>
        <v>1394.9999999999998</v>
      </c>
    </row>
    <row r="6280" spans="1:18" ht="15.75" customHeight="1">
      <c r="A6280" s="19">
        <v>6279</v>
      </c>
      <c r="B6280" s="4">
        <v>27</v>
      </c>
      <c r="C6280" s="15">
        <v>6</v>
      </c>
      <c r="D6280" s="21">
        <v>1</v>
      </c>
      <c r="E6280" s="22">
        <v>45021</v>
      </c>
      <c r="F6280" s="26">
        <v>4</v>
      </c>
      <c r="G6280" s="24">
        <v>0.18</v>
      </c>
      <c r="H6280">
        <f>VLOOKUP($B6280,產品!$A$1:$E$61,4,FALSE)*(1-$G6280)*$F6280</f>
        <v>22960</v>
      </c>
      <c r="I6280" s="58">
        <f>$H6280-VLOOKUP($B6280,產品!$A$2:$E$61,5,FALSE)*F6280-$R6280</f>
        <v>5930.4</v>
      </c>
      <c r="J6280">
        <f t="shared" si="294"/>
        <v>2023</v>
      </c>
      <c r="P6280" t="str">
        <f>MID(VLOOKUP($D6280,業務!$A$1:$E$11,2,FALSE),FIND("/",VLOOKUP($D6280,業務!$A$1:$E$11,2,FALSE))+1,2)</f>
        <v>專員</v>
      </c>
      <c r="Q6280">
        <f t="shared" si="295"/>
        <v>0.01</v>
      </c>
      <c r="R6280">
        <f t="shared" si="296"/>
        <v>229.6</v>
      </c>
    </row>
    <row r="6281" spans="1:18" ht="15.75" customHeight="1">
      <c r="A6281" s="19">
        <v>6280</v>
      </c>
      <c r="B6281" s="4">
        <v>32</v>
      </c>
      <c r="C6281" s="15">
        <v>140</v>
      </c>
      <c r="D6281" s="21">
        <v>9</v>
      </c>
      <c r="E6281" s="33">
        <v>45022</v>
      </c>
      <c r="F6281" s="14">
        <v>8</v>
      </c>
      <c r="G6281" s="34">
        <v>0.17</v>
      </c>
      <c r="H6281">
        <f>VLOOKUP($B6281,產品!$A$1:$E$61,4,FALSE)*(1-$G6281)*$F6281</f>
        <v>49800</v>
      </c>
      <c r="I6281" s="58">
        <f>$H6281-VLOOKUP($B6281,產品!$A$2:$E$61,5,FALSE)*F6281-$R6281</f>
        <v>13053</v>
      </c>
      <c r="J6281">
        <f t="shared" si="294"/>
        <v>2023</v>
      </c>
      <c r="P6281" t="str">
        <f>MID(VLOOKUP($D6281,業務!$A$1:$E$11,2,FALSE),FIND("/",VLOOKUP($D6281,業務!$A$1:$E$11,2,FALSE))+1,2)</f>
        <v>經理</v>
      </c>
      <c r="Q6281">
        <f t="shared" si="295"/>
        <v>1.4999999999999999E-2</v>
      </c>
      <c r="R6281">
        <f t="shared" si="296"/>
        <v>747</v>
      </c>
    </row>
    <row r="6282" spans="1:18" ht="15.75" customHeight="1">
      <c r="A6282" s="19">
        <v>6281</v>
      </c>
      <c r="B6282" s="4">
        <v>6</v>
      </c>
      <c r="C6282" s="15">
        <v>276</v>
      </c>
      <c r="D6282" s="21">
        <v>2</v>
      </c>
      <c r="E6282" s="22">
        <v>45022</v>
      </c>
      <c r="F6282" s="26">
        <v>300</v>
      </c>
      <c r="G6282" s="24">
        <v>0.1</v>
      </c>
      <c r="H6282">
        <f>VLOOKUP($B6282,產品!$A$1:$E$61,4,FALSE)*(1-$G6282)*$F6282</f>
        <v>270000</v>
      </c>
      <c r="I6282" s="58">
        <f>$H6282-VLOOKUP($B6282,產品!$A$2:$E$61,5,FALSE)*F6282-$R6282</f>
        <v>145950</v>
      </c>
      <c r="J6282">
        <f t="shared" si="294"/>
        <v>2023</v>
      </c>
      <c r="P6282" t="str">
        <f>MID(VLOOKUP($D6282,業務!$A$1:$E$11,2,FALSE),FIND("/",VLOOKUP($D6282,業務!$A$1:$E$11,2,FALSE))+1,2)</f>
        <v>經理</v>
      </c>
      <c r="Q6282">
        <f t="shared" si="295"/>
        <v>1.4999999999999999E-2</v>
      </c>
      <c r="R6282">
        <f t="shared" si="296"/>
        <v>4050</v>
      </c>
    </row>
    <row r="6283" spans="1:18" ht="15.75" customHeight="1">
      <c r="A6283" s="19">
        <v>6282</v>
      </c>
      <c r="B6283" s="4">
        <v>1</v>
      </c>
      <c r="C6283" s="15">
        <v>123</v>
      </c>
      <c r="D6283" s="21">
        <v>4</v>
      </c>
      <c r="E6283" s="22">
        <v>45023</v>
      </c>
      <c r="F6283" s="26">
        <v>250</v>
      </c>
      <c r="G6283" s="24">
        <v>0.12</v>
      </c>
      <c r="H6283">
        <f>VLOOKUP($B6283,產品!$A$1:$E$61,4,FALSE)*(1-$G6283)*$F6283</f>
        <v>220000</v>
      </c>
      <c r="I6283" s="58">
        <f>$H6283-VLOOKUP($B6283,產品!$A$2:$E$61,5,FALSE)*F6283-$R6283</f>
        <v>117360</v>
      </c>
      <c r="J6283">
        <f t="shared" si="294"/>
        <v>2023</v>
      </c>
      <c r="P6283" t="str">
        <f>MID(VLOOKUP($D6283,業務!$A$1:$E$11,2,FALSE),FIND("/",VLOOKUP($D6283,業務!$A$1:$E$11,2,FALSE))+1,2)</f>
        <v>副理</v>
      </c>
      <c r="Q6283">
        <f t="shared" si="295"/>
        <v>1.2E-2</v>
      </c>
      <c r="R6283">
        <f t="shared" si="296"/>
        <v>2640</v>
      </c>
    </row>
    <row r="6284" spans="1:18" ht="15.75" customHeight="1">
      <c r="A6284" s="19">
        <v>6283</v>
      </c>
      <c r="B6284" s="4">
        <v>31</v>
      </c>
      <c r="C6284" s="15">
        <v>135</v>
      </c>
      <c r="D6284" s="21">
        <v>4</v>
      </c>
      <c r="E6284" s="22">
        <v>45023</v>
      </c>
      <c r="F6284" s="26">
        <v>6</v>
      </c>
      <c r="G6284" s="24">
        <v>0.19</v>
      </c>
      <c r="H6284">
        <f>VLOOKUP($B6284,產品!$A$1:$E$61,4,FALSE)*(1-$G6284)*$F6284</f>
        <v>34020</v>
      </c>
      <c r="I6284" s="58">
        <f>$H6284-VLOOKUP($B6284,產品!$A$2:$E$61,5,FALSE)*F6284-$R6284</f>
        <v>8411.76</v>
      </c>
      <c r="J6284">
        <f t="shared" si="294"/>
        <v>2023</v>
      </c>
      <c r="P6284" t="str">
        <f>MID(VLOOKUP($D6284,業務!$A$1:$E$11,2,FALSE),FIND("/",VLOOKUP($D6284,業務!$A$1:$E$11,2,FALSE))+1,2)</f>
        <v>副理</v>
      </c>
      <c r="Q6284">
        <f t="shared" si="295"/>
        <v>1.2E-2</v>
      </c>
      <c r="R6284">
        <f t="shared" si="296"/>
        <v>408.24</v>
      </c>
    </row>
    <row r="6285" spans="1:18" ht="15.75" customHeight="1">
      <c r="A6285" s="19">
        <v>6284</v>
      </c>
      <c r="B6285" s="4">
        <v>48</v>
      </c>
      <c r="C6285" s="15">
        <v>1</v>
      </c>
      <c r="D6285" s="21">
        <v>7</v>
      </c>
      <c r="E6285" s="22">
        <v>45023</v>
      </c>
      <c r="F6285" s="26">
        <v>2</v>
      </c>
      <c r="G6285" s="24">
        <v>0.17</v>
      </c>
      <c r="H6285">
        <f>VLOOKUP($B6285,產品!$A$1:$E$61,4,FALSE)*(1-$G6285)*$F6285</f>
        <v>36520</v>
      </c>
      <c r="I6285" s="58">
        <f>$H6285-VLOOKUP($B6285,產品!$A$2:$E$61,5,FALSE)*F6285-$R6285</f>
        <v>7481.76</v>
      </c>
      <c r="J6285">
        <f t="shared" si="294"/>
        <v>2023</v>
      </c>
      <c r="P6285" t="str">
        <f>MID(VLOOKUP($D6285,業務!$A$1:$E$11,2,FALSE),FIND("/",VLOOKUP($D6285,業務!$A$1:$E$11,2,FALSE))+1,2)</f>
        <v>副理</v>
      </c>
      <c r="Q6285">
        <f t="shared" si="295"/>
        <v>1.2E-2</v>
      </c>
      <c r="R6285">
        <f t="shared" si="296"/>
        <v>438.24</v>
      </c>
    </row>
    <row r="6286" spans="1:18" ht="15.75" customHeight="1">
      <c r="A6286" s="19">
        <v>6285</v>
      </c>
      <c r="B6286" s="4">
        <v>42</v>
      </c>
      <c r="C6286" s="15">
        <v>117</v>
      </c>
      <c r="D6286" s="21">
        <v>10</v>
      </c>
      <c r="E6286" s="22">
        <v>45023</v>
      </c>
      <c r="F6286" s="26">
        <v>9</v>
      </c>
      <c r="G6286" s="24">
        <v>0.13</v>
      </c>
      <c r="H6286">
        <f>VLOOKUP($B6286,產品!$A$1:$E$61,4,FALSE)*(1-$G6286)*$F6286</f>
        <v>117450</v>
      </c>
      <c r="I6286" s="58">
        <f>$H6286-VLOOKUP($B6286,產品!$A$2:$E$61,5,FALSE)*F6286-$R6286</f>
        <v>28525.5</v>
      </c>
      <c r="J6286">
        <f t="shared" si="294"/>
        <v>2023</v>
      </c>
      <c r="P6286" t="str">
        <f>MID(VLOOKUP($D6286,業務!$A$1:$E$11,2,FALSE),FIND("/",VLOOKUP($D6286,業務!$A$1:$E$11,2,FALSE))+1,2)</f>
        <v>專員</v>
      </c>
      <c r="Q6286">
        <f t="shared" si="295"/>
        <v>0.01</v>
      </c>
      <c r="R6286">
        <f t="shared" si="296"/>
        <v>1174.5</v>
      </c>
    </row>
    <row r="6287" spans="1:18" ht="15.75" customHeight="1">
      <c r="A6287" s="19">
        <v>6286</v>
      </c>
      <c r="B6287" s="4">
        <v>48</v>
      </c>
      <c r="C6287" s="15">
        <v>282</v>
      </c>
      <c r="D6287" s="21">
        <v>1</v>
      </c>
      <c r="E6287" s="22">
        <v>45023</v>
      </c>
      <c r="F6287" s="26">
        <v>3</v>
      </c>
      <c r="G6287" s="24">
        <v>0.16</v>
      </c>
      <c r="H6287">
        <f>VLOOKUP($B6287,產品!$A$1:$E$61,4,FALSE)*(1-$G6287)*$F6287</f>
        <v>55440</v>
      </c>
      <c r="I6287" s="58">
        <f>$H6287-VLOOKUP($B6287,產品!$A$2:$E$61,5,FALSE)*F6287-$R6287</f>
        <v>11985.6</v>
      </c>
      <c r="J6287">
        <f t="shared" si="294"/>
        <v>2023</v>
      </c>
      <c r="P6287" t="str">
        <f>MID(VLOOKUP($D6287,業務!$A$1:$E$11,2,FALSE),FIND("/",VLOOKUP($D6287,業務!$A$1:$E$11,2,FALSE))+1,2)</f>
        <v>專員</v>
      </c>
      <c r="Q6287">
        <f t="shared" si="295"/>
        <v>0.01</v>
      </c>
      <c r="R6287">
        <f t="shared" si="296"/>
        <v>554.4</v>
      </c>
    </row>
    <row r="6288" spans="1:18" ht="15.75" customHeight="1">
      <c r="A6288" s="19">
        <v>6287</v>
      </c>
      <c r="B6288" s="4">
        <v>44</v>
      </c>
      <c r="C6288" s="15">
        <v>122</v>
      </c>
      <c r="D6288" s="21">
        <v>3</v>
      </c>
      <c r="E6288" s="22">
        <v>45023</v>
      </c>
      <c r="F6288" s="26">
        <v>5</v>
      </c>
      <c r="G6288" s="24">
        <v>0.16</v>
      </c>
      <c r="H6288">
        <f>VLOOKUP($B6288,產品!$A$1:$E$61,4,FALSE)*(1-$G6288)*$F6288</f>
        <v>84000</v>
      </c>
      <c r="I6288" s="58">
        <f>$H6288-VLOOKUP($B6288,產品!$A$2:$E$61,5,FALSE)*F6288-$R6288</f>
        <v>17656</v>
      </c>
      <c r="J6288">
        <f t="shared" si="294"/>
        <v>2023</v>
      </c>
      <c r="P6288" t="str">
        <f>MID(VLOOKUP($D6288,業務!$A$1:$E$11,2,FALSE),FIND("/",VLOOKUP($D6288,業務!$A$1:$E$11,2,FALSE))+1,2)</f>
        <v>協理</v>
      </c>
      <c r="Q6288">
        <f t="shared" si="295"/>
        <v>1.6E-2</v>
      </c>
      <c r="R6288">
        <f t="shared" si="296"/>
        <v>1344</v>
      </c>
    </row>
    <row r="6289" spans="1:18" ht="15.75" customHeight="1">
      <c r="A6289" s="19">
        <v>6288</v>
      </c>
      <c r="B6289" s="4">
        <v>27</v>
      </c>
      <c r="C6289" s="15">
        <v>120</v>
      </c>
      <c r="D6289" s="21">
        <v>3</v>
      </c>
      <c r="E6289" s="22">
        <v>45023</v>
      </c>
      <c r="F6289" s="26">
        <v>13</v>
      </c>
      <c r="G6289" s="24">
        <v>7.0000000000000007E-2</v>
      </c>
      <c r="H6289">
        <f>VLOOKUP($B6289,產品!$A$1:$E$61,4,FALSE)*(1-$G6289)*$F6289</f>
        <v>84630</v>
      </c>
      <c r="I6289" s="58">
        <f>$H6289-VLOOKUP($B6289,產品!$A$2:$E$61,5,FALSE)*F6289-$R6289</f>
        <v>28675.919999999998</v>
      </c>
      <c r="J6289">
        <f t="shared" si="294"/>
        <v>2023</v>
      </c>
      <c r="P6289" t="str">
        <f>MID(VLOOKUP($D6289,業務!$A$1:$E$11,2,FALSE),FIND("/",VLOOKUP($D6289,業務!$A$1:$E$11,2,FALSE))+1,2)</f>
        <v>協理</v>
      </c>
      <c r="Q6289">
        <f t="shared" si="295"/>
        <v>1.6E-2</v>
      </c>
      <c r="R6289">
        <f t="shared" si="296"/>
        <v>1354.08</v>
      </c>
    </row>
    <row r="6290" spans="1:18" ht="15.75" customHeight="1">
      <c r="A6290" s="19">
        <v>6289</v>
      </c>
      <c r="B6290" s="4">
        <v>57</v>
      </c>
      <c r="C6290" s="15">
        <v>276</v>
      </c>
      <c r="D6290" s="21">
        <v>4</v>
      </c>
      <c r="E6290" s="22">
        <v>45024</v>
      </c>
      <c r="F6290" s="26">
        <v>5</v>
      </c>
      <c r="G6290" s="24">
        <v>0.1</v>
      </c>
      <c r="H6290">
        <f>VLOOKUP($B6290,產品!$A$1:$E$61,4,FALSE)*(1-$G6290)*$F6290</f>
        <v>81000</v>
      </c>
      <c r="I6290" s="58">
        <f>$H6290-VLOOKUP($B6290,產品!$A$2:$E$61,5,FALSE)*F6290-$R6290</f>
        <v>17028</v>
      </c>
      <c r="J6290">
        <f t="shared" si="294"/>
        <v>2023</v>
      </c>
      <c r="P6290" t="str">
        <f>MID(VLOOKUP($D6290,業務!$A$1:$E$11,2,FALSE),FIND("/",VLOOKUP($D6290,業務!$A$1:$E$11,2,FALSE))+1,2)</f>
        <v>副理</v>
      </c>
      <c r="Q6290">
        <f t="shared" si="295"/>
        <v>1.2E-2</v>
      </c>
      <c r="R6290">
        <f t="shared" si="296"/>
        <v>972</v>
      </c>
    </row>
    <row r="6291" spans="1:18" ht="15.75" customHeight="1">
      <c r="A6291" s="19">
        <v>6290</v>
      </c>
      <c r="B6291" s="4">
        <v>18</v>
      </c>
      <c r="C6291" s="15">
        <v>12</v>
      </c>
      <c r="D6291" s="21">
        <v>5</v>
      </c>
      <c r="E6291" s="22">
        <v>45024</v>
      </c>
      <c r="F6291" s="26">
        <v>100</v>
      </c>
      <c r="G6291" s="24">
        <v>0.12</v>
      </c>
      <c r="H6291">
        <f>VLOOKUP($B6291,產品!$A$1:$E$61,4,FALSE)*(1-$G6291)*$F6291</f>
        <v>158400</v>
      </c>
      <c r="I6291" s="58">
        <f>$H6291-VLOOKUP($B6291,產品!$A$2:$E$61,5,FALSE)*F6291-$R6291</f>
        <v>84816</v>
      </c>
      <c r="J6291">
        <f t="shared" si="294"/>
        <v>2023</v>
      </c>
      <c r="P6291" t="str">
        <f>MID(VLOOKUP($D6291,業務!$A$1:$E$11,2,FALSE),FIND("/",VLOOKUP($D6291,業務!$A$1:$E$11,2,FALSE))+1,2)</f>
        <v>專員</v>
      </c>
      <c r="Q6291">
        <f t="shared" si="295"/>
        <v>0.01</v>
      </c>
      <c r="R6291">
        <f t="shared" si="296"/>
        <v>1584</v>
      </c>
    </row>
    <row r="6292" spans="1:18" ht="15.75" customHeight="1">
      <c r="A6292" s="19">
        <v>6291</v>
      </c>
      <c r="B6292" s="4">
        <v>19</v>
      </c>
      <c r="C6292" s="15">
        <v>259</v>
      </c>
      <c r="D6292" s="21">
        <v>1</v>
      </c>
      <c r="E6292" s="22">
        <v>45024</v>
      </c>
      <c r="F6292" s="26">
        <v>150</v>
      </c>
      <c r="G6292" s="24">
        <v>0.14000000000000001</v>
      </c>
      <c r="H6292">
        <f>VLOOKUP($B6292,產品!$A$1:$E$61,4,FALSE)*(1-$G6292)*$F6292</f>
        <v>232200</v>
      </c>
      <c r="I6292" s="58">
        <f>$H6292-VLOOKUP($B6292,產品!$A$2:$E$61,5,FALSE)*F6292-$R6292</f>
        <v>121878</v>
      </c>
      <c r="J6292">
        <f t="shared" si="294"/>
        <v>2023</v>
      </c>
      <c r="P6292" t="str">
        <f>MID(VLOOKUP($D6292,業務!$A$1:$E$11,2,FALSE),FIND("/",VLOOKUP($D6292,業務!$A$1:$E$11,2,FALSE))+1,2)</f>
        <v>專員</v>
      </c>
      <c r="Q6292">
        <f t="shared" si="295"/>
        <v>0.01</v>
      </c>
      <c r="R6292">
        <f t="shared" si="296"/>
        <v>2322</v>
      </c>
    </row>
    <row r="6293" spans="1:18" ht="15.75" customHeight="1">
      <c r="A6293" s="19">
        <v>6292</v>
      </c>
      <c r="B6293" s="4">
        <v>46</v>
      </c>
      <c r="C6293" s="15">
        <v>112</v>
      </c>
      <c r="D6293" s="21">
        <v>8</v>
      </c>
      <c r="E6293" s="22">
        <v>45024</v>
      </c>
      <c r="F6293" s="26">
        <v>7</v>
      </c>
      <c r="G6293" s="24">
        <v>7.0000000000000007E-2</v>
      </c>
      <c r="H6293">
        <f>VLOOKUP($B6293,產品!$A$1:$E$61,4,FALSE)*(1-$G6293)*$F6293</f>
        <v>110669.99999999999</v>
      </c>
      <c r="I6293" s="58">
        <f>$H6293-VLOOKUP($B6293,產品!$A$2:$E$61,5,FALSE)*F6293-$R6293</f>
        <v>32213.299999999985</v>
      </c>
      <c r="J6293">
        <f t="shared" si="294"/>
        <v>2023</v>
      </c>
      <c r="P6293" t="str">
        <f>MID(VLOOKUP($D6293,業務!$A$1:$E$11,2,FALSE),FIND("/",VLOOKUP($D6293,業務!$A$1:$E$11,2,FALSE))+1,2)</f>
        <v>專員</v>
      </c>
      <c r="Q6293">
        <f t="shared" si="295"/>
        <v>0.01</v>
      </c>
      <c r="R6293">
        <f t="shared" si="296"/>
        <v>1106.6999999999998</v>
      </c>
    </row>
    <row r="6294" spans="1:18" ht="15.75" customHeight="1">
      <c r="A6294" s="19">
        <v>6293</v>
      </c>
      <c r="B6294" s="4">
        <v>19</v>
      </c>
      <c r="C6294" s="15">
        <v>276</v>
      </c>
      <c r="D6294" s="21">
        <v>1</v>
      </c>
      <c r="E6294" s="22">
        <v>45024</v>
      </c>
      <c r="F6294" s="26">
        <v>21</v>
      </c>
      <c r="G6294" s="24">
        <v>0.16</v>
      </c>
      <c r="H6294">
        <f>VLOOKUP($B6294,產品!$A$1:$E$61,4,FALSE)*(1-$G6294)*$F6294</f>
        <v>31752</v>
      </c>
      <c r="I6294" s="58">
        <f>$H6294-VLOOKUP($B6294,產品!$A$2:$E$61,5,FALSE)*F6294-$R6294</f>
        <v>16314.48</v>
      </c>
      <c r="J6294">
        <f t="shared" si="294"/>
        <v>2023</v>
      </c>
      <c r="P6294" t="str">
        <f>MID(VLOOKUP($D6294,業務!$A$1:$E$11,2,FALSE),FIND("/",VLOOKUP($D6294,業務!$A$1:$E$11,2,FALSE))+1,2)</f>
        <v>專員</v>
      </c>
      <c r="Q6294">
        <f t="shared" si="295"/>
        <v>0.01</v>
      </c>
      <c r="R6294">
        <f t="shared" si="296"/>
        <v>317.52</v>
      </c>
    </row>
    <row r="6295" spans="1:18" ht="15.75" customHeight="1">
      <c r="A6295" s="19">
        <v>6294</v>
      </c>
      <c r="B6295" s="4">
        <v>28</v>
      </c>
      <c r="C6295" s="15">
        <v>140</v>
      </c>
      <c r="D6295" s="21">
        <v>4</v>
      </c>
      <c r="E6295" s="33">
        <v>45024</v>
      </c>
      <c r="F6295" s="14">
        <v>6</v>
      </c>
      <c r="G6295" s="34">
        <v>0.19</v>
      </c>
      <c r="H6295">
        <f>VLOOKUP($B6295,產品!$A$1:$E$61,4,FALSE)*(1-$G6295)*$F6295</f>
        <v>36450</v>
      </c>
      <c r="I6295" s="58">
        <f>$H6295-VLOOKUP($B6295,產品!$A$2:$E$61,5,FALSE)*F6295-$R6295</f>
        <v>9012.6</v>
      </c>
      <c r="J6295">
        <f t="shared" si="294"/>
        <v>2023</v>
      </c>
      <c r="P6295" t="str">
        <f>MID(VLOOKUP($D6295,業務!$A$1:$E$11,2,FALSE),FIND("/",VLOOKUP($D6295,業務!$A$1:$E$11,2,FALSE))+1,2)</f>
        <v>副理</v>
      </c>
      <c r="Q6295">
        <f t="shared" si="295"/>
        <v>1.2E-2</v>
      </c>
      <c r="R6295">
        <f t="shared" si="296"/>
        <v>437.40000000000003</v>
      </c>
    </row>
    <row r="6296" spans="1:18" ht="15.75" customHeight="1">
      <c r="A6296" s="19">
        <v>6295</v>
      </c>
      <c r="B6296" s="4">
        <v>6</v>
      </c>
      <c r="C6296" s="15">
        <v>290</v>
      </c>
      <c r="D6296" s="21">
        <v>6</v>
      </c>
      <c r="E6296" s="22">
        <v>45024</v>
      </c>
      <c r="F6296" s="26">
        <v>70</v>
      </c>
      <c r="G6296" s="24">
        <v>0.12</v>
      </c>
      <c r="H6296">
        <f>VLOOKUP($B6296,產品!$A$1:$E$61,4,FALSE)*(1-$G6296)*$F6296</f>
        <v>61600</v>
      </c>
      <c r="I6296" s="58">
        <f>$H6296-VLOOKUP($B6296,產品!$A$2:$E$61,5,FALSE)*F6296-$R6296</f>
        <v>32984</v>
      </c>
      <c r="J6296">
        <f t="shared" si="294"/>
        <v>2023</v>
      </c>
      <c r="P6296" t="str">
        <f>MID(VLOOKUP($D6296,業務!$A$1:$E$11,2,FALSE),FIND("/",VLOOKUP($D6296,業務!$A$1:$E$11,2,FALSE))+1,2)</f>
        <v>專員</v>
      </c>
      <c r="Q6296">
        <f t="shared" si="295"/>
        <v>0.01</v>
      </c>
      <c r="R6296">
        <f t="shared" si="296"/>
        <v>616</v>
      </c>
    </row>
    <row r="6297" spans="1:18" ht="15.75" customHeight="1">
      <c r="A6297" s="19">
        <v>6296</v>
      </c>
      <c r="B6297" s="4">
        <v>49</v>
      </c>
      <c r="C6297" s="15">
        <v>118</v>
      </c>
      <c r="D6297" s="21">
        <v>4</v>
      </c>
      <c r="E6297" s="33">
        <v>45024</v>
      </c>
      <c r="F6297" s="14">
        <v>8</v>
      </c>
      <c r="G6297" s="34">
        <v>7.0000000000000007E-2</v>
      </c>
      <c r="H6297">
        <f>VLOOKUP($B6297,產品!$A$1:$E$61,4,FALSE)*(1-$G6297)*$F6297</f>
        <v>111599.99999999999</v>
      </c>
      <c r="I6297" s="58">
        <f>$H6297-VLOOKUP($B6297,產品!$A$2:$E$61,5,FALSE)*F6297-$R6297</f>
        <v>26260.799999999985</v>
      </c>
      <c r="J6297">
        <f t="shared" si="294"/>
        <v>2023</v>
      </c>
      <c r="P6297" t="str">
        <f>MID(VLOOKUP($D6297,業務!$A$1:$E$11,2,FALSE),FIND("/",VLOOKUP($D6297,業務!$A$1:$E$11,2,FALSE))+1,2)</f>
        <v>副理</v>
      </c>
      <c r="Q6297">
        <f t="shared" si="295"/>
        <v>1.2E-2</v>
      </c>
      <c r="R6297">
        <f t="shared" si="296"/>
        <v>1339.1999999999998</v>
      </c>
    </row>
    <row r="6298" spans="1:18" ht="15.75" customHeight="1">
      <c r="A6298" s="19">
        <v>6297</v>
      </c>
      <c r="B6298" s="4">
        <v>37</v>
      </c>
      <c r="C6298" s="15">
        <v>286</v>
      </c>
      <c r="D6298" s="21">
        <v>7</v>
      </c>
      <c r="E6298" s="22">
        <v>45025</v>
      </c>
      <c r="F6298" s="26">
        <v>5</v>
      </c>
      <c r="G6298" s="24">
        <v>0.13</v>
      </c>
      <c r="H6298">
        <f>VLOOKUP($B6298,產品!$A$1:$E$61,4,FALSE)*(1-$G6298)*$F6298</f>
        <v>52200</v>
      </c>
      <c r="I6298" s="58">
        <f>$H6298-VLOOKUP($B6298,產品!$A$2:$E$61,5,FALSE)*F6298-$R6298</f>
        <v>12573.6</v>
      </c>
      <c r="J6298">
        <f t="shared" si="294"/>
        <v>2023</v>
      </c>
      <c r="P6298" t="str">
        <f>MID(VLOOKUP($D6298,業務!$A$1:$E$11,2,FALSE),FIND("/",VLOOKUP($D6298,業務!$A$1:$E$11,2,FALSE))+1,2)</f>
        <v>副理</v>
      </c>
      <c r="Q6298">
        <f t="shared" si="295"/>
        <v>1.2E-2</v>
      </c>
      <c r="R6298">
        <f t="shared" si="296"/>
        <v>626.4</v>
      </c>
    </row>
    <row r="6299" spans="1:18" ht="15.75" customHeight="1">
      <c r="A6299" s="19">
        <v>6298</v>
      </c>
      <c r="B6299" s="4">
        <v>12</v>
      </c>
      <c r="C6299" s="15">
        <v>138</v>
      </c>
      <c r="D6299" s="21">
        <v>6</v>
      </c>
      <c r="E6299" s="22">
        <v>45026</v>
      </c>
      <c r="F6299" s="26">
        <v>40</v>
      </c>
      <c r="G6299" s="24">
        <v>7.0000000000000007E-2</v>
      </c>
      <c r="H6299">
        <f>VLOOKUP($B6299,產品!$A$1:$E$61,4,FALSE)*(1-$G6299)*$F6299</f>
        <v>37199.999999999993</v>
      </c>
      <c r="I6299" s="58">
        <f>$H6299-VLOOKUP($B6299,產品!$A$2:$E$61,5,FALSE)*F6299-$R6299</f>
        <v>20827.999999999993</v>
      </c>
      <c r="J6299">
        <f t="shared" si="294"/>
        <v>2023</v>
      </c>
      <c r="P6299" t="str">
        <f>MID(VLOOKUP($D6299,業務!$A$1:$E$11,2,FALSE),FIND("/",VLOOKUP($D6299,業務!$A$1:$E$11,2,FALSE))+1,2)</f>
        <v>專員</v>
      </c>
      <c r="Q6299">
        <f t="shared" si="295"/>
        <v>0.01</v>
      </c>
      <c r="R6299">
        <f t="shared" si="296"/>
        <v>371.99999999999994</v>
      </c>
    </row>
    <row r="6300" spans="1:18" ht="15.75" customHeight="1">
      <c r="A6300" s="19">
        <v>6299</v>
      </c>
      <c r="B6300" s="4">
        <v>34</v>
      </c>
      <c r="C6300" s="15">
        <v>2</v>
      </c>
      <c r="D6300" s="21">
        <v>9</v>
      </c>
      <c r="E6300" s="22">
        <v>45026</v>
      </c>
      <c r="F6300" s="26">
        <v>2</v>
      </c>
      <c r="G6300" s="24">
        <v>0.14000000000000001</v>
      </c>
      <c r="H6300">
        <f>VLOOKUP($B6300,產品!$A$1:$E$61,4,FALSE)*(1-$G6300)*$F6300</f>
        <v>13760</v>
      </c>
      <c r="I6300" s="58">
        <f>$H6300-VLOOKUP($B6300,產品!$A$2:$E$61,5,FALSE)*F6300-$R6300</f>
        <v>3953.6</v>
      </c>
      <c r="J6300">
        <f t="shared" si="294"/>
        <v>2023</v>
      </c>
      <c r="P6300" t="str">
        <f>MID(VLOOKUP($D6300,業務!$A$1:$E$11,2,FALSE),FIND("/",VLOOKUP($D6300,業務!$A$1:$E$11,2,FALSE))+1,2)</f>
        <v>經理</v>
      </c>
      <c r="Q6300">
        <f t="shared" si="295"/>
        <v>1.4999999999999999E-2</v>
      </c>
      <c r="R6300">
        <f t="shared" si="296"/>
        <v>206.4</v>
      </c>
    </row>
    <row r="6301" spans="1:18" ht="15.75" customHeight="1">
      <c r="A6301" s="19">
        <v>6300</v>
      </c>
      <c r="B6301" s="4">
        <v>46</v>
      </c>
      <c r="C6301" s="15">
        <v>288</v>
      </c>
      <c r="D6301" s="21">
        <v>9</v>
      </c>
      <c r="E6301" s="22">
        <v>45026</v>
      </c>
      <c r="F6301" s="26">
        <v>8</v>
      </c>
      <c r="G6301" s="24">
        <v>0.08</v>
      </c>
      <c r="H6301">
        <f>VLOOKUP($B6301,產品!$A$1:$E$61,4,FALSE)*(1-$G6301)*$F6301</f>
        <v>125120</v>
      </c>
      <c r="I6301" s="58">
        <f>$H6301-VLOOKUP($B6301,產品!$A$2:$E$61,5,FALSE)*F6301-$R6301</f>
        <v>34843.199999999997</v>
      </c>
      <c r="J6301">
        <f t="shared" si="294"/>
        <v>2023</v>
      </c>
      <c r="P6301" t="str">
        <f>MID(VLOOKUP($D6301,業務!$A$1:$E$11,2,FALSE),FIND("/",VLOOKUP($D6301,業務!$A$1:$E$11,2,FALSE))+1,2)</f>
        <v>經理</v>
      </c>
      <c r="Q6301">
        <f t="shared" si="295"/>
        <v>1.4999999999999999E-2</v>
      </c>
      <c r="R6301">
        <f t="shared" si="296"/>
        <v>1876.8</v>
      </c>
    </row>
    <row r="6302" spans="1:18" ht="15.75" customHeight="1">
      <c r="A6302" s="19">
        <v>6301</v>
      </c>
      <c r="B6302" s="4">
        <v>25</v>
      </c>
      <c r="C6302" s="15">
        <v>267</v>
      </c>
      <c r="D6302" s="21">
        <v>8</v>
      </c>
      <c r="E6302" s="22">
        <v>45026</v>
      </c>
      <c r="F6302" s="26">
        <v>9</v>
      </c>
      <c r="G6302" s="24">
        <v>0.19</v>
      </c>
      <c r="H6302">
        <f>VLOOKUP($B6302,產品!$A$1:$E$61,4,FALSE)*(1-$G6302)*$F6302</f>
        <v>43740</v>
      </c>
      <c r="I6302" s="58">
        <f>$H6302-VLOOKUP($B6302,產品!$A$2:$E$61,5,FALSE)*F6302-$R6302</f>
        <v>10902.6</v>
      </c>
      <c r="J6302">
        <f t="shared" si="294"/>
        <v>2023</v>
      </c>
      <c r="P6302" t="str">
        <f>MID(VLOOKUP($D6302,業務!$A$1:$E$11,2,FALSE),FIND("/",VLOOKUP($D6302,業務!$A$1:$E$11,2,FALSE))+1,2)</f>
        <v>專員</v>
      </c>
      <c r="Q6302">
        <f t="shared" si="295"/>
        <v>0.01</v>
      </c>
      <c r="R6302">
        <f t="shared" si="296"/>
        <v>437.40000000000003</v>
      </c>
    </row>
    <row r="6303" spans="1:18" ht="15.75" customHeight="1">
      <c r="A6303" s="19">
        <v>6302</v>
      </c>
      <c r="B6303" s="4">
        <v>48</v>
      </c>
      <c r="C6303" s="15">
        <v>11</v>
      </c>
      <c r="D6303" s="21">
        <v>5</v>
      </c>
      <c r="E6303" s="22">
        <v>45026</v>
      </c>
      <c r="F6303" s="26">
        <v>5</v>
      </c>
      <c r="G6303" s="24">
        <v>0.12</v>
      </c>
      <c r="H6303">
        <f>VLOOKUP($B6303,產品!$A$1:$E$61,4,FALSE)*(1-$G6303)*$F6303</f>
        <v>96800</v>
      </c>
      <c r="I6303" s="58">
        <f>$H6303-VLOOKUP($B6303,產品!$A$2:$E$61,5,FALSE)*F6303-$R6303</f>
        <v>24332</v>
      </c>
      <c r="J6303">
        <f t="shared" si="294"/>
        <v>2023</v>
      </c>
      <c r="P6303" t="str">
        <f>MID(VLOOKUP($D6303,業務!$A$1:$E$11,2,FALSE),FIND("/",VLOOKUP($D6303,業務!$A$1:$E$11,2,FALSE))+1,2)</f>
        <v>專員</v>
      </c>
      <c r="Q6303">
        <f t="shared" si="295"/>
        <v>0.01</v>
      </c>
      <c r="R6303">
        <f t="shared" si="296"/>
        <v>968</v>
      </c>
    </row>
    <row r="6304" spans="1:18" ht="15.75" customHeight="1">
      <c r="A6304" s="19">
        <v>6303</v>
      </c>
      <c r="B6304" s="4">
        <v>42</v>
      </c>
      <c r="C6304" s="15">
        <v>262</v>
      </c>
      <c r="D6304" s="21">
        <v>5</v>
      </c>
      <c r="E6304" s="22">
        <v>45026</v>
      </c>
      <c r="F6304" s="26">
        <v>7</v>
      </c>
      <c r="G6304" s="24">
        <v>0.2</v>
      </c>
      <c r="H6304">
        <f>VLOOKUP($B6304,產品!$A$1:$E$61,4,FALSE)*(1-$G6304)*$F6304</f>
        <v>84000</v>
      </c>
      <c r="I6304" s="58">
        <f>$H6304-VLOOKUP($B6304,產品!$A$2:$E$61,5,FALSE)*F6304-$R6304</f>
        <v>14910</v>
      </c>
      <c r="J6304">
        <f t="shared" si="294"/>
        <v>2023</v>
      </c>
      <c r="P6304" t="str">
        <f>MID(VLOOKUP($D6304,業務!$A$1:$E$11,2,FALSE),FIND("/",VLOOKUP($D6304,業務!$A$1:$E$11,2,FALSE))+1,2)</f>
        <v>專員</v>
      </c>
      <c r="Q6304">
        <f t="shared" si="295"/>
        <v>0.01</v>
      </c>
      <c r="R6304">
        <f t="shared" si="296"/>
        <v>840</v>
      </c>
    </row>
    <row r="6305" spans="1:18" ht="15.75" customHeight="1">
      <c r="A6305" s="19">
        <v>6304</v>
      </c>
      <c r="B6305" s="4">
        <v>57</v>
      </c>
      <c r="C6305" s="15">
        <v>291</v>
      </c>
      <c r="D6305" s="21">
        <v>6</v>
      </c>
      <c r="E6305" s="33">
        <v>45026</v>
      </c>
      <c r="F6305" s="14">
        <v>5</v>
      </c>
      <c r="G6305" s="34">
        <v>0.18</v>
      </c>
      <c r="H6305">
        <f>VLOOKUP($B6305,產品!$A$1:$E$61,4,FALSE)*(1-$G6305)*$F6305</f>
        <v>73800.000000000015</v>
      </c>
      <c r="I6305" s="58">
        <f>$H6305-VLOOKUP($B6305,產品!$A$2:$E$61,5,FALSE)*F6305-$R6305</f>
        <v>10062.000000000015</v>
      </c>
      <c r="J6305">
        <f t="shared" si="294"/>
        <v>2023</v>
      </c>
      <c r="P6305" t="str">
        <f>MID(VLOOKUP($D6305,業務!$A$1:$E$11,2,FALSE),FIND("/",VLOOKUP($D6305,業務!$A$1:$E$11,2,FALSE))+1,2)</f>
        <v>專員</v>
      </c>
      <c r="Q6305">
        <f t="shared" si="295"/>
        <v>0.01</v>
      </c>
      <c r="R6305">
        <f t="shared" si="296"/>
        <v>738.00000000000011</v>
      </c>
    </row>
    <row r="6306" spans="1:18" ht="15.75" customHeight="1">
      <c r="A6306" s="19">
        <v>6305</v>
      </c>
      <c r="B6306" s="4">
        <v>45</v>
      </c>
      <c r="C6306" s="15">
        <v>266</v>
      </c>
      <c r="D6306" s="21">
        <v>8</v>
      </c>
      <c r="E6306" s="33">
        <v>45026</v>
      </c>
      <c r="F6306" s="14">
        <v>12</v>
      </c>
      <c r="G6306" s="34">
        <v>0.2</v>
      </c>
      <c r="H6306">
        <f>VLOOKUP($B6306,產品!$A$1:$E$61,4,FALSE)*(1-$G6306)*$F6306</f>
        <v>134400</v>
      </c>
      <c r="I6306" s="58">
        <f>$H6306-VLOOKUP($B6306,產品!$A$2:$E$61,5,FALSE)*F6306-$R6306</f>
        <v>23856</v>
      </c>
      <c r="J6306">
        <f t="shared" si="294"/>
        <v>2023</v>
      </c>
      <c r="P6306" t="str">
        <f>MID(VLOOKUP($D6306,業務!$A$1:$E$11,2,FALSE),FIND("/",VLOOKUP($D6306,業務!$A$1:$E$11,2,FALSE))+1,2)</f>
        <v>專員</v>
      </c>
      <c r="Q6306">
        <f t="shared" si="295"/>
        <v>0.01</v>
      </c>
      <c r="R6306">
        <f t="shared" si="296"/>
        <v>1344</v>
      </c>
    </row>
    <row r="6307" spans="1:18" ht="15.75" customHeight="1">
      <c r="A6307" s="19">
        <v>6306</v>
      </c>
      <c r="B6307" s="4">
        <v>54</v>
      </c>
      <c r="C6307" s="15">
        <v>116</v>
      </c>
      <c r="D6307" s="21">
        <v>1</v>
      </c>
      <c r="E6307" s="22">
        <v>45027</v>
      </c>
      <c r="F6307" s="26">
        <v>5</v>
      </c>
      <c r="G6307" s="24">
        <v>0.12</v>
      </c>
      <c r="H6307">
        <f>VLOOKUP($B6307,產品!$A$1:$E$61,4,FALSE)*(1-$G6307)*$F6307</f>
        <v>79200</v>
      </c>
      <c r="I6307" s="58">
        <f>$H6307-VLOOKUP($B6307,產品!$A$2:$E$61,5,FALSE)*F6307-$R6307</f>
        <v>15408</v>
      </c>
      <c r="J6307">
        <f t="shared" si="294"/>
        <v>2023</v>
      </c>
      <c r="P6307" t="str">
        <f>MID(VLOOKUP($D6307,業務!$A$1:$E$11,2,FALSE),FIND("/",VLOOKUP($D6307,業務!$A$1:$E$11,2,FALSE))+1,2)</f>
        <v>專員</v>
      </c>
      <c r="Q6307">
        <f t="shared" si="295"/>
        <v>0.01</v>
      </c>
      <c r="R6307">
        <f t="shared" si="296"/>
        <v>792</v>
      </c>
    </row>
    <row r="6308" spans="1:18" ht="15.75" customHeight="1">
      <c r="A6308" s="19">
        <v>6307</v>
      </c>
      <c r="B6308" s="4">
        <v>25</v>
      </c>
      <c r="C6308" s="15">
        <v>281</v>
      </c>
      <c r="D6308" s="21">
        <v>8</v>
      </c>
      <c r="E6308" s="22">
        <v>45027</v>
      </c>
      <c r="F6308" s="26">
        <v>5</v>
      </c>
      <c r="G6308" s="24">
        <v>7.0000000000000007E-2</v>
      </c>
      <c r="H6308">
        <f>VLOOKUP($B6308,產品!$A$1:$E$61,4,FALSE)*(1-$G6308)*$F6308</f>
        <v>27900</v>
      </c>
      <c r="I6308" s="58">
        <f>$H6308-VLOOKUP($B6308,產品!$A$2:$E$61,5,FALSE)*F6308-$R6308</f>
        <v>9621</v>
      </c>
      <c r="J6308">
        <f t="shared" si="294"/>
        <v>2023</v>
      </c>
      <c r="P6308" t="str">
        <f>MID(VLOOKUP($D6308,業務!$A$1:$E$11,2,FALSE),FIND("/",VLOOKUP($D6308,業務!$A$1:$E$11,2,FALSE))+1,2)</f>
        <v>專員</v>
      </c>
      <c r="Q6308">
        <f t="shared" si="295"/>
        <v>0.01</v>
      </c>
      <c r="R6308">
        <f t="shared" si="296"/>
        <v>279</v>
      </c>
    </row>
    <row r="6309" spans="1:18" ht="15.75" customHeight="1">
      <c r="A6309" s="19">
        <v>6308</v>
      </c>
      <c r="B6309" s="4">
        <v>27</v>
      </c>
      <c r="C6309" s="15">
        <v>118</v>
      </c>
      <c r="D6309" s="21">
        <v>3</v>
      </c>
      <c r="E6309" s="22">
        <v>45027</v>
      </c>
      <c r="F6309" s="26">
        <v>5</v>
      </c>
      <c r="G6309" s="24">
        <v>0.16</v>
      </c>
      <c r="H6309">
        <f>VLOOKUP($B6309,產品!$A$1:$E$61,4,FALSE)*(1-$G6309)*$F6309</f>
        <v>29400</v>
      </c>
      <c r="I6309" s="58">
        <f>$H6309-VLOOKUP($B6309,產品!$A$2:$E$61,5,FALSE)*F6309-$R6309</f>
        <v>7929.6</v>
      </c>
      <c r="J6309">
        <f t="shared" si="294"/>
        <v>2023</v>
      </c>
      <c r="P6309" t="str">
        <f>MID(VLOOKUP($D6309,業務!$A$1:$E$11,2,FALSE),FIND("/",VLOOKUP($D6309,業務!$A$1:$E$11,2,FALSE))+1,2)</f>
        <v>協理</v>
      </c>
      <c r="Q6309">
        <f t="shared" si="295"/>
        <v>1.6E-2</v>
      </c>
      <c r="R6309">
        <f t="shared" si="296"/>
        <v>470.40000000000003</v>
      </c>
    </row>
    <row r="6310" spans="1:18" ht="15.75" customHeight="1">
      <c r="A6310" s="19">
        <v>6309</v>
      </c>
      <c r="B6310" s="4">
        <v>10</v>
      </c>
      <c r="C6310" s="15">
        <v>259</v>
      </c>
      <c r="D6310" s="21">
        <v>8</v>
      </c>
      <c r="E6310" s="22">
        <v>45027</v>
      </c>
      <c r="F6310" s="26">
        <v>200</v>
      </c>
      <c r="G6310" s="24">
        <v>0.08</v>
      </c>
      <c r="H6310">
        <f>VLOOKUP($B6310,產品!$A$1:$E$61,4,FALSE)*(1-$G6310)*$F6310</f>
        <v>184000</v>
      </c>
      <c r="I6310" s="58">
        <f>$H6310-VLOOKUP($B6310,產品!$A$2:$E$61,5,FALSE)*F6310-$R6310</f>
        <v>102160</v>
      </c>
      <c r="J6310">
        <f t="shared" si="294"/>
        <v>2023</v>
      </c>
      <c r="P6310" t="str">
        <f>MID(VLOOKUP($D6310,業務!$A$1:$E$11,2,FALSE),FIND("/",VLOOKUP($D6310,業務!$A$1:$E$11,2,FALSE))+1,2)</f>
        <v>專員</v>
      </c>
      <c r="Q6310">
        <f t="shared" si="295"/>
        <v>0.01</v>
      </c>
      <c r="R6310">
        <f t="shared" si="296"/>
        <v>1840</v>
      </c>
    </row>
    <row r="6311" spans="1:18" ht="15.75" customHeight="1">
      <c r="A6311" s="19">
        <v>6310</v>
      </c>
      <c r="B6311" s="4">
        <v>60</v>
      </c>
      <c r="C6311" s="15">
        <v>260</v>
      </c>
      <c r="D6311" s="21">
        <v>9</v>
      </c>
      <c r="E6311" s="22">
        <v>45028</v>
      </c>
      <c r="F6311" s="26">
        <v>8</v>
      </c>
      <c r="G6311" s="24">
        <v>0.1</v>
      </c>
      <c r="H6311">
        <f>VLOOKUP($B6311,產品!$A$1:$E$61,4,FALSE)*(1-$G6311)*$F6311</f>
        <v>180000</v>
      </c>
      <c r="I6311" s="58">
        <f>$H6311-VLOOKUP($B6311,產品!$A$2:$E$61,5,FALSE)*F6311-$R6311</f>
        <v>37300</v>
      </c>
      <c r="J6311">
        <f t="shared" si="294"/>
        <v>2023</v>
      </c>
      <c r="P6311" t="str">
        <f>MID(VLOOKUP($D6311,業務!$A$1:$E$11,2,FALSE),FIND("/",VLOOKUP($D6311,業務!$A$1:$E$11,2,FALSE))+1,2)</f>
        <v>經理</v>
      </c>
      <c r="Q6311">
        <f t="shared" si="295"/>
        <v>1.4999999999999999E-2</v>
      </c>
      <c r="R6311">
        <f t="shared" si="296"/>
        <v>2700</v>
      </c>
    </row>
    <row r="6312" spans="1:18" ht="15.75" customHeight="1">
      <c r="A6312" s="19">
        <v>6311</v>
      </c>
      <c r="B6312" s="4">
        <v>59</v>
      </c>
      <c r="C6312" s="15">
        <v>3</v>
      </c>
      <c r="D6312" s="21">
        <v>8</v>
      </c>
      <c r="E6312" s="22">
        <v>45028</v>
      </c>
      <c r="F6312" s="26">
        <v>9</v>
      </c>
      <c r="G6312" s="24">
        <v>0.2</v>
      </c>
      <c r="H6312">
        <f>VLOOKUP($B6312,產品!$A$1:$E$61,4,FALSE)*(1-$G6312)*$F6312</f>
        <v>172800</v>
      </c>
      <c r="I6312" s="58">
        <f>$H6312-VLOOKUP($B6312,產品!$A$2:$E$61,5,FALSE)*F6312-$R6312</f>
        <v>19872</v>
      </c>
      <c r="J6312">
        <f t="shared" si="294"/>
        <v>2023</v>
      </c>
      <c r="P6312" t="str">
        <f>MID(VLOOKUP($D6312,業務!$A$1:$E$11,2,FALSE),FIND("/",VLOOKUP($D6312,業務!$A$1:$E$11,2,FALSE))+1,2)</f>
        <v>專員</v>
      </c>
      <c r="Q6312">
        <f t="shared" si="295"/>
        <v>0.01</v>
      </c>
      <c r="R6312">
        <f t="shared" si="296"/>
        <v>1728</v>
      </c>
    </row>
    <row r="6313" spans="1:18" ht="15.75" customHeight="1">
      <c r="A6313" s="19">
        <v>6312</v>
      </c>
      <c r="B6313" s="4">
        <v>16</v>
      </c>
      <c r="C6313" s="15">
        <v>282</v>
      </c>
      <c r="D6313" s="21">
        <v>8</v>
      </c>
      <c r="E6313" s="22">
        <v>45028</v>
      </c>
      <c r="F6313" s="26">
        <v>90</v>
      </c>
      <c r="G6313" s="24">
        <v>0.12</v>
      </c>
      <c r="H6313">
        <f>VLOOKUP($B6313,產品!$A$1:$E$61,4,FALSE)*(1-$G6313)*$F6313</f>
        <v>142560</v>
      </c>
      <c r="I6313" s="58">
        <f>$H6313-VLOOKUP($B6313,產品!$A$2:$E$61,5,FALSE)*F6313-$R6313</f>
        <v>76334.399999999994</v>
      </c>
      <c r="J6313">
        <f t="shared" si="294"/>
        <v>2023</v>
      </c>
      <c r="P6313" t="str">
        <f>MID(VLOOKUP($D6313,業務!$A$1:$E$11,2,FALSE),FIND("/",VLOOKUP($D6313,業務!$A$1:$E$11,2,FALSE))+1,2)</f>
        <v>專員</v>
      </c>
      <c r="Q6313">
        <f t="shared" si="295"/>
        <v>0.01</v>
      </c>
      <c r="R6313">
        <f t="shared" si="296"/>
        <v>1425.6000000000001</v>
      </c>
    </row>
    <row r="6314" spans="1:18" ht="15.75" customHeight="1">
      <c r="A6314" s="19">
        <v>6313</v>
      </c>
      <c r="B6314" s="4">
        <v>47</v>
      </c>
      <c r="C6314" s="15">
        <v>115</v>
      </c>
      <c r="D6314" s="21">
        <v>8</v>
      </c>
      <c r="E6314" s="22">
        <v>45028</v>
      </c>
      <c r="F6314" s="26">
        <v>16</v>
      </c>
      <c r="G6314" s="24">
        <v>0.2</v>
      </c>
      <c r="H6314">
        <f>VLOOKUP($B6314,產品!$A$1:$E$61,4,FALSE)*(1-$G6314)*$F6314</f>
        <v>256000</v>
      </c>
      <c r="I6314" s="58">
        <f>$H6314-VLOOKUP($B6314,產品!$A$2:$E$61,5,FALSE)*F6314-$R6314</f>
        <v>45440</v>
      </c>
      <c r="J6314">
        <f t="shared" si="294"/>
        <v>2023</v>
      </c>
      <c r="P6314" t="str">
        <f>MID(VLOOKUP($D6314,業務!$A$1:$E$11,2,FALSE),FIND("/",VLOOKUP($D6314,業務!$A$1:$E$11,2,FALSE))+1,2)</f>
        <v>專員</v>
      </c>
      <c r="Q6314">
        <f t="shared" si="295"/>
        <v>0.01</v>
      </c>
      <c r="R6314">
        <f t="shared" si="296"/>
        <v>2560</v>
      </c>
    </row>
    <row r="6315" spans="1:18" ht="15.75" customHeight="1">
      <c r="A6315" s="19">
        <v>6314</v>
      </c>
      <c r="B6315" s="4">
        <v>27</v>
      </c>
      <c r="C6315" s="15">
        <v>113</v>
      </c>
      <c r="D6315" s="21">
        <v>7</v>
      </c>
      <c r="E6315" s="22">
        <v>45028</v>
      </c>
      <c r="F6315" s="26">
        <v>15</v>
      </c>
      <c r="G6315" s="24">
        <v>0.12</v>
      </c>
      <c r="H6315">
        <f>VLOOKUP($B6315,產品!$A$1:$E$61,4,FALSE)*(1-$G6315)*$F6315</f>
        <v>92400</v>
      </c>
      <c r="I6315" s="58">
        <f>$H6315-VLOOKUP($B6315,產品!$A$2:$E$61,5,FALSE)*F6315-$R6315</f>
        <v>28291.200000000001</v>
      </c>
      <c r="J6315">
        <f t="shared" si="294"/>
        <v>2023</v>
      </c>
      <c r="P6315" t="str">
        <f>MID(VLOOKUP($D6315,業務!$A$1:$E$11,2,FALSE),FIND("/",VLOOKUP($D6315,業務!$A$1:$E$11,2,FALSE))+1,2)</f>
        <v>副理</v>
      </c>
      <c r="Q6315">
        <f t="shared" si="295"/>
        <v>1.2E-2</v>
      </c>
      <c r="R6315">
        <f t="shared" si="296"/>
        <v>1108.8</v>
      </c>
    </row>
    <row r="6316" spans="1:18" ht="15.75" customHeight="1">
      <c r="A6316" s="19">
        <v>6315</v>
      </c>
      <c r="B6316" s="4">
        <v>29</v>
      </c>
      <c r="C6316" s="15">
        <v>292</v>
      </c>
      <c r="D6316" s="21">
        <v>10</v>
      </c>
      <c r="E6316" s="33">
        <v>45028</v>
      </c>
      <c r="F6316" s="23">
        <v>3</v>
      </c>
      <c r="G6316" s="34">
        <v>0.1</v>
      </c>
      <c r="H6316">
        <f>VLOOKUP($B6316,產品!$A$1:$E$61,4,FALSE)*(1-$G6316)*$F6316</f>
        <v>16200</v>
      </c>
      <c r="I6316" s="58">
        <f>$H6316-VLOOKUP($B6316,產品!$A$2:$E$61,5,FALSE)*F6316-$R6316</f>
        <v>5238</v>
      </c>
      <c r="J6316">
        <f t="shared" si="294"/>
        <v>2023</v>
      </c>
      <c r="P6316" t="str">
        <f>MID(VLOOKUP($D6316,業務!$A$1:$E$11,2,FALSE),FIND("/",VLOOKUP($D6316,業務!$A$1:$E$11,2,FALSE))+1,2)</f>
        <v>專員</v>
      </c>
      <c r="Q6316">
        <f t="shared" si="295"/>
        <v>0.01</v>
      </c>
      <c r="R6316">
        <f t="shared" si="296"/>
        <v>162</v>
      </c>
    </row>
    <row r="6317" spans="1:18" ht="15.75" customHeight="1">
      <c r="A6317" s="19">
        <v>6316</v>
      </c>
      <c r="B6317" s="4">
        <v>49</v>
      </c>
      <c r="C6317" s="15">
        <v>12</v>
      </c>
      <c r="D6317" s="21">
        <v>4</v>
      </c>
      <c r="E6317" s="22">
        <v>45029</v>
      </c>
      <c r="F6317" s="26">
        <v>16</v>
      </c>
      <c r="G6317" s="24">
        <v>0.16</v>
      </c>
      <c r="H6317">
        <f>VLOOKUP($B6317,產品!$A$1:$E$61,4,FALSE)*(1-$G6317)*$F6317</f>
        <v>201600</v>
      </c>
      <c r="I6317" s="58">
        <f>$H6317-VLOOKUP($B6317,產品!$A$2:$E$61,5,FALSE)*F6317-$R6317</f>
        <v>31180.799999999999</v>
      </c>
      <c r="J6317">
        <f t="shared" si="294"/>
        <v>2023</v>
      </c>
      <c r="P6317" t="str">
        <f>MID(VLOOKUP($D6317,業務!$A$1:$E$11,2,FALSE),FIND("/",VLOOKUP($D6317,業務!$A$1:$E$11,2,FALSE))+1,2)</f>
        <v>副理</v>
      </c>
      <c r="Q6317">
        <f t="shared" si="295"/>
        <v>1.2E-2</v>
      </c>
      <c r="R6317">
        <f t="shared" si="296"/>
        <v>2419.2000000000003</v>
      </c>
    </row>
    <row r="6318" spans="1:18" ht="15.75" customHeight="1">
      <c r="A6318" s="19">
        <v>6317</v>
      </c>
      <c r="B6318" s="4">
        <v>40</v>
      </c>
      <c r="C6318" s="15">
        <v>123</v>
      </c>
      <c r="D6318" s="21">
        <v>3</v>
      </c>
      <c r="E6318" s="22">
        <v>45029</v>
      </c>
      <c r="F6318" s="26">
        <v>6</v>
      </c>
      <c r="G6318" s="24">
        <v>0.09</v>
      </c>
      <c r="H6318">
        <f>VLOOKUP($B6318,產品!$A$1:$E$61,4,FALSE)*(1-$G6318)*$F6318</f>
        <v>109200</v>
      </c>
      <c r="I6318" s="58">
        <f>$H6318-VLOOKUP($B6318,產品!$A$2:$E$61,5,FALSE)*F6318-$R6318</f>
        <v>29452.799999999999</v>
      </c>
      <c r="J6318">
        <f t="shared" si="294"/>
        <v>2023</v>
      </c>
      <c r="P6318" t="str">
        <f>MID(VLOOKUP($D6318,業務!$A$1:$E$11,2,FALSE),FIND("/",VLOOKUP($D6318,業務!$A$1:$E$11,2,FALSE))+1,2)</f>
        <v>協理</v>
      </c>
      <c r="Q6318">
        <f t="shared" si="295"/>
        <v>1.6E-2</v>
      </c>
      <c r="R6318">
        <f t="shared" si="296"/>
        <v>1747.2</v>
      </c>
    </row>
    <row r="6319" spans="1:18" ht="15.75" customHeight="1">
      <c r="A6319" s="19">
        <v>6318</v>
      </c>
      <c r="B6319" s="4">
        <v>13</v>
      </c>
      <c r="C6319" s="15">
        <v>9</v>
      </c>
      <c r="D6319" s="21">
        <v>4</v>
      </c>
      <c r="E6319" s="22">
        <v>45029</v>
      </c>
      <c r="F6319" s="26">
        <v>175</v>
      </c>
      <c r="G6319" s="24">
        <v>0.18</v>
      </c>
      <c r="H6319">
        <f>VLOOKUP($B6319,產品!$A$1:$E$61,4,FALSE)*(1-$G6319)*$F6319</f>
        <v>258300</v>
      </c>
      <c r="I6319" s="58">
        <f>$H6319-VLOOKUP($B6319,產品!$A$2:$E$61,5,FALSE)*F6319-$R6319</f>
        <v>129200.4</v>
      </c>
      <c r="J6319">
        <f t="shared" si="294"/>
        <v>2023</v>
      </c>
      <c r="P6319" t="str">
        <f>MID(VLOOKUP($D6319,業務!$A$1:$E$11,2,FALSE),FIND("/",VLOOKUP($D6319,業務!$A$1:$E$11,2,FALSE))+1,2)</f>
        <v>副理</v>
      </c>
      <c r="Q6319">
        <f t="shared" si="295"/>
        <v>1.2E-2</v>
      </c>
      <c r="R6319">
        <f t="shared" si="296"/>
        <v>3099.6</v>
      </c>
    </row>
    <row r="6320" spans="1:18" ht="15.75" customHeight="1">
      <c r="A6320" s="19">
        <v>6319</v>
      </c>
      <c r="B6320" s="4">
        <v>46</v>
      </c>
      <c r="C6320" s="15">
        <v>284</v>
      </c>
      <c r="D6320" s="21">
        <v>1</v>
      </c>
      <c r="E6320" s="33">
        <v>45029</v>
      </c>
      <c r="F6320" s="14">
        <v>4</v>
      </c>
      <c r="G6320" s="34">
        <v>0.14000000000000001</v>
      </c>
      <c r="H6320">
        <f>VLOOKUP($B6320,產品!$A$1:$E$61,4,FALSE)*(1-$G6320)*$F6320</f>
        <v>58480</v>
      </c>
      <c r="I6320" s="58">
        <f>$H6320-VLOOKUP($B6320,產品!$A$2:$E$61,5,FALSE)*F6320-$R6320</f>
        <v>13695.2</v>
      </c>
      <c r="J6320">
        <f t="shared" si="294"/>
        <v>2023</v>
      </c>
      <c r="P6320" t="str">
        <f>MID(VLOOKUP($D6320,業務!$A$1:$E$11,2,FALSE),FIND("/",VLOOKUP($D6320,業務!$A$1:$E$11,2,FALSE))+1,2)</f>
        <v>專員</v>
      </c>
      <c r="Q6320">
        <f t="shared" si="295"/>
        <v>0.01</v>
      </c>
      <c r="R6320">
        <f t="shared" si="296"/>
        <v>584.80000000000007</v>
      </c>
    </row>
    <row r="6321" spans="1:18" ht="15.75" customHeight="1">
      <c r="A6321" s="19">
        <v>6320</v>
      </c>
      <c r="B6321" s="4">
        <v>18</v>
      </c>
      <c r="C6321" s="15">
        <v>260</v>
      </c>
      <c r="D6321" s="21">
        <v>3</v>
      </c>
      <c r="E6321" s="22">
        <v>45030</v>
      </c>
      <c r="F6321" s="26">
        <v>70</v>
      </c>
      <c r="G6321" s="24">
        <v>0.14000000000000001</v>
      </c>
      <c r="H6321">
        <f>VLOOKUP($B6321,產品!$A$1:$E$61,4,FALSE)*(1-$G6321)*$F6321</f>
        <v>108360</v>
      </c>
      <c r="I6321" s="58">
        <f>$H6321-VLOOKUP($B6321,產品!$A$2:$E$61,5,FALSE)*F6321-$R6321</f>
        <v>56226.239999999998</v>
      </c>
      <c r="J6321">
        <f t="shared" si="294"/>
        <v>2023</v>
      </c>
      <c r="P6321" t="str">
        <f>MID(VLOOKUP($D6321,業務!$A$1:$E$11,2,FALSE),FIND("/",VLOOKUP($D6321,業務!$A$1:$E$11,2,FALSE))+1,2)</f>
        <v>協理</v>
      </c>
      <c r="Q6321">
        <f t="shared" si="295"/>
        <v>1.6E-2</v>
      </c>
      <c r="R6321">
        <f t="shared" si="296"/>
        <v>1733.76</v>
      </c>
    </row>
    <row r="6322" spans="1:18" ht="15.75" customHeight="1">
      <c r="A6322" s="19">
        <v>6321</v>
      </c>
      <c r="B6322" s="4">
        <v>13</v>
      </c>
      <c r="C6322" s="15">
        <v>290</v>
      </c>
      <c r="D6322" s="21">
        <v>8</v>
      </c>
      <c r="E6322" s="22">
        <v>45031</v>
      </c>
      <c r="F6322" s="26">
        <v>30</v>
      </c>
      <c r="G6322" s="24">
        <v>0.1</v>
      </c>
      <c r="H6322">
        <f>VLOOKUP($B6322,產品!$A$1:$E$61,4,FALSE)*(1-$G6322)*$F6322</f>
        <v>48600</v>
      </c>
      <c r="I6322" s="58">
        <f>$H6322-VLOOKUP($B6322,產品!$A$2:$E$61,5,FALSE)*F6322-$R6322</f>
        <v>26514</v>
      </c>
      <c r="J6322">
        <f t="shared" si="294"/>
        <v>2023</v>
      </c>
      <c r="P6322" t="str">
        <f>MID(VLOOKUP($D6322,業務!$A$1:$E$11,2,FALSE),FIND("/",VLOOKUP($D6322,業務!$A$1:$E$11,2,FALSE))+1,2)</f>
        <v>專員</v>
      </c>
      <c r="Q6322">
        <f t="shared" si="295"/>
        <v>0.01</v>
      </c>
      <c r="R6322">
        <f t="shared" si="296"/>
        <v>486</v>
      </c>
    </row>
    <row r="6323" spans="1:18" ht="15.75" customHeight="1">
      <c r="A6323" s="19">
        <v>6322</v>
      </c>
      <c r="B6323" s="4">
        <v>14</v>
      </c>
      <c r="C6323" s="15">
        <v>121</v>
      </c>
      <c r="D6323" s="21">
        <v>6</v>
      </c>
      <c r="E6323" s="22">
        <v>45031</v>
      </c>
      <c r="F6323" s="26">
        <v>30</v>
      </c>
      <c r="G6323" s="24">
        <v>0.15</v>
      </c>
      <c r="H6323">
        <f>VLOOKUP($B6323,產品!$A$1:$E$61,4,FALSE)*(1-$G6323)*$F6323</f>
        <v>45900</v>
      </c>
      <c r="I6323" s="58">
        <f>$H6323-VLOOKUP($B6323,產品!$A$2:$E$61,5,FALSE)*F6323-$R6323</f>
        <v>23841</v>
      </c>
      <c r="J6323">
        <f t="shared" si="294"/>
        <v>2023</v>
      </c>
      <c r="P6323" t="str">
        <f>MID(VLOOKUP($D6323,業務!$A$1:$E$11,2,FALSE),FIND("/",VLOOKUP($D6323,業務!$A$1:$E$11,2,FALSE))+1,2)</f>
        <v>專員</v>
      </c>
      <c r="Q6323">
        <f t="shared" si="295"/>
        <v>0.01</v>
      </c>
      <c r="R6323">
        <f t="shared" si="296"/>
        <v>459</v>
      </c>
    </row>
    <row r="6324" spans="1:18" ht="15.75" customHeight="1">
      <c r="A6324" s="19">
        <v>6323</v>
      </c>
      <c r="B6324" s="4">
        <v>60</v>
      </c>
      <c r="C6324" s="15">
        <v>2</v>
      </c>
      <c r="D6324" s="21">
        <v>10</v>
      </c>
      <c r="E6324" s="22">
        <v>45031</v>
      </c>
      <c r="F6324" s="26">
        <v>3</v>
      </c>
      <c r="G6324" s="24">
        <v>0.14000000000000001</v>
      </c>
      <c r="H6324">
        <f>VLOOKUP($B6324,產品!$A$1:$E$61,4,FALSE)*(1-$G6324)*$F6324</f>
        <v>64500</v>
      </c>
      <c r="I6324" s="58">
        <f>$H6324-VLOOKUP($B6324,產品!$A$2:$E$61,5,FALSE)*F6324-$R6324</f>
        <v>11355</v>
      </c>
      <c r="J6324">
        <f t="shared" si="294"/>
        <v>2023</v>
      </c>
      <c r="P6324" t="str">
        <f>MID(VLOOKUP($D6324,業務!$A$1:$E$11,2,FALSE),FIND("/",VLOOKUP($D6324,業務!$A$1:$E$11,2,FALSE))+1,2)</f>
        <v>專員</v>
      </c>
      <c r="Q6324">
        <f t="shared" si="295"/>
        <v>0.01</v>
      </c>
      <c r="R6324">
        <f t="shared" si="296"/>
        <v>645</v>
      </c>
    </row>
    <row r="6325" spans="1:18" ht="15.75" customHeight="1">
      <c r="A6325" s="19">
        <v>6324</v>
      </c>
      <c r="B6325" s="4">
        <v>9</v>
      </c>
      <c r="C6325" s="15">
        <v>112</v>
      </c>
      <c r="D6325" s="21">
        <v>3</v>
      </c>
      <c r="E6325" s="22">
        <v>45031</v>
      </c>
      <c r="F6325" s="26">
        <v>100</v>
      </c>
      <c r="G6325" s="24">
        <v>0.18</v>
      </c>
      <c r="H6325">
        <f>VLOOKUP($B6325,產品!$A$1:$E$61,4,FALSE)*(1-$G6325)*$F6325</f>
        <v>82000.000000000015</v>
      </c>
      <c r="I6325" s="58">
        <f>$H6325-VLOOKUP($B6325,產品!$A$2:$E$61,5,FALSE)*F6325-$R6325</f>
        <v>40688.000000000015</v>
      </c>
      <c r="J6325">
        <f t="shared" si="294"/>
        <v>2023</v>
      </c>
      <c r="P6325" t="str">
        <f>MID(VLOOKUP($D6325,業務!$A$1:$E$11,2,FALSE),FIND("/",VLOOKUP($D6325,業務!$A$1:$E$11,2,FALSE))+1,2)</f>
        <v>協理</v>
      </c>
      <c r="Q6325">
        <f t="shared" si="295"/>
        <v>1.6E-2</v>
      </c>
      <c r="R6325">
        <f t="shared" si="296"/>
        <v>1312.0000000000002</v>
      </c>
    </row>
    <row r="6326" spans="1:18" ht="15.75" customHeight="1">
      <c r="A6326" s="19">
        <v>6325</v>
      </c>
      <c r="B6326" s="4">
        <v>22</v>
      </c>
      <c r="C6326" s="15">
        <v>7</v>
      </c>
      <c r="D6326" s="21">
        <v>6</v>
      </c>
      <c r="E6326" s="22">
        <v>45032</v>
      </c>
      <c r="F6326" s="26">
        <v>80</v>
      </c>
      <c r="G6326" s="24">
        <v>0.09</v>
      </c>
      <c r="H6326">
        <f>VLOOKUP($B6326,產品!$A$1:$E$61,4,FALSE)*(1-$G6326)*$F6326</f>
        <v>131040</v>
      </c>
      <c r="I6326" s="58">
        <f>$H6326-VLOOKUP($B6326,產品!$A$2:$E$61,5,FALSE)*F6326-$R6326</f>
        <v>72129.600000000006</v>
      </c>
      <c r="J6326">
        <f t="shared" si="294"/>
        <v>2023</v>
      </c>
      <c r="P6326" t="str">
        <f>MID(VLOOKUP($D6326,業務!$A$1:$E$11,2,FALSE),FIND("/",VLOOKUP($D6326,業務!$A$1:$E$11,2,FALSE))+1,2)</f>
        <v>專員</v>
      </c>
      <c r="Q6326">
        <f t="shared" si="295"/>
        <v>0.01</v>
      </c>
      <c r="R6326">
        <f t="shared" si="296"/>
        <v>1310.4000000000001</v>
      </c>
    </row>
    <row r="6327" spans="1:18" ht="15.75" customHeight="1">
      <c r="A6327" s="19">
        <v>6326</v>
      </c>
      <c r="B6327" s="4">
        <v>11</v>
      </c>
      <c r="C6327" s="15">
        <v>3</v>
      </c>
      <c r="D6327" s="21">
        <v>10</v>
      </c>
      <c r="E6327" s="22">
        <v>45032</v>
      </c>
      <c r="F6327" s="26">
        <v>90</v>
      </c>
      <c r="G6327" s="24">
        <v>0.08</v>
      </c>
      <c r="H6327">
        <f>VLOOKUP($B6327,產品!$A$1:$E$61,4,FALSE)*(1-$G6327)*$F6327</f>
        <v>82800</v>
      </c>
      <c r="I6327" s="58">
        <f>$H6327-VLOOKUP($B6327,產品!$A$2:$E$61,5,FALSE)*F6327-$R6327</f>
        <v>45972</v>
      </c>
      <c r="J6327">
        <f t="shared" si="294"/>
        <v>2023</v>
      </c>
      <c r="P6327" t="str">
        <f>MID(VLOOKUP($D6327,業務!$A$1:$E$11,2,FALSE),FIND("/",VLOOKUP($D6327,業務!$A$1:$E$11,2,FALSE))+1,2)</f>
        <v>專員</v>
      </c>
      <c r="Q6327">
        <f t="shared" si="295"/>
        <v>0.01</v>
      </c>
      <c r="R6327">
        <f t="shared" si="296"/>
        <v>828</v>
      </c>
    </row>
    <row r="6328" spans="1:18" ht="15.75" customHeight="1">
      <c r="A6328" s="19">
        <v>6327</v>
      </c>
      <c r="B6328" s="4">
        <v>59</v>
      </c>
      <c r="C6328" s="15">
        <v>285</v>
      </c>
      <c r="D6328" s="21">
        <v>2</v>
      </c>
      <c r="E6328" s="33">
        <v>45032</v>
      </c>
      <c r="F6328" s="14">
        <v>9</v>
      </c>
      <c r="G6328" s="34">
        <v>0.18</v>
      </c>
      <c r="H6328">
        <f>VLOOKUP($B6328,產品!$A$1:$E$61,4,FALSE)*(1-$G6328)*$F6328</f>
        <v>177120</v>
      </c>
      <c r="I6328" s="58">
        <f>$H6328-VLOOKUP($B6328,產品!$A$2:$E$61,5,FALSE)*F6328-$R6328</f>
        <v>23263.200000000001</v>
      </c>
      <c r="J6328">
        <f t="shared" si="294"/>
        <v>2023</v>
      </c>
      <c r="P6328" t="str">
        <f>MID(VLOOKUP($D6328,業務!$A$1:$E$11,2,FALSE),FIND("/",VLOOKUP($D6328,業務!$A$1:$E$11,2,FALSE))+1,2)</f>
        <v>經理</v>
      </c>
      <c r="Q6328">
        <f t="shared" si="295"/>
        <v>1.4999999999999999E-2</v>
      </c>
      <c r="R6328">
        <f t="shared" si="296"/>
        <v>2656.7999999999997</v>
      </c>
    </row>
    <row r="6329" spans="1:18" ht="15.75" customHeight="1">
      <c r="A6329" s="19">
        <v>6328</v>
      </c>
      <c r="B6329" s="4">
        <v>21</v>
      </c>
      <c r="C6329" s="15">
        <v>125</v>
      </c>
      <c r="D6329" s="21">
        <v>9</v>
      </c>
      <c r="E6329" s="33">
        <v>45032</v>
      </c>
      <c r="F6329" s="14">
        <v>125</v>
      </c>
      <c r="G6329" s="34">
        <v>0.08</v>
      </c>
      <c r="H6329">
        <f>VLOOKUP($B6329,產品!$A$1:$E$61,4,FALSE)*(1-$G6329)*$F6329</f>
        <v>207000</v>
      </c>
      <c r="I6329" s="58">
        <f>$H6329-VLOOKUP($B6329,產品!$A$2:$E$61,5,FALSE)*F6329-$R6329</f>
        <v>113895</v>
      </c>
      <c r="J6329">
        <f t="shared" si="294"/>
        <v>2023</v>
      </c>
      <c r="P6329" t="str">
        <f>MID(VLOOKUP($D6329,業務!$A$1:$E$11,2,FALSE),FIND("/",VLOOKUP($D6329,業務!$A$1:$E$11,2,FALSE))+1,2)</f>
        <v>經理</v>
      </c>
      <c r="Q6329">
        <f t="shared" si="295"/>
        <v>1.4999999999999999E-2</v>
      </c>
      <c r="R6329">
        <f t="shared" si="296"/>
        <v>3105</v>
      </c>
    </row>
    <row r="6330" spans="1:18" ht="15.75" customHeight="1">
      <c r="A6330" s="19">
        <v>6329</v>
      </c>
      <c r="B6330" s="4">
        <v>24</v>
      </c>
      <c r="C6330" s="15">
        <v>8</v>
      </c>
      <c r="D6330" s="21">
        <v>3</v>
      </c>
      <c r="E6330" s="22">
        <v>45033</v>
      </c>
      <c r="F6330" s="26">
        <v>90</v>
      </c>
      <c r="G6330" s="24">
        <v>0.2</v>
      </c>
      <c r="H6330">
        <f>VLOOKUP($B6330,產品!$A$1:$E$61,4,FALSE)*(1-$G6330)*$F6330</f>
        <v>129600</v>
      </c>
      <c r="I6330" s="58">
        <f>$H6330-VLOOKUP($B6330,產品!$A$2:$E$61,5,FALSE)*F6330-$R6330</f>
        <v>62726.400000000001</v>
      </c>
      <c r="J6330">
        <f t="shared" si="294"/>
        <v>2023</v>
      </c>
      <c r="P6330" t="str">
        <f>MID(VLOOKUP($D6330,業務!$A$1:$E$11,2,FALSE),FIND("/",VLOOKUP($D6330,業務!$A$1:$E$11,2,FALSE))+1,2)</f>
        <v>協理</v>
      </c>
      <c r="Q6330">
        <f t="shared" si="295"/>
        <v>1.6E-2</v>
      </c>
      <c r="R6330">
        <f t="shared" si="296"/>
        <v>2073.6</v>
      </c>
    </row>
    <row r="6331" spans="1:18" ht="15.75" customHeight="1">
      <c r="A6331" s="19">
        <v>6330</v>
      </c>
      <c r="B6331" s="4">
        <v>44</v>
      </c>
      <c r="C6331" s="15">
        <v>280</v>
      </c>
      <c r="D6331" s="21">
        <v>10</v>
      </c>
      <c r="E6331" s="22">
        <v>45033</v>
      </c>
      <c r="F6331" s="26">
        <v>11</v>
      </c>
      <c r="G6331" s="24">
        <v>0.15</v>
      </c>
      <c r="H6331">
        <f>VLOOKUP($B6331,產品!$A$1:$E$61,4,FALSE)*(1-$G6331)*$F6331</f>
        <v>187000</v>
      </c>
      <c r="I6331" s="58">
        <f>$H6331-VLOOKUP($B6331,產品!$A$2:$E$61,5,FALSE)*F6331-$R6331</f>
        <v>42130</v>
      </c>
      <c r="J6331">
        <f t="shared" si="294"/>
        <v>2023</v>
      </c>
      <c r="P6331" t="str">
        <f>MID(VLOOKUP($D6331,業務!$A$1:$E$11,2,FALSE),FIND("/",VLOOKUP($D6331,業務!$A$1:$E$11,2,FALSE))+1,2)</f>
        <v>專員</v>
      </c>
      <c r="Q6331">
        <f t="shared" si="295"/>
        <v>0.01</v>
      </c>
      <c r="R6331">
        <f t="shared" si="296"/>
        <v>1870</v>
      </c>
    </row>
    <row r="6332" spans="1:18" ht="15.75" customHeight="1">
      <c r="A6332" s="19">
        <v>6331</v>
      </c>
      <c r="B6332" s="4">
        <v>16</v>
      </c>
      <c r="C6332" s="15">
        <v>285</v>
      </c>
      <c r="D6332" s="21">
        <v>4</v>
      </c>
      <c r="E6332" s="22">
        <v>45033</v>
      </c>
      <c r="F6332" s="26">
        <v>80</v>
      </c>
      <c r="G6332" s="24">
        <v>0.12</v>
      </c>
      <c r="H6332">
        <f>VLOOKUP($B6332,產品!$A$1:$E$61,4,FALSE)*(1-$G6332)*$F6332</f>
        <v>126720</v>
      </c>
      <c r="I6332" s="58">
        <f>$H6332-VLOOKUP($B6332,產品!$A$2:$E$61,5,FALSE)*F6332-$R6332</f>
        <v>67599.360000000001</v>
      </c>
      <c r="J6332">
        <f t="shared" si="294"/>
        <v>2023</v>
      </c>
      <c r="P6332" t="str">
        <f>MID(VLOOKUP($D6332,業務!$A$1:$E$11,2,FALSE),FIND("/",VLOOKUP($D6332,業務!$A$1:$E$11,2,FALSE))+1,2)</f>
        <v>副理</v>
      </c>
      <c r="Q6332">
        <f t="shared" si="295"/>
        <v>1.2E-2</v>
      </c>
      <c r="R6332">
        <f t="shared" si="296"/>
        <v>1520.64</v>
      </c>
    </row>
    <row r="6333" spans="1:18" ht="15.75" customHeight="1">
      <c r="A6333" s="19">
        <v>6332</v>
      </c>
      <c r="B6333" s="4">
        <v>54</v>
      </c>
      <c r="C6333" s="15">
        <v>7</v>
      </c>
      <c r="D6333" s="21">
        <v>4</v>
      </c>
      <c r="E6333" s="33">
        <v>45033</v>
      </c>
      <c r="F6333" s="14">
        <v>11</v>
      </c>
      <c r="G6333" s="34">
        <v>0.06</v>
      </c>
      <c r="H6333">
        <f>VLOOKUP($B6333,產品!$A$1:$E$61,4,FALSE)*(1-$G6333)*$F6333</f>
        <v>186120</v>
      </c>
      <c r="I6333" s="58">
        <f>$H6333-VLOOKUP($B6333,產品!$A$2:$E$61,5,FALSE)*F6333-$R6333</f>
        <v>45286.559999999998</v>
      </c>
      <c r="J6333">
        <f t="shared" si="294"/>
        <v>2023</v>
      </c>
      <c r="P6333" t="str">
        <f>MID(VLOOKUP($D6333,業務!$A$1:$E$11,2,FALSE),FIND("/",VLOOKUP($D6333,業務!$A$1:$E$11,2,FALSE))+1,2)</f>
        <v>副理</v>
      </c>
      <c r="Q6333">
        <f t="shared" si="295"/>
        <v>1.2E-2</v>
      </c>
      <c r="R6333">
        <f t="shared" si="296"/>
        <v>2233.44</v>
      </c>
    </row>
    <row r="6334" spans="1:18" ht="15.75" customHeight="1">
      <c r="A6334" s="19">
        <v>6333</v>
      </c>
      <c r="B6334" s="4">
        <v>5</v>
      </c>
      <c r="C6334" s="15">
        <v>261</v>
      </c>
      <c r="D6334" s="21">
        <v>7</v>
      </c>
      <c r="E6334" s="33">
        <v>45033</v>
      </c>
      <c r="F6334" s="14">
        <v>200</v>
      </c>
      <c r="G6334" s="34">
        <v>0.18</v>
      </c>
      <c r="H6334">
        <f>VLOOKUP($B6334,產品!$A$1:$E$61,4,FALSE)*(1-$G6334)*$F6334</f>
        <v>164000.00000000003</v>
      </c>
      <c r="I6334" s="58">
        <f>$H6334-VLOOKUP($B6334,產品!$A$2:$E$61,5,FALSE)*F6334-$R6334</f>
        <v>82032.000000000029</v>
      </c>
      <c r="J6334">
        <f t="shared" si="294"/>
        <v>2023</v>
      </c>
      <c r="P6334" t="str">
        <f>MID(VLOOKUP($D6334,業務!$A$1:$E$11,2,FALSE),FIND("/",VLOOKUP($D6334,業務!$A$1:$E$11,2,FALSE))+1,2)</f>
        <v>副理</v>
      </c>
      <c r="Q6334">
        <f t="shared" si="295"/>
        <v>1.2E-2</v>
      </c>
      <c r="R6334">
        <f t="shared" si="296"/>
        <v>1968.0000000000005</v>
      </c>
    </row>
    <row r="6335" spans="1:18" ht="15.75" customHeight="1">
      <c r="A6335" s="19">
        <v>6334</v>
      </c>
      <c r="B6335" s="4">
        <v>48</v>
      </c>
      <c r="C6335" s="15">
        <v>280</v>
      </c>
      <c r="D6335" s="21">
        <v>3</v>
      </c>
      <c r="E6335" s="33">
        <v>45034</v>
      </c>
      <c r="F6335" s="14">
        <v>7</v>
      </c>
      <c r="G6335" s="34">
        <v>0.16</v>
      </c>
      <c r="H6335">
        <f>VLOOKUP($B6335,產品!$A$1:$E$61,4,FALSE)*(1-$G6335)*$F6335</f>
        <v>129360</v>
      </c>
      <c r="I6335" s="58">
        <f>$H6335-VLOOKUP($B6335,產品!$A$2:$E$61,5,FALSE)*F6335-$R6335</f>
        <v>27190.239999999998</v>
      </c>
      <c r="J6335">
        <f t="shared" si="294"/>
        <v>2023</v>
      </c>
      <c r="P6335" t="str">
        <f>MID(VLOOKUP($D6335,業務!$A$1:$E$11,2,FALSE),FIND("/",VLOOKUP($D6335,業務!$A$1:$E$11,2,FALSE))+1,2)</f>
        <v>協理</v>
      </c>
      <c r="Q6335">
        <f t="shared" si="295"/>
        <v>1.6E-2</v>
      </c>
      <c r="R6335">
        <f t="shared" si="296"/>
        <v>2069.7600000000002</v>
      </c>
    </row>
    <row r="6336" spans="1:18" ht="15.75" customHeight="1">
      <c r="A6336" s="19">
        <v>6335</v>
      </c>
      <c r="B6336" s="4">
        <v>5</v>
      </c>
      <c r="C6336" s="15">
        <v>138</v>
      </c>
      <c r="D6336" s="21">
        <v>4</v>
      </c>
      <c r="E6336" s="33">
        <v>45034</v>
      </c>
      <c r="F6336" s="14">
        <v>50</v>
      </c>
      <c r="G6336" s="34">
        <v>0.1</v>
      </c>
      <c r="H6336">
        <f>VLOOKUP($B6336,產品!$A$1:$E$61,4,FALSE)*(1-$G6336)*$F6336</f>
        <v>45000</v>
      </c>
      <c r="I6336" s="58">
        <f>$H6336-VLOOKUP($B6336,產品!$A$2:$E$61,5,FALSE)*F6336-$R6336</f>
        <v>24460</v>
      </c>
      <c r="J6336">
        <f t="shared" si="294"/>
        <v>2023</v>
      </c>
      <c r="P6336" t="str">
        <f>MID(VLOOKUP($D6336,業務!$A$1:$E$11,2,FALSE),FIND("/",VLOOKUP($D6336,業務!$A$1:$E$11,2,FALSE))+1,2)</f>
        <v>副理</v>
      </c>
      <c r="Q6336">
        <f t="shared" si="295"/>
        <v>1.2E-2</v>
      </c>
      <c r="R6336">
        <f t="shared" si="296"/>
        <v>540</v>
      </c>
    </row>
    <row r="6337" spans="1:18" ht="15.75" customHeight="1">
      <c r="A6337" s="19">
        <v>6336</v>
      </c>
      <c r="B6337" s="4">
        <v>31</v>
      </c>
      <c r="C6337" s="15">
        <v>266</v>
      </c>
      <c r="D6337" s="21">
        <v>5</v>
      </c>
      <c r="E6337" s="22">
        <v>45035</v>
      </c>
      <c r="F6337" s="26">
        <v>5</v>
      </c>
      <c r="G6337" s="24">
        <v>0.13</v>
      </c>
      <c r="H6337">
        <f>VLOOKUP($B6337,產品!$A$1:$E$61,4,FALSE)*(1-$G6337)*$F6337</f>
        <v>30450</v>
      </c>
      <c r="I6337" s="58">
        <f>$H6337-VLOOKUP($B6337,產品!$A$2:$E$61,5,FALSE)*F6337-$R6337</f>
        <v>9145.5</v>
      </c>
      <c r="J6337">
        <f t="shared" si="294"/>
        <v>2023</v>
      </c>
      <c r="P6337" t="str">
        <f>MID(VLOOKUP($D6337,業務!$A$1:$E$11,2,FALSE),FIND("/",VLOOKUP($D6337,業務!$A$1:$E$11,2,FALSE))+1,2)</f>
        <v>專員</v>
      </c>
      <c r="Q6337">
        <f t="shared" si="295"/>
        <v>0.01</v>
      </c>
      <c r="R6337">
        <f t="shared" si="296"/>
        <v>304.5</v>
      </c>
    </row>
    <row r="6338" spans="1:18" ht="15.75" customHeight="1">
      <c r="A6338" s="19">
        <v>6337</v>
      </c>
      <c r="B6338" s="4">
        <v>2</v>
      </c>
      <c r="C6338" s="15">
        <v>277</v>
      </c>
      <c r="D6338" s="21">
        <v>6</v>
      </c>
      <c r="E6338" s="22">
        <v>45036</v>
      </c>
      <c r="F6338" s="26">
        <v>90</v>
      </c>
      <c r="G6338" s="24">
        <v>0.15</v>
      </c>
      <c r="H6338">
        <f>VLOOKUP($B6338,產品!$A$1:$E$61,4,FALSE)*(1-$G6338)*$F6338</f>
        <v>76500</v>
      </c>
      <c r="I6338" s="58">
        <f>$H6338-VLOOKUP($B6338,產品!$A$2:$E$61,5,FALSE)*F6338-$R6338</f>
        <v>39735</v>
      </c>
      <c r="J6338">
        <f t="shared" si="294"/>
        <v>2023</v>
      </c>
      <c r="P6338" t="str">
        <f>MID(VLOOKUP($D6338,業務!$A$1:$E$11,2,FALSE),FIND("/",VLOOKUP($D6338,業務!$A$1:$E$11,2,FALSE))+1,2)</f>
        <v>專員</v>
      </c>
      <c r="Q6338">
        <f t="shared" si="295"/>
        <v>0.01</v>
      </c>
      <c r="R6338">
        <f t="shared" si="296"/>
        <v>765</v>
      </c>
    </row>
    <row r="6339" spans="1:18" ht="15.75" customHeight="1">
      <c r="A6339" s="19">
        <v>6338</v>
      </c>
      <c r="B6339" s="4">
        <v>14</v>
      </c>
      <c r="C6339" s="15">
        <v>11</v>
      </c>
      <c r="D6339" s="21">
        <v>7</v>
      </c>
      <c r="E6339" s="22">
        <v>45036</v>
      </c>
      <c r="F6339" s="26">
        <v>60</v>
      </c>
      <c r="G6339" s="24">
        <v>0.1</v>
      </c>
      <c r="H6339">
        <f>VLOOKUP($B6339,產品!$A$1:$E$61,4,FALSE)*(1-$G6339)*$F6339</f>
        <v>97200</v>
      </c>
      <c r="I6339" s="58">
        <f>$H6339-VLOOKUP($B6339,產品!$A$2:$E$61,5,FALSE)*F6339-$R6339</f>
        <v>52833.599999999999</v>
      </c>
      <c r="J6339">
        <f t="shared" ref="J6339:J6402" si="297">YEAR(E6339)</f>
        <v>2023</v>
      </c>
      <c r="P6339" t="str">
        <f>MID(VLOOKUP($D6339,業務!$A$1:$E$11,2,FALSE),FIND("/",VLOOKUP($D6339,業務!$A$1:$E$11,2,FALSE))+1,2)</f>
        <v>副理</v>
      </c>
      <c r="Q6339">
        <f t="shared" ref="Q6339:Q6402" si="298">IF($P6339="專員",1%,IF($P6339="副理",1.2%,IF($P6339="經理",1.5%,IF($P6339="協理",1.6%,0))))</f>
        <v>1.2E-2</v>
      </c>
      <c r="R6339">
        <f t="shared" ref="R6339:R6402" si="299">$H6339*$Q6339</f>
        <v>1166.4000000000001</v>
      </c>
    </row>
    <row r="6340" spans="1:18" ht="15.75" customHeight="1">
      <c r="A6340" s="19">
        <v>6339</v>
      </c>
      <c r="B6340" s="4">
        <v>20</v>
      </c>
      <c r="C6340" s="15">
        <v>124</v>
      </c>
      <c r="D6340" s="21">
        <v>1</v>
      </c>
      <c r="E6340" s="22">
        <v>45036</v>
      </c>
      <c r="F6340" s="26">
        <v>60</v>
      </c>
      <c r="G6340" s="24">
        <v>0.16</v>
      </c>
      <c r="H6340">
        <f>VLOOKUP($B6340,產品!$A$1:$E$61,4,FALSE)*(1-$G6340)*$F6340</f>
        <v>90720</v>
      </c>
      <c r="I6340" s="58">
        <f>$H6340-VLOOKUP($B6340,產品!$A$2:$E$61,5,FALSE)*F6340-$R6340</f>
        <v>46612.800000000003</v>
      </c>
      <c r="J6340">
        <f t="shared" si="297"/>
        <v>2023</v>
      </c>
      <c r="P6340" t="str">
        <f>MID(VLOOKUP($D6340,業務!$A$1:$E$11,2,FALSE),FIND("/",VLOOKUP($D6340,業務!$A$1:$E$11,2,FALSE))+1,2)</f>
        <v>專員</v>
      </c>
      <c r="Q6340">
        <f t="shared" si="298"/>
        <v>0.01</v>
      </c>
      <c r="R6340">
        <f t="shared" si="299"/>
        <v>907.2</v>
      </c>
    </row>
    <row r="6341" spans="1:18" ht="15.75" customHeight="1">
      <c r="A6341" s="19">
        <v>6340</v>
      </c>
      <c r="B6341" s="4">
        <v>44</v>
      </c>
      <c r="C6341" s="15">
        <v>10</v>
      </c>
      <c r="D6341" s="21">
        <v>3</v>
      </c>
      <c r="E6341" s="22">
        <v>45036</v>
      </c>
      <c r="F6341" s="26">
        <v>4</v>
      </c>
      <c r="G6341" s="24">
        <v>0.13</v>
      </c>
      <c r="H6341">
        <f>VLOOKUP($B6341,產品!$A$1:$E$61,4,FALSE)*(1-$G6341)*$F6341</f>
        <v>69600</v>
      </c>
      <c r="I6341" s="58">
        <f>$H6341-VLOOKUP($B6341,產品!$A$2:$E$61,5,FALSE)*F6341-$R6341</f>
        <v>16486.400000000001</v>
      </c>
      <c r="J6341">
        <f t="shared" si="297"/>
        <v>2023</v>
      </c>
      <c r="P6341" t="str">
        <f>MID(VLOOKUP($D6341,業務!$A$1:$E$11,2,FALSE),FIND("/",VLOOKUP($D6341,業務!$A$1:$E$11,2,FALSE))+1,2)</f>
        <v>協理</v>
      </c>
      <c r="Q6341">
        <f t="shared" si="298"/>
        <v>1.6E-2</v>
      </c>
      <c r="R6341">
        <f t="shared" si="299"/>
        <v>1113.6000000000001</v>
      </c>
    </row>
    <row r="6342" spans="1:18" ht="15.75" customHeight="1">
      <c r="A6342" s="19">
        <v>6341</v>
      </c>
      <c r="B6342" s="4">
        <v>51</v>
      </c>
      <c r="C6342" s="15">
        <v>5</v>
      </c>
      <c r="D6342" s="21">
        <v>10</v>
      </c>
      <c r="E6342" s="33">
        <v>45036</v>
      </c>
      <c r="F6342" s="14">
        <v>1</v>
      </c>
      <c r="G6342" s="34">
        <v>0.09</v>
      </c>
      <c r="H6342">
        <f>VLOOKUP($B6342,產品!$A$1:$E$61,4,FALSE)*(1-$G6342)*$F6342</f>
        <v>18200</v>
      </c>
      <c r="I6342" s="58">
        <f>$H6342-VLOOKUP($B6342,產品!$A$2:$E$61,5,FALSE)*F6342-$R6342</f>
        <v>4018</v>
      </c>
      <c r="J6342">
        <f t="shared" si="297"/>
        <v>2023</v>
      </c>
      <c r="P6342" t="str">
        <f>MID(VLOOKUP($D6342,業務!$A$1:$E$11,2,FALSE),FIND("/",VLOOKUP($D6342,業務!$A$1:$E$11,2,FALSE))+1,2)</f>
        <v>專員</v>
      </c>
      <c r="Q6342">
        <f t="shared" si="298"/>
        <v>0.01</v>
      </c>
      <c r="R6342">
        <f t="shared" si="299"/>
        <v>182</v>
      </c>
    </row>
    <row r="6343" spans="1:18" ht="15.75" customHeight="1">
      <c r="A6343" s="19">
        <v>6342</v>
      </c>
      <c r="B6343" s="4">
        <v>28</v>
      </c>
      <c r="C6343" s="15">
        <v>6</v>
      </c>
      <c r="D6343" s="21">
        <v>7</v>
      </c>
      <c r="E6343" s="33">
        <v>45036</v>
      </c>
      <c r="F6343" s="14">
        <v>7</v>
      </c>
      <c r="G6343" s="34">
        <v>0.11</v>
      </c>
      <c r="H6343">
        <f>VLOOKUP($B6343,產品!$A$1:$E$61,4,FALSE)*(1-$G6343)*$F6343</f>
        <v>46725</v>
      </c>
      <c r="I6343" s="58">
        <f>$H6343-VLOOKUP($B6343,產品!$A$2:$E$61,5,FALSE)*F6343-$R6343</f>
        <v>14664.3</v>
      </c>
      <c r="J6343">
        <f t="shared" si="297"/>
        <v>2023</v>
      </c>
      <c r="P6343" t="str">
        <f>MID(VLOOKUP($D6343,業務!$A$1:$E$11,2,FALSE),FIND("/",VLOOKUP($D6343,業務!$A$1:$E$11,2,FALSE))+1,2)</f>
        <v>副理</v>
      </c>
      <c r="Q6343">
        <f t="shared" si="298"/>
        <v>1.2E-2</v>
      </c>
      <c r="R6343">
        <f t="shared" si="299"/>
        <v>560.70000000000005</v>
      </c>
    </row>
    <row r="6344" spans="1:18" ht="15.75" customHeight="1">
      <c r="A6344" s="19">
        <v>6343</v>
      </c>
      <c r="B6344" s="4">
        <v>10</v>
      </c>
      <c r="C6344" s="15">
        <v>277</v>
      </c>
      <c r="D6344" s="21">
        <v>1</v>
      </c>
      <c r="E6344" s="22">
        <v>45037</v>
      </c>
      <c r="F6344" s="26">
        <v>40</v>
      </c>
      <c r="G6344" s="24">
        <v>0.15</v>
      </c>
      <c r="H6344">
        <f>VLOOKUP($B6344,產品!$A$1:$E$61,4,FALSE)*(1-$G6344)*$F6344</f>
        <v>34000</v>
      </c>
      <c r="I6344" s="58">
        <f>$H6344-VLOOKUP($B6344,產品!$A$2:$E$61,5,FALSE)*F6344-$R6344</f>
        <v>17660</v>
      </c>
      <c r="J6344">
        <f t="shared" si="297"/>
        <v>2023</v>
      </c>
      <c r="P6344" t="str">
        <f>MID(VLOOKUP($D6344,業務!$A$1:$E$11,2,FALSE),FIND("/",VLOOKUP($D6344,業務!$A$1:$E$11,2,FALSE))+1,2)</f>
        <v>專員</v>
      </c>
      <c r="Q6344">
        <f t="shared" si="298"/>
        <v>0.01</v>
      </c>
      <c r="R6344">
        <f t="shared" si="299"/>
        <v>340</v>
      </c>
    </row>
    <row r="6345" spans="1:18" ht="15.75" customHeight="1">
      <c r="A6345" s="19">
        <v>6344</v>
      </c>
      <c r="B6345" s="4">
        <v>58</v>
      </c>
      <c r="C6345" s="15">
        <v>126</v>
      </c>
      <c r="D6345" s="21">
        <v>9</v>
      </c>
      <c r="E6345" s="22">
        <v>45037</v>
      </c>
      <c r="F6345" s="26">
        <v>4</v>
      </c>
      <c r="G6345" s="24">
        <v>0.18</v>
      </c>
      <c r="H6345">
        <f>VLOOKUP($B6345,產品!$A$1:$E$61,4,FALSE)*(1-$G6345)*$F6345</f>
        <v>68880</v>
      </c>
      <c r="I6345" s="58">
        <f>$H6345-VLOOKUP($B6345,產品!$A$2:$E$61,5,FALSE)*F6345-$R6345</f>
        <v>9046.8000000000065</v>
      </c>
      <c r="J6345">
        <f t="shared" si="297"/>
        <v>2023</v>
      </c>
      <c r="P6345" t="str">
        <f>MID(VLOOKUP($D6345,業務!$A$1:$E$11,2,FALSE),FIND("/",VLOOKUP($D6345,業務!$A$1:$E$11,2,FALSE))+1,2)</f>
        <v>經理</v>
      </c>
      <c r="Q6345">
        <f t="shared" si="298"/>
        <v>1.4999999999999999E-2</v>
      </c>
      <c r="R6345">
        <f t="shared" si="299"/>
        <v>1033.2</v>
      </c>
    </row>
    <row r="6346" spans="1:18" ht="15.75" customHeight="1">
      <c r="A6346" s="19">
        <v>6345</v>
      </c>
      <c r="B6346" s="4">
        <v>9</v>
      </c>
      <c r="C6346" s="15">
        <v>8</v>
      </c>
      <c r="D6346" s="21">
        <v>3</v>
      </c>
      <c r="E6346" s="33">
        <v>45037</v>
      </c>
      <c r="F6346" s="14">
        <v>10</v>
      </c>
      <c r="G6346" s="34">
        <v>0.11</v>
      </c>
      <c r="H6346">
        <f>VLOOKUP($B6346,產品!$A$1:$E$61,4,FALSE)*(1-$G6346)*$F6346</f>
        <v>8900</v>
      </c>
      <c r="I6346" s="58">
        <f>$H6346-VLOOKUP($B6346,產品!$A$2:$E$61,5,FALSE)*F6346-$R6346</f>
        <v>4757.6000000000004</v>
      </c>
      <c r="J6346">
        <f t="shared" si="297"/>
        <v>2023</v>
      </c>
      <c r="P6346" t="str">
        <f>MID(VLOOKUP($D6346,業務!$A$1:$E$11,2,FALSE),FIND("/",VLOOKUP($D6346,業務!$A$1:$E$11,2,FALSE))+1,2)</f>
        <v>協理</v>
      </c>
      <c r="Q6346">
        <f t="shared" si="298"/>
        <v>1.6E-2</v>
      </c>
      <c r="R6346">
        <f t="shared" si="299"/>
        <v>142.4</v>
      </c>
    </row>
    <row r="6347" spans="1:18" ht="15.75" customHeight="1">
      <c r="A6347" s="19">
        <v>6346</v>
      </c>
      <c r="B6347" s="4">
        <v>20</v>
      </c>
      <c r="C6347" s="15">
        <v>9</v>
      </c>
      <c r="D6347" s="21">
        <v>5</v>
      </c>
      <c r="E6347" s="22">
        <v>45038</v>
      </c>
      <c r="F6347" s="26">
        <v>10</v>
      </c>
      <c r="G6347" s="24">
        <v>0.17</v>
      </c>
      <c r="H6347">
        <f>VLOOKUP($B6347,產品!$A$1:$E$61,4,FALSE)*(1-$G6347)*$F6347</f>
        <v>14940</v>
      </c>
      <c r="I6347" s="58">
        <f>$H6347-VLOOKUP($B6347,產品!$A$2:$E$61,5,FALSE)*F6347-$R6347</f>
        <v>7590.6</v>
      </c>
      <c r="J6347">
        <f t="shared" si="297"/>
        <v>2023</v>
      </c>
      <c r="P6347" t="str">
        <f>MID(VLOOKUP($D6347,業務!$A$1:$E$11,2,FALSE),FIND("/",VLOOKUP($D6347,業務!$A$1:$E$11,2,FALSE))+1,2)</f>
        <v>專員</v>
      </c>
      <c r="Q6347">
        <f t="shared" si="298"/>
        <v>0.01</v>
      </c>
      <c r="R6347">
        <f t="shared" si="299"/>
        <v>149.4</v>
      </c>
    </row>
    <row r="6348" spans="1:18" ht="15.75" customHeight="1">
      <c r="A6348" s="19">
        <v>6347</v>
      </c>
      <c r="B6348" s="4">
        <v>38</v>
      </c>
      <c r="C6348" s="15">
        <v>6</v>
      </c>
      <c r="D6348" s="21">
        <v>5</v>
      </c>
      <c r="E6348" s="22">
        <v>45039</v>
      </c>
      <c r="F6348" s="26">
        <v>10</v>
      </c>
      <c r="G6348" s="24">
        <v>0.16</v>
      </c>
      <c r="H6348">
        <f>VLOOKUP($B6348,產品!$A$1:$E$61,4,FALSE)*(1-$G6348)*$F6348</f>
        <v>126000</v>
      </c>
      <c r="I6348" s="58">
        <f>$H6348-VLOOKUP($B6348,產品!$A$2:$E$61,5,FALSE)*F6348-$R6348</f>
        <v>27240</v>
      </c>
      <c r="J6348">
        <f t="shared" si="297"/>
        <v>2023</v>
      </c>
      <c r="P6348" t="str">
        <f>MID(VLOOKUP($D6348,業務!$A$1:$E$11,2,FALSE),FIND("/",VLOOKUP($D6348,業務!$A$1:$E$11,2,FALSE))+1,2)</f>
        <v>專員</v>
      </c>
      <c r="Q6348">
        <f t="shared" si="298"/>
        <v>0.01</v>
      </c>
      <c r="R6348">
        <f t="shared" si="299"/>
        <v>1260</v>
      </c>
    </row>
    <row r="6349" spans="1:18" ht="15.75" customHeight="1">
      <c r="A6349" s="19">
        <v>6348</v>
      </c>
      <c r="B6349" s="4">
        <v>42</v>
      </c>
      <c r="C6349" s="15">
        <v>283</v>
      </c>
      <c r="D6349" s="21">
        <v>6</v>
      </c>
      <c r="E6349" s="22">
        <v>45039</v>
      </c>
      <c r="F6349" s="26">
        <v>5</v>
      </c>
      <c r="G6349" s="24">
        <v>0.1</v>
      </c>
      <c r="H6349">
        <f>VLOOKUP($B6349,產品!$A$1:$E$61,4,FALSE)*(1-$G6349)*$F6349</f>
        <v>67500</v>
      </c>
      <c r="I6349" s="58">
        <f>$H6349-VLOOKUP($B6349,產品!$A$2:$E$61,5,FALSE)*F6349-$R6349</f>
        <v>18075</v>
      </c>
      <c r="J6349">
        <f t="shared" si="297"/>
        <v>2023</v>
      </c>
      <c r="P6349" t="str">
        <f>MID(VLOOKUP($D6349,業務!$A$1:$E$11,2,FALSE),FIND("/",VLOOKUP($D6349,業務!$A$1:$E$11,2,FALSE))+1,2)</f>
        <v>專員</v>
      </c>
      <c r="Q6349">
        <f t="shared" si="298"/>
        <v>0.01</v>
      </c>
      <c r="R6349">
        <f t="shared" si="299"/>
        <v>675</v>
      </c>
    </row>
    <row r="6350" spans="1:18" ht="15.75" customHeight="1">
      <c r="A6350" s="19">
        <v>6349</v>
      </c>
      <c r="B6350" s="4">
        <v>30</v>
      </c>
      <c r="C6350" s="15">
        <v>121</v>
      </c>
      <c r="D6350" s="21">
        <v>10</v>
      </c>
      <c r="E6350" s="33">
        <v>45039</v>
      </c>
      <c r="F6350" s="14">
        <v>1</v>
      </c>
      <c r="G6350" s="34">
        <v>0.06</v>
      </c>
      <c r="H6350">
        <f>VLOOKUP($B6350,產品!$A$1:$E$61,4,FALSE)*(1-$G6350)*$F6350</f>
        <v>6110</v>
      </c>
      <c r="I6350" s="58">
        <f>$H6350-VLOOKUP($B6350,產品!$A$2:$E$61,5,FALSE)*F6350-$R6350</f>
        <v>2148.9</v>
      </c>
      <c r="J6350">
        <f t="shared" si="297"/>
        <v>2023</v>
      </c>
      <c r="P6350" t="str">
        <f>MID(VLOOKUP($D6350,業務!$A$1:$E$11,2,FALSE),FIND("/",VLOOKUP($D6350,業務!$A$1:$E$11,2,FALSE))+1,2)</f>
        <v>專員</v>
      </c>
      <c r="Q6350">
        <f t="shared" si="298"/>
        <v>0.01</v>
      </c>
      <c r="R6350">
        <f t="shared" si="299"/>
        <v>61.1</v>
      </c>
    </row>
    <row r="6351" spans="1:18" ht="15.75" customHeight="1">
      <c r="A6351" s="19">
        <v>6350</v>
      </c>
      <c r="B6351" s="4">
        <v>60</v>
      </c>
      <c r="C6351" s="15">
        <v>2</v>
      </c>
      <c r="D6351" s="21">
        <v>5</v>
      </c>
      <c r="E6351" s="22">
        <v>45040</v>
      </c>
      <c r="F6351" s="26">
        <v>8</v>
      </c>
      <c r="G6351" s="24">
        <v>0.05</v>
      </c>
      <c r="H6351">
        <f>VLOOKUP($B6351,產品!$A$1:$E$61,4,FALSE)*(1-$G6351)*$F6351</f>
        <v>190000</v>
      </c>
      <c r="I6351" s="58">
        <f>$H6351-VLOOKUP($B6351,產品!$A$2:$E$61,5,FALSE)*F6351-$R6351</f>
        <v>48100</v>
      </c>
      <c r="J6351">
        <f t="shared" si="297"/>
        <v>2023</v>
      </c>
      <c r="P6351" t="str">
        <f>MID(VLOOKUP($D6351,業務!$A$1:$E$11,2,FALSE),FIND("/",VLOOKUP($D6351,業務!$A$1:$E$11,2,FALSE))+1,2)</f>
        <v>專員</v>
      </c>
      <c r="Q6351">
        <f t="shared" si="298"/>
        <v>0.01</v>
      </c>
      <c r="R6351">
        <f t="shared" si="299"/>
        <v>1900</v>
      </c>
    </row>
    <row r="6352" spans="1:18" ht="15.75" customHeight="1">
      <c r="A6352" s="19">
        <v>6351</v>
      </c>
      <c r="B6352" s="4">
        <v>56</v>
      </c>
      <c r="C6352" s="15">
        <v>11</v>
      </c>
      <c r="D6352" s="21">
        <v>2</v>
      </c>
      <c r="E6352" s="22">
        <v>45040</v>
      </c>
      <c r="F6352" s="26">
        <v>5</v>
      </c>
      <c r="G6352" s="24">
        <v>0.09</v>
      </c>
      <c r="H6352">
        <f>VLOOKUP($B6352,產品!$A$1:$E$61,4,FALSE)*(1-$G6352)*$F6352</f>
        <v>100100</v>
      </c>
      <c r="I6352" s="58">
        <f>$H6352-VLOOKUP($B6352,產品!$A$2:$E$61,5,FALSE)*F6352-$R6352</f>
        <v>21598.500000000015</v>
      </c>
      <c r="J6352">
        <f t="shared" si="297"/>
        <v>2023</v>
      </c>
      <c r="P6352" t="str">
        <f>MID(VLOOKUP($D6352,業務!$A$1:$E$11,2,FALSE),FIND("/",VLOOKUP($D6352,業務!$A$1:$E$11,2,FALSE))+1,2)</f>
        <v>經理</v>
      </c>
      <c r="Q6352">
        <f t="shared" si="298"/>
        <v>1.4999999999999999E-2</v>
      </c>
      <c r="R6352">
        <f t="shared" si="299"/>
        <v>1501.5</v>
      </c>
    </row>
    <row r="6353" spans="1:18" ht="15.75" customHeight="1">
      <c r="A6353" s="19">
        <v>6352</v>
      </c>
      <c r="B6353" s="4">
        <v>40</v>
      </c>
      <c r="C6353" s="15">
        <v>3</v>
      </c>
      <c r="D6353" s="21">
        <v>8</v>
      </c>
      <c r="E6353" s="22">
        <v>45040</v>
      </c>
      <c r="F6353" s="26">
        <v>6</v>
      </c>
      <c r="G6353" s="24">
        <v>0.11</v>
      </c>
      <c r="H6353">
        <f>VLOOKUP($B6353,產品!$A$1:$E$61,4,FALSE)*(1-$G6353)*$F6353</f>
        <v>106800</v>
      </c>
      <c r="I6353" s="58">
        <f>$H6353-VLOOKUP($B6353,產品!$A$2:$E$61,5,FALSE)*F6353-$R6353</f>
        <v>27732</v>
      </c>
      <c r="J6353">
        <f t="shared" si="297"/>
        <v>2023</v>
      </c>
      <c r="P6353" t="str">
        <f>MID(VLOOKUP($D6353,業務!$A$1:$E$11,2,FALSE),FIND("/",VLOOKUP($D6353,業務!$A$1:$E$11,2,FALSE))+1,2)</f>
        <v>專員</v>
      </c>
      <c r="Q6353">
        <f t="shared" si="298"/>
        <v>0.01</v>
      </c>
      <c r="R6353">
        <f t="shared" si="299"/>
        <v>1068</v>
      </c>
    </row>
    <row r="6354" spans="1:18" ht="15.75" customHeight="1">
      <c r="A6354" s="19">
        <v>6353</v>
      </c>
      <c r="B6354" s="4">
        <v>31</v>
      </c>
      <c r="C6354" s="15">
        <v>277</v>
      </c>
      <c r="D6354" s="21">
        <v>10</v>
      </c>
      <c r="E6354" s="22">
        <v>45040</v>
      </c>
      <c r="F6354" s="26">
        <v>5</v>
      </c>
      <c r="G6354" s="24">
        <v>0.17</v>
      </c>
      <c r="H6354">
        <f>VLOOKUP($B6354,產品!$A$1:$E$61,4,FALSE)*(1-$G6354)*$F6354</f>
        <v>29050</v>
      </c>
      <c r="I6354" s="58">
        <f>$H6354-VLOOKUP($B6354,產品!$A$2:$E$61,5,FALSE)*F6354-$R6354</f>
        <v>7759.5</v>
      </c>
      <c r="J6354">
        <f t="shared" si="297"/>
        <v>2023</v>
      </c>
      <c r="P6354" t="str">
        <f>MID(VLOOKUP($D6354,業務!$A$1:$E$11,2,FALSE),FIND("/",VLOOKUP($D6354,業務!$A$1:$E$11,2,FALSE))+1,2)</f>
        <v>專員</v>
      </c>
      <c r="Q6354">
        <f t="shared" si="298"/>
        <v>0.01</v>
      </c>
      <c r="R6354">
        <f t="shared" si="299"/>
        <v>290.5</v>
      </c>
    </row>
    <row r="6355" spans="1:18" ht="15.75" customHeight="1">
      <c r="A6355" s="19">
        <v>6354</v>
      </c>
      <c r="B6355" s="4">
        <v>57</v>
      </c>
      <c r="C6355" s="15">
        <v>122</v>
      </c>
      <c r="D6355" s="21">
        <v>2</v>
      </c>
      <c r="E6355" s="22">
        <v>45040</v>
      </c>
      <c r="F6355" s="26">
        <v>4</v>
      </c>
      <c r="G6355" s="24">
        <v>0.16</v>
      </c>
      <c r="H6355">
        <f>VLOOKUP($B6355,產品!$A$1:$E$61,4,FALSE)*(1-$G6355)*$F6355</f>
        <v>60480</v>
      </c>
      <c r="I6355" s="58">
        <f>$H6355-VLOOKUP($B6355,產品!$A$2:$E$61,5,FALSE)*F6355-$R6355</f>
        <v>9172.7999999999993</v>
      </c>
      <c r="J6355">
        <f t="shared" si="297"/>
        <v>2023</v>
      </c>
      <c r="P6355" t="str">
        <f>MID(VLOOKUP($D6355,業務!$A$1:$E$11,2,FALSE),FIND("/",VLOOKUP($D6355,業務!$A$1:$E$11,2,FALSE))+1,2)</f>
        <v>經理</v>
      </c>
      <c r="Q6355">
        <f t="shared" si="298"/>
        <v>1.4999999999999999E-2</v>
      </c>
      <c r="R6355">
        <f t="shared" si="299"/>
        <v>907.19999999999993</v>
      </c>
    </row>
    <row r="6356" spans="1:18" ht="15.75" customHeight="1">
      <c r="A6356" s="19">
        <v>6355</v>
      </c>
      <c r="B6356" s="4">
        <v>23</v>
      </c>
      <c r="C6356" s="15">
        <v>273</v>
      </c>
      <c r="D6356" s="21">
        <v>2</v>
      </c>
      <c r="E6356" s="22">
        <v>45040</v>
      </c>
      <c r="F6356" s="26">
        <v>10</v>
      </c>
      <c r="G6356" s="24">
        <v>0.08</v>
      </c>
      <c r="H6356">
        <f>VLOOKUP($B6356,產品!$A$1:$E$61,4,FALSE)*(1-$G6356)*$F6356</f>
        <v>16560</v>
      </c>
      <c r="I6356" s="58">
        <f>$H6356-VLOOKUP($B6356,產品!$A$2:$E$61,5,FALSE)*F6356-$R6356</f>
        <v>9111.6</v>
      </c>
      <c r="J6356">
        <f t="shared" si="297"/>
        <v>2023</v>
      </c>
      <c r="P6356" t="str">
        <f>MID(VLOOKUP($D6356,業務!$A$1:$E$11,2,FALSE),FIND("/",VLOOKUP($D6356,業務!$A$1:$E$11,2,FALSE))+1,2)</f>
        <v>經理</v>
      </c>
      <c r="Q6356">
        <f t="shared" si="298"/>
        <v>1.4999999999999999E-2</v>
      </c>
      <c r="R6356">
        <f t="shared" si="299"/>
        <v>248.39999999999998</v>
      </c>
    </row>
    <row r="6357" spans="1:18" ht="15.75" customHeight="1">
      <c r="A6357" s="19">
        <v>6356</v>
      </c>
      <c r="B6357" s="4">
        <v>60</v>
      </c>
      <c r="C6357" s="15">
        <v>266</v>
      </c>
      <c r="D6357" s="21">
        <v>2</v>
      </c>
      <c r="E6357" s="22">
        <v>45040</v>
      </c>
      <c r="F6357" s="26">
        <v>5</v>
      </c>
      <c r="G6357" s="24">
        <v>0.1</v>
      </c>
      <c r="H6357">
        <f>VLOOKUP($B6357,產品!$A$1:$E$61,4,FALSE)*(1-$G6357)*$F6357</f>
        <v>112500</v>
      </c>
      <c r="I6357" s="58">
        <f>$H6357-VLOOKUP($B6357,產品!$A$2:$E$61,5,FALSE)*F6357-$R6357</f>
        <v>23312.5</v>
      </c>
      <c r="J6357">
        <f t="shared" si="297"/>
        <v>2023</v>
      </c>
      <c r="P6357" t="str">
        <f>MID(VLOOKUP($D6357,業務!$A$1:$E$11,2,FALSE),FIND("/",VLOOKUP($D6357,業務!$A$1:$E$11,2,FALSE))+1,2)</f>
        <v>經理</v>
      </c>
      <c r="Q6357">
        <f t="shared" si="298"/>
        <v>1.4999999999999999E-2</v>
      </c>
      <c r="R6357">
        <f t="shared" si="299"/>
        <v>1687.5</v>
      </c>
    </row>
    <row r="6358" spans="1:18" ht="15.75" customHeight="1">
      <c r="A6358" s="19">
        <v>6357</v>
      </c>
      <c r="B6358" s="4">
        <v>49</v>
      </c>
      <c r="C6358" s="15">
        <v>289</v>
      </c>
      <c r="D6358" s="21">
        <v>8</v>
      </c>
      <c r="E6358" s="33">
        <v>45040</v>
      </c>
      <c r="F6358" s="14">
        <v>10</v>
      </c>
      <c r="G6358" s="34">
        <v>0.18</v>
      </c>
      <c r="H6358">
        <f>VLOOKUP($B6358,產品!$A$1:$E$61,4,FALSE)*(1-$G6358)*$F6358</f>
        <v>123000.00000000001</v>
      </c>
      <c r="I6358" s="58">
        <f>$H6358-VLOOKUP($B6358,產品!$A$2:$E$61,5,FALSE)*F6358-$R6358</f>
        <v>16770.000000000015</v>
      </c>
      <c r="J6358">
        <f t="shared" si="297"/>
        <v>2023</v>
      </c>
      <c r="P6358" t="str">
        <f>MID(VLOOKUP($D6358,業務!$A$1:$E$11,2,FALSE),FIND("/",VLOOKUP($D6358,業務!$A$1:$E$11,2,FALSE))+1,2)</f>
        <v>專員</v>
      </c>
      <c r="Q6358">
        <f t="shared" si="298"/>
        <v>0.01</v>
      </c>
      <c r="R6358">
        <f t="shared" si="299"/>
        <v>1230.0000000000002</v>
      </c>
    </row>
    <row r="6359" spans="1:18" ht="15.75" customHeight="1">
      <c r="A6359" s="19">
        <v>6358</v>
      </c>
      <c r="B6359" s="4">
        <v>28</v>
      </c>
      <c r="C6359" s="15">
        <v>10</v>
      </c>
      <c r="D6359" s="21">
        <v>3</v>
      </c>
      <c r="E6359" s="33">
        <v>45040</v>
      </c>
      <c r="F6359" s="14">
        <v>35</v>
      </c>
      <c r="G6359" s="34">
        <v>0.12</v>
      </c>
      <c r="H6359">
        <f>VLOOKUP($B6359,產品!$A$1:$E$61,4,FALSE)*(1-$G6359)*$F6359</f>
        <v>231000</v>
      </c>
      <c r="I6359" s="58">
        <f>$H6359-VLOOKUP($B6359,產品!$A$2:$E$61,5,FALSE)*F6359-$R6359</f>
        <v>69804</v>
      </c>
      <c r="J6359">
        <f t="shared" si="297"/>
        <v>2023</v>
      </c>
      <c r="P6359" t="str">
        <f>MID(VLOOKUP($D6359,業務!$A$1:$E$11,2,FALSE),FIND("/",VLOOKUP($D6359,業務!$A$1:$E$11,2,FALSE))+1,2)</f>
        <v>協理</v>
      </c>
      <c r="Q6359">
        <f t="shared" si="298"/>
        <v>1.6E-2</v>
      </c>
      <c r="R6359">
        <f t="shared" si="299"/>
        <v>3696</v>
      </c>
    </row>
    <row r="6360" spans="1:18" ht="15.75" customHeight="1">
      <c r="A6360" s="19">
        <v>6359</v>
      </c>
      <c r="B6360" s="4">
        <v>47</v>
      </c>
      <c r="C6360" s="15">
        <v>113</v>
      </c>
      <c r="D6360" s="21">
        <v>2</v>
      </c>
      <c r="E6360" s="22">
        <v>45041</v>
      </c>
      <c r="F6360" s="26">
        <v>15</v>
      </c>
      <c r="G6360" s="24">
        <v>0.05</v>
      </c>
      <c r="H6360">
        <f>VLOOKUP($B6360,產品!$A$1:$E$61,4,FALSE)*(1-$G6360)*$F6360</f>
        <v>285000</v>
      </c>
      <c r="I6360" s="58">
        <f>$H6360-VLOOKUP($B6360,產品!$A$2:$E$61,5,FALSE)*F6360-$R6360</f>
        <v>85725</v>
      </c>
      <c r="J6360">
        <f t="shared" si="297"/>
        <v>2023</v>
      </c>
      <c r="P6360" t="str">
        <f>MID(VLOOKUP($D6360,業務!$A$1:$E$11,2,FALSE),FIND("/",VLOOKUP($D6360,業務!$A$1:$E$11,2,FALSE))+1,2)</f>
        <v>經理</v>
      </c>
      <c r="Q6360">
        <f t="shared" si="298"/>
        <v>1.4999999999999999E-2</v>
      </c>
      <c r="R6360">
        <f t="shared" si="299"/>
        <v>4275</v>
      </c>
    </row>
    <row r="6361" spans="1:18" ht="15.75" customHeight="1">
      <c r="A6361" s="19">
        <v>6360</v>
      </c>
      <c r="B6361" s="4">
        <v>29</v>
      </c>
      <c r="C6361" s="15">
        <v>277</v>
      </c>
      <c r="D6361" s="21">
        <v>2</v>
      </c>
      <c r="E6361" s="22">
        <v>45041</v>
      </c>
      <c r="F6361" s="26">
        <v>10</v>
      </c>
      <c r="G6361" s="24">
        <v>7.0000000000000007E-2</v>
      </c>
      <c r="H6361">
        <f>VLOOKUP($B6361,產品!$A$1:$E$61,4,FALSE)*(1-$G6361)*$F6361</f>
        <v>55800</v>
      </c>
      <c r="I6361" s="58">
        <f>$H6361-VLOOKUP($B6361,產品!$A$2:$E$61,5,FALSE)*F6361-$R6361</f>
        <v>18963</v>
      </c>
      <c r="J6361">
        <f t="shared" si="297"/>
        <v>2023</v>
      </c>
      <c r="P6361" t="str">
        <f>MID(VLOOKUP($D6361,業務!$A$1:$E$11,2,FALSE),FIND("/",VLOOKUP($D6361,業務!$A$1:$E$11,2,FALSE))+1,2)</f>
        <v>經理</v>
      </c>
      <c r="Q6361">
        <f t="shared" si="298"/>
        <v>1.4999999999999999E-2</v>
      </c>
      <c r="R6361">
        <f t="shared" si="299"/>
        <v>837</v>
      </c>
    </row>
    <row r="6362" spans="1:18" ht="15.75" customHeight="1">
      <c r="A6362" s="19">
        <v>6361</v>
      </c>
      <c r="B6362" s="4">
        <v>36</v>
      </c>
      <c r="C6362" s="15">
        <v>262</v>
      </c>
      <c r="D6362" s="21">
        <v>2</v>
      </c>
      <c r="E6362" s="33">
        <v>45041</v>
      </c>
      <c r="F6362" s="14">
        <v>11</v>
      </c>
      <c r="G6362" s="34">
        <v>0.06</v>
      </c>
      <c r="H6362">
        <f>VLOOKUP($B6362,產品!$A$1:$E$61,4,FALSE)*(1-$G6362)*$F6362</f>
        <v>93060</v>
      </c>
      <c r="I6362" s="58">
        <f>$H6362-VLOOKUP($B6362,產品!$A$2:$E$61,5,FALSE)*F6362-$R6362</f>
        <v>32264.1</v>
      </c>
      <c r="J6362">
        <f t="shared" si="297"/>
        <v>2023</v>
      </c>
      <c r="P6362" t="str">
        <f>MID(VLOOKUP($D6362,業務!$A$1:$E$11,2,FALSE),FIND("/",VLOOKUP($D6362,業務!$A$1:$E$11,2,FALSE))+1,2)</f>
        <v>經理</v>
      </c>
      <c r="Q6362">
        <f t="shared" si="298"/>
        <v>1.4999999999999999E-2</v>
      </c>
      <c r="R6362">
        <f t="shared" si="299"/>
        <v>1395.8999999999999</v>
      </c>
    </row>
    <row r="6363" spans="1:18" ht="15.75" customHeight="1">
      <c r="A6363" s="19">
        <v>6362</v>
      </c>
      <c r="B6363" s="4">
        <v>1</v>
      </c>
      <c r="C6363" s="15">
        <v>281</v>
      </c>
      <c r="D6363" s="21">
        <v>5</v>
      </c>
      <c r="E6363" s="33">
        <v>45041</v>
      </c>
      <c r="F6363" s="14">
        <v>10</v>
      </c>
      <c r="G6363" s="34">
        <v>0.2</v>
      </c>
      <c r="H6363">
        <f>VLOOKUP($B6363,產品!$A$1:$E$61,4,FALSE)*(1-$G6363)*$F6363</f>
        <v>8000</v>
      </c>
      <c r="I6363" s="58">
        <f>$H6363-VLOOKUP($B6363,產品!$A$2:$E$61,5,FALSE)*F6363-$R6363</f>
        <v>3920</v>
      </c>
      <c r="J6363">
        <f t="shared" si="297"/>
        <v>2023</v>
      </c>
      <c r="P6363" t="str">
        <f>MID(VLOOKUP($D6363,業務!$A$1:$E$11,2,FALSE),FIND("/",VLOOKUP($D6363,業務!$A$1:$E$11,2,FALSE))+1,2)</f>
        <v>專員</v>
      </c>
      <c r="Q6363">
        <f t="shared" si="298"/>
        <v>0.01</v>
      </c>
      <c r="R6363">
        <f t="shared" si="299"/>
        <v>80</v>
      </c>
    </row>
    <row r="6364" spans="1:18" ht="15.75" customHeight="1">
      <c r="A6364" s="19">
        <v>6363</v>
      </c>
      <c r="B6364" s="4">
        <v>52</v>
      </c>
      <c r="C6364" s="15">
        <v>266</v>
      </c>
      <c r="D6364" s="21">
        <v>9</v>
      </c>
      <c r="E6364" s="22">
        <v>45042</v>
      </c>
      <c r="F6364" s="26">
        <v>2</v>
      </c>
      <c r="G6364" s="24">
        <v>0.13</v>
      </c>
      <c r="H6364">
        <f>VLOOKUP($B6364,產品!$A$1:$E$61,4,FALSE)*(1-$G6364)*$F6364</f>
        <v>38280</v>
      </c>
      <c r="I6364" s="58">
        <f>$H6364-VLOOKUP($B6364,產品!$A$2:$E$61,5,FALSE)*F6364-$R6364</f>
        <v>6905.8000000000038</v>
      </c>
      <c r="J6364">
        <f t="shared" si="297"/>
        <v>2023</v>
      </c>
      <c r="P6364" t="str">
        <f>MID(VLOOKUP($D6364,業務!$A$1:$E$11,2,FALSE),FIND("/",VLOOKUP($D6364,業務!$A$1:$E$11,2,FALSE))+1,2)</f>
        <v>經理</v>
      </c>
      <c r="Q6364">
        <f t="shared" si="298"/>
        <v>1.4999999999999999E-2</v>
      </c>
      <c r="R6364">
        <f t="shared" si="299"/>
        <v>574.19999999999993</v>
      </c>
    </row>
    <row r="6365" spans="1:18" ht="15.75" customHeight="1">
      <c r="A6365" s="19">
        <v>6364</v>
      </c>
      <c r="B6365" s="4">
        <v>52</v>
      </c>
      <c r="C6365" s="15">
        <v>258</v>
      </c>
      <c r="D6365" s="21">
        <v>8</v>
      </c>
      <c r="E6365" s="22">
        <v>45042</v>
      </c>
      <c r="F6365" s="26">
        <v>5</v>
      </c>
      <c r="G6365" s="24">
        <v>0.17</v>
      </c>
      <c r="H6365">
        <f>VLOOKUP($B6365,產品!$A$1:$E$61,4,FALSE)*(1-$G6365)*$F6365</f>
        <v>91300</v>
      </c>
      <c r="I6365" s="58">
        <f>$H6365-VLOOKUP($B6365,產品!$A$2:$E$61,5,FALSE)*F6365-$R6365</f>
        <v>13387.000000000015</v>
      </c>
      <c r="J6365">
        <f t="shared" si="297"/>
        <v>2023</v>
      </c>
      <c r="P6365" t="str">
        <f>MID(VLOOKUP($D6365,業務!$A$1:$E$11,2,FALSE),FIND("/",VLOOKUP($D6365,業務!$A$1:$E$11,2,FALSE))+1,2)</f>
        <v>專員</v>
      </c>
      <c r="Q6365">
        <f t="shared" si="298"/>
        <v>0.01</v>
      </c>
      <c r="R6365">
        <f t="shared" si="299"/>
        <v>913</v>
      </c>
    </row>
    <row r="6366" spans="1:18" ht="15.75" customHeight="1">
      <c r="A6366" s="19">
        <v>6365</v>
      </c>
      <c r="B6366" s="4">
        <v>10</v>
      </c>
      <c r="C6366" s="15">
        <v>1</v>
      </c>
      <c r="D6366" s="21">
        <v>6</v>
      </c>
      <c r="E6366" s="22">
        <v>45042</v>
      </c>
      <c r="F6366" s="26">
        <v>17</v>
      </c>
      <c r="G6366" s="24">
        <v>0.15</v>
      </c>
      <c r="H6366">
        <f>VLOOKUP($B6366,產品!$A$1:$E$61,4,FALSE)*(1-$G6366)*$F6366</f>
        <v>14450</v>
      </c>
      <c r="I6366" s="58">
        <f>$H6366-VLOOKUP($B6366,產品!$A$2:$E$61,5,FALSE)*F6366-$R6366</f>
        <v>7505.5</v>
      </c>
      <c r="J6366">
        <f t="shared" si="297"/>
        <v>2023</v>
      </c>
      <c r="P6366" t="str">
        <f>MID(VLOOKUP($D6366,業務!$A$1:$E$11,2,FALSE),FIND("/",VLOOKUP($D6366,業務!$A$1:$E$11,2,FALSE))+1,2)</f>
        <v>專員</v>
      </c>
      <c r="Q6366">
        <f t="shared" si="298"/>
        <v>0.01</v>
      </c>
      <c r="R6366">
        <f t="shared" si="299"/>
        <v>144.5</v>
      </c>
    </row>
    <row r="6367" spans="1:18" ht="15.75" customHeight="1">
      <c r="A6367" s="19">
        <v>6366</v>
      </c>
      <c r="B6367" s="4">
        <v>4</v>
      </c>
      <c r="C6367" s="15">
        <v>277</v>
      </c>
      <c r="D6367" s="21">
        <v>2</v>
      </c>
      <c r="E6367" s="22">
        <v>45042</v>
      </c>
      <c r="F6367" s="26">
        <v>60</v>
      </c>
      <c r="G6367" s="24">
        <v>0.11</v>
      </c>
      <c r="H6367">
        <f>VLOOKUP($B6367,產品!$A$1:$E$61,4,FALSE)*(1-$G6367)*$F6367</f>
        <v>53400</v>
      </c>
      <c r="I6367" s="58">
        <f>$H6367-VLOOKUP($B6367,產品!$A$2:$E$61,5,FALSE)*F6367-$R6367</f>
        <v>28599</v>
      </c>
      <c r="J6367">
        <f t="shared" si="297"/>
        <v>2023</v>
      </c>
      <c r="P6367" t="str">
        <f>MID(VLOOKUP($D6367,業務!$A$1:$E$11,2,FALSE),FIND("/",VLOOKUP($D6367,業務!$A$1:$E$11,2,FALSE))+1,2)</f>
        <v>經理</v>
      </c>
      <c r="Q6367">
        <f t="shared" si="298"/>
        <v>1.4999999999999999E-2</v>
      </c>
      <c r="R6367">
        <f t="shared" si="299"/>
        <v>801</v>
      </c>
    </row>
    <row r="6368" spans="1:18" ht="15.75" customHeight="1">
      <c r="A6368" s="19">
        <v>6367</v>
      </c>
      <c r="B6368" s="4">
        <v>39</v>
      </c>
      <c r="C6368" s="15">
        <v>273</v>
      </c>
      <c r="D6368" s="21">
        <v>2</v>
      </c>
      <c r="E6368" s="33">
        <v>45042</v>
      </c>
      <c r="F6368" s="14">
        <v>15</v>
      </c>
      <c r="G6368" s="34">
        <v>0.06</v>
      </c>
      <c r="H6368">
        <f>VLOOKUP($B6368,產品!$A$1:$E$61,4,FALSE)*(1-$G6368)*$F6368</f>
        <v>253800</v>
      </c>
      <c r="I6368" s="58">
        <f>$H6368-VLOOKUP($B6368,產品!$A$2:$E$61,5,FALSE)*F6368-$R6368</f>
        <v>74493</v>
      </c>
      <c r="J6368">
        <f t="shared" si="297"/>
        <v>2023</v>
      </c>
      <c r="P6368" t="str">
        <f>MID(VLOOKUP($D6368,業務!$A$1:$E$11,2,FALSE),FIND("/",VLOOKUP($D6368,業務!$A$1:$E$11,2,FALSE))+1,2)</f>
        <v>經理</v>
      </c>
      <c r="Q6368">
        <f t="shared" si="298"/>
        <v>1.4999999999999999E-2</v>
      </c>
      <c r="R6368">
        <f t="shared" si="299"/>
        <v>3807</v>
      </c>
    </row>
    <row r="6369" spans="1:18" ht="15.75" customHeight="1">
      <c r="A6369" s="19">
        <v>6368</v>
      </c>
      <c r="B6369" s="4">
        <v>43</v>
      </c>
      <c r="C6369" s="15">
        <v>279</v>
      </c>
      <c r="D6369" s="21">
        <v>8</v>
      </c>
      <c r="E6369" s="22">
        <v>45043</v>
      </c>
      <c r="F6369" s="26">
        <v>9</v>
      </c>
      <c r="G6369" s="24">
        <v>0.11</v>
      </c>
      <c r="H6369">
        <f>VLOOKUP($B6369,產品!$A$1:$E$61,4,FALSE)*(1-$G6369)*$F6369</f>
        <v>144180</v>
      </c>
      <c r="I6369" s="58">
        <f>$H6369-VLOOKUP($B6369,產品!$A$2:$E$61,5,FALSE)*F6369-$R6369</f>
        <v>37438.199999999997</v>
      </c>
      <c r="J6369">
        <f t="shared" si="297"/>
        <v>2023</v>
      </c>
      <c r="P6369" t="str">
        <f>MID(VLOOKUP($D6369,業務!$A$1:$E$11,2,FALSE),FIND("/",VLOOKUP($D6369,業務!$A$1:$E$11,2,FALSE))+1,2)</f>
        <v>專員</v>
      </c>
      <c r="Q6369">
        <f t="shared" si="298"/>
        <v>0.01</v>
      </c>
      <c r="R6369">
        <f t="shared" si="299"/>
        <v>1441.8</v>
      </c>
    </row>
    <row r="6370" spans="1:18" ht="15.75" customHeight="1">
      <c r="A6370" s="19">
        <v>6369</v>
      </c>
      <c r="B6370" s="4">
        <v>31</v>
      </c>
      <c r="C6370" s="15">
        <v>270</v>
      </c>
      <c r="D6370" s="21">
        <v>1</v>
      </c>
      <c r="E6370" s="22">
        <v>45043</v>
      </c>
      <c r="F6370" s="26">
        <v>8</v>
      </c>
      <c r="G6370" s="24">
        <v>0.08</v>
      </c>
      <c r="H6370">
        <f>VLOOKUP($B6370,產品!$A$1:$E$61,4,FALSE)*(1-$G6370)*$F6370</f>
        <v>51520</v>
      </c>
      <c r="I6370" s="58">
        <f>$H6370-VLOOKUP($B6370,產品!$A$2:$E$61,5,FALSE)*F6370-$R6370</f>
        <v>17404.8</v>
      </c>
      <c r="J6370">
        <f t="shared" si="297"/>
        <v>2023</v>
      </c>
      <c r="P6370" t="str">
        <f>MID(VLOOKUP($D6370,業務!$A$1:$E$11,2,FALSE),FIND("/",VLOOKUP($D6370,業務!$A$1:$E$11,2,FALSE))+1,2)</f>
        <v>專員</v>
      </c>
      <c r="Q6370">
        <f t="shared" si="298"/>
        <v>0.01</v>
      </c>
      <c r="R6370">
        <f t="shared" si="299"/>
        <v>515.20000000000005</v>
      </c>
    </row>
    <row r="6371" spans="1:18" ht="15.75" customHeight="1">
      <c r="A6371" s="19">
        <v>6370</v>
      </c>
      <c r="B6371" s="4">
        <v>27</v>
      </c>
      <c r="C6371" s="15">
        <v>265</v>
      </c>
      <c r="D6371" s="21">
        <v>2</v>
      </c>
      <c r="E6371" s="22">
        <v>45043</v>
      </c>
      <c r="F6371" s="26">
        <v>18</v>
      </c>
      <c r="G6371" s="24">
        <v>0.08</v>
      </c>
      <c r="H6371">
        <f>VLOOKUP($B6371,產品!$A$1:$E$61,4,FALSE)*(1-$G6371)*$F6371</f>
        <v>115920</v>
      </c>
      <c r="I6371" s="58">
        <f>$H6371-VLOOKUP($B6371,產品!$A$2:$E$61,5,FALSE)*F6371-$R6371</f>
        <v>38581.199999999997</v>
      </c>
      <c r="J6371">
        <f t="shared" si="297"/>
        <v>2023</v>
      </c>
      <c r="P6371" t="str">
        <f>MID(VLOOKUP($D6371,業務!$A$1:$E$11,2,FALSE),FIND("/",VLOOKUP($D6371,業務!$A$1:$E$11,2,FALSE))+1,2)</f>
        <v>經理</v>
      </c>
      <c r="Q6371">
        <f t="shared" si="298"/>
        <v>1.4999999999999999E-2</v>
      </c>
      <c r="R6371">
        <f t="shared" si="299"/>
        <v>1738.8</v>
      </c>
    </row>
    <row r="6372" spans="1:18" ht="15.75" customHeight="1">
      <c r="A6372" s="19">
        <v>6371</v>
      </c>
      <c r="B6372" s="4">
        <v>10</v>
      </c>
      <c r="C6372" s="15">
        <v>112</v>
      </c>
      <c r="D6372" s="21">
        <v>9</v>
      </c>
      <c r="E6372" s="22">
        <v>45043</v>
      </c>
      <c r="F6372" s="26">
        <v>70</v>
      </c>
      <c r="G6372" s="24">
        <v>7.0000000000000007E-2</v>
      </c>
      <c r="H6372">
        <f>VLOOKUP($B6372,產品!$A$1:$E$61,4,FALSE)*(1-$G6372)*$F6372</f>
        <v>65099.999999999993</v>
      </c>
      <c r="I6372" s="58">
        <f>$H6372-VLOOKUP($B6372,產品!$A$2:$E$61,5,FALSE)*F6372-$R6372</f>
        <v>36123.499999999993</v>
      </c>
      <c r="J6372">
        <f t="shared" si="297"/>
        <v>2023</v>
      </c>
      <c r="P6372" t="str">
        <f>MID(VLOOKUP($D6372,業務!$A$1:$E$11,2,FALSE),FIND("/",VLOOKUP($D6372,業務!$A$1:$E$11,2,FALSE))+1,2)</f>
        <v>經理</v>
      </c>
      <c r="Q6372">
        <f t="shared" si="298"/>
        <v>1.4999999999999999E-2</v>
      </c>
      <c r="R6372">
        <f t="shared" si="299"/>
        <v>976.49999999999989</v>
      </c>
    </row>
    <row r="6373" spans="1:18" ht="15.75" customHeight="1">
      <c r="A6373" s="19">
        <v>6372</v>
      </c>
      <c r="B6373" s="4">
        <v>19</v>
      </c>
      <c r="C6373" s="15">
        <v>264</v>
      </c>
      <c r="D6373" s="21">
        <v>9</v>
      </c>
      <c r="E6373" s="33">
        <v>45043</v>
      </c>
      <c r="F6373" s="14">
        <v>13</v>
      </c>
      <c r="G6373" s="34">
        <v>0.15</v>
      </c>
      <c r="H6373">
        <f>VLOOKUP($B6373,產品!$A$1:$E$61,4,FALSE)*(1-$G6373)*$F6373</f>
        <v>19890</v>
      </c>
      <c r="I6373" s="58">
        <f>$H6373-VLOOKUP($B6373,產品!$A$2:$E$61,5,FALSE)*F6373-$R6373</f>
        <v>10231.65</v>
      </c>
      <c r="J6373">
        <f t="shared" si="297"/>
        <v>2023</v>
      </c>
      <c r="P6373" t="str">
        <f>MID(VLOOKUP($D6373,業務!$A$1:$E$11,2,FALSE),FIND("/",VLOOKUP($D6373,業務!$A$1:$E$11,2,FALSE))+1,2)</f>
        <v>經理</v>
      </c>
      <c r="Q6373">
        <f t="shared" si="298"/>
        <v>1.4999999999999999E-2</v>
      </c>
      <c r="R6373">
        <f t="shared" si="299"/>
        <v>298.34999999999997</v>
      </c>
    </row>
    <row r="6374" spans="1:18" ht="15.75" customHeight="1">
      <c r="A6374" s="19">
        <v>6373</v>
      </c>
      <c r="B6374" s="4">
        <v>22</v>
      </c>
      <c r="C6374" s="15">
        <v>12</v>
      </c>
      <c r="D6374" s="21">
        <v>7</v>
      </c>
      <c r="E6374" s="22">
        <v>45044</v>
      </c>
      <c r="F6374" s="26">
        <v>50</v>
      </c>
      <c r="G6374" s="24">
        <v>0.16</v>
      </c>
      <c r="H6374">
        <f>VLOOKUP($B6374,產品!$A$1:$E$61,4,FALSE)*(1-$G6374)*$F6374</f>
        <v>75600</v>
      </c>
      <c r="I6374" s="58">
        <f>$H6374-VLOOKUP($B6374,產品!$A$2:$E$61,5,FALSE)*F6374-$R6374</f>
        <v>38692.800000000003</v>
      </c>
      <c r="J6374">
        <f t="shared" si="297"/>
        <v>2023</v>
      </c>
      <c r="P6374" t="str">
        <f>MID(VLOOKUP($D6374,業務!$A$1:$E$11,2,FALSE),FIND("/",VLOOKUP($D6374,業務!$A$1:$E$11,2,FALSE))+1,2)</f>
        <v>副理</v>
      </c>
      <c r="Q6374">
        <f t="shared" si="298"/>
        <v>1.2E-2</v>
      </c>
      <c r="R6374">
        <f t="shared" si="299"/>
        <v>907.2</v>
      </c>
    </row>
    <row r="6375" spans="1:18" ht="15.75" customHeight="1">
      <c r="A6375" s="19">
        <v>6374</v>
      </c>
      <c r="B6375" s="4">
        <v>13</v>
      </c>
      <c r="C6375" s="15">
        <v>10</v>
      </c>
      <c r="D6375" s="21">
        <v>2</v>
      </c>
      <c r="E6375" s="22">
        <v>45045</v>
      </c>
      <c r="F6375" s="26">
        <v>100</v>
      </c>
      <c r="G6375" s="24">
        <v>0.1</v>
      </c>
      <c r="H6375">
        <f>VLOOKUP($B6375,產品!$A$1:$E$61,4,FALSE)*(1-$G6375)*$F6375</f>
        <v>162000</v>
      </c>
      <c r="I6375" s="58">
        <f>$H6375-VLOOKUP($B6375,產品!$A$2:$E$61,5,FALSE)*F6375-$R6375</f>
        <v>87570</v>
      </c>
      <c r="J6375">
        <f t="shared" si="297"/>
        <v>2023</v>
      </c>
      <c r="P6375" t="str">
        <f>MID(VLOOKUP($D6375,業務!$A$1:$E$11,2,FALSE),FIND("/",VLOOKUP($D6375,業務!$A$1:$E$11,2,FALSE))+1,2)</f>
        <v>經理</v>
      </c>
      <c r="Q6375">
        <f t="shared" si="298"/>
        <v>1.4999999999999999E-2</v>
      </c>
      <c r="R6375">
        <f t="shared" si="299"/>
        <v>2430</v>
      </c>
    </row>
    <row r="6376" spans="1:18" ht="15.75" customHeight="1">
      <c r="A6376" s="19">
        <v>6375</v>
      </c>
      <c r="B6376" s="4">
        <v>42</v>
      </c>
      <c r="C6376" s="15">
        <v>4</v>
      </c>
      <c r="D6376" s="21">
        <v>10</v>
      </c>
      <c r="E6376" s="22">
        <v>45045</v>
      </c>
      <c r="F6376" s="26">
        <v>16</v>
      </c>
      <c r="G6376" s="24">
        <v>7.0000000000000007E-2</v>
      </c>
      <c r="H6376">
        <f>VLOOKUP($B6376,產品!$A$1:$E$61,4,FALSE)*(1-$G6376)*$F6376</f>
        <v>223199.99999999997</v>
      </c>
      <c r="I6376" s="58">
        <f>$H6376-VLOOKUP($B6376,產品!$A$2:$E$61,5,FALSE)*F6376-$R6376</f>
        <v>64967.999999999971</v>
      </c>
      <c r="J6376">
        <f t="shared" si="297"/>
        <v>2023</v>
      </c>
      <c r="P6376" t="str">
        <f>MID(VLOOKUP($D6376,業務!$A$1:$E$11,2,FALSE),FIND("/",VLOOKUP($D6376,業務!$A$1:$E$11,2,FALSE))+1,2)</f>
        <v>專員</v>
      </c>
      <c r="Q6376">
        <f t="shared" si="298"/>
        <v>0.01</v>
      </c>
      <c r="R6376">
        <f t="shared" si="299"/>
        <v>2231.9999999999995</v>
      </c>
    </row>
    <row r="6377" spans="1:18" ht="15.75" customHeight="1">
      <c r="A6377" s="19">
        <v>6376</v>
      </c>
      <c r="B6377" s="4">
        <v>23</v>
      </c>
      <c r="C6377" s="15">
        <v>117</v>
      </c>
      <c r="D6377" s="21">
        <v>9</v>
      </c>
      <c r="E6377" s="22">
        <v>45046</v>
      </c>
      <c r="F6377" s="26">
        <v>195</v>
      </c>
      <c r="G6377" s="24">
        <v>0.2</v>
      </c>
      <c r="H6377">
        <f>VLOOKUP($B6377,產品!$A$1:$E$61,4,FALSE)*(1-$G6377)*$F6377</f>
        <v>280800</v>
      </c>
      <c r="I6377" s="58">
        <f>$H6377-VLOOKUP($B6377,產品!$A$2:$E$61,5,FALSE)*F6377-$R6377</f>
        <v>136188</v>
      </c>
      <c r="J6377">
        <f t="shared" si="297"/>
        <v>2023</v>
      </c>
      <c r="P6377" t="str">
        <f>MID(VLOOKUP($D6377,業務!$A$1:$E$11,2,FALSE),FIND("/",VLOOKUP($D6377,業務!$A$1:$E$11,2,FALSE))+1,2)</f>
        <v>經理</v>
      </c>
      <c r="Q6377">
        <f t="shared" si="298"/>
        <v>1.4999999999999999E-2</v>
      </c>
      <c r="R6377">
        <f t="shared" si="299"/>
        <v>4212</v>
      </c>
    </row>
    <row r="6378" spans="1:18" ht="15.75" customHeight="1">
      <c r="A6378" s="19">
        <v>6377</v>
      </c>
      <c r="B6378" s="4">
        <v>53</v>
      </c>
      <c r="C6378" s="15">
        <v>282</v>
      </c>
      <c r="D6378" s="21">
        <v>4</v>
      </c>
      <c r="E6378" s="22">
        <v>45046</v>
      </c>
      <c r="F6378" s="26">
        <v>7</v>
      </c>
      <c r="G6378" s="24">
        <v>0.17</v>
      </c>
      <c r="H6378">
        <f>VLOOKUP($B6378,產品!$A$1:$E$61,4,FALSE)*(1-$G6378)*$F6378</f>
        <v>87150</v>
      </c>
      <c r="I6378" s="58">
        <f>$H6378-VLOOKUP($B6378,產品!$A$2:$E$61,5,FALSE)*F6378-$R6378</f>
        <v>12604.2</v>
      </c>
      <c r="J6378">
        <f t="shared" si="297"/>
        <v>2023</v>
      </c>
      <c r="P6378" t="str">
        <f>MID(VLOOKUP($D6378,業務!$A$1:$E$11,2,FALSE),FIND("/",VLOOKUP($D6378,業務!$A$1:$E$11,2,FALSE))+1,2)</f>
        <v>副理</v>
      </c>
      <c r="Q6378">
        <f t="shared" si="298"/>
        <v>1.2E-2</v>
      </c>
      <c r="R6378">
        <f t="shared" si="299"/>
        <v>1045.8</v>
      </c>
    </row>
    <row r="6379" spans="1:18" ht="15.75" customHeight="1">
      <c r="A6379" s="19">
        <v>6378</v>
      </c>
      <c r="B6379" s="4">
        <v>35</v>
      </c>
      <c r="C6379" s="15">
        <v>292</v>
      </c>
      <c r="D6379" s="21">
        <v>4</v>
      </c>
      <c r="E6379" s="33">
        <v>45046</v>
      </c>
      <c r="F6379" s="14">
        <v>5</v>
      </c>
      <c r="G6379" s="34">
        <v>0.16</v>
      </c>
      <c r="H6379">
        <f>VLOOKUP($B6379,產品!$A$1:$E$61,4,FALSE)*(1-$G6379)*$F6379</f>
        <v>35700</v>
      </c>
      <c r="I6379" s="58">
        <f>$H6379-VLOOKUP($B6379,產品!$A$2:$E$61,5,FALSE)*F6379-$R6379</f>
        <v>9771.6</v>
      </c>
      <c r="J6379">
        <f t="shared" si="297"/>
        <v>2023</v>
      </c>
      <c r="P6379" t="str">
        <f>MID(VLOOKUP($D6379,業務!$A$1:$E$11,2,FALSE),FIND("/",VLOOKUP($D6379,業務!$A$1:$E$11,2,FALSE))+1,2)</f>
        <v>副理</v>
      </c>
      <c r="Q6379">
        <f t="shared" si="298"/>
        <v>1.2E-2</v>
      </c>
      <c r="R6379">
        <f t="shared" si="299"/>
        <v>428.40000000000003</v>
      </c>
    </row>
    <row r="6380" spans="1:18" ht="15.75" customHeight="1">
      <c r="A6380" s="19">
        <v>6379</v>
      </c>
      <c r="B6380" s="4">
        <v>35</v>
      </c>
      <c r="C6380" s="15">
        <v>288</v>
      </c>
      <c r="D6380" s="21">
        <v>10</v>
      </c>
      <c r="E6380" s="22">
        <v>45047</v>
      </c>
      <c r="F6380" s="26">
        <v>8</v>
      </c>
      <c r="G6380" s="24">
        <v>0.17</v>
      </c>
      <c r="H6380">
        <f>VLOOKUP($B6380,產品!$A$1:$E$61,4,FALSE)*(1-$G6380)*$F6380</f>
        <v>56440</v>
      </c>
      <c r="I6380" s="58">
        <f>$H6380-VLOOKUP($B6380,產品!$A$2:$E$61,5,FALSE)*F6380-$R6380</f>
        <v>15075.6</v>
      </c>
      <c r="J6380">
        <f t="shared" si="297"/>
        <v>2023</v>
      </c>
      <c r="P6380" t="str">
        <f>MID(VLOOKUP($D6380,業務!$A$1:$E$11,2,FALSE),FIND("/",VLOOKUP($D6380,業務!$A$1:$E$11,2,FALSE))+1,2)</f>
        <v>專員</v>
      </c>
      <c r="Q6380">
        <f t="shared" si="298"/>
        <v>0.01</v>
      </c>
      <c r="R6380">
        <f t="shared" si="299"/>
        <v>564.4</v>
      </c>
    </row>
    <row r="6381" spans="1:18" ht="15.75" customHeight="1">
      <c r="A6381" s="19">
        <v>6380</v>
      </c>
      <c r="B6381" s="4">
        <v>42</v>
      </c>
      <c r="C6381" s="15">
        <v>2</v>
      </c>
      <c r="D6381" s="21">
        <v>8</v>
      </c>
      <c r="E6381" s="33">
        <v>45047</v>
      </c>
      <c r="F6381" s="14">
        <v>3</v>
      </c>
      <c r="G6381" s="34">
        <v>0.17</v>
      </c>
      <c r="H6381">
        <f>VLOOKUP($B6381,產品!$A$1:$E$61,4,FALSE)*(1-$G6381)*$F6381</f>
        <v>37350</v>
      </c>
      <c r="I6381" s="58">
        <f>$H6381-VLOOKUP($B6381,產品!$A$2:$E$61,5,FALSE)*F6381-$R6381</f>
        <v>7726.5</v>
      </c>
      <c r="J6381">
        <f t="shared" si="297"/>
        <v>2023</v>
      </c>
      <c r="P6381" t="str">
        <f>MID(VLOOKUP($D6381,業務!$A$1:$E$11,2,FALSE),FIND("/",VLOOKUP($D6381,業務!$A$1:$E$11,2,FALSE))+1,2)</f>
        <v>專員</v>
      </c>
      <c r="Q6381">
        <f t="shared" si="298"/>
        <v>0.01</v>
      </c>
      <c r="R6381">
        <f t="shared" si="299"/>
        <v>373.5</v>
      </c>
    </row>
    <row r="6382" spans="1:18" ht="15.75" customHeight="1">
      <c r="A6382" s="19">
        <v>6381</v>
      </c>
      <c r="B6382" s="4">
        <v>45</v>
      </c>
      <c r="C6382" s="15">
        <v>5</v>
      </c>
      <c r="D6382" s="21">
        <v>5</v>
      </c>
      <c r="E6382" s="33">
        <v>45048</v>
      </c>
      <c r="F6382" s="14">
        <v>10</v>
      </c>
      <c r="G6382" s="34">
        <v>0.11</v>
      </c>
      <c r="H6382">
        <f>VLOOKUP($B6382,產品!$A$1:$E$61,4,FALSE)*(1-$G6382)*$F6382</f>
        <v>124600</v>
      </c>
      <c r="I6382" s="58">
        <f>$H6382-VLOOKUP($B6382,產品!$A$2:$E$61,5,FALSE)*F6382-$R6382</f>
        <v>32354</v>
      </c>
      <c r="J6382">
        <f t="shared" si="297"/>
        <v>2023</v>
      </c>
      <c r="P6382" t="str">
        <f>MID(VLOOKUP($D6382,業務!$A$1:$E$11,2,FALSE),FIND("/",VLOOKUP($D6382,業務!$A$1:$E$11,2,FALSE))+1,2)</f>
        <v>專員</v>
      </c>
      <c r="Q6382">
        <f t="shared" si="298"/>
        <v>0.01</v>
      </c>
      <c r="R6382">
        <f t="shared" si="299"/>
        <v>1246</v>
      </c>
    </row>
    <row r="6383" spans="1:18" ht="15.75" customHeight="1">
      <c r="A6383" s="19">
        <v>6382</v>
      </c>
      <c r="B6383" s="4">
        <v>31</v>
      </c>
      <c r="C6383" s="15">
        <v>262</v>
      </c>
      <c r="D6383" s="21">
        <v>3</v>
      </c>
      <c r="E6383" s="22">
        <v>45048</v>
      </c>
      <c r="F6383" s="26">
        <v>8</v>
      </c>
      <c r="G6383" s="24">
        <v>0.09</v>
      </c>
      <c r="H6383">
        <f>VLOOKUP($B6383,產品!$A$1:$E$61,4,FALSE)*(1-$G6383)*$F6383</f>
        <v>50960</v>
      </c>
      <c r="I6383" s="58">
        <f>$H6383-VLOOKUP($B6383,產品!$A$2:$E$61,5,FALSE)*F6383-$R6383</f>
        <v>16544.64</v>
      </c>
      <c r="J6383">
        <f t="shared" si="297"/>
        <v>2023</v>
      </c>
      <c r="P6383" t="str">
        <f>MID(VLOOKUP($D6383,業務!$A$1:$E$11,2,FALSE),FIND("/",VLOOKUP($D6383,業務!$A$1:$E$11,2,FALSE))+1,2)</f>
        <v>協理</v>
      </c>
      <c r="Q6383">
        <f t="shared" si="298"/>
        <v>1.6E-2</v>
      </c>
      <c r="R6383">
        <f t="shared" si="299"/>
        <v>815.36</v>
      </c>
    </row>
    <row r="6384" spans="1:18" ht="15.75" customHeight="1">
      <c r="A6384" s="19">
        <v>6383</v>
      </c>
      <c r="B6384" s="4">
        <v>40</v>
      </c>
      <c r="C6384" s="15">
        <v>140</v>
      </c>
      <c r="D6384" s="21">
        <v>9</v>
      </c>
      <c r="E6384" s="33">
        <v>45048</v>
      </c>
      <c r="F6384" s="14">
        <v>4</v>
      </c>
      <c r="G6384" s="34">
        <v>0.19</v>
      </c>
      <c r="H6384">
        <f>VLOOKUP($B6384,產品!$A$1:$E$61,4,FALSE)*(1-$G6384)*$F6384</f>
        <v>64800.000000000007</v>
      </c>
      <c r="I6384" s="58">
        <f>$H6384-VLOOKUP($B6384,產品!$A$2:$E$61,5,FALSE)*F6384-$R6384</f>
        <v>11828.000000000007</v>
      </c>
      <c r="J6384">
        <f t="shared" si="297"/>
        <v>2023</v>
      </c>
      <c r="P6384" t="str">
        <f>MID(VLOOKUP($D6384,業務!$A$1:$E$11,2,FALSE),FIND("/",VLOOKUP($D6384,業務!$A$1:$E$11,2,FALSE))+1,2)</f>
        <v>經理</v>
      </c>
      <c r="Q6384">
        <f t="shared" si="298"/>
        <v>1.4999999999999999E-2</v>
      </c>
      <c r="R6384">
        <f t="shared" si="299"/>
        <v>972.00000000000011</v>
      </c>
    </row>
    <row r="6385" spans="1:18" ht="15.75" customHeight="1">
      <c r="A6385" s="19">
        <v>6384</v>
      </c>
      <c r="B6385" s="4">
        <v>27</v>
      </c>
      <c r="C6385" s="15">
        <v>134</v>
      </c>
      <c r="D6385" s="21">
        <v>9</v>
      </c>
      <c r="E6385" s="33">
        <v>45048</v>
      </c>
      <c r="F6385" s="14">
        <v>7</v>
      </c>
      <c r="G6385" s="34">
        <v>0.08</v>
      </c>
      <c r="H6385">
        <f>VLOOKUP($B6385,產品!$A$1:$E$61,4,FALSE)*(1-$G6385)*$F6385</f>
        <v>45080</v>
      </c>
      <c r="I6385" s="58">
        <f>$H6385-VLOOKUP($B6385,產品!$A$2:$E$61,5,FALSE)*F6385-$R6385</f>
        <v>15003.8</v>
      </c>
      <c r="J6385">
        <f t="shared" si="297"/>
        <v>2023</v>
      </c>
      <c r="P6385" t="str">
        <f>MID(VLOOKUP($D6385,業務!$A$1:$E$11,2,FALSE),FIND("/",VLOOKUP($D6385,業務!$A$1:$E$11,2,FALSE))+1,2)</f>
        <v>經理</v>
      </c>
      <c r="Q6385">
        <f t="shared" si="298"/>
        <v>1.4999999999999999E-2</v>
      </c>
      <c r="R6385">
        <f t="shared" si="299"/>
        <v>676.19999999999993</v>
      </c>
    </row>
    <row r="6386" spans="1:18" ht="15.75" customHeight="1">
      <c r="A6386" s="19">
        <v>6385</v>
      </c>
      <c r="B6386" s="4">
        <v>31</v>
      </c>
      <c r="C6386" s="15">
        <v>9</v>
      </c>
      <c r="D6386" s="21">
        <v>8</v>
      </c>
      <c r="E6386" s="33">
        <v>45048</v>
      </c>
      <c r="F6386" s="14">
        <v>8</v>
      </c>
      <c r="G6386" s="34">
        <v>0.18</v>
      </c>
      <c r="H6386">
        <f>VLOOKUP($B6386,產品!$A$1:$E$61,4,FALSE)*(1-$G6386)*$F6386</f>
        <v>45920</v>
      </c>
      <c r="I6386" s="58">
        <f>$H6386-VLOOKUP($B6386,產品!$A$2:$E$61,5,FALSE)*F6386-$R6386</f>
        <v>11860.8</v>
      </c>
      <c r="J6386">
        <f t="shared" si="297"/>
        <v>2023</v>
      </c>
      <c r="P6386" t="str">
        <f>MID(VLOOKUP($D6386,業務!$A$1:$E$11,2,FALSE),FIND("/",VLOOKUP($D6386,業務!$A$1:$E$11,2,FALSE))+1,2)</f>
        <v>專員</v>
      </c>
      <c r="Q6386">
        <f t="shared" si="298"/>
        <v>0.01</v>
      </c>
      <c r="R6386">
        <f t="shared" si="299"/>
        <v>459.2</v>
      </c>
    </row>
    <row r="6387" spans="1:18" ht="15.75" customHeight="1">
      <c r="A6387" s="19">
        <v>6386</v>
      </c>
      <c r="B6387" s="4">
        <v>43</v>
      </c>
      <c r="C6387" s="15">
        <v>6</v>
      </c>
      <c r="D6387" s="21">
        <v>9</v>
      </c>
      <c r="E6387" s="22">
        <v>45049</v>
      </c>
      <c r="F6387" s="26">
        <v>1</v>
      </c>
      <c r="G6387" s="24">
        <v>0.13</v>
      </c>
      <c r="H6387">
        <f>VLOOKUP($B6387,產品!$A$1:$E$61,4,FALSE)*(1-$G6387)*$F6387</f>
        <v>15660</v>
      </c>
      <c r="I6387" s="58">
        <f>$H6387-VLOOKUP($B6387,產品!$A$2:$E$61,5,FALSE)*F6387-$R6387</f>
        <v>3725.1</v>
      </c>
      <c r="J6387">
        <f t="shared" si="297"/>
        <v>2023</v>
      </c>
      <c r="P6387" t="str">
        <f>MID(VLOOKUP($D6387,業務!$A$1:$E$11,2,FALSE),FIND("/",VLOOKUP($D6387,業務!$A$1:$E$11,2,FALSE))+1,2)</f>
        <v>經理</v>
      </c>
      <c r="Q6387">
        <f t="shared" si="298"/>
        <v>1.4999999999999999E-2</v>
      </c>
      <c r="R6387">
        <f t="shared" si="299"/>
        <v>234.89999999999998</v>
      </c>
    </row>
    <row r="6388" spans="1:18" ht="15.75" customHeight="1">
      <c r="A6388" s="19">
        <v>6387</v>
      </c>
      <c r="B6388" s="4">
        <v>13</v>
      </c>
      <c r="C6388" s="15">
        <v>264</v>
      </c>
      <c r="D6388" s="21">
        <v>4</v>
      </c>
      <c r="E6388" s="22">
        <v>45049</v>
      </c>
      <c r="F6388" s="26">
        <v>13</v>
      </c>
      <c r="G6388" s="24">
        <v>7.0000000000000007E-2</v>
      </c>
      <c r="H6388">
        <f>VLOOKUP($B6388,產品!$A$1:$E$61,4,FALSE)*(1-$G6388)*$F6388</f>
        <v>21762</v>
      </c>
      <c r="I6388" s="58">
        <f>$H6388-VLOOKUP($B6388,產品!$A$2:$E$61,5,FALSE)*F6388-$R6388</f>
        <v>12140.856</v>
      </c>
      <c r="J6388">
        <f t="shared" si="297"/>
        <v>2023</v>
      </c>
      <c r="P6388" t="str">
        <f>MID(VLOOKUP($D6388,業務!$A$1:$E$11,2,FALSE),FIND("/",VLOOKUP($D6388,業務!$A$1:$E$11,2,FALSE))+1,2)</f>
        <v>副理</v>
      </c>
      <c r="Q6388">
        <f t="shared" si="298"/>
        <v>1.2E-2</v>
      </c>
      <c r="R6388">
        <f t="shared" si="299"/>
        <v>261.14400000000001</v>
      </c>
    </row>
    <row r="6389" spans="1:18" ht="15.75" customHeight="1">
      <c r="A6389" s="19">
        <v>6388</v>
      </c>
      <c r="B6389" s="4">
        <v>16</v>
      </c>
      <c r="C6389" s="15">
        <v>283</v>
      </c>
      <c r="D6389" s="21">
        <v>3</v>
      </c>
      <c r="E6389" s="22">
        <v>45049</v>
      </c>
      <c r="F6389" s="26">
        <v>60</v>
      </c>
      <c r="G6389" s="24">
        <v>0.17</v>
      </c>
      <c r="H6389">
        <f>VLOOKUP($B6389,產品!$A$1:$E$61,4,FALSE)*(1-$G6389)*$F6389</f>
        <v>89640</v>
      </c>
      <c r="I6389" s="58">
        <f>$H6389-VLOOKUP($B6389,產品!$A$2:$E$61,5,FALSE)*F6389-$R6389</f>
        <v>45005.760000000002</v>
      </c>
      <c r="J6389">
        <f t="shared" si="297"/>
        <v>2023</v>
      </c>
      <c r="P6389" t="str">
        <f>MID(VLOOKUP($D6389,業務!$A$1:$E$11,2,FALSE),FIND("/",VLOOKUP($D6389,業務!$A$1:$E$11,2,FALSE))+1,2)</f>
        <v>協理</v>
      </c>
      <c r="Q6389">
        <f t="shared" si="298"/>
        <v>1.6E-2</v>
      </c>
      <c r="R6389">
        <f t="shared" si="299"/>
        <v>1434.24</v>
      </c>
    </row>
    <row r="6390" spans="1:18" ht="15.75" customHeight="1">
      <c r="A6390" s="19">
        <v>6389</v>
      </c>
      <c r="B6390" s="4">
        <v>29</v>
      </c>
      <c r="C6390" s="15">
        <v>136</v>
      </c>
      <c r="D6390" s="21">
        <v>3</v>
      </c>
      <c r="E6390" s="33">
        <v>45049</v>
      </c>
      <c r="F6390" s="14">
        <v>4</v>
      </c>
      <c r="G6390" s="34">
        <v>7.0000000000000007E-2</v>
      </c>
      <c r="H6390">
        <f>VLOOKUP($B6390,產品!$A$1:$E$61,4,FALSE)*(1-$G6390)*$F6390</f>
        <v>22320</v>
      </c>
      <c r="I6390" s="58">
        <f>$H6390-VLOOKUP($B6390,產品!$A$2:$E$61,5,FALSE)*F6390-$R6390</f>
        <v>7562.88</v>
      </c>
      <c r="J6390">
        <f t="shared" si="297"/>
        <v>2023</v>
      </c>
      <c r="P6390" t="str">
        <f>MID(VLOOKUP($D6390,業務!$A$1:$E$11,2,FALSE),FIND("/",VLOOKUP($D6390,業務!$A$1:$E$11,2,FALSE))+1,2)</f>
        <v>協理</v>
      </c>
      <c r="Q6390">
        <f t="shared" si="298"/>
        <v>1.6E-2</v>
      </c>
      <c r="R6390">
        <f t="shared" si="299"/>
        <v>357.12</v>
      </c>
    </row>
    <row r="6391" spans="1:18" ht="15.75" customHeight="1">
      <c r="A6391" s="19">
        <v>6390</v>
      </c>
      <c r="B6391" s="4">
        <v>16</v>
      </c>
      <c r="C6391" s="15">
        <v>116</v>
      </c>
      <c r="D6391" s="21">
        <v>1</v>
      </c>
      <c r="E6391" s="33">
        <v>45050</v>
      </c>
      <c r="F6391" s="14">
        <v>19</v>
      </c>
      <c r="G6391" s="34">
        <v>0.17</v>
      </c>
      <c r="H6391">
        <f>VLOOKUP($B6391,產品!$A$1:$E$61,4,FALSE)*(1-$G6391)*$F6391</f>
        <v>28386</v>
      </c>
      <c r="I6391" s="58">
        <f>$H6391-VLOOKUP($B6391,產品!$A$2:$E$61,5,FALSE)*F6391-$R6391</f>
        <v>14422.14</v>
      </c>
      <c r="J6391">
        <f t="shared" si="297"/>
        <v>2023</v>
      </c>
      <c r="P6391" t="str">
        <f>MID(VLOOKUP($D6391,業務!$A$1:$E$11,2,FALSE),FIND("/",VLOOKUP($D6391,業務!$A$1:$E$11,2,FALSE))+1,2)</f>
        <v>專員</v>
      </c>
      <c r="Q6391">
        <f t="shared" si="298"/>
        <v>0.01</v>
      </c>
      <c r="R6391">
        <f t="shared" si="299"/>
        <v>283.86</v>
      </c>
    </row>
    <row r="6392" spans="1:18" ht="15.75" customHeight="1">
      <c r="A6392" s="19">
        <v>6391</v>
      </c>
      <c r="B6392" s="4">
        <v>58</v>
      </c>
      <c r="C6392" s="15">
        <v>116</v>
      </c>
      <c r="D6392" s="21">
        <v>1</v>
      </c>
      <c r="E6392" s="33">
        <v>45050</v>
      </c>
      <c r="F6392" s="14">
        <v>12</v>
      </c>
      <c r="G6392" s="34">
        <v>0.17</v>
      </c>
      <c r="H6392">
        <f>VLOOKUP($B6392,產品!$A$1:$E$61,4,FALSE)*(1-$G6392)*$F6392</f>
        <v>209160</v>
      </c>
      <c r="I6392" s="58">
        <f>$H6392-VLOOKUP($B6392,產品!$A$2:$E$61,5,FALSE)*F6392-$R6392</f>
        <v>30668.400000000031</v>
      </c>
      <c r="J6392">
        <f t="shared" si="297"/>
        <v>2023</v>
      </c>
      <c r="P6392" t="str">
        <f>MID(VLOOKUP($D6392,業務!$A$1:$E$11,2,FALSE),FIND("/",VLOOKUP($D6392,業務!$A$1:$E$11,2,FALSE))+1,2)</f>
        <v>專員</v>
      </c>
      <c r="Q6392">
        <f t="shared" si="298"/>
        <v>0.01</v>
      </c>
      <c r="R6392">
        <f t="shared" si="299"/>
        <v>2091.6</v>
      </c>
    </row>
    <row r="6393" spans="1:18" ht="15.75" customHeight="1">
      <c r="A6393" s="19">
        <v>6392</v>
      </c>
      <c r="B6393" s="4">
        <v>14</v>
      </c>
      <c r="C6393" s="15">
        <v>4</v>
      </c>
      <c r="D6393" s="21">
        <v>5</v>
      </c>
      <c r="E6393" s="22">
        <v>45051</v>
      </c>
      <c r="F6393" s="26">
        <v>175</v>
      </c>
      <c r="G6393" s="24">
        <v>7.0000000000000007E-2</v>
      </c>
      <c r="H6393">
        <f>VLOOKUP($B6393,產品!$A$1:$E$61,4,FALSE)*(1-$G6393)*$F6393</f>
        <v>292950</v>
      </c>
      <c r="I6393" s="58">
        <f>$H6393-VLOOKUP($B6393,產品!$A$2:$E$61,5,FALSE)*F6393-$R6393</f>
        <v>164020.5</v>
      </c>
      <c r="J6393">
        <f t="shared" si="297"/>
        <v>2023</v>
      </c>
      <c r="P6393" t="str">
        <f>MID(VLOOKUP($D6393,業務!$A$1:$E$11,2,FALSE),FIND("/",VLOOKUP($D6393,業務!$A$1:$E$11,2,FALSE))+1,2)</f>
        <v>專員</v>
      </c>
      <c r="Q6393">
        <f t="shared" si="298"/>
        <v>0.01</v>
      </c>
      <c r="R6393">
        <f t="shared" si="299"/>
        <v>2929.5</v>
      </c>
    </row>
    <row r="6394" spans="1:18" ht="15.75" customHeight="1">
      <c r="A6394" s="19">
        <v>6393</v>
      </c>
      <c r="B6394" s="4">
        <v>37</v>
      </c>
      <c r="C6394" s="15">
        <v>283</v>
      </c>
      <c r="D6394" s="21">
        <v>9</v>
      </c>
      <c r="E6394" s="22">
        <v>45051</v>
      </c>
      <c r="F6394" s="26">
        <v>4</v>
      </c>
      <c r="G6394" s="24">
        <v>0.05</v>
      </c>
      <c r="H6394">
        <f>VLOOKUP($B6394,產品!$A$1:$E$61,4,FALSE)*(1-$G6394)*$F6394</f>
        <v>45600</v>
      </c>
      <c r="I6394" s="58">
        <f>$H6394-VLOOKUP($B6394,產品!$A$2:$E$61,5,FALSE)*F6394-$R6394</f>
        <v>13716</v>
      </c>
      <c r="J6394">
        <f t="shared" si="297"/>
        <v>2023</v>
      </c>
      <c r="P6394" t="str">
        <f>MID(VLOOKUP($D6394,業務!$A$1:$E$11,2,FALSE),FIND("/",VLOOKUP($D6394,業務!$A$1:$E$11,2,FALSE))+1,2)</f>
        <v>經理</v>
      </c>
      <c r="Q6394">
        <f t="shared" si="298"/>
        <v>1.4999999999999999E-2</v>
      </c>
      <c r="R6394">
        <f t="shared" si="299"/>
        <v>684</v>
      </c>
    </row>
    <row r="6395" spans="1:18" ht="15.75" customHeight="1">
      <c r="A6395" s="19">
        <v>6394</v>
      </c>
      <c r="B6395" s="4">
        <v>46</v>
      </c>
      <c r="C6395" s="15">
        <v>257</v>
      </c>
      <c r="D6395" s="21">
        <v>10</v>
      </c>
      <c r="E6395" s="22">
        <v>45051</v>
      </c>
      <c r="F6395" s="26">
        <v>4</v>
      </c>
      <c r="G6395" s="24">
        <v>0.17</v>
      </c>
      <c r="H6395">
        <f>VLOOKUP($B6395,產品!$A$1:$E$61,4,FALSE)*(1-$G6395)*$F6395</f>
        <v>56440</v>
      </c>
      <c r="I6395" s="58">
        <f>$H6395-VLOOKUP($B6395,產品!$A$2:$E$61,5,FALSE)*F6395-$R6395</f>
        <v>11675.6</v>
      </c>
      <c r="J6395">
        <f t="shared" si="297"/>
        <v>2023</v>
      </c>
      <c r="P6395" t="str">
        <f>MID(VLOOKUP($D6395,業務!$A$1:$E$11,2,FALSE),FIND("/",VLOOKUP($D6395,業務!$A$1:$E$11,2,FALSE))+1,2)</f>
        <v>專員</v>
      </c>
      <c r="Q6395">
        <f t="shared" si="298"/>
        <v>0.01</v>
      </c>
      <c r="R6395">
        <f t="shared" si="299"/>
        <v>564.4</v>
      </c>
    </row>
    <row r="6396" spans="1:18" ht="15.75" customHeight="1">
      <c r="A6396" s="19">
        <v>6395</v>
      </c>
      <c r="B6396" s="4">
        <v>42</v>
      </c>
      <c r="C6396" s="15">
        <v>114</v>
      </c>
      <c r="D6396" s="21">
        <v>1</v>
      </c>
      <c r="E6396" s="22">
        <v>45051</v>
      </c>
      <c r="F6396" s="26">
        <v>6</v>
      </c>
      <c r="G6396" s="24">
        <v>0.15</v>
      </c>
      <c r="H6396">
        <f>VLOOKUP($B6396,產品!$A$1:$E$61,4,FALSE)*(1-$G6396)*$F6396</f>
        <v>76500</v>
      </c>
      <c r="I6396" s="58">
        <f>$H6396-VLOOKUP($B6396,產品!$A$2:$E$61,5,FALSE)*F6396-$R6396</f>
        <v>17235</v>
      </c>
      <c r="J6396">
        <f t="shared" si="297"/>
        <v>2023</v>
      </c>
      <c r="P6396" t="str">
        <f>MID(VLOOKUP($D6396,業務!$A$1:$E$11,2,FALSE),FIND("/",VLOOKUP($D6396,業務!$A$1:$E$11,2,FALSE))+1,2)</f>
        <v>專員</v>
      </c>
      <c r="Q6396">
        <f t="shared" si="298"/>
        <v>0.01</v>
      </c>
      <c r="R6396">
        <f t="shared" si="299"/>
        <v>765</v>
      </c>
    </row>
    <row r="6397" spans="1:18" ht="15.75" customHeight="1">
      <c r="A6397" s="19">
        <v>6396</v>
      </c>
      <c r="B6397" s="4">
        <v>60</v>
      </c>
      <c r="C6397" s="15">
        <v>120</v>
      </c>
      <c r="D6397" s="21">
        <v>1</v>
      </c>
      <c r="E6397" s="33">
        <v>45051</v>
      </c>
      <c r="F6397" s="14">
        <v>3</v>
      </c>
      <c r="G6397" s="34">
        <v>0.13</v>
      </c>
      <c r="H6397">
        <f>VLOOKUP($B6397,產品!$A$1:$E$61,4,FALSE)*(1-$G6397)*$F6397</f>
        <v>65250</v>
      </c>
      <c r="I6397" s="58">
        <f>$H6397-VLOOKUP($B6397,產品!$A$2:$E$61,5,FALSE)*F6397-$R6397</f>
        <v>12097.5</v>
      </c>
      <c r="J6397">
        <f t="shared" si="297"/>
        <v>2023</v>
      </c>
      <c r="P6397" t="str">
        <f>MID(VLOOKUP($D6397,業務!$A$1:$E$11,2,FALSE),FIND("/",VLOOKUP($D6397,業務!$A$1:$E$11,2,FALSE))+1,2)</f>
        <v>專員</v>
      </c>
      <c r="Q6397">
        <f t="shared" si="298"/>
        <v>0.01</v>
      </c>
      <c r="R6397">
        <f t="shared" si="299"/>
        <v>652.5</v>
      </c>
    </row>
    <row r="6398" spans="1:18" ht="15.75" customHeight="1">
      <c r="A6398" s="19">
        <v>6397</v>
      </c>
      <c r="B6398" s="4">
        <v>29</v>
      </c>
      <c r="C6398" s="15">
        <v>283</v>
      </c>
      <c r="D6398" s="21">
        <v>3</v>
      </c>
      <c r="E6398" s="22">
        <v>45052</v>
      </c>
      <c r="F6398" s="26">
        <v>30</v>
      </c>
      <c r="G6398" s="24">
        <v>0.18</v>
      </c>
      <c r="H6398">
        <f>VLOOKUP($B6398,產品!$A$1:$E$61,4,FALSE)*(1-$G6398)*$F6398</f>
        <v>147600</v>
      </c>
      <c r="I6398" s="58">
        <f>$H6398-VLOOKUP($B6398,產品!$A$2:$E$61,5,FALSE)*F6398-$R6398</f>
        <v>37238.400000000001</v>
      </c>
      <c r="J6398">
        <f t="shared" si="297"/>
        <v>2023</v>
      </c>
      <c r="P6398" t="str">
        <f>MID(VLOOKUP($D6398,業務!$A$1:$E$11,2,FALSE),FIND("/",VLOOKUP($D6398,業務!$A$1:$E$11,2,FALSE))+1,2)</f>
        <v>協理</v>
      </c>
      <c r="Q6398">
        <f t="shared" si="298"/>
        <v>1.6E-2</v>
      </c>
      <c r="R6398">
        <f t="shared" si="299"/>
        <v>2361.6</v>
      </c>
    </row>
    <row r="6399" spans="1:18" ht="15.75" customHeight="1">
      <c r="A6399" s="19">
        <v>6398</v>
      </c>
      <c r="B6399" s="4">
        <v>22</v>
      </c>
      <c r="C6399" s="15">
        <v>1</v>
      </c>
      <c r="D6399" s="21">
        <v>4</v>
      </c>
      <c r="E6399" s="22">
        <v>45052</v>
      </c>
      <c r="F6399" s="26">
        <v>175</v>
      </c>
      <c r="G6399" s="24">
        <v>0.2</v>
      </c>
      <c r="H6399">
        <f>VLOOKUP($B6399,產品!$A$1:$E$61,4,FALSE)*(1-$G6399)*$F6399</f>
        <v>252000</v>
      </c>
      <c r="I6399" s="58">
        <f>$H6399-VLOOKUP($B6399,產品!$A$2:$E$61,5,FALSE)*F6399-$R6399</f>
        <v>122976</v>
      </c>
      <c r="J6399">
        <f t="shared" si="297"/>
        <v>2023</v>
      </c>
      <c r="P6399" t="str">
        <f>MID(VLOOKUP($D6399,業務!$A$1:$E$11,2,FALSE),FIND("/",VLOOKUP($D6399,業務!$A$1:$E$11,2,FALSE))+1,2)</f>
        <v>副理</v>
      </c>
      <c r="Q6399">
        <f t="shared" si="298"/>
        <v>1.2E-2</v>
      </c>
      <c r="R6399">
        <f t="shared" si="299"/>
        <v>3024</v>
      </c>
    </row>
    <row r="6400" spans="1:18" ht="15.75" customHeight="1">
      <c r="A6400" s="19">
        <v>6399</v>
      </c>
      <c r="B6400" s="4">
        <v>46</v>
      </c>
      <c r="C6400" s="15">
        <v>113</v>
      </c>
      <c r="D6400" s="21">
        <v>9</v>
      </c>
      <c r="E6400" s="33">
        <v>45052</v>
      </c>
      <c r="F6400" s="14">
        <v>13</v>
      </c>
      <c r="G6400" s="34">
        <v>0.06</v>
      </c>
      <c r="H6400">
        <f>VLOOKUP($B6400,產品!$A$1:$E$61,4,FALSE)*(1-$G6400)*$F6400</f>
        <v>207740</v>
      </c>
      <c r="I6400" s="58">
        <f>$H6400-VLOOKUP($B6400,產品!$A$2:$E$61,5,FALSE)*F6400-$R6400</f>
        <v>60973.9</v>
      </c>
      <c r="J6400">
        <f t="shared" si="297"/>
        <v>2023</v>
      </c>
      <c r="P6400" t="str">
        <f>MID(VLOOKUP($D6400,業務!$A$1:$E$11,2,FALSE),FIND("/",VLOOKUP($D6400,業務!$A$1:$E$11,2,FALSE))+1,2)</f>
        <v>經理</v>
      </c>
      <c r="Q6400">
        <f t="shared" si="298"/>
        <v>1.4999999999999999E-2</v>
      </c>
      <c r="R6400">
        <f t="shared" si="299"/>
        <v>3116.1</v>
      </c>
    </row>
    <row r="6401" spans="1:18" ht="15.75" customHeight="1">
      <c r="A6401" s="19">
        <v>6400</v>
      </c>
      <c r="B6401" s="4">
        <v>29</v>
      </c>
      <c r="C6401" s="15">
        <v>3</v>
      </c>
      <c r="D6401" s="21">
        <v>8</v>
      </c>
      <c r="E6401" s="22">
        <v>45053</v>
      </c>
      <c r="F6401" s="26">
        <v>7</v>
      </c>
      <c r="G6401" s="24">
        <v>0.1</v>
      </c>
      <c r="H6401">
        <f>VLOOKUP($B6401,產品!$A$1:$E$61,4,FALSE)*(1-$G6401)*$F6401</f>
        <v>37800</v>
      </c>
      <c r="I6401" s="58">
        <f>$H6401-VLOOKUP($B6401,產品!$A$2:$E$61,5,FALSE)*F6401-$R6401</f>
        <v>12222</v>
      </c>
      <c r="J6401">
        <f t="shared" si="297"/>
        <v>2023</v>
      </c>
      <c r="P6401" t="str">
        <f>MID(VLOOKUP($D6401,業務!$A$1:$E$11,2,FALSE),FIND("/",VLOOKUP($D6401,業務!$A$1:$E$11,2,FALSE))+1,2)</f>
        <v>專員</v>
      </c>
      <c r="Q6401">
        <f t="shared" si="298"/>
        <v>0.01</v>
      </c>
      <c r="R6401">
        <f t="shared" si="299"/>
        <v>378</v>
      </c>
    </row>
    <row r="6402" spans="1:18" ht="15.75" customHeight="1">
      <c r="A6402" s="19">
        <v>6401</v>
      </c>
      <c r="B6402" s="4">
        <v>37</v>
      </c>
      <c r="C6402" s="15">
        <v>4</v>
      </c>
      <c r="D6402" s="21">
        <v>2</v>
      </c>
      <c r="E6402" s="22">
        <v>45053</v>
      </c>
      <c r="F6402" s="26">
        <v>6</v>
      </c>
      <c r="G6402" s="24">
        <v>0.08</v>
      </c>
      <c r="H6402">
        <f>VLOOKUP($B6402,產品!$A$1:$E$61,4,FALSE)*(1-$G6402)*$F6402</f>
        <v>66240</v>
      </c>
      <c r="I6402" s="58">
        <f>$H6402-VLOOKUP($B6402,產品!$A$2:$E$61,5,FALSE)*F6402-$R6402</f>
        <v>18446.400000000001</v>
      </c>
      <c r="J6402">
        <f t="shared" si="297"/>
        <v>2023</v>
      </c>
      <c r="P6402" t="str">
        <f>MID(VLOOKUP($D6402,業務!$A$1:$E$11,2,FALSE),FIND("/",VLOOKUP($D6402,業務!$A$1:$E$11,2,FALSE))+1,2)</f>
        <v>經理</v>
      </c>
      <c r="Q6402">
        <f t="shared" si="298"/>
        <v>1.4999999999999999E-2</v>
      </c>
      <c r="R6402">
        <f t="shared" si="299"/>
        <v>993.59999999999991</v>
      </c>
    </row>
    <row r="6403" spans="1:18" ht="15.75" customHeight="1">
      <c r="A6403" s="19">
        <v>6402</v>
      </c>
      <c r="B6403" s="4">
        <v>43</v>
      </c>
      <c r="C6403" s="15">
        <v>288</v>
      </c>
      <c r="D6403" s="21">
        <v>10</v>
      </c>
      <c r="E6403" s="22">
        <v>45053</v>
      </c>
      <c r="F6403" s="26">
        <v>6</v>
      </c>
      <c r="G6403" s="24">
        <v>0.12</v>
      </c>
      <c r="H6403">
        <f>VLOOKUP($B6403,產品!$A$1:$E$61,4,FALSE)*(1-$G6403)*$F6403</f>
        <v>95040</v>
      </c>
      <c r="I6403" s="58">
        <f>$H6403-VLOOKUP($B6403,產品!$A$2:$E$61,5,FALSE)*F6403-$R6403</f>
        <v>23889.599999999999</v>
      </c>
      <c r="J6403">
        <f t="shared" ref="J6403:J6466" si="300">YEAR(E6403)</f>
        <v>2023</v>
      </c>
      <c r="P6403" t="str">
        <f>MID(VLOOKUP($D6403,業務!$A$1:$E$11,2,FALSE),FIND("/",VLOOKUP($D6403,業務!$A$1:$E$11,2,FALSE))+1,2)</f>
        <v>專員</v>
      </c>
      <c r="Q6403">
        <f t="shared" ref="Q6403:Q6466" si="301">IF($P6403="專員",1%,IF($P6403="副理",1.2%,IF($P6403="經理",1.5%,IF($P6403="協理",1.6%,0))))</f>
        <v>0.01</v>
      </c>
      <c r="R6403">
        <f t="shared" ref="R6403:R6466" si="302">$H6403*$Q6403</f>
        <v>950.4</v>
      </c>
    </row>
    <row r="6404" spans="1:18" ht="15.75" customHeight="1">
      <c r="A6404" s="19">
        <v>6403</v>
      </c>
      <c r="B6404" s="4">
        <v>28</v>
      </c>
      <c r="C6404" s="15">
        <v>280</v>
      </c>
      <c r="D6404" s="21">
        <v>2</v>
      </c>
      <c r="E6404" s="22">
        <v>45053</v>
      </c>
      <c r="F6404" s="26">
        <v>5</v>
      </c>
      <c r="G6404" s="24">
        <v>0.18</v>
      </c>
      <c r="H6404">
        <f>VLOOKUP($B6404,產品!$A$1:$E$61,4,FALSE)*(1-$G6404)*$F6404</f>
        <v>30750.000000000004</v>
      </c>
      <c r="I6404" s="58">
        <f>$H6404-VLOOKUP($B6404,產品!$A$2:$E$61,5,FALSE)*F6404-$R6404</f>
        <v>7788.7500000000036</v>
      </c>
      <c r="J6404">
        <f t="shared" si="300"/>
        <v>2023</v>
      </c>
      <c r="P6404" t="str">
        <f>MID(VLOOKUP($D6404,業務!$A$1:$E$11,2,FALSE),FIND("/",VLOOKUP($D6404,業務!$A$1:$E$11,2,FALSE))+1,2)</f>
        <v>經理</v>
      </c>
      <c r="Q6404">
        <f t="shared" si="301"/>
        <v>1.4999999999999999E-2</v>
      </c>
      <c r="R6404">
        <f t="shared" si="302"/>
        <v>461.25000000000006</v>
      </c>
    </row>
    <row r="6405" spans="1:18" ht="15.75" customHeight="1">
      <c r="A6405" s="19">
        <v>6404</v>
      </c>
      <c r="B6405" s="4">
        <v>47</v>
      </c>
      <c r="C6405" s="15">
        <v>287</v>
      </c>
      <c r="D6405" s="21">
        <v>9</v>
      </c>
      <c r="E6405" s="33">
        <v>45053</v>
      </c>
      <c r="F6405" s="14">
        <v>5</v>
      </c>
      <c r="G6405" s="34">
        <v>0.2</v>
      </c>
      <c r="H6405">
        <f>VLOOKUP($B6405,產品!$A$1:$E$61,4,FALSE)*(1-$G6405)*$F6405</f>
        <v>80000</v>
      </c>
      <c r="I6405" s="58">
        <f>$H6405-VLOOKUP($B6405,產品!$A$2:$E$61,5,FALSE)*F6405-$R6405</f>
        <v>13800</v>
      </c>
      <c r="J6405">
        <f t="shared" si="300"/>
        <v>2023</v>
      </c>
      <c r="P6405" t="str">
        <f>MID(VLOOKUP($D6405,業務!$A$1:$E$11,2,FALSE),FIND("/",VLOOKUP($D6405,業務!$A$1:$E$11,2,FALSE))+1,2)</f>
        <v>經理</v>
      </c>
      <c r="Q6405">
        <f t="shared" si="301"/>
        <v>1.4999999999999999E-2</v>
      </c>
      <c r="R6405">
        <f t="shared" si="302"/>
        <v>1200</v>
      </c>
    </row>
    <row r="6406" spans="1:18" ht="15.75" customHeight="1">
      <c r="A6406" s="19">
        <v>6405</v>
      </c>
      <c r="B6406" s="4">
        <v>16</v>
      </c>
      <c r="C6406" s="15">
        <v>269</v>
      </c>
      <c r="D6406" s="21">
        <v>8</v>
      </c>
      <c r="E6406" s="22">
        <v>45054</v>
      </c>
      <c r="F6406" s="26">
        <v>30</v>
      </c>
      <c r="G6406" s="24">
        <v>0.16</v>
      </c>
      <c r="H6406">
        <f>VLOOKUP($B6406,產品!$A$1:$E$61,4,FALSE)*(1-$G6406)*$F6406</f>
        <v>45360</v>
      </c>
      <c r="I6406" s="58">
        <f>$H6406-VLOOKUP($B6406,產品!$A$2:$E$61,5,FALSE)*F6406-$R6406</f>
        <v>23306.400000000001</v>
      </c>
      <c r="J6406">
        <f t="shared" si="300"/>
        <v>2023</v>
      </c>
      <c r="P6406" t="str">
        <f>MID(VLOOKUP($D6406,業務!$A$1:$E$11,2,FALSE),FIND("/",VLOOKUP($D6406,業務!$A$1:$E$11,2,FALSE))+1,2)</f>
        <v>專員</v>
      </c>
      <c r="Q6406">
        <f t="shared" si="301"/>
        <v>0.01</v>
      </c>
      <c r="R6406">
        <f t="shared" si="302"/>
        <v>453.6</v>
      </c>
    </row>
    <row r="6407" spans="1:18" ht="15.75" customHeight="1">
      <c r="A6407" s="19">
        <v>6406</v>
      </c>
      <c r="B6407" s="4">
        <v>56</v>
      </c>
      <c r="C6407" s="15">
        <v>11</v>
      </c>
      <c r="D6407" s="21">
        <v>4</v>
      </c>
      <c r="E6407" s="22">
        <v>45054</v>
      </c>
      <c r="F6407" s="26">
        <v>11</v>
      </c>
      <c r="G6407" s="24">
        <v>0.12</v>
      </c>
      <c r="H6407">
        <f>VLOOKUP($B6407,產品!$A$1:$E$61,4,FALSE)*(1-$G6407)*$F6407</f>
        <v>212960</v>
      </c>
      <c r="I6407" s="58">
        <f>$H6407-VLOOKUP($B6407,產品!$A$2:$E$61,5,FALSE)*F6407-$R6407</f>
        <v>41004.480000000032</v>
      </c>
      <c r="J6407">
        <f t="shared" si="300"/>
        <v>2023</v>
      </c>
      <c r="P6407" t="str">
        <f>MID(VLOOKUP($D6407,業務!$A$1:$E$11,2,FALSE),FIND("/",VLOOKUP($D6407,業務!$A$1:$E$11,2,FALSE))+1,2)</f>
        <v>副理</v>
      </c>
      <c r="Q6407">
        <f t="shared" si="301"/>
        <v>1.2E-2</v>
      </c>
      <c r="R6407">
        <f t="shared" si="302"/>
        <v>2555.52</v>
      </c>
    </row>
    <row r="6408" spans="1:18" ht="15.75" customHeight="1">
      <c r="A6408" s="19">
        <v>6407</v>
      </c>
      <c r="B6408" s="4">
        <v>49</v>
      </c>
      <c r="C6408" s="15">
        <v>2</v>
      </c>
      <c r="D6408" s="21">
        <v>4</v>
      </c>
      <c r="E6408" s="22">
        <v>45054</v>
      </c>
      <c r="F6408" s="26">
        <v>20</v>
      </c>
      <c r="G6408" s="24">
        <v>0.17</v>
      </c>
      <c r="H6408">
        <f>VLOOKUP($B6408,產品!$A$1:$E$61,4,FALSE)*(1-$G6408)*$F6408</f>
        <v>249000</v>
      </c>
      <c r="I6408" s="58">
        <f>$H6408-VLOOKUP($B6408,產品!$A$2:$E$61,5,FALSE)*F6408-$R6408</f>
        <v>36012</v>
      </c>
      <c r="J6408">
        <f t="shared" si="300"/>
        <v>2023</v>
      </c>
      <c r="P6408" t="str">
        <f>MID(VLOOKUP($D6408,業務!$A$1:$E$11,2,FALSE),FIND("/",VLOOKUP($D6408,業務!$A$1:$E$11,2,FALSE))+1,2)</f>
        <v>副理</v>
      </c>
      <c r="Q6408">
        <f t="shared" si="301"/>
        <v>1.2E-2</v>
      </c>
      <c r="R6408">
        <f t="shared" si="302"/>
        <v>2988</v>
      </c>
    </row>
    <row r="6409" spans="1:18" ht="15.75" customHeight="1">
      <c r="A6409" s="19">
        <v>6408</v>
      </c>
      <c r="B6409" s="4">
        <v>15</v>
      </c>
      <c r="C6409" s="15">
        <v>4</v>
      </c>
      <c r="D6409" s="21">
        <v>1</v>
      </c>
      <c r="E6409" s="22">
        <v>45054</v>
      </c>
      <c r="F6409" s="26">
        <v>60</v>
      </c>
      <c r="G6409" s="24">
        <v>0.15</v>
      </c>
      <c r="H6409">
        <f>VLOOKUP($B6409,產品!$A$1:$E$61,4,FALSE)*(1-$G6409)*$F6409</f>
        <v>91800</v>
      </c>
      <c r="I6409" s="58">
        <f>$H6409-VLOOKUP($B6409,產品!$A$2:$E$61,5,FALSE)*F6409-$R6409</f>
        <v>47682</v>
      </c>
      <c r="J6409">
        <f t="shared" si="300"/>
        <v>2023</v>
      </c>
      <c r="P6409" t="str">
        <f>MID(VLOOKUP($D6409,業務!$A$1:$E$11,2,FALSE),FIND("/",VLOOKUP($D6409,業務!$A$1:$E$11,2,FALSE))+1,2)</f>
        <v>專員</v>
      </c>
      <c r="Q6409">
        <f t="shared" si="301"/>
        <v>0.01</v>
      </c>
      <c r="R6409">
        <f t="shared" si="302"/>
        <v>918</v>
      </c>
    </row>
    <row r="6410" spans="1:18" ht="15.75" customHeight="1">
      <c r="A6410" s="19">
        <v>6409</v>
      </c>
      <c r="B6410" s="4">
        <v>32</v>
      </c>
      <c r="C6410" s="15">
        <v>115</v>
      </c>
      <c r="D6410" s="21">
        <v>1</v>
      </c>
      <c r="E6410" s="22">
        <v>45054</v>
      </c>
      <c r="F6410" s="26">
        <v>10</v>
      </c>
      <c r="G6410" s="24">
        <v>0.12</v>
      </c>
      <c r="H6410">
        <f>VLOOKUP($B6410,產品!$A$1:$E$61,4,FALSE)*(1-$G6410)*$F6410</f>
        <v>66000</v>
      </c>
      <c r="I6410" s="58">
        <f>$H6410-VLOOKUP($B6410,產品!$A$2:$E$61,5,FALSE)*F6410-$R6410</f>
        <v>20340</v>
      </c>
      <c r="J6410">
        <f t="shared" si="300"/>
        <v>2023</v>
      </c>
      <c r="P6410" t="str">
        <f>MID(VLOOKUP($D6410,業務!$A$1:$E$11,2,FALSE),FIND("/",VLOOKUP($D6410,業務!$A$1:$E$11,2,FALSE))+1,2)</f>
        <v>專員</v>
      </c>
      <c r="Q6410">
        <f t="shared" si="301"/>
        <v>0.01</v>
      </c>
      <c r="R6410">
        <f t="shared" si="302"/>
        <v>660</v>
      </c>
    </row>
    <row r="6411" spans="1:18" ht="15.75" customHeight="1">
      <c r="A6411" s="19">
        <v>6410</v>
      </c>
      <c r="B6411" s="4">
        <v>50</v>
      </c>
      <c r="C6411" s="15">
        <v>138</v>
      </c>
      <c r="D6411" s="21">
        <v>2</v>
      </c>
      <c r="E6411" s="33">
        <v>45054</v>
      </c>
      <c r="F6411" s="14">
        <v>6</v>
      </c>
      <c r="G6411" s="34">
        <v>0.06</v>
      </c>
      <c r="H6411">
        <f>VLOOKUP($B6411,產品!$A$1:$E$61,4,FALSE)*(1-$G6411)*$F6411</f>
        <v>101520</v>
      </c>
      <c r="I6411" s="58">
        <f>$H6411-VLOOKUP($B6411,產品!$A$2:$E$61,5,FALSE)*F6411-$R6411</f>
        <v>24397.200000000001</v>
      </c>
      <c r="J6411">
        <f t="shared" si="300"/>
        <v>2023</v>
      </c>
      <c r="P6411" t="str">
        <f>MID(VLOOKUP($D6411,業務!$A$1:$E$11,2,FALSE),FIND("/",VLOOKUP($D6411,業務!$A$1:$E$11,2,FALSE))+1,2)</f>
        <v>經理</v>
      </c>
      <c r="Q6411">
        <f t="shared" si="301"/>
        <v>1.4999999999999999E-2</v>
      </c>
      <c r="R6411">
        <f t="shared" si="302"/>
        <v>1522.8</v>
      </c>
    </row>
    <row r="6412" spans="1:18" ht="15.75" customHeight="1">
      <c r="A6412" s="19">
        <v>6411</v>
      </c>
      <c r="B6412" s="4">
        <v>9</v>
      </c>
      <c r="C6412" s="15">
        <v>286</v>
      </c>
      <c r="D6412" s="21">
        <v>2</v>
      </c>
      <c r="E6412" s="33">
        <v>45054</v>
      </c>
      <c r="F6412" s="14">
        <v>50</v>
      </c>
      <c r="G6412" s="34">
        <v>0.2</v>
      </c>
      <c r="H6412">
        <f>VLOOKUP($B6412,產品!$A$1:$E$61,4,FALSE)*(1-$G6412)*$F6412</f>
        <v>40000</v>
      </c>
      <c r="I6412" s="58">
        <f>$H6412-VLOOKUP($B6412,產品!$A$2:$E$61,5,FALSE)*F6412-$R6412</f>
        <v>19400</v>
      </c>
      <c r="J6412">
        <f t="shared" si="300"/>
        <v>2023</v>
      </c>
      <c r="P6412" t="str">
        <f>MID(VLOOKUP($D6412,業務!$A$1:$E$11,2,FALSE),FIND("/",VLOOKUP($D6412,業務!$A$1:$E$11,2,FALSE))+1,2)</f>
        <v>經理</v>
      </c>
      <c r="Q6412">
        <f t="shared" si="301"/>
        <v>1.4999999999999999E-2</v>
      </c>
      <c r="R6412">
        <f t="shared" si="302"/>
        <v>600</v>
      </c>
    </row>
    <row r="6413" spans="1:18" ht="15.75" customHeight="1">
      <c r="A6413" s="19">
        <v>6412</v>
      </c>
      <c r="B6413" s="4">
        <v>39</v>
      </c>
      <c r="C6413" s="15">
        <v>278</v>
      </c>
      <c r="D6413" s="21">
        <v>9</v>
      </c>
      <c r="E6413" s="22">
        <v>45055</v>
      </c>
      <c r="F6413" s="26">
        <v>2</v>
      </c>
      <c r="G6413" s="24">
        <v>0.16</v>
      </c>
      <c r="H6413">
        <f>VLOOKUP($B6413,產品!$A$1:$E$61,4,FALSE)*(1-$G6413)*$F6413</f>
        <v>30240</v>
      </c>
      <c r="I6413" s="58">
        <f>$H6413-VLOOKUP($B6413,產品!$A$2:$E$61,5,FALSE)*F6413-$R6413</f>
        <v>6386.4</v>
      </c>
      <c r="J6413">
        <f t="shared" si="300"/>
        <v>2023</v>
      </c>
      <c r="P6413" t="str">
        <f>MID(VLOOKUP($D6413,業務!$A$1:$E$11,2,FALSE),FIND("/",VLOOKUP($D6413,業務!$A$1:$E$11,2,FALSE))+1,2)</f>
        <v>經理</v>
      </c>
      <c r="Q6413">
        <f t="shared" si="301"/>
        <v>1.4999999999999999E-2</v>
      </c>
      <c r="R6413">
        <f t="shared" si="302"/>
        <v>453.59999999999997</v>
      </c>
    </row>
    <row r="6414" spans="1:18" ht="15.75" customHeight="1">
      <c r="A6414" s="19">
        <v>6413</v>
      </c>
      <c r="B6414" s="4">
        <v>24</v>
      </c>
      <c r="C6414" s="15">
        <v>7</v>
      </c>
      <c r="D6414" s="21">
        <v>8</v>
      </c>
      <c r="E6414" s="22">
        <v>45055</v>
      </c>
      <c r="F6414" s="26">
        <v>90</v>
      </c>
      <c r="G6414" s="24">
        <v>0.17</v>
      </c>
      <c r="H6414">
        <f>VLOOKUP($B6414,產品!$A$1:$E$61,4,FALSE)*(1-$G6414)*$F6414</f>
        <v>134460</v>
      </c>
      <c r="I6414" s="58">
        <f>$H6414-VLOOKUP($B6414,產品!$A$2:$E$61,5,FALSE)*F6414-$R6414</f>
        <v>68315.399999999994</v>
      </c>
      <c r="J6414">
        <f t="shared" si="300"/>
        <v>2023</v>
      </c>
      <c r="P6414" t="str">
        <f>MID(VLOOKUP($D6414,業務!$A$1:$E$11,2,FALSE),FIND("/",VLOOKUP($D6414,業務!$A$1:$E$11,2,FALSE))+1,2)</f>
        <v>專員</v>
      </c>
      <c r="Q6414">
        <f t="shared" si="301"/>
        <v>0.01</v>
      </c>
      <c r="R6414">
        <f t="shared" si="302"/>
        <v>1344.6000000000001</v>
      </c>
    </row>
    <row r="6415" spans="1:18" ht="15.75" customHeight="1">
      <c r="A6415" s="19">
        <v>6414</v>
      </c>
      <c r="B6415" s="4">
        <v>54</v>
      </c>
      <c r="C6415" s="15">
        <v>258</v>
      </c>
      <c r="D6415" s="21">
        <v>5</v>
      </c>
      <c r="E6415" s="22">
        <v>45055</v>
      </c>
      <c r="F6415" s="26">
        <v>5</v>
      </c>
      <c r="G6415" s="24">
        <v>0.08</v>
      </c>
      <c r="H6415">
        <f>VLOOKUP($B6415,產品!$A$1:$E$61,4,FALSE)*(1-$G6415)*$F6415</f>
        <v>82800</v>
      </c>
      <c r="I6415" s="58">
        <f>$H6415-VLOOKUP($B6415,產品!$A$2:$E$61,5,FALSE)*F6415-$R6415</f>
        <v>18972</v>
      </c>
      <c r="J6415">
        <f t="shared" si="300"/>
        <v>2023</v>
      </c>
      <c r="P6415" t="str">
        <f>MID(VLOOKUP($D6415,業務!$A$1:$E$11,2,FALSE),FIND("/",VLOOKUP($D6415,業務!$A$1:$E$11,2,FALSE))+1,2)</f>
        <v>專員</v>
      </c>
      <c r="Q6415">
        <f t="shared" si="301"/>
        <v>0.01</v>
      </c>
      <c r="R6415">
        <f t="shared" si="302"/>
        <v>828</v>
      </c>
    </row>
    <row r="6416" spans="1:18" ht="15.75" customHeight="1">
      <c r="A6416" s="19">
        <v>6415</v>
      </c>
      <c r="B6416" s="4">
        <v>22</v>
      </c>
      <c r="C6416" s="15">
        <v>7</v>
      </c>
      <c r="D6416" s="21">
        <v>9</v>
      </c>
      <c r="E6416" s="22">
        <v>45055</v>
      </c>
      <c r="F6416" s="26">
        <v>15</v>
      </c>
      <c r="G6416" s="24">
        <v>0.2</v>
      </c>
      <c r="H6416">
        <f>VLOOKUP($B6416,產品!$A$1:$E$61,4,FALSE)*(1-$G6416)*$F6416</f>
        <v>21600</v>
      </c>
      <c r="I6416" s="58">
        <f>$H6416-VLOOKUP($B6416,產品!$A$2:$E$61,5,FALSE)*F6416-$R6416</f>
        <v>10476</v>
      </c>
      <c r="J6416">
        <f t="shared" si="300"/>
        <v>2023</v>
      </c>
      <c r="P6416" t="str">
        <f>MID(VLOOKUP($D6416,業務!$A$1:$E$11,2,FALSE),FIND("/",VLOOKUP($D6416,業務!$A$1:$E$11,2,FALSE))+1,2)</f>
        <v>經理</v>
      </c>
      <c r="Q6416">
        <f t="shared" si="301"/>
        <v>1.4999999999999999E-2</v>
      </c>
      <c r="R6416">
        <f t="shared" si="302"/>
        <v>324</v>
      </c>
    </row>
    <row r="6417" spans="1:18" ht="15.75" customHeight="1">
      <c r="A6417" s="19">
        <v>6416</v>
      </c>
      <c r="B6417" s="4">
        <v>16</v>
      </c>
      <c r="C6417" s="15">
        <v>114</v>
      </c>
      <c r="D6417" s="21">
        <v>3</v>
      </c>
      <c r="E6417" s="22">
        <v>45056</v>
      </c>
      <c r="F6417" s="26">
        <v>200</v>
      </c>
      <c r="G6417" s="24">
        <v>0.18</v>
      </c>
      <c r="H6417">
        <f>VLOOKUP($B6417,產品!$A$1:$E$61,4,FALSE)*(1-$G6417)*$F6417</f>
        <v>295200</v>
      </c>
      <c r="I6417" s="58">
        <f>$H6417-VLOOKUP($B6417,產品!$A$2:$E$61,5,FALSE)*F6417-$R6417</f>
        <v>146476.79999999999</v>
      </c>
      <c r="J6417">
        <f t="shared" si="300"/>
        <v>2023</v>
      </c>
      <c r="P6417" t="str">
        <f>MID(VLOOKUP($D6417,業務!$A$1:$E$11,2,FALSE),FIND("/",VLOOKUP($D6417,業務!$A$1:$E$11,2,FALSE))+1,2)</f>
        <v>協理</v>
      </c>
      <c r="Q6417">
        <f t="shared" si="301"/>
        <v>1.6E-2</v>
      </c>
      <c r="R6417">
        <f t="shared" si="302"/>
        <v>4723.2</v>
      </c>
    </row>
    <row r="6418" spans="1:18" ht="15.75" customHeight="1">
      <c r="A6418" s="19">
        <v>6417</v>
      </c>
      <c r="B6418" s="4">
        <v>4</v>
      </c>
      <c r="C6418" s="15">
        <v>11</v>
      </c>
      <c r="D6418" s="21">
        <v>6</v>
      </c>
      <c r="E6418" s="22">
        <v>45056</v>
      </c>
      <c r="F6418" s="26">
        <v>175</v>
      </c>
      <c r="G6418" s="24">
        <v>0.2</v>
      </c>
      <c r="H6418">
        <f>VLOOKUP($B6418,產品!$A$1:$E$61,4,FALSE)*(1-$G6418)*$F6418</f>
        <v>140000</v>
      </c>
      <c r="I6418" s="58">
        <f>$H6418-VLOOKUP($B6418,產品!$A$2:$E$61,5,FALSE)*F6418-$R6418</f>
        <v>68600</v>
      </c>
      <c r="J6418">
        <f t="shared" si="300"/>
        <v>2023</v>
      </c>
      <c r="P6418" t="str">
        <f>MID(VLOOKUP($D6418,業務!$A$1:$E$11,2,FALSE),FIND("/",VLOOKUP($D6418,業務!$A$1:$E$11,2,FALSE))+1,2)</f>
        <v>專員</v>
      </c>
      <c r="Q6418">
        <f t="shared" si="301"/>
        <v>0.01</v>
      </c>
      <c r="R6418">
        <f t="shared" si="302"/>
        <v>1400</v>
      </c>
    </row>
    <row r="6419" spans="1:18" ht="15.75" customHeight="1">
      <c r="A6419" s="19">
        <v>6418</v>
      </c>
      <c r="B6419" s="4">
        <v>24</v>
      </c>
      <c r="C6419" s="15">
        <v>263</v>
      </c>
      <c r="D6419" s="21">
        <v>6</v>
      </c>
      <c r="E6419" s="22">
        <v>45056</v>
      </c>
      <c r="F6419" s="26">
        <v>11</v>
      </c>
      <c r="G6419" s="24">
        <v>0.08</v>
      </c>
      <c r="H6419">
        <f>VLOOKUP($B6419,產品!$A$1:$E$61,4,FALSE)*(1-$G6419)*$F6419</f>
        <v>18216</v>
      </c>
      <c r="I6419" s="58">
        <f>$H6419-VLOOKUP($B6419,產品!$A$2:$E$61,5,FALSE)*F6419-$R6419</f>
        <v>10113.84</v>
      </c>
      <c r="J6419">
        <f t="shared" si="300"/>
        <v>2023</v>
      </c>
      <c r="P6419" t="str">
        <f>MID(VLOOKUP($D6419,業務!$A$1:$E$11,2,FALSE),FIND("/",VLOOKUP($D6419,業務!$A$1:$E$11,2,FALSE))+1,2)</f>
        <v>專員</v>
      </c>
      <c r="Q6419">
        <f t="shared" si="301"/>
        <v>0.01</v>
      </c>
      <c r="R6419">
        <f t="shared" si="302"/>
        <v>182.16</v>
      </c>
    </row>
    <row r="6420" spans="1:18" ht="15.75" customHeight="1">
      <c r="A6420" s="19">
        <v>6419</v>
      </c>
      <c r="B6420" s="4">
        <v>58</v>
      </c>
      <c r="C6420" s="15">
        <v>4</v>
      </c>
      <c r="D6420" s="21">
        <v>1</v>
      </c>
      <c r="E6420" s="33">
        <v>45056</v>
      </c>
      <c r="F6420" s="14">
        <v>11</v>
      </c>
      <c r="G6420" s="34">
        <v>0.1</v>
      </c>
      <c r="H6420">
        <f>VLOOKUP($B6420,產品!$A$1:$E$61,4,FALSE)*(1-$G6420)*$F6420</f>
        <v>207900</v>
      </c>
      <c r="I6420" s="58">
        <f>$H6420-VLOOKUP($B6420,產品!$A$2:$E$61,5,FALSE)*F6420-$R6420</f>
        <v>44121.000000000029</v>
      </c>
      <c r="J6420">
        <f t="shared" si="300"/>
        <v>2023</v>
      </c>
      <c r="P6420" t="str">
        <f>MID(VLOOKUP($D6420,業務!$A$1:$E$11,2,FALSE),FIND("/",VLOOKUP($D6420,業務!$A$1:$E$11,2,FALSE))+1,2)</f>
        <v>專員</v>
      </c>
      <c r="Q6420">
        <f t="shared" si="301"/>
        <v>0.01</v>
      </c>
      <c r="R6420">
        <f t="shared" si="302"/>
        <v>2079</v>
      </c>
    </row>
    <row r="6421" spans="1:18" ht="15.75" customHeight="1">
      <c r="A6421" s="19">
        <v>6420</v>
      </c>
      <c r="B6421" s="4">
        <v>16</v>
      </c>
      <c r="C6421" s="15">
        <v>11</v>
      </c>
      <c r="D6421" s="21">
        <v>10</v>
      </c>
      <c r="E6421" s="33">
        <v>45056</v>
      </c>
      <c r="F6421" s="14">
        <v>40</v>
      </c>
      <c r="G6421" s="34">
        <v>0.05</v>
      </c>
      <c r="H6421">
        <f>VLOOKUP($B6421,產品!$A$1:$E$61,4,FALSE)*(1-$G6421)*$F6421</f>
        <v>68400</v>
      </c>
      <c r="I6421" s="58">
        <f>$H6421-VLOOKUP($B6421,產品!$A$2:$E$61,5,FALSE)*F6421-$R6421</f>
        <v>38916</v>
      </c>
      <c r="J6421">
        <f t="shared" si="300"/>
        <v>2023</v>
      </c>
      <c r="P6421" t="str">
        <f>MID(VLOOKUP($D6421,業務!$A$1:$E$11,2,FALSE),FIND("/",VLOOKUP($D6421,業務!$A$1:$E$11,2,FALSE))+1,2)</f>
        <v>專員</v>
      </c>
      <c r="Q6421">
        <f t="shared" si="301"/>
        <v>0.01</v>
      </c>
      <c r="R6421">
        <f t="shared" si="302"/>
        <v>684</v>
      </c>
    </row>
    <row r="6422" spans="1:18" ht="15.75" customHeight="1">
      <c r="A6422" s="19">
        <v>6421</v>
      </c>
      <c r="B6422" s="4">
        <v>3</v>
      </c>
      <c r="C6422" s="15">
        <v>8</v>
      </c>
      <c r="D6422" s="21">
        <v>5</v>
      </c>
      <c r="E6422" s="33">
        <v>45056</v>
      </c>
      <c r="F6422" s="14">
        <v>200</v>
      </c>
      <c r="G6422" s="34">
        <v>0.17</v>
      </c>
      <c r="H6422">
        <f>VLOOKUP($B6422,產品!$A$1:$E$61,4,FALSE)*(1-$G6422)*$F6422</f>
        <v>166000</v>
      </c>
      <c r="I6422" s="58">
        <f>$H6422-VLOOKUP($B6422,產品!$A$2:$E$61,5,FALSE)*F6422-$R6422</f>
        <v>84340</v>
      </c>
      <c r="J6422">
        <f t="shared" si="300"/>
        <v>2023</v>
      </c>
      <c r="P6422" t="str">
        <f>MID(VLOOKUP($D6422,業務!$A$1:$E$11,2,FALSE),FIND("/",VLOOKUP($D6422,業務!$A$1:$E$11,2,FALSE))+1,2)</f>
        <v>專員</v>
      </c>
      <c r="Q6422">
        <f t="shared" si="301"/>
        <v>0.01</v>
      </c>
      <c r="R6422">
        <f t="shared" si="302"/>
        <v>1660</v>
      </c>
    </row>
    <row r="6423" spans="1:18" ht="15.75" customHeight="1">
      <c r="A6423" s="19">
        <v>6422</v>
      </c>
      <c r="B6423" s="4">
        <v>31</v>
      </c>
      <c r="C6423" s="15">
        <v>272</v>
      </c>
      <c r="D6423" s="21">
        <v>10</v>
      </c>
      <c r="E6423" s="22">
        <v>45057</v>
      </c>
      <c r="F6423" s="26">
        <v>6</v>
      </c>
      <c r="G6423" s="24">
        <v>0.06</v>
      </c>
      <c r="H6423">
        <f>VLOOKUP($B6423,產品!$A$1:$E$61,4,FALSE)*(1-$G6423)*$F6423</f>
        <v>39480</v>
      </c>
      <c r="I6423" s="58">
        <f>$H6423-VLOOKUP($B6423,產品!$A$2:$E$61,5,FALSE)*F6423-$R6423</f>
        <v>13885.2</v>
      </c>
      <c r="J6423">
        <f t="shared" si="300"/>
        <v>2023</v>
      </c>
      <c r="P6423" t="str">
        <f>MID(VLOOKUP($D6423,業務!$A$1:$E$11,2,FALSE),FIND("/",VLOOKUP($D6423,業務!$A$1:$E$11,2,FALSE))+1,2)</f>
        <v>專員</v>
      </c>
      <c r="Q6423">
        <f t="shared" si="301"/>
        <v>0.01</v>
      </c>
      <c r="R6423">
        <f t="shared" si="302"/>
        <v>394.8</v>
      </c>
    </row>
    <row r="6424" spans="1:18" ht="15.75" customHeight="1">
      <c r="A6424" s="19">
        <v>6423</v>
      </c>
      <c r="B6424" s="4">
        <v>16</v>
      </c>
      <c r="C6424" s="15">
        <v>113</v>
      </c>
      <c r="D6424" s="21">
        <v>4</v>
      </c>
      <c r="E6424" s="33">
        <v>45057</v>
      </c>
      <c r="F6424" s="14">
        <v>11</v>
      </c>
      <c r="G6424" s="34">
        <v>0.1</v>
      </c>
      <c r="H6424">
        <f>VLOOKUP($B6424,產品!$A$1:$E$61,4,FALSE)*(1-$G6424)*$F6424</f>
        <v>17820</v>
      </c>
      <c r="I6424" s="58">
        <f>$H6424-VLOOKUP($B6424,產品!$A$2:$E$61,5,FALSE)*F6424-$R6424</f>
        <v>9686.16</v>
      </c>
      <c r="J6424">
        <f t="shared" si="300"/>
        <v>2023</v>
      </c>
      <c r="P6424" t="str">
        <f>MID(VLOOKUP($D6424,業務!$A$1:$E$11,2,FALSE),FIND("/",VLOOKUP($D6424,業務!$A$1:$E$11,2,FALSE))+1,2)</f>
        <v>副理</v>
      </c>
      <c r="Q6424">
        <f t="shared" si="301"/>
        <v>1.2E-2</v>
      </c>
      <c r="R6424">
        <f t="shared" si="302"/>
        <v>213.84</v>
      </c>
    </row>
    <row r="6425" spans="1:18" ht="15.75" customHeight="1">
      <c r="A6425" s="19">
        <v>6424</v>
      </c>
      <c r="B6425" s="4">
        <v>26</v>
      </c>
      <c r="C6425" s="15">
        <v>119</v>
      </c>
      <c r="D6425" s="21">
        <v>3</v>
      </c>
      <c r="E6425" s="22">
        <v>45058</v>
      </c>
      <c r="F6425" s="26">
        <v>6</v>
      </c>
      <c r="G6425" s="24">
        <v>0.12</v>
      </c>
      <c r="H6425">
        <f>VLOOKUP($B6425,產品!$A$1:$E$61,4,FALSE)*(1-$G6425)*$F6425</f>
        <v>34320</v>
      </c>
      <c r="I6425" s="58">
        <f>$H6425-VLOOKUP($B6425,產品!$A$2:$E$61,5,FALSE)*F6425-$R6425</f>
        <v>10370.879999999999</v>
      </c>
      <c r="J6425">
        <f t="shared" si="300"/>
        <v>2023</v>
      </c>
      <c r="P6425" t="str">
        <f>MID(VLOOKUP($D6425,業務!$A$1:$E$11,2,FALSE),FIND("/",VLOOKUP($D6425,業務!$A$1:$E$11,2,FALSE))+1,2)</f>
        <v>協理</v>
      </c>
      <c r="Q6425">
        <f t="shared" si="301"/>
        <v>1.6E-2</v>
      </c>
      <c r="R6425">
        <f t="shared" si="302"/>
        <v>549.12</v>
      </c>
    </row>
    <row r="6426" spans="1:18" ht="15.75" customHeight="1">
      <c r="A6426" s="19">
        <v>6425</v>
      </c>
      <c r="B6426" s="4">
        <v>40</v>
      </c>
      <c r="C6426" s="15">
        <v>285</v>
      </c>
      <c r="D6426" s="21">
        <v>4</v>
      </c>
      <c r="E6426" s="22">
        <v>45058</v>
      </c>
      <c r="F6426" s="26">
        <v>5</v>
      </c>
      <c r="G6426" s="24">
        <v>0.11</v>
      </c>
      <c r="H6426">
        <f>VLOOKUP($B6426,產品!$A$1:$E$61,4,FALSE)*(1-$G6426)*$F6426</f>
        <v>89000</v>
      </c>
      <c r="I6426" s="58">
        <f>$H6426-VLOOKUP($B6426,產品!$A$2:$E$61,5,FALSE)*F6426-$R6426</f>
        <v>22932</v>
      </c>
      <c r="J6426">
        <f t="shared" si="300"/>
        <v>2023</v>
      </c>
      <c r="P6426" t="str">
        <f>MID(VLOOKUP($D6426,業務!$A$1:$E$11,2,FALSE),FIND("/",VLOOKUP($D6426,業務!$A$1:$E$11,2,FALSE))+1,2)</f>
        <v>副理</v>
      </c>
      <c r="Q6426">
        <f t="shared" si="301"/>
        <v>1.2E-2</v>
      </c>
      <c r="R6426">
        <f t="shared" si="302"/>
        <v>1068</v>
      </c>
    </row>
    <row r="6427" spans="1:18" ht="15.75" customHeight="1">
      <c r="A6427" s="19">
        <v>6426</v>
      </c>
      <c r="B6427" s="4">
        <v>48</v>
      </c>
      <c r="C6427" s="15">
        <v>10</v>
      </c>
      <c r="D6427" s="21">
        <v>4</v>
      </c>
      <c r="E6427" s="22">
        <v>45058</v>
      </c>
      <c r="F6427" s="26">
        <v>4</v>
      </c>
      <c r="G6427" s="24">
        <v>0.1</v>
      </c>
      <c r="H6427">
        <f>VLOOKUP($B6427,產品!$A$1:$E$61,4,FALSE)*(1-$G6427)*$F6427</f>
        <v>79200</v>
      </c>
      <c r="I6427" s="58">
        <f>$H6427-VLOOKUP($B6427,產品!$A$2:$E$61,5,FALSE)*F6427-$R6427</f>
        <v>21049.599999999999</v>
      </c>
      <c r="J6427">
        <f t="shared" si="300"/>
        <v>2023</v>
      </c>
      <c r="P6427" t="str">
        <f>MID(VLOOKUP($D6427,業務!$A$1:$E$11,2,FALSE),FIND("/",VLOOKUP($D6427,業務!$A$1:$E$11,2,FALSE))+1,2)</f>
        <v>副理</v>
      </c>
      <c r="Q6427">
        <f t="shared" si="301"/>
        <v>1.2E-2</v>
      </c>
      <c r="R6427">
        <f t="shared" si="302"/>
        <v>950.4</v>
      </c>
    </row>
    <row r="6428" spans="1:18" ht="15.75" customHeight="1">
      <c r="A6428" s="19">
        <v>6427</v>
      </c>
      <c r="B6428" s="4">
        <v>52</v>
      </c>
      <c r="C6428" s="15">
        <v>126</v>
      </c>
      <c r="D6428" s="21">
        <v>7</v>
      </c>
      <c r="E6428" s="33">
        <v>45058</v>
      </c>
      <c r="F6428" s="14">
        <v>9</v>
      </c>
      <c r="G6428" s="34">
        <v>0.16</v>
      </c>
      <c r="H6428">
        <f>VLOOKUP($B6428,產品!$A$1:$E$61,4,FALSE)*(1-$G6428)*$F6428</f>
        <v>166320</v>
      </c>
      <c r="I6428" s="58">
        <f>$H6428-VLOOKUP($B6428,產品!$A$2:$E$61,5,FALSE)*F6428-$R6428</f>
        <v>25724.160000000029</v>
      </c>
      <c r="J6428">
        <f t="shared" si="300"/>
        <v>2023</v>
      </c>
      <c r="P6428" t="str">
        <f>MID(VLOOKUP($D6428,業務!$A$1:$E$11,2,FALSE),FIND("/",VLOOKUP($D6428,業務!$A$1:$E$11,2,FALSE))+1,2)</f>
        <v>副理</v>
      </c>
      <c r="Q6428">
        <f t="shared" si="301"/>
        <v>1.2E-2</v>
      </c>
      <c r="R6428">
        <f t="shared" si="302"/>
        <v>1995.8400000000001</v>
      </c>
    </row>
    <row r="6429" spans="1:18" ht="15.75" customHeight="1">
      <c r="A6429" s="19">
        <v>6428</v>
      </c>
      <c r="B6429" s="4">
        <v>12</v>
      </c>
      <c r="C6429" s="15">
        <v>135</v>
      </c>
      <c r="D6429" s="21">
        <v>2</v>
      </c>
      <c r="E6429" s="22">
        <v>45059</v>
      </c>
      <c r="F6429" s="26">
        <v>70</v>
      </c>
      <c r="G6429" s="24">
        <v>0.09</v>
      </c>
      <c r="H6429">
        <f>VLOOKUP($B6429,產品!$A$1:$E$61,4,FALSE)*(1-$G6429)*$F6429</f>
        <v>63700</v>
      </c>
      <c r="I6429" s="58">
        <f>$H6429-VLOOKUP($B6429,產品!$A$2:$E$61,5,FALSE)*F6429-$R6429</f>
        <v>34744.5</v>
      </c>
      <c r="J6429">
        <f t="shared" si="300"/>
        <v>2023</v>
      </c>
      <c r="P6429" t="str">
        <f>MID(VLOOKUP($D6429,業務!$A$1:$E$11,2,FALSE),FIND("/",VLOOKUP($D6429,業務!$A$1:$E$11,2,FALSE))+1,2)</f>
        <v>經理</v>
      </c>
      <c r="Q6429">
        <f t="shared" si="301"/>
        <v>1.4999999999999999E-2</v>
      </c>
      <c r="R6429">
        <f t="shared" si="302"/>
        <v>955.5</v>
      </c>
    </row>
    <row r="6430" spans="1:18" ht="15.75" customHeight="1">
      <c r="A6430" s="19">
        <v>6429</v>
      </c>
      <c r="B6430" s="4">
        <v>20</v>
      </c>
      <c r="C6430" s="15">
        <v>282</v>
      </c>
      <c r="D6430" s="21">
        <v>5</v>
      </c>
      <c r="E6430" s="22">
        <v>45059</v>
      </c>
      <c r="F6430" s="26">
        <v>60</v>
      </c>
      <c r="G6430" s="24">
        <v>0.11</v>
      </c>
      <c r="H6430">
        <f>VLOOKUP($B6430,產品!$A$1:$E$61,4,FALSE)*(1-$G6430)*$F6430</f>
        <v>96120</v>
      </c>
      <c r="I6430" s="58">
        <f>$H6430-VLOOKUP($B6430,產品!$A$2:$E$61,5,FALSE)*F6430-$R6430</f>
        <v>51958.8</v>
      </c>
      <c r="J6430">
        <f t="shared" si="300"/>
        <v>2023</v>
      </c>
      <c r="P6430" t="str">
        <f>MID(VLOOKUP($D6430,業務!$A$1:$E$11,2,FALSE),FIND("/",VLOOKUP($D6430,業務!$A$1:$E$11,2,FALSE))+1,2)</f>
        <v>專員</v>
      </c>
      <c r="Q6430">
        <f t="shared" si="301"/>
        <v>0.01</v>
      </c>
      <c r="R6430">
        <f t="shared" si="302"/>
        <v>961.2</v>
      </c>
    </row>
    <row r="6431" spans="1:18" ht="15.75" customHeight="1">
      <c r="A6431" s="19">
        <v>6430</v>
      </c>
      <c r="B6431" s="4">
        <v>17</v>
      </c>
      <c r="C6431" s="15">
        <v>112</v>
      </c>
      <c r="D6431" s="21">
        <v>2</v>
      </c>
      <c r="E6431" s="22">
        <v>45060</v>
      </c>
      <c r="F6431" s="26">
        <v>150</v>
      </c>
      <c r="G6431" s="24">
        <v>0.11</v>
      </c>
      <c r="H6431">
        <f>VLOOKUP($B6431,產品!$A$1:$E$61,4,FALSE)*(1-$G6431)*$F6431</f>
        <v>240300</v>
      </c>
      <c r="I6431" s="58">
        <f>$H6431-VLOOKUP($B6431,產品!$A$2:$E$61,5,FALSE)*F6431-$R6431</f>
        <v>128695.5</v>
      </c>
      <c r="J6431">
        <f t="shared" si="300"/>
        <v>2023</v>
      </c>
      <c r="P6431" t="str">
        <f>MID(VLOOKUP($D6431,業務!$A$1:$E$11,2,FALSE),FIND("/",VLOOKUP($D6431,業務!$A$1:$E$11,2,FALSE))+1,2)</f>
        <v>經理</v>
      </c>
      <c r="Q6431">
        <f t="shared" si="301"/>
        <v>1.4999999999999999E-2</v>
      </c>
      <c r="R6431">
        <f t="shared" si="302"/>
        <v>3604.5</v>
      </c>
    </row>
    <row r="6432" spans="1:18" ht="15.75" customHeight="1">
      <c r="A6432" s="19">
        <v>6431</v>
      </c>
      <c r="B6432" s="4">
        <v>20</v>
      </c>
      <c r="C6432" s="15">
        <v>280</v>
      </c>
      <c r="D6432" s="21">
        <v>8</v>
      </c>
      <c r="E6432" s="22">
        <v>45060</v>
      </c>
      <c r="F6432" s="26">
        <v>90</v>
      </c>
      <c r="G6432" s="24">
        <v>0.08</v>
      </c>
      <c r="H6432">
        <f>VLOOKUP($B6432,產品!$A$1:$E$61,4,FALSE)*(1-$G6432)*$F6432</f>
        <v>149040</v>
      </c>
      <c r="I6432" s="58">
        <f>$H6432-VLOOKUP($B6432,產品!$A$2:$E$61,5,FALSE)*F6432-$R6432</f>
        <v>82749.600000000006</v>
      </c>
      <c r="J6432">
        <f t="shared" si="300"/>
        <v>2023</v>
      </c>
      <c r="P6432" t="str">
        <f>MID(VLOOKUP($D6432,業務!$A$1:$E$11,2,FALSE),FIND("/",VLOOKUP($D6432,業務!$A$1:$E$11,2,FALSE))+1,2)</f>
        <v>專員</v>
      </c>
      <c r="Q6432">
        <f t="shared" si="301"/>
        <v>0.01</v>
      </c>
      <c r="R6432">
        <f t="shared" si="302"/>
        <v>1490.4</v>
      </c>
    </row>
    <row r="6433" spans="1:18" ht="15.75" customHeight="1">
      <c r="A6433" s="19">
        <v>6432</v>
      </c>
      <c r="B6433" s="4">
        <v>21</v>
      </c>
      <c r="C6433" s="15">
        <v>287</v>
      </c>
      <c r="D6433" s="21">
        <v>8</v>
      </c>
      <c r="E6433" s="22">
        <v>45060</v>
      </c>
      <c r="F6433" s="26">
        <v>125</v>
      </c>
      <c r="G6433" s="24">
        <v>0.12</v>
      </c>
      <c r="H6433">
        <f>VLOOKUP($B6433,產品!$A$1:$E$61,4,FALSE)*(1-$G6433)*$F6433</f>
        <v>198000</v>
      </c>
      <c r="I6433" s="58">
        <f>$H6433-VLOOKUP($B6433,產品!$A$2:$E$61,5,FALSE)*F6433-$R6433</f>
        <v>106020</v>
      </c>
      <c r="J6433">
        <f t="shared" si="300"/>
        <v>2023</v>
      </c>
      <c r="P6433" t="str">
        <f>MID(VLOOKUP($D6433,業務!$A$1:$E$11,2,FALSE),FIND("/",VLOOKUP($D6433,業務!$A$1:$E$11,2,FALSE))+1,2)</f>
        <v>專員</v>
      </c>
      <c r="Q6433">
        <f t="shared" si="301"/>
        <v>0.01</v>
      </c>
      <c r="R6433">
        <f t="shared" si="302"/>
        <v>1980</v>
      </c>
    </row>
    <row r="6434" spans="1:18" ht="15.75" customHeight="1">
      <c r="A6434" s="19">
        <v>6433</v>
      </c>
      <c r="B6434" s="4">
        <v>27</v>
      </c>
      <c r="C6434" s="15">
        <v>134</v>
      </c>
      <c r="D6434" s="21">
        <v>4</v>
      </c>
      <c r="E6434" s="22">
        <v>45060</v>
      </c>
      <c r="F6434" s="26">
        <v>25</v>
      </c>
      <c r="G6434" s="24">
        <v>0.1</v>
      </c>
      <c r="H6434">
        <f>VLOOKUP($B6434,產品!$A$1:$E$61,4,FALSE)*(1-$G6434)*$F6434</f>
        <v>157500</v>
      </c>
      <c r="I6434" s="58">
        <f>$H6434-VLOOKUP($B6434,產品!$A$2:$E$61,5,FALSE)*F6434-$R6434</f>
        <v>50610</v>
      </c>
      <c r="J6434">
        <f t="shared" si="300"/>
        <v>2023</v>
      </c>
      <c r="P6434" t="str">
        <f>MID(VLOOKUP($D6434,業務!$A$1:$E$11,2,FALSE),FIND("/",VLOOKUP($D6434,業務!$A$1:$E$11,2,FALSE))+1,2)</f>
        <v>副理</v>
      </c>
      <c r="Q6434">
        <f t="shared" si="301"/>
        <v>1.2E-2</v>
      </c>
      <c r="R6434">
        <f t="shared" si="302"/>
        <v>1890</v>
      </c>
    </row>
    <row r="6435" spans="1:18" ht="15.75" customHeight="1">
      <c r="A6435" s="19">
        <v>6434</v>
      </c>
      <c r="B6435" s="4">
        <v>4</v>
      </c>
      <c r="C6435" s="15">
        <v>137</v>
      </c>
      <c r="D6435" s="21">
        <v>4</v>
      </c>
      <c r="E6435" s="22">
        <v>45061</v>
      </c>
      <c r="F6435" s="26">
        <v>20</v>
      </c>
      <c r="G6435" s="24">
        <v>0.08</v>
      </c>
      <c r="H6435">
        <f>VLOOKUP($B6435,產品!$A$1:$E$61,4,FALSE)*(1-$G6435)*$F6435</f>
        <v>18400</v>
      </c>
      <c r="I6435" s="58">
        <f>$H6435-VLOOKUP($B6435,產品!$A$2:$E$61,5,FALSE)*F6435-$R6435</f>
        <v>10179.200000000001</v>
      </c>
      <c r="J6435">
        <f t="shared" si="300"/>
        <v>2023</v>
      </c>
      <c r="P6435" t="str">
        <f>MID(VLOOKUP($D6435,業務!$A$1:$E$11,2,FALSE),FIND("/",VLOOKUP($D6435,業務!$A$1:$E$11,2,FALSE))+1,2)</f>
        <v>副理</v>
      </c>
      <c r="Q6435">
        <f t="shared" si="301"/>
        <v>1.2E-2</v>
      </c>
      <c r="R6435">
        <f t="shared" si="302"/>
        <v>220.8</v>
      </c>
    </row>
    <row r="6436" spans="1:18" ht="15.75" customHeight="1">
      <c r="A6436" s="19">
        <v>6435</v>
      </c>
      <c r="B6436" s="4">
        <v>10</v>
      </c>
      <c r="C6436" s="15">
        <v>281</v>
      </c>
      <c r="D6436" s="21">
        <v>8</v>
      </c>
      <c r="E6436" s="22">
        <v>45061</v>
      </c>
      <c r="F6436" s="26">
        <v>90</v>
      </c>
      <c r="G6436" s="24">
        <v>0.19</v>
      </c>
      <c r="H6436">
        <f>VLOOKUP($B6436,產品!$A$1:$E$61,4,FALSE)*(1-$G6436)*$F6436</f>
        <v>72900</v>
      </c>
      <c r="I6436" s="58">
        <f>$H6436-VLOOKUP($B6436,產品!$A$2:$E$61,5,FALSE)*F6436-$R6436</f>
        <v>36171</v>
      </c>
      <c r="J6436">
        <f t="shared" si="300"/>
        <v>2023</v>
      </c>
      <c r="P6436" t="str">
        <f>MID(VLOOKUP($D6436,業務!$A$1:$E$11,2,FALSE),FIND("/",VLOOKUP($D6436,業務!$A$1:$E$11,2,FALSE))+1,2)</f>
        <v>專員</v>
      </c>
      <c r="Q6436">
        <f t="shared" si="301"/>
        <v>0.01</v>
      </c>
      <c r="R6436">
        <f t="shared" si="302"/>
        <v>729</v>
      </c>
    </row>
    <row r="6437" spans="1:18" ht="15.75" customHeight="1">
      <c r="A6437" s="19">
        <v>6436</v>
      </c>
      <c r="B6437" s="4">
        <v>28</v>
      </c>
      <c r="C6437" s="15">
        <v>11</v>
      </c>
      <c r="D6437" s="21">
        <v>10</v>
      </c>
      <c r="E6437" s="22">
        <v>45061</v>
      </c>
      <c r="F6437" s="26">
        <v>20</v>
      </c>
      <c r="G6437" s="24">
        <v>0.16</v>
      </c>
      <c r="H6437">
        <f>VLOOKUP($B6437,產品!$A$1:$E$61,4,FALSE)*(1-$G6437)*$F6437</f>
        <v>126000</v>
      </c>
      <c r="I6437" s="58">
        <f>$H6437-VLOOKUP($B6437,產品!$A$2:$E$61,5,FALSE)*F6437-$R6437</f>
        <v>34740</v>
      </c>
      <c r="J6437">
        <f t="shared" si="300"/>
        <v>2023</v>
      </c>
      <c r="P6437" t="str">
        <f>MID(VLOOKUP($D6437,業務!$A$1:$E$11,2,FALSE),FIND("/",VLOOKUP($D6437,業務!$A$1:$E$11,2,FALSE))+1,2)</f>
        <v>專員</v>
      </c>
      <c r="Q6437">
        <f t="shared" si="301"/>
        <v>0.01</v>
      </c>
      <c r="R6437">
        <f t="shared" si="302"/>
        <v>1260</v>
      </c>
    </row>
    <row r="6438" spans="1:18" ht="15.75" customHeight="1">
      <c r="A6438" s="19">
        <v>6437</v>
      </c>
      <c r="B6438" s="4">
        <v>42</v>
      </c>
      <c r="C6438" s="15">
        <v>114</v>
      </c>
      <c r="D6438" s="21">
        <v>7</v>
      </c>
      <c r="E6438" s="22">
        <v>45061</v>
      </c>
      <c r="F6438" s="26">
        <v>4</v>
      </c>
      <c r="G6438" s="24">
        <v>0.11</v>
      </c>
      <c r="H6438">
        <f>VLOOKUP($B6438,產品!$A$1:$E$61,4,FALSE)*(1-$G6438)*$F6438</f>
        <v>53400</v>
      </c>
      <c r="I6438" s="58">
        <f>$H6438-VLOOKUP($B6438,產品!$A$2:$E$61,5,FALSE)*F6438-$R6438</f>
        <v>13759.2</v>
      </c>
      <c r="J6438">
        <f t="shared" si="300"/>
        <v>2023</v>
      </c>
      <c r="P6438" t="str">
        <f>MID(VLOOKUP($D6438,業務!$A$1:$E$11,2,FALSE),FIND("/",VLOOKUP($D6438,業務!$A$1:$E$11,2,FALSE))+1,2)</f>
        <v>副理</v>
      </c>
      <c r="Q6438">
        <f t="shared" si="301"/>
        <v>1.2E-2</v>
      </c>
      <c r="R6438">
        <f t="shared" si="302"/>
        <v>640.80000000000007</v>
      </c>
    </row>
    <row r="6439" spans="1:18" ht="15.75" customHeight="1">
      <c r="A6439" s="19">
        <v>6438</v>
      </c>
      <c r="B6439" s="4">
        <v>59</v>
      </c>
      <c r="C6439" s="15">
        <v>281</v>
      </c>
      <c r="D6439" s="21">
        <v>7</v>
      </c>
      <c r="E6439" s="33">
        <v>45061</v>
      </c>
      <c r="F6439" s="14">
        <v>4</v>
      </c>
      <c r="G6439" s="34">
        <v>0.11</v>
      </c>
      <c r="H6439">
        <f>VLOOKUP($B6439,產品!$A$1:$E$61,4,FALSE)*(1-$G6439)*$F6439</f>
        <v>85440</v>
      </c>
      <c r="I6439" s="58">
        <f>$H6439-VLOOKUP($B6439,產品!$A$2:$E$61,5,FALSE)*F6439-$R6439</f>
        <v>17214.72</v>
      </c>
      <c r="J6439">
        <f t="shared" si="300"/>
        <v>2023</v>
      </c>
      <c r="P6439" t="str">
        <f>MID(VLOOKUP($D6439,業務!$A$1:$E$11,2,FALSE),FIND("/",VLOOKUP($D6439,業務!$A$1:$E$11,2,FALSE))+1,2)</f>
        <v>副理</v>
      </c>
      <c r="Q6439">
        <f t="shared" si="301"/>
        <v>1.2E-2</v>
      </c>
      <c r="R6439">
        <f t="shared" si="302"/>
        <v>1025.28</v>
      </c>
    </row>
    <row r="6440" spans="1:18" ht="15.75" customHeight="1">
      <c r="A6440" s="19">
        <v>6439</v>
      </c>
      <c r="B6440" s="4">
        <v>13</v>
      </c>
      <c r="C6440" s="15">
        <v>4</v>
      </c>
      <c r="D6440" s="21">
        <v>2</v>
      </c>
      <c r="E6440" s="22">
        <v>45062</v>
      </c>
      <c r="F6440" s="26">
        <v>90</v>
      </c>
      <c r="G6440" s="24">
        <v>0.14000000000000001</v>
      </c>
      <c r="H6440">
        <f>VLOOKUP($B6440,產品!$A$1:$E$61,4,FALSE)*(1-$G6440)*$F6440</f>
        <v>139320</v>
      </c>
      <c r="I6440" s="58">
        <f>$H6440-VLOOKUP($B6440,產品!$A$2:$E$61,5,FALSE)*F6440-$R6440</f>
        <v>72430.2</v>
      </c>
      <c r="J6440">
        <f t="shared" si="300"/>
        <v>2023</v>
      </c>
      <c r="P6440" t="str">
        <f>MID(VLOOKUP($D6440,業務!$A$1:$E$11,2,FALSE),FIND("/",VLOOKUP($D6440,業務!$A$1:$E$11,2,FALSE))+1,2)</f>
        <v>經理</v>
      </c>
      <c r="Q6440">
        <f t="shared" si="301"/>
        <v>1.4999999999999999E-2</v>
      </c>
      <c r="R6440">
        <f t="shared" si="302"/>
        <v>2089.7999999999997</v>
      </c>
    </row>
    <row r="6441" spans="1:18" ht="15.75" customHeight="1">
      <c r="A6441" s="19">
        <v>6440</v>
      </c>
      <c r="B6441" s="4">
        <v>52</v>
      </c>
      <c r="C6441" s="15">
        <v>264</v>
      </c>
      <c r="D6441" s="21">
        <v>1</v>
      </c>
      <c r="E6441" s="22">
        <v>45062</v>
      </c>
      <c r="F6441" s="26">
        <v>8</v>
      </c>
      <c r="G6441" s="24">
        <v>0.09</v>
      </c>
      <c r="H6441">
        <f>VLOOKUP($B6441,產品!$A$1:$E$61,4,FALSE)*(1-$G6441)*$F6441</f>
        <v>160160</v>
      </c>
      <c r="I6441" s="58">
        <f>$H6441-VLOOKUP($B6441,產品!$A$2:$E$61,5,FALSE)*F6441-$R6441</f>
        <v>35358.400000000016</v>
      </c>
      <c r="J6441">
        <f t="shared" si="300"/>
        <v>2023</v>
      </c>
      <c r="P6441" t="str">
        <f>MID(VLOOKUP($D6441,業務!$A$1:$E$11,2,FALSE),FIND("/",VLOOKUP($D6441,業務!$A$1:$E$11,2,FALSE))+1,2)</f>
        <v>專員</v>
      </c>
      <c r="Q6441">
        <f t="shared" si="301"/>
        <v>0.01</v>
      </c>
      <c r="R6441">
        <f t="shared" si="302"/>
        <v>1601.6000000000001</v>
      </c>
    </row>
    <row r="6442" spans="1:18" ht="15.75" customHeight="1">
      <c r="A6442" s="19">
        <v>6441</v>
      </c>
      <c r="B6442" s="4">
        <v>35</v>
      </c>
      <c r="C6442" s="15">
        <v>116</v>
      </c>
      <c r="D6442" s="21">
        <v>7</v>
      </c>
      <c r="E6442" s="33">
        <v>45062</v>
      </c>
      <c r="F6442" s="14">
        <v>6</v>
      </c>
      <c r="G6442" s="34">
        <v>0.12</v>
      </c>
      <c r="H6442">
        <f>VLOOKUP($B6442,產品!$A$1:$E$61,4,FALSE)*(1-$G6442)*$F6442</f>
        <v>44880</v>
      </c>
      <c r="I6442" s="58">
        <f>$H6442-VLOOKUP($B6442,產品!$A$2:$E$61,5,FALSE)*F6442-$R6442</f>
        <v>13741.44</v>
      </c>
      <c r="J6442">
        <f t="shared" si="300"/>
        <v>2023</v>
      </c>
      <c r="P6442" t="str">
        <f>MID(VLOOKUP($D6442,業務!$A$1:$E$11,2,FALSE),FIND("/",VLOOKUP($D6442,業務!$A$1:$E$11,2,FALSE))+1,2)</f>
        <v>副理</v>
      </c>
      <c r="Q6442">
        <f t="shared" si="301"/>
        <v>1.2E-2</v>
      </c>
      <c r="R6442">
        <f t="shared" si="302"/>
        <v>538.56000000000006</v>
      </c>
    </row>
    <row r="6443" spans="1:18" ht="15.75" customHeight="1">
      <c r="A6443" s="19">
        <v>6442</v>
      </c>
      <c r="B6443" s="4">
        <v>25</v>
      </c>
      <c r="C6443" s="15">
        <v>117</v>
      </c>
      <c r="D6443" s="21">
        <v>10</v>
      </c>
      <c r="E6443" s="33">
        <v>45063</v>
      </c>
      <c r="F6443" s="14">
        <v>6</v>
      </c>
      <c r="G6443" s="34">
        <v>0.08</v>
      </c>
      <c r="H6443">
        <f>VLOOKUP($B6443,產品!$A$1:$E$61,4,FALSE)*(1-$G6443)*$F6443</f>
        <v>33120</v>
      </c>
      <c r="I6443" s="58">
        <f>$H6443-VLOOKUP($B6443,產品!$A$2:$E$61,5,FALSE)*F6443-$R6443</f>
        <v>11188.8</v>
      </c>
      <c r="J6443">
        <f t="shared" si="300"/>
        <v>2023</v>
      </c>
      <c r="P6443" t="str">
        <f>MID(VLOOKUP($D6443,業務!$A$1:$E$11,2,FALSE),FIND("/",VLOOKUP($D6443,業務!$A$1:$E$11,2,FALSE))+1,2)</f>
        <v>專員</v>
      </c>
      <c r="Q6443">
        <f t="shared" si="301"/>
        <v>0.01</v>
      </c>
      <c r="R6443">
        <f t="shared" si="302"/>
        <v>331.2</v>
      </c>
    </row>
    <row r="6444" spans="1:18" ht="15.75" customHeight="1">
      <c r="A6444" s="19">
        <v>6443</v>
      </c>
      <c r="B6444" s="4">
        <v>13</v>
      </c>
      <c r="C6444" s="15">
        <v>272</v>
      </c>
      <c r="D6444" s="21">
        <v>1</v>
      </c>
      <c r="E6444" s="33">
        <v>45063</v>
      </c>
      <c r="F6444" s="14">
        <v>60</v>
      </c>
      <c r="G6444" s="34">
        <v>0.11</v>
      </c>
      <c r="H6444">
        <f>VLOOKUP($B6444,產品!$A$1:$E$61,4,FALSE)*(1-$G6444)*$F6444</f>
        <v>96120</v>
      </c>
      <c r="I6444" s="58">
        <f>$H6444-VLOOKUP($B6444,產品!$A$2:$E$61,5,FALSE)*F6444-$R6444</f>
        <v>51958.8</v>
      </c>
      <c r="J6444">
        <f t="shared" si="300"/>
        <v>2023</v>
      </c>
      <c r="P6444" t="str">
        <f>MID(VLOOKUP($D6444,業務!$A$1:$E$11,2,FALSE),FIND("/",VLOOKUP($D6444,業務!$A$1:$E$11,2,FALSE))+1,2)</f>
        <v>專員</v>
      </c>
      <c r="Q6444">
        <f t="shared" si="301"/>
        <v>0.01</v>
      </c>
      <c r="R6444">
        <f t="shared" si="302"/>
        <v>961.2</v>
      </c>
    </row>
    <row r="6445" spans="1:18" ht="15.75" customHeight="1">
      <c r="A6445" s="19">
        <v>6444</v>
      </c>
      <c r="B6445" s="4">
        <v>23</v>
      </c>
      <c r="C6445" s="15">
        <v>7</v>
      </c>
      <c r="D6445" s="21">
        <v>8</v>
      </c>
      <c r="E6445" s="22">
        <v>45064</v>
      </c>
      <c r="F6445" s="26">
        <v>100</v>
      </c>
      <c r="G6445" s="24">
        <v>0.16</v>
      </c>
      <c r="H6445">
        <f>VLOOKUP($B6445,產品!$A$1:$E$61,4,FALSE)*(1-$G6445)*$F6445</f>
        <v>151200</v>
      </c>
      <c r="I6445" s="58">
        <f>$H6445-VLOOKUP($B6445,產品!$A$2:$E$61,5,FALSE)*F6445-$R6445</f>
        <v>77688</v>
      </c>
      <c r="J6445">
        <f t="shared" si="300"/>
        <v>2023</v>
      </c>
      <c r="P6445" t="str">
        <f>MID(VLOOKUP($D6445,業務!$A$1:$E$11,2,FALSE),FIND("/",VLOOKUP($D6445,業務!$A$1:$E$11,2,FALSE))+1,2)</f>
        <v>專員</v>
      </c>
      <c r="Q6445">
        <f t="shared" si="301"/>
        <v>0.01</v>
      </c>
      <c r="R6445">
        <f t="shared" si="302"/>
        <v>1512</v>
      </c>
    </row>
    <row r="6446" spans="1:18" ht="15.75" customHeight="1">
      <c r="A6446" s="19">
        <v>6445</v>
      </c>
      <c r="B6446" s="4">
        <v>11</v>
      </c>
      <c r="C6446" s="15">
        <v>12</v>
      </c>
      <c r="D6446" s="21">
        <v>10</v>
      </c>
      <c r="E6446" s="22">
        <v>45064</v>
      </c>
      <c r="F6446" s="26">
        <v>275</v>
      </c>
      <c r="G6446" s="24">
        <v>0.13</v>
      </c>
      <c r="H6446">
        <f>VLOOKUP($B6446,產品!$A$1:$E$61,4,FALSE)*(1-$G6446)*$F6446</f>
        <v>239250</v>
      </c>
      <c r="I6446" s="58">
        <f>$H6446-VLOOKUP($B6446,產品!$A$2:$E$61,5,FALSE)*F6446-$R6446</f>
        <v>126857.5</v>
      </c>
      <c r="J6446">
        <f t="shared" si="300"/>
        <v>2023</v>
      </c>
      <c r="P6446" t="str">
        <f>MID(VLOOKUP($D6446,業務!$A$1:$E$11,2,FALSE),FIND("/",VLOOKUP($D6446,業務!$A$1:$E$11,2,FALSE))+1,2)</f>
        <v>專員</v>
      </c>
      <c r="Q6446">
        <f t="shared" si="301"/>
        <v>0.01</v>
      </c>
      <c r="R6446">
        <f t="shared" si="302"/>
        <v>2392.5</v>
      </c>
    </row>
    <row r="6447" spans="1:18" ht="15.75" customHeight="1">
      <c r="A6447" s="19">
        <v>6446</v>
      </c>
      <c r="B6447" s="4">
        <v>2</v>
      </c>
      <c r="C6447" s="15">
        <v>272</v>
      </c>
      <c r="D6447" s="21">
        <v>6</v>
      </c>
      <c r="E6447" s="22">
        <v>45064</v>
      </c>
      <c r="F6447" s="26">
        <v>50</v>
      </c>
      <c r="G6447" s="24">
        <v>0.05</v>
      </c>
      <c r="H6447">
        <f>VLOOKUP($B6447,產品!$A$1:$E$61,4,FALSE)*(1-$G6447)*$F6447</f>
        <v>47500</v>
      </c>
      <c r="I6447" s="58">
        <f>$H6447-VLOOKUP($B6447,產品!$A$2:$E$61,5,FALSE)*F6447-$R6447</f>
        <v>27025</v>
      </c>
      <c r="J6447">
        <f t="shared" si="300"/>
        <v>2023</v>
      </c>
      <c r="P6447" t="str">
        <f>MID(VLOOKUP($D6447,業務!$A$1:$E$11,2,FALSE),FIND("/",VLOOKUP($D6447,業務!$A$1:$E$11,2,FALSE))+1,2)</f>
        <v>專員</v>
      </c>
      <c r="Q6447">
        <f t="shared" si="301"/>
        <v>0.01</v>
      </c>
      <c r="R6447">
        <f t="shared" si="302"/>
        <v>475</v>
      </c>
    </row>
    <row r="6448" spans="1:18" ht="15.75" customHeight="1">
      <c r="A6448" s="19">
        <v>6447</v>
      </c>
      <c r="B6448" s="4">
        <v>13</v>
      </c>
      <c r="C6448" s="15">
        <v>262</v>
      </c>
      <c r="D6448" s="21">
        <v>3</v>
      </c>
      <c r="E6448" s="33">
        <v>45064</v>
      </c>
      <c r="F6448" s="14">
        <v>90</v>
      </c>
      <c r="G6448" s="34">
        <v>0.14000000000000001</v>
      </c>
      <c r="H6448">
        <f>VLOOKUP($B6448,產品!$A$1:$E$61,4,FALSE)*(1-$G6448)*$F6448</f>
        <v>139320</v>
      </c>
      <c r="I6448" s="58">
        <f>$H6448-VLOOKUP($B6448,產品!$A$2:$E$61,5,FALSE)*F6448-$R6448</f>
        <v>72290.880000000005</v>
      </c>
      <c r="J6448">
        <f t="shared" si="300"/>
        <v>2023</v>
      </c>
      <c r="P6448" t="str">
        <f>MID(VLOOKUP($D6448,業務!$A$1:$E$11,2,FALSE),FIND("/",VLOOKUP($D6448,業務!$A$1:$E$11,2,FALSE))+1,2)</f>
        <v>協理</v>
      </c>
      <c r="Q6448">
        <f t="shared" si="301"/>
        <v>1.6E-2</v>
      </c>
      <c r="R6448">
        <f t="shared" si="302"/>
        <v>2229.12</v>
      </c>
    </row>
    <row r="6449" spans="1:18" ht="15.75" customHeight="1">
      <c r="A6449" s="19">
        <v>6448</v>
      </c>
      <c r="B6449" s="4">
        <v>27</v>
      </c>
      <c r="C6449" s="15">
        <v>112</v>
      </c>
      <c r="D6449" s="21">
        <v>5</v>
      </c>
      <c r="E6449" s="22">
        <v>45065</v>
      </c>
      <c r="F6449" s="26">
        <v>5</v>
      </c>
      <c r="G6449" s="24">
        <v>0.05</v>
      </c>
      <c r="H6449">
        <f>VLOOKUP($B6449,產品!$A$1:$E$61,4,FALSE)*(1-$G6449)*$F6449</f>
        <v>33250</v>
      </c>
      <c r="I6449" s="58">
        <f>$H6449-VLOOKUP($B6449,產品!$A$2:$E$61,5,FALSE)*F6449-$R6449</f>
        <v>11917.5</v>
      </c>
      <c r="J6449">
        <f t="shared" si="300"/>
        <v>2023</v>
      </c>
      <c r="P6449" t="str">
        <f>MID(VLOOKUP($D6449,業務!$A$1:$E$11,2,FALSE),FIND("/",VLOOKUP($D6449,業務!$A$1:$E$11,2,FALSE))+1,2)</f>
        <v>專員</v>
      </c>
      <c r="Q6449">
        <f t="shared" si="301"/>
        <v>0.01</v>
      </c>
      <c r="R6449">
        <f t="shared" si="302"/>
        <v>332.5</v>
      </c>
    </row>
    <row r="6450" spans="1:18" ht="15.75" customHeight="1">
      <c r="A6450" s="19">
        <v>6449</v>
      </c>
      <c r="B6450" s="4">
        <v>15</v>
      </c>
      <c r="C6450" s="15">
        <v>259</v>
      </c>
      <c r="D6450" s="21">
        <v>2</v>
      </c>
      <c r="E6450" s="22">
        <v>45065</v>
      </c>
      <c r="F6450" s="26">
        <v>175</v>
      </c>
      <c r="G6450" s="24">
        <v>0.2</v>
      </c>
      <c r="H6450">
        <f>VLOOKUP($B6450,產品!$A$1:$E$61,4,FALSE)*(1-$G6450)*$F6450</f>
        <v>252000</v>
      </c>
      <c r="I6450" s="58">
        <f>$H6450-VLOOKUP($B6450,產品!$A$2:$E$61,5,FALSE)*F6450-$R6450</f>
        <v>122220</v>
      </c>
      <c r="J6450">
        <f t="shared" si="300"/>
        <v>2023</v>
      </c>
      <c r="P6450" t="str">
        <f>MID(VLOOKUP($D6450,業務!$A$1:$E$11,2,FALSE),FIND("/",VLOOKUP($D6450,業務!$A$1:$E$11,2,FALSE))+1,2)</f>
        <v>經理</v>
      </c>
      <c r="Q6450">
        <f t="shared" si="301"/>
        <v>1.4999999999999999E-2</v>
      </c>
      <c r="R6450">
        <f t="shared" si="302"/>
        <v>3780</v>
      </c>
    </row>
    <row r="6451" spans="1:18" ht="15.75" customHeight="1">
      <c r="A6451" s="19">
        <v>6450</v>
      </c>
      <c r="B6451" s="4">
        <v>7</v>
      </c>
      <c r="C6451" s="15">
        <v>260</v>
      </c>
      <c r="D6451" s="21">
        <v>10</v>
      </c>
      <c r="E6451" s="33">
        <v>45065</v>
      </c>
      <c r="F6451" s="14">
        <v>40</v>
      </c>
      <c r="G6451" s="34">
        <v>0.1</v>
      </c>
      <c r="H6451">
        <f>VLOOKUP($B6451,產品!$A$1:$E$61,4,FALSE)*(1-$G6451)*$F6451</f>
        <v>36000</v>
      </c>
      <c r="I6451" s="58">
        <f>$H6451-VLOOKUP($B6451,產品!$A$2:$E$61,5,FALSE)*F6451-$R6451</f>
        <v>19640</v>
      </c>
      <c r="J6451">
        <f t="shared" si="300"/>
        <v>2023</v>
      </c>
      <c r="P6451" t="str">
        <f>MID(VLOOKUP($D6451,業務!$A$1:$E$11,2,FALSE),FIND("/",VLOOKUP($D6451,業務!$A$1:$E$11,2,FALSE))+1,2)</f>
        <v>專員</v>
      </c>
      <c r="Q6451">
        <f t="shared" si="301"/>
        <v>0.01</v>
      </c>
      <c r="R6451">
        <f t="shared" si="302"/>
        <v>360</v>
      </c>
    </row>
    <row r="6452" spans="1:18" ht="15.75" customHeight="1">
      <c r="A6452" s="19">
        <v>6451</v>
      </c>
      <c r="B6452" s="4">
        <v>33</v>
      </c>
      <c r="C6452" s="15">
        <v>290</v>
      </c>
      <c r="D6452" s="21">
        <v>10</v>
      </c>
      <c r="E6452" s="33">
        <v>45065</v>
      </c>
      <c r="F6452" s="14">
        <v>10</v>
      </c>
      <c r="G6452" s="34">
        <v>0.12</v>
      </c>
      <c r="H6452">
        <f>VLOOKUP($B6452,產品!$A$1:$E$61,4,FALSE)*(1-$G6452)*$F6452</f>
        <v>66000</v>
      </c>
      <c r="I6452" s="58">
        <f>$H6452-VLOOKUP($B6452,產品!$A$2:$E$61,5,FALSE)*F6452-$R6452</f>
        <v>20340</v>
      </c>
      <c r="J6452">
        <f t="shared" si="300"/>
        <v>2023</v>
      </c>
      <c r="P6452" t="str">
        <f>MID(VLOOKUP($D6452,業務!$A$1:$E$11,2,FALSE),FIND("/",VLOOKUP($D6452,業務!$A$1:$E$11,2,FALSE))+1,2)</f>
        <v>專員</v>
      </c>
      <c r="Q6452">
        <f t="shared" si="301"/>
        <v>0.01</v>
      </c>
      <c r="R6452">
        <f t="shared" si="302"/>
        <v>660</v>
      </c>
    </row>
    <row r="6453" spans="1:18" ht="15.75" customHeight="1">
      <c r="A6453" s="19">
        <v>6452</v>
      </c>
      <c r="B6453" s="4">
        <v>52</v>
      </c>
      <c r="C6453" s="15">
        <v>257</v>
      </c>
      <c r="D6453" s="21">
        <v>10</v>
      </c>
      <c r="E6453" s="33">
        <v>45065</v>
      </c>
      <c r="F6453" s="14">
        <v>9</v>
      </c>
      <c r="G6453" s="34">
        <v>0.19</v>
      </c>
      <c r="H6453">
        <f>VLOOKUP($B6453,產品!$A$1:$E$61,4,FALSE)*(1-$G6453)*$F6453</f>
        <v>160380</v>
      </c>
      <c r="I6453" s="58">
        <f>$H6453-VLOOKUP($B6453,產品!$A$2:$E$61,5,FALSE)*F6453-$R6453</f>
        <v>20176.20000000003</v>
      </c>
      <c r="J6453">
        <f t="shared" si="300"/>
        <v>2023</v>
      </c>
      <c r="P6453" t="str">
        <f>MID(VLOOKUP($D6453,業務!$A$1:$E$11,2,FALSE),FIND("/",VLOOKUP($D6453,業務!$A$1:$E$11,2,FALSE))+1,2)</f>
        <v>專員</v>
      </c>
      <c r="Q6453">
        <f t="shared" si="301"/>
        <v>0.01</v>
      </c>
      <c r="R6453">
        <f t="shared" si="302"/>
        <v>1603.8</v>
      </c>
    </row>
    <row r="6454" spans="1:18" ht="15.75" customHeight="1">
      <c r="A6454" s="19">
        <v>6453</v>
      </c>
      <c r="B6454" s="4">
        <v>45</v>
      </c>
      <c r="C6454" s="15">
        <v>283</v>
      </c>
      <c r="D6454" s="21">
        <v>8</v>
      </c>
      <c r="E6454" s="22">
        <v>45066</v>
      </c>
      <c r="F6454" s="26">
        <v>5</v>
      </c>
      <c r="G6454" s="24">
        <v>0.15</v>
      </c>
      <c r="H6454">
        <f>VLOOKUP($B6454,產品!$A$1:$E$61,4,FALSE)*(1-$G6454)*$F6454</f>
        <v>59500</v>
      </c>
      <c r="I6454" s="58">
        <f>$H6454-VLOOKUP($B6454,產品!$A$2:$E$61,5,FALSE)*F6454-$R6454</f>
        <v>13405</v>
      </c>
      <c r="J6454">
        <f t="shared" si="300"/>
        <v>2023</v>
      </c>
      <c r="P6454" t="str">
        <f>MID(VLOOKUP($D6454,業務!$A$1:$E$11,2,FALSE),FIND("/",VLOOKUP($D6454,業務!$A$1:$E$11,2,FALSE))+1,2)</f>
        <v>專員</v>
      </c>
      <c r="Q6454">
        <f t="shared" si="301"/>
        <v>0.01</v>
      </c>
      <c r="R6454">
        <f t="shared" si="302"/>
        <v>595</v>
      </c>
    </row>
    <row r="6455" spans="1:18" ht="15.75" customHeight="1">
      <c r="A6455" s="19">
        <v>6454</v>
      </c>
      <c r="B6455" s="4">
        <v>33</v>
      </c>
      <c r="C6455" s="15">
        <v>273</v>
      </c>
      <c r="D6455" s="21">
        <v>6</v>
      </c>
      <c r="E6455" s="22">
        <v>45066</v>
      </c>
      <c r="F6455" s="26">
        <v>12</v>
      </c>
      <c r="G6455" s="24">
        <v>0.09</v>
      </c>
      <c r="H6455">
        <f>VLOOKUP($B6455,產品!$A$1:$E$61,4,FALSE)*(1-$G6455)*$F6455</f>
        <v>81900</v>
      </c>
      <c r="I6455" s="58">
        <f>$H6455-VLOOKUP($B6455,產品!$A$2:$E$61,5,FALSE)*F6455-$R6455</f>
        <v>27081</v>
      </c>
      <c r="J6455">
        <f t="shared" si="300"/>
        <v>2023</v>
      </c>
      <c r="P6455" t="str">
        <f>MID(VLOOKUP($D6455,業務!$A$1:$E$11,2,FALSE),FIND("/",VLOOKUP($D6455,業務!$A$1:$E$11,2,FALSE))+1,2)</f>
        <v>專員</v>
      </c>
      <c r="Q6455">
        <f t="shared" si="301"/>
        <v>0.01</v>
      </c>
      <c r="R6455">
        <f t="shared" si="302"/>
        <v>819</v>
      </c>
    </row>
    <row r="6456" spans="1:18" ht="15.75" customHeight="1">
      <c r="A6456" s="19">
        <v>6455</v>
      </c>
      <c r="B6456" s="4">
        <v>4</v>
      </c>
      <c r="C6456" s="15">
        <v>282</v>
      </c>
      <c r="D6456" s="21">
        <v>9</v>
      </c>
      <c r="E6456" s="22">
        <v>45066</v>
      </c>
      <c r="F6456" s="26">
        <v>40</v>
      </c>
      <c r="G6456" s="24">
        <v>0.11</v>
      </c>
      <c r="H6456">
        <f>VLOOKUP($B6456,產品!$A$1:$E$61,4,FALSE)*(1-$G6456)*$F6456</f>
        <v>35600</v>
      </c>
      <c r="I6456" s="58">
        <f>$H6456-VLOOKUP($B6456,產品!$A$2:$E$61,5,FALSE)*F6456-$R6456</f>
        <v>19066</v>
      </c>
      <c r="J6456">
        <f t="shared" si="300"/>
        <v>2023</v>
      </c>
      <c r="P6456" t="str">
        <f>MID(VLOOKUP($D6456,業務!$A$1:$E$11,2,FALSE),FIND("/",VLOOKUP($D6456,業務!$A$1:$E$11,2,FALSE))+1,2)</f>
        <v>經理</v>
      </c>
      <c r="Q6456">
        <f t="shared" si="301"/>
        <v>1.4999999999999999E-2</v>
      </c>
      <c r="R6456">
        <f t="shared" si="302"/>
        <v>534</v>
      </c>
    </row>
    <row r="6457" spans="1:18" ht="15.75" customHeight="1">
      <c r="A6457" s="19">
        <v>6456</v>
      </c>
      <c r="B6457" s="4">
        <v>39</v>
      </c>
      <c r="C6457" s="15">
        <v>261</v>
      </c>
      <c r="D6457" s="21">
        <v>6</v>
      </c>
      <c r="E6457" s="22">
        <v>45066</v>
      </c>
      <c r="F6457" s="26">
        <v>13</v>
      </c>
      <c r="G6457" s="24">
        <v>0.16</v>
      </c>
      <c r="H6457">
        <f>VLOOKUP($B6457,產品!$A$1:$E$61,4,FALSE)*(1-$G6457)*$F6457</f>
        <v>196560</v>
      </c>
      <c r="I6457" s="58">
        <f>$H6457-VLOOKUP($B6457,產品!$A$2:$E$61,5,FALSE)*F6457-$R6457</f>
        <v>42494.400000000001</v>
      </c>
      <c r="J6457">
        <f t="shared" si="300"/>
        <v>2023</v>
      </c>
      <c r="P6457" t="str">
        <f>MID(VLOOKUP($D6457,業務!$A$1:$E$11,2,FALSE),FIND("/",VLOOKUP($D6457,業務!$A$1:$E$11,2,FALSE))+1,2)</f>
        <v>專員</v>
      </c>
      <c r="Q6457">
        <f t="shared" si="301"/>
        <v>0.01</v>
      </c>
      <c r="R6457">
        <f t="shared" si="302"/>
        <v>1965.6000000000001</v>
      </c>
    </row>
    <row r="6458" spans="1:18" ht="15.75" customHeight="1">
      <c r="A6458" s="19">
        <v>6457</v>
      </c>
      <c r="B6458" s="4">
        <v>59</v>
      </c>
      <c r="C6458" s="15">
        <v>116</v>
      </c>
      <c r="D6458" s="21">
        <v>8</v>
      </c>
      <c r="E6458" s="22">
        <v>45066</v>
      </c>
      <c r="F6458" s="26">
        <v>4</v>
      </c>
      <c r="G6458" s="24">
        <v>0.11</v>
      </c>
      <c r="H6458">
        <f>VLOOKUP($B6458,產品!$A$1:$E$61,4,FALSE)*(1-$G6458)*$F6458</f>
        <v>85440</v>
      </c>
      <c r="I6458" s="58">
        <f>$H6458-VLOOKUP($B6458,產品!$A$2:$E$61,5,FALSE)*F6458-$R6458</f>
        <v>17385.599999999999</v>
      </c>
      <c r="J6458">
        <f t="shared" si="300"/>
        <v>2023</v>
      </c>
      <c r="P6458" t="str">
        <f>MID(VLOOKUP($D6458,業務!$A$1:$E$11,2,FALSE),FIND("/",VLOOKUP($D6458,業務!$A$1:$E$11,2,FALSE))+1,2)</f>
        <v>專員</v>
      </c>
      <c r="Q6458">
        <f t="shared" si="301"/>
        <v>0.01</v>
      </c>
      <c r="R6458">
        <f t="shared" si="302"/>
        <v>854.4</v>
      </c>
    </row>
    <row r="6459" spans="1:18" ht="15.75" customHeight="1">
      <c r="A6459" s="19">
        <v>6458</v>
      </c>
      <c r="B6459" s="4">
        <v>32</v>
      </c>
      <c r="C6459" s="15">
        <v>5</v>
      </c>
      <c r="D6459" s="21">
        <v>2</v>
      </c>
      <c r="E6459" s="22">
        <v>45066</v>
      </c>
      <c r="F6459" s="26">
        <v>11</v>
      </c>
      <c r="G6459" s="24">
        <v>0.05</v>
      </c>
      <c r="H6459">
        <f>VLOOKUP($B6459,產品!$A$1:$E$61,4,FALSE)*(1-$G6459)*$F6459</f>
        <v>78375</v>
      </c>
      <c r="I6459" s="58">
        <f>$H6459-VLOOKUP($B6459,產品!$A$2:$E$61,5,FALSE)*F6459-$R6459</f>
        <v>27699.375</v>
      </c>
      <c r="J6459">
        <f t="shared" si="300"/>
        <v>2023</v>
      </c>
      <c r="P6459" t="str">
        <f>MID(VLOOKUP($D6459,業務!$A$1:$E$11,2,FALSE),FIND("/",VLOOKUP($D6459,業務!$A$1:$E$11,2,FALSE))+1,2)</f>
        <v>經理</v>
      </c>
      <c r="Q6459">
        <f t="shared" si="301"/>
        <v>1.4999999999999999E-2</v>
      </c>
      <c r="R6459">
        <f t="shared" si="302"/>
        <v>1175.625</v>
      </c>
    </row>
    <row r="6460" spans="1:18" ht="15.75" customHeight="1">
      <c r="A6460" s="19">
        <v>6459</v>
      </c>
      <c r="B6460" s="4">
        <v>36</v>
      </c>
      <c r="C6460" s="15">
        <v>286</v>
      </c>
      <c r="D6460" s="21">
        <v>8</v>
      </c>
      <c r="E6460" s="22">
        <v>45067</v>
      </c>
      <c r="F6460" s="26">
        <v>9</v>
      </c>
      <c r="G6460" s="24">
        <v>0.17</v>
      </c>
      <c r="H6460">
        <f>VLOOKUP($B6460,產品!$A$1:$E$61,4,FALSE)*(1-$G6460)*$F6460</f>
        <v>67230</v>
      </c>
      <c r="I6460" s="58">
        <f>$H6460-VLOOKUP($B6460,產品!$A$2:$E$61,5,FALSE)*F6460-$R6460</f>
        <v>17957.7</v>
      </c>
      <c r="J6460">
        <f t="shared" si="300"/>
        <v>2023</v>
      </c>
      <c r="P6460" t="str">
        <f>MID(VLOOKUP($D6460,業務!$A$1:$E$11,2,FALSE),FIND("/",VLOOKUP($D6460,業務!$A$1:$E$11,2,FALSE))+1,2)</f>
        <v>專員</v>
      </c>
      <c r="Q6460">
        <f t="shared" si="301"/>
        <v>0.01</v>
      </c>
      <c r="R6460">
        <f t="shared" si="302"/>
        <v>672.30000000000007</v>
      </c>
    </row>
    <row r="6461" spans="1:18" ht="15.75" customHeight="1">
      <c r="A6461" s="19">
        <v>6460</v>
      </c>
      <c r="B6461" s="4">
        <v>43</v>
      </c>
      <c r="C6461" s="15">
        <v>126</v>
      </c>
      <c r="D6461" s="21">
        <v>1</v>
      </c>
      <c r="E6461" s="22">
        <v>45067</v>
      </c>
      <c r="F6461" s="26">
        <v>6</v>
      </c>
      <c r="G6461" s="24">
        <v>7.0000000000000007E-2</v>
      </c>
      <c r="H6461">
        <f>VLOOKUP($B6461,產品!$A$1:$E$61,4,FALSE)*(1-$G6461)*$F6461</f>
        <v>100440</v>
      </c>
      <c r="I6461" s="58">
        <f>$H6461-VLOOKUP($B6461,產品!$A$2:$E$61,5,FALSE)*F6461-$R6461</f>
        <v>29235.599999999999</v>
      </c>
      <c r="J6461">
        <f t="shared" si="300"/>
        <v>2023</v>
      </c>
      <c r="P6461" t="str">
        <f>MID(VLOOKUP($D6461,業務!$A$1:$E$11,2,FALSE),FIND("/",VLOOKUP($D6461,業務!$A$1:$E$11,2,FALSE))+1,2)</f>
        <v>專員</v>
      </c>
      <c r="Q6461">
        <f t="shared" si="301"/>
        <v>0.01</v>
      </c>
      <c r="R6461">
        <f t="shared" si="302"/>
        <v>1004.4</v>
      </c>
    </row>
    <row r="6462" spans="1:18" ht="15.75" customHeight="1">
      <c r="A6462" s="19">
        <v>6461</v>
      </c>
      <c r="B6462" s="4">
        <v>35</v>
      </c>
      <c r="C6462" s="15">
        <v>6</v>
      </c>
      <c r="D6462" s="21">
        <v>2</v>
      </c>
      <c r="E6462" s="22">
        <v>45068</v>
      </c>
      <c r="F6462" s="26">
        <v>6</v>
      </c>
      <c r="G6462" s="24">
        <v>0.2</v>
      </c>
      <c r="H6462">
        <f>VLOOKUP($B6462,產品!$A$1:$E$61,4,FALSE)*(1-$G6462)*$F6462</f>
        <v>40800</v>
      </c>
      <c r="I6462" s="58">
        <f>$H6462-VLOOKUP($B6462,產品!$A$2:$E$61,5,FALSE)*F6462-$R6462</f>
        <v>9588</v>
      </c>
      <c r="J6462">
        <f t="shared" si="300"/>
        <v>2023</v>
      </c>
      <c r="P6462" t="str">
        <f>MID(VLOOKUP($D6462,業務!$A$1:$E$11,2,FALSE),FIND("/",VLOOKUP($D6462,業務!$A$1:$E$11,2,FALSE))+1,2)</f>
        <v>經理</v>
      </c>
      <c r="Q6462">
        <f t="shared" si="301"/>
        <v>1.4999999999999999E-2</v>
      </c>
      <c r="R6462">
        <f t="shared" si="302"/>
        <v>612</v>
      </c>
    </row>
    <row r="6463" spans="1:18" ht="15.75" customHeight="1">
      <c r="A6463" s="19">
        <v>6462</v>
      </c>
      <c r="B6463" s="4">
        <v>35</v>
      </c>
      <c r="C6463" s="15">
        <v>6</v>
      </c>
      <c r="D6463" s="21">
        <v>9</v>
      </c>
      <c r="E6463" s="22">
        <v>45069</v>
      </c>
      <c r="F6463" s="26">
        <v>1</v>
      </c>
      <c r="G6463" s="24">
        <v>0.2</v>
      </c>
      <c r="H6463">
        <f>VLOOKUP($B6463,產品!$A$1:$E$61,4,FALSE)*(1-$G6463)*$F6463</f>
        <v>6800</v>
      </c>
      <c r="I6463" s="58">
        <f>$H6463-VLOOKUP($B6463,產品!$A$2:$E$61,5,FALSE)*F6463-$R6463</f>
        <v>1598</v>
      </c>
      <c r="J6463">
        <f t="shared" si="300"/>
        <v>2023</v>
      </c>
      <c r="P6463" t="str">
        <f>MID(VLOOKUP($D6463,業務!$A$1:$E$11,2,FALSE),FIND("/",VLOOKUP($D6463,業務!$A$1:$E$11,2,FALSE))+1,2)</f>
        <v>經理</v>
      </c>
      <c r="Q6463">
        <f t="shared" si="301"/>
        <v>1.4999999999999999E-2</v>
      </c>
      <c r="R6463">
        <f t="shared" si="302"/>
        <v>102</v>
      </c>
    </row>
    <row r="6464" spans="1:18" ht="15.75" customHeight="1">
      <c r="A6464" s="19">
        <v>6463</v>
      </c>
      <c r="B6464" s="4">
        <v>58</v>
      </c>
      <c r="C6464" s="15">
        <v>6</v>
      </c>
      <c r="D6464" s="21">
        <v>6</v>
      </c>
      <c r="E6464" s="22">
        <v>45069</v>
      </c>
      <c r="F6464" s="26">
        <v>2</v>
      </c>
      <c r="G6464" s="24">
        <v>0.08</v>
      </c>
      <c r="H6464">
        <f>VLOOKUP($B6464,產品!$A$1:$E$61,4,FALSE)*(1-$G6464)*$F6464</f>
        <v>38640</v>
      </c>
      <c r="I6464" s="58">
        <f>$H6464-VLOOKUP($B6464,產品!$A$2:$E$61,5,FALSE)*F6464-$R6464</f>
        <v>8853.600000000004</v>
      </c>
      <c r="J6464">
        <f t="shared" si="300"/>
        <v>2023</v>
      </c>
      <c r="P6464" t="str">
        <f>MID(VLOOKUP($D6464,業務!$A$1:$E$11,2,FALSE),FIND("/",VLOOKUP($D6464,業務!$A$1:$E$11,2,FALSE))+1,2)</f>
        <v>專員</v>
      </c>
      <c r="Q6464">
        <f t="shared" si="301"/>
        <v>0.01</v>
      </c>
      <c r="R6464">
        <f t="shared" si="302"/>
        <v>386.40000000000003</v>
      </c>
    </row>
    <row r="6465" spans="1:18" ht="15.75" customHeight="1">
      <c r="A6465" s="19">
        <v>6464</v>
      </c>
      <c r="B6465" s="4">
        <v>6</v>
      </c>
      <c r="C6465" s="15">
        <v>4</v>
      </c>
      <c r="D6465" s="21">
        <v>9</v>
      </c>
      <c r="E6465" s="22">
        <v>45069</v>
      </c>
      <c r="F6465" s="26">
        <v>250</v>
      </c>
      <c r="G6465" s="24">
        <v>0.13</v>
      </c>
      <c r="H6465">
        <f>VLOOKUP($B6465,產品!$A$1:$E$61,4,FALSE)*(1-$G6465)*$F6465</f>
        <v>217500</v>
      </c>
      <c r="I6465" s="58">
        <f>$H6465-VLOOKUP($B6465,產品!$A$2:$E$61,5,FALSE)*F6465-$R6465</f>
        <v>114237.5</v>
      </c>
      <c r="J6465">
        <f t="shared" si="300"/>
        <v>2023</v>
      </c>
      <c r="P6465" t="str">
        <f>MID(VLOOKUP($D6465,業務!$A$1:$E$11,2,FALSE),FIND("/",VLOOKUP($D6465,業務!$A$1:$E$11,2,FALSE))+1,2)</f>
        <v>經理</v>
      </c>
      <c r="Q6465">
        <f t="shared" si="301"/>
        <v>1.4999999999999999E-2</v>
      </c>
      <c r="R6465">
        <f t="shared" si="302"/>
        <v>3262.5</v>
      </c>
    </row>
    <row r="6466" spans="1:18" ht="15.75" customHeight="1">
      <c r="A6466" s="19">
        <v>6465</v>
      </c>
      <c r="B6466" s="4">
        <v>55</v>
      </c>
      <c r="C6466" s="15">
        <v>263</v>
      </c>
      <c r="D6466" s="21">
        <v>10</v>
      </c>
      <c r="E6466" s="22">
        <v>45069</v>
      </c>
      <c r="F6466" s="26">
        <v>12</v>
      </c>
      <c r="G6466" s="24">
        <v>0.11</v>
      </c>
      <c r="H6466">
        <f>VLOOKUP($B6466,產品!$A$1:$E$61,4,FALSE)*(1-$G6466)*$F6466</f>
        <v>213600</v>
      </c>
      <c r="I6466" s="58">
        <f>$H6466-VLOOKUP($B6466,產品!$A$2:$E$61,5,FALSE)*F6466-$R6466</f>
        <v>43464</v>
      </c>
      <c r="J6466">
        <f t="shared" si="300"/>
        <v>2023</v>
      </c>
      <c r="P6466" t="str">
        <f>MID(VLOOKUP($D6466,業務!$A$1:$E$11,2,FALSE),FIND("/",VLOOKUP($D6466,業務!$A$1:$E$11,2,FALSE))+1,2)</f>
        <v>專員</v>
      </c>
      <c r="Q6466">
        <f t="shared" si="301"/>
        <v>0.01</v>
      </c>
      <c r="R6466">
        <f t="shared" si="302"/>
        <v>2136</v>
      </c>
    </row>
    <row r="6467" spans="1:18" ht="15.75" customHeight="1">
      <c r="A6467" s="19">
        <v>6466</v>
      </c>
      <c r="B6467" s="4">
        <v>12</v>
      </c>
      <c r="C6467" s="15">
        <v>292</v>
      </c>
      <c r="D6467" s="21">
        <v>9</v>
      </c>
      <c r="E6467" s="33">
        <v>45069</v>
      </c>
      <c r="F6467" s="14">
        <v>100</v>
      </c>
      <c r="G6467" s="34">
        <v>0.16</v>
      </c>
      <c r="H6467">
        <f>VLOOKUP($B6467,產品!$A$1:$E$61,4,FALSE)*(1-$G6467)*$F6467</f>
        <v>84000</v>
      </c>
      <c r="I6467" s="58">
        <f>$H6467-VLOOKUP($B6467,產品!$A$2:$E$61,5,FALSE)*F6467-$R6467</f>
        <v>42740</v>
      </c>
      <c r="J6467">
        <f t="shared" ref="J6467:J6530" si="303">YEAR(E6467)</f>
        <v>2023</v>
      </c>
      <c r="P6467" t="str">
        <f>MID(VLOOKUP($D6467,業務!$A$1:$E$11,2,FALSE),FIND("/",VLOOKUP($D6467,業務!$A$1:$E$11,2,FALSE))+1,2)</f>
        <v>經理</v>
      </c>
      <c r="Q6467">
        <f t="shared" ref="Q6467:Q6530" si="304">IF($P6467="專員",1%,IF($P6467="副理",1.2%,IF($P6467="經理",1.5%,IF($P6467="協理",1.6%,0))))</f>
        <v>1.4999999999999999E-2</v>
      </c>
      <c r="R6467">
        <f t="shared" ref="R6467:R6530" si="305">$H6467*$Q6467</f>
        <v>1260</v>
      </c>
    </row>
    <row r="6468" spans="1:18" ht="15.75" customHeight="1">
      <c r="A6468" s="19">
        <v>6467</v>
      </c>
      <c r="B6468" s="4">
        <v>54</v>
      </c>
      <c r="C6468" s="15">
        <v>124</v>
      </c>
      <c r="D6468" s="21">
        <v>10</v>
      </c>
      <c r="E6468" s="22">
        <v>45071</v>
      </c>
      <c r="F6468" s="26">
        <v>6</v>
      </c>
      <c r="G6468" s="24">
        <v>0.11</v>
      </c>
      <c r="H6468">
        <f>VLOOKUP($B6468,產品!$A$1:$E$61,4,FALSE)*(1-$G6468)*$F6468</f>
        <v>96120</v>
      </c>
      <c r="I6468" s="58">
        <f>$H6468-VLOOKUP($B6468,產品!$A$2:$E$61,5,FALSE)*F6468-$R6468</f>
        <v>19558.8</v>
      </c>
      <c r="J6468">
        <f t="shared" si="303"/>
        <v>2023</v>
      </c>
      <c r="P6468" t="str">
        <f>MID(VLOOKUP($D6468,業務!$A$1:$E$11,2,FALSE),FIND("/",VLOOKUP($D6468,業務!$A$1:$E$11,2,FALSE))+1,2)</f>
        <v>專員</v>
      </c>
      <c r="Q6468">
        <f t="shared" si="304"/>
        <v>0.01</v>
      </c>
      <c r="R6468">
        <f t="shared" si="305"/>
        <v>961.2</v>
      </c>
    </row>
    <row r="6469" spans="1:18" ht="15.75" customHeight="1">
      <c r="A6469" s="19">
        <v>6468</v>
      </c>
      <c r="B6469" s="4">
        <v>45</v>
      </c>
      <c r="C6469" s="15">
        <v>124</v>
      </c>
      <c r="D6469" s="21">
        <v>1</v>
      </c>
      <c r="E6469" s="33">
        <v>45071</v>
      </c>
      <c r="F6469" s="14">
        <v>6</v>
      </c>
      <c r="G6469" s="34">
        <v>0.08</v>
      </c>
      <c r="H6469">
        <f>VLOOKUP($B6469,產品!$A$1:$E$61,4,FALSE)*(1-$G6469)*$F6469</f>
        <v>77280</v>
      </c>
      <c r="I6469" s="58">
        <f>$H6469-VLOOKUP($B6469,產品!$A$2:$E$61,5,FALSE)*F6469-$R6469</f>
        <v>21907.200000000001</v>
      </c>
      <c r="J6469">
        <f t="shared" si="303"/>
        <v>2023</v>
      </c>
      <c r="P6469" t="str">
        <f>MID(VLOOKUP($D6469,業務!$A$1:$E$11,2,FALSE),FIND("/",VLOOKUP($D6469,業務!$A$1:$E$11,2,FALSE))+1,2)</f>
        <v>專員</v>
      </c>
      <c r="Q6469">
        <f t="shared" si="304"/>
        <v>0.01</v>
      </c>
      <c r="R6469">
        <f t="shared" si="305"/>
        <v>772.80000000000007</v>
      </c>
    </row>
    <row r="6470" spans="1:18" ht="15.75" customHeight="1">
      <c r="A6470" s="19">
        <v>6469</v>
      </c>
      <c r="B6470" s="4">
        <v>6</v>
      </c>
      <c r="C6470" s="15">
        <v>121</v>
      </c>
      <c r="D6470" s="21">
        <v>5</v>
      </c>
      <c r="E6470" s="33">
        <v>45071</v>
      </c>
      <c r="F6470" s="14">
        <v>50</v>
      </c>
      <c r="G6470" s="34">
        <v>0.16</v>
      </c>
      <c r="H6470">
        <f>VLOOKUP($B6470,產品!$A$1:$E$61,4,FALSE)*(1-$G6470)*$F6470</f>
        <v>42000</v>
      </c>
      <c r="I6470" s="58">
        <f>$H6470-VLOOKUP($B6470,產品!$A$2:$E$61,5,FALSE)*F6470-$R6470</f>
        <v>21580</v>
      </c>
      <c r="J6470">
        <f t="shared" si="303"/>
        <v>2023</v>
      </c>
      <c r="P6470" t="str">
        <f>MID(VLOOKUP($D6470,業務!$A$1:$E$11,2,FALSE),FIND("/",VLOOKUP($D6470,業務!$A$1:$E$11,2,FALSE))+1,2)</f>
        <v>專員</v>
      </c>
      <c r="Q6470">
        <f t="shared" si="304"/>
        <v>0.01</v>
      </c>
      <c r="R6470">
        <f t="shared" si="305"/>
        <v>420</v>
      </c>
    </row>
    <row r="6471" spans="1:18" ht="15.75" customHeight="1">
      <c r="A6471" s="19">
        <v>6470</v>
      </c>
      <c r="B6471" s="4">
        <v>22</v>
      </c>
      <c r="C6471" s="15">
        <v>287</v>
      </c>
      <c r="D6471" s="21">
        <v>3</v>
      </c>
      <c r="E6471" s="22">
        <v>45072</v>
      </c>
      <c r="F6471" s="26">
        <v>70</v>
      </c>
      <c r="G6471" s="24">
        <v>0.11</v>
      </c>
      <c r="H6471">
        <f>VLOOKUP($B6471,產品!$A$1:$E$61,4,FALSE)*(1-$G6471)*$F6471</f>
        <v>112140</v>
      </c>
      <c r="I6471" s="58">
        <f>$H6471-VLOOKUP($B6471,產品!$A$2:$E$61,5,FALSE)*F6471-$R6471</f>
        <v>59945.760000000002</v>
      </c>
      <c r="J6471">
        <f t="shared" si="303"/>
        <v>2023</v>
      </c>
      <c r="P6471" t="str">
        <f>MID(VLOOKUP($D6471,業務!$A$1:$E$11,2,FALSE),FIND("/",VLOOKUP($D6471,業務!$A$1:$E$11,2,FALSE))+1,2)</f>
        <v>協理</v>
      </c>
      <c r="Q6471">
        <f t="shared" si="304"/>
        <v>1.6E-2</v>
      </c>
      <c r="R6471">
        <f t="shared" si="305"/>
        <v>1794.24</v>
      </c>
    </row>
    <row r="6472" spans="1:18" ht="15.75" customHeight="1">
      <c r="A6472" s="19">
        <v>6471</v>
      </c>
      <c r="B6472" s="4">
        <v>20</v>
      </c>
      <c r="C6472" s="15">
        <v>113</v>
      </c>
      <c r="D6472" s="21">
        <v>2</v>
      </c>
      <c r="E6472" s="22">
        <v>45072</v>
      </c>
      <c r="F6472" s="26">
        <v>15</v>
      </c>
      <c r="G6472" s="24">
        <v>0.14000000000000001</v>
      </c>
      <c r="H6472">
        <f>VLOOKUP($B6472,產品!$A$1:$E$61,4,FALSE)*(1-$G6472)*$F6472</f>
        <v>23220</v>
      </c>
      <c r="I6472" s="58">
        <f>$H6472-VLOOKUP($B6472,產品!$A$2:$E$61,5,FALSE)*F6472-$R6472</f>
        <v>12071.7</v>
      </c>
      <c r="J6472">
        <f t="shared" si="303"/>
        <v>2023</v>
      </c>
      <c r="P6472" t="str">
        <f>MID(VLOOKUP($D6472,業務!$A$1:$E$11,2,FALSE),FIND("/",VLOOKUP($D6472,業務!$A$1:$E$11,2,FALSE))+1,2)</f>
        <v>經理</v>
      </c>
      <c r="Q6472">
        <f t="shared" si="304"/>
        <v>1.4999999999999999E-2</v>
      </c>
      <c r="R6472">
        <f t="shared" si="305"/>
        <v>348.3</v>
      </c>
    </row>
    <row r="6473" spans="1:18" ht="15.75" customHeight="1">
      <c r="A6473" s="19">
        <v>6472</v>
      </c>
      <c r="B6473" s="4">
        <v>44</v>
      </c>
      <c r="C6473" s="15">
        <v>263</v>
      </c>
      <c r="D6473" s="21">
        <v>8</v>
      </c>
      <c r="E6473" s="33">
        <v>45072</v>
      </c>
      <c r="F6473" s="14">
        <v>10</v>
      </c>
      <c r="G6473" s="34">
        <v>0.1</v>
      </c>
      <c r="H6473">
        <f>VLOOKUP($B6473,產品!$A$1:$E$61,4,FALSE)*(1-$G6473)*$F6473</f>
        <v>180000</v>
      </c>
      <c r="I6473" s="58">
        <f>$H6473-VLOOKUP($B6473,產品!$A$2:$E$61,5,FALSE)*F6473-$R6473</f>
        <v>48200</v>
      </c>
      <c r="J6473">
        <f t="shared" si="303"/>
        <v>2023</v>
      </c>
      <c r="P6473" t="str">
        <f>MID(VLOOKUP($D6473,業務!$A$1:$E$11,2,FALSE),FIND("/",VLOOKUP($D6473,業務!$A$1:$E$11,2,FALSE))+1,2)</f>
        <v>專員</v>
      </c>
      <c r="Q6473">
        <f t="shared" si="304"/>
        <v>0.01</v>
      </c>
      <c r="R6473">
        <f t="shared" si="305"/>
        <v>1800</v>
      </c>
    </row>
    <row r="6474" spans="1:18" ht="15.75" customHeight="1">
      <c r="A6474" s="19">
        <v>6473</v>
      </c>
      <c r="B6474" s="4">
        <v>49</v>
      </c>
      <c r="C6474" s="15">
        <v>263</v>
      </c>
      <c r="D6474" s="21">
        <v>6</v>
      </c>
      <c r="E6474" s="22">
        <v>45074</v>
      </c>
      <c r="F6474" s="26">
        <v>13</v>
      </c>
      <c r="G6474" s="24">
        <v>0.08</v>
      </c>
      <c r="H6474">
        <f>VLOOKUP($B6474,產品!$A$1:$E$61,4,FALSE)*(1-$G6474)*$F6474</f>
        <v>179400</v>
      </c>
      <c r="I6474" s="58">
        <f>$H6474-VLOOKUP($B6474,產品!$A$2:$E$61,5,FALSE)*F6474-$R6474</f>
        <v>41106</v>
      </c>
      <c r="J6474">
        <f t="shared" si="303"/>
        <v>2023</v>
      </c>
      <c r="P6474" t="str">
        <f>MID(VLOOKUP($D6474,業務!$A$1:$E$11,2,FALSE),FIND("/",VLOOKUP($D6474,業務!$A$1:$E$11,2,FALSE))+1,2)</f>
        <v>專員</v>
      </c>
      <c r="Q6474">
        <f t="shared" si="304"/>
        <v>0.01</v>
      </c>
      <c r="R6474">
        <f t="shared" si="305"/>
        <v>1794</v>
      </c>
    </row>
    <row r="6475" spans="1:18" ht="15.75" customHeight="1">
      <c r="A6475" s="19">
        <v>6474</v>
      </c>
      <c r="B6475" s="4">
        <v>10</v>
      </c>
      <c r="C6475" s="15">
        <v>275</v>
      </c>
      <c r="D6475" s="21">
        <v>9</v>
      </c>
      <c r="E6475" s="22">
        <v>45074</v>
      </c>
      <c r="F6475" s="26">
        <v>40</v>
      </c>
      <c r="G6475" s="24">
        <v>0.17</v>
      </c>
      <c r="H6475">
        <f>VLOOKUP($B6475,產品!$A$1:$E$61,4,FALSE)*(1-$G6475)*$F6475</f>
        <v>33200</v>
      </c>
      <c r="I6475" s="58">
        <f>$H6475-VLOOKUP($B6475,產品!$A$2:$E$61,5,FALSE)*F6475-$R6475</f>
        <v>16702</v>
      </c>
      <c r="J6475">
        <f t="shared" si="303"/>
        <v>2023</v>
      </c>
      <c r="P6475" t="str">
        <f>MID(VLOOKUP($D6475,業務!$A$1:$E$11,2,FALSE),FIND("/",VLOOKUP($D6475,業務!$A$1:$E$11,2,FALSE))+1,2)</f>
        <v>經理</v>
      </c>
      <c r="Q6475">
        <f t="shared" si="304"/>
        <v>1.4999999999999999E-2</v>
      </c>
      <c r="R6475">
        <f t="shared" si="305"/>
        <v>498</v>
      </c>
    </row>
    <row r="6476" spans="1:18" ht="15.75" customHeight="1">
      <c r="A6476" s="19">
        <v>6475</v>
      </c>
      <c r="B6476" s="4">
        <v>29</v>
      </c>
      <c r="C6476" s="15">
        <v>12</v>
      </c>
      <c r="D6476" s="21">
        <v>3</v>
      </c>
      <c r="E6476" s="33">
        <v>45074</v>
      </c>
      <c r="F6476" s="14">
        <v>4</v>
      </c>
      <c r="G6476" s="34">
        <v>0.1</v>
      </c>
      <c r="H6476">
        <f>VLOOKUP($B6476,產品!$A$1:$E$61,4,FALSE)*(1-$G6476)*$F6476</f>
        <v>21600</v>
      </c>
      <c r="I6476" s="58">
        <f>$H6476-VLOOKUP($B6476,產品!$A$2:$E$61,5,FALSE)*F6476-$R6476</f>
        <v>6854.4</v>
      </c>
      <c r="J6476">
        <f t="shared" si="303"/>
        <v>2023</v>
      </c>
      <c r="P6476" t="str">
        <f>MID(VLOOKUP($D6476,業務!$A$1:$E$11,2,FALSE),FIND("/",VLOOKUP($D6476,業務!$A$1:$E$11,2,FALSE))+1,2)</f>
        <v>協理</v>
      </c>
      <c r="Q6476">
        <f t="shared" si="304"/>
        <v>1.6E-2</v>
      </c>
      <c r="R6476">
        <f t="shared" si="305"/>
        <v>345.6</v>
      </c>
    </row>
    <row r="6477" spans="1:18" ht="15.75" customHeight="1">
      <c r="A6477" s="19">
        <v>6476</v>
      </c>
      <c r="B6477" s="4">
        <v>8</v>
      </c>
      <c r="C6477" s="15">
        <v>257</v>
      </c>
      <c r="D6477" s="21">
        <v>6</v>
      </c>
      <c r="E6477" s="22">
        <v>45075</v>
      </c>
      <c r="F6477" s="26">
        <v>60</v>
      </c>
      <c r="G6477" s="24">
        <v>0.2</v>
      </c>
      <c r="H6477">
        <f>VLOOKUP($B6477,產品!$A$1:$E$61,4,FALSE)*(1-$G6477)*$F6477</f>
        <v>48000</v>
      </c>
      <c r="I6477" s="58">
        <f>$H6477-VLOOKUP($B6477,產品!$A$2:$E$61,5,FALSE)*F6477-$R6477</f>
        <v>23520</v>
      </c>
      <c r="J6477">
        <f t="shared" si="303"/>
        <v>2023</v>
      </c>
      <c r="P6477" t="str">
        <f>MID(VLOOKUP($D6477,業務!$A$1:$E$11,2,FALSE),FIND("/",VLOOKUP($D6477,業務!$A$1:$E$11,2,FALSE))+1,2)</f>
        <v>專員</v>
      </c>
      <c r="Q6477">
        <f t="shared" si="304"/>
        <v>0.01</v>
      </c>
      <c r="R6477">
        <f t="shared" si="305"/>
        <v>480</v>
      </c>
    </row>
    <row r="6478" spans="1:18" ht="15.75" customHeight="1">
      <c r="A6478" s="19">
        <v>6477</v>
      </c>
      <c r="B6478" s="4">
        <v>47</v>
      </c>
      <c r="C6478" s="15">
        <v>140</v>
      </c>
      <c r="D6478" s="21">
        <v>3</v>
      </c>
      <c r="E6478" s="22">
        <v>45076</v>
      </c>
      <c r="F6478" s="26">
        <v>8</v>
      </c>
      <c r="G6478" s="24">
        <v>0.14000000000000001</v>
      </c>
      <c r="H6478">
        <f>VLOOKUP($B6478,產品!$A$1:$E$61,4,FALSE)*(1-$G6478)*$F6478</f>
        <v>137600</v>
      </c>
      <c r="I6478" s="58">
        <f>$H6478-VLOOKUP($B6478,產品!$A$2:$E$61,5,FALSE)*F6478-$R6478</f>
        <v>31398.400000000001</v>
      </c>
      <c r="J6478">
        <f t="shared" si="303"/>
        <v>2023</v>
      </c>
      <c r="P6478" t="str">
        <f>MID(VLOOKUP($D6478,業務!$A$1:$E$11,2,FALSE),FIND("/",VLOOKUP($D6478,業務!$A$1:$E$11,2,FALSE))+1,2)</f>
        <v>協理</v>
      </c>
      <c r="Q6478">
        <f t="shared" si="304"/>
        <v>1.6E-2</v>
      </c>
      <c r="R6478">
        <f t="shared" si="305"/>
        <v>2201.6</v>
      </c>
    </row>
    <row r="6479" spans="1:18" ht="15.75" customHeight="1">
      <c r="A6479" s="19">
        <v>6478</v>
      </c>
      <c r="B6479" s="4">
        <v>55</v>
      </c>
      <c r="C6479" s="15">
        <v>280</v>
      </c>
      <c r="D6479" s="21">
        <v>8</v>
      </c>
      <c r="E6479" s="22">
        <v>45076</v>
      </c>
      <c r="F6479" s="26">
        <v>5</v>
      </c>
      <c r="G6479" s="24">
        <v>0.09</v>
      </c>
      <c r="H6479">
        <f>VLOOKUP($B6479,產品!$A$1:$E$61,4,FALSE)*(1-$G6479)*$F6479</f>
        <v>91000</v>
      </c>
      <c r="I6479" s="58">
        <f>$H6479-VLOOKUP($B6479,產品!$A$2:$E$61,5,FALSE)*F6479-$R6479</f>
        <v>20090</v>
      </c>
      <c r="J6479">
        <f t="shared" si="303"/>
        <v>2023</v>
      </c>
      <c r="P6479" t="str">
        <f>MID(VLOOKUP($D6479,業務!$A$1:$E$11,2,FALSE),FIND("/",VLOOKUP($D6479,業務!$A$1:$E$11,2,FALSE))+1,2)</f>
        <v>專員</v>
      </c>
      <c r="Q6479">
        <f t="shared" si="304"/>
        <v>0.01</v>
      </c>
      <c r="R6479">
        <f t="shared" si="305"/>
        <v>910</v>
      </c>
    </row>
    <row r="6480" spans="1:18" ht="15.75" customHeight="1">
      <c r="A6480" s="19">
        <v>6479</v>
      </c>
      <c r="B6480" s="4">
        <v>29</v>
      </c>
      <c r="C6480" s="15">
        <v>284</v>
      </c>
      <c r="D6480" s="21">
        <v>4</v>
      </c>
      <c r="E6480" s="22">
        <v>45076</v>
      </c>
      <c r="F6480" s="26">
        <v>4</v>
      </c>
      <c r="G6480" s="24">
        <v>0.06</v>
      </c>
      <c r="H6480">
        <f>VLOOKUP($B6480,產品!$A$1:$E$61,4,FALSE)*(1-$G6480)*$F6480</f>
        <v>22560</v>
      </c>
      <c r="I6480" s="58">
        <f>$H6480-VLOOKUP($B6480,產品!$A$2:$E$61,5,FALSE)*F6480-$R6480</f>
        <v>7889.28</v>
      </c>
      <c r="J6480">
        <f t="shared" si="303"/>
        <v>2023</v>
      </c>
      <c r="P6480" t="str">
        <f>MID(VLOOKUP($D6480,業務!$A$1:$E$11,2,FALSE),FIND("/",VLOOKUP($D6480,業務!$A$1:$E$11,2,FALSE))+1,2)</f>
        <v>副理</v>
      </c>
      <c r="Q6480">
        <f t="shared" si="304"/>
        <v>1.2E-2</v>
      </c>
      <c r="R6480">
        <f t="shared" si="305"/>
        <v>270.72000000000003</v>
      </c>
    </row>
    <row r="6481" spans="1:18" ht="15.75" customHeight="1">
      <c r="A6481" s="19">
        <v>6480</v>
      </c>
      <c r="B6481" s="4">
        <v>3</v>
      </c>
      <c r="C6481" s="15">
        <v>258</v>
      </c>
      <c r="D6481" s="21">
        <v>4</v>
      </c>
      <c r="E6481" s="33">
        <v>45076</v>
      </c>
      <c r="F6481" s="14">
        <v>50</v>
      </c>
      <c r="G6481" s="34">
        <v>0.11</v>
      </c>
      <c r="H6481">
        <f>VLOOKUP($B6481,產品!$A$1:$E$61,4,FALSE)*(1-$G6481)*$F6481</f>
        <v>44500</v>
      </c>
      <c r="I6481" s="58">
        <f>$H6481-VLOOKUP($B6481,產品!$A$2:$E$61,5,FALSE)*F6481-$R6481</f>
        <v>23966</v>
      </c>
      <c r="J6481">
        <f t="shared" si="303"/>
        <v>2023</v>
      </c>
      <c r="P6481" t="str">
        <f>MID(VLOOKUP($D6481,業務!$A$1:$E$11,2,FALSE),FIND("/",VLOOKUP($D6481,業務!$A$1:$E$11,2,FALSE))+1,2)</f>
        <v>副理</v>
      </c>
      <c r="Q6481">
        <f t="shared" si="304"/>
        <v>1.2E-2</v>
      </c>
      <c r="R6481">
        <f t="shared" si="305"/>
        <v>534</v>
      </c>
    </row>
    <row r="6482" spans="1:18" ht="15.75" customHeight="1">
      <c r="A6482" s="19">
        <v>6481</v>
      </c>
      <c r="B6482" s="4">
        <v>10</v>
      </c>
      <c r="C6482" s="15">
        <v>137</v>
      </c>
      <c r="D6482" s="21">
        <v>10</v>
      </c>
      <c r="E6482" s="22">
        <v>45077</v>
      </c>
      <c r="F6482" s="26">
        <v>200</v>
      </c>
      <c r="G6482" s="24">
        <v>0.18</v>
      </c>
      <c r="H6482">
        <f>VLOOKUP($B6482,產品!$A$1:$E$61,4,FALSE)*(1-$G6482)*$F6482</f>
        <v>164000.00000000003</v>
      </c>
      <c r="I6482" s="58">
        <f>$H6482-VLOOKUP($B6482,產品!$A$2:$E$61,5,FALSE)*F6482-$R6482</f>
        <v>82360.000000000029</v>
      </c>
      <c r="J6482">
        <f t="shared" si="303"/>
        <v>2023</v>
      </c>
      <c r="P6482" t="str">
        <f>MID(VLOOKUP($D6482,業務!$A$1:$E$11,2,FALSE),FIND("/",VLOOKUP($D6482,業務!$A$1:$E$11,2,FALSE))+1,2)</f>
        <v>專員</v>
      </c>
      <c r="Q6482">
        <f t="shared" si="304"/>
        <v>0.01</v>
      </c>
      <c r="R6482">
        <f t="shared" si="305"/>
        <v>1640.0000000000002</v>
      </c>
    </row>
    <row r="6483" spans="1:18" ht="15.75" customHeight="1">
      <c r="A6483" s="19">
        <v>6482</v>
      </c>
      <c r="B6483" s="4">
        <v>55</v>
      </c>
      <c r="C6483" s="15">
        <v>124</v>
      </c>
      <c r="D6483" s="21">
        <v>9</v>
      </c>
      <c r="E6483" s="22">
        <v>45077</v>
      </c>
      <c r="F6483" s="26">
        <v>4</v>
      </c>
      <c r="G6483" s="24">
        <v>0.09</v>
      </c>
      <c r="H6483">
        <f>VLOOKUP($B6483,產品!$A$1:$E$61,4,FALSE)*(1-$G6483)*$F6483</f>
        <v>72800</v>
      </c>
      <c r="I6483" s="58">
        <f>$H6483-VLOOKUP($B6483,產品!$A$2:$E$61,5,FALSE)*F6483-$R6483</f>
        <v>15708</v>
      </c>
      <c r="J6483">
        <f t="shared" si="303"/>
        <v>2023</v>
      </c>
      <c r="P6483" t="str">
        <f>MID(VLOOKUP($D6483,業務!$A$1:$E$11,2,FALSE),FIND("/",VLOOKUP($D6483,業務!$A$1:$E$11,2,FALSE))+1,2)</f>
        <v>經理</v>
      </c>
      <c r="Q6483">
        <f t="shared" si="304"/>
        <v>1.4999999999999999E-2</v>
      </c>
      <c r="R6483">
        <f t="shared" si="305"/>
        <v>1092</v>
      </c>
    </row>
    <row r="6484" spans="1:18" ht="15.75" customHeight="1">
      <c r="A6484" s="19">
        <v>6483</v>
      </c>
      <c r="B6484" s="4">
        <v>40</v>
      </c>
      <c r="C6484" s="15">
        <v>115</v>
      </c>
      <c r="D6484" s="21">
        <v>7</v>
      </c>
      <c r="E6484" s="33">
        <v>45077</v>
      </c>
      <c r="F6484" s="14">
        <v>5</v>
      </c>
      <c r="G6484" s="34">
        <v>0.1</v>
      </c>
      <c r="H6484">
        <f>VLOOKUP($B6484,產品!$A$1:$E$61,4,FALSE)*(1-$G6484)*$F6484</f>
        <v>90000</v>
      </c>
      <c r="I6484" s="58">
        <f>$H6484-VLOOKUP($B6484,產品!$A$2:$E$61,5,FALSE)*F6484-$R6484</f>
        <v>23920</v>
      </c>
      <c r="J6484">
        <f t="shared" si="303"/>
        <v>2023</v>
      </c>
      <c r="P6484" t="str">
        <f>MID(VLOOKUP($D6484,業務!$A$1:$E$11,2,FALSE),FIND("/",VLOOKUP($D6484,業務!$A$1:$E$11,2,FALSE))+1,2)</f>
        <v>副理</v>
      </c>
      <c r="Q6484">
        <f t="shared" si="304"/>
        <v>1.2E-2</v>
      </c>
      <c r="R6484">
        <f t="shared" si="305"/>
        <v>1080</v>
      </c>
    </row>
    <row r="6485" spans="1:18" ht="15.75" customHeight="1">
      <c r="A6485" s="19">
        <v>6484</v>
      </c>
      <c r="B6485" s="4">
        <v>36</v>
      </c>
      <c r="C6485" s="15">
        <v>258</v>
      </c>
      <c r="D6485" s="21">
        <v>1</v>
      </c>
      <c r="E6485" s="22">
        <v>45078</v>
      </c>
      <c r="F6485" s="26">
        <v>6</v>
      </c>
      <c r="G6485" s="24">
        <v>0.09</v>
      </c>
      <c r="H6485">
        <f>VLOOKUP($B6485,產品!$A$1:$E$61,4,FALSE)*(1-$G6485)*$F6485</f>
        <v>49140</v>
      </c>
      <c r="I6485" s="58">
        <f>$H6485-VLOOKUP($B6485,產品!$A$2:$E$61,5,FALSE)*F6485-$R6485</f>
        <v>16248.6</v>
      </c>
      <c r="J6485">
        <f t="shared" si="303"/>
        <v>2023</v>
      </c>
      <c r="P6485" t="str">
        <f>MID(VLOOKUP($D6485,業務!$A$1:$E$11,2,FALSE),FIND("/",VLOOKUP($D6485,業務!$A$1:$E$11,2,FALSE))+1,2)</f>
        <v>專員</v>
      </c>
      <c r="Q6485">
        <f t="shared" si="304"/>
        <v>0.01</v>
      </c>
      <c r="R6485">
        <f t="shared" si="305"/>
        <v>491.40000000000003</v>
      </c>
    </row>
    <row r="6486" spans="1:18" ht="15.75" customHeight="1">
      <c r="A6486" s="19">
        <v>6485</v>
      </c>
      <c r="B6486" s="4">
        <v>27</v>
      </c>
      <c r="C6486" s="15">
        <v>8</v>
      </c>
      <c r="D6486" s="21">
        <v>8</v>
      </c>
      <c r="E6486" s="22">
        <v>45078</v>
      </c>
      <c r="F6486" s="26">
        <v>4</v>
      </c>
      <c r="G6486" s="24">
        <v>0.12</v>
      </c>
      <c r="H6486">
        <f>VLOOKUP($B6486,產品!$A$1:$E$61,4,FALSE)*(1-$G6486)*$F6486</f>
        <v>24640</v>
      </c>
      <c r="I6486" s="58">
        <f>$H6486-VLOOKUP($B6486,產品!$A$2:$E$61,5,FALSE)*F6486-$R6486</f>
        <v>7593.6</v>
      </c>
      <c r="J6486">
        <f t="shared" si="303"/>
        <v>2023</v>
      </c>
      <c r="P6486" t="str">
        <f>MID(VLOOKUP($D6486,業務!$A$1:$E$11,2,FALSE),FIND("/",VLOOKUP($D6486,業務!$A$1:$E$11,2,FALSE))+1,2)</f>
        <v>專員</v>
      </c>
      <c r="Q6486">
        <f t="shared" si="304"/>
        <v>0.01</v>
      </c>
      <c r="R6486">
        <f t="shared" si="305"/>
        <v>246.4</v>
      </c>
    </row>
    <row r="6487" spans="1:18" ht="15.75" customHeight="1">
      <c r="A6487" s="19">
        <v>6486</v>
      </c>
      <c r="B6487" s="4">
        <v>60</v>
      </c>
      <c r="C6487" s="15">
        <v>10</v>
      </c>
      <c r="D6487" s="21">
        <v>9</v>
      </c>
      <c r="E6487" s="33">
        <v>45078</v>
      </c>
      <c r="F6487" s="14">
        <v>1</v>
      </c>
      <c r="G6487" s="34">
        <v>0.06</v>
      </c>
      <c r="H6487">
        <f>VLOOKUP($B6487,產品!$A$1:$E$61,4,FALSE)*(1-$G6487)*$F6487</f>
        <v>23500</v>
      </c>
      <c r="I6487" s="58">
        <f>$H6487-VLOOKUP($B6487,產品!$A$2:$E$61,5,FALSE)*F6487-$R6487</f>
        <v>5647.5</v>
      </c>
      <c r="J6487">
        <f t="shared" si="303"/>
        <v>2023</v>
      </c>
      <c r="P6487" t="str">
        <f>MID(VLOOKUP($D6487,業務!$A$1:$E$11,2,FALSE),FIND("/",VLOOKUP($D6487,業務!$A$1:$E$11,2,FALSE))+1,2)</f>
        <v>經理</v>
      </c>
      <c r="Q6487">
        <f t="shared" si="304"/>
        <v>1.4999999999999999E-2</v>
      </c>
      <c r="R6487">
        <f t="shared" si="305"/>
        <v>352.5</v>
      </c>
    </row>
    <row r="6488" spans="1:18" ht="15.75" customHeight="1">
      <c r="A6488" s="19">
        <v>6487</v>
      </c>
      <c r="B6488" s="4">
        <v>37</v>
      </c>
      <c r="C6488" s="15">
        <v>6</v>
      </c>
      <c r="D6488" s="21">
        <v>10</v>
      </c>
      <c r="E6488" s="33">
        <v>45078</v>
      </c>
      <c r="F6488" s="14">
        <v>19</v>
      </c>
      <c r="G6488" s="34">
        <v>0.1</v>
      </c>
      <c r="H6488">
        <f>VLOOKUP($B6488,產品!$A$1:$E$61,4,FALSE)*(1-$G6488)*$F6488</f>
        <v>205200</v>
      </c>
      <c r="I6488" s="58">
        <f>$H6488-VLOOKUP($B6488,產品!$A$2:$E$61,5,FALSE)*F6488-$R6488</f>
        <v>54948</v>
      </c>
      <c r="J6488">
        <f t="shared" si="303"/>
        <v>2023</v>
      </c>
      <c r="P6488" t="str">
        <f>MID(VLOOKUP($D6488,業務!$A$1:$E$11,2,FALSE),FIND("/",VLOOKUP($D6488,業務!$A$1:$E$11,2,FALSE))+1,2)</f>
        <v>專員</v>
      </c>
      <c r="Q6488">
        <f t="shared" si="304"/>
        <v>0.01</v>
      </c>
      <c r="R6488">
        <f t="shared" si="305"/>
        <v>2052</v>
      </c>
    </row>
    <row r="6489" spans="1:18" ht="15.75" customHeight="1">
      <c r="A6489" s="19">
        <v>6488</v>
      </c>
      <c r="B6489" s="4">
        <v>2</v>
      </c>
      <c r="C6489" s="15">
        <v>267</v>
      </c>
      <c r="D6489" s="21">
        <v>5</v>
      </c>
      <c r="E6489" s="22">
        <v>45079</v>
      </c>
      <c r="F6489" s="26">
        <v>135</v>
      </c>
      <c r="G6489" s="24">
        <v>0.09</v>
      </c>
      <c r="H6489">
        <f>VLOOKUP($B6489,產品!$A$1:$E$61,4,FALSE)*(1-$G6489)*$F6489</f>
        <v>122850</v>
      </c>
      <c r="I6489" s="58">
        <f>$H6489-VLOOKUP($B6489,產品!$A$2:$E$61,5,FALSE)*F6489-$R6489</f>
        <v>67621.5</v>
      </c>
      <c r="J6489">
        <f t="shared" si="303"/>
        <v>2023</v>
      </c>
      <c r="P6489" t="str">
        <f>MID(VLOOKUP($D6489,業務!$A$1:$E$11,2,FALSE),FIND("/",VLOOKUP($D6489,業務!$A$1:$E$11,2,FALSE))+1,2)</f>
        <v>專員</v>
      </c>
      <c r="Q6489">
        <f t="shared" si="304"/>
        <v>0.01</v>
      </c>
      <c r="R6489">
        <f t="shared" si="305"/>
        <v>1228.5</v>
      </c>
    </row>
    <row r="6490" spans="1:18" ht="15.75" customHeight="1">
      <c r="A6490" s="19">
        <v>6489</v>
      </c>
      <c r="B6490" s="4">
        <v>42</v>
      </c>
      <c r="C6490" s="15">
        <v>7</v>
      </c>
      <c r="D6490" s="21">
        <v>5</v>
      </c>
      <c r="E6490" s="22">
        <v>45079</v>
      </c>
      <c r="F6490" s="26">
        <v>2</v>
      </c>
      <c r="G6490" s="24">
        <v>0.2</v>
      </c>
      <c r="H6490">
        <f>VLOOKUP($B6490,產品!$A$1:$E$61,4,FALSE)*(1-$G6490)*$F6490</f>
        <v>24000</v>
      </c>
      <c r="I6490" s="58">
        <f>$H6490-VLOOKUP($B6490,產品!$A$2:$E$61,5,FALSE)*F6490-$R6490</f>
        <v>4260</v>
      </c>
      <c r="J6490">
        <f t="shared" si="303"/>
        <v>2023</v>
      </c>
      <c r="P6490" t="str">
        <f>MID(VLOOKUP($D6490,業務!$A$1:$E$11,2,FALSE),FIND("/",VLOOKUP($D6490,業務!$A$1:$E$11,2,FALSE))+1,2)</f>
        <v>專員</v>
      </c>
      <c r="Q6490">
        <f t="shared" si="304"/>
        <v>0.01</v>
      </c>
      <c r="R6490">
        <f t="shared" si="305"/>
        <v>240</v>
      </c>
    </row>
    <row r="6491" spans="1:18" ht="15.75" customHeight="1">
      <c r="A6491" s="19">
        <v>6490</v>
      </c>
      <c r="B6491" s="4">
        <v>53</v>
      </c>
      <c r="C6491" s="15">
        <v>136</v>
      </c>
      <c r="D6491" s="21">
        <v>5</v>
      </c>
      <c r="E6491" s="22">
        <v>45079</v>
      </c>
      <c r="F6491" s="26">
        <v>10</v>
      </c>
      <c r="G6491" s="24">
        <v>0.11</v>
      </c>
      <c r="H6491">
        <f>VLOOKUP($B6491,產品!$A$1:$E$61,4,FALSE)*(1-$G6491)*$F6491</f>
        <v>133500</v>
      </c>
      <c r="I6491" s="58">
        <f>$H6491-VLOOKUP($B6491,產品!$A$2:$E$61,5,FALSE)*F6491-$R6491</f>
        <v>27165</v>
      </c>
      <c r="J6491">
        <f t="shared" si="303"/>
        <v>2023</v>
      </c>
      <c r="P6491" t="str">
        <f>MID(VLOOKUP($D6491,業務!$A$1:$E$11,2,FALSE),FIND("/",VLOOKUP($D6491,業務!$A$1:$E$11,2,FALSE))+1,2)</f>
        <v>專員</v>
      </c>
      <c r="Q6491">
        <f t="shared" si="304"/>
        <v>0.01</v>
      </c>
      <c r="R6491">
        <f t="shared" si="305"/>
        <v>1335</v>
      </c>
    </row>
    <row r="6492" spans="1:18" ht="15.75" customHeight="1">
      <c r="A6492" s="19">
        <v>6491</v>
      </c>
      <c r="B6492" s="4">
        <v>54</v>
      </c>
      <c r="C6492" s="15">
        <v>264</v>
      </c>
      <c r="D6492" s="21">
        <v>6</v>
      </c>
      <c r="E6492" s="22">
        <v>45079</v>
      </c>
      <c r="F6492" s="26">
        <v>1</v>
      </c>
      <c r="G6492" s="24">
        <v>0.09</v>
      </c>
      <c r="H6492">
        <f>VLOOKUP($B6492,產品!$A$1:$E$61,4,FALSE)*(1-$G6492)*$F6492</f>
        <v>16380</v>
      </c>
      <c r="I6492" s="58">
        <f>$H6492-VLOOKUP($B6492,產品!$A$2:$E$61,5,FALSE)*F6492-$R6492</f>
        <v>3616.2</v>
      </c>
      <c r="J6492">
        <f t="shared" si="303"/>
        <v>2023</v>
      </c>
      <c r="P6492" t="str">
        <f>MID(VLOOKUP($D6492,業務!$A$1:$E$11,2,FALSE),FIND("/",VLOOKUP($D6492,業務!$A$1:$E$11,2,FALSE))+1,2)</f>
        <v>專員</v>
      </c>
      <c r="Q6492">
        <f t="shared" si="304"/>
        <v>0.01</v>
      </c>
      <c r="R6492">
        <f t="shared" si="305"/>
        <v>163.80000000000001</v>
      </c>
    </row>
    <row r="6493" spans="1:18" ht="15.75" customHeight="1">
      <c r="A6493" s="19">
        <v>6492</v>
      </c>
      <c r="B6493" s="4">
        <v>24</v>
      </c>
      <c r="C6493" s="15">
        <v>116</v>
      </c>
      <c r="D6493" s="21">
        <v>4</v>
      </c>
      <c r="E6493" s="33">
        <v>45079</v>
      </c>
      <c r="F6493" s="14">
        <v>100</v>
      </c>
      <c r="G6493" s="34">
        <v>0.14000000000000001</v>
      </c>
      <c r="H6493">
        <f>VLOOKUP($B6493,產品!$A$1:$E$61,4,FALSE)*(1-$G6493)*$F6493</f>
        <v>154800</v>
      </c>
      <c r="I6493" s="58">
        <f>$H6493-VLOOKUP($B6493,產品!$A$2:$E$61,5,FALSE)*F6493-$R6493</f>
        <v>80942.399999999994</v>
      </c>
      <c r="J6493">
        <f t="shared" si="303"/>
        <v>2023</v>
      </c>
      <c r="P6493" t="str">
        <f>MID(VLOOKUP($D6493,業務!$A$1:$E$11,2,FALSE),FIND("/",VLOOKUP($D6493,業務!$A$1:$E$11,2,FALSE))+1,2)</f>
        <v>副理</v>
      </c>
      <c r="Q6493">
        <f t="shared" si="304"/>
        <v>1.2E-2</v>
      </c>
      <c r="R6493">
        <f t="shared" si="305"/>
        <v>1857.6000000000001</v>
      </c>
    </row>
    <row r="6494" spans="1:18" ht="15.75" customHeight="1">
      <c r="A6494" s="19">
        <v>6493</v>
      </c>
      <c r="B6494" s="4">
        <v>10</v>
      </c>
      <c r="C6494" s="15">
        <v>265</v>
      </c>
      <c r="D6494" s="21">
        <v>10</v>
      </c>
      <c r="E6494" s="22">
        <v>45080</v>
      </c>
      <c r="F6494" s="26">
        <v>60</v>
      </c>
      <c r="G6494" s="24">
        <v>0.14000000000000001</v>
      </c>
      <c r="H6494">
        <f>VLOOKUP($B6494,產品!$A$1:$E$61,4,FALSE)*(1-$G6494)*$F6494</f>
        <v>51600</v>
      </c>
      <c r="I6494" s="58">
        <f>$H6494-VLOOKUP($B6494,產品!$A$2:$E$61,5,FALSE)*F6494-$R6494</f>
        <v>27084</v>
      </c>
      <c r="J6494">
        <f t="shared" si="303"/>
        <v>2023</v>
      </c>
      <c r="P6494" t="str">
        <f>MID(VLOOKUP($D6494,業務!$A$1:$E$11,2,FALSE),FIND("/",VLOOKUP($D6494,業務!$A$1:$E$11,2,FALSE))+1,2)</f>
        <v>專員</v>
      </c>
      <c r="Q6494">
        <f t="shared" si="304"/>
        <v>0.01</v>
      </c>
      <c r="R6494">
        <f t="shared" si="305"/>
        <v>516</v>
      </c>
    </row>
    <row r="6495" spans="1:18" ht="15.75" customHeight="1">
      <c r="A6495" s="19">
        <v>6494</v>
      </c>
      <c r="B6495" s="4">
        <v>41</v>
      </c>
      <c r="C6495" s="15">
        <v>7</v>
      </c>
      <c r="D6495" s="21">
        <v>2</v>
      </c>
      <c r="E6495" s="33">
        <v>45080</v>
      </c>
      <c r="F6495" s="14">
        <v>7</v>
      </c>
      <c r="G6495" s="34">
        <v>0.14000000000000001</v>
      </c>
      <c r="H6495">
        <f>VLOOKUP($B6495,產品!$A$1:$E$61,4,FALSE)*(1-$G6495)*$F6495</f>
        <v>72240</v>
      </c>
      <c r="I6495" s="58">
        <f>$H6495-VLOOKUP($B6495,產品!$A$2:$E$61,5,FALSE)*F6495-$R6495</f>
        <v>16556.400000000001</v>
      </c>
      <c r="J6495">
        <f t="shared" si="303"/>
        <v>2023</v>
      </c>
      <c r="P6495" t="str">
        <f>MID(VLOOKUP($D6495,業務!$A$1:$E$11,2,FALSE),FIND("/",VLOOKUP($D6495,業務!$A$1:$E$11,2,FALSE))+1,2)</f>
        <v>經理</v>
      </c>
      <c r="Q6495">
        <f t="shared" si="304"/>
        <v>1.4999999999999999E-2</v>
      </c>
      <c r="R6495">
        <f t="shared" si="305"/>
        <v>1083.5999999999999</v>
      </c>
    </row>
    <row r="6496" spans="1:18" ht="15.75" customHeight="1">
      <c r="A6496" s="19">
        <v>6495</v>
      </c>
      <c r="B6496" s="4">
        <v>40</v>
      </c>
      <c r="C6496" s="15">
        <v>259</v>
      </c>
      <c r="D6496" s="21">
        <v>6</v>
      </c>
      <c r="E6496" s="22">
        <v>45081</v>
      </c>
      <c r="F6496" s="26">
        <v>3</v>
      </c>
      <c r="G6496" s="24">
        <v>0.13</v>
      </c>
      <c r="H6496">
        <f>VLOOKUP($B6496,產品!$A$1:$E$61,4,FALSE)*(1-$G6496)*$F6496</f>
        <v>52200</v>
      </c>
      <c r="I6496" s="58">
        <f>$H6496-VLOOKUP($B6496,產品!$A$2:$E$61,5,FALSE)*F6496-$R6496</f>
        <v>12678</v>
      </c>
      <c r="J6496">
        <f t="shared" si="303"/>
        <v>2023</v>
      </c>
      <c r="P6496" t="str">
        <f>MID(VLOOKUP($D6496,業務!$A$1:$E$11,2,FALSE),FIND("/",VLOOKUP($D6496,業務!$A$1:$E$11,2,FALSE))+1,2)</f>
        <v>專員</v>
      </c>
      <c r="Q6496">
        <f t="shared" si="304"/>
        <v>0.01</v>
      </c>
      <c r="R6496">
        <f t="shared" si="305"/>
        <v>522</v>
      </c>
    </row>
    <row r="6497" spans="1:18" ht="15.75" customHeight="1">
      <c r="A6497" s="19">
        <v>6496</v>
      </c>
      <c r="B6497" s="4">
        <v>34</v>
      </c>
      <c r="C6497" s="15">
        <v>286</v>
      </c>
      <c r="D6497" s="21">
        <v>3</v>
      </c>
      <c r="E6497" s="22">
        <v>45081</v>
      </c>
      <c r="F6497" s="26">
        <v>4</v>
      </c>
      <c r="G6497" s="24">
        <v>0.08</v>
      </c>
      <c r="H6497">
        <f>VLOOKUP($B6497,產品!$A$1:$E$61,4,FALSE)*(1-$G6497)*$F6497</f>
        <v>29440</v>
      </c>
      <c r="I6497" s="58">
        <f>$H6497-VLOOKUP($B6497,產品!$A$2:$E$61,5,FALSE)*F6497-$R6497</f>
        <v>9768.9599999999991</v>
      </c>
      <c r="J6497">
        <f t="shared" si="303"/>
        <v>2023</v>
      </c>
      <c r="P6497" t="str">
        <f>MID(VLOOKUP($D6497,業務!$A$1:$E$11,2,FALSE),FIND("/",VLOOKUP($D6497,業務!$A$1:$E$11,2,FALSE))+1,2)</f>
        <v>協理</v>
      </c>
      <c r="Q6497">
        <f t="shared" si="304"/>
        <v>1.6E-2</v>
      </c>
      <c r="R6497">
        <f t="shared" si="305"/>
        <v>471.04</v>
      </c>
    </row>
    <row r="6498" spans="1:18" ht="15.75" customHeight="1">
      <c r="A6498" s="19">
        <v>6497</v>
      </c>
      <c r="B6498" s="4">
        <v>33</v>
      </c>
      <c r="C6498" s="15">
        <v>121</v>
      </c>
      <c r="D6498" s="21">
        <v>8</v>
      </c>
      <c r="E6498" s="22">
        <v>45081</v>
      </c>
      <c r="F6498" s="26">
        <v>6</v>
      </c>
      <c r="G6498" s="24">
        <v>0.18</v>
      </c>
      <c r="H6498">
        <f>VLOOKUP($B6498,產品!$A$1:$E$61,4,FALSE)*(1-$G6498)*$F6498</f>
        <v>36900.000000000007</v>
      </c>
      <c r="I6498" s="58">
        <f>$H6498-VLOOKUP($B6498,產品!$A$2:$E$61,5,FALSE)*F6498-$R6498</f>
        <v>9531.0000000000073</v>
      </c>
      <c r="J6498">
        <f t="shared" si="303"/>
        <v>2023</v>
      </c>
      <c r="P6498" t="str">
        <f>MID(VLOOKUP($D6498,業務!$A$1:$E$11,2,FALSE),FIND("/",VLOOKUP($D6498,業務!$A$1:$E$11,2,FALSE))+1,2)</f>
        <v>專員</v>
      </c>
      <c r="Q6498">
        <f t="shared" si="304"/>
        <v>0.01</v>
      </c>
      <c r="R6498">
        <f t="shared" si="305"/>
        <v>369.00000000000006</v>
      </c>
    </row>
    <row r="6499" spans="1:18" ht="15.75" customHeight="1">
      <c r="A6499" s="19">
        <v>6498</v>
      </c>
      <c r="B6499" s="4">
        <v>13</v>
      </c>
      <c r="C6499" s="15">
        <v>262</v>
      </c>
      <c r="D6499" s="21">
        <v>3</v>
      </c>
      <c r="E6499" s="33">
        <v>45081</v>
      </c>
      <c r="F6499" s="14">
        <v>90</v>
      </c>
      <c r="G6499" s="34">
        <v>0.05</v>
      </c>
      <c r="H6499">
        <f>VLOOKUP($B6499,產品!$A$1:$E$61,4,FALSE)*(1-$G6499)*$F6499</f>
        <v>153900</v>
      </c>
      <c r="I6499" s="58">
        <f>$H6499-VLOOKUP($B6499,產品!$A$2:$E$61,5,FALSE)*F6499-$R6499</f>
        <v>86637.6</v>
      </c>
      <c r="J6499">
        <f t="shared" si="303"/>
        <v>2023</v>
      </c>
      <c r="P6499" t="str">
        <f>MID(VLOOKUP($D6499,業務!$A$1:$E$11,2,FALSE),FIND("/",VLOOKUP($D6499,業務!$A$1:$E$11,2,FALSE))+1,2)</f>
        <v>協理</v>
      </c>
      <c r="Q6499">
        <f t="shared" si="304"/>
        <v>1.6E-2</v>
      </c>
      <c r="R6499">
        <f t="shared" si="305"/>
        <v>2462.4</v>
      </c>
    </row>
    <row r="6500" spans="1:18" ht="15.75" customHeight="1">
      <c r="A6500" s="19">
        <v>6499</v>
      </c>
      <c r="B6500" s="4">
        <v>4</v>
      </c>
      <c r="C6500" s="15">
        <v>267</v>
      </c>
      <c r="D6500" s="21">
        <v>8</v>
      </c>
      <c r="E6500" s="22">
        <v>45082</v>
      </c>
      <c r="F6500" s="26">
        <v>18</v>
      </c>
      <c r="G6500" s="24">
        <v>0.09</v>
      </c>
      <c r="H6500">
        <f>VLOOKUP($B6500,產品!$A$1:$E$61,4,FALSE)*(1-$G6500)*$F6500</f>
        <v>16380</v>
      </c>
      <c r="I6500" s="58">
        <f>$H6500-VLOOKUP($B6500,產品!$A$2:$E$61,5,FALSE)*F6500-$R6500</f>
        <v>9016.2000000000007</v>
      </c>
      <c r="J6500">
        <f t="shared" si="303"/>
        <v>2023</v>
      </c>
      <c r="P6500" t="str">
        <f>MID(VLOOKUP($D6500,業務!$A$1:$E$11,2,FALSE),FIND("/",VLOOKUP($D6500,業務!$A$1:$E$11,2,FALSE))+1,2)</f>
        <v>專員</v>
      </c>
      <c r="Q6500">
        <f t="shared" si="304"/>
        <v>0.01</v>
      </c>
      <c r="R6500">
        <f t="shared" si="305"/>
        <v>163.80000000000001</v>
      </c>
    </row>
    <row r="6501" spans="1:18" ht="15.75" customHeight="1">
      <c r="A6501" s="19">
        <v>6500</v>
      </c>
      <c r="B6501" s="4">
        <v>36</v>
      </c>
      <c r="C6501" s="15">
        <v>271</v>
      </c>
      <c r="D6501" s="21">
        <v>3</v>
      </c>
      <c r="E6501" s="22">
        <v>45082</v>
      </c>
      <c r="F6501" s="26">
        <v>20</v>
      </c>
      <c r="G6501" s="24">
        <v>0.05</v>
      </c>
      <c r="H6501">
        <f>VLOOKUP($B6501,產品!$A$1:$E$61,4,FALSE)*(1-$G6501)*$F6501</f>
        <v>171000</v>
      </c>
      <c r="I6501" s="58">
        <f>$H6501-VLOOKUP($B6501,產品!$A$2:$E$61,5,FALSE)*F6501-$R6501</f>
        <v>60264</v>
      </c>
      <c r="J6501">
        <f t="shared" si="303"/>
        <v>2023</v>
      </c>
      <c r="P6501" t="str">
        <f>MID(VLOOKUP($D6501,業務!$A$1:$E$11,2,FALSE),FIND("/",VLOOKUP($D6501,業務!$A$1:$E$11,2,FALSE))+1,2)</f>
        <v>協理</v>
      </c>
      <c r="Q6501">
        <f t="shared" si="304"/>
        <v>1.6E-2</v>
      </c>
      <c r="R6501">
        <f t="shared" si="305"/>
        <v>2736</v>
      </c>
    </row>
    <row r="6502" spans="1:18" ht="15.75" customHeight="1">
      <c r="A6502" s="19">
        <v>6501</v>
      </c>
      <c r="B6502" s="4">
        <v>50</v>
      </c>
      <c r="C6502" s="15">
        <v>140</v>
      </c>
      <c r="D6502" s="21">
        <v>10</v>
      </c>
      <c r="E6502" s="22">
        <v>45083</v>
      </c>
      <c r="F6502" s="26">
        <v>7</v>
      </c>
      <c r="G6502" s="24">
        <v>0.05</v>
      </c>
      <c r="H6502">
        <f>VLOOKUP($B6502,產品!$A$1:$E$61,4,FALSE)*(1-$G6502)*$F6502</f>
        <v>119700</v>
      </c>
      <c r="I6502" s="58">
        <f>$H6502-VLOOKUP($B6502,產品!$A$2:$E$61,5,FALSE)*F6502-$R6502</f>
        <v>30303</v>
      </c>
      <c r="J6502">
        <f t="shared" si="303"/>
        <v>2023</v>
      </c>
      <c r="P6502" t="str">
        <f>MID(VLOOKUP($D6502,業務!$A$1:$E$11,2,FALSE),FIND("/",VLOOKUP($D6502,業務!$A$1:$E$11,2,FALSE))+1,2)</f>
        <v>專員</v>
      </c>
      <c r="Q6502">
        <f t="shared" si="304"/>
        <v>0.01</v>
      </c>
      <c r="R6502">
        <f t="shared" si="305"/>
        <v>1197</v>
      </c>
    </row>
    <row r="6503" spans="1:18" ht="15.75" customHeight="1">
      <c r="A6503" s="19">
        <v>6502</v>
      </c>
      <c r="B6503" s="4">
        <v>9</v>
      </c>
      <c r="C6503" s="15">
        <v>9</v>
      </c>
      <c r="D6503" s="21">
        <v>5</v>
      </c>
      <c r="E6503" s="22">
        <v>45083</v>
      </c>
      <c r="F6503" s="26">
        <v>11</v>
      </c>
      <c r="G6503" s="24">
        <v>0.05</v>
      </c>
      <c r="H6503">
        <f>VLOOKUP($B6503,產品!$A$1:$E$61,4,FALSE)*(1-$G6503)*$F6503</f>
        <v>10450</v>
      </c>
      <c r="I6503" s="58">
        <f>$H6503-VLOOKUP($B6503,產品!$A$2:$E$61,5,FALSE)*F6503-$R6503</f>
        <v>5945.5</v>
      </c>
      <c r="J6503">
        <f t="shared" si="303"/>
        <v>2023</v>
      </c>
      <c r="P6503" t="str">
        <f>MID(VLOOKUP($D6503,業務!$A$1:$E$11,2,FALSE),FIND("/",VLOOKUP($D6503,業務!$A$1:$E$11,2,FALSE))+1,2)</f>
        <v>專員</v>
      </c>
      <c r="Q6503">
        <f t="shared" si="304"/>
        <v>0.01</v>
      </c>
      <c r="R6503">
        <f t="shared" si="305"/>
        <v>104.5</v>
      </c>
    </row>
    <row r="6504" spans="1:18" ht="15.75" customHeight="1">
      <c r="A6504" s="19">
        <v>6503</v>
      </c>
      <c r="B6504" s="4">
        <v>6</v>
      </c>
      <c r="C6504" s="15">
        <v>258</v>
      </c>
      <c r="D6504" s="21">
        <v>6</v>
      </c>
      <c r="E6504" s="33">
        <v>45083</v>
      </c>
      <c r="F6504" s="14">
        <v>200</v>
      </c>
      <c r="G6504" s="34">
        <v>0.2</v>
      </c>
      <c r="H6504">
        <f>VLOOKUP($B6504,產品!$A$1:$E$61,4,FALSE)*(1-$G6504)*$F6504</f>
        <v>160000</v>
      </c>
      <c r="I6504" s="58">
        <f>$H6504-VLOOKUP($B6504,產品!$A$2:$E$61,5,FALSE)*F6504-$R6504</f>
        <v>78400</v>
      </c>
      <c r="J6504">
        <f t="shared" si="303"/>
        <v>2023</v>
      </c>
      <c r="P6504" t="str">
        <f>MID(VLOOKUP($D6504,業務!$A$1:$E$11,2,FALSE),FIND("/",VLOOKUP($D6504,業務!$A$1:$E$11,2,FALSE))+1,2)</f>
        <v>專員</v>
      </c>
      <c r="Q6504">
        <f t="shared" si="304"/>
        <v>0.01</v>
      </c>
      <c r="R6504">
        <f t="shared" si="305"/>
        <v>1600</v>
      </c>
    </row>
    <row r="6505" spans="1:18" ht="15.75" customHeight="1">
      <c r="A6505" s="19">
        <v>6504</v>
      </c>
      <c r="B6505" s="4">
        <v>40</v>
      </c>
      <c r="C6505" s="15">
        <v>4</v>
      </c>
      <c r="D6505" s="21">
        <v>2</v>
      </c>
      <c r="E6505" s="22">
        <v>45084</v>
      </c>
      <c r="F6505" s="26">
        <v>13</v>
      </c>
      <c r="G6505" s="24">
        <v>0.06</v>
      </c>
      <c r="H6505">
        <f>VLOOKUP($B6505,產品!$A$1:$E$61,4,FALSE)*(1-$G6505)*$F6505</f>
        <v>244400</v>
      </c>
      <c r="I6505" s="58">
        <f>$H6505-VLOOKUP($B6505,產品!$A$2:$E$61,5,FALSE)*F6505-$R6505</f>
        <v>71734</v>
      </c>
      <c r="J6505">
        <f t="shared" si="303"/>
        <v>2023</v>
      </c>
      <c r="P6505" t="str">
        <f>MID(VLOOKUP($D6505,業務!$A$1:$E$11,2,FALSE),FIND("/",VLOOKUP($D6505,業務!$A$1:$E$11,2,FALSE))+1,2)</f>
        <v>經理</v>
      </c>
      <c r="Q6505">
        <f t="shared" si="304"/>
        <v>1.4999999999999999E-2</v>
      </c>
      <c r="R6505">
        <f t="shared" si="305"/>
        <v>3666</v>
      </c>
    </row>
    <row r="6506" spans="1:18" ht="15.75" customHeight="1">
      <c r="A6506" s="19">
        <v>6505</v>
      </c>
      <c r="B6506" s="4">
        <v>48</v>
      </c>
      <c r="C6506" s="15">
        <v>264</v>
      </c>
      <c r="D6506" s="21">
        <v>2</v>
      </c>
      <c r="E6506" s="22">
        <v>45084</v>
      </c>
      <c r="F6506" s="26">
        <v>2</v>
      </c>
      <c r="G6506" s="24">
        <v>0.06</v>
      </c>
      <c r="H6506">
        <f>VLOOKUP($B6506,產品!$A$1:$E$61,4,FALSE)*(1-$G6506)*$F6506</f>
        <v>41360</v>
      </c>
      <c r="I6506" s="58">
        <f>$H6506-VLOOKUP($B6506,產品!$A$2:$E$61,5,FALSE)*F6506-$R6506</f>
        <v>12139.6</v>
      </c>
      <c r="J6506">
        <f t="shared" si="303"/>
        <v>2023</v>
      </c>
      <c r="P6506" t="str">
        <f>MID(VLOOKUP($D6506,業務!$A$1:$E$11,2,FALSE),FIND("/",VLOOKUP($D6506,業務!$A$1:$E$11,2,FALSE))+1,2)</f>
        <v>經理</v>
      </c>
      <c r="Q6506">
        <f t="shared" si="304"/>
        <v>1.4999999999999999E-2</v>
      </c>
      <c r="R6506">
        <f t="shared" si="305"/>
        <v>620.4</v>
      </c>
    </row>
    <row r="6507" spans="1:18" ht="15.75" customHeight="1">
      <c r="A6507" s="19">
        <v>6506</v>
      </c>
      <c r="B6507" s="4">
        <v>24</v>
      </c>
      <c r="C6507" s="15">
        <v>269</v>
      </c>
      <c r="D6507" s="21">
        <v>3</v>
      </c>
      <c r="E6507" s="22">
        <v>45084</v>
      </c>
      <c r="F6507" s="26">
        <v>90</v>
      </c>
      <c r="G6507" s="24">
        <v>0.09</v>
      </c>
      <c r="H6507">
        <f>VLOOKUP($B6507,產品!$A$1:$E$61,4,FALSE)*(1-$G6507)*$F6507</f>
        <v>147420</v>
      </c>
      <c r="I6507" s="58">
        <f>$H6507-VLOOKUP($B6507,產品!$A$2:$E$61,5,FALSE)*F6507-$R6507</f>
        <v>80261.279999999999</v>
      </c>
      <c r="J6507">
        <f t="shared" si="303"/>
        <v>2023</v>
      </c>
      <c r="P6507" t="str">
        <f>MID(VLOOKUP($D6507,業務!$A$1:$E$11,2,FALSE),FIND("/",VLOOKUP($D6507,業務!$A$1:$E$11,2,FALSE))+1,2)</f>
        <v>協理</v>
      </c>
      <c r="Q6507">
        <f t="shared" si="304"/>
        <v>1.6E-2</v>
      </c>
      <c r="R6507">
        <f t="shared" si="305"/>
        <v>2358.7200000000003</v>
      </c>
    </row>
    <row r="6508" spans="1:18" ht="15.75" customHeight="1">
      <c r="A6508" s="19">
        <v>6507</v>
      </c>
      <c r="B6508" s="4">
        <v>58</v>
      </c>
      <c r="C6508" s="15">
        <v>113</v>
      </c>
      <c r="D6508" s="21">
        <v>4</v>
      </c>
      <c r="E6508" s="33">
        <v>45084</v>
      </c>
      <c r="F6508" s="14">
        <v>9</v>
      </c>
      <c r="G6508" s="34">
        <v>0.19</v>
      </c>
      <c r="H6508">
        <f>VLOOKUP($B6508,產品!$A$1:$E$61,4,FALSE)*(1-$G6508)*$F6508</f>
        <v>153090</v>
      </c>
      <c r="I6508" s="58">
        <f>$H6508-VLOOKUP($B6508,產品!$A$2:$E$61,5,FALSE)*F6508-$R6508</f>
        <v>18952.920000000027</v>
      </c>
      <c r="J6508">
        <f t="shared" si="303"/>
        <v>2023</v>
      </c>
      <c r="P6508" t="str">
        <f>MID(VLOOKUP($D6508,業務!$A$1:$E$11,2,FALSE),FIND("/",VLOOKUP($D6508,業務!$A$1:$E$11,2,FALSE))+1,2)</f>
        <v>副理</v>
      </c>
      <c r="Q6508">
        <f t="shared" si="304"/>
        <v>1.2E-2</v>
      </c>
      <c r="R6508">
        <f t="shared" si="305"/>
        <v>1837.08</v>
      </c>
    </row>
    <row r="6509" spans="1:18" ht="15.75" customHeight="1">
      <c r="A6509" s="19">
        <v>6508</v>
      </c>
      <c r="B6509" s="4">
        <v>16</v>
      </c>
      <c r="C6509" s="15">
        <v>6</v>
      </c>
      <c r="D6509" s="21">
        <v>7</v>
      </c>
      <c r="E6509" s="33">
        <v>45085</v>
      </c>
      <c r="F6509" s="14">
        <v>70</v>
      </c>
      <c r="G6509" s="34">
        <v>0.06</v>
      </c>
      <c r="H6509">
        <f>VLOOKUP($B6509,產品!$A$1:$E$61,4,FALSE)*(1-$G6509)*$F6509</f>
        <v>118440</v>
      </c>
      <c r="I6509" s="58">
        <f>$H6509-VLOOKUP($B6509,產品!$A$2:$E$61,5,FALSE)*F6509-$R6509</f>
        <v>66618.720000000001</v>
      </c>
      <c r="J6509">
        <f t="shared" si="303"/>
        <v>2023</v>
      </c>
      <c r="P6509" t="str">
        <f>MID(VLOOKUP($D6509,業務!$A$1:$E$11,2,FALSE),FIND("/",VLOOKUP($D6509,業務!$A$1:$E$11,2,FALSE))+1,2)</f>
        <v>副理</v>
      </c>
      <c r="Q6509">
        <f t="shared" si="304"/>
        <v>1.2E-2</v>
      </c>
      <c r="R6509">
        <f t="shared" si="305"/>
        <v>1421.28</v>
      </c>
    </row>
    <row r="6510" spans="1:18" ht="15.75" customHeight="1">
      <c r="A6510" s="19">
        <v>6509</v>
      </c>
      <c r="B6510" s="4">
        <v>25</v>
      </c>
      <c r="C6510" s="15">
        <v>121</v>
      </c>
      <c r="D6510" s="21">
        <v>7</v>
      </c>
      <c r="E6510" s="33">
        <v>45085</v>
      </c>
      <c r="F6510" s="14">
        <v>5</v>
      </c>
      <c r="G6510" s="34">
        <v>0.09</v>
      </c>
      <c r="H6510">
        <f>VLOOKUP($B6510,產品!$A$1:$E$61,4,FALSE)*(1-$G6510)*$F6510</f>
        <v>27300</v>
      </c>
      <c r="I6510" s="58">
        <f>$H6510-VLOOKUP($B6510,產品!$A$2:$E$61,5,FALSE)*F6510-$R6510</f>
        <v>8972.4</v>
      </c>
      <c r="J6510">
        <f t="shared" si="303"/>
        <v>2023</v>
      </c>
      <c r="P6510" t="str">
        <f>MID(VLOOKUP($D6510,業務!$A$1:$E$11,2,FALSE),FIND("/",VLOOKUP($D6510,業務!$A$1:$E$11,2,FALSE))+1,2)</f>
        <v>副理</v>
      </c>
      <c r="Q6510">
        <f t="shared" si="304"/>
        <v>1.2E-2</v>
      </c>
      <c r="R6510">
        <f t="shared" si="305"/>
        <v>327.60000000000002</v>
      </c>
    </row>
    <row r="6511" spans="1:18" ht="15.75" customHeight="1">
      <c r="A6511" s="19">
        <v>6510</v>
      </c>
      <c r="B6511" s="4">
        <v>17</v>
      </c>
      <c r="C6511" s="15">
        <v>8</v>
      </c>
      <c r="D6511" s="21">
        <v>5</v>
      </c>
      <c r="E6511" s="33">
        <v>45085</v>
      </c>
      <c r="F6511" s="14">
        <v>70</v>
      </c>
      <c r="G6511" s="34">
        <v>0.12</v>
      </c>
      <c r="H6511">
        <f>VLOOKUP($B6511,產品!$A$1:$E$61,4,FALSE)*(1-$G6511)*$F6511</f>
        <v>110880</v>
      </c>
      <c r="I6511" s="58">
        <f>$H6511-VLOOKUP($B6511,產品!$A$2:$E$61,5,FALSE)*F6511-$R6511</f>
        <v>59371.199999999997</v>
      </c>
      <c r="J6511">
        <f t="shared" si="303"/>
        <v>2023</v>
      </c>
      <c r="P6511" t="str">
        <f>MID(VLOOKUP($D6511,業務!$A$1:$E$11,2,FALSE),FIND("/",VLOOKUP($D6511,業務!$A$1:$E$11,2,FALSE))+1,2)</f>
        <v>專員</v>
      </c>
      <c r="Q6511">
        <f t="shared" si="304"/>
        <v>0.01</v>
      </c>
      <c r="R6511">
        <f t="shared" si="305"/>
        <v>1108.8</v>
      </c>
    </row>
    <row r="6512" spans="1:18" ht="15.75" customHeight="1">
      <c r="A6512" s="19">
        <v>6511</v>
      </c>
      <c r="B6512" s="4">
        <v>51</v>
      </c>
      <c r="C6512" s="15">
        <v>115</v>
      </c>
      <c r="D6512" s="21">
        <v>9</v>
      </c>
      <c r="E6512" s="22">
        <v>45086</v>
      </c>
      <c r="F6512" s="26">
        <v>12</v>
      </c>
      <c r="G6512" s="24">
        <v>0.19</v>
      </c>
      <c r="H6512">
        <f>VLOOKUP($B6512,產品!$A$1:$E$61,4,FALSE)*(1-$G6512)*$F6512</f>
        <v>194400.00000000003</v>
      </c>
      <c r="I6512" s="58">
        <f>$H6512-VLOOKUP($B6512,產品!$A$2:$E$61,5,FALSE)*F6512-$R6512</f>
        <v>23484.000000000029</v>
      </c>
      <c r="J6512">
        <f t="shared" si="303"/>
        <v>2023</v>
      </c>
      <c r="P6512" t="str">
        <f>MID(VLOOKUP($D6512,業務!$A$1:$E$11,2,FALSE),FIND("/",VLOOKUP($D6512,業務!$A$1:$E$11,2,FALSE))+1,2)</f>
        <v>經理</v>
      </c>
      <c r="Q6512">
        <f t="shared" si="304"/>
        <v>1.4999999999999999E-2</v>
      </c>
      <c r="R6512">
        <f t="shared" si="305"/>
        <v>2916.0000000000005</v>
      </c>
    </row>
    <row r="6513" spans="1:18" ht="15.75" customHeight="1">
      <c r="A6513" s="19">
        <v>6512</v>
      </c>
      <c r="B6513" s="4">
        <v>6</v>
      </c>
      <c r="C6513" s="15">
        <v>125</v>
      </c>
      <c r="D6513" s="21">
        <v>8</v>
      </c>
      <c r="E6513" s="22">
        <v>45087</v>
      </c>
      <c r="F6513" s="26">
        <v>40</v>
      </c>
      <c r="G6513" s="24">
        <v>0.14000000000000001</v>
      </c>
      <c r="H6513">
        <f>VLOOKUP($B6513,產品!$A$1:$E$61,4,FALSE)*(1-$G6513)*$F6513</f>
        <v>34400</v>
      </c>
      <c r="I6513" s="58">
        <f>$H6513-VLOOKUP($B6513,產品!$A$2:$E$61,5,FALSE)*F6513-$R6513</f>
        <v>18056</v>
      </c>
      <c r="J6513">
        <f t="shared" si="303"/>
        <v>2023</v>
      </c>
      <c r="P6513" t="str">
        <f>MID(VLOOKUP($D6513,業務!$A$1:$E$11,2,FALSE),FIND("/",VLOOKUP($D6513,業務!$A$1:$E$11,2,FALSE))+1,2)</f>
        <v>專員</v>
      </c>
      <c r="Q6513">
        <f t="shared" si="304"/>
        <v>0.01</v>
      </c>
      <c r="R6513">
        <f t="shared" si="305"/>
        <v>344</v>
      </c>
    </row>
    <row r="6514" spans="1:18" ht="15.75" customHeight="1">
      <c r="A6514" s="19">
        <v>6513</v>
      </c>
      <c r="B6514" s="4">
        <v>54</v>
      </c>
      <c r="C6514" s="15">
        <v>2</v>
      </c>
      <c r="D6514" s="21">
        <v>7</v>
      </c>
      <c r="E6514" s="22">
        <v>45088</v>
      </c>
      <c r="F6514" s="26">
        <v>2</v>
      </c>
      <c r="G6514" s="24">
        <v>7.0000000000000007E-2</v>
      </c>
      <c r="H6514">
        <f>VLOOKUP($B6514,產品!$A$1:$E$61,4,FALSE)*(1-$G6514)*$F6514</f>
        <v>33480</v>
      </c>
      <c r="I6514" s="58">
        <f>$H6514-VLOOKUP($B6514,產品!$A$2:$E$61,5,FALSE)*F6514-$R6514</f>
        <v>7878.24</v>
      </c>
      <c r="J6514">
        <f t="shared" si="303"/>
        <v>2023</v>
      </c>
      <c r="P6514" t="str">
        <f>MID(VLOOKUP($D6514,業務!$A$1:$E$11,2,FALSE),FIND("/",VLOOKUP($D6514,業務!$A$1:$E$11,2,FALSE))+1,2)</f>
        <v>副理</v>
      </c>
      <c r="Q6514">
        <f t="shared" si="304"/>
        <v>1.2E-2</v>
      </c>
      <c r="R6514">
        <f t="shared" si="305"/>
        <v>401.76</v>
      </c>
    </row>
    <row r="6515" spans="1:18" ht="15.75" customHeight="1">
      <c r="A6515" s="19">
        <v>6514</v>
      </c>
      <c r="B6515" s="4">
        <v>26</v>
      </c>
      <c r="C6515" s="15">
        <v>271</v>
      </c>
      <c r="D6515" s="21">
        <v>1</v>
      </c>
      <c r="E6515" s="33">
        <v>45089</v>
      </c>
      <c r="F6515" s="14">
        <v>5</v>
      </c>
      <c r="G6515" s="34">
        <v>0.15</v>
      </c>
      <c r="H6515">
        <f>VLOOKUP($B6515,產品!$A$1:$E$61,4,FALSE)*(1-$G6515)*$F6515</f>
        <v>27625</v>
      </c>
      <c r="I6515" s="58">
        <f>$H6515-VLOOKUP($B6515,產品!$A$2:$E$61,5,FALSE)*F6515-$R6515</f>
        <v>7848.75</v>
      </c>
      <c r="J6515">
        <f t="shared" si="303"/>
        <v>2023</v>
      </c>
      <c r="P6515" t="str">
        <f>MID(VLOOKUP($D6515,業務!$A$1:$E$11,2,FALSE),FIND("/",VLOOKUP($D6515,業務!$A$1:$E$11,2,FALSE))+1,2)</f>
        <v>專員</v>
      </c>
      <c r="Q6515">
        <f t="shared" si="304"/>
        <v>0.01</v>
      </c>
      <c r="R6515">
        <f t="shared" si="305"/>
        <v>276.25</v>
      </c>
    </row>
    <row r="6516" spans="1:18" ht="15.75" customHeight="1">
      <c r="A6516" s="19">
        <v>6515</v>
      </c>
      <c r="B6516" s="4">
        <v>40</v>
      </c>
      <c r="C6516" s="15">
        <v>6</v>
      </c>
      <c r="D6516" s="21">
        <v>10</v>
      </c>
      <c r="E6516" s="22">
        <v>45091</v>
      </c>
      <c r="F6516" s="26">
        <v>9</v>
      </c>
      <c r="G6516" s="24">
        <v>7.0000000000000007E-2</v>
      </c>
      <c r="H6516">
        <f>VLOOKUP($B6516,產品!$A$1:$E$61,4,FALSE)*(1-$G6516)*$F6516</f>
        <v>167400</v>
      </c>
      <c r="I6516" s="58">
        <f>$H6516-VLOOKUP($B6516,產品!$A$2:$E$61,5,FALSE)*F6516-$R6516</f>
        <v>48726</v>
      </c>
      <c r="J6516">
        <f t="shared" si="303"/>
        <v>2023</v>
      </c>
      <c r="P6516" t="str">
        <f>MID(VLOOKUP($D6516,業務!$A$1:$E$11,2,FALSE),FIND("/",VLOOKUP($D6516,業務!$A$1:$E$11,2,FALSE))+1,2)</f>
        <v>專員</v>
      </c>
      <c r="Q6516">
        <f t="shared" si="304"/>
        <v>0.01</v>
      </c>
      <c r="R6516">
        <f t="shared" si="305"/>
        <v>1674</v>
      </c>
    </row>
    <row r="6517" spans="1:18" ht="15.75" customHeight="1">
      <c r="A6517" s="19">
        <v>6516</v>
      </c>
      <c r="B6517" s="4">
        <v>16</v>
      </c>
      <c r="C6517" s="15">
        <v>265</v>
      </c>
      <c r="D6517" s="21">
        <v>7</v>
      </c>
      <c r="E6517" s="33">
        <v>45091</v>
      </c>
      <c r="F6517" s="14">
        <v>13</v>
      </c>
      <c r="G6517" s="34">
        <v>0.05</v>
      </c>
      <c r="H6517">
        <f>VLOOKUP($B6517,產品!$A$1:$E$61,4,FALSE)*(1-$G6517)*$F6517</f>
        <v>22230</v>
      </c>
      <c r="I6517" s="58">
        <f>$H6517-VLOOKUP($B6517,產品!$A$2:$E$61,5,FALSE)*F6517-$R6517</f>
        <v>12603.24</v>
      </c>
      <c r="J6517">
        <f t="shared" si="303"/>
        <v>2023</v>
      </c>
      <c r="P6517" t="str">
        <f>MID(VLOOKUP($D6517,業務!$A$1:$E$11,2,FALSE),FIND("/",VLOOKUP($D6517,業務!$A$1:$E$11,2,FALSE))+1,2)</f>
        <v>副理</v>
      </c>
      <c r="Q6517">
        <f t="shared" si="304"/>
        <v>1.2E-2</v>
      </c>
      <c r="R6517">
        <f t="shared" si="305"/>
        <v>266.76</v>
      </c>
    </row>
    <row r="6518" spans="1:18" ht="15.75" customHeight="1">
      <c r="A6518" s="19">
        <v>6517</v>
      </c>
      <c r="B6518" s="4">
        <v>3</v>
      </c>
      <c r="C6518" s="15">
        <v>9</v>
      </c>
      <c r="D6518" s="21">
        <v>6</v>
      </c>
      <c r="E6518" s="22">
        <v>45092</v>
      </c>
      <c r="F6518" s="26">
        <v>200</v>
      </c>
      <c r="G6518" s="24">
        <v>0.08</v>
      </c>
      <c r="H6518">
        <f>VLOOKUP($B6518,產品!$A$1:$E$61,4,FALSE)*(1-$G6518)*$F6518</f>
        <v>184000</v>
      </c>
      <c r="I6518" s="58">
        <f>$H6518-VLOOKUP($B6518,產品!$A$2:$E$61,5,FALSE)*F6518-$R6518</f>
        <v>102160</v>
      </c>
      <c r="J6518">
        <f t="shared" si="303"/>
        <v>2023</v>
      </c>
      <c r="P6518" t="str">
        <f>MID(VLOOKUP($D6518,業務!$A$1:$E$11,2,FALSE),FIND("/",VLOOKUP($D6518,業務!$A$1:$E$11,2,FALSE))+1,2)</f>
        <v>專員</v>
      </c>
      <c r="Q6518">
        <f t="shared" si="304"/>
        <v>0.01</v>
      </c>
      <c r="R6518">
        <f t="shared" si="305"/>
        <v>1840</v>
      </c>
    </row>
    <row r="6519" spans="1:18" ht="15.75" customHeight="1">
      <c r="A6519" s="19">
        <v>6518</v>
      </c>
      <c r="B6519" s="4">
        <v>4</v>
      </c>
      <c r="C6519" s="15">
        <v>120</v>
      </c>
      <c r="D6519" s="21">
        <v>1</v>
      </c>
      <c r="E6519" s="22">
        <v>45094</v>
      </c>
      <c r="F6519" s="26">
        <v>250</v>
      </c>
      <c r="G6519" s="24">
        <v>0.19</v>
      </c>
      <c r="H6519">
        <f>VLOOKUP($B6519,產品!$A$1:$E$61,4,FALSE)*(1-$G6519)*$F6519</f>
        <v>202500</v>
      </c>
      <c r="I6519" s="58">
        <f>$H6519-VLOOKUP($B6519,產品!$A$2:$E$61,5,FALSE)*F6519-$R6519</f>
        <v>100475</v>
      </c>
      <c r="J6519">
        <f t="shared" si="303"/>
        <v>2023</v>
      </c>
      <c r="P6519" t="str">
        <f>MID(VLOOKUP($D6519,業務!$A$1:$E$11,2,FALSE),FIND("/",VLOOKUP($D6519,業務!$A$1:$E$11,2,FALSE))+1,2)</f>
        <v>專員</v>
      </c>
      <c r="Q6519">
        <f t="shared" si="304"/>
        <v>0.01</v>
      </c>
      <c r="R6519">
        <f t="shared" si="305"/>
        <v>2025</v>
      </c>
    </row>
    <row r="6520" spans="1:18" ht="15.75" customHeight="1">
      <c r="A6520" s="19">
        <v>6519</v>
      </c>
      <c r="B6520" s="4">
        <v>55</v>
      </c>
      <c r="C6520" s="15">
        <v>292</v>
      </c>
      <c r="D6520" s="21">
        <v>6</v>
      </c>
      <c r="E6520" s="22">
        <v>45094</v>
      </c>
      <c r="F6520" s="26">
        <v>15</v>
      </c>
      <c r="G6520" s="24">
        <v>0.1</v>
      </c>
      <c r="H6520">
        <f>VLOOKUP($B6520,產品!$A$1:$E$61,4,FALSE)*(1-$G6520)*$F6520</f>
        <v>270000</v>
      </c>
      <c r="I6520" s="58">
        <f>$H6520-VLOOKUP($B6520,產品!$A$2:$E$61,5,FALSE)*F6520-$R6520</f>
        <v>57300</v>
      </c>
      <c r="J6520">
        <f t="shared" si="303"/>
        <v>2023</v>
      </c>
      <c r="P6520" t="str">
        <f>MID(VLOOKUP($D6520,業務!$A$1:$E$11,2,FALSE),FIND("/",VLOOKUP($D6520,業務!$A$1:$E$11,2,FALSE))+1,2)</f>
        <v>專員</v>
      </c>
      <c r="Q6520">
        <f t="shared" si="304"/>
        <v>0.01</v>
      </c>
      <c r="R6520">
        <f t="shared" si="305"/>
        <v>2700</v>
      </c>
    </row>
    <row r="6521" spans="1:18" ht="15.75" customHeight="1">
      <c r="A6521" s="19">
        <v>6520</v>
      </c>
      <c r="B6521" s="4">
        <v>56</v>
      </c>
      <c r="C6521" s="15">
        <v>6</v>
      </c>
      <c r="D6521" s="21">
        <v>2</v>
      </c>
      <c r="E6521" s="22">
        <v>45094</v>
      </c>
      <c r="F6521" s="26">
        <v>8</v>
      </c>
      <c r="G6521" s="24">
        <v>0.11</v>
      </c>
      <c r="H6521">
        <f>VLOOKUP($B6521,產品!$A$1:$E$61,4,FALSE)*(1-$G6521)*$F6521</f>
        <v>156640</v>
      </c>
      <c r="I6521" s="58">
        <f>$H6521-VLOOKUP($B6521,產品!$A$2:$E$61,5,FALSE)*F6521-$R6521</f>
        <v>31090.400000000016</v>
      </c>
      <c r="J6521">
        <f t="shared" si="303"/>
        <v>2023</v>
      </c>
      <c r="P6521" t="str">
        <f>MID(VLOOKUP($D6521,業務!$A$1:$E$11,2,FALSE),FIND("/",VLOOKUP($D6521,業務!$A$1:$E$11,2,FALSE))+1,2)</f>
        <v>經理</v>
      </c>
      <c r="Q6521">
        <f t="shared" si="304"/>
        <v>1.4999999999999999E-2</v>
      </c>
      <c r="R6521">
        <f t="shared" si="305"/>
        <v>2349.6</v>
      </c>
    </row>
    <row r="6522" spans="1:18" ht="15.75" customHeight="1">
      <c r="A6522" s="19">
        <v>6521</v>
      </c>
      <c r="B6522" s="4">
        <v>25</v>
      </c>
      <c r="C6522" s="15">
        <v>294</v>
      </c>
      <c r="D6522" s="21">
        <v>8</v>
      </c>
      <c r="E6522" s="33">
        <v>45094</v>
      </c>
      <c r="F6522" s="14">
        <v>6</v>
      </c>
      <c r="G6522" s="34">
        <v>7.0000000000000007E-2</v>
      </c>
      <c r="H6522">
        <f>VLOOKUP($B6522,產品!$A$1:$E$61,4,FALSE)*(1-$G6522)*$F6522</f>
        <v>33480</v>
      </c>
      <c r="I6522" s="58">
        <f>$H6522-VLOOKUP($B6522,產品!$A$2:$E$61,5,FALSE)*F6522-$R6522</f>
        <v>11545.2</v>
      </c>
      <c r="J6522">
        <f t="shared" si="303"/>
        <v>2023</v>
      </c>
      <c r="P6522" t="str">
        <f>MID(VLOOKUP($D6522,業務!$A$1:$E$11,2,FALSE),FIND("/",VLOOKUP($D6522,業務!$A$1:$E$11,2,FALSE))+1,2)</f>
        <v>專員</v>
      </c>
      <c r="Q6522">
        <f t="shared" si="304"/>
        <v>0.01</v>
      </c>
      <c r="R6522">
        <f t="shared" si="305"/>
        <v>334.8</v>
      </c>
    </row>
    <row r="6523" spans="1:18" ht="15.75" customHeight="1">
      <c r="A6523" s="19">
        <v>6522</v>
      </c>
      <c r="B6523" s="4">
        <v>43</v>
      </c>
      <c r="C6523" s="15">
        <v>11</v>
      </c>
      <c r="D6523" s="21">
        <v>7</v>
      </c>
      <c r="E6523" s="22">
        <v>45095</v>
      </c>
      <c r="F6523" s="26">
        <v>5</v>
      </c>
      <c r="G6523" s="24">
        <v>0.12</v>
      </c>
      <c r="H6523">
        <f>VLOOKUP($B6523,產品!$A$1:$E$61,4,FALSE)*(1-$G6523)*$F6523</f>
        <v>79200</v>
      </c>
      <c r="I6523" s="58">
        <f>$H6523-VLOOKUP($B6523,產品!$A$2:$E$61,5,FALSE)*F6523-$R6523</f>
        <v>19749.599999999999</v>
      </c>
      <c r="J6523">
        <f t="shared" si="303"/>
        <v>2023</v>
      </c>
      <c r="P6523" t="str">
        <f>MID(VLOOKUP($D6523,業務!$A$1:$E$11,2,FALSE),FIND("/",VLOOKUP($D6523,業務!$A$1:$E$11,2,FALSE))+1,2)</f>
        <v>副理</v>
      </c>
      <c r="Q6523">
        <f t="shared" si="304"/>
        <v>1.2E-2</v>
      </c>
      <c r="R6523">
        <f t="shared" si="305"/>
        <v>950.4</v>
      </c>
    </row>
    <row r="6524" spans="1:18" ht="15.75" customHeight="1">
      <c r="A6524" s="19">
        <v>6523</v>
      </c>
      <c r="B6524" s="4">
        <v>27</v>
      </c>
      <c r="C6524" s="15">
        <v>9</v>
      </c>
      <c r="D6524" s="21">
        <v>10</v>
      </c>
      <c r="E6524" s="22">
        <v>45095</v>
      </c>
      <c r="F6524" s="26">
        <v>5</v>
      </c>
      <c r="G6524" s="24">
        <v>0.05</v>
      </c>
      <c r="H6524">
        <f>VLOOKUP($B6524,產品!$A$1:$E$61,4,FALSE)*(1-$G6524)*$F6524</f>
        <v>33250</v>
      </c>
      <c r="I6524" s="58">
        <f>$H6524-VLOOKUP($B6524,產品!$A$2:$E$61,5,FALSE)*F6524-$R6524</f>
        <v>11917.5</v>
      </c>
      <c r="J6524">
        <f t="shared" si="303"/>
        <v>2023</v>
      </c>
      <c r="P6524" t="str">
        <f>MID(VLOOKUP($D6524,業務!$A$1:$E$11,2,FALSE),FIND("/",VLOOKUP($D6524,業務!$A$1:$E$11,2,FALSE))+1,2)</f>
        <v>專員</v>
      </c>
      <c r="Q6524">
        <f t="shared" si="304"/>
        <v>0.01</v>
      </c>
      <c r="R6524">
        <f t="shared" si="305"/>
        <v>332.5</v>
      </c>
    </row>
    <row r="6525" spans="1:18" ht="15.75" customHeight="1">
      <c r="A6525" s="19">
        <v>6524</v>
      </c>
      <c r="B6525" s="4">
        <v>30</v>
      </c>
      <c r="C6525" s="15">
        <v>140</v>
      </c>
      <c r="D6525" s="21">
        <v>8</v>
      </c>
      <c r="E6525" s="33">
        <v>45095</v>
      </c>
      <c r="F6525" s="14">
        <v>5</v>
      </c>
      <c r="G6525" s="34">
        <v>7.0000000000000007E-2</v>
      </c>
      <c r="H6525">
        <f>VLOOKUP($B6525,產品!$A$1:$E$61,4,FALSE)*(1-$G6525)*$F6525</f>
        <v>30225</v>
      </c>
      <c r="I6525" s="58">
        <f>$H6525-VLOOKUP($B6525,產品!$A$2:$E$61,5,FALSE)*F6525-$R6525</f>
        <v>10422.75</v>
      </c>
      <c r="J6525">
        <f t="shared" si="303"/>
        <v>2023</v>
      </c>
      <c r="P6525" t="str">
        <f>MID(VLOOKUP($D6525,業務!$A$1:$E$11,2,FALSE),FIND("/",VLOOKUP($D6525,業務!$A$1:$E$11,2,FALSE))+1,2)</f>
        <v>專員</v>
      </c>
      <c r="Q6525">
        <f t="shared" si="304"/>
        <v>0.01</v>
      </c>
      <c r="R6525">
        <f t="shared" si="305"/>
        <v>302.25</v>
      </c>
    </row>
    <row r="6526" spans="1:18" ht="15.75" customHeight="1">
      <c r="A6526" s="19">
        <v>6525</v>
      </c>
      <c r="B6526" s="4">
        <v>31</v>
      </c>
      <c r="C6526" s="15">
        <v>278</v>
      </c>
      <c r="D6526" s="21">
        <v>3</v>
      </c>
      <c r="E6526" s="22">
        <v>45095</v>
      </c>
      <c r="F6526" s="26">
        <v>5</v>
      </c>
      <c r="G6526" s="24">
        <v>0.06</v>
      </c>
      <c r="H6526">
        <f>VLOOKUP($B6526,產品!$A$1:$E$61,4,FALSE)*(1-$G6526)*$F6526</f>
        <v>32900</v>
      </c>
      <c r="I6526" s="58">
        <f>$H6526-VLOOKUP($B6526,產品!$A$2:$E$61,5,FALSE)*F6526-$R6526</f>
        <v>11373.6</v>
      </c>
      <c r="J6526">
        <f t="shared" si="303"/>
        <v>2023</v>
      </c>
      <c r="P6526" t="str">
        <f>MID(VLOOKUP($D6526,業務!$A$1:$E$11,2,FALSE),FIND("/",VLOOKUP($D6526,業務!$A$1:$E$11,2,FALSE))+1,2)</f>
        <v>協理</v>
      </c>
      <c r="Q6526">
        <f t="shared" si="304"/>
        <v>1.6E-2</v>
      </c>
      <c r="R6526">
        <f t="shared" si="305"/>
        <v>526.4</v>
      </c>
    </row>
    <row r="6527" spans="1:18" ht="15.75" customHeight="1">
      <c r="A6527" s="19">
        <v>6526</v>
      </c>
      <c r="B6527" s="4">
        <v>21</v>
      </c>
      <c r="C6527" s="15">
        <v>275</v>
      </c>
      <c r="D6527" s="21">
        <v>1</v>
      </c>
      <c r="E6527" s="33">
        <v>45095</v>
      </c>
      <c r="F6527" s="14">
        <v>150</v>
      </c>
      <c r="G6527" s="34">
        <v>0.19</v>
      </c>
      <c r="H6527">
        <f>VLOOKUP($B6527,產品!$A$1:$E$61,4,FALSE)*(1-$G6527)*$F6527</f>
        <v>218700</v>
      </c>
      <c r="I6527" s="58">
        <f>$H6527-VLOOKUP($B6527,產品!$A$2:$E$61,5,FALSE)*F6527-$R6527</f>
        <v>108513</v>
      </c>
      <c r="J6527">
        <f t="shared" si="303"/>
        <v>2023</v>
      </c>
      <c r="P6527" t="str">
        <f>MID(VLOOKUP($D6527,業務!$A$1:$E$11,2,FALSE),FIND("/",VLOOKUP($D6527,業務!$A$1:$E$11,2,FALSE))+1,2)</f>
        <v>專員</v>
      </c>
      <c r="Q6527">
        <f t="shared" si="304"/>
        <v>0.01</v>
      </c>
      <c r="R6527">
        <f t="shared" si="305"/>
        <v>2187</v>
      </c>
    </row>
    <row r="6528" spans="1:18" ht="15.75" customHeight="1">
      <c r="A6528" s="19">
        <v>6527</v>
      </c>
      <c r="B6528" s="4">
        <v>38</v>
      </c>
      <c r="C6528" s="15">
        <v>121</v>
      </c>
      <c r="D6528" s="21">
        <v>5</v>
      </c>
      <c r="E6528" s="22">
        <v>45096</v>
      </c>
      <c r="F6528" s="26">
        <v>18</v>
      </c>
      <c r="G6528" s="24">
        <v>0.05</v>
      </c>
      <c r="H6528">
        <f>VLOOKUP($B6528,產品!$A$1:$E$61,4,FALSE)*(1-$G6528)*$F6528</f>
        <v>256500</v>
      </c>
      <c r="I6528" s="58">
        <f>$H6528-VLOOKUP($B6528,產品!$A$2:$E$61,5,FALSE)*F6528-$R6528</f>
        <v>78435</v>
      </c>
      <c r="J6528">
        <f t="shared" si="303"/>
        <v>2023</v>
      </c>
      <c r="P6528" t="str">
        <f>MID(VLOOKUP($D6528,業務!$A$1:$E$11,2,FALSE),FIND("/",VLOOKUP($D6528,業務!$A$1:$E$11,2,FALSE))+1,2)</f>
        <v>專員</v>
      </c>
      <c r="Q6528">
        <f t="shared" si="304"/>
        <v>0.01</v>
      </c>
      <c r="R6528">
        <f t="shared" si="305"/>
        <v>2565</v>
      </c>
    </row>
    <row r="6529" spans="1:18" ht="15.75" customHeight="1">
      <c r="A6529" s="19">
        <v>6528</v>
      </c>
      <c r="B6529" s="4">
        <v>27</v>
      </c>
      <c r="C6529" s="15">
        <v>259</v>
      </c>
      <c r="D6529" s="21">
        <v>6</v>
      </c>
      <c r="E6529" s="22">
        <v>45096</v>
      </c>
      <c r="F6529" s="26">
        <v>4</v>
      </c>
      <c r="G6529" s="24">
        <v>0.1</v>
      </c>
      <c r="H6529">
        <f>VLOOKUP($B6529,產品!$A$1:$E$61,4,FALSE)*(1-$G6529)*$F6529</f>
        <v>25200</v>
      </c>
      <c r="I6529" s="58">
        <f>$H6529-VLOOKUP($B6529,產品!$A$2:$E$61,5,FALSE)*F6529-$R6529</f>
        <v>8148</v>
      </c>
      <c r="J6529">
        <f t="shared" si="303"/>
        <v>2023</v>
      </c>
      <c r="P6529" t="str">
        <f>MID(VLOOKUP($D6529,業務!$A$1:$E$11,2,FALSE),FIND("/",VLOOKUP($D6529,業務!$A$1:$E$11,2,FALSE))+1,2)</f>
        <v>專員</v>
      </c>
      <c r="Q6529">
        <f t="shared" si="304"/>
        <v>0.01</v>
      </c>
      <c r="R6529">
        <f t="shared" si="305"/>
        <v>252</v>
      </c>
    </row>
    <row r="6530" spans="1:18" ht="15.75" customHeight="1">
      <c r="A6530" s="19">
        <v>6529</v>
      </c>
      <c r="B6530" s="4">
        <v>38</v>
      </c>
      <c r="C6530" s="15">
        <v>136</v>
      </c>
      <c r="D6530" s="21">
        <v>7</v>
      </c>
      <c r="E6530" s="22">
        <v>45096</v>
      </c>
      <c r="F6530" s="26">
        <v>10</v>
      </c>
      <c r="G6530" s="24">
        <v>0.17</v>
      </c>
      <c r="H6530">
        <f>VLOOKUP($B6530,產品!$A$1:$E$61,4,FALSE)*(1-$G6530)*$F6530</f>
        <v>124500</v>
      </c>
      <c r="I6530" s="58">
        <f>$H6530-VLOOKUP($B6530,產品!$A$2:$E$61,5,FALSE)*F6530-$R6530</f>
        <v>25506</v>
      </c>
      <c r="J6530">
        <f t="shared" si="303"/>
        <v>2023</v>
      </c>
      <c r="P6530" t="str">
        <f>MID(VLOOKUP($D6530,業務!$A$1:$E$11,2,FALSE),FIND("/",VLOOKUP($D6530,業務!$A$1:$E$11,2,FALSE))+1,2)</f>
        <v>副理</v>
      </c>
      <c r="Q6530">
        <f t="shared" si="304"/>
        <v>1.2E-2</v>
      </c>
      <c r="R6530">
        <f t="shared" si="305"/>
        <v>1494</v>
      </c>
    </row>
    <row r="6531" spans="1:18" ht="15.75" customHeight="1">
      <c r="A6531" s="19">
        <v>6530</v>
      </c>
      <c r="B6531" s="4">
        <v>33</v>
      </c>
      <c r="C6531" s="15">
        <v>293</v>
      </c>
      <c r="D6531" s="21">
        <v>6</v>
      </c>
      <c r="E6531" s="22">
        <v>45096</v>
      </c>
      <c r="F6531" s="26">
        <v>10</v>
      </c>
      <c r="G6531" s="24">
        <v>0.17</v>
      </c>
      <c r="H6531">
        <f>VLOOKUP($B6531,產品!$A$1:$E$61,4,FALSE)*(1-$G6531)*$F6531</f>
        <v>62250</v>
      </c>
      <c r="I6531" s="58">
        <f>$H6531-VLOOKUP($B6531,產品!$A$2:$E$61,5,FALSE)*F6531-$R6531</f>
        <v>16627.5</v>
      </c>
      <c r="J6531">
        <f t="shared" ref="J6531:J6594" si="306">YEAR(E6531)</f>
        <v>2023</v>
      </c>
      <c r="P6531" t="str">
        <f>MID(VLOOKUP($D6531,業務!$A$1:$E$11,2,FALSE),FIND("/",VLOOKUP($D6531,業務!$A$1:$E$11,2,FALSE))+1,2)</f>
        <v>專員</v>
      </c>
      <c r="Q6531">
        <f t="shared" ref="Q6531:Q6594" si="307">IF($P6531="專員",1%,IF($P6531="副理",1.2%,IF($P6531="經理",1.5%,IF($P6531="協理",1.6%,0))))</f>
        <v>0.01</v>
      </c>
      <c r="R6531">
        <f t="shared" ref="R6531:R6594" si="308">$H6531*$Q6531</f>
        <v>622.5</v>
      </c>
    </row>
    <row r="6532" spans="1:18" ht="15.75" customHeight="1">
      <c r="A6532" s="19">
        <v>6531</v>
      </c>
      <c r="B6532" s="4">
        <v>9</v>
      </c>
      <c r="C6532" s="15">
        <v>9</v>
      </c>
      <c r="D6532" s="21">
        <v>7</v>
      </c>
      <c r="E6532" s="33">
        <v>45098</v>
      </c>
      <c r="F6532" s="14">
        <v>20</v>
      </c>
      <c r="G6532" s="34">
        <v>0.1</v>
      </c>
      <c r="H6532">
        <f>VLOOKUP($B6532,產品!$A$1:$E$61,4,FALSE)*(1-$G6532)*$F6532</f>
        <v>18000</v>
      </c>
      <c r="I6532" s="58">
        <f>$H6532-VLOOKUP($B6532,產品!$A$2:$E$61,5,FALSE)*F6532-$R6532</f>
        <v>9784</v>
      </c>
      <c r="J6532">
        <f t="shared" si="306"/>
        <v>2023</v>
      </c>
      <c r="P6532" t="str">
        <f>MID(VLOOKUP($D6532,業務!$A$1:$E$11,2,FALSE),FIND("/",VLOOKUP($D6532,業務!$A$1:$E$11,2,FALSE))+1,2)</f>
        <v>副理</v>
      </c>
      <c r="Q6532">
        <f t="shared" si="307"/>
        <v>1.2E-2</v>
      </c>
      <c r="R6532">
        <f t="shared" si="308"/>
        <v>216</v>
      </c>
    </row>
    <row r="6533" spans="1:18" ht="15.75" customHeight="1">
      <c r="A6533" s="19">
        <v>6532</v>
      </c>
      <c r="B6533" s="4">
        <v>16</v>
      </c>
      <c r="C6533" s="15">
        <v>261</v>
      </c>
      <c r="D6533" s="21">
        <v>10</v>
      </c>
      <c r="E6533" s="22">
        <v>45099</v>
      </c>
      <c r="F6533" s="26">
        <v>60</v>
      </c>
      <c r="G6533" s="24">
        <v>0.06</v>
      </c>
      <c r="H6533">
        <f>VLOOKUP($B6533,產品!$A$1:$E$61,4,FALSE)*(1-$G6533)*$F6533</f>
        <v>101520</v>
      </c>
      <c r="I6533" s="58">
        <f>$H6533-VLOOKUP($B6533,產品!$A$2:$E$61,5,FALSE)*F6533-$R6533</f>
        <v>57304.800000000003</v>
      </c>
      <c r="J6533">
        <f t="shared" si="306"/>
        <v>2023</v>
      </c>
      <c r="P6533" t="str">
        <f>MID(VLOOKUP($D6533,業務!$A$1:$E$11,2,FALSE),FIND("/",VLOOKUP($D6533,業務!$A$1:$E$11,2,FALSE))+1,2)</f>
        <v>專員</v>
      </c>
      <c r="Q6533">
        <f t="shared" si="307"/>
        <v>0.01</v>
      </c>
      <c r="R6533">
        <f t="shared" si="308"/>
        <v>1015.2</v>
      </c>
    </row>
    <row r="6534" spans="1:18" ht="15.75" customHeight="1">
      <c r="A6534" s="19">
        <v>6533</v>
      </c>
      <c r="B6534" s="4">
        <v>55</v>
      </c>
      <c r="C6534" s="15">
        <v>259</v>
      </c>
      <c r="D6534" s="21">
        <v>7</v>
      </c>
      <c r="E6534" s="22">
        <v>45100</v>
      </c>
      <c r="F6534" s="26">
        <v>12</v>
      </c>
      <c r="G6534" s="24">
        <v>0.1</v>
      </c>
      <c r="H6534">
        <f>VLOOKUP($B6534,產品!$A$1:$E$61,4,FALSE)*(1-$G6534)*$F6534</f>
        <v>216000</v>
      </c>
      <c r="I6534" s="58">
        <f>$H6534-VLOOKUP($B6534,產品!$A$2:$E$61,5,FALSE)*F6534-$R6534</f>
        <v>45408</v>
      </c>
      <c r="J6534">
        <f t="shared" si="306"/>
        <v>2023</v>
      </c>
      <c r="P6534" t="str">
        <f>MID(VLOOKUP($D6534,業務!$A$1:$E$11,2,FALSE),FIND("/",VLOOKUP($D6534,業務!$A$1:$E$11,2,FALSE))+1,2)</f>
        <v>副理</v>
      </c>
      <c r="Q6534">
        <f t="shared" si="307"/>
        <v>1.2E-2</v>
      </c>
      <c r="R6534">
        <f t="shared" si="308"/>
        <v>2592</v>
      </c>
    </row>
    <row r="6535" spans="1:18" ht="15.75" customHeight="1">
      <c r="A6535" s="19">
        <v>6534</v>
      </c>
      <c r="B6535" s="4">
        <v>42</v>
      </c>
      <c r="C6535" s="15">
        <v>11</v>
      </c>
      <c r="D6535" s="21">
        <v>9</v>
      </c>
      <c r="E6535" s="22">
        <v>45100</v>
      </c>
      <c r="F6535" s="26">
        <v>15</v>
      </c>
      <c r="G6535" s="24">
        <v>0.12</v>
      </c>
      <c r="H6535">
        <f>VLOOKUP($B6535,產品!$A$1:$E$61,4,FALSE)*(1-$G6535)*$F6535</f>
        <v>198000</v>
      </c>
      <c r="I6535" s="58">
        <f>$H6535-VLOOKUP($B6535,產品!$A$2:$E$61,5,FALSE)*F6535-$R6535</f>
        <v>48780</v>
      </c>
      <c r="J6535">
        <f t="shared" si="306"/>
        <v>2023</v>
      </c>
      <c r="P6535" t="str">
        <f>MID(VLOOKUP($D6535,業務!$A$1:$E$11,2,FALSE),FIND("/",VLOOKUP($D6535,業務!$A$1:$E$11,2,FALSE))+1,2)</f>
        <v>經理</v>
      </c>
      <c r="Q6535">
        <f t="shared" si="307"/>
        <v>1.4999999999999999E-2</v>
      </c>
      <c r="R6535">
        <f t="shared" si="308"/>
        <v>2970</v>
      </c>
    </row>
    <row r="6536" spans="1:18" ht="15.75" customHeight="1">
      <c r="A6536" s="19">
        <v>6535</v>
      </c>
      <c r="B6536" s="4">
        <v>3</v>
      </c>
      <c r="C6536" s="15">
        <v>265</v>
      </c>
      <c r="D6536" s="21">
        <v>1</v>
      </c>
      <c r="E6536" s="33">
        <v>45100</v>
      </c>
      <c r="F6536" s="14">
        <v>80</v>
      </c>
      <c r="G6536" s="34">
        <v>0.13</v>
      </c>
      <c r="H6536">
        <f>VLOOKUP($B6536,產品!$A$1:$E$61,4,FALSE)*(1-$G6536)*$F6536</f>
        <v>69600</v>
      </c>
      <c r="I6536" s="58">
        <f>$H6536-VLOOKUP($B6536,產品!$A$2:$E$61,5,FALSE)*F6536-$R6536</f>
        <v>36904</v>
      </c>
      <c r="J6536">
        <f t="shared" si="306"/>
        <v>2023</v>
      </c>
      <c r="P6536" t="str">
        <f>MID(VLOOKUP($D6536,業務!$A$1:$E$11,2,FALSE),FIND("/",VLOOKUP($D6536,業務!$A$1:$E$11,2,FALSE))+1,2)</f>
        <v>專員</v>
      </c>
      <c r="Q6536">
        <f t="shared" si="307"/>
        <v>0.01</v>
      </c>
      <c r="R6536">
        <f t="shared" si="308"/>
        <v>696</v>
      </c>
    </row>
    <row r="6537" spans="1:18" ht="15.75" customHeight="1">
      <c r="A6537" s="19">
        <v>6536</v>
      </c>
      <c r="B6537" s="4">
        <v>21</v>
      </c>
      <c r="C6537" s="15">
        <v>122</v>
      </c>
      <c r="D6537" s="21">
        <v>5</v>
      </c>
      <c r="E6537" s="22">
        <v>45101</v>
      </c>
      <c r="F6537" s="26">
        <v>40</v>
      </c>
      <c r="G6537" s="24">
        <v>0.06</v>
      </c>
      <c r="H6537">
        <f>VLOOKUP($B6537,產品!$A$1:$E$61,4,FALSE)*(1-$G6537)*$F6537</f>
        <v>67680</v>
      </c>
      <c r="I6537" s="58">
        <f>$H6537-VLOOKUP($B6537,產品!$A$2:$E$61,5,FALSE)*F6537-$R6537</f>
        <v>38203.199999999997</v>
      </c>
      <c r="J6537">
        <f t="shared" si="306"/>
        <v>2023</v>
      </c>
      <c r="P6537" t="str">
        <f>MID(VLOOKUP($D6537,業務!$A$1:$E$11,2,FALSE),FIND("/",VLOOKUP($D6537,業務!$A$1:$E$11,2,FALSE))+1,2)</f>
        <v>專員</v>
      </c>
      <c r="Q6537">
        <f t="shared" si="307"/>
        <v>0.01</v>
      </c>
      <c r="R6537">
        <f t="shared" si="308"/>
        <v>676.80000000000007</v>
      </c>
    </row>
    <row r="6538" spans="1:18" ht="15.75" customHeight="1">
      <c r="A6538" s="19">
        <v>6537</v>
      </c>
      <c r="B6538" s="4">
        <v>38</v>
      </c>
      <c r="C6538" s="15">
        <v>112</v>
      </c>
      <c r="D6538" s="21">
        <v>10</v>
      </c>
      <c r="E6538" s="22">
        <v>45101</v>
      </c>
      <c r="F6538" s="26">
        <v>8</v>
      </c>
      <c r="G6538" s="24">
        <v>0.05</v>
      </c>
      <c r="H6538">
        <f>VLOOKUP($B6538,產品!$A$1:$E$61,4,FALSE)*(1-$G6538)*$F6538</f>
        <v>114000</v>
      </c>
      <c r="I6538" s="58">
        <f>$H6538-VLOOKUP($B6538,產品!$A$2:$E$61,5,FALSE)*F6538-$R6538</f>
        <v>34860</v>
      </c>
      <c r="J6538">
        <f t="shared" si="306"/>
        <v>2023</v>
      </c>
      <c r="P6538" t="str">
        <f>MID(VLOOKUP($D6538,業務!$A$1:$E$11,2,FALSE),FIND("/",VLOOKUP($D6538,業務!$A$1:$E$11,2,FALSE))+1,2)</f>
        <v>專員</v>
      </c>
      <c r="Q6538">
        <f t="shared" si="307"/>
        <v>0.01</v>
      </c>
      <c r="R6538">
        <f t="shared" si="308"/>
        <v>1140</v>
      </c>
    </row>
    <row r="6539" spans="1:18" ht="15.75" customHeight="1">
      <c r="A6539" s="19">
        <v>6538</v>
      </c>
      <c r="B6539" s="4">
        <v>8</v>
      </c>
      <c r="C6539" s="15">
        <v>257</v>
      </c>
      <c r="D6539" s="21">
        <v>9</v>
      </c>
      <c r="E6539" s="22">
        <v>45101</v>
      </c>
      <c r="F6539" s="26">
        <v>60</v>
      </c>
      <c r="G6539" s="24">
        <v>0.18</v>
      </c>
      <c r="H6539">
        <f>VLOOKUP($B6539,產品!$A$1:$E$61,4,FALSE)*(1-$G6539)*$F6539</f>
        <v>49200.000000000007</v>
      </c>
      <c r="I6539" s="58">
        <f>$H6539-VLOOKUP($B6539,產品!$A$2:$E$61,5,FALSE)*F6539-$R6539</f>
        <v>24462.000000000007</v>
      </c>
      <c r="J6539">
        <f t="shared" si="306"/>
        <v>2023</v>
      </c>
      <c r="P6539" t="str">
        <f>MID(VLOOKUP($D6539,業務!$A$1:$E$11,2,FALSE),FIND("/",VLOOKUP($D6539,業務!$A$1:$E$11,2,FALSE))+1,2)</f>
        <v>經理</v>
      </c>
      <c r="Q6539">
        <f t="shared" si="307"/>
        <v>1.4999999999999999E-2</v>
      </c>
      <c r="R6539">
        <f t="shared" si="308"/>
        <v>738.00000000000011</v>
      </c>
    </row>
    <row r="6540" spans="1:18" ht="15.75" customHeight="1">
      <c r="A6540" s="19">
        <v>6539</v>
      </c>
      <c r="B6540" s="4">
        <v>12</v>
      </c>
      <c r="C6540" s="15">
        <v>123</v>
      </c>
      <c r="D6540" s="21">
        <v>9</v>
      </c>
      <c r="E6540" s="22">
        <v>45101</v>
      </c>
      <c r="F6540" s="26">
        <v>50</v>
      </c>
      <c r="G6540" s="24">
        <v>0.19</v>
      </c>
      <c r="H6540">
        <f>VLOOKUP($B6540,產品!$A$1:$E$61,4,FALSE)*(1-$G6540)*$F6540</f>
        <v>40500</v>
      </c>
      <c r="I6540" s="58">
        <f>$H6540-VLOOKUP($B6540,產品!$A$2:$E$61,5,FALSE)*F6540-$R6540</f>
        <v>19892.5</v>
      </c>
      <c r="J6540">
        <f t="shared" si="306"/>
        <v>2023</v>
      </c>
      <c r="P6540" t="str">
        <f>MID(VLOOKUP($D6540,業務!$A$1:$E$11,2,FALSE),FIND("/",VLOOKUP($D6540,業務!$A$1:$E$11,2,FALSE))+1,2)</f>
        <v>經理</v>
      </c>
      <c r="Q6540">
        <f t="shared" si="307"/>
        <v>1.4999999999999999E-2</v>
      </c>
      <c r="R6540">
        <f t="shared" si="308"/>
        <v>607.5</v>
      </c>
    </row>
    <row r="6541" spans="1:18" ht="15.75" customHeight="1">
      <c r="A6541" s="19">
        <v>6540</v>
      </c>
      <c r="B6541" s="4">
        <v>42</v>
      </c>
      <c r="C6541" s="15">
        <v>275</v>
      </c>
      <c r="D6541" s="21">
        <v>4</v>
      </c>
      <c r="E6541" s="22">
        <v>45101</v>
      </c>
      <c r="F6541" s="26">
        <v>8</v>
      </c>
      <c r="G6541" s="24">
        <v>7.0000000000000007E-2</v>
      </c>
      <c r="H6541">
        <f>VLOOKUP($B6541,產品!$A$1:$E$61,4,FALSE)*(1-$G6541)*$F6541</f>
        <v>111599.99999999999</v>
      </c>
      <c r="I6541" s="58">
        <f>$H6541-VLOOKUP($B6541,產品!$A$2:$E$61,5,FALSE)*F6541-$R6541</f>
        <v>32260.799999999985</v>
      </c>
      <c r="J6541">
        <f t="shared" si="306"/>
        <v>2023</v>
      </c>
      <c r="P6541" t="str">
        <f>MID(VLOOKUP($D6541,業務!$A$1:$E$11,2,FALSE),FIND("/",VLOOKUP($D6541,業務!$A$1:$E$11,2,FALSE))+1,2)</f>
        <v>副理</v>
      </c>
      <c r="Q6541">
        <f t="shared" si="307"/>
        <v>1.2E-2</v>
      </c>
      <c r="R6541">
        <f t="shared" si="308"/>
        <v>1339.1999999999998</v>
      </c>
    </row>
    <row r="6542" spans="1:18" ht="15.75" customHeight="1">
      <c r="A6542" s="19">
        <v>6541</v>
      </c>
      <c r="B6542" s="4">
        <v>16</v>
      </c>
      <c r="C6542" s="15">
        <v>258</v>
      </c>
      <c r="D6542" s="21">
        <v>1</v>
      </c>
      <c r="E6542" s="22">
        <v>45101</v>
      </c>
      <c r="F6542" s="26">
        <v>50</v>
      </c>
      <c r="G6542" s="24">
        <v>7.0000000000000007E-2</v>
      </c>
      <c r="H6542">
        <f>VLOOKUP($B6542,產品!$A$1:$E$61,4,FALSE)*(1-$G6542)*$F6542</f>
        <v>83700</v>
      </c>
      <c r="I6542" s="58">
        <f>$H6542-VLOOKUP($B6542,產品!$A$2:$E$61,5,FALSE)*F6542-$R6542</f>
        <v>46863</v>
      </c>
      <c r="J6542">
        <f t="shared" si="306"/>
        <v>2023</v>
      </c>
      <c r="P6542" t="str">
        <f>MID(VLOOKUP($D6542,業務!$A$1:$E$11,2,FALSE),FIND("/",VLOOKUP($D6542,業務!$A$1:$E$11,2,FALSE))+1,2)</f>
        <v>專員</v>
      </c>
      <c r="Q6542">
        <f t="shared" si="307"/>
        <v>0.01</v>
      </c>
      <c r="R6542">
        <f t="shared" si="308"/>
        <v>837</v>
      </c>
    </row>
    <row r="6543" spans="1:18" ht="15.75" customHeight="1">
      <c r="A6543" s="19">
        <v>6542</v>
      </c>
      <c r="B6543" s="4">
        <v>45</v>
      </c>
      <c r="C6543" s="15">
        <v>257</v>
      </c>
      <c r="D6543" s="21">
        <v>5</v>
      </c>
      <c r="E6543" s="22">
        <v>45102</v>
      </c>
      <c r="F6543" s="26">
        <v>20</v>
      </c>
      <c r="G6543" s="24">
        <v>0.14000000000000001</v>
      </c>
      <c r="H6543">
        <f>VLOOKUP($B6543,產品!$A$1:$E$61,4,FALSE)*(1-$G6543)*$F6543</f>
        <v>240800</v>
      </c>
      <c r="I6543" s="58">
        <f>$H6543-VLOOKUP($B6543,產品!$A$2:$E$61,5,FALSE)*F6543-$R6543</f>
        <v>56392</v>
      </c>
      <c r="J6543">
        <f t="shared" si="306"/>
        <v>2023</v>
      </c>
      <c r="P6543" t="str">
        <f>MID(VLOOKUP($D6543,業務!$A$1:$E$11,2,FALSE),FIND("/",VLOOKUP($D6543,業務!$A$1:$E$11,2,FALSE))+1,2)</f>
        <v>專員</v>
      </c>
      <c r="Q6543">
        <f t="shared" si="307"/>
        <v>0.01</v>
      </c>
      <c r="R6543">
        <f t="shared" si="308"/>
        <v>2408</v>
      </c>
    </row>
    <row r="6544" spans="1:18" ht="15.75" customHeight="1">
      <c r="A6544" s="19">
        <v>6543</v>
      </c>
      <c r="B6544" s="4">
        <v>35</v>
      </c>
      <c r="C6544" s="15">
        <v>283</v>
      </c>
      <c r="D6544" s="21">
        <v>1</v>
      </c>
      <c r="E6544" s="22">
        <v>45102</v>
      </c>
      <c r="F6544" s="26">
        <v>7</v>
      </c>
      <c r="G6544" s="24">
        <v>0.18</v>
      </c>
      <c r="H6544">
        <f>VLOOKUP($B6544,產品!$A$1:$E$61,4,FALSE)*(1-$G6544)*$F6544</f>
        <v>48790.000000000007</v>
      </c>
      <c r="I6544" s="58">
        <f>$H6544-VLOOKUP($B6544,產品!$A$2:$E$61,5,FALSE)*F6544-$R6544</f>
        <v>12602.100000000008</v>
      </c>
      <c r="J6544">
        <f t="shared" si="306"/>
        <v>2023</v>
      </c>
      <c r="P6544" t="str">
        <f>MID(VLOOKUP($D6544,業務!$A$1:$E$11,2,FALSE),FIND("/",VLOOKUP($D6544,業務!$A$1:$E$11,2,FALSE))+1,2)</f>
        <v>專員</v>
      </c>
      <c r="Q6544">
        <f t="shared" si="307"/>
        <v>0.01</v>
      </c>
      <c r="R6544">
        <f t="shared" si="308"/>
        <v>487.90000000000009</v>
      </c>
    </row>
    <row r="6545" spans="1:18" ht="15.75" customHeight="1">
      <c r="A6545" s="19">
        <v>6544</v>
      </c>
      <c r="B6545" s="4">
        <v>39</v>
      </c>
      <c r="C6545" s="15">
        <v>261</v>
      </c>
      <c r="D6545" s="21">
        <v>1</v>
      </c>
      <c r="E6545" s="22">
        <v>45102</v>
      </c>
      <c r="F6545" s="26">
        <v>7</v>
      </c>
      <c r="G6545" s="24">
        <v>0.08</v>
      </c>
      <c r="H6545">
        <f>VLOOKUP($B6545,產品!$A$1:$E$61,4,FALSE)*(1-$G6545)*$F6545</f>
        <v>115920</v>
      </c>
      <c r="I6545" s="58">
        <f>$H6545-VLOOKUP($B6545,產品!$A$2:$E$61,5,FALSE)*F6545-$R6545</f>
        <v>32860.800000000003</v>
      </c>
      <c r="J6545">
        <f t="shared" si="306"/>
        <v>2023</v>
      </c>
      <c r="P6545" t="str">
        <f>MID(VLOOKUP($D6545,業務!$A$1:$E$11,2,FALSE),FIND("/",VLOOKUP($D6545,業務!$A$1:$E$11,2,FALSE))+1,2)</f>
        <v>專員</v>
      </c>
      <c r="Q6545">
        <f t="shared" si="307"/>
        <v>0.01</v>
      </c>
      <c r="R6545">
        <f t="shared" si="308"/>
        <v>1159.2</v>
      </c>
    </row>
    <row r="6546" spans="1:18" ht="15.75" customHeight="1">
      <c r="A6546" s="19">
        <v>6545</v>
      </c>
      <c r="B6546" s="4">
        <v>1</v>
      </c>
      <c r="C6546" s="15">
        <v>263</v>
      </c>
      <c r="D6546" s="21">
        <v>9</v>
      </c>
      <c r="E6546" s="22">
        <v>45102</v>
      </c>
      <c r="F6546" s="26">
        <v>40</v>
      </c>
      <c r="G6546" s="24">
        <v>0.2</v>
      </c>
      <c r="H6546">
        <f>VLOOKUP($B6546,產品!$A$1:$E$61,4,FALSE)*(1-$G6546)*$F6546</f>
        <v>32000</v>
      </c>
      <c r="I6546" s="58">
        <f>$H6546-VLOOKUP($B6546,產品!$A$2:$E$61,5,FALSE)*F6546-$R6546</f>
        <v>15520</v>
      </c>
      <c r="J6546">
        <f t="shared" si="306"/>
        <v>2023</v>
      </c>
      <c r="P6546" t="str">
        <f>MID(VLOOKUP($D6546,業務!$A$1:$E$11,2,FALSE),FIND("/",VLOOKUP($D6546,業務!$A$1:$E$11,2,FALSE))+1,2)</f>
        <v>經理</v>
      </c>
      <c r="Q6546">
        <f t="shared" si="307"/>
        <v>1.4999999999999999E-2</v>
      </c>
      <c r="R6546">
        <f t="shared" si="308"/>
        <v>480</v>
      </c>
    </row>
    <row r="6547" spans="1:18" ht="15.75" customHeight="1">
      <c r="A6547" s="19">
        <v>6546</v>
      </c>
      <c r="B6547" s="4">
        <v>51</v>
      </c>
      <c r="C6547" s="15">
        <v>3</v>
      </c>
      <c r="D6547" s="21">
        <v>3</v>
      </c>
      <c r="E6547" s="22">
        <v>45102</v>
      </c>
      <c r="F6547" s="26">
        <v>6</v>
      </c>
      <c r="G6547" s="24">
        <v>0.11</v>
      </c>
      <c r="H6547">
        <f>VLOOKUP($B6547,產品!$A$1:$E$61,4,FALSE)*(1-$G6547)*$F6547</f>
        <v>106800</v>
      </c>
      <c r="I6547" s="58">
        <f>$H6547-VLOOKUP($B6547,產品!$A$2:$E$61,5,FALSE)*F6547-$R6547</f>
        <v>21091.200000000001</v>
      </c>
      <c r="J6547">
        <f t="shared" si="306"/>
        <v>2023</v>
      </c>
      <c r="P6547" t="str">
        <f>MID(VLOOKUP($D6547,業務!$A$1:$E$11,2,FALSE),FIND("/",VLOOKUP($D6547,業務!$A$1:$E$11,2,FALSE))+1,2)</f>
        <v>協理</v>
      </c>
      <c r="Q6547">
        <f t="shared" si="307"/>
        <v>1.6E-2</v>
      </c>
      <c r="R6547">
        <f t="shared" si="308"/>
        <v>1708.8</v>
      </c>
    </row>
    <row r="6548" spans="1:18" ht="15.75" customHeight="1">
      <c r="A6548" s="19">
        <v>6547</v>
      </c>
      <c r="B6548" s="4">
        <v>15</v>
      </c>
      <c r="C6548" s="15">
        <v>270</v>
      </c>
      <c r="D6548" s="21">
        <v>10</v>
      </c>
      <c r="E6548" s="33">
        <v>45102</v>
      </c>
      <c r="F6548" s="14">
        <v>40</v>
      </c>
      <c r="G6548" s="34">
        <v>0.15</v>
      </c>
      <c r="H6548">
        <f>VLOOKUP($B6548,產品!$A$1:$E$61,4,FALSE)*(1-$G6548)*$F6548</f>
        <v>61200</v>
      </c>
      <c r="I6548" s="58">
        <f>$H6548-VLOOKUP($B6548,產品!$A$2:$E$61,5,FALSE)*F6548-$R6548</f>
        <v>31788</v>
      </c>
      <c r="J6548">
        <f t="shared" si="306"/>
        <v>2023</v>
      </c>
      <c r="P6548" t="str">
        <f>MID(VLOOKUP($D6548,業務!$A$1:$E$11,2,FALSE),FIND("/",VLOOKUP($D6548,業務!$A$1:$E$11,2,FALSE))+1,2)</f>
        <v>專員</v>
      </c>
      <c r="Q6548">
        <f t="shared" si="307"/>
        <v>0.01</v>
      </c>
      <c r="R6548">
        <f t="shared" si="308"/>
        <v>612</v>
      </c>
    </row>
    <row r="6549" spans="1:18" ht="15.75" customHeight="1">
      <c r="A6549" s="19">
        <v>6548</v>
      </c>
      <c r="B6549" s="4">
        <v>47</v>
      </c>
      <c r="C6549" s="15">
        <v>267</v>
      </c>
      <c r="D6549" s="21">
        <v>10</v>
      </c>
      <c r="E6549" s="33">
        <v>45102</v>
      </c>
      <c r="F6549" s="14">
        <v>7</v>
      </c>
      <c r="G6549" s="34">
        <v>0.13</v>
      </c>
      <c r="H6549">
        <f>VLOOKUP($B6549,產品!$A$1:$E$61,4,FALSE)*(1-$G6549)*$F6549</f>
        <v>121800</v>
      </c>
      <c r="I6549" s="58">
        <f>$H6549-VLOOKUP($B6549,產品!$A$2:$E$61,5,FALSE)*F6549-$R6549</f>
        <v>29582</v>
      </c>
      <c r="J6549">
        <f t="shared" si="306"/>
        <v>2023</v>
      </c>
      <c r="P6549" t="str">
        <f>MID(VLOOKUP($D6549,業務!$A$1:$E$11,2,FALSE),FIND("/",VLOOKUP($D6549,業務!$A$1:$E$11,2,FALSE))+1,2)</f>
        <v>專員</v>
      </c>
      <c r="Q6549">
        <f t="shared" si="307"/>
        <v>0.01</v>
      </c>
      <c r="R6549">
        <f t="shared" si="308"/>
        <v>1218</v>
      </c>
    </row>
    <row r="6550" spans="1:18" ht="15.75" customHeight="1">
      <c r="A6550" s="19">
        <v>6549</v>
      </c>
      <c r="B6550" s="4">
        <v>14</v>
      </c>
      <c r="C6550" s="15">
        <v>118</v>
      </c>
      <c r="D6550" s="21">
        <v>6</v>
      </c>
      <c r="E6550" s="33">
        <v>45102</v>
      </c>
      <c r="F6550" s="14">
        <v>150</v>
      </c>
      <c r="G6550" s="34">
        <v>0.06</v>
      </c>
      <c r="H6550">
        <f>VLOOKUP($B6550,產品!$A$1:$E$61,4,FALSE)*(1-$G6550)*$F6550</f>
        <v>253800</v>
      </c>
      <c r="I6550" s="58">
        <f>$H6550-VLOOKUP($B6550,產品!$A$2:$E$61,5,FALSE)*F6550-$R6550</f>
        <v>143262</v>
      </c>
      <c r="J6550">
        <f t="shared" si="306"/>
        <v>2023</v>
      </c>
      <c r="P6550" t="str">
        <f>MID(VLOOKUP($D6550,業務!$A$1:$E$11,2,FALSE),FIND("/",VLOOKUP($D6550,業務!$A$1:$E$11,2,FALSE))+1,2)</f>
        <v>專員</v>
      </c>
      <c r="Q6550">
        <f t="shared" si="307"/>
        <v>0.01</v>
      </c>
      <c r="R6550">
        <f t="shared" si="308"/>
        <v>2538</v>
      </c>
    </row>
    <row r="6551" spans="1:18" ht="15.75" customHeight="1">
      <c r="A6551" s="19">
        <v>6550</v>
      </c>
      <c r="B6551" s="4">
        <v>56</v>
      </c>
      <c r="C6551" s="15">
        <v>275</v>
      </c>
      <c r="D6551" s="21">
        <v>9</v>
      </c>
      <c r="E6551" s="22">
        <v>45103</v>
      </c>
      <c r="F6551" s="26">
        <v>15</v>
      </c>
      <c r="G6551" s="24">
        <v>0.11</v>
      </c>
      <c r="H6551">
        <f>VLOOKUP($B6551,產品!$A$1:$E$61,4,FALSE)*(1-$G6551)*$F6551</f>
        <v>293700</v>
      </c>
      <c r="I6551" s="58">
        <f>$H6551-VLOOKUP($B6551,產品!$A$2:$E$61,5,FALSE)*F6551-$R6551</f>
        <v>58294.500000000029</v>
      </c>
      <c r="J6551">
        <f t="shared" si="306"/>
        <v>2023</v>
      </c>
      <c r="P6551" t="str">
        <f>MID(VLOOKUP($D6551,業務!$A$1:$E$11,2,FALSE),FIND("/",VLOOKUP($D6551,業務!$A$1:$E$11,2,FALSE))+1,2)</f>
        <v>經理</v>
      </c>
      <c r="Q6551">
        <f t="shared" si="307"/>
        <v>1.4999999999999999E-2</v>
      </c>
      <c r="R6551">
        <f t="shared" si="308"/>
        <v>4405.5</v>
      </c>
    </row>
    <row r="6552" spans="1:18" ht="15.75" customHeight="1">
      <c r="A6552" s="19">
        <v>6551</v>
      </c>
      <c r="B6552" s="4">
        <v>59</v>
      </c>
      <c r="C6552" s="15">
        <v>5</v>
      </c>
      <c r="D6552" s="21">
        <v>5</v>
      </c>
      <c r="E6552" s="22">
        <v>45103</v>
      </c>
      <c r="F6552" s="26">
        <v>7</v>
      </c>
      <c r="G6552" s="24">
        <v>0.16</v>
      </c>
      <c r="H6552">
        <f>VLOOKUP($B6552,產品!$A$1:$E$61,4,FALSE)*(1-$G6552)*$F6552</f>
        <v>141120</v>
      </c>
      <c r="I6552" s="58">
        <f>$H6552-VLOOKUP($B6552,產品!$A$2:$E$61,5,FALSE)*F6552-$R6552</f>
        <v>22108.799999999999</v>
      </c>
      <c r="J6552">
        <f t="shared" si="306"/>
        <v>2023</v>
      </c>
      <c r="P6552" t="str">
        <f>MID(VLOOKUP($D6552,業務!$A$1:$E$11,2,FALSE),FIND("/",VLOOKUP($D6552,業務!$A$1:$E$11,2,FALSE))+1,2)</f>
        <v>專員</v>
      </c>
      <c r="Q6552">
        <f t="shared" si="307"/>
        <v>0.01</v>
      </c>
      <c r="R6552">
        <f t="shared" si="308"/>
        <v>1411.2</v>
      </c>
    </row>
    <row r="6553" spans="1:18" ht="15.75" customHeight="1">
      <c r="A6553" s="19">
        <v>6552</v>
      </c>
      <c r="B6553" s="4">
        <v>17</v>
      </c>
      <c r="C6553" s="15">
        <v>263</v>
      </c>
      <c r="D6553" s="21">
        <v>8</v>
      </c>
      <c r="E6553" s="33">
        <v>45103</v>
      </c>
      <c r="F6553" s="14">
        <v>50</v>
      </c>
      <c r="G6553" s="34">
        <v>0.06</v>
      </c>
      <c r="H6553">
        <f>VLOOKUP($B6553,產品!$A$1:$E$61,4,FALSE)*(1-$G6553)*$F6553</f>
        <v>84600</v>
      </c>
      <c r="I6553" s="58">
        <f>$H6553-VLOOKUP($B6553,產品!$A$2:$E$61,5,FALSE)*F6553-$R6553</f>
        <v>47754</v>
      </c>
      <c r="J6553">
        <f t="shared" si="306"/>
        <v>2023</v>
      </c>
      <c r="P6553" t="str">
        <f>MID(VLOOKUP($D6553,業務!$A$1:$E$11,2,FALSE),FIND("/",VLOOKUP($D6553,業務!$A$1:$E$11,2,FALSE))+1,2)</f>
        <v>專員</v>
      </c>
      <c r="Q6553">
        <f t="shared" si="307"/>
        <v>0.01</v>
      </c>
      <c r="R6553">
        <f t="shared" si="308"/>
        <v>846</v>
      </c>
    </row>
    <row r="6554" spans="1:18" ht="15.75" customHeight="1">
      <c r="A6554" s="19">
        <v>6553</v>
      </c>
      <c r="B6554" s="4">
        <v>12</v>
      </c>
      <c r="C6554" s="15">
        <v>112</v>
      </c>
      <c r="D6554" s="21">
        <v>4</v>
      </c>
      <c r="E6554" s="22">
        <v>45104</v>
      </c>
      <c r="F6554" s="26">
        <v>100</v>
      </c>
      <c r="G6554" s="24">
        <v>0.2</v>
      </c>
      <c r="H6554">
        <f>VLOOKUP($B6554,產品!$A$1:$E$61,4,FALSE)*(1-$G6554)*$F6554</f>
        <v>80000</v>
      </c>
      <c r="I6554" s="58">
        <f>$H6554-VLOOKUP($B6554,產品!$A$2:$E$61,5,FALSE)*F6554-$R6554</f>
        <v>39040</v>
      </c>
      <c r="J6554">
        <f t="shared" si="306"/>
        <v>2023</v>
      </c>
      <c r="P6554" t="str">
        <f>MID(VLOOKUP($D6554,業務!$A$1:$E$11,2,FALSE),FIND("/",VLOOKUP($D6554,業務!$A$1:$E$11,2,FALSE))+1,2)</f>
        <v>副理</v>
      </c>
      <c r="Q6554">
        <f t="shared" si="307"/>
        <v>1.2E-2</v>
      </c>
      <c r="R6554">
        <f t="shared" si="308"/>
        <v>960</v>
      </c>
    </row>
    <row r="6555" spans="1:18" ht="15.75" customHeight="1">
      <c r="A6555" s="19">
        <v>6554</v>
      </c>
      <c r="B6555" s="4">
        <v>31</v>
      </c>
      <c r="C6555" s="15">
        <v>261</v>
      </c>
      <c r="D6555" s="21">
        <v>8</v>
      </c>
      <c r="E6555" s="22">
        <v>45104</v>
      </c>
      <c r="F6555" s="26">
        <v>6</v>
      </c>
      <c r="G6555" s="24">
        <v>0.14000000000000001</v>
      </c>
      <c r="H6555">
        <f>VLOOKUP($B6555,產品!$A$1:$E$61,4,FALSE)*(1-$G6555)*$F6555</f>
        <v>36120</v>
      </c>
      <c r="I6555" s="58">
        <f>$H6555-VLOOKUP($B6555,產品!$A$2:$E$61,5,FALSE)*F6555-$R6555</f>
        <v>10558.8</v>
      </c>
      <c r="J6555">
        <f t="shared" si="306"/>
        <v>2023</v>
      </c>
      <c r="P6555" t="str">
        <f>MID(VLOOKUP($D6555,業務!$A$1:$E$11,2,FALSE),FIND("/",VLOOKUP($D6555,業務!$A$1:$E$11,2,FALSE))+1,2)</f>
        <v>專員</v>
      </c>
      <c r="Q6555">
        <f t="shared" si="307"/>
        <v>0.01</v>
      </c>
      <c r="R6555">
        <f t="shared" si="308"/>
        <v>361.2</v>
      </c>
    </row>
    <row r="6556" spans="1:18" ht="15.75" customHeight="1">
      <c r="A6556" s="19">
        <v>6555</v>
      </c>
      <c r="B6556" s="4">
        <v>30</v>
      </c>
      <c r="C6556" s="15">
        <v>5</v>
      </c>
      <c r="D6556" s="21">
        <v>3</v>
      </c>
      <c r="E6556" s="22">
        <v>45104</v>
      </c>
      <c r="F6556" s="26">
        <v>16</v>
      </c>
      <c r="G6556" s="24">
        <v>0.06</v>
      </c>
      <c r="H6556">
        <f>VLOOKUP($B6556,產品!$A$1:$E$61,4,FALSE)*(1-$G6556)*$F6556</f>
        <v>97760</v>
      </c>
      <c r="I6556" s="58">
        <f>$H6556-VLOOKUP($B6556,產品!$A$2:$E$61,5,FALSE)*F6556-$R6556</f>
        <v>33795.839999999997</v>
      </c>
      <c r="J6556">
        <f t="shared" si="306"/>
        <v>2023</v>
      </c>
      <c r="P6556" t="str">
        <f>MID(VLOOKUP($D6556,業務!$A$1:$E$11,2,FALSE),FIND("/",VLOOKUP($D6556,業務!$A$1:$E$11,2,FALSE))+1,2)</f>
        <v>協理</v>
      </c>
      <c r="Q6556">
        <f t="shared" si="307"/>
        <v>1.6E-2</v>
      </c>
      <c r="R6556">
        <f t="shared" si="308"/>
        <v>1564.16</v>
      </c>
    </row>
    <row r="6557" spans="1:18" ht="15.75" customHeight="1">
      <c r="A6557" s="19">
        <v>6556</v>
      </c>
      <c r="B6557" s="4">
        <v>26</v>
      </c>
      <c r="C6557" s="15">
        <v>3</v>
      </c>
      <c r="D6557" s="21">
        <v>2</v>
      </c>
      <c r="E6557" s="33">
        <v>45104</v>
      </c>
      <c r="F6557" s="14">
        <v>7</v>
      </c>
      <c r="G6557" s="34">
        <v>0.18</v>
      </c>
      <c r="H6557">
        <f>VLOOKUP($B6557,產品!$A$1:$E$61,4,FALSE)*(1-$G6557)*$F6557</f>
        <v>37310</v>
      </c>
      <c r="I6557" s="58">
        <f>$H6557-VLOOKUP($B6557,產品!$A$2:$E$61,5,FALSE)*F6557-$R6557</f>
        <v>9450.35</v>
      </c>
      <c r="J6557">
        <f t="shared" si="306"/>
        <v>2023</v>
      </c>
      <c r="P6557" t="str">
        <f>MID(VLOOKUP($D6557,業務!$A$1:$E$11,2,FALSE),FIND("/",VLOOKUP($D6557,業務!$A$1:$E$11,2,FALSE))+1,2)</f>
        <v>經理</v>
      </c>
      <c r="Q6557">
        <f t="shared" si="307"/>
        <v>1.4999999999999999E-2</v>
      </c>
      <c r="R6557">
        <f t="shared" si="308"/>
        <v>559.65</v>
      </c>
    </row>
    <row r="6558" spans="1:18" ht="15.75" customHeight="1">
      <c r="A6558" s="19">
        <v>6557</v>
      </c>
      <c r="B6558" s="4">
        <v>53</v>
      </c>
      <c r="C6558" s="15">
        <v>8</v>
      </c>
      <c r="D6558" s="21">
        <v>9</v>
      </c>
      <c r="E6558" s="22">
        <v>45105</v>
      </c>
      <c r="F6558" s="26">
        <v>7</v>
      </c>
      <c r="G6558" s="24">
        <v>0.17</v>
      </c>
      <c r="H6558">
        <f>VLOOKUP($B6558,產品!$A$1:$E$61,4,FALSE)*(1-$G6558)*$F6558</f>
        <v>87150</v>
      </c>
      <c r="I6558" s="58">
        <f>$H6558-VLOOKUP($B6558,產品!$A$2:$E$61,5,FALSE)*F6558-$R6558</f>
        <v>12342.75</v>
      </c>
      <c r="J6558">
        <f t="shared" si="306"/>
        <v>2023</v>
      </c>
      <c r="P6558" t="str">
        <f>MID(VLOOKUP($D6558,業務!$A$1:$E$11,2,FALSE),FIND("/",VLOOKUP($D6558,業務!$A$1:$E$11,2,FALSE))+1,2)</f>
        <v>經理</v>
      </c>
      <c r="Q6558">
        <f t="shared" si="307"/>
        <v>1.4999999999999999E-2</v>
      </c>
      <c r="R6558">
        <f t="shared" si="308"/>
        <v>1307.25</v>
      </c>
    </row>
    <row r="6559" spans="1:18" ht="15.75" customHeight="1">
      <c r="A6559" s="19">
        <v>6558</v>
      </c>
      <c r="B6559" s="4">
        <v>57</v>
      </c>
      <c r="C6559" s="15">
        <v>116</v>
      </c>
      <c r="D6559" s="21">
        <v>1</v>
      </c>
      <c r="E6559" s="22">
        <v>45105</v>
      </c>
      <c r="F6559" s="26">
        <v>10</v>
      </c>
      <c r="G6559" s="24">
        <v>0.06</v>
      </c>
      <c r="H6559">
        <f>VLOOKUP($B6559,產品!$A$1:$E$61,4,FALSE)*(1-$G6559)*$F6559</f>
        <v>169200</v>
      </c>
      <c r="I6559" s="58">
        <f>$H6559-VLOOKUP($B6559,產品!$A$2:$E$61,5,FALSE)*F6559-$R6559</f>
        <v>41508</v>
      </c>
      <c r="J6559">
        <f t="shared" si="306"/>
        <v>2023</v>
      </c>
      <c r="P6559" t="str">
        <f>MID(VLOOKUP($D6559,業務!$A$1:$E$11,2,FALSE),FIND("/",VLOOKUP($D6559,業務!$A$1:$E$11,2,FALSE))+1,2)</f>
        <v>專員</v>
      </c>
      <c r="Q6559">
        <f t="shared" si="307"/>
        <v>0.01</v>
      </c>
      <c r="R6559">
        <f t="shared" si="308"/>
        <v>1692</v>
      </c>
    </row>
    <row r="6560" spans="1:18" ht="15.75" customHeight="1">
      <c r="A6560" s="19">
        <v>6559</v>
      </c>
      <c r="B6560" s="4">
        <v>31</v>
      </c>
      <c r="C6560" s="15">
        <v>10</v>
      </c>
      <c r="D6560" s="21">
        <v>3</v>
      </c>
      <c r="E6560" s="22">
        <v>45105</v>
      </c>
      <c r="F6560" s="26">
        <v>30</v>
      </c>
      <c r="G6560" s="24">
        <v>0.14000000000000001</v>
      </c>
      <c r="H6560">
        <f>VLOOKUP($B6560,產品!$A$1:$E$61,4,FALSE)*(1-$G6560)*$F6560</f>
        <v>180600</v>
      </c>
      <c r="I6560" s="58">
        <f>$H6560-VLOOKUP($B6560,產品!$A$2:$E$61,5,FALSE)*F6560-$R6560</f>
        <v>51710.400000000001</v>
      </c>
      <c r="J6560">
        <f t="shared" si="306"/>
        <v>2023</v>
      </c>
      <c r="P6560" t="str">
        <f>MID(VLOOKUP($D6560,業務!$A$1:$E$11,2,FALSE),FIND("/",VLOOKUP($D6560,業務!$A$1:$E$11,2,FALSE))+1,2)</f>
        <v>協理</v>
      </c>
      <c r="Q6560">
        <f t="shared" si="307"/>
        <v>1.6E-2</v>
      </c>
      <c r="R6560">
        <f t="shared" si="308"/>
        <v>2889.6</v>
      </c>
    </row>
    <row r="6561" spans="1:18" ht="15.75" customHeight="1">
      <c r="A6561" s="19">
        <v>6560</v>
      </c>
      <c r="B6561" s="4">
        <v>26</v>
      </c>
      <c r="C6561" s="15">
        <v>8</v>
      </c>
      <c r="D6561" s="21">
        <v>4</v>
      </c>
      <c r="E6561" s="22">
        <v>45105</v>
      </c>
      <c r="F6561" s="26">
        <v>1</v>
      </c>
      <c r="G6561" s="24">
        <v>0.11</v>
      </c>
      <c r="H6561">
        <f>VLOOKUP($B6561,產品!$A$1:$E$61,4,FALSE)*(1-$G6561)*$F6561</f>
        <v>5785</v>
      </c>
      <c r="I6561" s="58">
        <f>$H6561-VLOOKUP($B6561,產品!$A$2:$E$61,5,FALSE)*F6561-$R6561</f>
        <v>1815.58</v>
      </c>
      <c r="J6561">
        <f t="shared" si="306"/>
        <v>2023</v>
      </c>
      <c r="P6561" t="str">
        <f>MID(VLOOKUP($D6561,業務!$A$1:$E$11,2,FALSE),FIND("/",VLOOKUP($D6561,業務!$A$1:$E$11,2,FALSE))+1,2)</f>
        <v>副理</v>
      </c>
      <c r="Q6561">
        <f t="shared" si="307"/>
        <v>1.2E-2</v>
      </c>
      <c r="R6561">
        <f t="shared" si="308"/>
        <v>69.42</v>
      </c>
    </row>
    <row r="6562" spans="1:18" ht="15.75" customHeight="1">
      <c r="A6562" s="19">
        <v>6561</v>
      </c>
      <c r="B6562" s="4">
        <v>50</v>
      </c>
      <c r="C6562" s="15">
        <v>290</v>
      </c>
      <c r="D6562" s="21">
        <v>6</v>
      </c>
      <c r="E6562" s="33">
        <v>45105</v>
      </c>
      <c r="F6562" s="14">
        <v>15</v>
      </c>
      <c r="G6562" s="34">
        <v>0.14000000000000001</v>
      </c>
      <c r="H6562">
        <f>VLOOKUP($B6562,產品!$A$1:$E$61,4,FALSE)*(1-$G6562)*$F6562</f>
        <v>232200</v>
      </c>
      <c r="I6562" s="58">
        <f>$H6562-VLOOKUP($B6562,產品!$A$2:$E$61,5,FALSE)*F6562-$R6562</f>
        <v>40878</v>
      </c>
      <c r="J6562">
        <f t="shared" si="306"/>
        <v>2023</v>
      </c>
      <c r="P6562" t="str">
        <f>MID(VLOOKUP($D6562,業務!$A$1:$E$11,2,FALSE),FIND("/",VLOOKUP($D6562,業務!$A$1:$E$11,2,FALSE))+1,2)</f>
        <v>專員</v>
      </c>
      <c r="Q6562">
        <f t="shared" si="307"/>
        <v>0.01</v>
      </c>
      <c r="R6562">
        <f t="shared" si="308"/>
        <v>2322</v>
      </c>
    </row>
    <row r="6563" spans="1:18" ht="15.75" customHeight="1">
      <c r="A6563" s="19">
        <v>6562</v>
      </c>
      <c r="B6563" s="4">
        <v>20</v>
      </c>
      <c r="C6563" s="15">
        <v>2</v>
      </c>
      <c r="D6563" s="21">
        <v>3</v>
      </c>
      <c r="E6563" s="22">
        <v>45106</v>
      </c>
      <c r="F6563" s="26">
        <v>21</v>
      </c>
      <c r="G6563" s="24">
        <v>0.1</v>
      </c>
      <c r="H6563">
        <f>VLOOKUP($B6563,產品!$A$1:$E$61,4,FALSE)*(1-$G6563)*$F6563</f>
        <v>34020</v>
      </c>
      <c r="I6563" s="58">
        <f>$H6563-VLOOKUP($B6563,產品!$A$2:$E$61,5,FALSE)*F6563-$R6563</f>
        <v>18355.68</v>
      </c>
      <c r="J6563">
        <f t="shared" si="306"/>
        <v>2023</v>
      </c>
      <c r="P6563" t="str">
        <f>MID(VLOOKUP($D6563,業務!$A$1:$E$11,2,FALSE),FIND("/",VLOOKUP($D6563,業務!$A$1:$E$11,2,FALSE))+1,2)</f>
        <v>協理</v>
      </c>
      <c r="Q6563">
        <f t="shared" si="307"/>
        <v>1.6E-2</v>
      </c>
      <c r="R6563">
        <f t="shared" si="308"/>
        <v>544.32000000000005</v>
      </c>
    </row>
    <row r="6564" spans="1:18" ht="15.75" customHeight="1">
      <c r="A6564" s="19">
        <v>6563</v>
      </c>
      <c r="B6564" s="4">
        <v>3</v>
      </c>
      <c r="C6564" s="15">
        <v>276</v>
      </c>
      <c r="D6564" s="21">
        <v>3</v>
      </c>
      <c r="E6564" s="22">
        <v>45106</v>
      </c>
      <c r="F6564" s="26">
        <v>40</v>
      </c>
      <c r="G6564" s="24">
        <v>0.17</v>
      </c>
      <c r="H6564">
        <f>VLOOKUP($B6564,產品!$A$1:$E$61,4,FALSE)*(1-$G6564)*$F6564</f>
        <v>33200</v>
      </c>
      <c r="I6564" s="58">
        <f>$H6564-VLOOKUP($B6564,產品!$A$2:$E$61,5,FALSE)*F6564-$R6564</f>
        <v>16668.8</v>
      </c>
      <c r="J6564">
        <f t="shared" si="306"/>
        <v>2023</v>
      </c>
      <c r="P6564" t="str">
        <f>MID(VLOOKUP($D6564,業務!$A$1:$E$11,2,FALSE),FIND("/",VLOOKUP($D6564,業務!$A$1:$E$11,2,FALSE))+1,2)</f>
        <v>協理</v>
      </c>
      <c r="Q6564">
        <f t="shared" si="307"/>
        <v>1.6E-2</v>
      </c>
      <c r="R6564">
        <f t="shared" si="308"/>
        <v>531.20000000000005</v>
      </c>
    </row>
    <row r="6565" spans="1:18" ht="15.75" customHeight="1">
      <c r="A6565" s="19">
        <v>6564</v>
      </c>
      <c r="B6565" s="4">
        <v>15</v>
      </c>
      <c r="C6565" s="15">
        <v>273</v>
      </c>
      <c r="D6565" s="21">
        <v>5</v>
      </c>
      <c r="E6565" s="33">
        <v>45106</v>
      </c>
      <c r="F6565" s="14">
        <v>100</v>
      </c>
      <c r="G6565" s="34">
        <v>7.0000000000000007E-2</v>
      </c>
      <c r="H6565">
        <f>VLOOKUP($B6565,產品!$A$1:$E$61,4,FALSE)*(1-$G6565)*$F6565</f>
        <v>167400</v>
      </c>
      <c r="I6565" s="58">
        <f>$H6565-VLOOKUP($B6565,產品!$A$2:$E$61,5,FALSE)*F6565-$R6565</f>
        <v>93726</v>
      </c>
      <c r="J6565">
        <f t="shared" si="306"/>
        <v>2023</v>
      </c>
      <c r="P6565" t="str">
        <f>MID(VLOOKUP($D6565,業務!$A$1:$E$11,2,FALSE),FIND("/",VLOOKUP($D6565,業務!$A$1:$E$11,2,FALSE))+1,2)</f>
        <v>專員</v>
      </c>
      <c r="Q6565">
        <f t="shared" si="307"/>
        <v>0.01</v>
      </c>
      <c r="R6565">
        <f t="shared" si="308"/>
        <v>1674</v>
      </c>
    </row>
    <row r="6566" spans="1:18" ht="15.75" customHeight="1">
      <c r="A6566" s="19">
        <v>6565</v>
      </c>
      <c r="B6566" s="4">
        <v>55</v>
      </c>
      <c r="C6566" s="15">
        <v>262</v>
      </c>
      <c r="D6566" s="21">
        <v>5</v>
      </c>
      <c r="E6566" s="22">
        <v>45107</v>
      </c>
      <c r="F6566" s="26">
        <v>7</v>
      </c>
      <c r="G6566" s="24">
        <v>0.17</v>
      </c>
      <c r="H6566">
        <f>VLOOKUP($B6566,產品!$A$1:$E$61,4,FALSE)*(1-$G6566)*$F6566</f>
        <v>116200</v>
      </c>
      <c r="I6566" s="58">
        <f>$H6566-VLOOKUP($B6566,產品!$A$2:$E$61,5,FALSE)*F6566-$R6566</f>
        <v>17038</v>
      </c>
      <c r="J6566">
        <f t="shared" si="306"/>
        <v>2023</v>
      </c>
      <c r="P6566" t="str">
        <f>MID(VLOOKUP($D6566,業務!$A$1:$E$11,2,FALSE),FIND("/",VLOOKUP($D6566,業務!$A$1:$E$11,2,FALSE))+1,2)</f>
        <v>專員</v>
      </c>
      <c r="Q6566">
        <f t="shared" si="307"/>
        <v>0.01</v>
      </c>
      <c r="R6566">
        <f t="shared" si="308"/>
        <v>1162</v>
      </c>
    </row>
    <row r="6567" spans="1:18" ht="15.75" customHeight="1">
      <c r="A6567" s="19">
        <v>6566</v>
      </c>
      <c r="B6567" s="4">
        <v>54</v>
      </c>
      <c r="C6567" s="15">
        <v>136</v>
      </c>
      <c r="D6567" s="21">
        <v>9</v>
      </c>
      <c r="E6567" s="33">
        <v>45107</v>
      </c>
      <c r="F6567" s="14">
        <v>11</v>
      </c>
      <c r="G6567" s="34">
        <v>0.12</v>
      </c>
      <c r="H6567">
        <f>VLOOKUP($B6567,產品!$A$1:$E$61,4,FALSE)*(1-$G6567)*$F6567</f>
        <v>174240</v>
      </c>
      <c r="I6567" s="58">
        <f>$H6567-VLOOKUP($B6567,產品!$A$2:$E$61,5,FALSE)*F6567-$R6567</f>
        <v>33026.400000000001</v>
      </c>
      <c r="J6567">
        <f t="shared" si="306"/>
        <v>2023</v>
      </c>
      <c r="P6567" t="str">
        <f>MID(VLOOKUP($D6567,業務!$A$1:$E$11,2,FALSE),FIND("/",VLOOKUP($D6567,業務!$A$1:$E$11,2,FALSE))+1,2)</f>
        <v>經理</v>
      </c>
      <c r="Q6567">
        <f t="shared" si="307"/>
        <v>1.4999999999999999E-2</v>
      </c>
      <c r="R6567">
        <f t="shared" si="308"/>
        <v>2613.6</v>
      </c>
    </row>
    <row r="6568" spans="1:18" ht="15.75" customHeight="1">
      <c r="A6568" s="19">
        <v>6567</v>
      </c>
      <c r="B6568" s="4">
        <v>28</v>
      </c>
      <c r="C6568" s="15">
        <v>123</v>
      </c>
      <c r="D6568" s="21">
        <v>8</v>
      </c>
      <c r="E6568" s="33">
        <v>45108</v>
      </c>
      <c r="F6568" s="14">
        <v>9</v>
      </c>
      <c r="G6568" s="34">
        <v>0.05</v>
      </c>
      <c r="H6568">
        <f>VLOOKUP($B6568,產品!$A$1:$E$61,4,FALSE)*(1-$G6568)*$F6568</f>
        <v>64125</v>
      </c>
      <c r="I6568" s="58">
        <f>$H6568-VLOOKUP($B6568,產品!$A$2:$E$61,5,FALSE)*F6568-$R6568</f>
        <v>22983.75</v>
      </c>
      <c r="J6568">
        <f t="shared" si="306"/>
        <v>2023</v>
      </c>
      <c r="P6568" t="str">
        <f>MID(VLOOKUP($D6568,業務!$A$1:$E$11,2,FALSE),FIND("/",VLOOKUP($D6568,業務!$A$1:$E$11,2,FALSE))+1,2)</f>
        <v>專員</v>
      </c>
      <c r="Q6568">
        <f t="shared" si="307"/>
        <v>0.01</v>
      </c>
      <c r="R6568">
        <f t="shared" si="308"/>
        <v>641.25</v>
      </c>
    </row>
    <row r="6569" spans="1:18" ht="15.75" customHeight="1">
      <c r="A6569" s="19">
        <v>6568</v>
      </c>
      <c r="B6569" s="4">
        <v>42</v>
      </c>
      <c r="C6569" s="15">
        <v>10</v>
      </c>
      <c r="D6569" s="21">
        <v>8</v>
      </c>
      <c r="E6569" s="22">
        <v>45109</v>
      </c>
      <c r="F6569" s="26">
        <v>9</v>
      </c>
      <c r="G6569" s="24">
        <v>0.12</v>
      </c>
      <c r="H6569">
        <f>VLOOKUP($B6569,產品!$A$1:$E$61,4,FALSE)*(1-$G6569)*$F6569</f>
        <v>118800</v>
      </c>
      <c r="I6569" s="58">
        <f>$H6569-VLOOKUP($B6569,產品!$A$2:$E$61,5,FALSE)*F6569-$R6569</f>
        <v>29862</v>
      </c>
      <c r="J6569">
        <f t="shared" si="306"/>
        <v>2023</v>
      </c>
      <c r="P6569" t="str">
        <f>MID(VLOOKUP($D6569,業務!$A$1:$E$11,2,FALSE),FIND("/",VLOOKUP($D6569,業務!$A$1:$E$11,2,FALSE))+1,2)</f>
        <v>專員</v>
      </c>
      <c r="Q6569">
        <f t="shared" si="307"/>
        <v>0.01</v>
      </c>
      <c r="R6569">
        <f t="shared" si="308"/>
        <v>1188</v>
      </c>
    </row>
    <row r="6570" spans="1:18" ht="15.75" customHeight="1">
      <c r="A6570" s="19">
        <v>6569</v>
      </c>
      <c r="B6570" s="4">
        <v>35</v>
      </c>
      <c r="C6570" s="15">
        <v>121</v>
      </c>
      <c r="D6570" s="21">
        <v>4</v>
      </c>
      <c r="E6570" s="22">
        <v>45109</v>
      </c>
      <c r="F6570" s="26">
        <v>14</v>
      </c>
      <c r="G6570" s="24">
        <v>7.0000000000000007E-2</v>
      </c>
      <c r="H6570">
        <f>VLOOKUP($B6570,產品!$A$1:$E$61,4,FALSE)*(1-$G6570)*$F6570</f>
        <v>110669.99999999999</v>
      </c>
      <c r="I6570" s="58">
        <f>$H6570-VLOOKUP($B6570,產品!$A$2:$E$61,5,FALSE)*F6570-$R6570</f>
        <v>37941.959999999985</v>
      </c>
      <c r="J6570">
        <f t="shared" si="306"/>
        <v>2023</v>
      </c>
      <c r="P6570" t="str">
        <f>MID(VLOOKUP($D6570,業務!$A$1:$E$11,2,FALSE),FIND("/",VLOOKUP($D6570,業務!$A$1:$E$11,2,FALSE))+1,2)</f>
        <v>副理</v>
      </c>
      <c r="Q6570">
        <f t="shared" si="307"/>
        <v>1.2E-2</v>
      </c>
      <c r="R6570">
        <f t="shared" si="308"/>
        <v>1328.04</v>
      </c>
    </row>
    <row r="6571" spans="1:18" ht="15.75" customHeight="1">
      <c r="A6571" s="19">
        <v>6570</v>
      </c>
      <c r="B6571" s="4">
        <v>29</v>
      </c>
      <c r="C6571" s="15">
        <v>6</v>
      </c>
      <c r="D6571" s="21">
        <v>3</v>
      </c>
      <c r="E6571" s="22">
        <v>45109</v>
      </c>
      <c r="F6571" s="26">
        <v>5</v>
      </c>
      <c r="G6571" s="24">
        <v>0.06</v>
      </c>
      <c r="H6571">
        <f>VLOOKUP($B6571,產品!$A$1:$E$61,4,FALSE)*(1-$G6571)*$F6571</f>
        <v>28200</v>
      </c>
      <c r="I6571" s="58">
        <f>$H6571-VLOOKUP($B6571,產品!$A$2:$E$61,5,FALSE)*F6571-$R6571</f>
        <v>9748.7999999999993</v>
      </c>
      <c r="J6571">
        <f t="shared" si="306"/>
        <v>2023</v>
      </c>
      <c r="P6571" t="str">
        <f>MID(VLOOKUP($D6571,業務!$A$1:$E$11,2,FALSE),FIND("/",VLOOKUP($D6571,業務!$A$1:$E$11,2,FALSE))+1,2)</f>
        <v>協理</v>
      </c>
      <c r="Q6571">
        <f t="shared" si="307"/>
        <v>1.6E-2</v>
      </c>
      <c r="R6571">
        <f t="shared" si="308"/>
        <v>451.2</v>
      </c>
    </row>
    <row r="6572" spans="1:18" ht="15.75" customHeight="1">
      <c r="A6572" s="19">
        <v>6571</v>
      </c>
      <c r="B6572" s="4">
        <v>34</v>
      </c>
      <c r="C6572" s="15">
        <v>10</v>
      </c>
      <c r="D6572" s="21">
        <v>4</v>
      </c>
      <c r="E6572" s="22">
        <v>45109</v>
      </c>
      <c r="F6572" s="26">
        <v>5</v>
      </c>
      <c r="G6572" s="24">
        <v>0.18</v>
      </c>
      <c r="H6572">
        <f>VLOOKUP($B6572,產品!$A$1:$E$61,4,FALSE)*(1-$G6572)*$F6572</f>
        <v>32800.000000000007</v>
      </c>
      <c r="I6572" s="58">
        <f>$H6572-VLOOKUP($B6572,產品!$A$2:$E$61,5,FALSE)*F6572-$R6572</f>
        <v>8406.4000000000069</v>
      </c>
      <c r="J6572">
        <f t="shared" si="306"/>
        <v>2023</v>
      </c>
      <c r="P6572" t="str">
        <f>MID(VLOOKUP($D6572,業務!$A$1:$E$11,2,FALSE),FIND("/",VLOOKUP($D6572,業務!$A$1:$E$11,2,FALSE))+1,2)</f>
        <v>副理</v>
      </c>
      <c r="Q6572">
        <f t="shared" si="307"/>
        <v>1.2E-2</v>
      </c>
      <c r="R6572">
        <f t="shared" si="308"/>
        <v>393.60000000000008</v>
      </c>
    </row>
    <row r="6573" spans="1:18" ht="15.75" customHeight="1">
      <c r="A6573" s="19">
        <v>6572</v>
      </c>
      <c r="B6573" s="4">
        <v>14</v>
      </c>
      <c r="C6573" s="15">
        <v>265</v>
      </c>
      <c r="D6573" s="21">
        <v>10</v>
      </c>
      <c r="E6573" s="33">
        <v>45109</v>
      </c>
      <c r="F6573" s="14">
        <v>80</v>
      </c>
      <c r="G6573" s="34">
        <v>0.13</v>
      </c>
      <c r="H6573">
        <f>VLOOKUP($B6573,產品!$A$1:$E$61,4,FALSE)*(1-$G6573)*$F6573</f>
        <v>125280</v>
      </c>
      <c r="I6573" s="58">
        <f>$H6573-VLOOKUP($B6573,產品!$A$2:$E$61,5,FALSE)*F6573-$R6573</f>
        <v>66427.199999999997</v>
      </c>
      <c r="J6573">
        <f t="shared" si="306"/>
        <v>2023</v>
      </c>
      <c r="P6573" t="str">
        <f>MID(VLOOKUP($D6573,業務!$A$1:$E$11,2,FALSE),FIND("/",VLOOKUP($D6573,業務!$A$1:$E$11,2,FALSE))+1,2)</f>
        <v>專員</v>
      </c>
      <c r="Q6573">
        <f t="shared" si="307"/>
        <v>0.01</v>
      </c>
      <c r="R6573">
        <f t="shared" si="308"/>
        <v>1252.8</v>
      </c>
    </row>
    <row r="6574" spans="1:18" ht="15.75" customHeight="1">
      <c r="A6574" s="19">
        <v>6573</v>
      </c>
      <c r="B6574" s="4">
        <v>33</v>
      </c>
      <c r="C6574" s="15">
        <v>290</v>
      </c>
      <c r="D6574" s="21">
        <v>2</v>
      </c>
      <c r="E6574" s="22">
        <v>45110</v>
      </c>
      <c r="F6574" s="26">
        <v>5</v>
      </c>
      <c r="G6574" s="24">
        <v>0.15</v>
      </c>
      <c r="H6574">
        <f>VLOOKUP($B6574,產品!$A$1:$E$61,4,FALSE)*(1-$G6574)*$F6574</f>
        <v>31875</v>
      </c>
      <c r="I6574" s="58">
        <f>$H6574-VLOOKUP($B6574,產品!$A$2:$E$61,5,FALSE)*F6574-$R6574</f>
        <v>8896.875</v>
      </c>
      <c r="J6574">
        <f t="shared" si="306"/>
        <v>2023</v>
      </c>
      <c r="P6574" t="str">
        <f>MID(VLOOKUP($D6574,業務!$A$1:$E$11,2,FALSE),FIND("/",VLOOKUP($D6574,業務!$A$1:$E$11,2,FALSE))+1,2)</f>
        <v>經理</v>
      </c>
      <c r="Q6574">
        <f t="shared" si="307"/>
        <v>1.4999999999999999E-2</v>
      </c>
      <c r="R6574">
        <f t="shared" si="308"/>
        <v>478.125</v>
      </c>
    </row>
    <row r="6575" spans="1:18" ht="15.75" customHeight="1">
      <c r="A6575" s="19">
        <v>6574</v>
      </c>
      <c r="B6575" s="4">
        <v>32</v>
      </c>
      <c r="C6575" s="15">
        <v>118</v>
      </c>
      <c r="D6575" s="21">
        <v>7</v>
      </c>
      <c r="E6575" s="22">
        <v>45110</v>
      </c>
      <c r="F6575" s="26">
        <v>30</v>
      </c>
      <c r="G6575" s="24">
        <v>0.09</v>
      </c>
      <c r="H6575">
        <f>VLOOKUP($B6575,產品!$A$1:$E$61,4,FALSE)*(1-$G6575)*$F6575</f>
        <v>204750</v>
      </c>
      <c r="I6575" s="58">
        <f>$H6575-VLOOKUP($B6575,產品!$A$2:$E$61,5,FALSE)*F6575-$R6575</f>
        <v>67293</v>
      </c>
      <c r="J6575">
        <f t="shared" si="306"/>
        <v>2023</v>
      </c>
      <c r="P6575" t="str">
        <f>MID(VLOOKUP($D6575,業務!$A$1:$E$11,2,FALSE),FIND("/",VLOOKUP($D6575,業務!$A$1:$E$11,2,FALSE))+1,2)</f>
        <v>副理</v>
      </c>
      <c r="Q6575">
        <f t="shared" si="307"/>
        <v>1.2E-2</v>
      </c>
      <c r="R6575">
        <f t="shared" si="308"/>
        <v>2457</v>
      </c>
    </row>
    <row r="6576" spans="1:18" ht="15.75" customHeight="1">
      <c r="A6576" s="19">
        <v>6575</v>
      </c>
      <c r="B6576" s="4">
        <v>25</v>
      </c>
      <c r="C6576" s="15">
        <v>290</v>
      </c>
      <c r="D6576" s="21">
        <v>4</v>
      </c>
      <c r="E6576" s="33">
        <v>45110</v>
      </c>
      <c r="F6576" s="14">
        <v>1</v>
      </c>
      <c r="G6576" s="34">
        <v>0.19</v>
      </c>
      <c r="H6576">
        <f>VLOOKUP($B6576,產品!$A$1:$E$61,4,FALSE)*(1-$G6576)*$F6576</f>
        <v>4860</v>
      </c>
      <c r="I6576" s="58">
        <f>$H6576-VLOOKUP($B6576,產品!$A$2:$E$61,5,FALSE)*F6576-$R6576</f>
        <v>1201.68</v>
      </c>
      <c r="J6576">
        <f t="shared" si="306"/>
        <v>2023</v>
      </c>
      <c r="P6576" t="str">
        <f>MID(VLOOKUP($D6576,業務!$A$1:$E$11,2,FALSE),FIND("/",VLOOKUP($D6576,業務!$A$1:$E$11,2,FALSE))+1,2)</f>
        <v>副理</v>
      </c>
      <c r="Q6576">
        <f t="shared" si="307"/>
        <v>1.2E-2</v>
      </c>
      <c r="R6576">
        <f t="shared" si="308"/>
        <v>58.32</v>
      </c>
    </row>
    <row r="6577" spans="1:18" ht="15.75" customHeight="1">
      <c r="A6577" s="19">
        <v>6576</v>
      </c>
      <c r="B6577" s="4">
        <v>48</v>
      </c>
      <c r="C6577" s="15">
        <v>284</v>
      </c>
      <c r="D6577" s="21">
        <v>8</v>
      </c>
      <c r="E6577" s="33">
        <v>45111</v>
      </c>
      <c r="F6577" s="14">
        <v>7</v>
      </c>
      <c r="G6577" s="34">
        <v>0.06</v>
      </c>
      <c r="H6577">
        <f>VLOOKUP($B6577,產品!$A$1:$E$61,4,FALSE)*(1-$G6577)*$F6577</f>
        <v>144760</v>
      </c>
      <c r="I6577" s="58">
        <f>$H6577-VLOOKUP($B6577,產品!$A$2:$E$61,5,FALSE)*F6577-$R6577</f>
        <v>43212.4</v>
      </c>
      <c r="J6577">
        <f t="shared" si="306"/>
        <v>2023</v>
      </c>
      <c r="P6577" t="str">
        <f>MID(VLOOKUP($D6577,業務!$A$1:$E$11,2,FALSE),FIND("/",VLOOKUP($D6577,業務!$A$1:$E$11,2,FALSE))+1,2)</f>
        <v>專員</v>
      </c>
      <c r="Q6577">
        <f t="shared" si="307"/>
        <v>0.01</v>
      </c>
      <c r="R6577">
        <f t="shared" si="308"/>
        <v>1447.6000000000001</v>
      </c>
    </row>
    <row r="6578" spans="1:18" ht="15.75" customHeight="1">
      <c r="A6578" s="19">
        <v>6577</v>
      </c>
      <c r="B6578" s="4">
        <v>53</v>
      </c>
      <c r="C6578" s="15">
        <v>270</v>
      </c>
      <c r="D6578" s="21">
        <v>3</v>
      </c>
      <c r="E6578" s="33">
        <v>45111</v>
      </c>
      <c r="F6578" s="14">
        <v>4</v>
      </c>
      <c r="G6578" s="34">
        <v>0.09</v>
      </c>
      <c r="H6578">
        <f>VLOOKUP($B6578,產品!$A$1:$E$61,4,FALSE)*(1-$G6578)*$F6578</f>
        <v>54600</v>
      </c>
      <c r="I6578" s="58">
        <f>$H6578-VLOOKUP($B6578,產品!$A$2:$E$61,5,FALSE)*F6578-$R6578</f>
        <v>11726.4</v>
      </c>
      <c r="J6578">
        <f t="shared" si="306"/>
        <v>2023</v>
      </c>
      <c r="P6578" t="str">
        <f>MID(VLOOKUP($D6578,業務!$A$1:$E$11,2,FALSE),FIND("/",VLOOKUP($D6578,業務!$A$1:$E$11,2,FALSE))+1,2)</f>
        <v>協理</v>
      </c>
      <c r="Q6578">
        <f t="shared" si="307"/>
        <v>1.6E-2</v>
      </c>
      <c r="R6578">
        <f t="shared" si="308"/>
        <v>873.6</v>
      </c>
    </row>
    <row r="6579" spans="1:18" ht="15.75" customHeight="1">
      <c r="A6579" s="19">
        <v>6578</v>
      </c>
      <c r="B6579" s="4">
        <v>5</v>
      </c>
      <c r="C6579" s="15">
        <v>9</v>
      </c>
      <c r="D6579" s="21">
        <v>7</v>
      </c>
      <c r="E6579" s="22">
        <v>45112</v>
      </c>
      <c r="F6579" s="26">
        <v>300</v>
      </c>
      <c r="G6579" s="24">
        <v>0.13</v>
      </c>
      <c r="H6579">
        <f>VLOOKUP($B6579,產品!$A$1:$E$61,4,FALSE)*(1-$G6579)*$F6579</f>
        <v>261000</v>
      </c>
      <c r="I6579" s="58">
        <f>$H6579-VLOOKUP($B6579,產品!$A$2:$E$61,5,FALSE)*F6579-$R6579</f>
        <v>137868</v>
      </c>
      <c r="J6579">
        <f t="shared" si="306"/>
        <v>2023</v>
      </c>
      <c r="P6579" t="str">
        <f>MID(VLOOKUP($D6579,業務!$A$1:$E$11,2,FALSE),FIND("/",VLOOKUP($D6579,業務!$A$1:$E$11,2,FALSE))+1,2)</f>
        <v>副理</v>
      </c>
      <c r="Q6579">
        <f t="shared" si="307"/>
        <v>1.2E-2</v>
      </c>
      <c r="R6579">
        <f t="shared" si="308"/>
        <v>3132</v>
      </c>
    </row>
    <row r="6580" spans="1:18" ht="15.75" customHeight="1">
      <c r="A6580" s="19">
        <v>6579</v>
      </c>
      <c r="B6580" s="4">
        <v>3</v>
      </c>
      <c r="C6580" s="15">
        <v>6</v>
      </c>
      <c r="D6580" s="21">
        <v>10</v>
      </c>
      <c r="E6580" s="22">
        <v>45113</v>
      </c>
      <c r="F6580" s="26">
        <v>20</v>
      </c>
      <c r="G6580" s="24">
        <v>0.11</v>
      </c>
      <c r="H6580">
        <f>VLOOKUP($B6580,產品!$A$1:$E$61,4,FALSE)*(1-$G6580)*$F6580</f>
        <v>17800</v>
      </c>
      <c r="I6580" s="58">
        <f>$H6580-VLOOKUP($B6580,產品!$A$2:$E$61,5,FALSE)*F6580-$R6580</f>
        <v>9622</v>
      </c>
      <c r="J6580">
        <f t="shared" si="306"/>
        <v>2023</v>
      </c>
      <c r="P6580" t="str">
        <f>MID(VLOOKUP($D6580,業務!$A$1:$E$11,2,FALSE),FIND("/",VLOOKUP($D6580,業務!$A$1:$E$11,2,FALSE))+1,2)</f>
        <v>專員</v>
      </c>
      <c r="Q6580">
        <f t="shared" si="307"/>
        <v>0.01</v>
      </c>
      <c r="R6580">
        <f t="shared" si="308"/>
        <v>178</v>
      </c>
    </row>
    <row r="6581" spans="1:18" ht="15.75" customHeight="1">
      <c r="A6581" s="19">
        <v>6580</v>
      </c>
      <c r="B6581" s="4">
        <v>21</v>
      </c>
      <c r="C6581" s="15">
        <v>269</v>
      </c>
      <c r="D6581" s="21">
        <v>10</v>
      </c>
      <c r="E6581" s="22">
        <v>45113</v>
      </c>
      <c r="F6581" s="26">
        <v>70</v>
      </c>
      <c r="G6581" s="24">
        <v>0.16</v>
      </c>
      <c r="H6581">
        <f>VLOOKUP($B6581,產品!$A$1:$E$61,4,FALSE)*(1-$G6581)*$F6581</f>
        <v>105840</v>
      </c>
      <c r="I6581" s="58">
        <f>$H6581-VLOOKUP($B6581,產品!$A$2:$E$61,5,FALSE)*F6581-$R6581</f>
        <v>54381.599999999999</v>
      </c>
      <c r="J6581">
        <f t="shared" si="306"/>
        <v>2023</v>
      </c>
      <c r="P6581" t="str">
        <f>MID(VLOOKUP($D6581,業務!$A$1:$E$11,2,FALSE),FIND("/",VLOOKUP($D6581,業務!$A$1:$E$11,2,FALSE))+1,2)</f>
        <v>專員</v>
      </c>
      <c r="Q6581">
        <f t="shared" si="307"/>
        <v>0.01</v>
      </c>
      <c r="R6581">
        <f t="shared" si="308"/>
        <v>1058.4000000000001</v>
      </c>
    </row>
    <row r="6582" spans="1:18" ht="15.75" customHeight="1">
      <c r="A6582" s="19">
        <v>6581</v>
      </c>
      <c r="B6582" s="4">
        <v>17</v>
      </c>
      <c r="C6582" s="15">
        <v>276</v>
      </c>
      <c r="D6582" s="21">
        <v>3</v>
      </c>
      <c r="E6582" s="33">
        <v>45113</v>
      </c>
      <c r="F6582" s="14">
        <v>50</v>
      </c>
      <c r="G6582" s="34">
        <v>0.05</v>
      </c>
      <c r="H6582">
        <f>VLOOKUP($B6582,產品!$A$1:$E$61,4,FALSE)*(1-$G6582)*$F6582</f>
        <v>85500</v>
      </c>
      <c r="I6582" s="58">
        <f>$H6582-VLOOKUP($B6582,產品!$A$2:$E$61,5,FALSE)*F6582-$R6582</f>
        <v>48132</v>
      </c>
      <c r="J6582">
        <f t="shared" si="306"/>
        <v>2023</v>
      </c>
      <c r="P6582" t="str">
        <f>MID(VLOOKUP($D6582,業務!$A$1:$E$11,2,FALSE),FIND("/",VLOOKUP($D6582,業務!$A$1:$E$11,2,FALSE))+1,2)</f>
        <v>協理</v>
      </c>
      <c r="Q6582">
        <f t="shared" si="307"/>
        <v>1.6E-2</v>
      </c>
      <c r="R6582">
        <f t="shared" si="308"/>
        <v>1368</v>
      </c>
    </row>
    <row r="6583" spans="1:18" ht="15.75" customHeight="1">
      <c r="A6583" s="19">
        <v>6582</v>
      </c>
      <c r="B6583" s="4">
        <v>14</v>
      </c>
      <c r="C6583" s="15">
        <v>261</v>
      </c>
      <c r="D6583" s="21">
        <v>9</v>
      </c>
      <c r="E6583" s="22">
        <v>45114</v>
      </c>
      <c r="F6583" s="26">
        <v>90</v>
      </c>
      <c r="G6583" s="24">
        <v>0.14000000000000001</v>
      </c>
      <c r="H6583">
        <f>VLOOKUP($B6583,產品!$A$1:$E$61,4,FALSE)*(1-$G6583)*$F6583</f>
        <v>139320</v>
      </c>
      <c r="I6583" s="58">
        <f>$H6583-VLOOKUP($B6583,產品!$A$2:$E$61,5,FALSE)*F6583-$R6583</f>
        <v>72430.2</v>
      </c>
      <c r="J6583">
        <f t="shared" si="306"/>
        <v>2023</v>
      </c>
      <c r="P6583" t="str">
        <f>MID(VLOOKUP($D6583,業務!$A$1:$E$11,2,FALSE),FIND("/",VLOOKUP($D6583,業務!$A$1:$E$11,2,FALSE))+1,2)</f>
        <v>經理</v>
      </c>
      <c r="Q6583">
        <f t="shared" si="307"/>
        <v>1.4999999999999999E-2</v>
      </c>
      <c r="R6583">
        <f t="shared" si="308"/>
        <v>2089.7999999999997</v>
      </c>
    </row>
    <row r="6584" spans="1:18" ht="15.75" customHeight="1">
      <c r="A6584" s="19">
        <v>6583</v>
      </c>
      <c r="B6584" s="4">
        <v>4</v>
      </c>
      <c r="C6584" s="15">
        <v>4</v>
      </c>
      <c r="D6584" s="21">
        <v>2</v>
      </c>
      <c r="E6584" s="22">
        <v>45114</v>
      </c>
      <c r="F6584" s="26">
        <v>300</v>
      </c>
      <c r="G6584" s="24">
        <v>0.13</v>
      </c>
      <c r="H6584">
        <f>VLOOKUP($B6584,產品!$A$1:$E$61,4,FALSE)*(1-$G6584)*$F6584</f>
        <v>261000</v>
      </c>
      <c r="I6584" s="58">
        <f>$H6584-VLOOKUP($B6584,產品!$A$2:$E$61,5,FALSE)*F6584-$R6584</f>
        <v>137085</v>
      </c>
      <c r="J6584">
        <f t="shared" si="306"/>
        <v>2023</v>
      </c>
      <c r="P6584" t="str">
        <f>MID(VLOOKUP($D6584,業務!$A$1:$E$11,2,FALSE),FIND("/",VLOOKUP($D6584,業務!$A$1:$E$11,2,FALSE))+1,2)</f>
        <v>經理</v>
      </c>
      <c r="Q6584">
        <f t="shared" si="307"/>
        <v>1.4999999999999999E-2</v>
      </c>
      <c r="R6584">
        <f t="shared" si="308"/>
        <v>3915</v>
      </c>
    </row>
    <row r="6585" spans="1:18" ht="15.75" customHeight="1">
      <c r="A6585" s="19">
        <v>6584</v>
      </c>
      <c r="B6585" s="4">
        <v>37</v>
      </c>
      <c r="C6585" s="15">
        <v>268</v>
      </c>
      <c r="D6585" s="21">
        <v>2</v>
      </c>
      <c r="E6585" s="22">
        <v>45114</v>
      </c>
      <c r="F6585" s="26">
        <v>16</v>
      </c>
      <c r="G6585" s="24">
        <v>0.14000000000000001</v>
      </c>
      <c r="H6585">
        <f>VLOOKUP($B6585,產品!$A$1:$E$61,4,FALSE)*(1-$G6585)*$F6585</f>
        <v>165120</v>
      </c>
      <c r="I6585" s="58">
        <f>$H6585-VLOOKUP($B6585,產品!$A$2:$E$61,5,FALSE)*F6585-$R6585</f>
        <v>37843.199999999997</v>
      </c>
      <c r="J6585">
        <f t="shared" si="306"/>
        <v>2023</v>
      </c>
      <c r="P6585" t="str">
        <f>MID(VLOOKUP($D6585,業務!$A$1:$E$11,2,FALSE),FIND("/",VLOOKUP($D6585,業務!$A$1:$E$11,2,FALSE))+1,2)</f>
        <v>經理</v>
      </c>
      <c r="Q6585">
        <f t="shared" si="307"/>
        <v>1.4999999999999999E-2</v>
      </c>
      <c r="R6585">
        <f t="shared" si="308"/>
        <v>2476.7999999999997</v>
      </c>
    </row>
    <row r="6586" spans="1:18" ht="15.75" customHeight="1">
      <c r="A6586" s="19">
        <v>6585</v>
      </c>
      <c r="B6586" s="4">
        <v>13</v>
      </c>
      <c r="C6586" s="15">
        <v>12</v>
      </c>
      <c r="D6586" s="21">
        <v>9</v>
      </c>
      <c r="E6586" s="33">
        <v>45114</v>
      </c>
      <c r="F6586" s="14">
        <v>12</v>
      </c>
      <c r="G6586" s="34">
        <v>0.11</v>
      </c>
      <c r="H6586">
        <f>VLOOKUP($B6586,產品!$A$1:$E$61,4,FALSE)*(1-$G6586)*$F6586</f>
        <v>19224</v>
      </c>
      <c r="I6586" s="58">
        <f>$H6586-VLOOKUP($B6586,產品!$A$2:$E$61,5,FALSE)*F6586-$R6586</f>
        <v>10295.64</v>
      </c>
      <c r="J6586">
        <f t="shared" si="306"/>
        <v>2023</v>
      </c>
      <c r="P6586" t="str">
        <f>MID(VLOOKUP($D6586,業務!$A$1:$E$11,2,FALSE),FIND("/",VLOOKUP($D6586,業務!$A$1:$E$11,2,FALSE))+1,2)</f>
        <v>經理</v>
      </c>
      <c r="Q6586">
        <f t="shared" si="307"/>
        <v>1.4999999999999999E-2</v>
      </c>
      <c r="R6586">
        <f t="shared" si="308"/>
        <v>288.36</v>
      </c>
    </row>
    <row r="6587" spans="1:18" ht="15.75" customHeight="1">
      <c r="A6587" s="19">
        <v>6586</v>
      </c>
      <c r="B6587" s="4">
        <v>24</v>
      </c>
      <c r="C6587" s="15">
        <v>114</v>
      </c>
      <c r="D6587" s="21">
        <v>7</v>
      </c>
      <c r="E6587" s="33">
        <v>45114</v>
      </c>
      <c r="F6587" s="14">
        <v>70</v>
      </c>
      <c r="G6587" s="34">
        <v>0.12</v>
      </c>
      <c r="H6587">
        <f>VLOOKUP($B6587,產品!$A$1:$E$61,4,FALSE)*(1-$G6587)*$F6587</f>
        <v>110880</v>
      </c>
      <c r="I6587" s="58">
        <f>$H6587-VLOOKUP($B6587,產品!$A$2:$E$61,5,FALSE)*F6587-$R6587</f>
        <v>59149.440000000002</v>
      </c>
      <c r="J6587">
        <f t="shared" si="306"/>
        <v>2023</v>
      </c>
      <c r="P6587" t="str">
        <f>MID(VLOOKUP($D6587,業務!$A$1:$E$11,2,FALSE),FIND("/",VLOOKUP($D6587,業務!$A$1:$E$11,2,FALSE))+1,2)</f>
        <v>副理</v>
      </c>
      <c r="Q6587">
        <f t="shared" si="307"/>
        <v>1.2E-2</v>
      </c>
      <c r="R6587">
        <f t="shared" si="308"/>
        <v>1330.56</v>
      </c>
    </row>
    <row r="6588" spans="1:18" ht="15.75" customHeight="1">
      <c r="A6588" s="19">
        <v>6587</v>
      </c>
      <c r="B6588" s="4">
        <v>40</v>
      </c>
      <c r="C6588" s="15">
        <v>4</v>
      </c>
      <c r="D6588" s="21">
        <v>5</v>
      </c>
      <c r="E6588" s="33">
        <v>45115</v>
      </c>
      <c r="F6588" s="14">
        <v>8</v>
      </c>
      <c r="G6588" s="34">
        <v>0.08</v>
      </c>
      <c r="H6588">
        <f>VLOOKUP($B6588,產品!$A$1:$E$61,4,FALSE)*(1-$G6588)*$F6588</f>
        <v>147200</v>
      </c>
      <c r="I6588" s="58">
        <f>$H6588-VLOOKUP($B6588,產品!$A$2:$E$61,5,FALSE)*F6588-$R6588</f>
        <v>41728</v>
      </c>
      <c r="J6588">
        <f t="shared" si="306"/>
        <v>2023</v>
      </c>
      <c r="P6588" t="str">
        <f>MID(VLOOKUP($D6588,業務!$A$1:$E$11,2,FALSE),FIND("/",VLOOKUP($D6588,業務!$A$1:$E$11,2,FALSE))+1,2)</f>
        <v>專員</v>
      </c>
      <c r="Q6588">
        <f t="shared" si="307"/>
        <v>0.01</v>
      </c>
      <c r="R6588">
        <f t="shared" si="308"/>
        <v>1472</v>
      </c>
    </row>
    <row r="6589" spans="1:18" ht="15.75" customHeight="1">
      <c r="A6589" s="19">
        <v>6588</v>
      </c>
      <c r="B6589" s="4">
        <v>22</v>
      </c>
      <c r="C6589" s="15">
        <v>258</v>
      </c>
      <c r="D6589" s="21">
        <v>8</v>
      </c>
      <c r="E6589" s="33">
        <v>45115</v>
      </c>
      <c r="F6589" s="14">
        <v>150</v>
      </c>
      <c r="G6589" s="34">
        <v>0.2</v>
      </c>
      <c r="H6589">
        <f>VLOOKUP($B6589,產品!$A$1:$E$61,4,FALSE)*(1-$G6589)*$F6589</f>
        <v>216000</v>
      </c>
      <c r="I6589" s="58">
        <f>$H6589-VLOOKUP($B6589,產品!$A$2:$E$61,5,FALSE)*F6589-$R6589</f>
        <v>105840</v>
      </c>
      <c r="J6589">
        <f t="shared" si="306"/>
        <v>2023</v>
      </c>
      <c r="P6589" t="str">
        <f>MID(VLOOKUP($D6589,業務!$A$1:$E$11,2,FALSE),FIND("/",VLOOKUP($D6589,業務!$A$1:$E$11,2,FALSE))+1,2)</f>
        <v>專員</v>
      </c>
      <c r="Q6589">
        <f t="shared" si="307"/>
        <v>0.01</v>
      </c>
      <c r="R6589">
        <f t="shared" si="308"/>
        <v>2160</v>
      </c>
    </row>
    <row r="6590" spans="1:18" ht="15.75" customHeight="1">
      <c r="A6590" s="19">
        <v>6589</v>
      </c>
      <c r="B6590" s="4">
        <v>1</v>
      </c>
      <c r="C6590" s="15">
        <v>140</v>
      </c>
      <c r="D6590" s="21">
        <v>7</v>
      </c>
      <c r="E6590" s="33">
        <v>45116</v>
      </c>
      <c r="F6590" s="14">
        <v>50</v>
      </c>
      <c r="G6590" s="34">
        <v>0.05</v>
      </c>
      <c r="H6590">
        <f>VLOOKUP($B6590,產品!$A$1:$E$61,4,FALSE)*(1-$G6590)*$F6590</f>
        <v>47500</v>
      </c>
      <c r="I6590" s="58">
        <f>$H6590-VLOOKUP($B6590,產品!$A$2:$E$61,5,FALSE)*F6590-$R6590</f>
        <v>26930</v>
      </c>
      <c r="J6590">
        <f t="shared" si="306"/>
        <v>2023</v>
      </c>
      <c r="P6590" t="str">
        <f>MID(VLOOKUP($D6590,業務!$A$1:$E$11,2,FALSE),FIND("/",VLOOKUP($D6590,業務!$A$1:$E$11,2,FALSE))+1,2)</f>
        <v>副理</v>
      </c>
      <c r="Q6590">
        <f t="shared" si="307"/>
        <v>1.2E-2</v>
      </c>
      <c r="R6590">
        <f t="shared" si="308"/>
        <v>570</v>
      </c>
    </row>
    <row r="6591" spans="1:18" ht="15.75" customHeight="1">
      <c r="A6591" s="19">
        <v>6590</v>
      </c>
      <c r="B6591" s="4">
        <v>30</v>
      </c>
      <c r="C6591" s="15">
        <v>134</v>
      </c>
      <c r="D6591" s="21">
        <v>9</v>
      </c>
      <c r="E6591" s="22">
        <v>45116</v>
      </c>
      <c r="F6591" s="26">
        <v>5</v>
      </c>
      <c r="G6591" s="24">
        <v>0.14000000000000001</v>
      </c>
      <c r="H6591">
        <f>VLOOKUP($B6591,產品!$A$1:$E$61,4,FALSE)*(1-$G6591)*$F6591</f>
        <v>27950</v>
      </c>
      <c r="I6591" s="58">
        <f>$H6591-VLOOKUP($B6591,產品!$A$2:$E$61,5,FALSE)*F6591-$R6591</f>
        <v>8030.75</v>
      </c>
      <c r="J6591">
        <f t="shared" si="306"/>
        <v>2023</v>
      </c>
      <c r="P6591" t="str">
        <f>MID(VLOOKUP($D6591,業務!$A$1:$E$11,2,FALSE),FIND("/",VLOOKUP($D6591,業務!$A$1:$E$11,2,FALSE))+1,2)</f>
        <v>經理</v>
      </c>
      <c r="Q6591">
        <f t="shared" si="307"/>
        <v>1.4999999999999999E-2</v>
      </c>
      <c r="R6591">
        <f t="shared" si="308"/>
        <v>419.25</v>
      </c>
    </row>
    <row r="6592" spans="1:18" ht="15.75" customHeight="1">
      <c r="A6592" s="19">
        <v>6591</v>
      </c>
      <c r="B6592" s="4">
        <v>25</v>
      </c>
      <c r="C6592" s="15">
        <v>280</v>
      </c>
      <c r="D6592" s="21">
        <v>6</v>
      </c>
      <c r="E6592" s="22">
        <v>45116</v>
      </c>
      <c r="F6592" s="26">
        <v>4</v>
      </c>
      <c r="G6592" s="24">
        <v>0.12</v>
      </c>
      <c r="H6592">
        <f>VLOOKUP($B6592,產品!$A$1:$E$61,4,FALSE)*(1-$G6592)*$F6592</f>
        <v>21120</v>
      </c>
      <c r="I6592" s="58">
        <f>$H6592-VLOOKUP($B6592,產品!$A$2:$E$61,5,FALSE)*F6592-$R6592</f>
        <v>6508.8</v>
      </c>
      <c r="J6592">
        <f t="shared" si="306"/>
        <v>2023</v>
      </c>
      <c r="P6592" t="str">
        <f>MID(VLOOKUP($D6592,業務!$A$1:$E$11,2,FALSE),FIND("/",VLOOKUP($D6592,業務!$A$1:$E$11,2,FALSE))+1,2)</f>
        <v>專員</v>
      </c>
      <c r="Q6592">
        <f t="shared" si="307"/>
        <v>0.01</v>
      </c>
      <c r="R6592">
        <f t="shared" si="308"/>
        <v>211.20000000000002</v>
      </c>
    </row>
    <row r="6593" spans="1:18" ht="15.75" customHeight="1">
      <c r="A6593" s="19">
        <v>6592</v>
      </c>
      <c r="B6593" s="4">
        <v>43</v>
      </c>
      <c r="C6593" s="15">
        <v>263</v>
      </c>
      <c r="D6593" s="21">
        <v>8</v>
      </c>
      <c r="E6593" s="22">
        <v>45117</v>
      </c>
      <c r="F6593" s="26">
        <v>5</v>
      </c>
      <c r="G6593" s="24">
        <v>0.11</v>
      </c>
      <c r="H6593">
        <f>VLOOKUP($B6593,產品!$A$1:$E$61,4,FALSE)*(1-$G6593)*$F6593</f>
        <v>80100</v>
      </c>
      <c r="I6593" s="58">
        <f>$H6593-VLOOKUP($B6593,產品!$A$2:$E$61,5,FALSE)*F6593-$R6593</f>
        <v>20799</v>
      </c>
      <c r="J6593">
        <f t="shared" si="306"/>
        <v>2023</v>
      </c>
      <c r="P6593" t="str">
        <f>MID(VLOOKUP($D6593,業務!$A$1:$E$11,2,FALSE),FIND("/",VLOOKUP($D6593,業務!$A$1:$E$11,2,FALSE))+1,2)</f>
        <v>專員</v>
      </c>
      <c r="Q6593">
        <f t="shared" si="307"/>
        <v>0.01</v>
      </c>
      <c r="R6593">
        <f t="shared" si="308"/>
        <v>801</v>
      </c>
    </row>
    <row r="6594" spans="1:18" ht="15.75" customHeight="1">
      <c r="A6594" s="19">
        <v>6593</v>
      </c>
      <c r="B6594" s="4">
        <v>1</v>
      </c>
      <c r="C6594" s="15">
        <v>260</v>
      </c>
      <c r="D6594" s="21">
        <v>8</v>
      </c>
      <c r="E6594" s="22">
        <v>45117</v>
      </c>
      <c r="F6594" s="26">
        <v>40</v>
      </c>
      <c r="G6594" s="24">
        <v>0.15</v>
      </c>
      <c r="H6594">
        <f>VLOOKUP($B6594,產品!$A$1:$E$61,4,FALSE)*(1-$G6594)*$F6594</f>
        <v>34000</v>
      </c>
      <c r="I6594" s="58">
        <f>$H6594-VLOOKUP($B6594,產品!$A$2:$E$61,5,FALSE)*F6594-$R6594</f>
        <v>17660</v>
      </c>
      <c r="J6594">
        <f t="shared" si="306"/>
        <v>2023</v>
      </c>
      <c r="P6594" t="str">
        <f>MID(VLOOKUP($D6594,業務!$A$1:$E$11,2,FALSE),FIND("/",VLOOKUP($D6594,業務!$A$1:$E$11,2,FALSE))+1,2)</f>
        <v>專員</v>
      </c>
      <c r="Q6594">
        <f t="shared" si="307"/>
        <v>0.01</v>
      </c>
      <c r="R6594">
        <f t="shared" si="308"/>
        <v>340</v>
      </c>
    </row>
    <row r="6595" spans="1:18" ht="15.75" customHeight="1">
      <c r="A6595" s="19">
        <v>6594</v>
      </c>
      <c r="B6595" s="4">
        <v>51</v>
      </c>
      <c r="C6595" s="15">
        <v>291</v>
      </c>
      <c r="D6595" s="21">
        <v>5</v>
      </c>
      <c r="E6595" s="33">
        <v>45117</v>
      </c>
      <c r="F6595" s="14">
        <v>7</v>
      </c>
      <c r="G6595" s="34">
        <v>0.13</v>
      </c>
      <c r="H6595">
        <f>VLOOKUP($B6595,產品!$A$1:$E$61,4,FALSE)*(1-$G6595)*$F6595</f>
        <v>121800</v>
      </c>
      <c r="I6595" s="58">
        <f>$H6595-VLOOKUP($B6595,產品!$A$2:$E$61,5,FALSE)*F6595-$R6595</f>
        <v>22582</v>
      </c>
      <c r="J6595">
        <f t="shared" ref="J6595:J6658" si="309">YEAR(E6595)</f>
        <v>2023</v>
      </c>
      <c r="P6595" t="str">
        <f>MID(VLOOKUP($D6595,業務!$A$1:$E$11,2,FALSE),FIND("/",VLOOKUP($D6595,業務!$A$1:$E$11,2,FALSE))+1,2)</f>
        <v>專員</v>
      </c>
      <c r="Q6595">
        <f t="shared" ref="Q6595:Q6658" si="310">IF($P6595="專員",1%,IF($P6595="副理",1.2%,IF($P6595="經理",1.5%,IF($P6595="協理",1.6%,0))))</f>
        <v>0.01</v>
      </c>
      <c r="R6595">
        <f t="shared" ref="R6595:R6658" si="311">$H6595*$Q6595</f>
        <v>1218</v>
      </c>
    </row>
    <row r="6596" spans="1:18" ht="15.75" customHeight="1">
      <c r="A6596" s="19">
        <v>6595</v>
      </c>
      <c r="B6596" s="4">
        <v>32</v>
      </c>
      <c r="C6596" s="15">
        <v>277</v>
      </c>
      <c r="D6596" s="21">
        <v>9</v>
      </c>
      <c r="E6596" s="22">
        <v>45118</v>
      </c>
      <c r="F6596" s="26">
        <v>5</v>
      </c>
      <c r="G6596" s="24">
        <v>0.14000000000000001</v>
      </c>
      <c r="H6596">
        <f>VLOOKUP($B6596,產品!$A$1:$E$61,4,FALSE)*(1-$G6596)*$F6596</f>
        <v>32250</v>
      </c>
      <c r="I6596" s="58">
        <f>$H6596-VLOOKUP($B6596,產品!$A$2:$E$61,5,FALSE)*F6596-$R6596</f>
        <v>9266.25</v>
      </c>
      <c r="J6596">
        <f t="shared" si="309"/>
        <v>2023</v>
      </c>
      <c r="P6596" t="str">
        <f>MID(VLOOKUP($D6596,業務!$A$1:$E$11,2,FALSE),FIND("/",VLOOKUP($D6596,業務!$A$1:$E$11,2,FALSE))+1,2)</f>
        <v>經理</v>
      </c>
      <c r="Q6596">
        <f t="shared" si="310"/>
        <v>1.4999999999999999E-2</v>
      </c>
      <c r="R6596">
        <f t="shared" si="311"/>
        <v>483.75</v>
      </c>
    </row>
    <row r="6597" spans="1:18" ht="15.75" customHeight="1">
      <c r="A6597" s="19">
        <v>6596</v>
      </c>
      <c r="B6597" s="4">
        <v>9</v>
      </c>
      <c r="C6597" s="15">
        <v>293</v>
      </c>
      <c r="D6597" s="21">
        <v>3</v>
      </c>
      <c r="E6597" s="33">
        <v>45118</v>
      </c>
      <c r="F6597" s="14">
        <v>11</v>
      </c>
      <c r="G6597" s="34">
        <v>0.17</v>
      </c>
      <c r="H6597">
        <f>VLOOKUP($B6597,產品!$A$1:$E$61,4,FALSE)*(1-$G6597)*$F6597</f>
        <v>9130</v>
      </c>
      <c r="I6597" s="58">
        <f>$H6597-VLOOKUP($B6597,產品!$A$2:$E$61,5,FALSE)*F6597-$R6597</f>
        <v>4583.92</v>
      </c>
      <c r="J6597">
        <f t="shared" si="309"/>
        <v>2023</v>
      </c>
      <c r="P6597" t="str">
        <f>MID(VLOOKUP($D6597,業務!$A$1:$E$11,2,FALSE),FIND("/",VLOOKUP($D6597,業務!$A$1:$E$11,2,FALSE))+1,2)</f>
        <v>協理</v>
      </c>
      <c r="Q6597">
        <f t="shared" si="310"/>
        <v>1.6E-2</v>
      </c>
      <c r="R6597">
        <f t="shared" si="311"/>
        <v>146.08000000000001</v>
      </c>
    </row>
    <row r="6598" spans="1:18" ht="15.75" customHeight="1">
      <c r="A6598" s="19">
        <v>6597</v>
      </c>
      <c r="B6598" s="4">
        <v>23</v>
      </c>
      <c r="C6598" s="15">
        <v>121</v>
      </c>
      <c r="D6598" s="21">
        <v>8</v>
      </c>
      <c r="E6598" s="22">
        <v>45119</v>
      </c>
      <c r="F6598" s="26">
        <v>100</v>
      </c>
      <c r="G6598" s="24">
        <v>0.16</v>
      </c>
      <c r="H6598">
        <f>VLOOKUP($B6598,產品!$A$1:$E$61,4,FALSE)*(1-$G6598)*$F6598</f>
        <v>151200</v>
      </c>
      <c r="I6598" s="58">
        <f>$H6598-VLOOKUP($B6598,產品!$A$2:$E$61,5,FALSE)*F6598-$R6598</f>
        <v>77688</v>
      </c>
      <c r="J6598">
        <f t="shared" si="309"/>
        <v>2023</v>
      </c>
      <c r="P6598" t="str">
        <f>MID(VLOOKUP($D6598,業務!$A$1:$E$11,2,FALSE),FIND("/",VLOOKUP($D6598,業務!$A$1:$E$11,2,FALSE))+1,2)</f>
        <v>專員</v>
      </c>
      <c r="Q6598">
        <f t="shared" si="310"/>
        <v>0.01</v>
      </c>
      <c r="R6598">
        <f t="shared" si="311"/>
        <v>1512</v>
      </c>
    </row>
    <row r="6599" spans="1:18" ht="15.75" customHeight="1">
      <c r="A6599" s="19">
        <v>6598</v>
      </c>
      <c r="B6599" s="4">
        <v>47</v>
      </c>
      <c r="C6599" s="15">
        <v>5</v>
      </c>
      <c r="D6599" s="21">
        <v>3</v>
      </c>
      <c r="E6599" s="22">
        <v>45119</v>
      </c>
      <c r="F6599" s="26">
        <v>10</v>
      </c>
      <c r="G6599" s="24">
        <v>0.08</v>
      </c>
      <c r="H6599">
        <f>VLOOKUP($B6599,產品!$A$1:$E$61,4,FALSE)*(1-$G6599)*$F6599</f>
        <v>184000</v>
      </c>
      <c r="I6599" s="58">
        <f>$H6599-VLOOKUP($B6599,產品!$A$2:$E$61,5,FALSE)*F6599-$R6599</f>
        <v>51056</v>
      </c>
      <c r="J6599">
        <f t="shared" si="309"/>
        <v>2023</v>
      </c>
      <c r="P6599" t="str">
        <f>MID(VLOOKUP($D6599,業務!$A$1:$E$11,2,FALSE),FIND("/",VLOOKUP($D6599,業務!$A$1:$E$11,2,FALSE))+1,2)</f>
        <v>協理</v>
      </c>
      <c r="Q6599">
        <f t="shared" si="310"/>
        <v>1.6E-2</v>
      </c>
      <c r="R6599">
        <f t="shared" si="311"/>
        <v>2944</v>
      </c>
    </row>
    <row r="6600" spans="1:18" ht="15.75" customHeight="1">
      <c r="A6600" s="19">
        <v>6599</v>
      </c>
      <c r="B6600" s="4">
        <v>30</v>
      </c>
      <c r="C6600" s="15">
        <v>5</v>
      </c>
      <c r="D6600" s="21">
        <v>5</v>
      </c>
      <c r="E6600" s="22">
        <v>45119</v>
      </c>
      <c r="F6600" s="26">
        <v>6</v>
      </c>
      <c r="G6600" s="24">
        <v>0.2</v>
      </c>
      <c r="H6600">
        <f>VLOOKUP($B6600,產品!$A$1:$E$61,4,FALSE)*(1-$G6600)*$F6600</f>
        <v>31200</v>
      </c>
      <c r="I6600" s="58">
        <f>$H6600-VLOOKUP($B6600,產品!$A$2:$E$61,5,FALSE)*F6600-$R6600</f>
        <v>7488</v>
      </c>
      <c r="J6600">
        <f t="shared" si="309"/>
        <v>2023</v>
      </c>
      <c r="P6600" t="str">
        <f>MID(VLOOKUP($D6600,業務!$A$1:$E$11,2,FALSE),FIND("/",VLOOKUP($D6600,業務!$A$1:$E$11,2,FALSE))+1,2)</f>
        <v>專員</v>
      </c>
      <c r="Q6600">
        <f t="shared" si="310"/>
        <v>0.01</v>
      </c>
      <c r="R6600">
        <f t="shared" si="311"/>
        <v>312</v>
      </c>
    </row>
    <row r="6601" spans="1:18" ht="15.75" customHeight="1">
      <c r="A6601" s="19">
        <v>6600</v>
      </c>
      <c r="B6601" s="4">
        <v>29</v>
      </c>
      <c r="C6601" s="15">
        <v>123</v>
      </c>
      <c r="D6601" s="21">
        <v>1</v>
      </c>
      <c r="E6601" s="22">
        <v>45119</v>
      </c>
      <c r="F6601" s="26">
        <v>9</v>
      </c>
      <c r="G6601" s="24">
        <v>0.18</v>
      </c>
      <c r="H6601">
        <f>VLOOKUP($B6601,產品!$A$1:$E$61,4,FALSE)*(1-$G6601)*$F6601</f>
        <v>44280</v>
      </c>
      <c r="I6601" s="58">
        <f>$H6601-VLOOKUP($B6601,產品!$A$2:$E$61,5,FALSE)*F6601-$R6601</f>
        <v>11437.2</v>
      </c>
      <c r="J6601">
        <f t="shared" si="309"/>
        <v>2023</v>
      </c>
      <c r="P6601" t="str">
        <f>MID(VLOOKUP($D6601,業務!$A$1:$E$11,2,FALSE),FIND("/",VLOOKUP($D6601,業務!$A$1:$E$11,2,FALSE))+1,2)</f>
        <v>專員</v>
      </c>
      <c r="Q6601">
        <f t="shared" si="310"/>
        <v>0.01</v>
      </c>
      <c r="R6601">
        <f t="shared" si="311"/>
        <v>442.8</v>
      </c>
    </row>
    <row r="6602" spans="1:18" ht="15.75" customHeight="1">
      <c r="A6602" s="19">
        <v>6601</v>
      </c>
      <c r="B6602" s="4">
        <v>34</v>
      </c>
      <c r="C6602" s="15">
        <v>123</v>
      </c>
      <c r="D6602" s="21">
        <v>6</v>
      </c>
      <c r="E6602" s="33">
        <v>45119</v>
      </c>
      <c r="F6602" s="14">
        <v>7</v>
      </c>
      <c r="G6602" s="34">
        <v>0.05</v>
      </c>
      <c r="H6602">
        <f>VLOOKUP($B6602,產品!$A$1:$E$61,4,FALSE)*(1-$G6602)*$F6602</f>
        <v>53200</v>
      </c>
      <c r="I6602" s="58">
        <f>$H6602-VLOOKUP($B6602,產品!$A$2:$E$61,5,FALSE)*F6602-$R6602</f>
        <v>19068</v>
      </c>
      <c r="J6602">
        <f t="shared" si="309"/>
        <v>2023</v>
      </c>
      <c r="P6602" t="str">
        <f>MID(VLOOKUP($D6602,業務!$A$1:$E$11,2,FALSE),FIND("/",VLOOKUP($D6602,業務!$A$1:$E$11,2,FALSE))+1,2)</f>
        <v>專員</v>
      </c>
      <c r="Q6602">
        <f t="shared" si="310"/>
        <v>0.01</v>
      </c>
      <c r="R6602">
        <f t="shared" si="311"/>
        <v>532</v>
      </c>
    </row>
    <row r="6603" spans="1:18" ht="15.75" customHeight="1">
      <c r="A6603" s="19">
        <v>6602</v>
      </c>
      <c r="B6603" s="4">
        <v>32</v>
      </c>
      <c r="C6603" s="15">
        <v>8</v>
      </c>
      <c r="D6603" s="21">
        <v>10</v>
      </c>
      <c r="E6603" s="22">
        <v>45120</v>
      </c>
      <c r="F6603" s="26">
        <v>25</v>
      </c>
      <c r="G6603" s="24">
        <v>0.1</v>
      </c>
      <c r="H6603">
        <f>VLOOKUP($B6603,產品!$A$1:$E$61,4,FALSE)*(1-$G6603)*$F6603</f>
        <v>168750</v>
      </c>
      <c r="I6603" s="58">
        <f>$H6603-VLOOKUP($B6603,產品!$A$2:$E$61,5,FALSE)*F6603-$R6603</f>
        <v>54562.5</v>
      </c>
      <c r="J6603">
        <f t="shared" si="309"/>
        <v>2023</v>
      </c>
      <c r="P6603" t="str">
        <f>MID(VLOOKUP($D6603,業務!$A$1:$E$11,2,FALSE),FIND("/",VLOOKUP($D6603,業務!$A$1:$E$11,2,FALSE))+1,2)</f>
        <v>專員</v>
      </c>
      <c r="Q6603">
        <f t="shared" si="310"/>
        <v>0.01</v>
      </c>
      <c r="R6603">
        <f t="shared" si="311"/>
        <v>1687.5</v>
      </c>
    </row>
    <row r="6604" spans="1:18" ht="15.75" customHeight="1">
      <c r="A6604" s="19">
        <v>6603</v>
      </c>
      <c r="B6604" s="4">
        <v>25</v>
      </c>
      <c r="C6604" s="15">
        <v>3</v>
      </c>
      <c r="D6604" s="21">
        <v>1</v>
      </c>
      <c r="E6604" s="22">
        <v>45120</v>
      </c>
      <c r="F6604" s="26">
        <v>9</v>
      </c>
      <c r="G6604" s="24">
        <v>0.13</v>
      </c>
      <c r="H6604">
        <f>VLOOKUP($B6604,產品!$A$1:$E$61,4,FALSE)*(1-$G6604)*$F6604</f>
        <v>46980</v>
      </c>
      <c r="I6604" s="58">
        <f>$H6604-VLOOKUP($B6604,產品!$A$2:$E$61,5,FALSE)*F6604-$R6604</f>
        <v>14110.2</v>
      </c>
      <c r="J6604">
        <f t="shared" si="309"/>
        <v>2023</v>
      </c>
      <c r="P6604" t="str">
        <f>MID(VLOOKUP($D6604,業務!$A$1:$E$11,2,FALSE),FIND("/",VLOOKUP($D6604,業務!$A$1:$E$11,2,FALSE))+1,2)</f>
        <v>專員</v>
      </c>
      <c r="Q6604">
        <f t="shared" si="310"/>
        <v>0.01</v>
      </c>
      <c r="R6604">
        <f t="shared" si="311"/>
        <v>469.8</v>
      </c>
    </row>
    <row r="6605" spans="1:18" ht="15.75" customHeight="1">
      <c r="A6605" s="19">
        <v>6604</v>
      </c>
      <c r="B6605" s="4">
        <v>12</v>
      </c>
      <c r="C6605" s="15">
        <v>2</v>
      </c>
      <c r="D6605" s="21">
        <v>7</v>
      </c>
      <c r="E6605" s="22">
        <v>45120</v>
      </c>
      <c r="F6605" s="26">
        <v>11</v>
      </c>
      <c r="G6605" s="24">
        <v>0.12</v>
      </c>
      <c r="H6605">
        <f>VLOOKUP($B6605,產品!$A$1:$E$61,4,FALSE)*(1-$G6605)*$F6605</f>
        <v>9680</v>
      </c>
      <c r="I6605" s="58">
        <f>$H6605-VLOOKUP($B6605,產品!$A$2:$E$61,5,FALSE)*F6605-$R6605</f>
        <v>5163.84</v>
      </c>
      <c r="J6605">
        <f t="shared" si="309"/>
        <v>2023</v>
      </c>
      <c r="P6605" t="str">
        <f>MID(VLOOKUP($D6605,業務!$A$1:$E$11,2,FALSE),FIND("/",VLOOKUP($D6605,業務!$A$1:$E$11,2,FALSE))+1,2)</f>
        <v>副理</v>
      </c>
      <c r="Q6605">
        <f t="shared" si="310"/>
        <v>1.2E-2</v>
      </c>
      <c r="R6605">
        <f t="shared" si="311"/>
        <v>116.16</v>
      </c>
    </row>
    <row r="6606" spans="1:18" ht="15.75" customHeight="1">
      <c r="A6606" s="19">
        <v>6605</v>
      </c>
      <c r="B6606" s="4">
        <v>23</v>
      </c>
      <c r="C6606" s="15">
        <v>138</v>
      </c>
      <c r="D6606" s="21">
        <v>1</v>
      </c>
      <c r="E6606" s="33">
        <v>45120</v>
      </c>
      <c r="F6606" s="14">
        <v>70</v>
      </c>
      <c r="G6606" s="34">
        <v>0.09</v>
      </c>
      <c r="H6606">
        <f>VLOOKUP($B6606,產品!$A$1:$E$61,4,FALSE)*(1-$G6606)*$F6606</f>
        <v>114660</v>
      </c>
      <c r="I6606" s="58">
        <f>$H6606-VLOOKUP($B6606,產品!$A$2:$E$61,5,FALSE)*F6606-$R6606</f>
        <v>63113.4</v>
      </c>
      <c r="J6606">
        <f t="shared" si="309"/>
        <v>2023</v>
      </c>
      <c r="P6606" t="str">
        <f>MID(VLOOKUP($D6606,業務!$A$1:$E$11,2,FALSE),FIND("/",VLOOKUP($D6606,業務!$A$1:$E$11,2,FALSE))+1,2)</f>
        <v>專員</v>
      </c>
      <c r="Q6606">
        <f t="shared" si="310"/>
        <v>0.01</v>
      </c>
      <c r="R6606">
        <f t="shared" si="311"/>
        <v>1146.6000000000001</v>
      </c>
    </row>
    <row r="6607" spans="1:18" ht="15.75" customHeight="1">
      <c r="A6607" s="19">
        <v>6606</v>
      </c>
      <c r="B6607" s="4">
        <v>14</v>
      </c>
      <c r="C6607" s="15">
        <v>5</v>
      </c>
      <c r="D6607" s="21">
        <v>7</v>
      </c>
      <c r="E6607" s="22">
        <v>45121</v>
      </c>
      <c r="F6607" s="26">
        <v>80</v>
      </c>
      <c r="G6607" s="24">
        <v>0.15</v>
      </c>
      <c r="H6607">
        <f>VLOOKUP($B6607,產品!$A$1:$E$61,4,FALSE)*(1-$G6607)*$F6607</f>
        <v>122400</v>
      </c>
      <c r="I6607" s="58">
        <f>$H6607-VLOOKUP($B6607,產品!$A$2:$E$61,5,FALSE)*F6607-$R6607</f>
        <v>63331.199999999997</v>
      </c>
      <c r="J6607">
        <f t="shared" si="309"/>
        <v>2023</v>
      </c>
      <c r="P6607" t="str">
        <f>MID(VLOOKUP($D6607,業務!$A$1:$E$11,2,FALSE),FIND("/",VLOOKUP($D6607,業務!$A$1:$E$11,2,FALSE))+1,2)</f>
        <v>副理</v>
      </c>
      <c r="Q6607">
        <f t="shared" si="310"/>
        <v>1.2E-2</v>
      </c>
      <c r="R6607">
        <f t="shared" si="311"/>
        <v>1468.8</v>
      </c>
    </row>
    <row r="6608" spans="1:18" ht="15.75" customHeight="1">
      <c r="A6608" s="19">
        <v>6607</v>
      </c>
      <c r="B6608" s="4">
        <v>51</v>
      </c>
      <c r="C6608" s="15">
        <v>272</v>
      </c>
      <c r="D6608" s="21">
        <v>2</v>
      </c>
      <c r="E6608" s="22">
        <v>45121</v>
      </c>
      <c r="F6608" s="26">
        <v>9</v>
      </c>
      <c r="G6608" s="24">
        <v>0.06</v>
      </c>
      <c r="H6608">
        <f>VLOOKUP($B6608,產品!$A$1:$E$61,4,FALSE)*(1-$G6608)*$F6608</f>
        <v>169200</v>
      </c>
      <c r="I6608" s="58">
        <f>$H6608-VLOOKUP($B6608,產品!$A$2:$E$61,5,FALSE)*F6608-$R6608</f>
        <v>40662</v>
      </c>
      <c r="J6608">
        <f t="shared" si="309"/>
        <v>2023</v>
      </c>
      <c r="P6608" t="str">
        <f>MID(VLOOKUP($D6608,業務!$A$1:$E$11,2,FALSE),FIND("/",VLOOKUP($D6608,業務!$A$1:$E$11,2,FALSE))+1,2)</f>
        <v>經理</v>
      </c>
      <c r="Q6608">
        <f t="shared" si="310"/>
        <v>1.4999999999999999E-2</v>
      </c>
      <c r="R6608">
        <f t="shared" si="311"/>
        <v>2538</v>
      </c>
    </row>
    <row r="6609" spans="1:18" ht="15.75" customHeight="1">
      <c r="A6609" s="19">
        <v>6608</v>
      </c>
      <c r="B6609" s="4">
        <v>33</v>
      </c>
      <c r="C6609" s="15">
        <v>138</v>
      </c>
      <c r="D6609" s="21">
        <v>2</v>
      </c>
      <c r="E6609" s="22">
        <v>45121</v>
      </c>
      <c r="F6609" s="26">
        <v>25</v>
      </c>
      <c r="G6609" s="24">
        <v>0.08</v>
      </c>
      <c r="H6609">
        <f>VLOOKUP($B6609,產品!$A$1:$E$61,4,FALSE)*(1-$G6609)*$F6609</f>
        <v>172500</v>
      </c>
      <c r="I6609" s="58">
        <f>$H6609-VLOOKUP($B6609,產品!$A$2:$E$61,5,FALSE)*F6609-$R6609</f>
        <v>57412.5</v>
      </c>
      <c r="J6609">
        <f t="shared" si="309"/>
        <v>2023</v>
      </c>
      <c r="P6609" t="str">
        <f>MID(VLOOKUP($D6609,業務!$A$1:$E$11,2,FALSE),FIND("/",VLOOKUP($D6609,業務!$A$1:$E$11,2,FALSE))+1,2)</f>
        <v>經理</v>
      </c>
      <c r="Q6609">
        <f t="shared" si="310"/>
        <v>1.4999999999999999E-2</v>
      </c>
      <c r="R6609">
        <f t="shared" si="311"/>
        <v>2587.5</v>
      </c>
    </row>
    <row r="6610" spans="1:18" ht="15.75" customHeight="1">
      <c r="A6610" s="19">
        <v>6609</v>
      </c>
      <c r="B6610" s="4">
        <v>18</v>
      </c>
      <c r="C6610" s="15">
        <v>257</v>
      </c>
      <c r="D6610" s="21">
        <v>6</v>
      </c>
      <c r="E6610" s="22">
        <v>45121</v>
      </c>
      <c r="F6610" s="26">
        <v>70</v>
      </c>
      <c r="G6610" s="24">
        <v>0.11</v>
      </c>
      <c r="H6610">
        <f>VLOOKUP($B6610,產品!$A$1:$E$61,4,FALSE)*(1-$G6610)*$F6610</f>
        <v>112140</v>
      </c>
      <c r="I6610" s="58">
        <f>$H6610-VLOOKUP($B6610,產品!$A$2:$E$61,5,FALSE)*F6610-$R6610</f>
        <v>60618.6</v>
      </c>
      <c r="J6610">
        <f t="shared" si="309"/>
        <v>2023</v>
      </c>
      <c r="P6610" t="str">
        <f>MID(VLOOKUP($D6610,業務!$A$1:$E$11,2,FALSE),FIND("/",VLOOKUP($D6610,業務!$A$1:$E$11,2,FALSE))+1,2)</f>
        <v>專員</v>
      </c>
      <c r="Q6610">
        <f t="shared" si="310"/>
        <v>0.01</v>
      </c>
      <c r="R6610">
        <f t="shared" si="311"/>
        <v>1121.4000000000001</v>
      </c>
    </row>
    <row r="6611" spans="1:18" ht="15.75" customHeight="1">
      <c r="A6611" s="19">
        <v>6610</v>
      </c>
      <c r="B6611" s="4">
        <v>6</v>
      </c>
      <c r="C6611" s="15">
        <v>6</v>
      </c>
      <c r="D6611" s="21">
        <v>10</v>
      </c>
      <c r="E6611" s="22">
        <v>45122</v>
      </c>
      <c r="F6611" s="26">
        <v>40</v>
      </c>
      <c r="G6611" s="24">
        <v>7.0000000000000007E-2</v>
      </c>
      <c r="H6611">
        <f>VLOOKUP($B6611,產品!$A$1:$E$61,4,FALSE)*(1-$G6611)*$F6611</f>
        <v>37199.999999999993</v>
      </c>
      <c r="I6611" s="58">
        <f>$H6611-VLOOKUP($B6611,產品!$A$2:$E$61,5,FALSE)*F6611-$R6611</f>
        <v>20827.999999999993</v>
      </c>
      <c r="J6611">
        <f t="shared" si="309"/>
        <v>2023</v>
      </c>
      <c r="P6611" t="str">
        <f>MID(VLOOKUP($D6611,業務!$A$1:$E$11,2,FALSE),FIND("/",VLOOKUP($D6611,業務!$A$1:$E$11,2,FALSE))+1,2)</f>
        <v>專員</v>
      </c>
      <c r="Q6611">
        <f t="shared" si="310"/>
        <v>0.01</v>
      </c>
      <c r="R6611">
        <f t="shared" si="311"/>
        <v>371.99999999999994</v>
      </c>
    </row>
    <row r="6612" spans="1:18" ht="15.75" customHeight="1">
      <c r="A6612" s="19">
        <v>6611</v>
      </c>
      <c r="B6612" s="4">
        <v>59</v>
      </c>
      <c r="C6612" s="15">
        <v>138</v>
      </c>
      <c r="D6612" s="21">
        <v>8</v>
      </c>
      <c r="E6612" s="33">
        <v>45122</v>
      </c>
      <c r="F6612" s="14">
        <v>11</v>
      </c>
      <c r="G6612" s="34">
        <v>0.18</v>
      </c>
      <c r="H6612">
        <f>VLOOKUP($B6612,產品!$A$1:$E$61,4,FALSE)*(1-$G6612)*$F6612</f>
        <v>216480</v>
      </c>
      <c r="I6612" s="58">
        <f>$H6612-VLOOKUP($B6612,產品!$A$2:$E$61,5,FALSE)*F6612-$R6612</f>
        <v>29515.200000000001</v>
      </c>
      <c r="J6612">
        <f t="shared" si="309"/>
        <v>2023</v>
      </c>
      <c r="P6612" t="str">
        <f>MID(VLOOKUP($D6612,業務!$A$1:$E$11,2,FALSE),FIND("/",VLOOKUP($D6612,業務!$A$1:$E$11,2,FALSE))+1,2)</f>
        <v>專員</v>
      </c>
      <c r="Q6612">
        <f t="shared" si="310"/>
        <v>0.01</v>
      </c>
      <c r="R6612">
        <f t="shared" si="311"/>
        <v>2164.8000000000002</v>
      </c>
    </row>
    <row r="6613" spans="1:18" ht="15.75" customHeight="1">
      <c r="A6613" s="19">
        <v>6612</v>
      </c>
      <c r="B6613" s="4">
        <v>60</v>
      </c>
      <c r="C6613" s="15">
        <v>282</v>
      </c>
      <c r="D6613" s="21">
        <v>7</v>
      </c>
      <c r="E6613" s="33">
        <v>45122</v>
      </c>
      <c r="F6613" s="14">
        <v>7</v>
      </c>
      <c r="G6613" s="34">
        <v>0.06</v>
      </c>
      <c r="H6613">
        <f>VLOOKUP($B6613,產品!$A$1:$E$61,4,FALSE)*(1-$G6613)*$F6613</f>
        <v>164500</v>
      </c>
      <c r="I6613" s="58">
        <f>$H6613-VLOOKUP($B6613,產品!$A$2:$E$61,5,FALSE)*F6613-$R6613</f>
        <v>40026</v>
      </c>
      <c r="J6613">
        <f t="shared" si="309"/>
        <v>2023</v>
      </c>
      <c r="P6613" t="str">
        <f>MID(VLOOKUP($D6613,業務!$A$1:$E$11,2,FALSE),FIND("/",VLOOKUP($D6613,業務!$A$1:$E$11,2,FALSE))+1,2)</f>
        <v>副理</v>
      </c>
      <c r="Q6613">
        <f t="shared" si="310"/>
        <v>1.2E-2</v>
      </c>
      <c r="R6613">
        <f t="shared" si="311"/>
        <v>1974</v>
      </c>
    </row>
    <row r="6614" spans="1:18" ht="15.75" customHeight="1">
      <c r="A6614" s="19">
        <v>6613</v>
      </c>
      <c r="B6614" s="4">
        <v>4</v>
      </c>
      <c r="C6614" s="15">
        <v>291</v>
      </c>
      <c r="D6614" s="21">
        <v>4</v>
      </c>
      <c r="E6614" s="33">
        <v>45122</v>
      </c>
      <c r="F6614" s="14">
        <v>50</v>
      </c>
      <c r="G6614" s="34">
        <v>0.19</v>
      </c>
      <c r="H6614">
        <f>VLOOKUP($B6614,產品!$A$1:$E$61,4,FALSE)*(1-$G6614)*$F6614</f>
        <v>40500</v>
      </c>
      <c r="I6614" s="58">
        <f>$H6614-VLOOKUP($B6614,產品!$A$2:$E$61,5,FALSE)*F6614-$R6614</f>
        <v>20014</v>
      </c>
      <c r="J6614">
        <f t="shared" si="309"/>
        <v>2023</v>
      </c>
      <c r="P6614" t="str">
        <f>MID(VLOOKUP($D6614,業務!$A$1:$E$11,2,FALSE),FIND("/",VLOOKUP($D6614,業務!$A$1:$E$11,2,FALSE))+1,2)</f>
        <v>副理</v>
      </c>
      <c r="Q6614">
        <f t="shared" si="310"/>
        <v>1.2E-2</v>
      </c>
      <c r="R6614">
        <f t="shared" si="311"/>
        <v>486</v>
      </c>
    </row>
    <row r="6615" spans="1:18" ht="15.75" customHeight="1">
      <c r="A6615" s="19">
        <v>6614</v>
      </c>
      <c r="B6615" s="4">
        <v>49</v>
      </c>
      <c r="C6615" s="15">
        <v>123</v>
      </c>
      <c r="D6615" s="21">
        <v>6</v>
      </c>
      <c r="E6615" s="33">
        <v>45122</v>
      </c>
      <c r="F6615" s="14">
        <v>4</v>
      </c>
      <c r="G6615" s="34">
        <v>0.09</v>
      </c>
      <c r="H6615">
        <f>VLOOKUP($B6615,產品!$A$1:$E$61,4,FALSE)*(1-$G6615)*$F6615</f>
        <v>54600</v>
      </c>
      <c r="I6615" s="58">
        <f>$H6615-VLOOKUP($B6615,產品!$A$2:$E$61,5,FALSE)*F6615-$R6615</f>
        <v>12054</v>
      </c>
      <c r="J6615">
        <f t="shared" si="309"/>
        <v>2023</v>
      </c>
      <c r="P6615" t="str">
        <f>MID(VLOOKUP($D6615,業務!$A$1:$E$11,2,FALSE),FIND("/",VLOOKUP($D6615,業務!$A$1:$E$11,2,FALSE))+1,2)</f>
        <v>專員</v>
      </c>
      <c r="Q6615">
        <f t="shared" si="310"/>
        <v>0.01</v>
      </c>
      <c r="R6615">
        <f t="shared" si="311"/>
        <v>546</v>
      </c>
    </row>
    <row r="6616" spans="1:18" ht="15.75" customHeight="1">
      <c r="A6616" s="19">
        <v>6615</v>
      </c>
      <c r="B6616" s="4">
        <v>4</v>
      </c>
      <c r="C6616" s="15">
        <v>266</v>
      </c>
      <c r="D6616" s="21">
        <v>7</v>
      </c>
      <c r="E6616" s="33">
        <v>45122</v>
      </c>
      <c r="F6616" s="14">
        <v>40</v>
      </c>
      <c r="G6616" s="34">
        <v>0.17</v>
      </c>
      <c r="H6616">
        <f>VLOOKUP($B6616,產品!$A$1:$E$61,4,FALSE)*(1-$G6616)*$F6616</f>
        <v>33200</v>
      </c>
      <c r="I6616" s="58">
        <f>$H6616-VLOOKUP($B6616,產品!$A$2:$E$61,5,FALSE)*F6616-$R6616</f>
        <v>16801.599999999999</v>
      </c>
      <c r="J6616">
        <f t="shared" si="309"/>
        <v>2023</v>
      </c>
      <c r="P6616" t="str">
        <f>MID(VLOOKUP($D6616,業務!$A$1:$E$11,2,FALSE),FIND("/",VLOOKUP($D6616,業務!$A$1:$E$11,2,FALSE))+1,2)</f>
        <v>副理</v>
      </c>
      <c r="Q6616">
        <f t="shared" si="310"/>
        <v>1.2E-2</v>
      </c>
      <c r="R6616">
        <f t="shared" si="311"/>
        <v>398.40000000000003</v>
      </c>
    </row>
    <row r="6617" spans="1:18" ht="15.75" customHeight="1">
      <c r="A6617" s="19">
        <v>6616</v>
      </c>
      <c r="B6617" s="4">
        <v>16</v>
      </c>
      <c r="C6617" s="15">
        <v>122</v>
      </c>
      <c r="D6617" s="21">
        <v>2</v>
      </c>
      <c r="E6617" s="33">
        <v>45122</v>
      </c>
      <c r="F6617" s="14">
        <v>50</v>
      </c>
      <c r="G6617" s="34">
        <v>0.1</v>
      </c>
      <c r="H6617">
        <f>VLOOKUP($B6617,產品!$A$1:$E$61,4,FALSE)*(1-$G6617)*$F6617</f>
        <v>81000</v>
      </c>
      <c r="I6617" s="58">
        <f>$H6617-VLOOKUP($B6617,產品!$A$2:$E$61,5,FALSE)*F6617-$R6617</f>
        <v>43785</v>
      </c>
      <c r="J6617">
        <f t="shared" si="309"/>
        <v>2023</v>
      </c>
      <c r="P6617" t="str">
        <f>MID(VLOOKUP($D6617,業務!$A$1:$E$11,2,FALSE),FIND("/",VLOOKUP($D6617,業務!$A$1:$E$11,2,FALSE))+1,2)</f>
        <v>經理</v>
      </c>
      <c r="Q6617">
        <f t="shared" si="310"/>
        <v>1.4999999999999999E-2</v>
      </c>
      <c r="R6617">
        <f t="shared" si="311"/>
        <v>1215</v>
      </c>
    </row>
    <row r="6618" spans="1:18" ht="15.75" customHeight="1">
      <c r="A6618" s="19">
        <v>6617</v>
      </c>
      <c r="B6618" s="4">
        <v>26</v>
      </c>
      <c r="C6618" s="15">
        <v>118</v>
      </c>
      <c r="D6618" s="21">
        <v>7</v>
      </c>
      <c r="E6618" s="33">
        <v>45122</v>
      </c>
      <c r="F6618" s="14">
        <v>9</v>
      </c>
      <c r="G6618" s="34">
        <v>7.0000000000000007E-2</v>
      </c>
      <c r="H6618">
        <f>VLOOKUP($B6618,產品!$A$1:$E$61,4,FALSE)*(1-$G6618)*$F6618</f>
        <v>54405</v>
      </c>
      <c r="I6618" s="58">
        <f>$H6618-VLOOKUP($B6618,產品!$A$2:$E$61,5,FALSE)*F6618-$R6618</f>
        <v>18652.14</v>
      </c>
      <c r="J6618">
        <f t="shared" si="309"/>
        <v>2023</v>
      </c>
      <c r="P6618" t="str">
        <f>MID(VLOOKUP($D6618,業務!$A$1:$E$11,2,FALSE),FIND("/",VLOOKUP($D6618,業務!$A$1:$E$11,2,FALSE))+1,2)</f>
        <v>副理</v>
      </c>
      <c r="Q6618">
        <f t="shared" si="310"/>
        <v>1.2E-2</v>
      </c>
      <c r="R6618">
        <f t="shared" si="311"/>
        <v>652.86</v>
      </c>
    </row>
    <row r="6619" spans="1:18" ht="15.75" customHeight="1">
      <c r="A6619" s="19">
        <v>6618</v>
      </c>
      <c r="B6619" s="4">
        <v>13</v>
      </c>
      <c r="C6619" s="15">
        <v>9</v>
      </c>
      <c r="D6619" s="21">
        <v>6</v>
      </c>
      <c r="E6619" s="22">
        <v>45123</v>
      </c>
      <c r="F6619" s="23">
        <v>150</v>
      </c>
      <c r="G6619" s="24">
        <v>0.15</v>
      </c>
      <c r="H6619">
        <f>VLOOKUP($B6619,產品!$A$1:$E$61,4,FALSE)*(1-$G6619)*$F6619</f>
        <v>229500</v>
      </c>
      <c r="I6619" s="58">
        <f>$H6619-VLOOKUP($B6619,產品!$A$2:$E$61,5,FALSE)*F6619-$R6619</f>
        <v>119205</v>
      </c>
      <c r="J6619">
        <f t="shared" si="309"/>
        <v>2023</v>
      </c>
      <c r="P6619" t="str">
        <f>MID(VLOOKUP($D6619,業務!$A$1:$E$11,2,FALSE),FIND("/",VLOOKUP($D6619,業務!$A$1:$E$11,2,FALSE))+1,2)</f>
        <v>專員</v>
      </c>
      <c r="Q6619">
        <f t="shared" si="310"/>
        <v>0.01</v>
      </c>
      <c r="R6619">
        <f t="shared" si="311"/>
        <v>2295</v>
      </c>
    </row>
    <row r="6620" spans="1:18" ht="15.75" customHeight="1">
      <c r="A6620" s="19">
        <v>6619</v>
      </c>
      <c r="B6620" s="4">
        <v>7</v>
      </c>
      <c r="C6620" s="15">
        <v>11</v>
      </c>
      <c r="D6620" s="21">
        <v>3</v>
      </c>
      <c r="E6620" s="22">
        <v>45123</v>
      </c>
      <c r="F6620" s="26">
        <v>31</v>
      </c>
      <c r="G6620" s="24">
        <v>0.2</v>
      </c>
      <c r="H6620">
        <f>VLOOKUP($B6620,產品!$A$1:$E$61,4,FALSE)*(1-$G6620)*$F6620</f>
        <v>24800</v>
      </c>
      <c r="I6620" s="58">
        <f>$H6620-VLOOKUP($B6620,產品!$A$2:$E$61,5,FALSE)*F6620-$R6620</f>
        <v>12003.2</v>
      </c>
      <c r="J6620">
        <f t="shared" si="309"/>
        <v>2023</v>
      </c>
      <c r="P6620" t="str">
        <f>MID(VLOOKUP($D6620,業務!$A$1:$E$11,2,FALSE),FIND("/",VLOOKUP($D6620,業務!$A$1:$E$11,2,FALSE))+1,2)</f>
        <v>協理</v>
      </c>
      <c r="Q6620">
        <f t="shared" si="310"/>
        <v>1.6E-2</v>
      </c>
      <c r="R6620">
        <f t="shared" si="311"/>
        <v>396.8</v>
      </c>
    </row>
    <row r="6621" spans="1:18" ht="15.75" customHeight="1">
      <c r="A6621" s="19">
        <v>6620</v>
      </c>
      <c r="B6621" s="4">
        <v>18</v>
      </c>
      <c r="C6621" s="15">
        <v>9</v>
      </c>
      <c r="D6621" s="21">
        <v>1</v>
      </c>
      <c r="E6621" s="22">
        <v>45123</v>
      </c>
      <c r="F6621" s="26">
        <v>75</v>
      </c>
      <c r="G6621" s="24">
        <v>0.1</v>
      </c>
      <c r="H6621">
        <f>VLOOKUP($B6621,產品!$A$1:$E$61,4,FALSE)*(1-$G6621)*$F6621</f>
        <v>121500</v>
      </c>
      <c r="I6621" s="58">
        <f>$H6621-VLOOKUP($B6621,產品!$A$2:$E$61,5,FALSE)*F6621-$R6621</f>
        <v>66285</v>
      </c>
      <c r="J6621">
        <f t="shared" si="309"/>
        <v>2023</v>
      </c>
      <c r="P6621" t="str">
        <f>MID(VLOOKUP($D6621,業務!$A$1:$E$11,2,FALSE),FIND("/",VLOOKUP($D6621,業務!$A$1:$E$11,2,FALSE))+1,2)</f>
        <v>專員</v>
      </c>
      <c r="Q6621">
        <f t="shared" si="310"/>
        <v>0.01</v>
      </c>
      <c r="R6621">
        <f t="shared" si="311"/>
        <v>1215</v>
      </c>
    </row>
    <row r="6622" spans="1:18" ht="15.75" customHeight="1">
      <c r="A6622" s="19">
        <v>6621</v>
      </c>
      <c r="B6622" s="4">
        <v>5</v>
      </c>
      <c r="C6622" s="15">
        <v>116</v>
      </c>
      <c r="D6622" s="21">
        <v>8</v>
      </c>
      <c r="E6622" s="22">
        <v>45123</v>
      </c>
      <c r="F6622" s="26">
        <v>100</v>
      </c>
      <c r="G6622" s="24">
        <v>0.2</v>
      </c>
      <c r="H6622">
        <f>VLOOKUP($B6622,產品!$A$1:$E$61,4,FALSE)*(1-$G6622)*$F6622</f>
        <v>80000</v>
      </c>
      <c r="I6622" s="58">
        <f>$H6622-VLOOKUP($B6622,產品!$A$2:$E$61,5,FALSE)*F6622-$R6622</f>
        <v>39200</v>
      </c>
      <c r="J6622">
        <f t="shared" si="309"/>
        <v>2023</v>
      </c>
      <c r="P6622" t="str">
        <f>MID(VLOOKUP($D6622,業務!$A$1:$E$11,2,FALSE),FIND("/",VLOOKUP($D6622,業務!$A$1:$E$11,2,FALSE))+1,2)</f>
        <v>專員</v>
      </c>
      <c r="Q6622">
        <f t="shared" si="310"/>
        <v>0.01</v>
      </c>
      <c r="R6622">
        <f t="shared" si="311"/>
        <v>800</v>
      </c>
    </row>
    <row r="6623" spans="1:18" ht="15.75" customHeight="1">
      <c r="A6623" s="19">
        <v>6622</v>
      </c>
      <c r="B6623" s="4">
        <v>22</v>
      </c>
      <c r="C6623" s="15">
        <v>266</v>
      </c>
      <c r="D6623" s="21">
        <v>8</v>
      </c>
      <c r="E6623" s="22">
        <v>45123</v>
      </c>
      <c r="F6623" s="26">
        <v>60</v>
      </c>
      <c r="G6623" s="24">
        <v>7.0000000000000007E-2</v>
      </c>
      <c r="H6623">
        <f>VLOOKUP($B6623,產品!$A$1:$E$61,4,FALSE)*(1-$G6623)*$F6623</f>
        <v>100440</v>
      </c>
      <c r="I6623" s="58">
        <f>$H6623-VLOOKUP($B6623,產品!$A$2:$E$61,5,FALSE)*F6623-$R6623</f>
        <v>56235.6</v>
      </c>
      <c r="J6623">
        <f t="shared" si="309"/>
        <v>2023</v>
      </c>
      <c r="P6623" t="str">
        <f>MID(VLOOKUP($D6623,業務!$A$1:$E$11,2,FALSE),FIND("/",VLOOKUP($D6623,業務!$A$1:$E$11,2,FALSE))+1,2)</f>
        <v>專員</v>
      </c>
      <c r="Q6623">
        <f t="shared" si="310"/>
        <v>0.01</v>
      </c>
      <c r="R6623">
        <f t="shared" si="311"/>
        <v>1004.4</v>
      </c>
    </row>
    <row r="6624" spans="1:18" ht="15.75" customHeight="1">
      <c r="A6624" s="19">
        <v>6623</v>
      </c>
      <c r="B6624" s="4">
        <v>54</v>
      </c>
      <c r="C6624" s="15">
        <v>5</v>
      </c>
      <c r="D6624" s="21">
        <v>4</v>
      </c>
      <c r="E6624" s="22">
        <v>45123</v>
      </c>
      <c r="F6624" s="26">
        <v>5</v>
      </c>
      <c r="G6624" s="24">
        <v>0.12</v>
      </c>
      <c r="H6624">
        <f>VLOOKUP($B6624,產品!$A$1:$E$61,4,FALSE)*(1-$G6624)*$F6624</f>
        <v>79200</v>
      </c>
      <c r="I6624" s="58">
        <f>$H6624-VLOOKUP($B6624,產品!$A$2:$E$61,5,FALSE)*F6624-$R6624</f>
        <v>15249.6</v>
      </c>
      <c r="J6624">
        <f t="shared" si="309"/>
        <v>2023</v>
      </c>
      <c r="P6624" t="str">
        <f>MID(VLOOKUP($D6624,業務!$A$1:$E$11,2,FALSE),FIND("/",VLOOKUP($D6624,業務!$A$1:$E$11,2,FALSE))+1,2)</f>
        <v>副理</v>
      </c>
      <c r="Q6624">
        <f t="shared" si="310"/>
        <v>1.2E-2</v>
      </c>
      <c r="R6624">
        <f t="shared" si="311"/>
        <v>950.4</v>
      </c>
    </row>
    <row r="6625" spans="1:18" ht="15.75" customHeight="1">
      <c r="A6625" s="19">
        <v>6624</v>
      </c>
      <c r="B6625" s="4">
        <v>45</v>
      </c>
      <c r="C6625" s="15">
        <v>113</v>
      </c>
      <c r="D6625" s="21">
        <v>7</v>
      </c>
      <c r="E6625" s="22">
        <v>45123</v>
      </c>
      <c r="F6625" s="26">
        <v>13</v>
      </c>
      <c r="G6625" s="24">
        <v>7.0000000000000007E-2</v>
      </c>
      <c r="H6625">
        <f>VLOOKUP($B6625,產品!$A$1:$E$61,4,FALSE)*(1-$G6625)*$F6625</f>
        <v>169260</v>
      </c>
      <c r="I6625" s="58">
        <f>$H6625-VLOOKUP($B6625,產品!$A$2:$E$61,5,FALSE)*F6625-$R6625</f>
        <v>48928.88</v>
      </c>
      <c r="J6625">
        <f t="shared" si="309"/>
        <v>2023</v>
      </c>
      <c r="P6625" t="str">
        <f>MID(VLOOKUP($D6625,業務!$A$1:$E$11,2,FALSE),FIND("/",VLOOKUP($D6625,業務!$A$1:$E$11,2,FALSE))+1,2)</f>
        <v>副理</v>
      </c>
      <c r="Q6625">
        <f t="shared" si="310"/>
        <v>1.2E-2</v>
      </c>
      <c r="R6625">
        <f t="shared" si="311"/>
        <v>2031.1200000000001</v>
      </c>
    </row>
    <row r="6626" spans="1:18" ht="15.75" customHeight="1">
      <c r="A6626" s="19">
        <v>6625</v>
      </c>
      <c r="B6626" s="4">
        <v>8</v>
      </c>
      <c r="C6626" s="15">
        <v>139</v>
      </c>
      <c r="D6626" s="21">
        <v>6</v>
      </c>
      <c r="E6626" s="33">
        <v>45123</v>
      </c>
      <c r="F6626" s="14">
        <v>40</v>
      </c>
      <c r="G6626" s="34">
        <v>0.11</v>
      </c>
      <c r="H6626">
        <f>VLOOKUP($B6626,產品!$A$1:$E$61,4,FALSE)*(1-$G6626)*$F6626</f>
        <v>35600</v>
      </c>
      <c r="I6626" s="58">
        <f>$H6626-VLOOKUP($B6626,產品!$A$2:$E$61,5,FALSE)*F6626-$R6626</f>
        <v>19244</v>
      </c>
      <c r="J6626">
        <f t="shared" si="309"/>
        <v>2023</v>
      </c>
      <c r="P6626" t="str">
        <f>MID(VLOOKUP($D6626,業務!$A$1:$E$11,2,FALSE),FIND("/",VLOOKUP($D6626,業務!$A$1:$E$11,2,FALSE))+1,2)</f>
        <v>專員</v>
      </c>
      <c r="Q6626">
        <f t="shared" si="310"/>
        <v>0.01</v>
      </c>
      <c r="R6626">
        <f t="shared" si="311"/>
        <v>356</v>
      </c>
    </row>
    <row r="6627" spans="1:18" ht="15.75" customHeight="1">
      <c r="A6627" s="19">
        <v>6626</v>
      </c>
      <c r="B6627" s="4">
        <v>53</v>
      </c>
      <c r="C6627" s="15">
        <v>257</v>
      </c>
      <c r="D6627" s="21">
        <v>10</v>
      </c>
      <c r="E6627" s="33">
        <v>45123</v>
      </c>
      <c r="F6627" s="14">
        <v>1</v>
      </c>
      <c r="G6627" s="34">
        <v>0.06</v>
      </c>
      <c r="H6627">
        <f>VLOOKUP($B6627,產品!$A$1:$E$61,4,FALSE)*(1-$G6627)*$F6627</f>
        <v>14100</v>
      </c>
      <c r="I6627" s="58">
        <f>$H6627-VLOOKUP($B6627,產品!$A$2:$E$61,5,FALSE)*F6627-$R6627</f>
        <v>3459</v>
      </c>
      <c r="J6627">
        <f t="shared" si="309"/>
        <v>2023</v>
      </c>
      <c r="P6627" t="str">
        <f>MID(VLOOKUP($D6627,業務!$A$1:$E$11,2,FALSE),FIND("/",VLOOKUP($D6627,業務!$A$1:$E$11,2,FALSE))+1,2)</f>
        <v>專員</v>
      </c>
      <c r="Q6627">
        <f t="shared" si="310"/>
        <v>0.01</v>
      </c>
      <c r="R6627">
        <f t="shared" si="311"/>
        <v>141</v>
      </c>
    </row>
    <row r="6628" spans="1:18" ht="15.75" customHeight="1">
      <c r="A6628" s="19">
        <v>6627</v>
      </c>
      <c r="B6628" s="4">
        <v>48</v>
      </c>
      <c r="C6628" s="15">
        <v>8</v>
      </c>
      <c r="D6628" s="21">
        <v>3</v>
      </c>
      <c r="E6628" s="22">
        <v>45124</v>
      </c>
      <c r="F6628" s="26">
        <v>5</v>
      </c>
      <c r="G6628" s="24">
        <v>7.0000000000000007E-2</v>
      </c>
      <c r="H6628">
        <f>VLOOKUP($B6628,產品!$A$1:$E$61,4,FALSE)*(1-$G6628)*$F6628</f>
        <v>102300</v>
      </c>
      <c r="I6628" s="58">
        <f>$H6628-VLOOKUP($B6628,產品!$A$2:$E$61,5,FALSE)*F6628-$R6628</f>
        <v>29163.200000000001</v>
      </c>
      <c r="J6628">
        <f t="shared" si="309"/>
        <v>2023</v>
      </c>
      <c r="P6628" t="str">
        <f>MID(VLOOKUP($D6628,業務!$A$1:$E$11,2,FALSE),FIND("/",VLOOKUP($D6628,業務!$A$1:$E$11,2,FALSE))+1,2)</f>
        <v>協理</v>
      </c>
      <c r="Q6628">
        <f t="shared" si="310"/>
        <v>1.6E-2</v>
      </c>
      <c r="R6628">
        <f t="shared" si="311"/>
        <v>1636.8</v>
      </c>
    </row>
    <row r="6629" spans="1:18" ht="15.75" customHeight="1">
      <c r="A6629" s="19">
        <v>6628</v>
      </c>
      <c r="B6629" s="4">
        <v>55</v>
      </c>
      <c r="C6629" s="15">
        <v>6</v>
      </c>
      <c r="D6629" s="21">
        <v>10</v>
      </c>
      <c r="E6629" s="22">
        <v>45124</v>
      </c>
      <c r="F6629" s="26">
        <v>2</v>
      </c>
      <c r="G6629" s="24">
        <v>0.05</v>
      </c>
      <c r="H6629">
        <f>VLOOKUP($B6629,產品!$A$1:$E$61,4,FALSE)*(1-$G6629)*$F6629</f>
        <v>38000</v>
      </c>
      <c r="I6629" s="58">
        <f>$H6629-VLOOKUP($B6629,產品!$A$2:$E$61,5,FALSE)*F6629-$R6629</f>
        <v>9620</v>
      </c>
      <c r="J6629">
        <f t="shared" si="309"/>
        <v>2023</v>
      </c>
      <c r="P6629" t="str">
        <f>MID(VLOOKUP($D6629,業務!$A$1:$E$11,2,FALSE),FIND("/",VLOOKUP($D6629,業務!$A$1:$E$11,2,FALSE))+1,2)</f>
        <v>專員</v>
      </c>
      <c r="Q6629">
        <f t="shared" si="310"/>
        <v>0.01</v>
      </c>
      <c r="R6629">
        <f t="shared" si="311"/>
        <v>380</v>
      </c>
    </row>
    <row r="6630" spans="1:18" ht="15.75" customHeight="1">
      <c r="A6630" s="19">
        <v>6629</v>
      </c>
      <c r="B6630" s="4">
        <v>30</v>
      </c>
      <c r="C6630" s="15">
        <v>290</v>
      </c>
      <c r="D6630" s="21">
        <v>8</v>
      </c>
      <c r="E6630" s="22">
        <v>45124</v>
      </c>
      <c r="F6630" s="26">
        <v>15</v>
      </c>
      <c r="G6630" s="24">
        <v>0.15</v>
      </c>
      <c r="H6630">
        <f>VLOOKUP($B6630,產品!$A$1:$E$61,4,FALSE)*(1-$G6630)*$F6630</f>
        <v>82875</v>
      </c>
      <c r="I6630" s="58">
        <f>$H6630-VLOOKUP($B6630,產品!$A$2:$E$61,5,FALSE)*F6630-$R6630</f>
        <v>23546.25</v>
      </c>
      <c r="J6630">
        <f t="shared" si="309"/>
        <v>2023</v>
      </c>
      <c r="P6630" t="str">
        <f>MID(VLOOKUP($D6630,業務!$A$1:$E$11,2,FALSE),FIND("/",VLOOKUP($D6630,業務!$A$1:$E$11,2,FALSE))+1,2)</f>
        <v>專員</v>
      </c>
      <c r="Q6630">
        <f t="shared" si="310"/>
        <v>0.01</v>
      </c>
      <c r="R6630">
        <f t="shared" si="311"/>
        <v>828.75</v>
      </c>
    </row>
    <row r="6631" spans="1:18" ht="15.75" customHeight="1">
      <c r="A6631" s="19">
        <v>6630</v>
      </c>
      <c r="B6631" s="4">
        <v>59</v>
      </c>
      <c r="C6631" s="15">
        <v>272</v>
      </c>
      <c r="D6631" s="21">
        <v>10</v>
      </c>
      <c r="E6631" s="22">
        <v>45124</v>
      </c>
      <c r="F6631" s="26">
        <v>8</v>
      </c>
      <c r="G6631" s="24">
        <v>0.05</v>
      </c>
      <c r="H6631">
        <f>VLOOKUP($B6631,產品!$A$1:$E$61,4,FALSE)*(1-$G6631)*$F6631</f>
        <v>182400</v>
      </c>
      <c r="I6631" s="58">
        <f>$H6631-VLOOKUP($B6631,產品!$A$2:$E$61,5,FALSE)*F6631-$R6631</f>
        <v>46176</v>
      </c>
      <c r="J6631">
        <f t="shared" si="309"/>
        <v>2023</v>
      </c>
      <c r="P6631" t="str">
        <f>MID(VLOOKUP($D6631,業務!$A$1:$E$11,2,FALSE),FIND("/",VLOOKUP($D6631,業務!$A$1:$E$11,2,FALSE))+1,2)</f>
        <v>專員</v>
      </c>
      <c r="Q6631">
        <f t="shared" si="310"/>
        <v>0.01</v>
      </c>
      <c r="R6631">
        <f t="shared" si="311"/>
        <v>1824</v>
      </c>
    </row>
    <row r="6632" spans="1:18" ht="15.75" customHeight="1">
      <c r="A6632" s="19">
        <v>6631</v>
      </c>
      <c r="B6632" s="4">
        <v>22</v>
      </c>
      <c r="C6632" s="15">
        <v>262</v>
      </c>
      <c r="D6632" s="21">
        <v>2</v>
      </c>
      <c r="E6632" s="33">
        <v>45124</v>
      </c>
      <c r="F6632" s="14">
        <v>11</v>
      </c>
      <c r="G6632" s="34">
        <v>0.15</v>
      </c>
      <c r="H6632">
        <f>VLOOKUP($B6632,產品!$A$1:$E$61,4,FALSE)*(1-$G6632)*$F6632</f>
        <v>16830</v>
      </c>
      <c r="I6632" s="58">
        <f>$H6632-VLOOKUP($B6632,產品!$A$2:$E$61,5,FALSE)*F6632-$R6632</f>
        <v>8657.5499999999993</v>
      </c>
      <c r="J6632">
        <f t="shared" si="309"/>
        <v>2023</v>
      </c>
      <c r="P6632" t="str">
        <f>MID(VLOOKUP($D6632,業務!$A$1:$E$11,2,FALSE),FIND("/",VLOOKUP($D6632,業務!$A$1:$E$11,2,FALSE))+1,2)</f>
        <v>經理</v>
      </c>
      <c r="Q6632">
        <f t="shared" si="310"/>
        <v>1.4999999999999999E-2</v>
      </c>
      <c r="R6632">
        <f t="shared" si="311"/>
        <v>252.45</v>
      </c>
    </row>
    <row r="6633" spans="1:18" ht="15.75" customHeight="1">
      <c r="A6633" s="19">
        <v>6632</v>
      </c>
      <c r="B6633" s="4">
        <v>51</v>
      </c>
      <c r="C6633" s="15">
        <v>264</v>
      </c>
      <c r="D6633" s="21">
        <v>6</v>
      </c>
      <c r="E6633" s="22">
        <v>45125</v>
      </c>
      <c r="F6633" s="26">
        <v>6</v>
      </c>
      <c r="G6633" s="24">
        <v>0.15</v>
      </c>
      <c r="H6633">
        <f>VLOOKUP($B6633,產品!$A$1:$E$61,4,FALSE)*(1-$G6633)*$F6633</f>
        <v>102000</v>
      </c>
      <c r="I6633" s="58">
        <f>$H6633-VLOOKUP($B6633,產品!$A$2:$E$61,5,FALSE)*F6633-$R6633</f>
        <v>16980</v>
      </c>
      <c r="J6633">
        <f t="shared" si="309"/>
        <v>2023</v>
      </c>
      <c r="P6633" t="str">
        <f>MID(VLOOKUP($D6633,業務!$A$1:$E$11,2,FALSE),FIND("/",VLOOKUP($D6633,業務!$A$1:$E$11,2,FALSE))+1,2)</f>
        <v>專員</v>
      </c>
      <c r="Q6633">
        <f t="shared" si="310"/>
        <v>0.01</v>
      </c>
      <c r="R6633">
        <f t="shared" si="311"/>
        <v>1020</v>
      </c>
    </row>
    <row r="6634" spans="1:18" ht="15.75" customHeight="1">
      <c r="A6634" s="19">
        <v>6633</v>
      </c>
      <c r="B6634" s="4">
        <v>6</v>
      </c>
      <c r="C6634" s="15">
        <v>5</v>
      </c>
      <c r="D6634" s="21">
        <v>4</v>
      </c>
      <c r="E6634" s="22">
        <v>45125</v>
      </c>
      <c r="F6634" s="26">
        <v>100</v>
      </c>
      <c r="G6634" s="24">
        <v>0.13</v>
      </c>
      <c r="H6634">
        <f>VLOOKUP($B6634,產品!$A$1:$E$61,4,FALSE)*(1-$G6634)*$F6634</f>
        <v>87000</v>
      </c>
      <c r="I6634" s="58">
        <f>$H6634-VLOOKUP($B6634,產品!$A$2:$E$61,5,FALSE)*F6634-$R6634</f>
        <v>45956</v>
      </c>
      <c r="J6634">
        <f t="shared" si="309"/>
        <v>2023</v>
      </c>
      <c r="P6634" t="str">
        <f>MID(VLOOKUP($D6634,業務!$A$1:$E$11,2,FALSE),FIND("/",VLOOKUP($D6634,業務!$A$1:$E$11,2,FALSE))+1,2)</f>
        <v>副理</v>
      </c>
      <c r="Q6634">
        <f t="shared" si="310"/>
        <v>1.2E-2</v>
      </c>
      <c r="R6634">
        <f t="shared" si="311"/>
        <v>1044</v>
      </c>
    </row>
    <row r="6635" spans="1:18" ht="15.75" customHeight="1">
      <c r="A6635" s="19">
        <v>6634</v>
      </c>
      <c r="B6635" s="4">
        <v>36</v>
      </c>
      <c r="C6635" s="15">
        <v>8</v>
      </c>
      <c r="D6635" s="21">
        <v>1</v>
      </c>
      <c r="E6635" s="22">
        <v>45126</v>
      </c>
      <c r="F6635" s="26">
        <v>35</v>
      </c>
      <c r="G6635" s="24">
        <v>0.14000000000000001</v>
      </c>
      <c r="H6635">
        <f>VLOOKUP($B6635,產品!$A$1:$E$61,4,FALSE)*(1-$G6635)*$F6635</f>
        <v>270900</v>
      </c>
      <c r="I6635" s="58">
        <f>$H6635-VLOOKUP($B6635,產品!$A$2:$E$61,5,FALSE)*F6635-$R6635</f>
        <v>79191</v>
      </c>
      <c r="J6635">
        <f t="shared" si="309"/>
        <v>2023</v>
      </c>
      <c r="P6635" t="str">
        <f>MID(VLOOKUP($D6635,業務!$A$1:$E$11,2,FALSE),FIND("/",VLOOKUP($D6635,業務!$A$1:$E$11,2,FALSE))+1,2)</f>
        <v>專員</v>
      </c>
      <c r="Q6635">
        <f t="shared" si="310"/>
        <v>0.01</v>
      </c>
      <c r="R6635">
        <f t="shared" si="311"/>
        <v>2709</v>
      </c>
    </row>
    <row r="6636" spans="1:18" ht="15.75" customHeight="1">
      <c r="A6636" s="19">
        <v>6635</v>
      </c>
      <c r="B6636" s="4">
        <v>56</v>
      </c>
      <c r="C6636" s="15">
        <v>114</v>
      </c>
      <c r="D6636" s="21">
        <v>10</v>
      </c>
      <c r="E6636" s="22">
        <v>45126</v>
      </c>
      <c r="F6636" s="26">
        <v>12</v>
      </c>
      <c r="G6636" s="24">
        <v>0.13</v>
      </c>
      <c r="H6636">
        <f>VLOOKUP($B6636,產品!$A$1:$E$61,4,FALSE)*(1-$G6636)*$F6636</f>
        <v>229680</v>
      </c>
      <c r="I6636" s="58">
        <f>$H6636-VLOOKUP($B6636,產品!$A$2:$E$61,5,FALSE)*F6636-$R6636</f>
        <v>42583.200000000026</v>
      </c>
      <c r="J6636">
        <f t="shared" si="309"/>
        <v>2023</v>
      </c>
      <c r="P6636" t="str">
        <f>MID(VLOOKUP($D6636,業務!$A$1:$E$11,2,FALSE),FIND("/",VLOOKUP($D6636,業務!$A$1:$E$11,2,FALSE))+1,2)</f>
        <v>專員</v>
      </c>
      <c r="Q6636">
        <f t="shared" si="310"/>
        <v>0.01</v>
      </c>
      <c r="R6636">
        <f t="shared" si="311"/>
        <v>2296.8000000000002</v>
      </c>
    </row>
    <row r="6637" spans="1:18" ht="15.75" customHeight="1">
      <c r="A6637" s="19">
        <v>6636</v>
      </c>
      <c r="B6637" s="4">
        <v>20</v>
      </c>
      <c r="C6637" s="15">
        <v>282</v>
      </c>
      <c r="D6637" s="21">
        <v>9</v>
      </c>
      <c r="E6637" s="33">
        <v>45126</v>
      </c>
      <c r="F6637" s="14">
        <v>70</v>
      </c>
      <c r="G6637" s="34">
        <v>0.15</v>
      </c>
      <c r="H6637">
        <f>VLOOKUP($B6637,產品!$A$1:$E$61,4,FALSE)*(1-$G6637)*$F6637</f>
        <v>107100</v>
      </c>
      <c r="I6637" s="58">
        <f>$H6637-VLOOKUP($B6637,產品!$A$2:$E$61,5,FALSE)*F6637-$R6637</f>
        <v>55093.5</v>
      </c>
      <c r="J6637">
        <f t="shared" si="309"/>
        <v>2023</v>
      </c>
      <c r="P6637" t="str">
        <f>MID(VLOOKUP($D6637,業務!$A$1:$E$11,2,FALSE),FIND("/",VLOOKUP($D6637,業務!$A$1:$E$11,2,FALSE))+1,2)</f>
        <v>經理</v>
      </c>
      <c r="Q6637">
        <f t="shared" si="310"/>
        <v>1.4999999999999999E-2</v>
      </c>
      <c r="R6637">
        <f t="shared" si="311"/>
        <v>1606.5</v>
      </c>
    </row>
    <row r="6638" spans="1:18" ht="15.75" customHeight="1">
      <c r="A6638" s="19">
        <v>6637</v>
      </c>
      <c r="B6638" s="4">
        <v>47</v>
      </c>
      <c r="C6638" s="15">
        <v>116</v>
      </c>
      <c r="D6638" s="21">
        <v>1</v>
      </c>
      <c r="E6638" s="33">
        <v>45126</v>
      </c>
      <c r="F6638" s="14">
        <v>5</v>
      </c>
      <c r="G6638" s="34">
        <v>0.19</v>
      </c>
      <c r="H6638">
        <f>VLOOKUP($B6638,產品!$A$1:$E$61,4,FALSE)*(1-$G6638)*$F6638</f>
        <v>81000.000000000015</v>
      </c>
      <c r="I6638" s="58">
        <f>$H6638-VLOOKUP($B6638,產品!$A$2:$E$61,5,FALSE)*F6638-$R6638</f>
        <v>15190.000000000015</v>
      </c>
      <c r="J6638">
        <f t="shared" si="309"/>
        <v>2023</v>
      </c>
      <c r="P6638" t="str">
        <f>MID(VLOOKUP($D6638,業務!$A$1:$E$11,2,FALSE),FIND("/",VLOOKUP($D6638,業務!$A$1:$E$11,2,FALSE))+1,2)</f>
        <v>專員</v>
      </c>
      <c r="Q6638">
        <f t="shared" si="310"/>
        <v>0.01</v>
      </c>
      <c r="R6638">
        <f t="shared" si="311"/>
        <v>810.00000000000011</v>
      </c>
    </row>
    <row r="6639" spans="1:18" ht="15.75" customHeight="1">
      <c r="A6639" s="19">
        <v>6638</v>
      </c>
      <c r="B6639" s="4">
        <v>50</v>
      </c>
      <c r="C6639" s="15">
        <v>258</v>
      </c>
      <c r="D6639" s="21">
        <v>8</v>
      </c>
      <c r="E6639" s="22">
        <v>45127</v>
      </c>
      <c r="F6639" s="26">
        <v>9</v>
      </c>
      <c r="G6639" s="24">
        <v>0.13</v>
      </c>
      <c r="H6639">
        <f>VLOOKUP($B6639,產品!$A$1:$E$61,4,FALSE)*(1-$G6639)*$F6639</f>
        <v>140940</v>
      </c>
      <c r="I6639" s="58">
        <f>$H6639-VLOOKUP($B6639,產品!$A$2:$E$61,5,FALSE)*F6639-$R6639</f>
        <v>26130.6</v>
      </c>
      <c r="J6639">
        <f t="shared" si="309"/>
        <v>2023</v>
      </c>
      <c r="P6639" t="str">
        <f>MID(VLOOKUP($D6639,業務!$A$1:$E$11,2,FALSE),FIND("/",VLOOKUP($D6639,業務!$A$1:$E$11,2,FALSE))+1,2)</f>
        <v>專員</v>
      </c>
      <c r="Q6639">
        <f t="shared" si="310"/>
        <v>0.01</v>
      </c>
      <c r="R6639">
        <f t="shared" si="311"/>
        <v>1409.4</v>
      </c>
    </row>
    <row r="6640" spans="1:18" ht="15.75" customHeight="1">
      <c r="A6640" s="19">
        <v>6639</v>
      </c>
      <c r="B6640" s="4">
        <v>26</v>
      </c>
      <c r="C6640" s="15">
        <v>138</v>
      </c>
      <c r="D6640" s="21">
        <v>9</v>
      </c>
      <c r="E6640" s="22">
        <v>45128</v>
      </c>
      <c r="F6640" s="26">
        <v>16</v>
      </c>
      <c r="G6640" s="24">
        <v>0.06</v>
      </c>
      <c r="H6640">
        <f>VLOOKUP($B6640,產品!$A$1:$E$61,4,FALSE)*(1-$G6640)*$F6640</f>
        <v>97760</v>
      </c>
      <c r="I6640" s="58">
        <f>$H6640-VLOOKUP($B6640,產品!$A$2:$E$61,5,FALSE)*F6640-$R6640</f>
        <v>33893.599999999999</v>
      </c>
      <c r="J6640">
        <f t="shared" si="309"/>
        <v>2023</v>
      </c>
      <c r="P6640" t="str">
        <f>MID(VLOOKUP($D6640,業務!$A$1:$E$11,2,FALSE),FIND("/",VLOOKUP($D6640,業務!$A$1:$E$11,2,FALSE))+1,2)</f>
        <v>經理</v>
      </c>
      <c r="Q6640">
        <f t="shared" si="310"/>
        <v>1.4999999999999999E-2</v>
      </c>
      <c r="R6640">
        <f t="shared" si="311"/>
        <v>1466.3999999999999</v>
      </c>
    </row>
    <row r="6641" spans="1:18" ht="15.75" customHeight="1">
      <c r="A6641" s="19">
        <v>6640</v>
      </c>
      <c r="B6641" s="4">
        <v>25</v>
      </c>
      <c r="C6641" s="15">
        <v>269</v>
      </c>
      <c r="D6641" s="21">
        <v>3</v>
      </c>
      <c r="E6641" s="22">
        <v>45128</v>
      </c>
      <c r="F6641" s="26">
        <v>4</v>
      </c>
      <c r="G6641" s="24">
        <v>0.19</v>
      </c>
      <c r="H6641">
        <f>VLOOKUP($B6641,產品!$A$1:$E$61,4,FALSE)*(1-$G6641)*$F6641</f>
        <v>19440</v>
      </c>
      <c r="I6641" s="58">
        <f>$H6641-VLOOKUP($B6641,產品!$A$2:$E$61,5,FALSE)*F6641-$R6641</f>
        <v>4728.96</v>
      </c>
      <c r="J6641">
        <f t="shared" si="309"/>
        <v>2023</v>
      </c>
      <c r="P6641" t="str">
        <f>MID(VLOOKUP($D6641,業務!$A$1:$E$11,2,FALSE),FIND("/",VLOOKUP($D6641,業務!$A$1:$E$11,2,FALSE))+1,2)</f>
        <v>協理</v>
      </c>
      <c r="Q6641">
        <f t="shared" si="310"/>
        <v>1.6E-2</v>
      </c>
      <c r="R6641">
        <f t="shared" si="311"/>
        <v>311.04000000000002</v>
      </c>
    </row>
    <row r="6642" spans="1:18" ht="15.75" customHeight="1">
      <c r="A6642" s="19">
        <v>6641</v>
      </c>
      <c r="B6642" s="4">
        <v>25</v>
      </c>
      <c r="C6642" s="15">
        <v>139</v>
      </c>
      <c r="D6642" s="21">
        <v>4</v>
      </c>
      <c r="E6642" s="22">
        <v>45128</v>
      </c>
      <c r="F6642" s="26">
        <v>5</v>
      </c>
      <c r="G6642" s="24">
        <v>0.1</v>
      </c>
      <c r="H6642">
        <f>VLOOKUP($B6642,產品!$A$1:$E$61,4,FALSE)*(1-$G6642)*$F6642</f>
        <v>27000</v>
      </c>
      <c r="I6642" s="58">
        <f>$H6642-VLOOKUP($B6642,產品!$A$2:$E$61,5,FALSE)*F6642-$R6642</f>
        <v>8676</v>
      </c>
      <c r="J6642">
        <f t="shared" si="309"/>
        <v>2023</v>
      </c>
      <c r="P6642" t="str">
        <f>MID(VLOOKUP($D6642,業務!$A$1:$E$11,2,FALSE),FIND("/",VLOOKUP($D6642,業務!$A$1:$E$11,2,FALSE))+1,2)</f>
        <v>副理</v>
      </c>
      <c r="Q6642">
        <f t="shared" si="310"/>
        <v>1.2E-2</v>
      </c>
      <c r="R6642">
        <f t="shared" si="311"/>
        <v>324</v>
      </c>
    </row>
    <row r="6643" spans="1:18" ht="15.75" customHeight="1">
      <c r="A6643" s="19">
        <v>6642</v>
      </c>
      <c r="B6643" s="4">
        <v>32</v>
      </c>
      <c r="C6643" s="15">
        <v>271</v>
      </c>
      <c r="D6643" s="21">
        <v>2</v>
      </c>
      <c r="E6643" s="33">
        <v>45128</v>
      </c>
      <c r="F6643" s="14">
        <v>5</v>
      </c>
      <c r="G6643" s="34">
        <v>0.05</v>
      </c>
      <c r="H6643">
        <f>VLOOKUP($B6643,產品!$A$1:$E$61,4,FALSE)*(1-$G6643)*$F6643</f>
        <v>35625</v>
      </c>
      <c r="I6643" s="58">
        <f>$H6643-VLOOKUP($B6643,產品!$A$2:$E$61,5,FALSE)*F6643-$R6643</f>
        <v>12590.625</v>
      </c>
      <c r="J6643">
        <f t="shared" si="309"/>
        <v>2023</v>
      </c>
      <c r="P6643" t="str">
        <f>MID(VLOOKUP($D6643,業務!$A$1:$E$11,2,FALSE),FIND("/",VLOOKUP($D6643,業務!$A$1:$E$11,2,FALSE))+1,2)</f>
        <v>經理</v>
      </c>
      <c r="Q6643">
        <f t="shared" si="310"/>
        <v>1.4999999999999999E-2</v>
      </c>
      <c r="R6643">
        <f t="shared" si="311"/>
        <v>534.375</v>
      </c>
    </row>
    <row r="6644" spans="1:18" ht="15.75" customHeight="1">
      <c r="A6644" s="19">
        <v>6643</v>
      </c>
      <c r="B6644" s="4">
        <v>6</v>
      </c>
      <c r="C6644" s="15">
        <v>5</v>
      </c>
      <c r="D6644" s="21">
        <v>3</v>
      </c>
      <c r="E6644" s="22">
        <v>45129</v>
      </c>
      <c r="F6644" s="26">
        <v>75</v>
      </c>
      <c r="G6644" s="24">
        <v>0.15</v>
      </c>
      <c r="H6644">
        <f>VLOOKUP($B6644,產品!$A$1:$E$61,4,FALSE)*(1-$G6644)*$F6644</f>
        <v>63750</v>
      </c>
      <c r="I6644" s="58">
        <f>$H6644-VLOOKUP($B6644,產品!$A$2:$E$61,5,FALSE)*F6644-$R6644</f>
        <v>32730</v>
      </c>
      <c r="J6644">
        <f t="shared" si="309"/>
        <v>2023</v>
      </c>
      <c r="P6644" t="str">
        <f>MID(VLOOKUP($D6644,業務!$A$1:$E$11,2,FALSE),FIND("/",VLOOKUP($D6644,業務!$A$1:$E$11,2,FALSE))+1,2)</f>
        <v>協理</v>
      </c>
      <c r="Q6644">
        <f t="shared" si="310"/>
        <v>1.6E-2</v>
      </c>
      <c r="R6644">
        <f t="shared" si="311"/>
        <v>1020</v>
      </c>
    </row>
    <row r="6645" spans="1:18" ht="15.75" customHeight="1">
      <c r="A6645" s="19">
        <v>6644</v>
      </c>
      <c r="B6645" s="4">
        <v>41</v>
      </c>
      <c r="C6645" s="15">
        <v>112</v>
      </c>
      <c r="D6645" s="21">
        <v>6</v>
      </c>
      <c r="E6645" s="22">
        <v>45129</v>
      </c>
      <c r="F6645" s="26">
        <v>7</v>
      </c>
      <c r="G6645" s="24">
        <v>0.09</v>
      </c>
      <c r="H6645">
        <f>VLOOKUP($B6645,產品!$A$1:$E$61,4,FALSE)*(1-$G6645)*$F6645</f>
        <v>76440</v>
      </c>
      <c r="I6645" s="58">
        <f>$H6645-VLOOKUP($B6645,產品!$A$2:$E$61,5,FALSE)*F6645-$R6645</f>
        <v>21075.599999999999</v>
      </c>
      <c r="J6645">
        <f t="shared" si="309"/>
        <v>2023</v>
      </c>
      <c r="P6645" t="str">
        <f>MID(VLOOKUP($D6645,業務!$A$1:$E$11,2,FALSE),FIND("/",VLOOKUP($D6645,業務!$A$1:$E$11,2,FALSE))+1,2)</f>
        <v>專員</v>
      </c>
      <c r="Q6645">
        <f t="shared" si="310"/>
        <v>0.01</v>
      </c>
      <c r="R6645">
        <f t="shared" si="311"/>
        <v>764.4</v>
      </c>
    </row>
    <row r="6646" spans="1:18" ht="15.75" customHeight="1">
      <c r="A6646" s="19">
        <v>6645</v>
      </c>
      <c r="B6646" s="4">
        <v>49</v>
      </c>
      <c r="C6646" s="15">
        <v>291</v>
      </c>
      <c r="D6646" s="21">
        <v>6</v>
      </c>
      <c r="E6646" s="33">
        <v>45129</v>
      </c>
      <c r="F6646" s="14">
        <v>4</v>
      </c>
      <c r="G6646" s="34">
        <v>0.14000000000000001</v>
      </c>
      <c r="H6646">
        <f>VLOOKUP($B6646,產品!$A$1:$E$61,4,FALSE)*(1-$G6646)*$F6646</f>
        <v>51600</v>
      </c>
      <c r="I6646" s="58">
        <f>$H6646-VLOOKUP($B6646,產品!$A$2:$E$61,5,FALSE)*F6646-$R6646</f>
        <v>9084</v>
      </c>
      <c r="J6646">
        <f t="shared" si="309"/>
        <v>2023</v>
      </c>
      <c r="P6646" t="str">
        <f>MID(VLOOKUP($D6646,業務!$A$1:$E$11,2,FALSE),FIND("/",VLOOKUP($D6646,業務!$A$1:$E$11,2,FALSE))+1,2)</f>
        <v>專員</v>
      </c>
      <c r="Q6646">
        <f t="shared" si="310"/>
        <v>0.01</v>
      </c>
      <c r="R6646">
        <f t="shared" si="311"/>
        <v>516</v>
      </c>
    </row>
    <row r="6647" spans="1:18" ht="15.75" customHeight="1">
      <c r="A6647" s="19">
        <v>6646</v>
      </c>
      <c r="B6647" s="4">
        <v>14</v>
      </c>
      <c r="C6647" s="15">
        <v>266</v>
      </c>
      <c r="D6647" s="21">
        <v>2</v>
      </c>
      <c r="E6647" s="33">
        <v>45129</v>
      </c>
      <c r="F6647" s="14">
        <v>40</v>
      </c>
      <c r="G6647" s="34">
        <v>0.12</v>
      </c>
      <c r="H6647">
        <f>VLOOKUP($B6647,產品!$A$1:$E$61,4,FALSE)*(1-$G6647)*$F6647</f>
        <v>63360</v>
      </c>
      <c r="I6647" s="58">
        <f>$H6647-VLOOKUP($B6647,產品!$A$2:$E$61,5,FALSE)*F6647-$R6647</f>
        <v>33609.599999999999</v>
      </c>
      <c r="J6647">
        <f t="shared" si="309"/>
        <v>2023</v>
      </c>
      <c r="P6647" t="str">
        <f>MID(VLOOKUP($D6647,業務!$A$1:$E$11,2,FALSE),FIND("/",VLOOKUP($D6647,業務!$A$1:$E$11,2,FALSE))+1,2)</f>
        <v>經理</v>
      </c>
      <c r="Q6647">
        <f t="shared" si="310"/>
        <v>1.4999999999999999E-2</v>
      </c>
      <c r="R6647">
        <f t="shared" si="311"/>
        <v>950.4</v>
      </c>
    </row>
    <row r="6648" spans="1:18" ht="15.75" customHeight="1">
      <c r="A6648" s="19">
        <v>6647</v>
      </c>
      <c r="B6648" s="4">
        <v>50</v>
      </c>
      <c r="C6648" s="15">
        <v>114</v>
      </c>
      <c r="D6648" s="21">
        <v>7</v>
      </c>
      <c r="E6648" s="33">
        <v>45129</v>
      </c>
      <c r="F6648" s="14">
        <v>15</v>
      </c>
      <c r="G6648" s="34">
        <v>0.08</v>
      </c>
      <c r="H6648">
        <f>VLOOKUP($B6648,產品!$A$1:$E$61,4,FALSE)*(1-$G6648)*$F6648</f>
        <v>248400</v>
      </c>
      <c r="I6648" s="58">
        <f>$H6648-VLOOKUP($B6648,產品!$A$2:$E$61,5,FALSE)*F6648-$R6648</f>
        <v>56419.199999999997</v>
      </c>
      <c r="J6648">
        <f t="shared" si="309"/>
        <v>2023</v>
      </c>
      <c r="P6648" t="str">
        <f>MID(VLOOKUP($D6648,業務!$A$1:$E$11,2,FALSE),FIND("/",VLOOKUP($D6648,業務!$A$1:$E$11,2,FALSE))+1,2)</f>
        <v>副理</v>
      </c>
      <c r="Q6648">
        <f t="shared" si="310"/>
        <v>1.2E-2</v>
      </c>
      <c r="R6648">
        <f t="shared" si="311"/>
        <v>2980.8</v>
      </c>
    </row>
    <row r="6649" spans="1:18" ht="15.75" customHeight="1">
      <c r="A6649" s="19">
        <v>6648</v>
      </c>
      <c r="B6649" s="4">
        <v>59</v>
      </c>
      <c r="C6649" s="15">
        <v>271</v>
      </c>
      <c r="D6649" s="21">
        <v>10</v>
      </c>
      <c r="E6649" s="22">
        <v>45130</v>
      </c>
      <c r="F6649" s="26">
        <v>9</v>
      </c>
      <c r="G6649" s="24">
        <v>0.11</v>
      </c>
      <c r="H6649">
        <f>VLOOKUP($B6649,產品!$A$1:$E$61,4,FALSE)*(1-$G6649)*$F6649</f>
        <v>192240</v>
      </c>
      <c r="I6649" s="58">
        <f>$H6649-VLOOKUP($B6649,產品!$A$2:$E$61,5,FALSE)*F6649-$R6649</f>
        <v>39117.599999999999</v>
      </c>
      <c r="J6649">
        <f t="shared" si="309"/>
        <v>2023</v>
      </c>
      <c r="P6649" t="str">
        <f>MID(VLOOKUP($D6649,業務!$A$1:$E$11,2,FALSE),FIND("/",VLOOKUP($D6649,業務!$A$1:$E$11,2,FALSE))+1,2)</f>
        <v>專員</v>
      </c>
      <c r="Q6649">
        <f t="shared" si="310"/>
        <v>0.01</v>
      </c>
      <c r="R6649">
        <f t="shared" si="311"/>
        <v>1922.4</v>
      </c>
    </row>
    <row r="6650" spans="1:18" ht="15.75" customHeight="1">
      <c r="A6650" s="19">
        <v>6649</v>
      </c>
      <c r="B6650" s="4">
        <v>27</v>
      </c>
      <c r="C6650" s="15">
        <v>5</v>
      </c>
      <c r="D6650" s="21">
        <v>6</v>
      </c>
      <c r="E6650" s="33">
        <v>45130</v>
      </c>
      <c r="F6650" s="14">
        <v>20</v>
      </c>
      <c r="G6650" s="34">
        <v>0.17</v>
      </c>
      <c r="H6650">
        <f>VLOOKUP($B6650,產品!$A$1:$E$61,4,FALSE)*(1-$G6650)*$F6650</f>
        <v>116200</v>
      </c>
      <c r="I6650" s="58">
        <f>$H6650-VLOOKUP($B6650,產品!$A$2:$E$61,5,FALSE)*F6650-$R6650</f>
        <v>31038</v>
      </c>
      <c r="J6650">
        <f t="shared" si="309"/>
        <v>2023</v>
      </c>
      <c r="P6650" t="str">
        <f>MID(VLOOKUP($D6650,業務!$A$1:$E$11,2,FALSE),FIND("/",VLOOKUP($D6650,業務!$A$1:$E$11,2,FALSE))+1,2)</f>
        <v>專員</v>
      </c>
      <c r="Q6650">
        <f t="shared" si="310"/>
        <v>0.01</v>
      </c>
      <c r="R6650">
        <f t="shared" si="311"/>
        <v>1162</v>
      </c>
    </row>
    <row r="6651" spans="1:18" ht="15.75" customHeight="1">
      <c r="A6651" s="19">
        <v>6650</v>
      </c>
      <c r="B6651" s="4">
        <v>47</v>
      </c>
      <c r="C6651" s="15">
        <v>11</v>
      </c>
      <c r="D6651" s="21">
        <v>10</v>
      </c>
      <c r="E6651" s="33">
        <v>45130</v>
      </c>
      <c r="F6651" s="14">
        <v>13</v>
      </c>
      <c r="G6651" s="34">
        <v>0.1</v>
      </c>
      <c r="H6651">
        <f>VLOOKUP($B6651,產品!$A$1:$E$61,4,FALSE)*(1-$G6651)*$F6651</f>
        <v>234000</v>
      </c>
      <c r="I6651" s="58">
        <f>$H6651-VLOOKUP($B6651,產品!$A$2:$E$61,5,FALSE)*F6651-$R6651</f>
        <v>62660</v>
      </c>
      <c r="J6651">
        <f t="shared" si="309"/>
        <v>2023</v>
      </c>
      <c r="P6651" t="str">
        <f>MID(VLOOKUP($D6651,業務!$A$1:$E$11,2,FALSE),FIND("/",VLOOKUP($D6651,業務!$A$1:$E$11,2,FALSE))+1,2)</f>
        <v>專員</v>
      </c>
      <c r="Q6651">
        <f t="shared" si="310"/>
        <v>0.01</v>
      </c>
      <c r="R6651">
        <f t="shared" si="311"/>
        <v>2340</v>
      </c>
    </row>
    <row r="6652" spans="1:18" ht="15.75" customHeight="1">
      <c r="A6652" s="19">
        <v>6651</v>
      </c>
      <c r="B6652" s="4">
        <v>31</v>
      </c>
      <c r="C6652" s="15">
        <v>257</v>
      </c>
      <c r="D6652" s="21">
        <v>8</v>
      </c>
      <c r="E6652" s="22">
        <v>45131</v>
      </c>
      <c r="F6652" s="26">
        <v>16</v>
      </c>
      <c r="G6652" s="24">
        <v>0.17</v>
      </c>
      <c r="H6652">
        <f>VLOOKUP($B6652,產品!$A$1:$E$61,4,FALSE)*(1-$G6652)*$F6652</f>
        <v>92960</v>
      </c>
      <c r="I6652" s="58">
        <f>$H6652-VLOOKUP($B6652,產品!$A$2:$E$61,5,FALSE)*F6652-$R6652</f>
        <v>24830.400000000001</v>
      </c>
      <c r="J6652">
        <f t="shared" si="309"/>
        <v>2023</v>
      </c>
      <c r="P6652" t="str">
        <f>MID(VLOOKUP($D6652,業務!$A$1:$E$11,2,FALSE),FIND("/",VLOOKUP($D6652,業務!$A$1:$E$11,2,FALSE))+1,2)</f>
        <v>專員</v>
      </c>
      <c r="Q6652">
        <f t="shared" si="310"/>
        <v>0.01</v>
      </c>
      <c r="R6652">
        <f t="shared" si="311"/>
        <v>929.6</v>
      </c>
    </row>
    <row r="6653" spans="1:18" ht="15.75" customHeight="1">
      <c r="A6653" s="19">
        <v>6652</v>
      </c>
      <c r="B6653" s="4">
        <v>30</v>
      </c>
      <c r="C6653" s="15">
        <v>292</v>
      </c>
      <c r="D6653" s="21">
        <v>10</v>
      </c>
      <c r="E6653" s="22">
        <v>45131</v>
      </c>
      <c r="F6653" s="26">
        <v>8</v>
      </c>
      <c r="G6653" s="24">
        <v>0.17</v>
      </c>
      <c r="H6653">
        <f>VLOOKUP($B6653,產品!$A$1:$E$61,4,FALSE)*(1-$G6653)*$F6653</f>
        <v>43160</v>
      </c>
      <c r="I6653" s="58">
        <f>$H6653-VLOOKUP($B6653,產品!$A$2:$E$61,5,FALSE)*F6653-$R6653</f>
        <v>11528.4</v>
      </c>
      <c r="J6653">
        <f t="shared" si="309"/>
        <v>2023</v>
      </c>
      <c r="P6653" t="str">
        <f>MID(VLOOKUP($D6653,業務!$A$1:$E$11,2,FALSE),FIND("/",VLOOKUP($D6653,業務!$A$1:$E$11,2,FALSE))+1,2)</f>
        <v>專員</v>
      </c>
      <c r="Q6653">
        <f t="shared" si="310"/>
        <v>0.01</v>
      </c>
      <c r="R6653">
        <f t="shared" si="311"/>
        <v>431.6</v>
      </c>
    </row>
    <row r="6654" spans="1:18" ht="15.75" customHeight="1">
      <c r="A6654" s="19">
        <v>6653</v>
      </c>
      <c r="B6654" s="4">
        <v>1</v>
      </c>
      <c r="C6654" s="15">
        <v>291</v>
      </c>
      <c r="D6654" s="21">
        <v>2</v>
      </c>
      <c r="E6654" s="22">
        <v>45131</v>
      </c>
      <c r="F6654" s="26">
        <v>70</v>
      </c>
      <c r="G6654" s="24">
        <v>0.06</v>
      </c>
      <c r="H6654">
        <f>VLOOKUP($B6654,產品!$A$1:$E$61,4,FALSE)*(1-$G6654)*$F6654</f>
        <v>65800</v>
      </c>
      <c r="I6654" s="58">
        <f>$H6654-VLOOKUP($B6654,產品!$A$2:$E$61,5,FALSE)*F6654-$R6654</f>
        <v>36813</v>
      </c>
      <c r="J6654">
        <f t="shared" si="309"/>
        <v>2023</v>
      </c>
      <c r="P6654" t="str">
        <f>MID(VLOOKUP($D6654,業務!$A$1:$E$11,2,FALSE),FIND("/",VLOOKUP($D6654,業務!$A$1:$E$11,2,FALSE))+1,2)</f>
        <v>經理</v>
      </c>
      <c r="Q6654">
        <f t="shared" si="310"/>
        <v>1.4999999999999999E-2</v>
      </c>
      <c r="R6654">
        <f t="shared" si="311"/>
        <v>987</v>
      </c>
    </row>
    <row r="6655" spans="1:18" ht="15.75" customHeight="1">
      <c r="A6655" s="19">
        <v>6654</v>
      </c>
      <c r="B6655" s="4">
        <v>37</v>
      </c>
      <c r="C6655" s="15">
        <v>121</v>
      </c>
      <c r="D6655" s="21">
        <v>10</v>
      </c>
      <c r="E6655" s="22">
        <v>45131</v>
      </c>
      <c r="F6655" s="26">
        <v>17</v>
      </c>
      <c r="G6655" s="24">
        <v>0.19</v>
      </c>
      <c r="H6655">
        <f>VLOOKUP($B6655,產品!$A$1:$E$61,4,FALSE)*(1-$G6655)*$F6655</f>
        <v>165240</v>
      </c>
      <c r="I6655" s="58">
        <f>$H6655-VLOOKUP($B6655,產品!$A$2:$E$61,5,FALSE)*F6655-$R6655</f>
        <v>30987.599999999999</v>
      </c>
      <c r="J6655">
        <f t="shared" si="309"/>
        <v>2023</v>
      </c>
      <c r="P6655" t="str">
        <f>MID(VLOOKUP($D6655,業務!$A$1:$E$11,2,FALSE),FIND("/",VLOOKUP($D6655,業務!$A$1:$E$11,2,FALSE))+1,2)</f>
        <v>專員</v>
      </c>
      <c r="Q6655">
        <f t="shared" si="310"/>
        <v>0.01</v>
      </c>
      <c r="R6655">
        <f t="shared" si="311"/>
        <v>1652.4</v>
      </c>
    </row>
    <row r="6656" spans="1:18" ht="15.75" customHeight="1">
      <c r="A6656" s="19">
        <v>6655</v>
      </c>
      <c r="B6656" s="4">
        <v>60</v>
      </c>
      <c r="C6656" s="15">
        <v>277</v>
      </c>
      <c r="D6656" s="21">
        <v>7</v>
      </c>
      <c r="E6656" s="22">
        <v>45131</v>
      </c>
      <c r="F6656" s="26">
        <v>7</v>
      </c>
      <c r="G6656" s="24">
        <v>0.18</v>
      </c>
      <c r="H6656">
        <f>VLOOKUP($B6656,產品!$A$1:$E$61,4,FALSE)*(1-$G6656)*$F6656</f>
        <v>143500</v>
      </c>
      <c r="I6656" s="58">
        <f>$H6656-VLOOKUP($B6656,產品!$A$2:$E$61,5,FALSE)*F6656-$R6656</f>
        <v>19278</v>
      </c>
      <c r="J6656">
        <f t="shared" si="309"/>
        <v>2023</v>
      </c>
      <c r="P6656" t="str">
        <f>MID(VLOOKUP($D6656,業務!$A$1:$E$11,2,FALSE),FIND("/",VLOOKUP($D6656,業務!$A$1:$E$11,2,FALSE))+1,2)</f>
        <v>副理</v>
      </c>
      <c r="Q6656">
        <f t="shared" si="310"/>
        <v>1.2E-2</v>
      </c>
      <c r="R6656">
        <f t="shared" si="311"/>
        <v>1722</v>
      </c>
    </row>
    <row r="6657" spans="1:18" ht="15.75" customHeight="1">
      <c r="A6657" s="19">
        <v>6656</v>
      </c>
      <c r="B6657" s="4">
        <v>56</v>
      </c>
      <c r="C6657" s="15">
        <v>124</v>
      </c>
      <c r="D6657" s="21">
        <v>9</v>
      </c>
      <c r="E6657" s="33">
        <v>45131</v>
      </c>
      <c r="F6657" s="14">
        <v>15</v>
      </c>
      <c r="G6657" s="34">
        <v>0.1</v>
      </c>
      <c r="H6657">
        <f>VLOOKUP($B6657,產品!$A$1:$E$61,4,FALSE)*(1-$G6657)*$F6657</f>
        <v>297000</v>
      </c>
      <c r="I6657" s="58">
        <f>$H6657-VLOOKUP($B6657,產品!$A$2:$E$61,5,FALSE)*F6657-$R6657</f>
        <v>61545.000000000029</v>
      </c>
      <c r="J6657">
        <f t="shared" si="309"/>
        <v>2023</v>
      </c>
      <c r="P6657" t="str">
        <f>MID(VLOOKUP($D6657,業務!$A$1:$E$11,2,FALSE),FIND("/",VLOOKUP($D6657,業務!$A$1:$E$11,2,FALSE))+1,2)</f>
        <v>經理</v>
      </c>
      <c r="Q6657">
        <f t="shared" si="310"/>
        <v>1.4999999999999999E-2</v>
      </c>
      <c r="R6657">
        <f t="shared" si="311"/>
        <v>4455</v>
      </c>
    </row>
    <row r="6658" spans="1:18" ht="15.75" customHeight="1">
      <c r="A6658" s="19">
        <v>6657</v>
      </c>
      <c r="B6658" s="4">
        <v>12</v>
      </c>
      <c r="C6658" s="15">
        <v>264</v>
      </c>
      <c r="D6658" s="21">
        <v>7</v>
      </c>
      <c r="E6658" s="33">
        <v>45132</v>
      </c>
      <c r="F6658" s="14">
        <v>70</v>
      </c>
      <c r="G6658" s="34">
        <v>0.06</v>
      </c>
      <c r="H6658">
        <f>VLOOKUP($B6658,產品!$A$1:$E$61,4,FALSE)*(1-$G6658)*$F6658</f>
        <v>65800</v>
      </c>
      <c r="I6658" s="58">
        <f>$H6658-VLOOKUP($B6658,產品!$A$2:$E$61,5,FALSE)*F6658-$R6658</f>
        <v>37010.400000000001</v>
      </c>
      <c r="J6658">
        <f t="shared" si="309"/>
        <v>2023</v>
      </c>
      <c r="P6658" t="str">
        <f>MID(VLOOKUP($D6658,業務!$A$1:$E$11,2,FALSE),FIND("/",VLOOKUP($D6658,業務!$A$1:$E$11,2,FALSE))+1,2)</f>
        <v>副理</v>
      </c>
      <c r="Q6658">
        <f t="shared" si="310"/>
        <v>1.2E-2</v>
      </c>
      <c r="R6658">
        <f t="shared" si="311"/>
        <v>789.6</v>
      </c>
    </row>
    <row r="6659" spans="1:18" ht="15.75" customHeight="1">
      <c r="A6659" s="19">
        <v>6658</v>
      </c>
      <c r="B6659" s="4">
        <v>28</v>
      </c>
      <c r="C6659" s="15">
        <v>122</v>
      </c>
      <c r="D6659" s="21">
        <v>10</v>
      </c>
      <c r="E6659" s="33">
        <v>45132</v>
      </c>
      <c r="F6659" s="14">
        <v>40</v>
      </c>
      <c r="G6659" s="34">
        <v>0.09</v>
      </c>
      <c r="H6659">
        <f>VLOOKUP($B6659,產品!$A$1:$E$61,4,FALSE)*(1-$G6659)*$F6659</f>
        <v>273000</v>
      </c>
      <c r="I6659" s="58">
        <f>$H6659-VLOOKUP($B6659,產品!$A$2:$E$61,5,FALSE)*F6659-$R6659</f>
        <v>90270</v>
      </c>
      <c r="J6659">
        <f t="shared" ref="J6659:J6722" si="312">YEAR(E6659)</f>
        <v>2023</v>
      </c>
      <c r="P6659" t="str">
        <f>MID(VLOOKUP($D6659,業務!$A$1:$E$11,2,FALSE),FIND("/",VLOOKUP($D6659,業務!$A$1:$E$11,2,FALSE))+1,2)</f>
        <v>專員</v>
      </c>
      <c r="Q6659">
        <f t="shared" ref="Q6659:Q6722" si="313">IF($P6659="專員",1%,IF($P6659="副理",1.2%,IF($P6659="經理",1.5%,IF($P6659="協理",1.6%,0))))</f>
        <v>0.01</v>
      </c>
      <c r="R6659">
        <f t="shared" ref="R6659:R6722" si="314">$H6659*$Q6659</f>
        <v>2730</v>
      </c>
    </row>
    <row r="6660" spans="1:18" ht="15.75" customHeight="1">
      <c r="A6660" s="19">
        <v>6659</v>
      </c>
      <c r="B6660" s="4">
        <v>26</v>
      </c>
      <c r="C6660" s="15">
        <v>139</v>
      </c>
      <c r="D6660" s="21">
        <v>7</v>
      </c>
      <c r="E6660" s="22">
        <v>45133</v>
      </c>
      <c r="F6660" s="26">
        <v>5</v>
      </c>
      <c r="G6660" s="24">
        <v>0.1</v>
      </c>
      <c r="H6660">
        <f>VLOOKUP($B6660,產品!$A$1:$E$61,4,FALSE)*(1-$G6660)*$F6660</f>
        <v>29250</v>
      </c>
      <c r="I6660" s="58">
        <f>$H6660-VLOOKUP($B6660,產品!$A$2:$E$61,5,FALSE)*F6660-$R6660</f>
        <v>9399</v>
      </c>
      <c r="J6660">
        <f t="shared" si="312"/>
        <v>2023</v>
      </c>
      <c r="P6660" t="str">
        <f>MID(VLOOKUP($D6660,業務!$A$1:$E$11,2,FALSE),FIND("/",VLOOKUP($D6660,業務!$A$1:$E$11,2,FALSE))+1,2)</f>
        <v>副理</v>
      </c>
      <c r="Q6660">
        <f t="shared" si="313"/>
        <v>1.2E-2</v>
      </c>
      <c r="R6660">
        <f t="shared" si="314"/>
        <v>351</v>
      </c>
    </row>
    <row r="6661" spans="1:18" ht="15.75" customHeight="1">
      <c r="A6661" s="19">
        <v>6660</v>
      </c>
      <c r="B6661" s="4">
        <v>34</v>
      </c>
      <c r="C6661" s="15">
        <v>5</v>
      </c>
      <c r="D6661" s="21">
        <v>10</v>
      </c>
      <c r="E6661" s="33">
        <v>45133</v>
      </c>
      <c r="F6661" s="14">
        <v>6</v>
      </c>
      <c r="G6661" s="34">
        <v>0.05</v>
      </c>
      <c r="H6661">
        <f>VLOOKUP($B6661,產品!$A$1:$E$61,4,FALSE)*(1-$G6661)*$F6661</f>
        <v>45600</v>
      </c>
      <c r="I6661" s="58">
        <f>$H6661-VLOOKUP($B6661,產品!$A$2:$E$61,5,FALSE)*F6661-$R6661</f>
        <v>16344</v>
      </c>
      <c r="J6661">
        <f t="shared" si="312"/>
        <v>2023</v>
      </c>
      <c r="P6661" t="str">
        <f>MID(VLOOKUP($D6661,業務!$A$1:$E$11,2,FALSE),FIND("/",VLOOKUP($D6661,業務!$A$1:$E$11,2,FALSE))+1,2)</f>
        <v>專員</v>
      </c>
      <c r="Q6661">
        <f t="shared" si="313"/>
        <v>0.01</v>
      </c>
      <c r="R6661">
        <f t="shared" si="314"/>
        <v>456</v>
      </c>
    </row>
    <row r="6662" spans="1:18" ht="15.75" customHeight="1">
      <c r="A6662" s="19">
        <v>6661</v>
      </c>
      <c r="B6662" s="4">
        <v>8</v>
      </c>
      <c r="C6662" s="15">
        <v>6</v>
      </c>
      <c r="D6662" s="21">
        <v>7</v>
      </c>
      <c r="E6662" s="22">
        <v>45134</v>
      </c>
      <c r="F6662" s="26">
        <v>40</v>
      </c>
      <c r="G6662" s="24">
        <v>0.11</v>
      </c>
      <c r="H6662">
        <f>VLOOKUP($B6662,產品!$A$1:$E$61,4,FALSE)*(1-$G6662)*$F6662</f>
        <v>35600</v>
      </c>
      <c r="I6662" s="58">
        <f>$H6662-VLOOKUP($B6662,產品!$A$2:$E$61,5,FALSE)*F6662-$R6662</f>
        <v>19172.8</v>
      </c>
      <c r="J6662">
        <f t="shared" si="312"/>
        <v>2023</v>
      </c>
      <c r="P6662" t="str">
        <f>MID(VLOOKUP($D6662,業務!$A$1:$E$11,2,FALSE),FIND("/",VLOOKUP($D6662,業務!$A$1:$E$11,2,FALSE))+1,2)</f>
        <v>副理</v>
      </c>
      <c r="Q6662">
        <f t="shared" si="313"/>
        <v>1.2E-2</v>
      </c>
      <c r="R6662">
        <f t="shared" si="314"/>
        <v>427.2</v>
      </c>
    </row>
    <row r="6663" spans="1:18" ht="15.75" customHeight="1">
      <c r="A6663" s="19">
        <v>6662</v>
      </c>
      <c r="B6663" s="4">
        <v>16</v>
      </c>
      <c r="C6663" s="15">
        <v>4</v>
      </c>
      <c r="D6663" s="21">
        <v>1</v>
      </c>
      <c r="E6663" s="33">
        <v>45134</v>
      </c>
      <c r="F6663" s="14">
        <v>13</v>
      </c>
      <c r="G6663" s="34">
        <v>0.13</v>
      </c>
      <c r="H6663">
        <f>VLOOKUP($B6663,產品!$A$1:$E$61,4,FALSE)*(1-$G6663)*$F6663</f>
        <v>20358</v>
      </c>
      <c r="I6663" s="58">
        <f>$H6663-VLOOKUP($B6663,產品!$A$2:$E$61,5,FALSE)*F6663-$R6663</f>
        <v>10794.42</v>
      </c>
      <c r="J6663">
        <f t="shared" si="312"/>
        <v>2023</v>
      </c>
      <c r="P6663" t="str">
        <f>MID(VLOOKUP($D6663,業務!$A$1:$E$11,2,FALSE),FIND("/",VLOOKUP($D6663,業務!$A$1:$E$11,2,FALSE))+1,2)</f>
        <v>專員</v>
      </c>
      <c r="Q6663">
        <f t="shared" si="313"/>
        <v>0.01</v>
      </c>
      <c r="R6663">
        <f t="shared" si="314"/>
        <v>203.58</v>
      </c>
    </row>
    <row r="6664" spans="1:18" ht="15.75" customHeight="1">
      <c r="A6664" s="19">
        <v>6663</v>
      </c>
      <c r="B6664" s="4">
        <v>54</v>
      </c>
      <c r="C6664" s="15">
        <v>3</v>
      </c>
      <c r="D6664" s="21">
        <v>5</v>
      </c>
      <c r="E6664" s="33">
        <v>45134</v>
      </c>
      <c r="F6664" s="14">
        <v>5</v>
      </c>
      <c r="G6664" s="34">
        <v>7.0000000000000007E-2</v>
      </c>
      <c r="H6664">
        <f>VLOOKUP($B6664,產品!$A$1:$E$61,4,FALSE)*(1-$G6664)*$F6664</f>
        <v>83700</v>
      </c>
      <c r="I6664" s="58">
        <f>$H6664-VLOOKUP($B6664,產品!$A$2:$E$61,5,FALSE)*F6664-$R6664</f>
        <v>19863</v>
      </c>
      <c r="J6664">
        <f t="shared" si="312"/>
        <v>2023</v>
      </c>
      <c r="P6664" t="str">
        <f>MID(VLOOKUP($D6664,業務!$A$1:$E$11,2,FALSE),FIND("/",VLOOKUP($D6664,業務!$A$1:$E$11,2,FALSE))+1,2)</f>
        <v>專員</v>
      </c>
      <c r="Q6664">
        <f t="shared" si="313"/>
        <v>0.01</v>
      </c>
      <c r="R6664">
        <f t="shared" si="314"/>
        <v>837</v>
      </c>
    </row>
    <row r="6665" spans="1:18" ht="15.75" customHeight="1">
      <c r="A6665" s="19">
        <v>6664</v>
      </c>
      <c r="B6665" s="4">
        <v>31</v>
      </c>
      <c r="C6665" s="15">
        <v>272</v>
      </c>
      <c r="D6665" s="21">
        <v>7</v>
      </c>
      <c r="E6665" s="33">
        <v>45134</v>
      </c>
      <c r="F6665" s="14">
        <v>4</v>
      </c>
      <c r="G6665" s="34">
        <v>0.12</v>
      </c>
      <c r="H6665">
        <f>VLOOKUP($B6665,產品!$A$1:$E$61,4,FALSE)*(1-$G6665)*$F6665</f>
        <v>24640</v>
      </c>
      <c r="I6665" s="58">
        <f>$H6665-VLOOKUP($B6665,產品!$A$2:$E$61,5,FALSE)*F6665-$R6665</f>
        <v>7544.32</v>
      </c>
      <c r="J6665">
        <f t="shared" si="312"/>
        <v>2023</v>
      </c>
      <c r="P6665" t="str">
        <f>MID(VLOOKUP($D6665,業務!$A$1:$E$11,2,FALSE),FIND("/",VLOOKUP($D6665,業務!$A$1:$E$11,2,FALSE))+1,2)</f>
        <v>副理</v>
      </c>
      <c r="Q6665">
        <f t="shared" si="313"/>
        <v>1.2E-2</v>
      </c>
      <c r="R6665">
        <f t="shared" si="314"/>
        <v>295.68</v>
      </c>
    </row>
    <row r="6666" spans="1:18" ht="15.75" customHeight="1">
      <c r="A6666" s="19">
        <v>6665</v>
      </c>
      <c r="B6666" s="4">
        <v>48</v>
      </c>
      <c r="C6666" s="15">
        <v>291</v>
      </c>
      <c r="D6666" s="21">
        <v>9</v>
      </c>
      <c r="E6666" s="22">
        <v>45135</v>
      </c>
      <c r="F6666" s="26">
        <v>13</v>
      </c>
      <c r="G6666" s="24">
        <v>0.16</v>
      </c>
      <c r="H6666">
        <f>VLOOKUP($B6666,產品!$A$1:$E$61,4,FALSE)*(1-$G6666)*$F6666</f>
        <v>240240</v>
      </c>
      <c r="I6666" s="58">
        <f>$H6666-VLOOKUP($B6666,產品!$A$2:$E$61,5,FALSE)*F6666-$R6666</f>
        <v>50736.4</v>
      </c>
      <c r="J6666">
        <f t="shared" si="312"/>
        <v>2023</v>
      </c>
      <c r="P6666" t="str">
        <f>MID(VLOOKUP($D6666,業務!$A$1:$E$11,2,FALSE),FIND("/",VLOOKUP($D6666,業務!$A$1:$E$11,2,FALSE))+1,2)</f>
        <v>經理</v>
      </c>
      <c r="Q6666">
        <f t="shared" si="313"/>
        <v>1.4999999999999999E-2</v>
      </c>
      <c r="R6666">
        <f t="shared" si="314"/>
        <v>3603.6</v>
      </c>
    </row>
    <row r="6667" spans="1:18" ht="15.75" customHeight="1">
      <c r="A6667" s="19">
        <v>6666</v>
      </c>
      <c r="B6667" s="4">
        <v>55</v>
      </c>
      <c r="C6667" s="15">
        <v>137</v>
      </c>
      <c r="D6667" s="21">
        <v>8</v>
      </c>
      <c r="E6667" s="22">
        <v>45135</v>
      </c>
      <c r="F6667" s="26">
        <v>4</v>
      </c>
      <c r="G6667" s="24">
        <v>0.12</v>
      </c>
      <c r="H6667">
        <f>VLOOKUP($B6667,產品!$A$1:$E$61,4,FALSE)*(1-$G6667)*$F6667</f>
        <v>70400</v>
      </c>
      <c r="I6667" s="58">
        <f>$H6667-VLOOKUP($B6667,產品!$A$2:$E$61,5,FALSE)*F6667-$R6667</f>
        <v>13696</v>
      </c>
      <c r="J6667">
        <f t="shared" si="312"/>
        <v>2023</v>
      </c>
      <c r="P6667" t="str">
        <f>MID(VLOOKUP($D6667,業務!$A$1:$E$11,2,FALSE),FIND("/",VLOOKUP($D6667,業務!$A$1:$E$11,2,FALSE))+1,2)</f>
        <v>專員</v>
      </c>
      <c r="Q6667">
        <f t="shared" si="313"/>
        <v>0.01</v>
      </c>
      <c r="R6667">
        <f t="shared" si="314"/>
        <v>704</v>
      </c>
    </row>
    <row r="6668" spans="1:18" ht="15.75" customHeight="1">
      <c r="A6668" s="19">
        <v>6667</v>
      </c>
      <c r="B6668" s="4">
        <v>12</v>
      </c>
      <c r="C6668" s="15">
        <v>258</v>
      </c>
      <c r="D6668" s="21">
        <v>8</v>
      </c>
      <c r="E6668" s="22">
        <v>45137</v>
      </c>
      <c r="F6668" s="26">
        <v>40</v>
      </c>
      <c r="G6668" s="24">
        <v>0.09</v>
      </c>
      <c r="H6668">
        <f>VLOOKUP($B6668,產品!$A$1:$E$61,4,FALSE)*(1-$G6668)*$F6668</f>
        <v>36400</v>
      </c>
      <c r="I6668" s="58">
        <f>$H6668-VLOOKUP($B6668,產品!$A$2:$E$61,5,FALSE)*F6668-$R6668</f>
        <v>20036</v>
      </c>
      <c r="J6668">
        <f t="shared" si="312"/>
        <v>2023</v>
      </c>
      <c r="P6668" t="str">
        <f>MID(VLOOKUP($D6668,業務!$A$1:$E$11,2,FALSE),FIND("/",VLOOKUP($D6668,業務!$A$1:$E$11,2,FALSE))+1,2)</f>
        <v>專員</v>
      </c>
      <c r="Q6668">
        <f t="shared" si="313"/>
        <v>0.01</v>
      </c>
      <c r="R6668">
        <f t="shared" si="314"/>
        <v>364</v>
      </c>
    </row>
    <row r="6669" spans="1:18" ht="15.75" customHeight="1">
      <c r="A6669" s="19">
        <v>6668</v>
      </c>
      <c r="B6669" s="4">
        <v>39</v>
      </c>
      <c r="C6669" s="15">
        <v>258</v>
      </c>
      <c r="D6669" s="21">
        <v>2</v>
      </c>
      <c r="E6669" s="22">
        <v>45137</v>
      </c>
      <c r="F6669" s="26">
        <v>10</v>
      </c>
      <c r="G6669" s="24">
        <v>0.12</v>
      </c>
      <c r="H6669">
        <f>VLOOKUP($B6669,產品!$A$1:$E$61,4,FALSE)*(1-$G6669)*$F6669</f>
        <v>158400</v>
      </c>
      <c r="I6669" s="58">
        <f>$H6669-VLOOKUP($B6669,產品!$A$2:$E$61,5,FALSE)*F6669-$R6669</f>
        <v>39024</v>
      </c>
      <c r="J6669">
        <f t="shared" si="312"/>
        <v>2023</v>
      </c>
      <c r="P6669" t="str">
        <f>MID(VLOOKUP($D6669,業務!$A$1:$E$11,2,FALSE),FIND("/",VLOOKUP($D6669,業務!$A$1:$E$11,2,FALSE))+1,2)</f>
        <v>經理</v>
      </c>
      <c r="Q6669">
        <f t="shared" si="313"/>
        <v>1.4999999999999999E-2</v>
      </c>
      <c r="R6669">
        <f t="shared" si="314"/>
        <v>2376</v>
      </c>
    </row>
    <row r="6670" spans="1:18" ht="15.75" customHeight="1">
      <c r="A6670" s="19">
        <v>6669</v>
      </c>
      <c r="B6670" s="4">
        <v>20</v>
      </c>
      <c r="C6670" s="15">
        <v>113</v>
      </c>
      <c r="D6670" s="21">
        <v>4</v>
      </c>
      <c r="E6670" s="33">
        <v>45137</v>
      </c>
      <c r="F6670" s="14">
        <v>11</v>
      </c>
      <c r="G6670" s="34">
        <v>0.1</v>
      </c>
      <c r="H6670">
        <f>VLOOKUP($B6670,產品!$A$1:$E$61,4,FALSE)*(1-$G6670)*$F6670</f>
        <v>17820</v>
      </c>
      <c r="I6670" s="58">
        <f>$H6670-VLOOKUP($B6670,產品!$A$2:$E$61,5,FALSE)*F6670-$R6670</f>
        <v>9686.16</v>
      </c>
      <c r="J6670">
        <f t="shared" si="312"/>
        <v>2023</v>
      </c>
      <c r="P6670" t="str">
        <f>MID(VLOOKUP($D6670,業務!$A$1:$E$11,2,FALSE),FIND("/",VLOOKUP($D6670,業務!$A$1:$E$11,2,FALSE))+1,2)</f>
        <v>副理</v>
      </c>
      <c r="Q6670">
        <f t="shared" si="313"/>
        <v>1.2E-2</v>
      </c>
      <c r="R6670">
        <f t="shared" si="314"/>
        <v>213.84</v>
      </c>
    </row>
    <row r="6671" spans="1:18" ht="15.75" customHeight="1">
      <c r="A6671" s="19">
        <v>6670</v>
      </c>
      <c r="B6671" s="4">
        <v>39</v>
      </c>
      <c r="C6671" s="15">
        <v>9</v>
      </c>
      <c r="D6671" s="21">
        <v>6</v>
      </c>
      <c r="E6671" s="22">
        <v>45138</v>
      </c>
      <c r="F6671" s="26">
        <v>1</v>
      </c>
      <c r="G6671" s="24">
        <v>0.06</v>
      </c>
      <c r="H6671">
        <f>VLOOKUP($B6671,產品!$A$1:$E$61,4,FALSE)*(1-$G6671)*$F6671</f>
        <v>16920</v>
      </c>
      <c r="I6671" s="58">
        <f>$H6671-VLOOKUP($B6671,產品!$A$2:$E$61,5,FALSE)*F6671-$R6671</f>
        <v>5050.8</v>
      </c>
      <c r="J6671">
        <f t="shared" si="312"/>
        <v>2023</v>
      </c>
      <c r="P6671" t="str">
        <f>MID(VLOOKUP($D6671,業務!$A$1:$E$11,2,FALSE),FIND("/",VLOOKUP($D6671,業務!$A$1:$E$11,2,FALSE))+1,2)</f>
        <v>專員</v>
      </c>
      <c r="Q6671">
        <f t="shared" si="313"/>
        <v>0.01</v>
      </c>
      <c r="R6671">
        <f t="shared" si="314"/>
        <v>169.20000000000002</v>
      </c>
    </row>
    <row r="6672" spans="1:18" ht="15.75" customHeight="1">
      <c r="A6672" s="19">
        <v>6671</v>
      </c>
      <c r="B6672" s="4">
        <v>9</v>
      </c>
      <c r="C6672" s="15">
        <v>285</v>
      </c>
      <c r="D6672" s="21">
        <v>5</v>
      </c>
      <c r="E6672" s="22">
        <v>45138</v>
      </c>
      <c r="F6672" s="26">
        <v>60</v>
      </c>
      <c r="G6672" s="24">
        <v>0.18</v>
      </c>
      <c r="H6672">
        <f>VLOOKUP($B6672,產品!$A$1:$E$61,4,FALSE)*(1-$G6672)*$F6672</f>
        <v>49200.000000000007</v>
      </c>
      <c r="I6672" s="58">
        <f>$H6672-VLOOKUP($B6672,產品!$A$2:$E$61,5,FALSE)*F6672-$R6672</f>
        <v>24708.000000000007</v>
      </c>
      <c r="J6672">
        <f t="shared" si="312"/>
        <v>2023</v>
      </c>
      <c r="P6672" t="str">
        <f>MID(VLOOKUP($D6672,業務!$A$1:$E$11,2,FALSE),FIND("/",VLOOKUP($D6672,業務!$A$1:$E$11,2,FALSE))+1,2)</f>
        <v>專員</v>
      </c>
      <c r="Q6672">
        <f t="shared" si="313"/>
        <v>0.01</v>
      </c>
      <c r="R6672">
        <f t="shared" si="314"/>
        <v>492.00000000000006</v>
      </c>
    </row>
    <row r="6673" spans="1:18" ht="15.75" customHeight="1">
      <c r="A6673" s="19">
        <v>6672</v>
      </c>
      <c r="B6673" s="4">
        <v>30</v>
      </c>
      <c r="C6673" s="15">
        <v>273</v>
      </c>
      <c r="D6673" s="21">
        <v>8</v>
      </c>
      <c r="E6673" s="22">
        <v>45138</v>
      </c>
      <c r="F6673" s="26">
        <v>35</v>
      </c>
      <c r="G6673" s="24">
        <v>0.14000000000000001</v>
      </c>
      <c r="H6673">
        <f>VLOOKUP($B6673,產品!$A$1:$E$61,4,FALSE)*(1-$G6673)*$F6673</f>
        <v>195650</v>
      </c>
      <c r="I6673" s="58">
        <f>$H6673-VLOOKUP($B6673,產品!$A$2:$E$61,5,FALSE)*F6673-$R6673</f>
        <v>57193.5</v>
      </c>
      <c r="J6673">
        <f t="shared" si="312"/>
        <v>2023</v>
      </c>
      <c r="P6673" t="str">
        <f>MID(VLOOKUP($D6673,業務!$A$1:$E$11,2,FALSE),FIND("/",VLOOKUP($D6673,業務!$A$1:$E$11,2,FALSE))+1,2)</f>
        <v>專員</v>
      </c>
      <c r="Q6673">
        <f t="shared" si="313"/>
        <v>0.01</v>
      </c>
      <c r="R6673">
        <f t="shared" si="314"/>
        <v>1956.5</v>
      </c>
    </row>
    <row r="6674" spans="1:18" ht="15.75" customHeight="1">
      <c r="A6674" s="19">
        <v>6673</v>
      </c>
      <c r="B6674" s="4">
        <v>9</v>
      </c>
      <c r="C6674" s="15">
        <v>136</v>
      </c>
      <c r="D6674" s="21">
        <v>5</v>
      </c>
      <c r="E6674" s="22">
        <v>45138</v>
      </c>
      <c r="F6674" s="26">
        <v>80</v>
      </c>
      <c r="G6674" s="24">
        <v>0.18</v>
      </c>
      <c r="H6674">
        <f>VLOOKUP($B6674,產品!$A$1:$E$61,4,FALSE)*(1-$G6674)*$F6674</f>
        <v>65600.000000000015</v>
      </c>
      <c r="I6674" s="58">
        <f>$H6674-VLOOKUP($B6674,產品!$A$2:$E$61,5,FALSE)*F6674-$R6674</f>
        <v>32944.000000000015</v>
      </c>
      <c r="J6674">
        <f t="shared" si="312"/>
        <v>2023</v>
      </c>
      <c r="P6674" t="str">
        <f>MID(VLOOKUP($D6674,業務!$A$1:$E$11,2,FALSE),FIND("/",VLOOKUP($D6674,業務!$A$1:$E$11,2,FALSE))+1,2)</f>
        <v>專員</v>
      </c>
      <c r="Q6674">
        <f t="shared" si="313"/>
        <v>0.01</v>
      </c>
      <c r="R6674">
        <f t="shared" si="314"/>
        <v>656.00000000000011</v>
      </c>
    </row>
    <row r="6675" spans="1:18" ht="15.75" customHeight="1">
      <c r="A6675" s="19">
        <v>6674</v>
      </c>
      <c r="B6675" s="4">
        <v>57</v>
      </c>
      <c r="C6675" s="15">
        <v>115</v>
      </c>
      <c r="D6675" s="21">
        <v>4</v>
      </c>
      <c r="E6675" s="22">
        <v>45138</v>
      </c>
      <c r="F6675" s="26">
        <v>8</v>
      </c>
      <c r="G6675" s="24">
        <v>0.14000000000000001</v>
      </c>
      <c r="H6675">
        <f>VLOOKUP($B6675,產品!$A$1:$E$61,4,FALSE)*(1-$G6675)*$F6675</f>
        <v>123840</v>
      </c>
      <c r="I6675" s="58">
        <f>$H6675-VLOOKUP($B6675,產品!$A$2:$E$61,5,FALSE)*F6675-$R6675</f>
        <v>21553.919999999998</v>
      </c>
      <c r="J6675">
        <f t="shared" si="312"/>
        <v>2023</v>
      </c>
      <c r="P6675" t="str">
        <f>MID(VLOOKUP($D6675,業務!$A$1:$E$11,2,FALSE),FIND("/",VLOOKUP($D6675,業務!$A$1:$E$11,2,FALSE))+1,2)</f>
        <v>副理</v>
      </c>
      <c r="Q6675">
        <f t="shared" si="313"/>
        <v>1.2E-2</v>
      </c>
      <c r="R6675">
        <f t="shared" si="314"/>
        <v>1486.08</v>
      </c>
    </row>
    <row r="6676" spans="1:18" ht="15.75" customHeight="1">
      <c r="A6676" s="19">
        <v>6675</v>
      </c>
      <c r="B6676" s="4">
        <v>28</v>
      </c>
      <c r="C6676" s="15">
        <v>282</v>
      </c>
      <c r="D6676" s="21">
        <v>2</v>
      </c>
      <c r="E6676" s="22">
        <v>45139</v>
      </c>
      <c r="F6676" s="26">
        <v>4</v>
      </c>
      <c r="G6676" s="24">
        <v>0.2</v>
      </c>
      <c r="H6676">
        <f>VLOOKUP($B6676,產品!$A$1:$E$61,4,FALSE)*(1-$G6676)*$F6676</f>
        <v>24000</v>
      </c>
      <c r="I6676" s="58">
        <f>$H6676-VLOOKUP($B6676,產品!$A$2:$E$61,5,FALSE)*F6676-$R6676</f>
        <v>5640</v>
      </c>
      <c r="J6676">
        <f t="shared" si="312"/>
        <v>2023</v>
      </c>
      <c r="P6676" t="str">
        <f>MID(VLOOKUP($D6676,業務!$A$1:$E$11,2,FALSE),FIND("/",VLOOKUP($D6676,業務!$A$1:$E$11,2,FALSE))+1,2)</f>
        <v>經理</v>
      </c>
      <c r="Q6676">
        <f t="shared" si="313"/>
        <v>1.4999999999999999E-2</v>
      </c>
      <c r="R6676">
        <f t="shared" si="314"/>
        <v>360</v>
      </c>
    </row>
    <row r="6677" spans="1:18" ht="15.75" customHeight="1">
      <c r="A6677" s="19">
        <v>6676</v>
      </c>
      <c r="B6677" s="4">
        <v>4</v>
      </c>
      <c r="C6677" s="15">
        <v>5</v>
      </c>
      <c r="D6677" s="21">
        <v>10</v>
      </c>
      <c r="E6677" s="33">
        <v>45139</v>
      </c>
      <c r="F6677" s="14">
        <v>60</v>
      </c>
      <c r="G6677" s="34">
        <v>7.0000000000000007E-2</v>
      </c>
      <c r="H6677">
        <f>VLOOKUP($B6677,產品!$A$1:$E$61,4,FALSE)*(1-$G6677)*$F6677</f>
        <v>55799.999999999993</v>
      </c>
      <c r="I6677" s="58">
        <f>$H6677-VLOOKUP($B6677,產品!$A$2:$E$61,5,FALSE)*F6677-$R6677</f>
        <v>31241.999999999993</v>
      </c>
      <c r="J6677">
        <f t="shared" si="312"/>
        <v>2023</v>
      </c>
      <c r="P6677" t="str">
        <f>MID(VLOOKUP($D6677,業務!$A$1:$E$11,2,FALSE),FIND("/",VLOOKUP($D6677,業務!$A$1:$E$11,2,FALSE))+1,2)</f>
        <v>專員</v>
      </c>
      <c r="Q6677">
        <f t="shared" si="313"/>
        <v>0.01</v>
      </c>
      <c r="R6677">
        <f t="shared" si="314"/>
        <v>557.99999999999989</v>
      </c>
    </row>
    <row r="6678" spans="1:18" ht="15.75" customHeight="1">
      <c r="A6678" s="19">
        <v>6677</v>
      </c>
      <c r="B6678" s="4">
        <v>30</v>
      </c>
      <c r="C6678" s="15">
        <v>134</v>
      </c>
      <c r="D6678" s="21">
        <v>1</v>
      </c>
      <c r="E6678" s="33">
        <v>45139</v>
      </c>
      <c r="F6678" s="14">
        <v>4</v>
      </c>
      <c r="G6678" s="34">
        <v>0.1</v>
      </c>
      <c r="H6678">
        <f>VLOOKUP($B6678,產品!$A$1:$E$61,4,FALSE)*(1-$G6678)*$F6678</f>
        <v>23400</v>
      </c>
      <c r="I6678" s="58">
        <f>$H6678-VLOOKUP($B6678,產品!$A$2:$E$61,5,FALSE)*F6678-$R6678</f>
        <v>7566</v>
      </c>
      <c r="J6678">
        <f t="shared" si="312"/>
        <v>2023</v>
      </c>
      <c r="P6678" t="str">
        <f>MID(VLOOKUP($D6678,業務!$A$1:$E$11,2,FALSE),FIND("/",VLOOKUP($D6678,業務!$A$1:$E$11,2,FALSE))+1,2)</f>
        <v>專員</v>
      </c>
      <c r="Q6678">
        <f t="shared" si="313"/>
        <v>0.01</v>
      </c>
      <c r="R6678">
        <f t="shared" si="314"/>
        <v>234</v>
      </c>
    </row>
    <row r="6679" spans="1:18" ht="15.75" customHeight="1">
      <c r="A6679" s="19">
        <v>6678</v>
      </c>
      <c r="B6679" s="4">
        <v>34</v>
      </c>
      <c r="C6679" s="15">
        <v>271</v>
      </c>
      <c r="D6679" s="21">
        <v>7</v>
      </c>
      <c r="E6679" s="22">
        <v>45140</v>
      </c>
      <c r="F6679" s="26">
        <v>12</v>
      </c>
      <c r="G6679" s="24">
        <v>0.18</v>
      </c>
      <c r="H6679">
        <f>VLOOKUP($B6679,產品!$A$1:$E$61,4,FALSE)*(1-$G6679)*$F6679</f>
        <v>78720.000000000015</v>
      </c>
      <c r="I6679" s="58">
        <f>$H6679-VLOOKUP($B6679,產品!$A$2:$E$61,5,FALSE)*F6679-$R6679</f>
        <v>20175.360000000015</v>
      </c>
      <c r="J6679">
        <f t="shared" si="312"/>
        <v>2023</v>
      </c>
      <c r="P6679" t="str">
        <f>MID(VLOOKUP($D6679,業務!$A$1:$E$11,2,FALSE),FIND("/",VLOOKUP($D6679,業務!$A$1:$E$11,2,FALSE))+1,2)</f>
        <v>副理</v>
      </c>
      <c r="Q6679">
        <f t="shared" si="313"/>
        <v>1.2E-2</v>
      </c>
      <c r="R6679">
        <f t="shared" si="314"/>
        <v>944.64000000000021</v>
      </c>
    </row>
    <row r="6680" spans="1:18" ht="15.75" customHeight="1">
      <c r="A6680" s="19">
        <v>6679</v>
      </c>
      <c r="B6680" s="4">
        <v>15</v>
      </c>
      <c r="C6680" s="15">
        <v>272</v>
      </c>
      <c r="D6680" s="21">
        <v>5</v>
      </c>
      <c r="E6680" s="22">
        <v>45140</v>
      </c>
      <c r="F6680" s="26">
        <v>50</v>
      </c>
      <c r="G6680" s="24">
        <v>0.06</v>
      </c>
      <c r="H6680">
        <f>VLOOKUP($B6680,產品!$A$1:$E$61,4,FALSE)*(1-$G6680)*$F6680</f>
        <v>84600</v>
      </c>
      <c r="I6680" s="58">
        <f>$H6680-VLOOKUP($B6680,產品!$A$2:$E$61,5,FALSE)*F6680-$R6680</f>
        <v>47754</v>
      </c>
      <c r="J6680">
        <f t="shared" si="312"/>
        <v>2023</v>
      </c>
      <c r="P6680" t="str">
        <f>MID(VLOOKUP($D6680,業務!$A$1:$E$11,2,FALSE),FIND("/",VLOOKUP($D6680,業務!$A$1:$E$11,2,FALSE))+1,2)</f>
        <v>專員</v>
      </c>
      <c r="Q6680">
        <f t="shared" si="313"/>
        <v>0.01</v>
      </c>
      <c r="R6680">
        <f t="shared" si="314"/>
        <v>846</v>
      </c>
    </row>
    <row r="6681" spans="1:18" ht="15.75" customHeight="1">
      <c r="A6681" s="19">
        <v>6680</v>
      </c>
      <c r="B6681" s="4">
        <v>54</v>
      </c>
      <c r="C6681" s="15">
        <v>10</v>
      </c>
      <c r="D6681" s="21">
        <v>2</v>
      </c>
      <c r="E6681" s="22">
        <v>45140</v>
      </c>
      <c r="F6681" s="26">
        <v>6</v>
      </c>
      <c r="G6681" s="24">
        <v>0.05</v>
      </c>
      <c r="H6681">
        <f>VLOOKUP($B6681,產品!$A$1:$E$61,4,FALSE)*(1-$G6681)*$F6681</f>
        <v>102600</v>
      </c>
      <c r="I6681" s="58">
        <f>$H6681-VLOOKUP($B6681,產品!$A$2:$E$61,5,FALSE)*F6681-$R6681</f>
        <v>25461</v>
      </c>
      <c r="J6681">
        <f t="shared" si="312"/>
        <v>2023</v>
      </c>
      <c r="P6681" t="str">
        <f>MID(VLOOKUP($D6681,業務!$A$1:$E$11,2,FALSE),FIND("/",VLOOKUP($D6681,業務!$A$1:$E$11,2,FALSE))+1,2)</f>
        <v>經理</v>
      </c>
      <c r="Q6681">
        <f t="shared" si="313"/>
        <v>1.4999999999999999E-2</v>
      </c>
      <c r="R6681">
        <f t="shared" si="314"/>
        <v>1539</v>
      </c>
    </row>
    <row r="6682" spans="1:18" ht="15.75" customHeight="1">
      <c r="A6682" s="19">
        <v>6681</v>
      </c>
      <c r="B6682" s="4">
        <v>59</v>
      </c>
      <c r="C6682" s="15">
        <v>7</v>
      </c>
      <c r="D6682" s="21">
        <v>4</v>
      </c>
      <c r="E6682" s="33">
        <v>45140</v>
      </c>
      <c r="F6682" s="14">
        <v>11</v>
      </c>
      <c r="G6682" s="34">
        <v>0.19</v>
      </c>
      <c r="H6682">
        <f>VLOOKUP($B6682,產品!$A$1:$E$61,4,FALSE)*(1-$G6682)*$F6682</f>
        <v>213840</v>
      </c>
      <c r="I6682" s="58">
        <f>$H6682-VLOOKUP($B6682,產品!$A$2:$E$61,5,FALSE)*F6682-$R6682</f>
        <v>26473.919999999998</v>
      </c>
      <c r="J6682">
        <f t="shared" si="312"/>
        <v>2023</v>
      </c>
      <c r="P6682" t="str">
        <f>MID(VLOOKUP($D6682,業務!$A$1:$E$11,2,FALSE),FIND("/",VLOOKUP($D6682,業務!$A$1:$E$11,2,FALSE))+1,2)</f>
        <v>副理</v>
      </c>
      <c r="Q6682">
        <f t="shared" si="313"/>
        <v>1.2E-2</v>
      </c>
      <c r="R6682">
        <f t="shared" si="314"/>
        <v>2566.08</v>
      </c>
    </row>
    <row r="6683" spans="1:18" ht="15.75" customHeight="1">
      <c r="A6683" s="19">
        <v>6682</v>
      </c>
      <c r="B6683" s="4">
        <v>9</v>
      </c>
      <c r="C6683" s="15">
        <v>115</v>
      </c>
      <c r="D6683" s="21">
        <v>8</v>
      </c>
      <c r="E6683" s="33">
        <v>45140</v>
      </c>
      <c r="F6683" s="14">
        <v>40</v>
      </c>
      <c r="G6683" s="34">
        <v>0.19</v>
      </c>
      <c r="H6683">
        <f>VLOOKUP($B6683,產品!$A$1:$E$61,4,FALSE)*(1-$G6683)*$F6683</f>
        <v>32400</v>
      </c>
      <c r="I6683" s="58">
        <f>$H6683-VLOOKUP($B6683,產品!$A$2:$E$61,5,FALSE)*F6683-$R6683</f>
        <v>16076</v>
      </c>
      <c r="J6683">
        <f t="shared" si="312"/>
        <v>2023</v>
      </c>
      <c r="P6683" t="str">
        <f>MID(VLOOKUP($D6683,業務!$A$1:$E$11,2,FALSE),FIND("/",VLOOKUP($D6683,業務!$A$1:$E$11,2,FALSE))+1,2)</f>
        <v>專員</v>
      </c>
      <c r="Q6683">
        <f t="shared" si="313"/>
        <v>0.01</v>
      </c>
      <c r="R6683">
        <f t="shared" si="314"/>
        <v>324</v>
      </c>
    </row>
    <row r="6684" spans="1:18" ht="15.75" customHeight="1">
      <c r="A6684" s="19">
        <v>6683</v>
      </c>
      <c r="B6684" s="4">
        <v>41</v>
      </c>
      <c r="C6684" s="15">
        <v>5</v>
      </c>
      <c r="D6684" s="21">
        <v>6</v>
      </c>
      <c r="E6684" s="22">
        <v>45141</v>
      </c>
      <c r="F6684" s="26">
        <v>9</v>
      </c>
      <c r="G6684" s="24">
        <v>0.09</v>
      </c>
      <c r="H6684">
        <f>VLOOKUP($B6684,產品!$A$1:$E$61,4,FALSE)*(1-$G6684)*$F6684</f>
        <v>98280</v>
      </c>
      <c r="I6684" s="58">
        <f>$H6684-VLOOKUP($B6684,產品!$A$2:$E$61,5,FALSE)*F6684-$R6684</f>
        <v>27097.200000000001</v>
      </c>
      <c r="J6684">
        <f t="shared" si="312"/>
        <v>2023</v>
      </c>
      <c r="P6684" t="str">
        <f>MID(VLOOKUP($D6684,業務!$A$1:$E$11,2,FALSE),FIND("/",VLOOKUP($D6684,業務!$A$1:$E$11,2,FALSE))+1,2)</f>
        <v>專員</v>
      </c>
      <c r="Q6684">
        <f t="shared" si="313"/>
        <v>0.01</v>
      </c>
      <c r="R6684">
        <f t="shared" si="314"/>
        <v>982.80000000000007</v>
      </c>
    </row>
    <row r="6685" spans="1:18" ht="15.75" customHeight="1">
      <c r="A6685" s="19">
        <v>6684</v>
      </c>
      <c r="B6685" s="4">
        <v>13</v>
      </c>
      <c r="C6685" s="15">
        <v>289</v>
      </c>
      <c r="D6685" s="21">
        <v>7</v>
      </c>
      <c r="E6685" s="22">
        <v>45141</v>
      </c>
      <c r="F6685" s="26">
        <v>20</v>
      </c>
      <c r="G6685" s="24">
        <v>0.11</v>
      </c>
      <c r="H6685">
        <f>VLOOKUP($B6685,產品!$A$1:$E$61,4,FALSE)*(1-$G6685)*$F6685</f>
        <v>32040</v>
      </c>
      <c r="I6685" s="58">
        <f>$H6685-VLOOKUP($B6685,產品!$A$2:$E$61,5,FALSE)*F6685-$R6685</f>
        <v>17255.52</v>
      </c>
      <c r="J6685">
        <f t="shared" si="312"/>
        <v>2023</v>
      </c>
      <c r="P6685" t="str">
        <f>MID(VLOOKUP($D6685,業務!$A$1:$E$11,2,FALSE),FIND("/",VLOOKUP($D6685,業務!$A$1:$E$11,2,FALSE))+1,2)</f>
        <v>副理</v>
      </c>
      <c r="Q6685">
        <f t="shared" si="313"/>
        <v>1.2E-2</v>
      </c>
      <c r="R6685">
        <f t="shared" si="314"/>
        <v>384.48</v>
      </c>
    </row>
    <row r="6686" spans="1:18" ht="15.75" customHeight="1">
      <c r="A6686" s="19">
        <v>6685</v>
      </c>
      <c r="B6686" s="4">
        <v>6</v>
      </c>
      <c r="C6686" s="15">
        <v>284</v>
      </c>
      <c r="D6686" s="21">
        <v>10</v>
      </c>
      <c r="E6686" s="22">
        <v>45141</v>
      </c>
      <c r="F6686" s="26">
        <v>40</v>
      </c>
      <c r="G6686" s="24">
        <v>0.16</v>
      </c>
      <c r="H6686">
        <f>VLOOKUP($B6686,產品!$A$1:$E$61,4,FALSE)*(1-$G6686)*$F6686</f>
        <v>33600</v>
      </c>
      <c r="I6686" s="58">
        <f>$H6686-VLOOKUP($B6686,產品!$A$2:$E$61,5,FALSE)*F6686-$R6686</f>
        <v>17264</v>
      </c>
      <c r="J6686">
        <f t="shared" si="312"/>
        <v>2023</v>
      </c>
      <c r="P6686" t="str">
        <f>MID(VLOOKUP($D6686,業務!$A$1:$E$11,2,FALSE),FIND("/",VLOOKUP($D6686,業務!$A$1:$E$11,2,FALSE))+1,2)</f>
        <v>專員</v>
      </c>
      <c r="Q6686">
        <f t="shared" si="313"/>
        <v>0.01</v>
      </c>
      <c r="R6686">
        <f t="shared" si="314"/>
        <v>336</v>
      </c>
    </row>
    <row r="6687" spans="1:18" ht="15.75" customHeight="1">
      <c r="A6687" s="19">
        <v>6686</v>
      </c>
      <c r="B6687" s="4">
        <v>54</v>
      </c>
      <c r="C6687" s="15">
        <v>268</v>
      </c>
      <c r="D6687" s="21">
        <v>2</v>
      </c>
      <c r="E6687" s="33">
        <v>45141</v>
      </c>
      <c r="F6687" s="14">
        <v>4</v>
      </c>
      <c r="G6687" s="34">
        <v>0.08</v>
      </c>
      <c r="H6687">
        <f>VLOOKUP($B6687,產品!$A$1:$E$61,4,FALSE)*(1-$G6687)*$F6687</f>
        <v>66240</v>
      </c>
      <c r="I6687" s="58">
        <f>$H6687-VLOOKUP($B6687,產品!$A$2:$E$61,5,FALSE)*F6687-$R6687</f>
        <v>14846.4</v>
      </c>
      <c r="J6687">
        <f t="shared" si="312"/>
        <v>2023</v>
      </c>
      <c r="P6687" t="str">
        <f>MID(VLOOKUP($D6687,業務!$A$1:$E$11,2,FALSE),FIND("/",VLOOKUP($D6687,業務!$A$1:$E$11,2,FALSE))+1,2)</f>
        <v>經理</v>
      </c>
      <c r="Q6687">
        <f t="shared" si="313"/>
        <v>1.4999999999999999E-2</v>
      </c>
      <c r="R6687">
        <f t="shared" si="314"/>
        <v>993.59999999999991</v>
      </c>
    </row>
    <row r="6688" spans="1:18" ht="15.75" customHeight="1">
      <c r="A6688" s="19">
        <v>6687</v>
      </c>
      <c r="B6688" s="4">
        <v>30</v>
      </c>
      <c r="C6688" s="15">
        <v>118</v>
      </c>
      <c r="D6688" s="21">
        <v>6</v>
      </c>
      <c r="E6688" s="33">
        <v>45141</v>
      </c>
      <c r="F6688" s="14">
        <v>11</v>
      </c>
      <c r="G6688" s="34">
        <v>0.15</v>
      </c>
      <c r="H6688">
        <f>VLOOKUP($B6688,產品!$A$1:$E$61,4,FALSE)*(1-$G6688)*$F6688</f>
        <v>60775</v>
      </c>
      <c r="I6688" s="58">
        <f>$H6688-VLOOKUP($B6688,產品!$A$2:$E$61,5,FALSE)*F6688-$R6688</f>
        <v>17267.25</v>
      </c>
      <c r="J6688">
        <f t="shared" si="312"/>
        <v>2023</v>
      </c>
      <c r="P6688" t="str">
        <f>MID(VLOOKUP($D6688,業務!$A$1:$E$11,2,FALSE),FIND("/",VLOOKUP($D6688,業務!$A$1:$E$11,2,FALSE))+1,2)</f>
        <v>專員</v>
      </c>
      <c r="Q6688">
        <f t="shared" si="313"/>
        <v>0.01</v>
      </c>
      <c r="R6688">
        <f t="shared" si="314"/>
        <v>607.75</v>
      </c>
    </row>
    <row r="6689" spans="1:18" ht="15.75" customHeight="1">
      <c r="A6689" s="19">
        <v>6688</v>
      </c>
      <c r="B6689" s="4">
        <v>41</v>
      </c>
      <c r="C6689" s="15">
        <v>291</v>
      </c>
      <c r="D6689" s="21">
        <v>1</v>
      </c>
      <c r="E6689" s="22">
        <v>45142</v>
      </c>
      <c r="F6689" s="26">
        <v>7</v>
      </c>
      <c r="G6689" s="24">
        <v>0.16</v>
      </c>
      <c r="H6689">
        <f>VLOOKUP($B6689,產品!$A$1:$E$61,4,FALSE)*(1-$G6689)*$F6689</f>
        <v>70560</v>
      </c>
      <c r="I6689" s="58">
        <f>$H6689-VLOOKUP($B6689,產品!$A$2:$E$61,5,FALSE)*F6689-$R6689</f>
        <v>15254.4</v>
      </c>
      <c r="J6689">
        <f t="shared" si="312"/>
        <v>2023</v>
      </c>
      <c r="P6689" t="str">
        <f>MID(VLOOKUP($D6689,業務!$A$1:$E$11,2,FALSE),FIND("/",VLOOKUP($D6689,業務!$A$1:$E$11,2,FALSE))+1,2)</f>
        <v>專員</v>
      </c>
      <c r="Q6689">
        <f t="shared" si="313"/>
        <v>0.01</v>
      </c>
      <c r="R6689">
        <f t="shared" si="314"/>
        <v>705.6</v>
      </c>
    </row>
    <row r="6690" spans="1:18" ht="15.75" customHeight="1">
      <c r="A6690" s="19">
        <v>6689</v>
      </c>
      <c r="B6690" s="4">
        <v>48</v>
      </c>
      <c r="C6690" s="15">
        <v>271</v>
      </c>
      <c r="D6690" s="21">
        <v>8</v>
      </c>
      <c r="E6690" s="22">
        <v>45142</v>
      </c>
      <c r="F6690" s="26">
        <v>5</v>
      </c>
      <c r="G6690" s="24">
        <v>0.06</v>
      </c>
      <c r="H6690">
        <f>VLOOKUP($B6690,產品!$A$1:$E$61,4,FALSE)*(1-$G6690)*$F6690</f>
        <v>103400</v>
      </c>
      <c r="I6690" s="58">
        <f>$H6690-VLOOKUP($B6690,產品!$A$2:$E$61,5,FALSE)*F6690-$R6690</f>
        <v>30866</v>
      </c>
      <c r="J6690">
        <f t="shared" si="312"/>
        <v>2023</v>
      </c>
      <c r="P6690" t="str">
        <f>MID(VLOOKUP($D6690,業務!$A$1:$E$11,2,FALSE),FIND("/",VLOOKUP($D6690,業務!$A$1:$E$11,2,FALSE))+1,2)</f>
        <v>專員</v>
      </c>
      <c r="Q6690">
        <f t="shared" si="313"/>
        <v>0.01</v>
      </c>
      <c r="R6690">
        <f t="shared" si="314"/>
        <v>1034</v>
      </c>
    </row>
    <row r="6691" spans="1:18" ht="15.75" customHeight="1">
      <c r="A6691" s="19">
        <v>6690</v>
      </c>
      <c r="B6691" s="4">
        <v>39</v>
      </c>
      <c r="C6691" s="15">
        <v>264</v>
      </c>
      <c r="D6691" s="21">
        <v>2</v>
      </c>
      <c r="E6691" s="22">
        <v>45142</v>
      </c>
      <c r="F6691" s="26">
        <v>1</v>
      </c>
      <c r="G6691" s="24">
        <v>0.12</v>
      </c>
      <c r="H6691">
        <f>VLOOKUP($B6691,產品!$A$1:$E$61,4,FALSE)*(1-$G6691)*$F6691</f>
        <v>15840</v>
      </c>
      <c r="I6691" s="58">
        <f>$H6691-VLOOKUP($B6691,產品!$A$2:$E$61,5,FALSE)*F6691-$R6691</f>
        <v>3902.4</v>
      </c>
      <c r="J6691">
        <f t="shared" si="312"/>
        <v>2023</v>
      </c>
      <c r="P6691" t="str">
        <f>MID(VLOOKUP($D6691,業務!$A$1:$E$11,2,FALSE),FIND("/",VLOOKUP($D6691,業務!$A$1:$E$11,2,FALSE))+1,2)</f>
        <v>經理</v>
      </c>
      <c r="Q6691">
        <f t="shared" si="313"/>
        <v>1.4999999999999999E-2</v>
      </c>
      <c r="R6691">
        <f t="shared" si="314"/>
        <v>237.6</v>
      </c>
    </row>
    <row r="6692" spans="1:18" ht="15.75" customHeight="1">
      <c r="A6692" s="19">
        <v>6691</v>
      </c>
      <c r="B6692" s="4">
        <v>32</v>
      </c>
      <c r="C6692" s="15">
        <v>137</v>
      </c>
      <c r="D6692" s="21">
        <v>9</v>
      </c>
      <c r="E6692" s="33">
        <v>45142</v>
      </c>
      <c r="F6692" s="14">
        <v>4</v>
      </c>
      <c r="G6692" s="34">
        <v>0.14000000000000001</v>
      </c>
      <c r="H6692">
        <f>VLOOKUP($B6692,產品!$A$1:$E$61,4,FALSE)*(1-$G6692)*$F6692</f>
        <v>25800</v>
      </c>
      <c r="I6692" s="58">
        <f>$H6692-VLOOKUP($B6692,產品!$A$2:$E$61,5,FALSE)*F6692-$R6692</f>
        <v>7413</v>
      </c>
      <c r="J6692">
        <f t="shared" si="312"/>
        <v>2023</v>
      </c>
      <c r="P6692" t="str">
        <f>MID(VLOOKUP($D6692,業務!$A$1:$E$11,2,FALSE),FIND("/",VLOOKUP($D6692,業務!$A$1:$E$11,2,FALSE))+1,2)</f>
        <v>經理</v>
      </c>
      <c r="Q6692">
        <f t="shared" si="313"/>
        <v>1.4999999999999999E-2</v>
      </c>
      <c r="R6692">
        <f t="shared" si="314"/>
        <v>387</v>
      </c>
    </row>
    <row r="6693" spans="1:18" ht="15.75" customHeight="1">
      <c r="A6693" s="19">
        <v>6692</v>
      </c>
      <c r="B6693" s="4">
        <v>55</v>
      </c>
      <c r="C6693" s="15">
        <v>257</v>
      </c>
      <c r="D6693" s="21">
        <v>10</v>
      </c>
      <c r="E6693" s="22">
        <v>45143</v>
      </c>
      <c r="F6693" s="26">
        <v>6</v>
      </c>
      <c r="G6693" s="24">
        <v>0.15</v>
      </c>
      <c r="H6693">
        <f>VLOOKUP($B6693,產品!$A$1:$E$61,4,FALSE)*(1-$G6693)*$F6693</f>
        <v>102000</v>
      </c>
      <c r="I6693" s="58">
        <f>$H6693-VLOOKUP($B6693,產品!$A$2:$E$61,5,FALSE)*F6693-$R6693</f>
        <v>16980</v>
      </c>
      <c r="J6693">
        <f t="shared" si="312"/>
        <v>2023</v>
      </c>
      <c r="P6693" t="str">
        <f>MID(VLOOKUP($D6693,業務!$A$1:$E$11,2,FALSE),FIND("/",VLOOKUP($D6693,業務!$A$1:$E$11,2,FALSE))+1,2)</f>
        <v>專員</v>
      </c>
      <c r="Q6693">
        <f t="shared" si="313"/>
        <v>0.01</v>
      </c>
      <c r="R6693">
        <f t="shared" si="314"/>
        <v>1020</v>
      </c>
    </row>
    <row r="6694" spans="1:18" ht="15.75" customHeight="1">
      <c r="A6694" s="19">
        <v>6693</v>
      </c>
      <c r="B6694" s="4">
        <v>18</v>
      </c>
      <c r="C6694" s="15">
        <v>114</v>
      </c>
      <c r="D6694" s="21">
        <v>5</v>
      </c>
      <c r="E6694" s="22">
        <v>45143</v>
      </c>
      <c r="F6694" s="26">
        <v>90</v>
      </c>
      <c r="G6694" s="24">
        <v>0.14000000000000001</v>
      </c>
      <c r="H6694">
        <f>VLOOKUP($B6694,產品!$A$1:$E$61,4,FALSE)*(1-$G6694)*$F6694</f>
        <v>139320</v>
      </c>
      <c r="I6694" s="58">
        <f>$H6694-VLOOKUP($B6694,產品!$A$2:$E$61,5,FALSE)*F6694-$R6694</f>
        <v>73126.8</v>
      </c>
      <c r="J6694">
        <f t="shared" si="312"/>
        <v>2023</v>
      </c>
      <c r="P6694" t="str">
        <f>MID(VLOOKUP($D6694,業務!$A$1:$E$11,2,FALSE),FIND("/",VLOOKUP($D6694,業務!$A$1:$E$11,2,FALSE))+1,2)</f>
        <v>專員</v>
      </c>
      <c r="Q6694">
        <f t="shared" si="313"/>
        <v>0.01</v>
      </c>
      <c r="R6694">
        <f t="shared" si="314"/>
        <v>1393.2</v>
      </c>
    </row>
    <row r="6695" spans="1:18" ht="15.75" customHeight="1">
      <c r="A6695" s="19">
        <v>6694</v>
      </c>
      <c r="B6695" s="4">
        <v>31</v>
      </c>
      <c r="C6695" s="15">
        <v>261</v>
      </c>
      <c r="D6695" s="21">
        <v>8</v>
      </c>
      <c r="E6695" s="22">
        <v>45144</v>
      </c>
      <c r="F6695" s="23">
        <v>4</v>
      </c>
      <c r="G6695" s="24">
        <v>0.2</v>
      </c>
      <c r="H6695">
        <f>VLOOKUP($B6695,產品!$A$1:$E$61,4,FALSE)*(1-$G6695)*$F6695</f>
        <v>22400</v>
      </c>
      <c r="I6695" s="58">
        <f>$H6695-VLOOKUP($B6695,產品!$A$2:$E$61,5,FALSE)*F6695-$R6695</f>
        <v>5376</v>
      </c>
      <c r="J6695">
        <f t="shared" si="312"/>
        <v>2023</v>
      </c>
      <c r="P6695" t="str">
        <f>MID(VLOOKUP($D6695,業務!$A$1:$E$11,2,FALSE),FIND("/",VLOOKUP($D6695,業務!$A$1:$E$11,2,FALSE))+1,2)</f>
        <v>專員</v>
      </c>
      <c r="Q6695">
        <f t="shared" si="313"/>
        <v>0.01</v>
      </c>
      <c r="R6695">
        <f t="shared" si="314"/>
        <v>224</v>
      </c>
    </row>
    <row r="6696" spans="1:18" ht="15.75" customHeight="1">
      <c r="A6696" s="19">
        <v>6695</v>
      </c>
      <c r="B6696" s="4">
        <v>6</v>
      </c>
      <c r="C6696" s="15">
        <v>9</v>
      </c>
      <c r="D6696" s="21">
        <v>4</v>
      </c>
      <c r="E6696" s="22">
        <v>45144</v>
      </c>
      <c r="F6696" s="26">
        <v>90</v>
      </c>
      <c r="G6696" s="24">
        <v>0.08</v>
      </c>
      <c r="H6696">
        <f>VLOOKUP($B6696,產品!$A$1:$E$61,4,FALSE)*(1-$G6696)*$F6696</f>
        <v>82800</v>
      </c>
      <c r="I6696" s="58">
        <f>$H6696-VLOOKUP($B6696,產品!$A$2:$E$61,5,FALSE)*F6696-$R6696</f>
        <v>45806.400000000001</v>
      </c>
      <c r="J6696">
        <f t="shared" si="312"/>
        <v>2023</v>
      </c>
      <c r="P6696" t="str">
        <f>MID(VLOOKUP($D6696,業務!$A$1:$E$11,2,FALSE),FIND("/",VLOOKUP($D6696,業務!$A$1:$E$11,2,FALSE))+1,2)</f>
        <v>副理</v>
      </c>
      <c r="Q6696">
        <f t="shared" si="313"/>
        <v>1.2E-2</v>
      </c>
      <c r="R6696">
        <f t="shared" si="314"/>
        <v>993.6</v>
      </c>
    </row>
    <row r="6697" spans="1:18" ht="15.75" customHeight="1">
      <c r="A6697" s="19">
        <v>6696</v>
      </c>
      <c r="B6697" s="4">
        <v>43</v>
      </c>
      <c r="C6697" s="15">
        <v>9</v>
      </c>
      <c r="D6697" s="21">
        <v>7</v>
      </c>
      <c r="E6697" s="33">
        <v>45144</v>
      </c>
      <c r="F6697" s="14">
        <v>7</v>
      </c>
      <c r="G6697" s="34">
        <v>0.13</v>
      </c>
      <c r="H6697">
        <f>VLOOKUP($B6697,產品!$A$1:$E$61,4,FALSE)*(1-$G6697)*$F6697</f>
        <v>109620</v>
      </c>
      <c r="I6697" s="58">
        <f>$H6697-VLOOKUP($B6697,產品!$A$2:$E$61,5,FALSE)*F6697-$R6697</f>
        <v>26404.560000000001</v>
      </c>
      <c r="J6697">
        <f t="shared" si="312"/>
        <v>2023</v>
      </c>
      <c r="P6697" t="str">
        <f>MID(VLOOKUP($D6697,業務!$A$1:$E$11,2,FALSE),FIND("/",VLOOKUP($D6697,業務!$A$1:$E$11,2,FALSE))+1,2)</f>
        <v>副理</v>
      </c>
      <c r="Q6697">
        <f t="shared" si="313"/>
        <v>1.2E-2</v>
      </c>
      <c r="R6697">
        <f t="shared" si="314"/>
        <v>1315.44</v>
      </c>
    </row>
    <row r="6698" spans="1:18" ht="15.75" customHeight="1">
      <c r="A6698" s="19">
        <v>6697</v>
      </c>
      <c r="B6698" s="4">
        <v>21</v>
      </c>
      <c r="C6698" s="15">
        <v>12</v>
      </c>
      <c r="D6698" s="21">
        <v>10</v>
      </c>
      <c r="E6698" s="33">
        <v>45145</v>
      </c>
      <c r="F6698" s="14">
        <v>40</v>
      </c>
      <c r="G6698" s="34">
        <v>0.08</v>
      </c>
      <c r="H6698">
        <f>VLOOKUP($B6698,產品!$A$1:$E$61,4,FALSE)*(1-$G6698)*$F6698</f>
        <v>66240</v>
      </c>
      <c r="I6698" s="58">
        <f>$H6698-VLOOKUP($B6698,產品!$A$2:$E$61,5,FALSE)*F6698-$R6698</f>
        <v>36777.599999999999</v>
      </c>
      <c r="J6698">
        <f t="shared" si="312"/>
        <v>2023</v>
      </c>
      <c r="P6698" t="str">
        <f>MID(VLOOKUP($D6698,業務!$A$1:$E$11,2,FALSE),FIND("/",VLOOKUP($D6698,業務!$A$1:$E$11,2,FALSE))+1,2)</f>
        <v>專員</v>
      </c>
      <c r="Q6698">
        <f t="shared" si="313"/>
        <v>0.01</v>
      </c>
      <c r="R6698">
        <f t="shared" si="314"/>
        <v>662.4</v>
      </c>
    </row>
    <row r="6699" spans="1:18" ht="15.75" customHeight="1">
      <c r="A6699" s="19">
        <v>6698</v>
      </c>
      <c r="B6699" s="4">
        <v>42</v>
      </c>
      <c r="C6699" s="15">
        <v>11</v>
      </c>
      <c r="D6699" s="21">
        <v>5</v>
      </c>
      <c r="E6699" s="22">
        <v>45146</v>
      </c>
      <c r="F6699" s="26">
        <v>6</v>
      </c>
      <c r="G6699" s="24">
        <v>7.0000000000000007E-2</v>
      </c>
      <c r="H6699">
        <f>VLOOKUP($B6699,產品!$A$1:$E$61,4,FALSE)*(1-$G6699)*$F6699</f>
        <v>83699.999999999985</v>
      </c>
      <c r="I6699" s="58">
        <f>$H6699-VLOOKUP($B6699,產品!$A$2:$E$61,5,FALSE)*F6699-$R6699</f>
        <v>24362.999999999985</v>
      </c>
      <c r="J6699">
        <f t="shared" si="312"/>
        <v>2023</v>
      </c>
      <c r="P6699" t="str">
        <f>MID(VLOOKUP($D6699,業務!$A$1:$E$11,2,FALSE),FIND("/",VLOOKUP($D6699,業務!$A$1:$E$11,2,FALSE))+1,2)</f>
        <v>專員</v>
      </c>
      <c r="Q6699">
        <f t="shared" si="313"/>
        <v>0.01</v>
      </c>
      <c r="R6699">
        <f t="shared" si="314"/>
        <v>836.99999999999989</v>
      </c>
    </row>
    <row r="6700" spans="1:18" ht="15.75" customHeight="1">
      <c r="A6700" s="19">
        <v>6699</v>
      </c>
      <c r="B6700" s="4">
        <v>25</v>
      </c>
      <c r="C6700" s="15">
        <v>7</v>
      </c>
      <c r="D6700" s="21">
        <v>7</v>
      </c>
      <c r="E6700" s="22">
        <v>45147</v>
      </c>
      <c r="F6700" s="26">
        <v>30</v>
      </c>
      <c r="G6700" s="24">
        <v>0.05</v>
      </c>
      <c r="H6700">
        <f>VLOOKUP($B6700,產品!$A$1:$E$61,4,FALSE)*(1-$G6700)*$F6700</f>
        <v>171000</v>
      </c>
      <c r="I6700" s="58">
        <f>$H6700-VLOOKUP($B6700,產品!$A$2:$E$61,5,FALSE)*F6700-$R6700</f>
        <v>60948</v>
      </c>
      <c r="J6700">
        <f t="shared" si="312"/>
        <v>2023</v>
      </c>
      <c r="P6700" t="str">
        <f>MID(VLOOKUP($D6700,業務!$A$1:$E$11,2,FALSE),FIND("/",VLOOKUP($D6700,業務!$A$1:$E$11,2,FALSE))+1,2)</f>
        <v>副理</v>
      </c>
      <c r="Q6700">
        <f t="shared" si="313"/>
        <v>1.2E-2</v>
      </c>
      <c r="R6700">
        <f t="shared" si="314"/>
        <v>2052</v>
      </c>
    </row>
    <row r="6701" spans="1:18" ht="15.75" customHeight="1">
      <c r="A6701" s="19">
        <v>6700</v>
      </c>
      <c r="B6701" s="4">
        <v>27</v>
      </c>
      <c r="C6701" s="15">
        <v>9</v>
      </c>
      <c r="D6701" s="21">
        <v>6</v>
      </c>
      <c r="E6701" s="22">
        <v>45147</v>
      </c>
      <c r="F6701" s="26">
        <v>9</v>
      </c>
      <c r="G6701" s="24">
        <v>0.13</v>
      </c>
      <c r="H6701">
        <f>VLOOKUP($B6701,產品!$A$1:$E$61,4,FALSE)*(1-$G6701)*$F6701</f>
        <v>54810</v>
      </c>
      <c r="I6701" s="58">
        <f>$H6701-VLOOKUP($B6701,產品!$A$2:$E$61,5,FALSE)*F6701-$R6701</f>
        <v>16461.900000000001</v>
      </c>
      <c r="J6701">
        <f t="shared" si="312"/>
        <v>2023</v>
      </c>
      <c r="P6701" t="str">
        <f>MID(VLOOKUP($D6701,業務!$A$1:$E$11,2,FALSE),FIND("/",VLOOKUP($D6701,業務!$A$1:$E$11,2,FALSE))+1,2)</f>
        <v>專員</v>
      </c>
      <c r="Q6701">
        <f t="shared" si="313"/>
        <v>0.01</v>
      </c>
      <c r="R6701">
        <f t="shared" si="314"/>
        <v>548.1</v>
      </c>
    </row>
    <row r="6702" spans="1:18" ht="15.75" customHeight="1">
      <c r="A6702" s="19">
        <v>6701</v>
      </c>
      <c r="B6702" s="4">
        <v>34</v>
      </c>
      <c r="C6702" s="15">
        <v>118</v>
      </c>
      <c r="D6702" s="21">
        <v>5</v>
      </c>
      <c r="E6702" s="22">
        <v>45147</v>
      </c>
      <c r="F6702" s="26">
        <v>4</v>
      </c>
      <c r="G6702" s="24">
        <v>0.09</v>
      </c>
      <c r="H6702">
        <f>VLOOKUP($B6702,產品!$A$1:$E$61,4,FALSE)*(1-$G6702)*$F6702</f>
        <v>29120</v>
      </c>
      <c r="I6702" s="58">
        <f>$H6702-VLOOKUP($B6702,產品!$A$2:$E$61,5,FALSE)*F6702-$R6702</f>
        <v>9628.7999999999993</v>
      </c>
      <c r="J6702">
        <f t="shared" si="312"/>
        <v>2023</v>
      </c>
      <c r="P6702" t="str">
        <f>MID(VLOOKUP($D6702,業務!$A$1:$E$11,2,FALSE),FIND("/",VLOOKUP($D6702,業務!$A$1:$E$11,2,FALSE))+1,2)</f>
        <v>專員</v>
      </c>
      <c r="Q6702">
        <f t="shared" si="313"/>
        <v>0.01</v>
      </c>
      <c r="R6702">
        <f t="shared" si="314"/>
        <v>291.2</v>
      </c>
    </row>
    <row r="6703" spans="1:18" ht="15.75" customHeight="1">
      <c r="A6703" s="19">
        <v>6702</v>
      </c>
      <c r="B6703" s="4">
        <v>47</v>
      </c>
      <c r="C6703" s="15">
        <v>258</v>
      </c>
      <c r="D6703" s="21">
        <v>9</v>
      </c>
      <c r="E6703" s="22">
        <v>45147</v>
      </c>
      <c r="F6703" s="26">
        <v>10</v>
      </c>
      <c r="G6703" s="24">
        <v>0.12</v>
      </c>
      <c r="H6703">
        <f>VLOOKUP($B6703,產品!$A$1:$E$61,4,FALSE)*(1-$G6703)*$F6703</f>
        <v>176000</v>
      </c>
      <c r="I6703" s="58">
        <f>$H6703-VLOOKUP($B6703,產品!$A$2:$E$61,5,FALSE)*F6703-$R6703</f>
        <v>43360</v>
      </c>
      <c r="J6703">
        <f t="shared" si="312"/>
        <v>2023</v>
      </c>
      <c r="P6703" t="str">
        <f>MID(VLOOKUP($D6703,業務!$A$1:$E$11,2,FALSE),FIND("/",VLOOKUP($D6703,業務!$A$1:$E$11,2,FALSE))+1,2)</f>
        <v>經理</v>
      </c>
      <c r="Q6703">
        <f t="shared" si="313"/>
        <v>1.4999999999999999E-2</v>
      </c>
      <c r="R6703">
        <f t="shared" si="314"/>
        <v>2640</v>
      </c>
    </row>
    <row r="6704" spans="1:18" ht="15.75" customHeight="1">
      <c r="A6704" s="19">
        <v>6703</v>
      </c>
      <c r="B6704" s="4">
        <v>21</v>
      </c>
      <c r="C6704" s="15">
        <v>2</v>
      </c>
      <c r="D6704" s="21">
        <v>10</v>
      </c>
      <c r="E6704" s="22">
        <v>45147</v>
      </c>
      <c r="F6704" s="26">
        <v>19</v>
      </c>
      <c r="G6704" s="24">
        <v>0.13</v>
      </c>
      <c r="H6704">
        <f>VLOOKUP($B6704,產品!$A$1:$E$61,4,FALSE)*(1-$G6704)*$F6704</f>
        <v>29754</v>
      </c>
      <c r="I6704" s="58">
        <f>$H6704-VLOOKUP($B6704,產品!$A$2:$E$61,5,FALSE)*F6704-$R6704</f>
        <v>15776.46</v>
      </c>
      <c r="J6704">
        <f t="shared" si="312"/>
        <v>2023</v>
      </c>
      <c r="P6704" t="str">
        <f>MID(VLOOKUP($D6704,業務!$A$1:$E$11,2,FALSE),FIND("/",VLOOKUP($D6704,業務!$A$1:$E$11,2,FALSE))+1,2)</f>
        <v>專員</v>
      </c>
      <c r="Q6704">
        <f t="shared" si="313"/>
        <v>0.01</v>
      </c>
      <c r="R6704">
        <f t="shared" si="314"/>
        <v>297.54000000000002</v>
      </c>
    </row>
    <row r="6705" spans="1:18" ht="15.75" customHeight="1">
      <c r="A6705" s="19">
        <v>6704</v>
      </c>
      <c r="B6705" s="4">
        <v>56</v>
      </c>
      <c r="C6705" s="15">
        <v>291</v>
      </c>
      <c r="D6705" s="21">
        <v>6</v>
      </c>
      <c r="E6705" s="33">
        <v>45147</v>
      </c>
      <c r="F6705" s="14">
        <v>13</v>
      </c>
      <c r="G6705" s="34">
        <v>0.08</v>
      </c>
      <c r="H6705">
        <f>VLOOKUP($B6705,產品!$A$1:$E$61,4,FALSE)*(1-$G6705)*$F6705</f>
        <v>263120</v>
      </c>
      <c r="I6705" s="58">
        <f>$H6705-VLOOKUP($B6705,產品!$A$2:$E$61,5,FALSE)*F6705-$R6705</f>
        <v>60288.800000000032</v>
      </c>
      <c r="J6705">
        <f t="shared" si="312"/>
        <v>2023</v>
      </c>
      <c r="P6705" t="str">
        <f>MID(VLOOKUP($D6705,業務!$A$1:$E$11,2,FALSE),FIND("/",VLOOKUP($D6705,業務!$A$1:$E$11,2,FALSE))+1,2)</f>
        <v>專員</v>
      </c>
      <c r="Q6705">
        <f t="shared" si="313"/>
        <v>0.01</v>
      </c>
      <c r="R6705">
        <f t="shared" si="314"/>
        <v>2631.2000000000003</v>
      </c>
    </row>
    <row r="6706" spans="1:18" ht="15.75" customHeight="1">
      <c r="A6706" s="19">
        <v>6705</v>
      </c>
      <c r="B6706" s="4">
        <v>29</v>
      </c>
      <c r="C6706" s="15">
        <v>1</v>
      </c>
      <c r="D6706" s="21">
        <v>8</v>
      </c>
      <c r="E6706" s="22">
        <v>45148</v>
      </c>
      <c r="F6706" s="23">
        <v>3</v>
      </c>
      <c r="G6706" s="24">
        <v>0.18</v>
      </c>
      <c r="H6706">
        <f>VLOOKUP($B6706,產品!$A$1:$E$61,4,FALSE)*(1-$G6706)*$F6706</f>
        <v>14760</v>
      </c>
      <c r="I6706" s="58">
        <f>$H6706-VLOOKUP($B6706,產品!$A$2:$E$61,5,FALSE)*F6706-$R6706</f>
        <v>3812.4</v>
      </c>
      <c r="J6706">
        <f t="shared" si="312"/>
        <v>2023</v>
      </c>
      <c r="P6706" t="str">
        <f>MID(VLOOKUP($D6706,業務!$A$1:$E$11,2,FALSE),FIND("/",VLOOKUP($D6706,業務!$A$1:$E$11,2,FALSE))+1,2)</f>
        <v>專員</v>
      </c>
      <c r="Q6706">
        <f t="shared" si="313"/>
        <v>0.01</v>
      </c>
      <c r="R6706">
        <f t="shared" si="314"/>
        <v>147.6</v>
      </c>
    </row>
    <row r="6707" spans="1:18" ht="15.75" customHeight="1">
      <c r="A6707" s="19">
        <v>6706</v>
      </c>
      <c r="B6707" s="4">
        <v>25</v>
      </c>
      <c r="C6707" s="15">
        <v>265</v>
      </c>
      <c r="D6707" s="21">
        <v>10</v>
      </c>
      <c r="E6707" s="22">
        <v>45148</v>
      </c>
      <c r="F6707" s="26">
        <v>4</v>
      </c>
      <c r="G6707" s="24">
        <v>0.2</v>
      </c>
      <c r="H6707">
        <f>VLOOKUP($B6707,產品!$A$1:$E$61,4,FALSE)*(1-$G6707)*$F6707</f>
        <v>19200</v>
      </c>
      <c r="I6707" s="58">
        <f>$H6707-VLOOKUP($B6707,產品!$A$2:$E$61,5,FALSE)*F6707-$R6707</f>
        <v>4608</v>
      </c>
      <c r="J6707">
        <f t="shared" si="312"/>
        <v>2023</v>
      </c>
      <c r="P6707" t="str">
        <f>MID(VLOOKUP($D6707,業務!$A$1:$E$11,2,FALSE),FIND("/",VLOOKUP($D6707,業務!$A$1:$E$11,2,FALSE))+1,2)</f>
        <v>專員</v>
      </c>
      <c r="Q6707">
        <f t="shared" si="313"/>
        <v>0.01</v>
      </c>
      <c r="R6707">
        <f t="shared" si="314"/>
        <v>192</v>
      </c>
    </row>
    <row r="6708" spans="1:18" ht="15.75" customHeight="1">
      <c r="A6708" s="19">
        <v>6707</v>
      </c>
      <c r="B6708" s="4">
        <v>27</v>
      </c>
      <c r="C6708" s="15">
        <v>12</v>
      </c>
      <c r="D6708" s="21">
        <v>8</v>
      </c>
      <c r="E6708" s="22">
        <v>45148</v>
      </c>
      <c r="F6708" s="26">
        <v>6</v>
      </c>
      <c r="G6708" s="24">
        <v>0.05</v>
      </c>
      <c r="H6708">
        <f>VLOOKUP($B6708,產品!$A$1:$E$61,4,FALSE)*(1-$G6708)*$F6708</f>
        <v>39900</v>
      </c>
      <c r="I6708" s="58">
        <f>$H6708-VLOOKUP($B6708,產品!$A$2:$E$61,5,FALSE)*F6708-$R6708</f>
        <v>14301</v>
      </c>
      <c r="J6708">
        <f t="shared" si="312"/>
        <v>2023</v>
      </c>
      <c r="P6708" t="str">
        <f>MID(VLOOKUP($D6708,業務!$A$1:$E$11,2,FALSE),FIND("/",VLOOKUP($D6708,業務!$A$1:$E$11,2,FALSE))+1,2)</f>
        <v>專員</v>
      </c>
      <c r="Q6708">
        <f t="shared" si="313"/>
        <v>0.01</v>
      </c>
      <c r="R6708">
        <f t="shared" si="314"/>
        <v>399</v>
      </c>
    </row>
    <row r="6709" spans="1:18" ht="15.75" customHeight="1">
      <c r="A6709" s="19">
        <v>6708</v>
      </c>
      <c r="B6709" s="4">
        <v>40</v>
      </c>
      <c r="C6709" s="15">
        <v>9</v>
      </c>
      <c r="D6709" s="21">
        <v>3</v>
      </c>
      <c r="E6709" s="33">
        <v>45148</v>
      </c>
      <c r="F6709" s="14">
        <v>5</v>
      </c>
      <c r="G6709" s="34">
        <v>0.05</v>
      </c>
      <c r="H6709">
        <f>VLOOKUP($B6709,產品!$A$1:$E$61,4,FALSE)*(1-$G6709)*$F6709</f>
        <v>95000</v>
      </c>
      <c r="I6709" s="58">
        <f>$H6709-VLOOKUP($B6709,產品!$A$2:$E$61,5,FALSE)*F6709-$R6709</f>
        <v>28480</v>
      </c>
      <c r="J6709">
        <f t="shared" si="312"/>
        <v>2023</v>
      </c>
      <c r="P6709" t="str">
        <f>MID(VLOOKUP($D6709,業務!$A$1:$E$11,2,FALSE),FIND("/",VLOOKUP($D6709,業務!$A$1:$E$11,2,FALSE))+1,2)</f>
        <v>協理</v>
      </c>
      <c r="Q6709">
        <f t="shared" si="313"/>
        <v>1.6E-2</v>
      </c>
      <c r="R6709">
        <f t="shared" si="314"/>
        <v>1520</v>
      </c>
    </row>
    <row r="6710" spans="1:18" ht="15.75" customHeight="1">
      <c r="A6710" s="19">
        <v>6709</v>
      </c>
      <c r="B6710" s="4">
        <v>38</v>
      </c>
      <c r="C6710" s="15">
        <v>7</v>
      </c>
      <c r="D6710" s="21">
        <v>8</v>
      </c>
      <c r="E6710" s="22">
        <v>45149</v>
      </c>
      <c r="F6710" s="26">
        <v>1</v>
      </c>
      <c r="G6710" s="24">
        <v>0.18</v>
      </c>
      <c r="H6710">
        <f>VLOOKUP($B6710,產品!$A$1:$E$61,4,FALSE)*(1-$G6710)*$F6710</f>
        <v>12300.000000000002</v>
      </c>
      <c r="I6710" s="58">
        <f>$H6710-VLOOKUP($B6710,產品!$A$2:$E$61,5,FALSE)*F6710-$R6710</f>
        <v>2427.0000000000018</v>
      </c>
      <c r="J6710">
        <f t="shared" si="312"/>
        <v>2023</v>
      </c>
      <c r="P6710" t="str">
        <f>MID(VLOOKUP($D6710,業務!$A$1:$E$11,2,FALSE),FIND("/",VLOOKUP($D6710,業務!$A$1:$E$11,2,FALSE))+1,2)</f>
        <v>專員</v>
      </c>
      <c r="Q6710">
        <f t="shared" si="313"/>
        <v>0.01</v>
      </c>
      <c r="R6710">
        <f t="shared" si="314"/>
        <v>123.00000000000001</v>
      </c>
    </row>
    <row r="6711" spans="1:18" ht="15.75" customHeight="1">
      <c r="A6711" s="19">
        <v>6710</v>
      </c>
      <c r="B6711" s="4">
        <v>15</v>
      </c>
      <c r="C6711" s="15">
        <v>12</v>
      </c>
      <c r="D6711" s="21">
        <v>3</v>
      </c>
      <c r="E6711" s="22">
        <v>45150</v>
      </c>
      <c r="F6711" s="23">
        <v>100</v>
      </c>
      <c r="G6711" s="24">
        <v>0.05</v>
      </c>
      <c r="H6711">
        <f>VLOOKUP($B6711,產品!$A$1:$E$61,4,FALSE)*(1-$G6711)*$F6711</f>
        <v>171000</v>
      </c>
      <c r="I6711" s="58">
        <f>$H6711-VLOOKUP($B6711,產品!$A$2:$E$61,5,FALSE)*F6711-$R6711</f>
        <v>96264</v>
      </c>
      <c r="J6711">
        <f t="shared" si="312"/>
        <v>2023</v>
      </c>
      <c r="P6711" t="str">
        <f>MID(VLOOKUP($D6711,業務!$A$1:$E$11,2,FALSE),FIND("/",VLOOKUP($D6711,業務!$A$1:$E$11,2,FALSE))+1,2)</f>
        <v>協理</v>
      </c>
      <c r="Q6711">
        <f t="shared" si="313"/>
        <v>1.6E-2</v>
      </c>
      <c r="R6711">
        <f t="shared" si="314"/>
        <v>2736</v>
      </c>
    </row>
    <row r="6712" spans="1:18" ht="15.75" customHeight="1">
      <c r="A6712" s="19">
        <v>6711</v>
      </c>
      <c r="B6712" s="4">
        <v>29</v>
      </c>
      <c r="C6712" s="15">
        <v>123</v>
      </c>
      <c r="D6712" s="21">
        <v>5</v>
      </c>
      <c r="E6712" s="22">
        <v>45150</v>
      </c>
      <c r="F6712" s="26">
        <v>40</v>
      </c>
      <c r="G6712" s="24">
        <v>0.14000000000000001</v>
      </c>
      <c r="H6712">
        <f>VLOOKUP($B6712,產品!$A$1:$E$61,4,FALSE)*(1-$G6712)*$F6712</f>
        <v>206400</v>
      </c>
      <c r="I6712" s="58">
        <f>$H6712-VLOOKUP($B6712,產品!$A$2:$E$61,5,FALSE)*F6712-$R6712</f>
        <v>60336</v>
      </c>
      <c r="J6712">
        <f t="shared" si="312"/>
        <v>2023</v>
      </c>
      <c r="P6712" t="str">
        <f>MID(VLOOKUP($D6712,業務!$A$1:$E$11,2,FALSE),FIND("/",VLOOKUP($D6712,業務!$A$1:$E$11,2,FALSE))+1,2)</f>
        <v>專員</v>
      </c>
      <c r="Q6712">
        <f t="shared" si="313"/>
        <v>0.01</v>
      </c>
      <c r="R6712">
        <f t="shared" si="314"/>
        <v>2064</v>
      </c>
    </row>
    <row r="6713" spans="1:18" ht="15.75" customHeight="1">
      <c r="A6713" s="19">
        <v>6712</v>
      </c>
      <c r="B6713" s="4">
        <v>39</v>
      </c>
      <c r="C6713" s="15">
        <v>264</v>
      </c>
      <c r="D6713" s="21">
        <v>6</v>
      </c>
      <c r="E6713" s="22">
        <v>45150</v>
      </c>
      <c r="F6713" s="26">
        <v>16</v>
      </c>
      <c r="G6713" s="24">
        <v>0.18</v>
      </c>
      <c r="H6713">
        <f>VLOOKUP($B6713,產品!$A$1:$E$61,4,FALSE)*(1-$G6713)*$F6713</f>
        <v>236160.00000000003</v>
      </c>
      <c r="I6713" s="58">
        <f>$H6713-VLOOKUP($B6713,產品!$A$2:$E$61,5,FALSE)*F6713-$R6713</f>
        <v>46598.400000000031</v>
      </c>
      <c r="J6713">
        <f t="shared" si="312"/>
        <v>2023</v>
      </c>
      <c r="P6713" t="str">
        <f>MID(VLOOKUP($D6713,業務!$A$1:$E$11,2,FALSE),FIND("/",VLOOKUP($D6713,業務!$A$1:$E$11,2,FALSE))+1,2)</f>
        <v>專員</v>
      </c>
      <c r="Q6713">
        <f t="shared" si="313"/>
        <v>0.01</v>
      </c>
      <c r="R6713">
        <f t="shared" si="314"/>
        <v>2361.6000000000004</v>
      </c>
    </row>
    <row r="6714" spans="1:18" ht="15.75" customHeight="1">
      <c r="A6714" s="19">
        <v>6713</v>
      </c>
      <c r="B6714" s="4">
        <v>51</v>
      </c>
      <c r="C6714" s="15">
        <v>136</v>
      </c>
      <c r="D6714" s="21">
        <v>9</v>
      </c>
      <c r="E6714" s="22">
        <v>45152</v>
      </c>
      <c r="F6714" s="26">
        <v>5</v>
      </c>
      <c r="G6714" s="24">
        <v>7.0000000000000007E-2</v>
      </c>
      <c r="H6714">
        <f>VLOOKUP($B6714,產品!$A$1:$E$61,4,FALSE)*(1-$G6714)*$F6714</f>
        <v>93000</v>
      </c>
      <c r="I6714" s="58">
        <f>$H6714-VLOOKUP($B6714,產品!$A$2:$E$61,5,FALSE)*F6714-$R6714</f>
        <v>21605</v>
      </c>
      <c r="J6714">
        <f t="shared" si="312"/>
        <v>2023</v>
      </c>
      <c r="P6714" t="str">
        <f>MID(VLOOKUP($D6714,業務!$A$1:$E$11,2,FALSE),FIND("/",VLOOKUP($D6714,業務!$A$1:$E$11,2,FALSE))+1,2)</f>
        <v>經理</v>
      </c>
      <c r="Q6714">
        <f t="shared" si="313"/>
        <v>1.4999999999999999E-2</v>
      </c>
      <c r="R6714">
        <f t="shared" si="314"/>
        <v>1395</v>
      </c>
    </row>
    <row r="6715" spans="1:18" ht="15.75" customHeight="1">
      <c r="A6715" s="19">
        <v>6714</v>
      </c>
      <c r="B6715" s="4">
        <v>4</v>
      </c>
      <c r="C6715" s="15">
        <v>10</v>
      </c>
      <c r="D6715" s="21">
        <v>5</v>
      </c>
      <c r="E6715" s="22">
        <v>45153</v>
      </c>
      <c r="F6715" s="26">
        <v>50</v>
      </c>
      <c r="G6715" s="24">
        <v>0.15</v>
      </c>
      <c r="H6715">
        <f>VLOOKUP($B6715,產品!$A$1:$E$61,4,FALSE)*(1-$G6715)*$F6715</f>
        <v>42500</v>
      </c>
      <c r="I6715" s="58">
        <f>$H6715-VLOOKUP($B6715,產品!$A$2:$E$61,5,FALSE)*F6715-$R6715</f>
        <v>22075</v>
      </c>
      <c r="J6715">
        <f t="shared" si="312"/>
        <v>2023</v>
      </c>
      <c r="P6715" t="str">
        <f>MID(VLOOKUP($D6715,業務!$A$1:$E$11,2,FALSE),FIND("/",VLOOKUP($D6715,業務!$A$1:$E$11,2,FALSE))+1,2)</f>
        <v>專員</v>
      </c>
      <c r="Q6715">
        <f t="shared" si="313"/>
        <v>0.01</v>
      </c>
      <c r="R6715">
        <f t="shared" si="314"/>
        <v>425</v>
      </c>
    </row>
    <row r="6716" spans="1:18" ht="15.75" customHeight="1">
      <c r="A6716" s="19">
        <v>6715</v>
      </c>
      <c r="B6716" s="4">
        <v>47</v>
      </c>
      <c r="C6716" s="15">
        <v>282</v>
      </c>
      <c r="D6716" s="21">
        <v>7</v>
      </c>
      <c r="E6716" s="22">
        <v>45153</v>
      </c>
      <c r="F6716" s="26">
        <v>6</v>
      </c>
      <c r="G6716" s="24">
        <v>0.11</v>
      </c>
      <c r="H6716">
        <f>VLOOKUP($B6716,產品!$A$1:$E$61,4,FALSE)*(1-$G6716)*$F6716</f>
        <v>106800</v>
      </c>
      <c r="I6716" s="58">
        <f>$H6716-VLOOKUP($B6716,產品!$A$2:$E$61,5,FALSE)*F6716-$R6716</f>
        <v>27518.400000000001</v>
      </c>
      <c r="J6716">
        <f t="shared" si="312"/>
        <v>2023</v>
      </c>
      <c r="P6716" t="str">
        <f>MID(VLOOKUP($D6716,業務!$A$1:$E$11,2,FALSE),FIND("/",VLOOKUP($D6716,業務!$A$1:$E$11,2,FALSE))+1,2)</f>
        <v>副理</v>
      </c>
      <c r="Q6716">
        <f t="shared" si="313"/>
        <v>1.2E-2</v>
      </c>
      <c r="R6716">
        <f t="shared" si="314"/>
        <v>1281.6000000000001</v>
      </c>
    </row>
    <row r="6717" spans="1:18" ht="15.75" customHeight="1">
      <c r="A6717" s="19">
        <v>6716</v>
      </c>
      <c r="B6717" s="4">
        <v>51</v>
      </c>
      <c r="C6717" s="15">
        <v>5</v>
      </c>
      <c r="D6717" s="21">
        <v>3</v>
      </c>
      <c r="E6717" s="22">
        <v>45153</v>
      </c>
      <c r="F6717" s="26">
        <v>5</v>
      </c>
      <c r="G6717" s="24">
        <v>0.16</v>
      </c>
      <c r="H6717">
        <f>VLOOKUP($B6717,產品!$A$1:$E$61,4,FALSE)*(1-$G6717)*$F6717</f>
        <v>84000</v>
      </c>
      <c r="I6717" s="58">
        <f>$H6717-VLOOKUP($B6717,產品!$A$2:$E$61,5,FALSE)*F6717-$R6717</f>
        <v>12656</v>
      </c>
      <c r="J6717">
        <f t="shared" si="312"/>
        <v>2023</v>
      </c>
      <c r="P6717" t="str">
        <f>MID(VLOOKUP($D6717,業務!$A$1:$E$11,2,FALSE),FIND("/",VLOOKUP($D6717,業務!$A$1:$E$11,2,FALSE))+1,2)</f>
        <v>協理</v>
      </c>
      <c r="Q6717">
        <f t="shared" si="313"/>
        <v>1.6E-2</v>
      </c>
      <c r="R6717">
        <f t="shared" si="314"/>
        <v>1344</v>
      </c>
    </row>
    <row r="6718" spans="1:18" ht="15.75" customHeight="1">
      <c r="A6718" s="19">
        <v>6717</v>
      </c>
      <c r="B6718" s="4">
        <v>50</v>
      </c>
      <c r="C6718" s="15">
        <v>260</v>
      </c>
      <c r="D6718" s="21">
        <v>6</v>
      </c>
      <c r="E6718" s="22">
        <v>45153</v>
      </c>
      <c r="F6718" s="26">
        <v>5</v>
      </c>
      <c r="G6718" s="24">
        <v>0.14000000000000001</v>
      </c>
      <c r="H6718">
        <f>VLOOKUP($B6718,產品!$A$1:$E$61,4,FALSE)*(1-$G6718)*$F6718</f>
        <v>77400</v>
      </c>
      <c r="I6718" s="58">
        <f>$H6718-VLOOKUP($B6718,產品!$A$2:$E$61,5,FALSE)*F6718-$R6718</f>
        <v>13626</v>
      </c>
      <c r="J6718">
        <f t="shared" si="312"/>
        <v>2023</v>
      </c>
      <c r="P6718" t="str">
        <f>MID(VLOOKUP($D6718,業務!$A$1:$E$11,2,FALSE),FIND("/",VLOOKUP($D6718,業務!$A$1:$E$11,2,FALSE))+1,2)</f>
        <v>專員</v>
      </c>
      <c r="Q6718">
        <f t="shared" si="313"/>
        <v>0.01</v>
      </c>
      <c r="R6718">
        <f t="shared" si="314"/>
        <v>774</v>
      </c>
    </row>
    <row r="6719" spans="1:18" ht="15.75" customHeight="1">
      <c r="A6719" s="19">
        <v>6718</v>
      </c>
      <c r="B6719" s="4">
        <v>11</v>
      </c>
      <c r="C6719" s="15">
        <v>259</v>
      </c>
      <c r="D6719" s="21">
        <v>1</v>
      </c>
      <c r="E6719" s="33">
        <v>45153</v>
      </c>
      <c r="F6719" s="14">
        <v>70</v>
      </c>
      <c r="G6719" s="34">
        <v>0.13</v>
      </c>
      <c r="H6719">
        <f>VLOOKUP($B6719,產品!$A$1:$E$61,4,FALSE)*(1-$G6719)*$F6719</f>
        <v>60900</v>
      </c>
      <c r="I6719" s="58">
        <f>$H6719-VLOOKUP($B6719,產品!$A$2:$E$61,5,FALSE)*F6719-$R6719</f>
        <v>32291</v>
      </c>
      <c r="J6719">
        <f t="shared" si="312"/>
        <v>2023</v>
      </c>
      <c r="P6719" t="str">
        <f>MID(VLOOKUP($D6719,業務!$A$1:$E$11,2,FALSE),FIND("/",VLOOKUP($D6719,業務!$A$1:$E$11,2,FALSE))+1,2)</f>
        <v>專員</v>
      </c>
      <c r="Q6719">
        <f t="shared" si="313"/>
        <v>0.01</v>
      </c>
      <c r="R6719">
        <f t="shared" si="314"/>
        <v>609</v>
      </c>
    </row>
    <row r="6720" spans="1:18" ht="15.75" customHeight="1">
      <c r="A6720" s="19">
        <v>6719</v>
      </c>
      <c r="B6720" s="4">
        <v>9</v>
      </c>
      <c r="C6720" s="15">
        <v>5</v>
      </c>
      <c r="D6720" s="21">
        <v>9</v>
      </c>
      <c r="E6720" s="33">
        <v>45154</v>
      </c>
      <c r="F6720" s="14">
        <v>70</v>
      </c>
      <c r="G6720" s="34">
        <v>0.11</v>
      </c>
      <c r="H6720">
        <f>VLOOKUP($B6720,產品!$A$1:$E$61,4,FALSE)*(1-$G6720)*$F6720</f>
        <v>62300</v>
      </c>
      <c r="I6720" s="58">
        <f>$H6720-VLOOKUP($B6720,產品!$A$2:$E$61,5,FALSE)*F6720-$R6720</f>
        <v>33365.5</v>
      </c>
      <c r="J6720">
        <f t="shared" si="312"/>
        <v>2023</v>
      </c>
      <c r="P6720" t="str">
        <f>MID(VLOOKUP($D6720,業務!$A$1:$E$11,2,FALSE),FIND("/",VLOOKUP($D6720,業務!$A$1:$E$11,2,FALSE))+1,2)</f>
        <v>經理</v>
      </c>
      <c r="Q6720">
        <f t="shared" si="313"/>
        <v>1.4999999999999999E-2</v>
      </c>
      <c r="R6720">
        <f t="shared" si="314"/>
        <v>934.5</v>
      </c>
    </row>
    <row r="6721" spans="1:18" ht="15.75" customHeight="1">
      <c r="A6721" s="19">
        <v>6720</v>
      </c>
      <c r="B6721" s="4">
        <v>3</v>
      </c>
      <c r="C6721" s="15">
        <v>1</v>
      </c>
      <c r="D6721" s="21">
        <v>2</v>
      </c>
      <c r="E6721" s="22">
        <v>45155</v>
      </c>
      <c r="F6721" s="26">
        <v>15</v>
      </c>
      <c r="G6721" s="24">
        <v>0.18</v>
      </c>
      <c r="H6721">
        <f>VLOOKUP($B6721,產品!$A$1:$E$61,4,FALSE)*(1-$G6721)*$F6721</f>
        <v>12300.000000000002</v>
      </c>
      <c r="I6721" s="58">
        <f>$H6721-VLOOKUP($B6721,產品!$A$2:$E$61,5,FALSE)*F6721-$R6721</f>
        <v>6115.5000000000018</v>
      </c>
      <c r="J6721">
        <f t="shared" si="312"/>
        <v>2023</v>
      </c>
      <c r="P6721" t="str">
        <f>MID(VLOOKUP($D6721,業務!$A$1:$E$11,2,FALSE),FIND("/",VLOOKUP($D6721,業務!$A$1:$E$11,2,FALSE))+1,2)</f>
        <v>經理</v>
      </c>
      <c r="Q6721">
        <f t="shared" si="313"/>
        <v>1.4999999999999999E-2</v>
      </c>
      <c r="R6721">
        <f t="shared" si="314"/>
        <v>184.50000000000003</v>
      </c>
    </row>
    <row r="6722" spans="1:18" ht="15.75" customHeight="1">
      <c r="A6722" s="19">
        <v>6721</v>
      </c>
      <c r="B6722" s="4">
        <v>2</v>
      </c>
      <c r="C6722" s="15">
        <v>9</v>
      </c>
      <c r="D6722" s="21">
        <v>6</v>
      </c>
      <c r="E6722" s="33">
        <v>45155</v>
      </c>
      <c r="F6722" s="14">
        <v>50</v>
      </c>
      <c r="G6722" s="34">
        <v>0.09</v>
      </c>
      <c r="H6722">
        <f>VLOOKUP($B6722,產品!$A$1:$E$61,4,FALSE)*(1-$G6722)*$F6722</f>
        <v>45500</v>
      </c>
      <c r="I6722" s="58">
        <f>$H6722-VLOOKUP($B6722,產品!$A$2:$E$61,5,FALSE)*F6722-$R6722</f>
        <v>25045</v>
      </c>
      <c r="J6722">
        <f t="shared" si="312"/>
        <v>2023</v>
      </c>
      <c r="P6722" t="str">
        <f>MID(VLOOKUP($D6722,業務!$A$1:$E$11,2,FALSE),FIND("/",VLOOKUP($D6722,業務!$A$1:$E$11,2,FALSE))+1,2)</f>
        <v>專員</v>
      </c>
      <c r="Q6722">
        <f t="shared" si="313"/>
        <v>0.01</v>
      </c>
      <c r="R6722">
        <f t="shared" si="314"/>
        <v>455</v>
      </c>
    </row>
    <row r="6723" spans="1:18" ht="15.75" customHeight="1">
      <c r="A6723" s="19">
        <v>6722</v>
      </c>
      <c r="B6723" s="4">
        <v>20</v>
      </c>
      <c r="C6723" s="15">
        <v>11</v>
      </c>
      <c r="D6723" s="21">
        <v>2</v>
      </c>
      <c r="E6723" s="22">
        <v>45156</v>
      </c>
      <c r="F6723" s="26">
        <v>90</v>
      </c>
      <c r="G6723" s="24">
        <v>0.2</v>
      </c>
      <c r="H6723">
        <f>VLOOKUP($B6723,產品!$A$1:$E$61,4,FALSE)*(1-$G6723)*$F6723</f>
        <v>129600</v>
      </c>
      <c r="I6723" s="58">
        <f>$H6723-VLOOKUP($B6723,產品!$A$2:$E$61,5,FALSE)*F6723-$R6723</f>
        <v>62856</v>
      </c>
      <c r="J6723">
        <f t="shared" ref="J6723:J6786" si="315">YEAR(E6723)</f>
        <v>2023</v>
      </c>
      <c r="P6723" t="str">
        <f>MID(VLOOKUP($D6723,業務!$A$1:$E$11,2,FALSE),FIND("/",VLOOKUP($D6723,業務!$A$1:$E$11,2,FALSE))+1,2)</f>
        <v>經理</v>
      </c>
      <c r="Q6723">
        <f t="shared" ref="Q6723:Q6786" si="316">IF($P6723="專員",1%,IF($P6723="副理",1.2%,IF($P6723="經理",1.5%,IF($P6723="協理",1.6%,0))))</f>
        <v>1.4999999999999999E-2</v>
      </c>
      <c r="R6723">
        <f t="shared" ref="R6723:R6786" si="317">$H6723*$Q6723</f>
        <v>1944</v>
      </c>
    </row>
    <row r="6724" spans="1:18" ht="15.75" customHeight="1">
      <c r="A6724" s="19">
        <v>6723</v>
      </c>
      <c r="B6724" s="4">
        <v>19</v>
      </c>
      <c r="C6724" s="15">
        <v>7</v>
      </c>
      <c r="D6724" s="21">
        <v>9</v>
      </c>
      <c r="E6724" s="33">
        <v>45156</v>
      </c>
      <c r="F6724" s="14">
        <v>125</v>
      </c>
      <c r="G6724" s="34">
        <v>0.15</v>
      </c>
      <c r="H6724">
        <f>VLOOKUP($B6724,產品!$A$1:$E$61,4,FALSE)*(1-$G6724)*$F6724</f>
        <v>191250</v>
      </c>
      <c r="I6724" s="58">
        <f>$H6724-VLOOKUP($B6724,產品!$A$2:$E$61,5,FALSE)*F6724-$R6724</f>
        <v>98381.25</v>
      </c>
      <c r="J6724">
        <f t="shared" si="315"/>
        <v>2023</v>
      </c>
      <c r="P6724" t="str">
        <f>MID(VLOOKUP($D6724,業務!$A$1:$E$11,2,FALSE),FIND("/",VLOOKUP($D6724,業務!$A$1:$E$11,2,FALSE))+1,2)</f>
        <v>經理</v>
      </c>
      <c r="Q6724">
        <f t="shared" si="316"/>
        <v>1.4999999999999999E-2</v>
      </c>
      <c r="R6724">
        <f t="shared" si="317"/>
        <v>2868.75</v>
      </c>
    </row>
    <row r="6725" spans="1:18" ht="15.75" customHeight="1">
      <c r="A6725" s="19">
        <v>6724</v>
      </c>
      <c r="B6725" s="4">
        <v>44</v>
      </c>
      <c r="C6725" s="15">
        <v>6</v>
      </c>
      <c r="D6725" s="21">
        <v>7</v>
      </c>
      <c r="E6725" s="22">
        <v>45157</v>
      </c>
      <c r="F6725" s="23">
        <v>3</v>
      </c>
      <c r="G6725" s="24">
        <v>0.06</v>
      </c>
      <c r="H6725">
        <f>VLOOKUP($B6725,產品!$A$1:$E$61,4,FALSE)*(1-$G6725)*$F6725</f>
        <v>56400</v>
      </c>
      <c r="I6725" s="58">
        <f>$H6725-VLOOKUP($B6725,產品!$A$2:$E$61,5,FALSE)*F6725-$R6725</f>
        <v>16723.2</v>
      </c>
      <c r="J6725">
        <f t="shared" si="315"/>
        <v>2023</v>
      </c>
      <c r="P6725" t="str">
        <f>MID(VLOOKUP($D6725,業務!$A$1:$E$11,2,FALSE),FIND("/",VLOOKUP($D6725,業務!$A$1:$E$11,2,FALSE))+1,2)</f>
        <v>副理</v>
      </c>
      <c r="Q6725">
        <f t="shared" si="316"/>
        <v>1.2E-2</v>
      </c>
      <c r="R6725">
        <f t="shared" si="317"/>
        <v>676.80000000000007</v>
      </c>
    </row>
    <row r="6726" spans="1:18" ht="15.75" customHeight="1">
      <c r="A6726" s="19">
        <v>6725</v>
      </c>
      <c r="B6726" s="4">
        <v>25</v>
      </c>
      <c r="C6726" s="15">
        <v>291</v>
      </c>
      <c r="D6726" s="21">
        <v>4</v>
      </c>
      <c r="E6726" s="22">
        <v>45157</v>
      </c>
      <c r="F6726" s="26">
        <v>15</v>
      </c>
      <c r="G6726" s="24">
        <v>0.18</v>
      </c>
      <c r="H6726">
        <f>VLOOKUP($B6726,產品!$A$1:$E$61,4,FALSE)*(1-$G6726)*$F6726</f>
        <v>73800</v>
      </c>
      <c r="I6726" s="58">
        <f>$H6726-VLOOKUP($B6726,產品!$A$2:$E$61,5,FALSE)*F6726-$R6726</f>
        <v>18914.400000000001</v>
      </c>
      <c r="J6726">
        <f t="shared" si="315"/>
        <v>2023</v>
      </c>
      <c r="P6726" t="str">
        <f>MID(VLOOKUP($D6726,業務!$A$1:$E$11,2,FALSE),FIND("/",VLOOKUP($D6726,業務!$A$1:$E$11,2,FALSE))+1,2)</f>
        <v>副理</v>
      </c>
      <c r="Q6726">
        <f t="shared" si="316"/>
        <v>1.2E-2</v>
      </c>
      <c r="R6726">
        <f t="shared" si="317"/>
        <v>885.6</v>
      </c>
    </row>
    <row r="6727" spans="1:18" ht="15.75" customHeight="1">
      <c r="A6727" s="19">
        <v>6726</v>
      </c>
      <c r="B6727" s="4">
        <v>23</v>
      </c>
      <c r="C6727" s="15">
        <v>258</v>
      </c>
      <c r="D6727" s="21">
        <v>9</v>
      </c>
      <c r="E6727" s="33">
        <v>45157</v>
      </c>
      <c r="F6727" s="14">
        <v>90</v>
      </c>
      <c r="G6727" s="34">
        <v>0.13</v>
      </c>
      <c r="H6727">
        <f>VLOOKUP($B6727,產品!$A$1:$E$61,4,FALSE)*(1-$G6727)*$F6727</f>
        <v>140940</v>
      </c>
      <c r="I6727" s="58">
        <f>$H6727-VLOOKUP($B6727,產品!$A$2:$E$61,5,FALSE)*F6727-$R6727</f>
        <v>74025.899999999994</v>
      </c>
      <c r="J6727">
        <f t="shared" si="315"/>
        <v>2023</v>
      </c>
      <c r="P6727" t="str">
        <f>MID(VLOOKUP($D6727,業務!$A$1:$E$11,2,FALSE),FIND("/",VLOOKUP($D6727,業務!$A$1:$E$11,2,FALSE))+1,2)</f>
        <v>經理</v>
      </c>
      <c r="Q6727">
        <f t="shared" si="316"/>
        <v>1.4999999999999999E-2</v>
      </c>
      <c r="R6727">
        <f t="shared" si="317"/>
        <v>2114.1</v>
      </c>
    </row>
    <row r="6728" spans="1:18" ht="15.75" customHeight="1">
      <c r="A6728" s="19">
        <v>6727</v>
      </c>
      <c r="B6728" s="4">
        <v>6</v>
      </c>
      <c r="C6728" s="15">
        <v>112</v>
      </c>
      <c r="D6728" s="21">
        <v>6</v>
      </c>
      <c r="E6728" s="22">
        <v>45158</v>
      </c>
      <c r="F6728" s="23">
        <v>20</v>
      </c>
      <c r="G6728" s="24">
        <v>0.13</v>
      </c>
      <c r="H6728">
        <f>VLOOKUP($B6728,產品!$A$1:$E$61,4,FALSE)*(1-$G6728)*$F6728</f>
        <v>17400</v>
      </c>
      <c r="I6728" s="58">
        <f>$H6728-VLOOKUP($B6728,產品!$A$2:$E$61,5,FALSE)*F6728-$R6728</f>
        <v>9226</v>
      </c>
      <c r="J6728">
        <f t="shared" si="315"/>
        <v>2023</v>
      </c>
      <c r="P6728" t="str">
        <f>MID(VLOOKUP($D6728,業務!$A$1:$E$11,2,FALSE),FIND("/",VLOOKUP($D6728,業務!$A$1:$E$11,2,FALSE))+1,2)</f>
        <v>專員</v>
      </c>
      <c r="Q6728">
        <f t="shared" si="316"/>
        <v>0.01</v>
      </c>
      <c r="R6728">
        <f t="shared" si="317"/>
        <v>174</v>
      </c>
    </row>
    <row r="6729" spans="1:18" ht="15.75" customHeight="1">
      <c r="A6729" s="19">
        <v>6728</v>
      </c>
      <c r="B6729" s="4">
        <v>35</v>
      </c>
      <c r="C6729" s="15">
        <v>121</v>
      </c>
      <c r="D6729" s="21">
        <v>1</v>
      </c>
      <c r="E6729" s="22">
        <v>45158</v>
      </c>
      <c r="F6729" s="26">
        <v>5</v>
      </c>
      <c r="G6729" s="24">
        <v>0.17</v>
      </c>
      <c r="H6729">
        <f>VLOOKUP($B6729,產品!$A$1:$E$61,4,FALSE)*(1-$G6729)*$F6729</f>
        <v>35275</v>
      </c>
      <c r="I6729" s="58">
        <f>$H6729-VLOOKUP($B6729,產品!$A$2:$E$61,5,FALSE)*F6729-$R6729</f>
        <v>9422.25</v>
      </c>
      <c r="J6729">
        <f t="shared" si="315"/>
        <v>2023</v>
      </c>
      <c r="P6729" t="str">
        <f>MID(VLOOKUP($D6729,業務!$A$1:$E$11,2,FALSE),FIND("/",VLOOKUP($D6729,業務!$A$1:$E$11,2,FALSE))+1,2)</f>
        <v>專員</v>
      </c>
      <c r="Q6729">
        <f t="shared" si="316"/>
        <v>0.01</v>
      </c>
      <c r="R6729">
        <f t="shared" si="317"/>
        <v>352.75</v>
      </c>
    </row>
    <row r="6730" spans="1:18" ht="15.75" customHeight="1">
      <c r="A6730" s="19">
        <v>6729</v>
      </c>
      <c r="B6730" s="4">
        <v>30</v>
      </c>
      <c r="C6730" s="15">
        <v>4</v>
      </c>
      <c r="D6730" s="21">
        <v>9</v>
      </c>
      <c r="E6730" s="33">
        <v>45158</v>
      </c>
      <c r="F6730" s="14">
        <v>7</v>
      </c>
      <c r="G6730" s="34">
        <v>0.18</v>
      </c>
      <c r="H6730">
        <f>VLOOKUP($B6730,產品!$A$1:$E$61,4,FALSE)*(1-$G6730)*$F6730</f>
        <v>37310</v>
      </c>
      <c r="I6730" s="58">
        <f>$H6730-VLOOKUP($B6730,產品!$A$2:$E$61,5,FALSE)*F6730-$R6730</f>
        <v>9450.35</v>
      </c>
      <c r="J6730">
        <f t="shared" si="315"/>
        <v>2023</v>
      </c>
      <c r="P6730" t="str">
        <f>MID(VLOOKUP($D6730,業務!$A$1:$E$11,2,FALSE),FIND("/",VLOOKUP($D6730,業務!$A$1:$E$11,2,FALSE))+1,2)</f>
        <v>經理</v>
      </c>
      <c r="Q6730">
        <f t="shared" si="316"/>
        <v>1.4999999999999999E-2</v>
      </c>
      <c r="R6730">
        <f t="shared" si="317"/>
        <v>559.65</v>
      </c>
    </row>
    <row r="6731" spans="1:18" ht="15.75" customHeight="1">
      <c r="A6731" s="19">
        <v>6730</v>
      </c>
      <c r="B6731" s="4">
        <v>14</v>
      </c>
      <c r="C6731" s="15">
        <v>260</v>
      </c>
      <c r="D6731" s="21">
        <v>5</v>
      </c>
      <c r="E6731" s="22">
        <v>45159</v>
      </c>
      <c r="F6731" s="23">
        <v>20</v>
      </c>
      <c r="G6731" s="24">
        <v>0.06</v>
      </c>
      <c r="H6731">
        <f>VLOOKUP($B6731,產品!$A$1:$E$61,4,FALSE)*(1-$G6731)*$F6731</f>
        <v>33840</v>
      </c>
      <c r="I6731" s="58">
        <f>$H6731-VLOOKUP($B6731,產品!$A$2:$E$61,5,FALSE)*F6731-$R6731</f>
        <v>19101.599999999999</v>
      </c>
      <c r="J6731">
        <f t="shared" si="315"/>
        <v>2023</v>
      </c>
      <c r="P6731" t="str">
        <f>MID(VLOOKUP($D6731,業務!$A$1:$E$11,2,FALSE),FIND("/",VLOOKUP($D6731,業務!$A$1:$E$11,2,FALSE))+1,2)</f>
        <v>專員</v>
      </c>
      <c r="Q6731">
        <f t="shared" si="316"/>
        <v>0.01</v>
      </c>
      <c r="R6731">
        <f t="shared" si="317"/>
        <v>338.40000000000003</v>
      </c>
    </row>
    <row r="6732" spans="1:18" ht="15.75" customHeight="1">
      <c r="A6732" s="19">
        <v>6731</v>
      </c>
      <c r="B6732" s="4">
        <v>36</v>
      </c>
      <c r="C6732" s="15">
        <v>4</v>
      </c>
      <c r="D6732" s="21">
        <v>6</v>
      </c>
      <c r="E6732" s="22">
        <v>45159</v>
      </c>
      <c r="F6732" s="26">
        <v>8</v>
      </c>
      <c r="G6732" s="24">
        <v>7.0000000000000007E-2</v>
      </c>
      <c r="H6732">
        <f>VLOOKUP($B6732,產品!$A$1:$E$61,4,FALSE)*(1-$G6732)*$F6732</f>
        <v>66960</v>
      </c>
      <c r="I6732" s="58">
        <f>$H6732-VLOOKUP($B6732,產品!$A$2:$E$61,5,FALSE)*F6732-$R6732</f>
        <v>23090.400000000001</v>
      </c>
      <c r="J6732">
        <f t="shared" si="315"/>
        <v>2023</v>
      </c>
      <c r="P6732" t="str">
        <f>MID(VLOOKUP($D6732,業務!$A$1:$E$11,2,FALSE),FIND("/",VLOOKUP($D6732,業務!$A$1:$E$11,2,FALSE))+1,2)</f>
        <v>專員</v>
      </c>
      <c r="Q6732">
        <f t="shared" si="316"/>
        <v>0.01</v>
      </c>
      <c r="R6732">
        <f t="shared" si="317"/>
        <v>669.6</v>
      </c>
    </row>
    <row r="6733" spans="1:18" ht="15.75" customHeight="1">
      <c r="A6733" s="19">
        <v>6732</v>
      </c>
      <c r="B6733" s="4">
        <v>2</v>
      </c>
      <c r="C6733" s="15">
        <v>258</v>
      </c>
      <c r="D6733" s="21">
        <v>10</v>
      </c>
      <c r="E6733" s="22">
        <v>45159</v>
      </c>
      <c r="F6733" s="26">
        <v>75</v>
      </c>
      <c r="G6733" s="24">
        <v>0.11</v>
      </c>
      <c r="H6733">
        <f>VLOOKUP($B6733,產品!$A$1:$E$61,4,FALSE)*(1-$G6733)*$F6733</f>
        <v>66750</v>
      </c>
      <c r="I6733" s="58">
        <f>$H6733-VLOOKUP($B6733,產品!$A$2:$E$61,5,FALSE)*F6733-$R6733</f>
        <v>36082.5</v>
      </c>
      <c r="J6733">
        <f t="shared" si="315"/>
        <v>2023</v>
      </c>
      <c r="P6733" t="str">
        <f>MID(VLOOKUP($D6733,業務!$A$1:$E$11,2,FALSE),FIND("/",VLOOKUP($D6733,業務!$A$1:$E$11,2,FALSE))+1,2)</f>
        <v>專員</v>
      </c>
      <c r="Q6733">
        <f t="shared" si="316"/>
        <v>0.01</v>
      </c>
      <c r="R6733">
        <f t="shared" si="317"/>
        <v>667.5</v>
      </c>
    </row>
    <row r="6734" spans="1:18" ht="15.75" customHeight="1">
      <c r="A6734" s="19">
        <v>6733</v>
      </c>
      <c r="B6734" s="4">
        <v>2</v>
      </c>
      <c r="C6734" s="15">
        <v>11</v>
      </c>
      <c r="D6734" s="21">
        <v>2</v>
      </c>
      <c r="E6734" s="22">
        <v>45159</v>
      </c>
      <c r="F6734" s="26">
        <v>27</v>
      </c>
      <c r="G6734" s="24">
        <v>0.18</v>
      </c>
      <c r="H6734">
        <f>VLOOKUP($B6734,產品!$A$1:$E$61,4,FALSE)*(1-$G6734)*$F6734</f>
        <v>22140.000000000004</v>
      </c>
      <c r="I6734" s="58">
        <f>$H6734-VLOOKUP($B6734,產品!$A$2:$E$61,5,FALSE)*F6734-$R6734</f>
        <v>11007.900000000003</v>
      </c>
      <c r="J6734">
        <f t="shared" si="315"/>
        <v>2023</v>
      </c>
      <c r="P6734" t="str">
        <f>MID(VLOOKUP($D6734,業務!$A$1:$E$11,2,FALSE),FIND("/",VLOOKUP($D6734,業務!$A$1:$E$11,2,FALSE))+1,2)</f>
        <v>經理</v>
      </c>
      <c r="Q6734">
        <f t="shared" si="316"/>
        <v>1.4999999999999999E-2</v>
      </c>
      <c r="R6734">
        <f t="shared" si="317"/>
        <v>332.1</v>
      </c>
    </row>
    <row r="6735" spans="1:18" ht="15.75" customHeight="1">
      <c r="A6735" s="19">
        <v>6734</v>
      </c>
      <c r="B6735" s="4">
        <v>16</v>
      </c>
      <c r="C6735" s="15">
        <v>264</v>
      </c>
      <c r="D6735" s="21">
        <v>8</v>
      </c>
      <c r="E6735" s="22">
        <v>45159</v>
      </c>
      <c r="F6735" s="26">
        <v>80</v>
      </c>
      <c r="G6735" s="24">
        <v>0.18</v>
      </c>
      <c r="H6735">
        <f>VLOOKUP($B6735,產品!$A$1:$E$61,4,FALSE)*(1-$G6735)*$F6735</f>
        <v>118080</v>
      </c>
      <c r="I6735" s="58">
        <f>$H6735-VLOOKUP($B6735,產品!$A$2:$E$61,5,FALSE)*F6735-$R6735</f>
        <v>59299.199999999997</v>
      </c>
      <c r="J6735">
        <f t="shared" si="315"/>
        <v>2023</v>
      </c>
      <c r="P6735" t="str">
        <f>MID(VLOOKUP($D6735,業務!$A$1:$E$11,2,FALSE),FIND("/",VLOOKUP($D6735,業務!$A$1:$E$11,2,FALSE))+1,2)</f>
        <v>專員</v>
      </c>
      <c r="Q6735">
        <f t="shared" si="316"/>
        <v>0.01</v>
      </c>
      <c r="R6735">
        <f t="shared" si="317"/>
        <v>1180.8</v>
      </c>
    </row>
    <row r="6736" spans="1:18" ht="15.75" customHeight="1">
      <c r="A6736" s="19">
        <v>6735</v>
      </c>
      <c r="B6736" s="4">
        <v>15</v>
      </c>
      <c r="C6736" s="15">
        <v>282</v>
      </c>
      <c r="D6736" s="21">
        <v>8</v>
      </c>
      <c r="E6736" s="33">
        <v>45159</v>
      </c>
      <c r="F6736" s="14">
        <v>40</v>
      </c>
      <c r="G6736" s="34">
        <v>0.16</v>
      </c>
      <c r="H6736">
        <f>VLOOKUP($B6736,產品!$A$1:$E$61,4,FALSE)*(1-$G6736)*$F6736</f>
        <v>60480</v>
      </c>
      <c r="I6736" s="58">
        <f>$H6736-VLOOKUP($B6736,產品!$A$2:$E$61,5,FALSE)*F6736-$R6736</f>
        <v>31075.200000000001</v>
      </c>
      <c r="J6736">
        <f t="shared" si="315"/>
        <v>2023</v>
      </c>
      <c r="P6736" t="str">
        <f>MID(VLOOKUP($D6736,業務!$A$1:$E$11,2,FALSE),FIND("/",VLOOKUP($D6736,業務!$A$1:$E$11,2,FALSE))+1,2)</f>
        <v>專員</v>
      </c>
      <c r="Q6736">
        <f t="shared" si="316"/>
        <v>0.01</v>
      </c>
      <c r="R6736">
        <f t="shared" si="317"/>
        <v>604.80000000000007</v>
      </c>
    </row>
    <row r="6737" spans="1:18" ht="15.75" customHeight="1">
      <c r="A6737" s="19">
        <v>6736</v>
      </c>
      <c r="B6737" s="4">
        <v>22</v>
      </c>
      <c r="C6737" s="15">
        <v>273</v>
      </c>
      <c r="D6737" s="21">
        <v>2</v>
      </c>
      <c r="E6737" s="33">
        <v>45159</v>
      </c>
      <c r="F6737" s="14">
        <v>60</v>
      </c>
      <c r="G6737" s="34">
        <v>0.06</v>
      </c>
      <c r="H6737">
        <f>VLOOKUP($B6737,產品!$A$1:$E$61,4,FALSE)*(1-$G6737)*$F6737</f>
        <v>101520</v>
      </c>
      <c r="I6737" s="58">
        <f>$H6737-VLOOKUP($B6737,產品!$A$2:$E$61,5,FALSE)*F6737-$R6737</f>
        <v>56797.2</v>
      </c>
      <c r="J6737">
        <f t="shared" si="315"/>
        <v>2023</v>
      </c>
      <c r="P6737" t="str">
        <f>MID(VLOOKUP($D6737,業務!$A$1:$E$11,2,FALSE),FIND("/",VLOOKUP($D6737,業務!$A$1:$E$11,2,FALSE))+1,2)</f>
        <v>經理</v>
      </c>
      <c r="Q6737">
        <f t="shared" si="316"/>
        <v>1.4999999999999999E-2</v>
      </c>
      <c r="R6737">
        <f t="shared" si="317"/>
        <v>1522.8</v>
      </c>
    </row>
    <row r="6738" spans="1:18" ht="15.75" customHeight="1">
      <c r="A6738" s="19">
        <v>6737</v>
      </c>
      <c r="B6738" s="4">
        <v>20</v>
      </c>
      <c r="C6738" s="15">
        <v>274</v>
      </c>
      <c r="D6738" s="21">
        <v>7</v>
      </c>
      <c r="E6738" s="33">
        <v>45159</v>
      </c>
      <c r="F6738" s="14">
        <v>40</v>
      </c>
      <c r="G6738" s="34">
        <v>0.1</v>
      </c>
      <c r="H6738">
        <f>VLOOKUP($B6738,產品!$A$1:$E$61,4,FALSE)*(1-$G6738)*$F6738</f>
        <v>64800</v>
      </c>
      <c r="I6738" s="58">
        <f>$H6738-VLOOKUP($B6738,產品!$A$2:$E$61,5,FALSE)*F6738-$R6738</f>
        <v>35222.400000000001</v>
      </c>
      <c r="J6738">
        <f t="shared" si="315"/>
        <v>2023</v>
      </c>
      <c r="P6738" t="str">
        <f>MID(VLOOKUP($D6738,業務!$A$1:$E$11,2,FALSE),FIND("/",VLOOKUP($D6738,業務!$A$1:$E$11,2,FALSE))+1,2)</f>
        <v>副理</v>
      </c>
      <c r="Q6738">
        <f t="shared" si="316"/>
        <v>1.2E-2</v>
      </c>
      <c r="R6738">
        <f t="shared" si="317"/>
        <v>777.6</v>
      </c>
    </row>
    <row r="6739" spans="1:18" ht="15.75" customHeight="1">
      <c r="A6739" s="19">
        <v>6738</v>
      </c>
      <c r="B6739" s="4">
        <v>27</v>
      </c>
      <c r="C6739" s="15">
        <v>123</v>
      </c>
      <c r="D6739" s="21">
        <v>6</v>
      </c>
      <c r="E6739" s="33">
        <v>45160</v>
      </c>
      <c r="F6739" s="14">
        <v>11</v>
      </c>
      <c r="G6739" s="34">
        <v>0.16</v>
      </c>
      <c r="H6739">
        <f>VLOOKUP($B6739,產品!$A$1:$E$61,4,FALSE)*(1-$G6739)*$F6739</f>
        <v>64680</v>
      </c>
      <c r="I6739" s="58">
        <f>$H6739-VLOOKUP($B6739,產品!$A$2:$E$61,5,FALSE)*F6739-$R6739</f>
        <v>17833.2</v>
      </c>
      <c r="J6739">
        <f t="shared" si="315"/>
        <v>2023</v>
      </c>
      <c r="P6739" t="str">
        <f>MID(VLOOKUP($D6739,業務!$A$1:$E$11,2,FALSE),FIND("/",VLOOKUP($D6739,業務!$A$1:$E$11,2,FALSE))+1,2)</f>
        <v>專員</v>
      </c>
      <c r="Q6739">
        <f t="shared" si="316"/>
        <v>0.01</v>
      </c>
      <c r="R6739">
        <f t="shared" si="317"/>
        <v>646.80000000000007</v>
      </c>
    </row>
    <row r="6740" spans="1:18" ht="15.75" customHeight="1">
      <c r="A6740" s="19">
        <v>6739</v>
      </c>
      <c r="B6740" s="4">
        <v>36</v>
      </c>
      <c r="C6740" s="15">
        <v>7</v>
      </c>
      <c r="D6740" s="21">
        <v>6</v>
      </c>
      <c r="E6740" s="22">
        <v>45161</v>
      </c>
      <c r="F6740" s="26">
        <v>12</v>
      </c>
      <c r="G6740" s="24">
        <v>0.17</v>
      </c>
      <c r="H6740">
        <f>VLOOKUP($B6740,產品!$A$1:$E$61,4,FALSE)*(1-$G6740)*$F6740</f>
        <v>89640</v>
      </c>
      <c r="I6740" s="58">
        <f>$H6740-VLOOKUP($B6740,產品!$A$2:$E$61,5,FALSE)*F6740-$R6740</f>
        <v>23943.599999999999</v>
      </c>
      <c r="J6740">
        <f t="shared" si="315"/>
        <v>2023</v>
      </c>
      <c r="P6740" t="str">
        <f>MID(VLOOKUP($D6740,業務!$A$1:$E$11,2,FALSE),FIND("/",VLOOKUP($D6740,業務!$A$1:$E$11,2,FALSE))+1,2)</f>
        <v>專員</v>
      </c>
      <c r="Q6740">
        <f t="shared" si="316"/>
        <v>0.01</v>
      </c>
      <c r="R6740">
        <f t="shared" si="317"/>
        <v>896.4</v>
      </c>
    </row>
    <row r="6741" spans="1:18" ht="15.75" customHeight="1">
      <c r="A6741" s="19">
        <v>6740</v>
      </c>
      <c r="B6741" s="4">
        <v>7</v>
      </c>
      <c r="C6741" s="15">
        <v>258</v>
      </c>
      <c r="D6741" s="21">
        <v>8</v>
      </c>
      <c r="E6741" s="22">
        <v>45161</v>
      </c>
      <c r="F6741" s="26">
        <v>200</v>
      </c>
      <c r="G6741" s="24">
        <v>0.06</v>
      </c>
      <c r="H6741">
        <f>VLOOKUP($B6741,產品!$A$1:$E$61,4,FALSE)*(1-$G6741)*$F6741</f>
        <v>188000</v>
      </c>
      <c r="I6741" s="58">
        <f>$H6741-VLOOKUP($B6741,產品!$A$2:$E$61,5,FALSE)*F6741-$R6741</f>
        <v>106120</v>
      </c>
      <c r="J6741">
        <f t="shared" si="315"/>
        <v>2023</v>
      </c>
      <c r="P6741" t="str">
        <f>MID(VLOOKUP($D6741,業務!$A$1:$E$11,2,FALSE),FIND("/",VLOOKUP($D6741,業務!$A$1:$E$11,2,FALSE))+1,2)</f>
        <v>專員</v>
      </c>
      <c r="Q6741">
        <f t="shared" si="316"/>
        <v>0.01</v>
      </c>
      <c r="R6741">
        <f t="shared" si="317"/>
        <v>1880</v>
      </c>
    </row>
    <row r="6742" spans="1:18" ht="15.75" customHeight="1">
      <c r="A6742" s="19">
        <v>6741</v>
      </c>
      <c r="B6742" s="4">
        <v>25</v>
      </c>
      <c r="C6742" s="15">
        <v>119</v>
      </c>
      <c r="D6742" s="21">
        <v>5</v>
      </c>
      <c r="E6742" s="22">
        <v>45161</v>
      </c>
      <c r="F6742" s="26">
        <v>4</v>
      </c>
      <c r="G6742" s="24">
        <v>0.2</v>
      </c>
      <c r="H6742">
        <f>VLOOKUP($B6742,產品!$A$1:$E$61,4,FALSE)*(1-$G6742)*$F6742</f>
        <v>19200</v>
      </c>
      <c r="I6742" s="58">
        <f>$H6742-VLOOKUP($B6742,產品!$A$2:$E$61,5,FALSE)*F6742-$R6742</f>
        <v>4608</v>
      </c>
      <c r="J6742">
        <f t="shared" si="315"/>
        <v>2023</v>
      </c>
      <c r="P6742" t="str">
        <f>MID(VLOOKUP($D6742,業務!$A$1:$E$11,2,FALSE),FIND("/",VLOOKUP($D6742,業務!$A$1:$E$11,2,FALSE))+1,2)</f>
        <v>專員</v>
      </c>
      <c r="Q6742">
        <f t="shared" si="316"/>
        <v>0.01</v>
      </c>
      <c r="R6742">
        <f t="shared" si="317"/>
        <v>192</v>
      </c>
    </row>
    <row r="6743" spans="1:18" ht="15.75" customHeight="1">
      <c r="A6743" s="19">
        <v>6742</v>
      </c>
      <c r="B6743" s="4">
        <v>40</v>
      </c>
      <c r="C6743" s="15">
        <v>267</v>
      </c>
      <c r="D6743" s="21">
        <v>9</v>
      </c>
      <c r="E6743" s="22">
        <v>45162</v>
      </c>
      <c r="F6743" s="26">
        <v>9</v>
      </c>
      <c r="G6743" s="24">
        <v>0.08</v>
      </c>
      <c r="H6743">
        <f>VLOOKUP($B6743,產品!$A$1:$E$61,4,FALSE)*(1-$G6743)*$F6743</f>
        <v>165600</v>
      </c>
      <c r="I6743" s="58">
        <f>$H6743-VLOOKUP($B6743,產品!$A$2:$E$61,5,FALSE)*F6743-$R6743</f>
        <v>46116</v>
      </c>
      <c r="J6743">
        <f t="shared" si="315"/>
        <v>2023</v>
      </c>
      <c r="P6743" t="str">
        <f>MID(VLOOKUP($D6743,業務!$A$1:$E$11,2,FALSE),FIND("/",VLOOKUP($D6743,業務!$A$1:$E$11,2,FALSE))+1,2)</f>
        <v>經理</v>
      </c>
      <c r="Q6743">
        <f t="shared" si="316"/>
        <v>1.4999999999999999E-2</v>
      </c>
      <c r="R6743">
        <f t="shared" si="317"/>
        <v>2484</v>
      </c>
    </row>
    <row r="6744" spans="1:18" ht="15.75" customHeight="1">
      <c r="A6744" s="19">
        <v>6743</v>
      </c>
      <c r="B6744" s="4">
        <v>21</v>
      </c>
      <c r="C6744" s="15">
        <v>2</v>
      </c>
      <c r="D6744" s="21">
        <v>5</v>
      </c>
      <c r="E6744" s="22">
        <v>45162</v>
      </c>
      <c r="F6744" s="26">
        <v>75</v>
      </c>
      <c r="G6744" s="24">
        <v>0.2</v>
      </c>
      <c r="H6744">
        <f>VLOOKUP($B6744,產品!$A$1:$E$61,4,FALSE)*(1-$G6744)*$F6744</f>
        <v>108000</v>
      </c>
      <c r="I6744" s="58">
        <f>$H6744-VLOOKUP($B6744,產品!$A$2:$E$61,5,FALSE)*F6744-$R6744</f>
        <v>52920</v>
      </c>
      <c r="J6744">
        <f t="shared" si="315"/>
        <v>2023</v>
      </c>
      <c r="P6744" t="str">
        <f>MID(VLOOKUP($D6744,業務!$A$1:$E$11,2,FALSE),FIND("/",VLOOKUP($D6744,業務!$A$1:$E$11,2,FALSE))+1,2)</f>
        <v>專員</v>
      </c>
      <c r="Q6744">
        <f t="shared" si="316"/>
        <v>0.01</v>
      </c>
      <c r="R6744">
        <f t="shared" si="317"/>
        <v>1080</v>
      </c>
    </row>
    <row r="6745" spans="1:18" ht="15.75" customHeight="1">
      <c r="A6745" s="19">
        <v>6744</v>
      </c>
      <c r="B6745" s="4">
        <v>33</v>
      </c>
      <c r="C6745" s="15">
        <v>3</v>
      </c>
      <c r="D6745" s="21">
        <v>6</v>
      </c>
      <c r="E6745" s="33">
        <v>45162</v>
      </c>
      <c r="F6745" s="14">
        <v>6</v>
      </c>
      <c r="G6745" s="34">
        <v>0.19</v>
      </c>
      <c r="H6745">
        <f>VLOOKUP($B6745,產品!$A$1:$E$61,4,FALSE)*(1-$G6745)*$F6745</f>
        <v>36450</v>
      </c>
      <c r="I6745" s="58">
        <f>$H6745-VLOOKUP($B6745,產品!$A$2:$E$61,5,FALSE)*F6745-$R6745</f>
        <v>9085.5</v>
      </c>
      <c r="J6745">
        <f t="shared" si="315"/>
        <v>2023</v>
      </c>
      <c r="P6745" t="str">
        <f>MID(VLOOKUP($D6745,業務!$A$1:$E$11,2,FALSE),FIND("/",VLOOKUP($D6745,業務!$A$1:$E$11,2,FALSE))+1,2)</f>
        <v>專員</v>
      </c>
      <c r="Q6745">
        <f t="shared" si="316"/>
        <v>0.01</v>
      </c>
      <c r="R6745">
        <f t="shared" si="317"/>
        <v>364.5</v>
      </c>
    </row>
    <row r="6746" spans="1:18" ht="15.75" customHeight="1">
      <c r="A6746" s="19">
        <v>6745</v>
      </c>
      <c r="B6746" s="4">
        <v>33</v>
      </c>
      <c r="C6746" s="15">
        <v>118</v>
      </c>
      <c r="D6746" s="21">
        <v>4</v>
      </c>
      <c r="E6746" s="33">
        <v>45162</v>
      </c>
      <c r="F6746" s="14">
        <v>4</v>
      </c>
      <c r="G6746" s="34">
        <v>0.16</v>
      </c>
      <c r="H6746">
        <f>VLOOKUP($B6746,產品!$A$1:$E$61,4,FALSE)*(1-$G6746)*$F6746</f>
        <v>25200</v>
      </c>
      <c r="I6746" s="58">
        <f>$H6746-VLOOKUP($B6746,產品!$A$2:$E$61,5,FALSE)*F6746-$R6746</f>
        <v>6897.6</v>
      </c>
      <c r="J6746">
        <f t="shared" si="315"/>
        <v>2023</v>
      </c>
      <c r="P6746" t="str">
        <f>MID(VLOOKUP($D6746,業務!$A$1:$E$11,2,FALSE),FIND("/",VLOOKUP($D6746,業務!$A$1:$E$11,2,FALSE))+1,2)</f>
        <v>副理</v>
      </c>
      <c r="Q6746">
        <f t="shared" si="316"/>
        <v>1.2E-2</v>
      </c>
      <c r="R6746">
        <f t="shared" si="317"/>
        <v>302.40000000000003</v>
      </c>
    </row>
    <row r="6747" spans="1:18" ht="15.75" customHeight="1">
      <c r="A6747" s="19">
        <v>6746</v>
      </c>
      <c r="B6747" s="4">
        <v>32</v>
      </c>
      <c r="C6747" s="15">
        <v>112</v>
      </c>
      <c r="D6747" s="21">
        <v>4</v>
      </c>
      <c r="E6747" s="33">
        <v>45163</v>
      </c>
      <c r="F6747" s="14">
        <v>35</v>
      </c>
      <c r="G6747" s="34">
        <v>0.17</v>
      </c>
      <c r="H6747">
        <f>VLOOKUP($B6747,產品!$A$1:$E$61,4,FALSE)*(1-$G6747)*$F6747</f>
        <v>217875</v>
      </c>
      <c r="I6747" s="58">
        <f>$H6747-VLOOKUP($B6747,產品!$A$2:$E$61,5,FALSE)*F6747-$R6747</f>
        <v>57760.5</v>
      </c>
      <c r="J6747">
        <f t="shared" si="315"/>
        <v>2023</v>
      </c>
      <c r="P6747" t="str">
        <f>MID(VLOOKUP($D6747,業務!$A$1:$E$11,2,FALSE),FIND("/",VLOOKUP($D6747,業務!$A$1:$E$11,2,FALSE))+1,2)</f>
        <v>副理</v>
      </c>
      <c r="Q6747">
        <f t="shared" si="316"/>
        <v>1.2E-2</v>
      </c>
      <c r="R6747">
        <f t="shared" si="317"/>
        <v>2614.5</v>
      </c>
    </row>
    <row r="6748" spans="1:18" ht="15.75" customHeight="1">
      <c r="A6748" s="19">
        <v>6747</v>
      </c>
      <c r="B6748" s="4">
        <v>25</v>
      </c>
      <c r="C6748" s="15">
        <v>277</v>
      </c>
      <c r="D6748" s="21">
        <v>9</v>
      </c>
      <c r="E6748" s="33">
        <v>45163</v>
      </c>
      <c r="F6748" s="14">
        <v>5</v>
      </c>
      <c r="G6748" s="34">
        <v>0.2</v>
      </c>
      <c r="H6748">
        <f>VLOOKUP($B6748,產品!$A$1:$E$61,4,FALSE)*(1-$G6748)*$F6748</f>
        <v>24000</v>
      </c>
      <c r="I6748" s="58">
        <f>$H6748-VLOOKUP($B6748,產品!$A$2:$E$61,5,FALSE)*F6748-$R6748</f>
        <v>5640</v>
      </c>
      <c r="J6748">
        <f t="shared" si="315"/>
        <v>2023</v>
      </c>
      <c r="P6748" t="str">
        <f>MID(VLOOKUP($D6748,業務!$A$1:$E$11,2,FALSE),FIND("/",VLOOKUP($D6748,業務!$A$1:$E$11,2,FALSE))+1,2)</f>
        <v>經理</v>
      </c>
      <c r="Q6748">
        <f t="shared" si="316"/>
        <v>1.4999999999999999E-2</v>
      </c>
      <c r="R6748">
        <f t="shared" si="317"/>
        <v>360</v>
      </c>
    </row>
    <row r="6749" spans="1:18" ht="15.75" customHeight="1">
      <c r="A6749" s="19">
        <v>6748</v>
      </c>
      <c r="B6749" s="4">
        <v>29</v>
      </c>
      <c r="C6749" s="15">
        <v>3</v>
      </c>
      <c r="D6749" s="21">
        <v>9</v>
      </c>
      <c r="E6749" s="33">
        <v>45163</v>
      </c>
      <c r="F6749" s="14">
        <v>8</v>
      </c>
      <c r="G6749" s="34">
        <v>0.2</v>
      </c>
      <c r="H6749">
        <f>VLOOKUP($B6749,產品!$A$1:$E$61,4,FALSE)*(1-$G6749)*$F6749</f>
        <v>38400</v>
      </c>
      <c r="I6749" s="58">
        <f>$H6749-VLOOKUP($B6749,產品!$A$2:$E$61,5,FALSE)*F6749-$R6749</f>
        <v>9024</v>
      </c>
      <c r="J6749">
        <f t="shared" si="315"/>
        <v>2023</v>
      </c>
      <c r="P6749" t="str">
        <f>MID(VLOOKUP($D6749,業務!$A$1:$E$11,2,FALSE),FIND("/",VLOOKUP($D6749,業務!$A$1:$E$11,2,FALSE))+1,2)</f>
        <v>經理</v>
      </c>
      <c r="Q6749">
        <f t="shared" si="316"/>
        <v>1.4999999999999999E-2</v>
      </c>
      <c r="R6749">
        <f t="shared" si="317"/>
        <v>576</v>
      </c>
    </row>
    <row r="6750" spans="1:18" ht="15.75" customHeight="1">
      <c r="A6750" s="19">
        <v>6749</v>
      </c>
      <c r="B6750" s="4">
        <v>55</v>
      </c>
      <c r="C6750" s="15">
        <v>3</v>
      </c>
      <c r="D6750" s="21">
        <v>8</v>
      </c>
      <c r="E6750" s="33">
        <v>45163</v>
      </c>
      <c r="F6750" s="14">
        <v>7</v>
      </c>
      <c r="G6750" s="34">
        <v>0.14000000000000001</v>
      </c>
      <c r="H6750">
        <f>VLOOKUP($B6750,產品!$A$1:$E$61,4,FALSE)*(1-$G6750)*$F6750</f>
        <v>120400</v>
      </c>
      <c r="I6750" s="58">
        <f>$H6750-VLOOKUP($B6750,產品!$A$2:$E$61,5,FALSE)*F6750-$R6750</f>
        <v>21196</v>
      </c>
      <c r="J6750">
        <f t="shared" si="315"/>
        <v>2023</v>
      </c>
      <c r="P6750" t="str">
        <f>MID(VLOOKUP($D6750,業務!$A$1:$E$11,2,FALSE),FIND("/",VLOOKUP($D6750,業務!$A$1:$E$11,2,FALSE))+1,2)</f>
        <v>專員</v>
      </c>
      <c r="Q6750">
        <f t="shared" si="316"/>
        <v>0.01</v>
      </c>
      <c r="R6750">
        <f t="shared" si="317"/>
        <v>1204</v>
      </c>
    </row>
    <row r="6751" spans="1:18" ht="15.75" customHeight="1">
      <c r="A6751" s="19">
        <v>6750</v>
      </c>
      <c r="B6751" s="4">
        <v>26</v>
      </c>
      <c r="C6751" s="15">
        <v>283</v>
      </c>
      <c r="D6751" s="21">
        <v>2</v>
      </c>
      <c r="E6751" s="22">
        <v>45164</v>
      </c>
      <c r="F6751" s="23">
        <v>2</v>
      </c>
      <c r="G6751" s="24">
        <v>0.05</v>
      </c>
      <c r="H6751">
        <f>VLOOKUP($B6751,產品!$A$1:$E$61,4,FALSE)*(1-$G6751)*$F6751</f>
        <v>12350</v>
      </c>
      <c r="I6751" s="58">
        <f>$H6751-VLOOKUP($B6751,產品!$A$2:$E$61,5,FALSE)*F6751-$R6751</f>
        <v>4364.75</v>
      </c>
      <c r="J6751">
        <f t="shared" si="315"/>
        <v>2023</v>
      </c>
      <c r="P6751" t="str">
        <f>MID(VLOOKUP($D6751,業務!$A$1:$E$11,2,FALSE),FIND("/",VLOOKUP($D6751,業務!$A$1:$E$11,2,FALSE))+1,2)</f>
        <v>經理</v>
      </c>
      <c r="Q6751">
        <f t="shared" si="316"/>
        <v>1.4999999999999999E-2</v>
      </c>
      <c r="R6751">
        <f t="shared" si="317"/>
        <v>185.25</v>
      </c>
    </row>
    <row r="6752" spans="1:18" ht="15.75" customHeight="1">
      <c r="A6752" s="19">
        <v>6751</v>
      </c>
      <c r="B6752" s="4">
        <v>51</v>
      </c>
      <c r="C6752" s="15">
        <v>12</v>
      </c>
      <c r="D6752" s="21">
        <v>10</v>
      </c>
      <c r="E6752" s="22">
        <v>45164</v>
      </c>
      <c r="F6752" s="23">
        <v>2</v>
      </c>
      <c r="G6752" s="24">
        <v>0.14000000000000001</v>
      </c>
      <c r="H6752">
        <f>VLOOKUP($B6752,產品!$A$1:$E$61,4,FALSE)*(1-$G6752)*$F6752</f>
        <v>34400</v>
      </c>
      <c r="I6752" s="58">
        <f>$H6752-VLOOKUP($B6752,產品!$A$2:$E$61,5,FALSE)*F6752-$R6752</f>
        <v>6056</v>
      </c>
      <c r="J6752">
        <f t="shared" si="315"/>
        <v>2023</v>
      </c>
      <c r="P6752" t="str">
        <f>MID(VLOOKUP($D6752,業務!$A$1:$E$11,2,FALSE),FIND("/",VLOOKUP($D6752,業務!$A$1:$E$11,2,FALSE))+1,2)</f>
        <v>專員</v>
      </c>
      <c r="Q6752">
        <f t="shared" si="316"/>
        <v>0.01</v>
      </c>
      <c r="R6752">
        <f t="shared" si="317"/>
        <v>344</v>
      </c>
    </row>
    <row r="6753" spans="1:18" ht="15.75" customHeight="1">
      <c r="A6753" s="19">
        <v>6752</v>
      </c>
      <c r="B6753" s="4">
        <v>29</v>
      </c>
      <c r="C6753" s="15">
        <v>291</v>
      </c>
      <c r="D6753" s="21">
        <v>6</v>
      </c>
      <c r="E6753" s="22">
        <v>45164</v>
      </c>
      <c r="F6753" s="26">
        <v>10</v>
      </c>
      <c r="G6753" s="24">
        <v>0.2</v>
      </c>
      <c r="H6753">
        <f>VLOOKUP($B6753,產品!$A$1:$E$61,4,FALSE)*(1-$G6753)*$F6753</f>
        <v>48000</v>
      </c>
      <c r="I6753" s="58">
        <f>$H6753-VLOOKUP($B6753,產品!$A$2:$E$61,5,FALSE)*F6753-$R6753</f>
        <v>11520</v>
      </c>
      <c r="J6753">
        <f t="shared" si="315"/>
        <v>2023</v>
      </c>
      <c r="P6753" t="str">
        <f>MID(VLOOKUP($D6753,業務!$A$1:$E$11,2,FALSE),FIND("/",VLOOKUP($D6753,業務!$A$1:$E$11,2,FALSE))+1,2)</f>
        <v>專員</v>
      </c>
      <c r="Q6753">
        <f t="shared" si="316"/>
        <v>0.01</v>
      </c>
      <c r="R6753">
        <f t="shared" si="317"/>
        <v>480</v>
      </c>
    </row>
    <row r="6754" spans="1:18" ht="15.75" customHeight="1">
      <c r="A6754" s="19">
        <v>6753</v>
      </c>
      <c r="B6754" s="4">
        <v>2</v>
      </c>
      <c r="C6754" s="15">
        <v>263</v>
      </c>
      <c r="D6754" s="21">
        <v>6</v>
      </c>
      <c r="E6754" s="33">
        <v>45164</v>
      </c>
      <c r="F6754" s="14">
        <v>60</v>
      </c>
      <c r="G6754" s="34">
        <v>0.05</v>
      </c>
      <c r="H6754">
        <f>VLOOKUP($B6754,產品!$A$1:$E$61,4,FALSE)*(1-$G6754)*$F6754</f>
        <v>57000</v>
      </c>
      <c r="I6754" s="58">
        <f>$H6754-VLOOKUP($B6754,產品!$A$2:$E$61,5,FALSE)*F6754-$R6754</f>
        <v>32430</v>
      </c>
      <c r="J6754">
        <f t="shared" si="315"/>
        <v>2023</v>
      </c>
      <c r="P6754" t="str">
        <f>MID(VLOOKUP($D6754,業務!$A$1:$E$11,2,FALSE),FIND("/",VLOOKUP($D6754,業務!$A$1:$E$11,2,FALSE))+1,2)</f>
        <v>專員</v>
      </c>
      <c r="Q6754">
        <f t="shared" si="316"/>
        <v>0.01</v>
      </c>
      <c r="R6754">
        <f t="shared" si="317"/>
        <v>570</v>
      </c>
    </row>
    <row r="6755" spans="1:18" ht="15.75" customHeight="1">
      <c r="A6755" s="19">
        <v>6754</v>
      </c>
      <c r="B6755" s="4">
        <v>58</v>
      </c>
      <c r="C6755" s="15">
        <v>282</v>
      </c>
      <c r="D6755" s="21">
        <v>6</v>
      </c>
      <c r="E6755" s="33">
        <v>45164</v>
      </c>
      <c r="F6755" s="14">
        <v>8</v>
      </c>
      <c r="G6755" s="34">
        <v>0.09</v>
      </c>
      <c r="H6755">
        <f>VLOOKUP($B6755,產品!$A$1:$E$61,4,FALSE)*(1-$G6755)*$F6755</f>
        <v>152880</v>
      </c>
      <c r="I6755" s="58">
        <f>$H6755-VLOOKUP($B6755,產品!$A$2:$E$61,5,FALSE)*F6755-$R6755</f>
        <v>33751.200000000012</v>
      </c>
      <c r="J6755">
        <f t="shared" si="315"/>
        <v>2023</v>
      </c>
      <c r="P6755" t="str">
        <f>MID(VLOOKUP($D6755,業務!$A$1:$E$11,2,FALSE),FIND("/",VLOOKUP($D6755,業務!$A$1:$E$11,2,FALSE))+1,2)</f>
        <v>專員</v>
      </c>
      <c r="Q6755">
        <f t="shared" si="316"/>
        <v>0.01</v>
      </c>
      <c r="R6755">
        <f t="shared" si="317"/>
        <v>1528.8</v>
      </c>
    </row>
    <row r="6756" spans="1:18" ht="15.75" customHeight="1">
      <c r="A6756" s="19">
        <v>6755</v>
      </c>
      <c r="B6756" s="4">
        <v>46</v>
      </c>
      <c r="C6756" s="15">
        <v>112</v>
      </c>
      <c r="D6756" s="21">
        <v>9</v>
      </c>
      <c r="E6756" s="22">
        <v>45165</v>
      </c>
      <c r="F6756" s="26">
        <v>9</v>
      </c>
      <c r="G6756" s="24">
        <v>0.11</v>
      </c>
      <c r="H6756">
        <f>VLOOKUP($B6756,產品!$A$1:$E$61,4,FALSE)*(1-$G6756)*$F6756</f>
        <v>136170</v>
      </c>
      <c r="I6756" s="58">
        <f>$H6756-VLOOKUP($B6756,產品!$A$2:$E$61,5,FALSE)*F6756-$R6756</f>
        <v>34677.449999999997</v>
      </c>
      <c r="J6756">
        <f t="shared" si="315"/>
        <v>2023</v>
      </c>
      <c r="P6756" t="str">
        <f>MID(VLOOKUP($D6756,業務!$A$1:$E$11,2,FALSE),FIND("/",VLOOKUP($D6756,業務!$A$1:$E$11,2,FALSE))+1,2)</f>
        <v>經理</v>
      </c>
      <c r="Q6756">
        <f t="shared" si="316"/>
        <v>1.4999999999999999E-2</v>
      </c>
      <c r="R6756">
        <f t="shared" si="317"/>
        <v>2042.55</v>
      </c>
    </row>
    <row r="6757" spans="1:18" ht="15.75" customHeight="1">
      <c r="A6757" s="19">
        <v>6756</v>
      </c>
      <c r="B6757" s="4">
        <v>38</v>
      </c>
      <c r="C6757" s="15">
        <v>114</v>
      </c>
      <c r="D6757" s="21">
        <v>8</v>
      </c>
      <c r="E6757" s="22">
        <v>45165</v>
      </c>
      <c r="F6757" s="26">
        <v>6</v>
      </c>
      <c r="G6757" s="24">
        <v>0.2</v>
      </c>
      <c r="H6757">
        <f>VLOOKUP($B6757,產品!$A$1:$E$61,4,FALSE)*(1-$G6757)*$F6757</f>
        <v>72000</v>
      </c>
      <c r="I6757" s="58">
        <f>$H6757-VLOOKUP($B6757,產品!$A$2:$E$61,5,FALSE)*F6757-$R6757</f>
        <v>12780</v>
      </c>
      <c r="J6757">
        <f t="shared" si="315"/>
        <v>2023</v>
      </c>
      <c r="P6757" t="str">
        <f>MID(VLOOKUP($D6757,業務!$A$1:$E$11,2,FALSE),FIND("/",VLOOKUP($D6757,業務!$A$1:$E$11,2,FALSE))+1,2)</f>
        <v>專員</v>
      </c>
      <c r="Q6757">
        <f t="shared" si="316"/>
        <v>0.01</v>
      </c>
      <c r="R6757">
        <f t="shared" si="317"/>
        <v>720</v>
      </c>
    </row>
    <row r="6758" spans="1:18" ht="15.75" customHeight="1">
      <c r="A6758" s="19">
        <v>6757</v>
      </c>
      <c r="B6758" s="4">
        <v>55</v>
      </c>
      <c r="C6758" s="15">
        <v>271</v>
      </c>
      <c r="D6758" s="21">
        <v>8</v>
      </c>
      <c r="E6758" s="22">
        <v>45165</v>
      </c>
      <c r="F6758" s="26">
        <v>11</v>
      </c>
      <c r="G6758" s="24">
        <v>0.06</v>
      </c>
      <c r="H6758">
        <f>VLOOKUP($B6758,產品!$A$1:$E$61,4,FALSE)*(1-$G6758)*$F6758</f>
        <v>206800</v>
      </c>
      <c r="I6758" s="58">
        <f>$H6758-VLOOKUP($B6758,產品!$A$2:$E$61,5,FALSE)*F6758-$R6758</f>
        <v>50732</v>
      </c>
      <c r="J6758">
        <f t="shared" si="315"/>
        <v>2023</v>
      </c>
      <c r="P6758" t="str">
        <f>MID(VLOOKUP($D6758,業務!$A$1:$E$11,2,FALSE),FIND("/",VLOOKUP($D6758,業務!$A$1:$E$11,2,FALSE))+1,2)</f>
        <v>專員</v>
      </c>
      <c r="Q6758">
        <f t="shared" si="316"/>
        <v>0.01</v>
      </c>
      <c r="R6758">
        <f t="shared" si="317"/>
        <v>2068</v>
      </c>
    </row>
    <row r="6759" spans="1:18" ht="15.75" customHeight="1">
      <c r="A6759" s="19">
        <v>6758</v>
      </c>
      <c r="B6759" s="4">
        <v>37</v>
      </c>
      <c r="C6759" s="15">
        <v>258</v>
      </c>
      <c r="D6759" s="21">
        <v>7</v>
      </c>
      <c r="E6759" s="22">
        <v>45166</v>
      </c>
      <c r="F6759" s="23">
        <v>1</v>
      </c>
      <c r="G6759" s="24">
        <v>0.09</v>
      </c>
      <c r="H6759">
        <f>VLOOKUP($B6759,產品!$A$1:$E$61,4,FALSE)*(1-$G6759)*$F6759</f>
        <v>10920</v>
      </c>
      <c r="I6759" s="58">
        <f>$H6759-VLOOKUP($B6759,產品!$A$2:$E$61,5,FALSE)*F6759-$R6759</f>
        <v>2988.96</v>
      </c>
      <c r="J6759">
        <f t="shared" si="315"/>
        <v>2023</v>
      </c>
      <c r="P6759" t="str">
        <f>MID(VLOOKUP($D6759,業務!$A$1:$E$11,2,FALSE),FIND("/",VLOOKUP($D6759,業務!$A$1:$E$11,2,FALSE))+1,2)</f>
        <v>副理</v>
      </c>
      <c r="Q6759">
        <f t="shared" si="316"/>
        <v>1.2E-2</v>
      </c>
      <c r="R6759">
        <f t="shared" si="317"/>
        <v>131.04</v>
      </c>
    </row>
    <row r="6760" spans="1:18" ht="15.75" customHeight="1">
      <c r="A6760" s="19">
        <v>6759</v>
      </c>
      <c r="B6760" s="4">
        <v>47</v>
      </c>
      <c r="C6760" s="15">
        <v>258</v>
      </c>
      <c r="D6760" s="21">
        <v>4</v>
      </c>
      <c r="E6760" s="22">
        <v>45166</v>
      </c>
      <c r="F6760" s="23">
        <v>10</v>
      </c>
      <c r="G6760" s="24">
        <v>7.0000000000000007E-2</v>
      </c>
      <c r="H6760">
        <f>VLOOKUP($B6760,產品!$A$1:$E$61,4,FALSE)*(1-$G6760)*$F6760</f>
        <v>186000</v>
      </c>
      <c r="I6760" s="58">
        <f>$H6760-VLOOKUP($B6760,產品!$A$2:$E$61,5,FALSE)*F6760-$R6760</f>
        <v>53768</v>
      </c>
      <c r="J6760">
        <f t="shared" si="315"/>
        <v>2023</v>
      </c>
      <c r="P6760" t="str">
        <f>MID(VLOOKUP($D6760,業務!$A$1:$E$11,2,FALSE),FIND("/",VLOOKUP($D6760,業務!$A$1:$E$11,2,FALSE))+1,2)</f>
        <v>副理</v>
      </c>
      <c r="Q6760">
        <f t="shared" si="316"/>
        <v>1.2E-2</v>
      </c>
      <c r="R6760">
        <f t="shared" si="317"/>
        <v>2232</v>
      </c>
    </row>
    <row r="6761" spans="1:18" ht="15.75" customHeight="1">
      <c r="A6761" s="19">
        <v>6760</v>
      </c>
      <c r="B6761" s="4">
        <v>50</v>
      </c>
      <c r="C6761" s="15">
        <v>287</v>
      </c>
      <c r="D6761" s="21">
        <v>7</v>
      </c>
      <c r="E6761" s="22">
        <v>45166</v>
      </c>
      <c r="F6761" s="23">
        <v>15</v>
      </c>
      <c r="G6761" s="24">
        <v>0.16</v>
      </c>
      <c r="H6761">
        <f>VLOOKUP($B6761,產品!$A$1:$E$61,4,FALSE)*(1-$G6761)*$F6761</f>
        <v>226800</v>
      </c>
      <c r="I6761" s="58">
        <f>$H6761-VLOOKUP($B6761,產品!$A$2:$E$61,5,FALSE)*F6761-$R6761</f>
        <v>35078.400000000001</v>
      </c>
      <c r="J6761">
        <f t="shared" si="315"/>
        <v>2023</v>
      </c>
      <c r="P6761" t="str">
        <f>MID(VLOOKUP($D6761,業務!$A$1:$E$11,2,FALSE),FIND("/",VLOOKUP($D6761,業務!$A$1:$E$11,2,FALSE))+1,2)</f>
        <v>副理</v>
      </c>
      <c r="Q6761">
        <f t="shared" si="316"/>
        <v>1.2E-2</v>
      </c>
      <c r="R6761">
        <f t="shared" si="317"/>
        <v>2721.6</v>
      </c>
    </row>
    <row r="6762" spans="1:18" ht="15.75" customHeight="1">
      <c r="A6762" s="19">
        <v>6761</v>
      </c>
      <c r="B6762" s="4">
        <v>23</v>
      </c>
      <c r="C6762" s="15">
        <v>116</v>
      </c>
      <c r="D6762" s="21">
        <v>10</v>
      </c>
      <c r="E6762" s="22">
        <v>45166</v>
      </c>
      <c r="F6762" s="26">
        <v>70</v>
      </c>
      <c r="G6762" s="24">
        <v>0.16</v>
      </c>
      <c r="H6762">
        <f>VLOOKUP($B6762,產品!$A$1:$E$61,4,FALSE)*(1-$G6762)*$F6762</f>
        <v>105840</v>
      </c>
      <c r="I6762" s="58">
        <f>$H6762-VLOOKUP($B6762,產品!$A$2:$E$61,5,FALSE)*F6762-$R6762</f>
        <v>54381.599999999999</v>
      </c>
      <c r="J6762">
        <f t="shared" si="315"/>
        <v>2023</v>
      </c>
      <c r="P6762" t="str">
        <f>MID(VLOOKUP($D6762,業務!$A$1:$E$11,2,FALSE),FIND("/",VLOOKUP($D6762,業務!$A$1:$E$11,2,FALSE))+1,2)</f>
        <v>專員</v>
      </c>
      <c r="Q6762">
        <f t="shared" si="316"/>
        <v>0.01</v>
      </c>
      <c r="R6762">
        <f t="shared" si="317"/>
        <v>1058.4000000000001</v>
      </c>
    </row>
    <row r="6763" spans="1:18" ht="15.75" customHeight="1">
      <c r="A6763" s="19">
        <v>6762</v>
      </c>
      <c r="B6763" s="4">
        <v>28</v>
      </c>
      <c r="C6763" s="15">
        <v>115</v>
      </c>
      <c r="D6763" s="21">
        <v>9</v>
      </c>
      <c r="E6763" s="22">
        <v>45166</v>
      </c>
      <c r="F6763" s="26">
        <v>5</v>
      </c>
      <c r="G6763" s="24">
        <v>0.06</v>
      </c>
      <c r="H6763">
        <f>VLOOKUP($B6763,產品!$A$1:$E$61,4,FALSE)*(1-$G6763)*$F6763</f>
        <v>35250</v>
      </c>
      <c r="I6763" s="58">
        <f>$H6763-VLOOKUP($B6763,產品!$A$2:$E$61,5,FALSE)*F6763-$R6763</f>
        <v>12221.25</v>
      </c>
      <c r="J6763">
        <f t="shared" si="315"/>
        <v>2023</v>
      </c>
      <c r="P6763" t="str">
        <f>MID(VLOOKUP($D6763,業務!$A$1:$E$11,2,FALSE),FIND("/",VLOOKUP($D6763,業務!$A$1:$E$11,2,FALSE))+1,2)</f>
        <v>經理</v>
      </c>
      <c r="Q6763">
        <f t="shared" si="316"/>
        <v>1.4999999999999999E-2</v>
      </c>
      <c r="R6763">
        <f t="shared" si="317"/>
        <v>528.75</v>
      </c>
    </row>
    <row r="6764" spans="1:18" ht="15.75" customHeight="1">
      <c r="A6764" s="19">
        <v>6763</v>
      </c>
      <c r="B6764" s="4">
        <v>23</v>
      </c>
      <c r="C6764" s="15">
        <v>117</v>
      </c>
      <c r="D6764" s="21">
        <v>5</v>
      </c>
      <c r="E6764" s="33">
        <v>45166</v>
      </c>
      <c r="F6764" s="14">
        <v>150</v>
      </c>
      <c r="G6764" s="34">
        <v>0.15</v>
      </c>
      <c r="H6764">
        <f>VLOOKUP($B6764,產品!$A$1:$E$61,4,FALSE)*(1-$G6764)*$F6764</f>
        <v>229500</v>
      </c>
      <c r="I6764" s="58">
        <f>$H6764-VLOOKUP($B6764,產品!$A$2:$E$61,5,FALSE)*F6764-$R6764</f>
        <v>119205</v>
      </c>
      <c r="J6764">
        <f t="shared" si="315"/>
        <v>2023</v>
      </c>
      <c r="P6764" t="str">
        <f>MID(VLOOKUP($D6764,業務!$A$1:$E$11,2,FALSE),FIND("/",VLOOKUP($D6764,業務!$A$1:$E$11,2,FALSE))+1,2)</f>
        <v>專員</v>
      </c>
      <c r="Q6764">
        <f t="shared" si="316"/>
        <v>0.01</v>
      </c>
      <c r="R6764">
        <f t="shared" si="317"/>
        <v>2295</v>
      </c>
    </row>
    <row r="6765" spans="1:18" ht="15.75" customHeight="1">
      <c r="A6765" s="19">
        <v>6764</v>
      </c>
      <c r="B6765" s="4">
        <v>50</v>
      </c>
      <c r="C6765" s="15">
        <v>291</v>
      </c>
      <c r="D6765" s="21">
        <v>8</v>
      </c>
      <c r="E6765" s="33">
        <v>45166</v>
      </c>
      <c r="F6765" s="14">
        <v>11</v>
      </c>
      <c r="G6765" s="34">
        <v>0.1</v>
      </c>
      <c r="H6765">
        <f>VLOOKUP($B6765,產品!$A$1:$E$61,4,FALSE)*(1-$G6765)*$F6765</f>
        <v>178200</v>
      </c>
      <c r="I6765" s="58">
        <f>$H6765-VLOOKUP($B6765,產品!$A$2:$E$61,5,FALSE)*F6765-$R6765</f>
        <v>37818</v>
      </c>
      <c r="J6765">
        <f t="shared" si="315"/>
        <v>2023</v>
      </c>
      <c r="P6765" t="str">
        <f>MID(VLOOKUP($D6765,業務!$A$1:$E$11,2,FALSE),FIND("/",VLOOKUP($D6765,業務!$A$1:$E$11,2,FALSE))+1,2)</f>
        <v>專員</v>
      </c>
      <c r="Q6765">
        <f t="shared" si="316"/>
        <v>0.01</v>
      </c>
      <c r="R6765">
        <f t="shared" si="317"/>
        <v>1782</v>
      </c>
    </row>
    <row r="6766" spans="1:18" ht="15.75" customHeight="1">
      <c r="A6766" s="19">
        <v>6765</v>
      </c>
      <c r="B6766" s="4">
        <v>50</v>
      </c>
      <c r="C6766" s="15">
        <v>120</v>
      </c>
      <c r="D6766" s="21">
        <v>9</v>
      </c>
      <c r="E6766" s="22">
        <v>45167</v>
      </c>
      <c r="F6766" s="26">
        <v>12</v>
      </c>
      <c r="G6766" s="24">
        <v>0.15</v>
      </c>
      <c r="H6766">
        <f>VLOOKUP($B6766,產品!$A$1:$E$61,4,FALSE)*(1-$G6766)*$F6766</f>
        <v>183600</v>
      </c>
      <c r="I6766" s="58">
        <f>$H6766-VLOOKUP($B6766,產品!$A$2:$E$61,5,FALSE)*F6766-$R6766</f>
        <v>29646</v>
      </c>
      <c r="J6766">
        <f t="shared" si="315"/>
        <v>2023</v>
      </c>
      <c r="P6766" t="str">
        <f>MID(VLOOKUP($D6766,業務!$A$1:$E$11,2,FALSE),FIND("/",VLOOKUP($D6766,業務!$A$1:$E$11,2,FALSE))+1,2)</f>
        <v>經理</v>
      </c>
      <c r="Q6766">
        <f t="shared" si="316"/>
        <v>1.4999999999999999E-2</v>
      </c>
      <c r="R6766">
        <f t="shared" si="317"/>
        <v>2754</v>
      </c>
    </row>
    <row r="6767" spans="1:18" ht="15.75" customHeight="1">
      <c r="A6767" s="19">
        <v>6766</v>
      </c>
      <c r="B6767" s="4">
        <v>3</v>
      </c>
      <c r="C6767" s="15">
        <v>272</v>
      </c>
      <c r="D6767" s="21">
        <v>8</v>
      </c>
      <c r="E6767" s="22">
        <v>45168</v>
      </c>
      <c r="F6767" s="26">
        <v>90</v>
      </c>
      <c r="G6767" s="24">
        <v>0.09</v>
      </c>
      <c r="H6767">
        <f>VLOOKUP($B6767,產品!$A$1:$E$61,4,FALSE)*(1-$G6767)*$F6767</f>
        <v>81900</v>
      </c>
      <c r="I6767" s="58">
        <f>$H6767-VLOOKUP($B6767,產品!$A$2:$E$61,5,FALSE)*F6767-$R6767</f>
        <v>45081</v>
      </c>
      <c r="J6767">
        <f t="shared" si="315"/>
        <v>2023</v>
      </c>
      <c r="P6767" t="str">
        <f>MID(VLOOKUP($D6767,業務!$A$1:$E$11,2,FALSE),FIND("/",VLOOKUP($D6767,業務!$A$1:$E$11,2,FALSE))+1,2)</f>
        <v>專員</v>
      </c>
      <c r="Q6767">
        <f t="shared" si="316"/>
        <v>0.01</v>
      </c>
      <c r="R6767">
        <f t="shared" si="317"/>
        <v>819</v>
      </c>
    </row>
    <row r="6768" spans="1:18" ht="15.75" customHeight="1">
      <c r="A6768" s="19">
        <v>6767</v>
      </c>
      <c r="B6768" s="4">
        <v>14</v>
      </c>
      <c r="C6768" s="15">
        <v>272</v>
      </c>
      <c r="D6768" s="21">
        <v>1</v>
      </c>
      <c r="E6768" s="22">
        <v>45168</v>
      </c>
      <c r="F6768" s="26">
        <v>90</v>
      </c>
      <c r="G6768" s="24">
        <v>0.08</v>
      </c>
      <c r="H6768">
        <f>VLOOKUP($B6768,產品!$A$1:$E$61,4,FALSE)*(1-$G6768)*$F6768</f>
        <v>149040</v>
      </c>
      <c r="I6768" s="58">
        <f>$H6768-VLOOKUP($B6768,產品!$A$2:$E$61,5,FALSE)*F6768-$R6768</f>
        <v>82749.600000000006</v>
      </c>
      <c r="J6768">
        <f t="shared" si="315"/>
        <v>2023</v>
      </c>
      <c r="P6768" t="str">
        <f>MID(VLOOKUP($D6768,業務!$A$1:$E$11,2,FALSE),FIND("/",VLOOKUP($D6768,業務!$A$1:$E$11,2,FALSE))+1,2)</f>
        <v>專員</v>
      </c>
      <c r="Q6768">
        <f t="shared" si="316"/>
        <v>0.01</v>
      </c>
      <c r="R6768">
        <f t="shared" si="317"/>
        <v>1490.4</v>
      </c>
    </row>
    <row r="6769" spans="1:18" ht="15.75" customHeight="1">
      <c r="A6769" s="19">
        <v>6768</v>
      </c>
      <c r="B6769" s="4">
        <v>45</v>
      </c>
      <c r="C6769" s="15">
        <v>114</v>
      </c>
      <c r="D6769" s="21">
        <v>3</v>
      </c>
      <c r="E6769" s="22">
        <v>45168</v>
      </c>
      <c r="F6769" s="26">
        <v>3</v>
      </c>
      <c r="G6769" s="24">
        <v>0.14000000000000001</v>
      </c>
      <c r="H6769">
        <f>VLOOKUP($B6769,產品!$A$1:$E$61,4,FALSE)*(1-$G6769)*$F6769</f>
        <v>36120</v>
      </c>
      <c r="I6769" s="58">
        <f>$H6769-VLOOKUP($B6769,產品!$A$2:$E$61,5,FALSE)*F6769-$R6769</f>
        <v>8242.08</v>
      </c>
      <c r="J6769">
        <f t="shared" si="315"/>
        <v>2023</v>
      </c>
      <c r="P6769" t="str">
        <f>MID(VLOOKUP($D6769,業務!$A$1:$E$11,2,FALSE),FIND("/",VLOOKUP($D6769,業務!$A$1:$E$11,2,FALSE))+1,2)</f>
        <v>協理</v>
      </c>
      <c r="Q6769">
        <f t="shared" si="316"/>
        <v>1.6E-2</v>
      </c>
      <c r="R6769">
        <f t="shared" si="317"/>
        <v>577.91999999999996</v>
      </c>
    </row>
    <row r="6770" spans="1:18" ht="15.75" customHeight="1">
      <c r="A6770" s="19">
        <v>6769</v>
      </c>
      <c r="B6770" s="4">
        <v>21</v>
      </c>
      <c r="C6770" s="15">
        <v>11</v>
      </c>
      <c r="D6770" s="21">
        <v>3</v>
      </c>
      <c r="E6770" s="33">
        <v>45168</v>
      </c>
      <c r="F6770" s="14">
        <v>10</v>
      </c>
      <c r="G6770" s="34">
        <v>0.17</v>
      </c>
      <c r="H6770">
        <f>VLOOKUP($B6770,產品!$A$1:$E$61,4,FALSE)*(1-$G6770)*$F6770</f>
        <v>14940</v>
      </c>
      <c r="I6770" s="58">
        <f>$H6770-VLOOKUP($B6770,產品!$A$2:$E$61,5,FALSE)*F6770-$R6770</f>
        <v>7500.96</v>
      </c>
      <c r="J6770">
        <f t="shared" si="315"/>
        <v>2023</v>
      </c>
      <c r="P6770" t="str">
        <f>MID(VLOOKUP($D6770,業務!$A$1:$E$11,2,FALSE),FIND("/",VLOOKUP($D6770,業務!$A$1:$E$11,2,FALSE))+1,2)</f>
        <v>協理</v>
      </c>
      <c r="Q6770">
        <f t="shared" si="316"/>
        <v>1.6E-2</v>
      </c>
      <c r="R6770">
        <f t="shared" si="317"/>
        <v>239.04</v>
      </c>
    </row>
    <row r="6771" spans="1:18" ht="15.75" customHeight="1">
      <c r="A6771" s="19">
        <v>6770</v>
      </c>
      <c r="B6771" s="4">
        <v>15</v>
      </c>
      <c r="C6771" s="15">
        <v>113</v>
      </c>
      <c r="D6771" s="21">
        <v>6</v>
      </c>
      <c r="E6771" s="33">
        <v>45168</v>
      </c>
      <c r="F6771" s="14">
        <v>60</v>
      </c>
      <c r="G6771" s="34">
        <v>0.06</v>
      </c>
      <c r="H6771">
        <f>VLOOKUP($B6771,產品!$A$1:$E$61,4,FALSE)*(1-$G6771)*$F6771</f>
        <v>101520</v>
      </c>
      <c r="I6771" s="58">
        <f>$H6771-VLOOKUP($B6771,產品!$A$2:$E$61,5,FALSE)*F6771-$R6771</f>
        <v>57304.800000000003</v>
      </c>
      <c r="J6771">
        <f t="shared" si="315"/>
        <v>2023</v>
      </c>
      <c r="P6771" t="str">
        <f>MID(VLOOKUP($D6771,業務!$A$1:$E$11,2,FALSE),FIND("/",VLOOKUP($D6771,業務!$A$1:$E$11,2,FALSE))+1,2)</f>
        <v>專員</v>
      </c>
      <c r="Q6771">
        <f t="shared" si="316"/>
        <v>0.01</v>
      </c>
      <c r="R6771">
        <f t="shared" si="317"/>
        <v>1015.2</v>
      </c>
    </row>
    <row r="6772" spans="1:18" ht="15.75" customHeight="1">
      <c r="A6772" s="19">
        <v>6771</v>
      </c>
      <c r="B6772" s="4">
        <v>6</v>
      </c>
      <c r="C6772" s="15">
        <v>6</v>
      </c>
      <c r="D6772" s="21">
        <v>2</v>
      </c>
      <c r="E6772" s="22">
        <v>45169</v>
      </c>
      <c r="F6772" s="26">
        <v>70</v>
      </c>
      <c r="G6772" s="24">
        <v>0.2</v>
      </c>
      <c r="H6772">
        <f>VLOOKUP($B6772,產品!$A$1:$E$61,4,FALSE)*(1-$G6772)*$F6772</f>
        <v>56000</v>
      </c>
      <c r="I6772" s="58">
        <f>$H6772-VLOOKUP($B6772,產品!$A$2:$E$61,5,FALSE)*F6772-$R6772</f>
        <v>27160</v>
      </c>
      <c r="J6772">
        <f t="shared" si="315"/>
        <v>2023</v>
      </c>
      <c r="P6772" t="str">
        <f>MID(VLOOKUP($D6772,業務!$A$1:$E$11,2,FALSE),FIND("/",VLOOKUP($D6772,業務!$A$1:$E$11,2,FALSE))+1,2)</f>
        <v>經理</v>
      </c>
      <c r="Q6772">
        <f t="shared" si="316"/>
        <v>1.4999999999999999E-2</v>
      </c>
      <c r="R6772">
        <f t="shared" si="317"/>
        <v>840</v>
      </c>
    </row>
    <row r="6773" spans="1:18" ht="15.75" customHeight="1">
      <c r="A6773" s="19">
        <v>6772</v>
      </c>
      <c r="B6773" s="4">
        <v>29</v>
      </c>
      <c r="C6773" s="15">
        <v>276</v>
      </c>
      <c r="D6773" s="21">
        <v>6</v>
      </c>
      <c r="E6773" s="22">
        <v>45169</v>
      </c>
      <c r="F6773" s="26">
        <v>4</v>
      </c>
      <c r="G6773" s="24">
        <v>0.19</v>
      </c>
      <c r="H6773">
        <f>VLOOKUP($B6773,產品!$A$1:$E$61,4,FALSE)*(1-$G6773)*$F6773</f>
        <v>19440</v>
      </c>
      <c r="I6773" s="58">
        <f>$H6773-VLOOKUP($B6773,產品!$A$2:$E$61,5,FALSE)*F6773-$R6773</f>
        <v>4845.6000000000004</v>
      </c>
      <c r="J6773">
        <f t="shared" si="315"/>
        <v>2023</v>
      </c>
      <c r="P6773" t="str">
        <f>MID(VLOOKUP($D6773,業務!$A$1:$E$11,2,FALSE),FIND("/",VLOOKUP($D6773,業務!$A$1:$E$11,2,FALSE))+1,2)</f>
        <v>專員</v>
      </c>
      <c r="Q6773">
        <f t="shared" si="316"/>
        <v>0.01</v>
      </c>
      <c r="R6773">
        <f t="shared" si="317"/>
        <v>194.4</v>
      </c>
    </row>
    <row r="6774" spans="1:18" ht="15.75" customHeight="1">
      <c r="A6774" s="19">
        <v>6773</v>
      </c>
      <c r="B6774" s="4">
        <v>34</v>
      </c>
      <c r="C6774" s="15">
        <v>5</v>
      </c>
      <c r="D6774" s="21">
        <v>9</v>
      </c>
      <c r="E6774" s="33">
        <v>45169</v>
      </c>
      <c r="F6774" s="14">
        <v>1</v>
      </c>
      <c r="G6774" s="34">
        <v>0.12</v>
      </c>
      <c r="H6774">
        <f>VLOOKUP($B6774,產品!$A$1:$E$61,4,FALSE)*(1-$G6774)*$F6774</f>
        <v>7040</v>
      </c>
      <c r="I6774" s="58">
        <f>$H6774-VLOOKUP($B6774,產品!$A$2:$E$61,5,FALSE)*F6774-$R6774</f>
        <v>2134.4</v>
      </c>
      <c r="J6774">
        <f t="shared" si="315"/>
        <v>2023</v>
      </c>
      <c r="P6774" t="str">
        <f>MID(VLOOKUP($D6774,業務!$A$1:$E$11,2,FALSE),FIND("/",VLOOKUP($D6774,業務!$A$1:$E$11,2,FALSE))+1,2)</f>
        <v>經理</v>
      </c>
      <c r="Q6774">
        <f t="shared" si="316"/>
        <v>1.4999999999999999E-2</v>
      </c>
      <c r="R6774">
        <f t="shared" si="317"/>
        <v>105.6</v>
      </c>
    </row>
    <row r="6775" spans="1:18" ht="15.75" customHeight="1">
      <c r="A6775" s="19">
        <v>6774</v>
      </c>
      <c r="B6775" s="4">
        <v>1</v>
      </c>
      <c r="C6775" s="15">
        <v>117</v>
      </c>
      <c r="D6775" s="21">
        <v>9</v>
      </c>
      <c r="E6775" s="22">
        <v>45170</v>
      </c>
      <c r="F6775" s="26">
        <v>250</v>
      </c>
      <c r="G6775" s="24">
        <v>0.1</v>
      </c>
      <c r="H6775">
        <f>VLOOKUP($B6775,產品!$A$1:$E$61,4,FALSE)*(1-$G6775)*$F6775</f>
        <v>225000</v>
      </c>
      <c r="I6775" s="58">
        <f>$H6775-VLOOKUP($B6775,產品!$A$2:$E$61,5,FALSE)*F6775-$R6775</f>
        <v>121625</v>
      </c>
      <c r="J6775">
        <f t="shared" si="315"/>
        <v>2023</v>
      </c>
      <c r="P6775" t="str">
        <f>MID(VLOOKUP($D6775,業務!$A$1:$E$11,2,FALSE),FIND("/",VLOOKUP($D6775,業務!$A$1:$E$11,2,FALSE))+1,2)</f>
        <v>經理</v>
      </c>
      <c r="Q6775">
        <f t="shared" si="316"/>
        <v>1.4999999999999999E-2</v>
      </c>
      <c r="R6775">
        <f t="shared" si="317"/>
        <v>3375</v>
      </c>
    </row>
    <row r="6776" spans="1:18" ht="15.75" customHeight="1">
      <c r="A6776" s="19">
        <v>6775</v>
      </c>
      <c r="B6776" s="4">
        <v>43</v>
      </c>
      <c r="C6776" s="15">
        <v>286</v>
      </c>
      <c r="D6776" s="21">
        <v>7</v>
      </c>
      <c r="E6776" s="22">
        <v>45170</v>
      </c>
      <c r="F6776" s="26">
        <v>5</v>
      </c>
      <c r="G6776" s="24">
        <v>0.15</v>
      </c>
      <c r="H6776">
        <f>VLOOKUP($B6776,產品!$A$1:$E$61,4,FALSE)*(1-$G6776)*$F6776</f>
        <v>76500</v>
      </c>
      <c r="I6776" s="58">
        <f>$H6776-VLOOKUP($B6776,產品!$A$2:$E$61,5,FALSE)*F6776-$R6776</f>
        <v>17082</v>
      </c>
      <c r="J6776">
        <f t="shared" si="315"/>
        <v>2023</v>
      </c>
      <c r="P6776" t="str">
        <f>MID(VLOOKUP($D6776,業務!$A$1:$E$11,2,FALSE),FIND("/",VLOOKUP($D6776,業務!$A$1:$E$11,2,FALSE))+1,2)</f>
        <v>副理</v>
      </c>
      <c r="Q6776">
        <f t="shared" si="316"/>
        <v>1.2E-2</v>
      </c>
      <c r="R6776">
        <f t="shared" si="317"/>
        <v>918</v>
      </c>
    </row>
    <row r="6777" spans="1:18" ht="15.75" customHeight="1">
      <c r="A6777" s="19">
        <v>6776</v>
      </c>
      <c r="B6777" s="4">
        <v>51</v>
      </c>
      <c r="C6777" s="15">
        <v>116</v>
      </c>
      <c r="D6777" s="21">
        <v>2</v>
      </c>
      <c r="E6777" s="22">
        <v>45170</v>
      </c>
      <c r="F6777" s="26">
        <v>9</v>
      </c>
      <c r="G6777" s="24">
        <v>0.13</v>
      </c>
      <c r="H6777">
        <f>VLOOKUP($B6777,產品!$A$1:$E$61,4,FALSE)*(1-$G6777)*$F6777</f>
        <v>156600</v>
      </c>
      <c r="I6777" s="58">
        <f>$H6777-VLOOKUP($B6777,產品!$A$2:$E$61,5,FALSE)*F6777-$R6777</f>
        <v>28251</v>
      </c>
      <c r="J6777">
        <f t="shared" si="315"/>
        <v>2023</v>
      </c>
      <c r="P6777" t="str">
        <f>MID(VLOOKUP($D6777,業務!$A$1:$E$11,2,FALSE),FIND("/",VLOOKUP($D6777,業務!$A$1:$E$11,2,FALSE))+1,2)</f>
        <v>經理</v>
      </c>
      <c r="Q6777">
        <f t="shared" si="316"/>
        <v>1.4999999999999999E-2</v>
      </c>
      <c r="R6777">
        <f t="shared" si="317"/>
        <v>2349</v>
      </c>
    </row>
    <row r="6778" spans="1:18" ht="15.75" customHeight="1">
      <c r="A6778" s="19">
        <v>6777</v>
      </c>
      <c r="B6778" s="4">
        <v>32</v>
      </c>
      <c r="C6778" s="15">
        <v>257</v>
      </c>
      <c r="D6778" s="21">
        <v>4</v>
      </c>
      <c r="E6778" s="22">
        <v>45170</v>
      </c>
      <c r="F6778" s="26">
        <v>12</v>
      </c>
      <c r="G6778" s="24">
        <v>0.1</v>
      </c>
      <c r="H6778">
        <f>VLOOKUP($B6778,產品!$A$1:$E$61,4,FALSE)*(1-$G6778)*$F6778</f>
        <v>81000</v>
      </c>
      <c r="I6778" s="58">
        <f>$H6778-VLOOKUP($B6778,產品!$A$2:$E$61,5,FALSE)*F6778-$R6778</f>
        <v>26028</v>
      </c>
      <c r="J6778">
        <f t="shared" si="315"/>
        <v>2023</v>
      </c>
      <c r="P6778" t="str">
        <f>MID(VLOOKUP($D6778,業務!$A$1:$E$11,2,FALSE),FIND("/",VLOOKUP($D6778,業務!$A$1:$E$11,2,FALSE))+1,2)</f>
        <v>副理</v>
      </c>
      <c r="Q6778">
        <f t="shared" si="316"/>
        <v>1.2E-2</v>
      </c>
      <c r="R6778">
        <f t="shared" si="317"/>
        <v>972</v>
      </c>
    </row>
    <row r="6779" spans="1:18" ht="15.75" customHeight="1">
      <c r="A6779" s="19">
        <v>6778</v>
      </c>
      <c r="B6779" s="4">
        <v>55</v>
      </c>
      <c r="C6779" s="15">
        <v>123</v>
      </c>
      <c r="D6779" s="21">
        <v>8</v>
      </c>
      <c r="E6779" s="33">
        <v>45170</v>
      </c>
      <c r="F6779" s="14">
        <v>9</v>
      </c>
      <c r="G6779" s="34">
        <v>0.09</v>
      </c>
      <c r="H6779">
        <f>VLOOKUP($B6779,產品!$A$1:$E$61,4,FALSE)*(1-$G6779)*$F6779</f>
        <v>163800</v>
      </c>
      <c r="I6779" s="58">
        <f>$H6779-VLOOKUP($B6779,產品!$A$2:$E$61,5,FALSE)*F6779-$R6779</f>
        <v>36162</v>
      </c>
      <c r="J6779">
        <f t="shared" si="315"/>
        <v>2023</v>
      </c>
      <c r="P6779" t="str">
        <f>MID(VLOOKUP($D6779,業務!$A$1:$E$11,2,FALSE),FIND("/",VLOOKUP($D6779,業務!$A$1:$E$11,2,FALSE))+1,2)</f>
        <v>專員</v>
      </c>
      <c r="Q6779">
        <f t="shared" si="316"/>
        <v>0.01</v>
      </c>
      <c r="R6779">
        <f t="shared" si="317"/>
        <v>1638</v>
      </c>
    </row>
    <row r="6780" spans="1:18" ht="15.75" customHeight="1">
      <c r="A6780" s="19">
        <v>6779</v>
      </c>
      <c r="B6780" s="4">
        <v>3</v>
      </c>
      <c r="C6780" s="15">
        <v>258</v>
      </c>
      <c r="D6780" s="21">
        <v>1</v>
      </c>
      <c r="E6780" s="22">
        <v>45171</v>
      </c>
      <c r="F6780" s="26">
        <v>135</v>
      </c>
      <c r="G6780" s="24">
        <v>0.08</v>
      </c>
      <c r="H6780">
        <f>VLOOKUP($B6780,產品!$A$1:$E$61,4,FALSE)*(1-$G6780)*$F6780</f>
        <v>124200</v>
      </c>
      <c r="I6780" s="58">
        <f>$H6780-VLOOKUP($B6780,產品!$A$2:$E$61,5,FALSE)*F6780-$R6780</f>
        <v>68958</v>
      </c>
      <c r="J6780">
        <f t="shared" si="315"/>
        <v>2023</v>
      </c>
      <c r="P6780" t="str">
        <f>MID(VLOOKUP($D6780,業務!$A$1:$E$11,2,FALSE),FIND("/",VLOOKUP($D6780,業務!$A$1:$E$11,2,FALSE))+1,2)</f>
        <v>專員</v>
      </c>
      <c r="Q6780">
        <f t="shared" si="316"/>
        <v>0.01</v>
      </c>
      <c r="R6780">
        <f t="shared" si="317"/>
        <v>1242</v>
      </c>
    </row>
    <row r="6781" spans="1:18" ht="15.75" customHeight="1">
      <c r="A6781" s="19">
        <v>6780</v>
      </c>
      <c r="B6781" s="4">
        <v>26</v>
      </c>
      <c r="C6781" s="15">
        <v>258</v>
      </c>
      <c r="D6781" s="21">
        <v>3</v>
      </c>
      <c r="E6781" s="22">
        <v>45171</v>
      </c>
      <c r="F6781" s="26">
        <v>7</v>
      </c>
      <c r="G6781" s="24">
        <v>0.16</v>
      </c>
      <c r="H6781">
        <f>VLOOKUP($B6781,產品!$A$1:$E$61,4,FALSE)*(1-$G6781)*$F6781</f>
        <v>38220</v>
      </c>
      <c r="I6781" s="58">
        <f>$H6781-VLOOKUP($B6781,產品!$A$2:$E$61,5,FALSE)*F6781-$R6781</f>
        <v>10308.48</v>
      </c>
      <c r="J6781">
        <f t="shared" si="315"/>
        <v>2023</v>
      </c>
      <c r="P6781" t="str">
        <f>MID(VLOOKUP($D6781,業務!$A$1:$E$11,2,FALSE),FIND("/",VLOOKUP($D6781,業務!$A$1:$E$11,2,FALSE))+1,2)</f>
        <v>協理</v>
      </c>
      <c r="Q6781">
        <f t="shared" si="316"/>
        <v>1.6E-2</v>
      </c>
      <c r="R6781">
        <f t="shared" si="317"/>
        <v>611.52</v>
      </c>
    </row>
    <row r="6782" spans="1:18" ht="15.75" customHeight="1">
      <c r="A6782" s="19">
        <v>6781</v>
      </c>
      <c r="B6782" s="4">
        <v>39</v>
      </c>
      <c r="C6782" s="15">
        <v>258</v>
      </c>
      <c r="D6782" s="21">
        <v>2</v>
      </c>
      <c r="E6782" s="22">
        <v>45171</v>
      </c>
      <c r="F6782" s="26">
        <v>7</v>
      </c>
      <c r="G6782" s="24">
        <v>0.12</v>
      </c>
      <c r="H6782">
        <f>VLOOKUP($B6782,產品!$A$1:$E$61,4,FALSE)*(1-$G6782)*$F6782</f>
        <v>110880</v>
      </c>
      <c r="I6782" s="58">
        <f>$H6782-VLOOKUP($B6782,產品!$A$2:$E$61,5,FALSE)*F6782-$R6782</f>
        <v>27316.799999999999</v>
      </c>
      <c r="J6782">
        <f t="shared" si="315"/>
        <v>2023</v>
      </c>
      <c r="P6782" t="str">
        <f>MID(VLOOKUP($D6782,業務!$A$1:$E$11,2,FALSE),FIND("/",VLOOKUP($D6782,業務!$A$1:$E$11,2,FALSE))+1,2)</f>
        <v>經理</v>
      </c>
      <c r="Q6782">
        <f t="shared" si="316"/>
        <v>1.4999999999999999E-2</v>
      </c>
      <c r="R6782">
        <f t="shared" si="317"/>
        <v>1663.2</v>
      </c>
    </row>
    <row r="6783" spans="1:18" ht="15.75" customHeight="1">
      <c r="A6783" s="19">
        <v>6782</v>
      </c>
      <c r="B6783" s="4">
        <v>28</v>
      </c>
      <c r="C6783" s="15">
        <v>293</v>
      </c>
      <c r="D6783" s="21">
        <v>6</v>
      </c>
      <c r="E6783" s="33">
        <v>45171</v>
      </c>
      <c r="F6783" s="14">
        <v>6</v>
      </c>
      <c r="G6783" s="34">
        <v>0.2</v>
      </c>
      <c r="H6783">
        <f>VLOOKUP($B6783,產品!$A$1:$E$61,4,FALSE)*(1-$G6783)*$F6783</f>
        <v>36000</v>
      </c>
      <c r="I6783" s="58">
        <f>$H6783-VLOOKUP($B6783,產品!$A$2:$E$61,5,FALSE)*F6783-$R6783</f>
        <v>8640</v>
      </c>
      <c r="J6783">
        <f t="shared" si="315"/>
        <v>2023</v>
      </c>
      <c r="P6783" t="str">
        <f>MID(VLOOKUP($D6783,業務!$A$1:$E$11,2,FALSE),FIND("/",VLOOKUP($D6783,業務!$A$1:$E$11,2,FALSE))+1,2)</f>
        <v>專員</v>
      </c>
      <c r="Q6783">
        <f t="shared" si="316"/>
        <v>0.01</v>
      </c>
      <c r="R6783">
        <f t="shared" si="317"/>
        <v>360</v>
      </c>
    </row>
    <row r="6784" spans="1:18" ht="15.75" customHeight="1">
      <c r="A6784" s="19">
        <v>6783</v>
      </c>
      <c r="B6784" s="4">
        <v>60</v>
      </c>
      <c r="C6784" s="15">
        <v>121</v>
      </c>
      <c r="D6784" s="21">
        <v>1</v>
      </c>
      <c r="E6784" s="33">
        <v>45171</v>
      </c>
      <c r="F6784" s="14">
        <v>5</v>
      </c>
      <c r="G6784" s="34">
        <v>7.0000000000000007E-2</v>
      </c>
      <c r="H6784">
        <f>VLOOKUP($B6784,產品!$A$1:$E$61,4,FALSE)*(1-$G6784)*$F6784</f>
        <v>116250</v>
      </c>
      <c r="I6784" s="58">
        <f>$H6784-VLOOKUP($B6784,產品!$A$2:$E$61,5,FALSE)*F6784-$R6784</f>
        <v>27587.5</v>
      </c>
      <c r="J6784">
        <f t="shared" si="315"/>
        <v>2023</v>
      </c>
      <c r="P6784" t="str">
        <f>MID(VLOOKUP($D6784,業務!$A$1:$E$11,2,FALSE),FIND("/",VLOOKUP($D6784,業務!$A$1:$E$11,2,FALSE))+1,2)</f>
        <v>專員</v>
      </c>
      <c r="Q6784">
        <f t="shared" si="316"/>
        <v>0.01</v>
      </c>
      <c r="R6784">
        <f t="shared" si="317"/>
        <v>1162.5</v>
      </c>
    </row>
    <row r="6785" spans="1:18" ht="15.75" customHeight="1">
      <c r="A6785" s="19">
        <v>6784</v>
      </c>
      <c r="B6785" s="4">
        <v>18</v>
      </c>
      <c r="C6785" s="15">
        <v>116</v>
      </c>
      <c r="D6785" s="21">
        <v>9</v>
      </c>
      <c r="E6785" s="22">
        <v>45172</v>
      </c>
      <c r="F6785" s="26">
        <v>75</v>
      </c>
      <c r="G6785" s="24">
        <v>7.0000000000000007E-2</v>
      </c>
      <c r="H6785">
        <f>VLOOKUP($B6785,產品!$A$1:$E$61,4,FALSE)*(1-$G6785)*$F6785</f>
        <v>125550</v>
      </c>
      <c r="I6785" s="58">
        <f>$H6785-VLOOKUP($B6785,產品!$A$2:$E$61,5,FALSE)*F6785-$R6785</f>
        <v>69666.75</v>
      </c>
      <c r="J6785">
        <f t="shared" si="315"/>
        <v>2023</v>
      </c>
      <c r="P6785" t="str">
        <f>MID(VLOOKUP($D6785,業務!$A$1:$E$11,2,FALSE),FIND("/",VLOOKUP($D6785,業務!$A$1:$E$11,2,FALSE))+1,2)</f>
        <v>經理</v>
      </c>
      <c r="Q6785">
        <f t="shared" si="316"/>
        <v>1.4999999999999999E-2</v>
      </c>
      <c r="R6785">
        <f t="shared" si="317"/>
        <v>1883.25</v>
      </c>
    </row>
    <row r="6786" spans="1:18" ht="15.75" customHeight="1">
      <c r="A6786" s="19">
        <v>6785</v>
      </c>
      <c r="B6786" s="4">
        <v>13</v>
      </c>
      <c r="C6786" s="15">
        <v>126</v>
      </c>
      <c r="D6786" s="21">
        <v>7</v>
      </c>
      <c r="E6786" s="22">
        <v>45172</v>
      </c>
      <c r="F6786" s="26">
        <v>175</v>
      </c>
      <c r="G6786" s="24">
        <v>0.09</v>
      </c>
      <c r="H6786">
        <f>VLOOKUP($B6786,產品!$A$1:$E$61,4,FALSE)*(1-$G6786)*$F6786</f>
        <v>286650</v>
      </c>
      <c r="I6786" s="58">
        <f>$H6786-VLOOKUP($B6786,產品!$A$2:$E$61,5,FALSE)*F6786-$R6786</f>
        <v>157210.20000000001</v>
      </c>
      <c r="J6786">
        <f t="shared" si="315"/>
        <v>2023</v>
      </c>
      <c r="P6786" t="str">
        <f>MID(VLOOKUP($D6786,業務!$A$1:$E$11,2,FALSE),FIND("/",VLOOKUP($D6786,業務!$A$1:$E$11,2,FALSE))+1,2)</f>
        <v>副理</v>
      </c>
      <c r="Q6786">
        <f t="shared" si="316"/>
        <v>1.2E-2</v>
      </c>
      <c r="R6786">
        <f t="shared" si="317"/>
        <v>3439.8</v>
      </c>
    </row>
    <row r="6787" spans="1:18" ht="15.75" customHeight="1">
      <c r="A6787" s="19">
        <v>6786</v>
      </c>
      <c r="B6787" s="4">
        <v>58</v>
      </c>
      <c r="C6787" s="15">
        <v>277</v>
      </c>
      <c r="D6787" s="21">
        <v>2</v>
      </c>
      <c r="E6787" s="22">
        <v>45172</v>
      </c>
      <c r="F6787" s="26">
        <v>5</v>
      </c>
      <c r="G6787" s="24">
        <v>0.1</v>
      </c>
      <c r="H6787">
        <f>VLOOKUP($B6787,產品!$A$1:$E$61,4,FALSE)*(1-$G6787)*$F6787</f>
        <v>94500</v>
      </c>
      <c r="I6787" s="58">
        <f>$H6787-VLOOKUP($B6787,產品!$A$2:$E$61,5,FALSE)*F6787-$R6787</f>
        <v>19582.500000000015</v>
      </c>
      <c r="J6787">
        <f t="shared" ref="J6787:J6850" si="318">YEAR(E6787)</f>
        <v>2023</v>
      </c>
      <c r="P6787" t="str">
        <f>MID(VLOOKUP($D6787,業務!$A$1:$E$11,2,FALSE),FIND("/",VLOOKUP($D6787,業務!$A$1:$E$11,2,FALSE))+1,2)</f>
        <v>經理</v>
      </c>
      <c r="Q6787">
        <f t="shared" ref="Q6787:Q6850" si="319">IF($P6787="專員",1%,IF($P6787="副理",1.2%,IF($P6787="經理",1.5%,IF($P6787="協理",1.6%,0))))</f>
        <v>1.4999999999999999E-2</v>
      </c>
      <c r="R6787">
        <f t="shared" ref="R6787:R6850" si="320">$H6787*$Q6787</f>
        <v>1417.5</v>
      </c>
    </row>
    <row r="6788" spans="1:18" ht="15.75" customHeight="1">
      <c r="A6788" s="19">
        <v>6787</v>
      </c>
      <c r="B6788" s="4">
        <v>23</v>
      </c>
      <c r="C6788" s="15">
        <v>265</v>
      </c>
      <c r="D6788" s="21">
        <v>5</v>
      </c>
      <c r="E6788" s="33">
        <v>45172</v>
      </c>
      <c r="F6788" s="14">
        <v>50</v>
      </c>
      <c r="G6788" s="34">
        <v>0.08</v>
      </c>
      <c r="H6788">
        <f>VLOOKUP($B6788,產品!$A$1:$E$61,4,FALSE)*(1-$G6788)*$F6788</f>
        <v>82800</v>
      </c>
      <c r="I6788" s="58">
        <f>$H6788-VLOOKUP($B6788,產品!$A$2:$E$61,5,FALSE)*F6788-$R6788</f>
        <v>45972</v>
      </c>
      <c r="J6788">
        <f t="shared" si="318"/>
        <v>2023</v>
      </c>
      <c r="P6788" t="str">
        <f>MID(VLOOKUP($D6788,業務!$A$1:$E$11,2,FALSE),FIND("/",VLOOKUP($D6788,業務!$A$1:$E$11,2,FALSE))+1,2)</f>
        <v>專員</v>
      </c>
      <c r="Q6788">
        <f t="shared" si="319"/>
        <v>0.01</v>
      </c>
      <c r="R6788">
        <f t="shared" si="320"/>
        <v>828</v>
      </c>
    </row>
    <row r="6789" spans="1:18" ht="15.75" customHeight="1">
      <c r="A6789" s="19">
        <v>6788</v>
      </c>
      <c r="B6789" s="4">
        <v>20</v>
      </c>
      <c r="C6789" s="15">
        <v>116</v>
      </c>
      <c r="D6789" s="21">
        <v>7</v>
      </c>
      <c r="E6789" s="22">
        <v>45173</v>
      </c>
      <c r="F6789" s="26">
        <v>90</v>
      </c>
      <c r="G6789" s="24">
        <v>7.0000000000000007E-2</v>
      </c>
      <c r="H6789">
        <f>VLOOKUP($B6789,產品!$A$1:$E$61,4,FALSE)*(1-$G6789)*$F6789</f>
        <v>150660</v>
      </c>
      <c r="I6789" s="58">
        <f>$H6789-VLOOKUP($B6789,產品!$A$2:$E$61,5,FALSE)*F6789-$R6789</f>
        <v>84052.08</v>
      </c>
      <c r="J6789">
        <f t="shared" si="318"/>
        <v>2023</v>
      </c>
      <c r="P6789" t="str">
        <f>MID(VLOOKUP($D6789,業務!$A$1:$E$11,2,FALSE),FIND("/",VLOOKUP($D6789,業務!$A$1:$E$11,2,FALSE))+1,2)</f>
        <v>副理</v>
      </c>
      <c r="Q6789">
        <f t="shared" si="319"/>
        <v>1.2E-2</v>
      </c>
      <c r="R6789">
        <f t="shared" si="320"/>
        <v>1807.92</v>
      </c>
    </row>
    <row r="6790" spans="1:18" ht="15.75" customHeight="1">
      <c r="A6790" s="19">
        <v>6789</v>
      </c>
      <c r="B6790" s="4">
        <v>4</v>
      </c>
      <c r="C6790" s="15">
        <v>289</v>
      </c>
      <c r="D6790" s="21">
        <v>6</v>
      </c>
      <c r="E6790" s="22">
        <v>45174</v>
      </c>
      <c r="F6790" s="23">
        <v>45</v>
      </c>
      <c r="G6790" s="24">
        <v>0.17</v>
      </c>
      <c r="H6790">
        <f>VLOOKUP($B6790,產品!$A$1:$E$61,4,FALSE)*(1-$G6790)*$F6790</f>
        <v>37350</v>
      </c>
      <c r="I6790" s="58">
        <f>$H6790-VLOOKUP($B6790,產品!$A$2:$E$61,5,FALSE)*F6790-$R6790</f>
        <v>18976.5</v>
      </c>
      <c r="J6790">
        <f t="shared" si="318"/>
        <v>2023</v>
      </c>
      <c r="P6790" t="str">
        <f>MID(VLOOKUP($D6790,業務!$A$1:$E$11,2,FALSE),FIND("/",VLOOKUP($D6790,業務!$A$1:$E$11,2,FALSE))+1,2)</f>
        <v>專員</v>
      </c>
      <c r="Q6790">
        <f t="shared" si="319"/>
        <v>0.01</v>
      </c>
      <c r="R6790">
        <f t="shared" si="320"/>
        <v>373.5</v>
      </c>
    </row>
    <row r="6791" spans="1:18" ht="15.75" customHeight="1">
      <c r="A6791" s="19">
        <v>6790</v>
      </c>
      <c r="B6791" s="4">
        <v>46</v>
      </c>
      <c r="C6791" s="15">
        <v>257</v>
      </c>
      <c r="D6791" s="21">
        <v>10</v>
      </c>
      <c r="E6791" s="22">
        <v>45174</v>
      </c>
      <c r="F6791" s="26">
        <v>9</v>
      </c>
      <c r="G6791" s="24">
        <v>0.1</v>
      </c>
      <c r="H6791">
        <f>VLOOKUP($B6791,產品!$A$1:$E$61,4,FALSE)*(1-$G6791)*$F6791</f>
        <v>137700</v>
      </c>
      <c r="I6791" s="58">
        <f>$H6791-VLOOKUP($B6791,產品!$A$2:$E$61,5,FALSE)*F6791-$R6791</f>
        <v>36873</v>
      </c>
      <c r="J6791">
        <f t="shared" si="318"/>
        <v>2023</v>
      </c>
      <c r="P6791" t="str">
        <f>MID(VLOOKUP($D6791,業務!$A$1:$E$11,2,FALSE),FIND("/",VLOOKUP($D6791,業務!$A$1:$E$11,2,FALSE))+1,2)</f>
        <v>專員</v>
      </c>
      <c r="Q6791">
        <f t="shared" si="319"/>
        <v>0.01</v>
      </c>
      <c r="R6791">
        <f t="shared" si="320"/>
        <v>1377</v>
      </c>
    </row>
    <row r="6792" spans="1:18" ht="15.75" customHeight="1">
      <c r="A6792" s="19">
        <v>6791</v>
      </c>
      <c r="B6792" s="4">
        <v>20</v>
      </c>
      <c r="C6792" s="15">
        <v>115</v>
      </c>
      <c r="D6792" s="21">
        <v>3</v>
      </c>
      <c r="E6792" s="22">
        <v>45174</v>
      </c>
      <c r="F6792" s="26">
        <v>19</v>
      </c>
      <c r="G6792" s="24">
        <v>0.08</v>
      </c>
      <c r="H6792">
        <f>VLOOKUP($B6792,產品!$A$1:$E$61,4,FALSE)*(1-$G6792)*$F6792</f>
        <v>31464</v>
      </c>
      <c r="I6792" s="58">
        <f>$H6792-VLOOKUP($B6792,產品!$A$2:$E$61,5,FALSE)*F6792-$R6792</f>
        <v>17280.576000000001</v>
      </c>
      <c r="J6792">
        <f t="shared" si="318"/>
        <v>2023</v>
      </c>
      <c r="P6792" t="str">
        <f>MID(VLOOKUP($D6792,業務!$A$1:$E$11,2,FALSE),FIND("/",VLOOKUP($D6792,業務!$A$1:$E$11,2,FALSE))+1,2)</f>
        <v>協理</v>
      </c>
      <c r="Q6792">
        <f t="shared" si="319"/>
        <v>1.6E-2</v>
      </c>
      <c r="R6792">
        <f t="shared" si="320"/>
        <v>503.42400000000004</v>
      </c>
    </row>
    <row r="6793" spans="1:18" ht="15.75" customHeight="1">
      <c r="A6793" s="19">
        <v>6792</v>
      </c>
      <c r="B6793" s="4">
        <v>31</v>
      </c>
      <c r="C6793" s="15">
        <v>268</v>
      </c>
      <c r="D6793" s="21">
        <v>10</v>
      </c>
      <c r="E6793" s="22">
        <v>45174</v>
      </c>
      <c r="F6793" s="26">
        <v>5</v>
      </c>
      <c r="G6793" s="24">
        <v>0.18</v>
      </c>
      <c r="H6793">
        <f>VLOOKUP($B6793,產品!$A$1:$E$61,4,FALSE)*(1-$G6793)*$F6793</f>
        <v>28700</v>
      </c>
      <c r="I6793" s="58">
        <f>$H6793-VLOOKUP($B6793,產品!$A$2:$E$61,5,FALSE)*F6793-$R6793</f>
        <v>7413</v>
      </c>
      <c r="J6793">
        <f t="shared" si="318"/>
        <v>2023</v>
      </c>
      <c r="P6793" t="str">
        <f>MID(VLOOKUP($D6793,業務!$A$1:$E$11,2,FALSE),FIND("/",VLOOKUP($D6793,業務!$A$1:$E$11,2,FALSE))+1,2)</f>
        <v>專員</v>
      </c>
      <c r="Q6793">
        <f t="shared" si="319"/>
        <v>0.01</v>
      </c>
      <c r="R6793">
        <f t="shared" si="320"/>
        <v>287</v>
      </c>
    </row>
    <row r="6794" spans="1:18" ht="15.75" customHeight="1">
      <c r="A6794" s="19">
        <v>6793</v>
      </c>
      <c r="B6794" s="4">
        <v>24</v>
      </c>
      <c r="C6794" s="15">
        <v>284</v>
      </c>
      <c r="D6794" s="21">
        <v>8</v>
      </c>
      <c r="E6794" s="33">
        <v>45174</v>
      </c>
      <c r="F6794" s="14">
        <v>11</v>
      </c>
      <c r="G6794" s="34">
        <v>0.08</v>
      </c>
      <c r="H6794">
        <f>VLOOKUP($B6794,產品!$A$1:$E$61,4,FALSE)*(1-$G6794)*$F6794</f>
        <v>18216</v>
      </c>
      <c r="I6794" s="58">
        <f>$H6794-VLOOKUP($B6794,產品!$A$2:$E$61,5,FALSE)*F6794-$R6794</f>
        <v>10113.84</v>
      </c>
      <c r="J6794">
        <f t="shared" si="318"/>
        <v>2023</v>
      </c>
      <c r="P6794" t="str">
        <f>MID(VLOOKUP($D6794,業務!$A$1:$E$11,2,FALSE),FIND("/",VLOOKUP($D6794,業務!$A$1:$E$11,2,FALSE))+1,2)</f>
        <v>專員</v>
      </c>
      <c r="Q6794">
        <f t="shared" si="319"/>
        <v>0.01</v>
      </c>
      <c r="R6794">
        <f t="shared" si="320"/>
        <v>182.16</v>
      </c>
    </row>
    <row r="6795" spans="1:18" ht="15.75" customHeight="1">
      <c r="A6795" s="19">
        <v>6794</v>
      </c>
      <c r="B6795" s="4">
        <v>22</v>
      </c>
      <c r="C6795" s="15">
        <v>265</v>
      </c>
      <c r="D6795" s="21">
        <v>9</v>
      </c>
      <c r="E6795" s="33">
        <v>45174</v>
      </c>
      <c r="F6795" s="14">
        <v>40</v>
      </c>
      <c r="G6795" s="34">
        <v>0.14000000000000001</v>
      </c>
      <c r="H6795">
        <f>VLOOKUP($B6795,產品!$A$1:$E$61,4,FALSE)*(1-$G6795)*$F6795</f>
        <v>61920</v>
      </c>
      <c r="I6795" s="58">
        <f>$H6795-VLOOKUP($B6795,產品!$A$2:$E$61,5,FALSE)*F6795-$R6795</f>
        <v>32191.200000000001</v>
      </c>
      <c r="J6795">
        <f t="shared" si="318"/>
        <v>2023</v>
      </c>
      <c r="P6795" t="str">
        <f>MID(VLOOKUP($D6795,業務!$A$1:$E$11,2,FALSE),FIND("/",VLOOKUP($D6795,業務!$A$1:$E$11,2,FALSE))+1,2)</f>
        <v>經理</v>
      </c>
      <c r="Q6795">
        <f t="shared" si="319"/>
        <v>1.4999999999999999E-2</v>
      </c>
      <c r="R6795">
        <f t="shared" si="320"/>
        <v>928.8</v>
      </c>
    </row>
    <row r="6796" spans="1:18" ht="15.75" customHeight="1">
      <c r="A6796" s="19">
        <v>6795</v>
      </c>
      <c r="B6796" s="4">
        <v>34</v>
      </c>
      <c r="C6796" s="15">
        <v>121</v>
      </c>
      <c r="D6796" s="21">
        <v>5</v>
      </c>
      <c r="E6796" s="33">
        <v>45174</v>
      </c>
      <c r="F6796" s="14">
        <v>7</v>
      </c>
      <c r="G6796" s="34">
        <v>0.18</v>
      </c>
      <c r="H6796">
        <f>VLOOKUP($B6796,產品!$A$1:$E$61,4,FALSE)*(1-$G6796)*$F6796</f>
        <v>45920.000000000007</v>
      </c>
      <c r="I6796" s="58">
        <f>$H6796-VLOOKUP($B6796,產品!$A$2:$E$61,5,FALSE)*F6796-$R6796</f>
        <v>11860.800000000007</v>
      </c>
      <c r="J6796">
        <f t="shared" si="318"/>
        <v>2023</v>
      </c>
      <c r="P6796" t="str">
        <f>MID(VLOOKUP($D6796,業務!$A$1:$E$11,2,FALSE),FIND("/",VLOOKUP($D6796,業務!$A$1:$E$11,2,FALSE))+1,2)</f>
        <v>專員</v>
      </c>
      <c r="Q6796">
        <f t="shared" si="319"/>
        <v>0.01</v>
      </c>
      <c r="R6796">
        <f t="shared" si="320"/>
        <v>459.2000000000001</v>
      </c>
    </row>
    <row r="6797" spans="1:18" ht="15.75" customHeight="1">
      <c r="A6797" s="19">
        <v>6796</v>
      </c>
      <c r="B6797" s="4">
        <v>25</v>
      </c>
      <c r="C6797" s="15">
        <v>116</v>
      </c>
      <c r="D6797" s="21">
        <v>9</v>
      </c>
      <c r="E6797" s="22">
        <v>45175</v>
      </c>
      <c r="F6797" s="26">
        <v>3</v>
      </c>
      <c r="G6797" s="24">
        <v>0.1</v>
      </c>
      <c r="H6797">
        <f>VLOOKUP($B6797,產品!$A$1:$E$61,4,FALSE)*(1-$G6797)*$F6797</f>
        <v>16200</v>
      </c>
      <c r="I6797" s="58">
        <f>$H6797-VLOOKUP($B6797,產品!$A$2:$E$61,5,FALSE)*F6797-$R6797</f>
        <v>5157</v>
      </c>
      <c r="J6797">
        <f t="shared" si="318"/>
        <v>2023</v>
      </c>
      <c r="P6797" t="str">
        <f>MID(VLOOKUP($D6797,業務!$A$1:$E$11,2,FALSE),FIND("/",VLOOKUP($D6797,業務!$A$1:$E$11,2,FALSE))+1,2)</f>
        <v>經理</v>
      </c>
      <c r="Q6797">
        <f t="shared" si="319"/>
        <v>1.4999999999999999E-2</v>
      </c>
      <c r="R6797">
        <f t="shared" si="320"/>
        <v>243</v>
      </c>
    </row>
    <row r="6798" spans="1:18" ht="15.75" customHeight="1">
      <c r="A6798" s="19">
        <v>6797</v>
      </c>
      <c r="B6798" s="4">
        <v>46</v>
      </c>
      <c r="C6798" s="15">
        <v>112</v>
      </c>
      <c r="D6798" s="21">
        <v>2</v>
      </c>
      <c r="E6798" s="22">
        <v>45175</v>
      </c>
      <c r="F6798" s="26">
        <v>7</v>
      </c>
      <c r="G6798" s="24">
        <v>0.16</v>
      </c>
      <c r="H6798">
        <f>VLOOKUP($B6798,產品!$A$1:$E$61,4,FALSE)*(1-$G6798)*$F6798</f>
        <v>99960</v>
      </c>
      <c r="I6798" s="58">
        <f>$H6798-VLOOKUP($B6798,產品!$A$2:$E$61,5,FALSE)*F6798-$R6798</f>
        <v>21110.6</v>
      </c>
      <c r="J6798">
        <f t="shared" si="318"/>
        <v>2023</v>
      </c>
      <c r="P6798" t="str">
        <f>MID(VLOOKUP($D6798,業務!$A$1:$E$11,2,FALSE),FIND("/",VLOOKUP($D6798,業務!$A$1:$E$11,2,FALSE))+1,2)</f>
        <v>經理</v>
      </c>
      <c r="Q6798">
        <f t="shared" si="319"/>
        <v>1.4999999999999999E-2</v>
      </c>
      <c r="R6798">
        <f t="shared" si="320"/>
        <v>1499.3999999999999</v>
      </c>
    </row>
    <row r="6799" spans="1:18" ht="15.75" customHeight="1">
      <c r="A6799" s="19">
        <v>6798</v>
      </c>
      <c r="B6799" s="4">
        <v>25</v>
      </c>
      <c r="C6799" s="15">
        <v>7</v>
      </c>
      <c r="D6799" s="21">
        <v>10</v>
      </c>
      <c r="E6799" s="22">
        <v>45176</v>
      </c>
      <c r="F6799" s="26">
        <v>12</v>
      </c>
      <c r="G6799" s="24">
        <v>0.13</v>
      </c>
      <c r="H6799">
        <f>VLOOKUP($B6799,產品!$A$1:$E$61,4,FALSE)*(1-$G6799)*$F6799</f>
        <v>62640</v>
      </c>
      <c r="I6799" s="58">
        <f>$H6799-VLOOKUP($B6799,產品!$A$2:$E$61,5,FALSE)*F6799-$R6799</f>
        <v>18813.599999999999</v>
      </c>
      <c r="J6799">
        <f t="shared" si="318"/>
        <v>2023</v>
      </c>
      <c r="P6799" t="str">
        <f>MID(VLOOKUP($D6799,業務!$A$1:$E$11,2,FALSE),FIND("/",VLOOKUP($D6799,業務!$A$1:$E$11,2,FALSE))+1,2)</f>
        <v>專員</v>
      </c>
      <c r="Q6799">
        <f t="shared" si="319"/>
        <v>0.01</v>
      </c>
      <c r="R6799">
        <f t="shared" si="320"/>
        <v>626.4</v>
      </c>
    </row>
    <row r="6800" spans="1:18" ht="15.75" customHeight="1">
      <c r="A6800" s="19">
        <v>6799</v>
      </c>
      <c r="B6800" s="4">
        <v>42</v>
      </c>
      <c r="C6800" s="15">
        <v>6</v>
      </c>
      <c r="D6800" s="21">
        <v>7</v>
      </c>
      <c r="E6800" s="22">
        <v>45176</v>
      </c>
      <c r="F6800" s="26">
        <v>1</v>
      </c>
      <c r="G6800" s="24">
        <v>7.0000000000000007E-2</v>
      </c>
      <c r="H6800">
        <f>VLOOKUP($B6800,產品!$A$1:$E$61,4,FALSE)*(1-$G6800)*$F6800</f>
        <v>13949.999999999998</v>
      </c>
      <c r="I6800" s="58">
        <f>$H6800-VLOOKUP($B6800,產品!$A$2:$E$61,5,FALSE)*F6800-$R6800</f>
        <v>4032.5999999999981</v>
      </c>
      <c r="J6800">
        <f t="shared" si="318"/>
        <v>2023</v>
      </c>
      <c r="P6800" t="str">
        <f>MID(VLOOKUP($D6800,業務!$A$1:$E$11,2,FALSE),FIND("/",VLOOKUP($D6800,業務!$A$1:$E$11,2,FALSE))+1,2)</f>
        <v>副理</v>
      </c>
      <c r="Q6800">
        <f t="shared" si="319"/>
        <v>1.2E-2</v>
      </c>
      <c r="R6800">
        <f t="shared" si="320"/>
        <v>167.39999999999998</v>
      </c>
    </row>
    <row r="6801" spans="1:18" ht="15.75" customHeight="1">
      <c r="A6801" s="19">
        <v>6800</v>
      </c>
      <c r="B6801" s="4">
        <v>57</v>
      </c>
      <c r="C6801" s="15">
        <v>266</v>
      </c>
      <c r="D6801" s="21">
        <v>7</v>
      </c>
      <c r="E6801" s="22">
        <v>45177</v>
      </c>
      <c r="F6801" s="26">
        <v>4</v>
      </c>
      <c r="G6801" s="24">
        <v>0.14000000000000001</v>
      </c>
      <c r="H6801">
        <f>VLOOKUP($B6801,產品!$A$1:$E$61,4,FALSE)*(1-$G6801)*$F6801</f>
        <v>61920</v>
      </c>
      <c r="I6801" s="58">
        <f>$H6801-VLOOKUP($B6801,產品!$A$2:$E$61,5,FALSE)*F6801-$R6801</f>
        <v>10776.96</v>
      </c>
      <c r="J6801">
        <f t="shared" si="318"/>
        <v>2023</v>
      </c>
      <c r="P6801" t="str">
        <f>MID(VLOOKUP($D6801,業務!$A$1:$E$11,2,FALSE),FIND("/",VLOOKUP($D6801,業務!$A$1:$E$11,2,FALSE))+1,2)</f>
        <v>副理</v>
      </c>
      <c r="Q6801">
        <f t="shared" si="319"/>
        <v>1.2E-2</v>
      </c>
      <c r="R6801">
        <f t="shared" si="320"/>
        <v>743.04</v>
      </c>
    </row>
    <row r="6802" spans="1:18" ht="15.75" customHeight="1">
      <c r="A6802" s="19">
        <v>6801</v>
      </c>
      <c r="B6802" s="4">
        <v>59</v>
      </c>
      <c r="C6802" s="15">
        <v>7</v>
      </c>
      <c r="D6802" s="21">
        <v>2</v>
      </c>
      <c r="E6802" s="33">
        <v>45177</v>
      </c>
      <c r="F6802" s="14">
        <v>11</v>
      </c>
      <c r="G6802" s="34">
        <v>0.16</v>
      </c>
      <c r="H6802">
        <f>VLOOKUP($B6802,產品!$A$1:$E$61,4,FALSE)*(1-$G6802)*$F6802</f>
        <v>221760</v>
      </c>
      <c r="I6802" s="58">
        <f>$H6802-VLOOKUP($B6802,產品!$A$2:$E$61,5,FALSE)*F6802-$R6802</f>
        <v>33633.599999999999</v>
      </c>
      <c r="J6802">
        <f t="shared" si="318"/>
        <v>2023</v>
      </c>
      <c r="P6802" t="str">
        <f>MID(VLOOKUP($D6802,業務!$A$1:$E$11,2,FALSE),FIND("/",VLOOKUP($D6802,業務!$A$1:$E$11,2,FALSE))+1,2)</f>
        <v>經理</v>
      </c>
      <c r="Q6802">
        <f t="shared" si="319"/>
        <v>1.4999999999999999E-2</v>
      </c>
      <c r="R6802">
        <f t="shared" si="320"/>
        <v>3326.4</v>
      </c>
    </row>
    <row r="6803" spans="1:18" ht="15.75" customHeight="1">
      <c r="A6803" s="19">
        <v>6802</v>
      </c>
      <c r="B6803" s="4">
        <v>51</v>
      </c>
      <c r="C6803" s="15">
        <v>126</v>
      </c>
      <c r="D6803" s="21">
        <v>7</v>
      </c>
      <c r="E6803" s="33">
        <v>45177</v>
      </c>
      <c r="F6803" s="14">
        <v>6</v>
      </c>
      <c r="G6803" s="34">
        <v>0.17</v>
      </c>
      <c r="H6803">
        <f>VLOOKUP($B6803,產品!$A$1:$E$61,4,FALSE)*(1-$G6803)*$F6803</f>
        <v>99600</v>
      </c>
      <c r="I6803" s="58">
        <f>$H6803-VLOOKUP($B6803,產品!$A$2:$E$61,5,FALSE)*F6803-$R6803</f>
        <v>14404.8</v>
      </c>
      <c r="J6803">
        <f t="shared" si="318"/>
        <v>2023</v>
      </c>
      <c r="P6803" t="str">
        <f>MID(VLOOKUP($D6803,業務!$A$1:$E$11,2,FALSE),FIND("/",VLOOKUP($D6803,業務!$A$1:$E$11,2,FALSE))+1,2)</f>
        <v>副理</v>
      </c>
      <c r="Q6803">
        <f t="shared" si="319"/>
        <v>1.2E-2</v>
      </c>
      <c r="R6803">
        <f t="shared" si="320"/>
        <v>1195.2</v>
      </c>
    </row>
    <row r="6804" spans="1:18" ht="15.75" customHeight="1">
      <c r="A6804" s="19">
        <v>6803</v>
      </c>
      <c r="B6804" s="4">
        <v>35</v>
      </c>
      <c r="C6804" s="15">
        <v>7</v>
      </c>
      <c r="D6804" s="21">
        <v>3</v>
      </c>
      <c r="E6804" s="22">
        <v>45178</v>
      </c>
      <c r="F6804" s="23">
        <v>15</v>
      </c>
      <c r="G6804" s="24">
        <v>0.09</v>
      </c>
      <c r="H6804">
        <f>VLOOKUP($B6804,產品!$A$1:$E$61,4,FALSE)*(1-$G6804)*$F6804</f>
        <v>116025</v>
      </c>
      <c r="I6804" s="58">
        <f>$H6804-VLOOKUP($B6804,產品!$A$2:$E$61,5,FALSE)*F6804-$R6804</f>
        <v>37668.6</v>
      </c>
      <c r="J6804">
        <f t="shared" si="318"/>
        <v>2023</v>
      </c>
      <c r="P6804" t="str">
        <f>MID(VLOOKUP($D6804,業務!$A$1:$E$11,2,FALSE),FIND("/",VLOOKUP($D6804,業務!$A$1:$E$11,2,FALSE))+1,2)</f>
        <v>協理</v>
      </c>
      <c r="Q6804">
        <f t="shared" si="319"/>
        <v>1.6E-2</v>
      </c>
      <c r="R6804">
        <f t="shared" si="320"/>
        <v>1856.4</v>
      </c>
    </row>
    <row r="6805" spans="1:18" ht="15.75" customHeight="1">
      <c r="A6805" s="19">
        <v>6804</v>
      </c>
      <c r="B6805" s="4">
        <v>50</v>
      </c>
      <c r="C6805" s="15">
        <v>277</v>
      </c>
      <c r="D6805" s="21">
        <v>10</v>
      </c>
      <c r="E6805" s="22">
        <v>45178</v>
      </c>
      <c r="F6805" s="23">
        <v>1</v>
      </c>
      <c r="G6805" s="24">
        <v>0.18</v>
      </c>
      <c r="H6805">
        <f>VLOOKUP($B6805,產品!$A$1:$E$61,4,FALSE)*(1-$G6805)*$F6805</f>
        <v>14760.000000000002</v>
      </c>
      <c r="I6805" s="58">
        <f>$H6805-VLOOKUP($B6805,產品!$A$2:$E$61,5,FALSE)*F6805-$R6805</f>
        <v>2012.4000000000019</v>
      </c>
      <c r="J6805">
        <f t="shared" si="318"/>
        <v>2023</v>
      </c>
      <c r="P6805" t="str">
        <f>MID(VLOOKUP($D6805,業務!$A$1:$E$11,2,FALSE),FIND("/",VLOOKUP($D6805,業務!$A$1:$E$11,2,FALSE))+1,2)</f>
        <v>專員</v>
      </c>
      <c r="Q6805">
        <f t="shared" si="319"/>
        <v>0.01</v>
      </c>
      <c r="R6805">
        <f t="shared" si="320"/>
        <v>147.60000000000002</v>
      </c>
    </row>
    <row r="6806" spans="1:18" ht="15.75" customHeight="1">
      <c r="A6806" s="19">
        <v>6805</v>
      </c>
      <c r="B6806" s="4">
        <v>41</v>
      </c>
      <c r="C6806" s="15">
        <v>293</v>
      </c>
      <c r="D6806" s="21">
        <v>1</v>
      </c>
      <c r="E6806" s="22">
        <v>45178</v>
      </c>
      <c r="F6806" s="26">
        <v>7</v>
      </c>
      <c r="G6806" s="24">
        <v>0.08</v>
      </c>
      <c r="H6806">
        <f>VLOOKUP($B6806,產品!$A$1:$E$61,4,FALSE)*(1-$G6806)*$F6806</f>
        <v>77280</v>
      </c>
      <c r="I6806" s="58">
        <f>$H6806-VLOOKUP($B6806,產品!$A$2:$E$61,5,FALSE)*F6806-$R6806</f>
        <v>21907.200000000001</v>
      </c>
      <c r="J6806">
        <f t="shared" si="318"/>
        <v>2023</v>
      </c>
      <c r="P6806" t="str">
        <f>MID(VLOOKUP($D6806,業務!$A$1:$E$11,2,FALSE),FIND("/",VLOOKUP($D6806,業務!$A$1:$E$11,2,FALSE))+1,2)</f>
        <v>專員</v>
      </c>
      <c r="Q6806">
        <f t="shared" si="319"/>
        <v>0.01</v>
      </c>
      <c r="R6806">
        <f t="shared" si="320"/>
        <v>772.80000000000007</v>
      </c>
    </row>
    <row r="6807" spans="1:18" ht="15.75" customHeight="1">
      <c r="A6807" s="19">
        <v>6806</v>
      </c>
      <c r="B6807" s="4">
        <v>40</v>
      </c>
      <c r="C6807" s="15">
        <v>11</v>
      </c>
      <c r="D6807" s="21">
        <v>1</v>
      </c>
      <c r="E6807" s="22">
        <v>45179</v>
      </c>
      <c r="F6807" s="23">
        <v>9</v>
      </c>
      <c r="G6807" s="24">
        <v>0.08</v>
      </c>
      <c r="H6807">
        <f>VLOOKUP($B6807,產品!$A$1:$E$61,4,FALSE)*(1-$G6807)*$F6807</f>
        <v>165600</v>
      </c>
      <c r="I6807" s="58">
        <f>$H6807-VLOOKUP($B6807,產品!$A$2:$E$61,5,FALSE)*F6807-$R6807</f>
        <v>46944</v>
      </c>
      <c r="J6807">
        <f t="shared" si="318"/>
        <v>2023</v>
      </c>
      <c r="P6807" t="str">
        <f>MID(VLOOKUP($D6807,業務!$A$1:$E$11,2,FALSE),FIND("/",VLOOKUP($D6807,業務!$A$1:$E$11,2,FALSE))+1,2)</f>
        <v>專員</v>
      </c>
      <c r="Q6807">
        <f t="shared" si="319"/>
        <v>0.01</v>
      </c>
      <c r="R6807">
        <f t="shared" si="320"/>
        <v>1656</v>
      </c>
    </row>
    <row r="6808" spans="1:18" ht="15.75" customHeight="1">
      <c r="A6808" s="19">
        <v>6807</v>
      </c>
      <c r="B6808" s="4">
        <v>39</v>
      </c>
      <c r="C6808" s="15">
        <v>5</v>
      </c>
      <c r="D6808" s="21">
        <v>7</v>
      </c>
      <c r="E6808" s="22">
        <v>45179</v>
      </c>
      <c r="F6808" s="26">
        <v>10</v>
      </c>
      <c r="G6808" s="24">
        <v>0.11</v>
      </c>
      <c r="H6808">
        <f>VLOOKUP($B6808,產品!$A$1:$E$61,4,FALSE)*(1-$G6808)*$F6808</f>
        <v>160200</v>
      </c>
      <c r="I6808" s="58">
        <f>$H6808-VLOOKUP($B6808,產品!$A$2:$E$61,5,FALSE)*F6808-$R6808</f>
        <v>41277.599999999999</v>
      </c>
      <c r="J6808">
        <f t="shared" si="318"/>
        <v>2023</v>
      </c>
      <c r="P6808" t="str">
        <f>MID(VLOOKUP($D6808,業務!$A$1:$E$11,2,FALSE),FIND("/",VLOOKUP($D6808,業務!$A$1:$E$11,2,FALSE))+1,2)</f>
        <v>副理</v>
      </c>
      <c r="Q6808">
        <f t="shared" si="319"/>
        <v>1.2E-2</v>
      </c>
      <c r="R6808">
        <f t="shared" si="320"/>
        <v>1922.4</v>
      </c>
    </row>
    <row r="6809" spans="1:18" ht="15.75" customHeight="1">
      <c r="A6809" s="19">
        <v>6808</v>
      </c>
      <c r="B6809" s="4">
        <v>32</v>
      </c>
      <c r="C6809" s="15">
        <v>5</v>
      </c>
      <c r="D6809" s="21">
        <v>8</v>
      </c>
      <c r="E6809" s="22">
        <v>45179</v>
      </c>
      <c r="F6809" s="26">
        <v>1</v>
      </c>
      <c r="G6809" s="24">
        <v>0.2</v>
      </c>
      <c r="H6809">
        <f>VLOOKUP($B6809,產品!$A$1:$E$61,4,FALSE)*(1-$G6809)*$F6809</f>
        <v>6000</v>
      </c>
      <c r="I6809" s="58">
        <f>$H6809-VLOOKUP($B6809,產品!$A$2:$E$61,5,FALSE)*F6809-$R6809</f>
        <v>1440</v>
      </c>
      <c r="J6809">
        <f t="shared" si="318"/>
        <v>2023</v>
      </c>
      <c r="P6809" t="str">
        <f>MID(VLOOKUP($D6809,業務!$A$1:$E$11,2,FALSE),FIND("/",VLOOKUP($D6809,業務!$A$1:$E$11,2,FALSE))+1,2)</f>
        <v>專員</v>
      </c>
      <c r="Q6809">
        <f t="shared" si="319"/>
        <v>0.01</v>
      </c>
      <c r="R6809">
        <f t="shared" si="320"/>
        <v>60</v>
      </c>
    </row>
    <row r="6810" spans="1:18" ht="15.75" customHeight="1">
      <c r="A6810" s="19">
        <v>6809</v>
      </c>
      <c r="B6810" s="4">
        <v>40</v>
      </c>
      <c r="C6810" s="15">
        <v>267</v>
      </c>
      <c r="D6810" s="21">
        <v>6</v>
      </c>
      <c r="E6810" s="22">
        <v>45180</v>
      </c>
      <c r="F6810" s="23">
        <v>15</v>
      </c>
      <c r="G6810" s="24">
        <v>0.1</v>
      </c>
      <c r="H6810">
        <f>VLOOKUP($B6810,產品!$A$1:$E$61,4,FALSE)*(1-$G6810)*$F6810</f>
        <v>270000</v>
      </c>
      <c r="I6810" s="58">
        <f>$H6810-VLOOKUP($B6810,產品!$A$2:$E$61,5,FALSE)*F6810-$R6810</f>
        <v>72300</v>
      </c>
      <c r="J6810">
        <f t="shared" si="318"/>
        <v>2023</v>
      </c>
      <c r="P6810" t="str">
        <f>MID(VLOOKUP($D6810,業務!$A$1:$E$11,2,FALSE),FIND("/",VLOOKUP($D6810,業務!$A$1:$E$11,2,FALSE))+1,2)</f>
        <v>專員</v>
      </c>
      <c r="Q6810">
        <f t="shared" si="319"/>
        <v>0.01</v>
      </c>
      <c r="R6810">
        <f t="shared" si="320"/>
        <v>2700</v>
      </c>
    </row>
    <row r="6811" spans="1:18" ht="15.75" customHeight="1">
      <c r="A6811" s="19">
        <v>6810</v>
      </c>
      <c r="B6811" s="4">
        <v>8</v>
      </c>
      <c r="C6811" s="15">
        <v>261</v>
      </c>
      <c r="D6811" s="21">
        <v>8</v>
      </c>
      <c r="E6811" s="22">
        <v>45180</v>
      </c>
      <c r="F6811" s="26">
        <v>105</v>
      </c>
      <c r="G6811" s="24">
        <v>0.09</v>
      </c>
      <c r="H6811">
        <f>VLOOKUP($B6811,產品!$A$1:$E$61,4,FALSE)*(1-$G6811)*$F6811</f>
        <v>95550</v>
      </c>
      <c r="I6811" s="58">
        <f>$H6811-VLOOKUP($B6811,產品!$A$2:$E$61,5,FALSE)*F6811-$R6811</f>
        <v>52594.5</v>
      </c>
      <c r="J6811">
        <f t="shared" si="318"/>
        <v>2023</v>
      </c>
      <c r="P6811" t="str">
        <f>MID(VLOOKUP($D6811,業務!$A$1:$E$11,2,FALSE),FIND("/",VLOOKUP($D6811,業務!$A$1:$E$11,2,FALSE))+1,2)</f>
        <v>專員</v>
      </c>
      <c r="Q6811">
        <f t="shared" si="319"/>
        <v>0.01</v>
      </c>
      <c r="R6811">
        <f t="shared" si="320"/>
        <v>955.5</v>
      </c>
    </row>
    <row r="6812" spans="1:18" ht="15.75" customHeight="1">
      <c r="A6812" s="19">
        <v>6811</v>
      </c>
      <c r="B6812" s="4">
        <v>34</v>
      </c>
      <c r="C6812" s="15">
        <v>276</v>
      </c>
      <c r="D6812" s="21">
        <v>8</v>
      </c>
      <c r="E6812" s="33">
        <v>45180</v>
      </c>
      <c r="F6812" s="14">
        <v>4</v>
      </c>
      <c r="G6812" s="34">
        <v>0.15</v>
      </c>
      <c r="H6812">
        <f>VLOOKUP($B6812,產品!$A$1:$E$61,4,FALSE)*(1-$G6812)*$F6812</f>
        <v>27200</v>
      </c>
      <c r="I6812" s="58">
        <f>$H6812-VLOOKUP($B6812,產品!$A$2:$E$61,5,FALSE)*F6812-$R6812</f>
        <v>7728</v>
      </c>
      <c r="J6812">
        <f t="shared" si="318"/>
        <v>2023</v>
      </c>
      <c r="P6812" t="str">
        <f>MID(VLOOKUP($D6812,業務!$A$1:$E$11,2,FALSE),FIND("/",VLOOKUP($D6812,業務!$A$1:$E$11,2,FALSE))+1,2)</f>
        <v>專員</v>
      </c>
      <c r="Q6812">
        <f t="shared" si="319"/>
        <v>0.01</v>
      </c>
      <c r="R6812">
        <f t="shared" si="320"/>
        <v>272</v>
      </c>
    </row>
    <row r="6813" spans="1:18" ht="15.75" customHeight="1">
      <c r="A6813" s="19">
        <v>6812</v>
      </c>
      <c r="B6813" s="4">
        <v>26</v>
      </c>
      <c r="C6813" s="15">
        <v>8</v>
      </c>
      <c r="D6813" s="21">
        <v>9</v>
      </c>
      <c r="E6813" s="33">
        <v>45181</v>
      </c>
      <c r="F6813" s="14">
        <v>4</v>
      </c>
      <c r="G6813" s="34">
        <v>0.08</v>
      </c>
      <c r="H6813">
        <f>VLOOKUP($B6813,產品!$A$1:$E$61,4,FALSE)*(1-$G6813)*$F6813</f>
        <v>23920</v>
      </c>
      <c r="I6813" s="58">
        <f>$H6813-VLOOKUP($B6813,產品!$A$2:$E$61,5,FALSE)*F6813-$R6813</f>
        <v>7961.2</v>
      </c>
      <c r="J6813">
        <f t="shared" si="318"/>
        <v>2023</v>
      </c>
      <c r="P6813" t="str">
        <f>MID(VLOOKUP($D6813,業務!$A$1:$E$11,2,FALSE),FIND("/",VLOOKUP($D6813,業務!$A$1:$E$11,2,FALSE))+1,2)</f>
        <v>經理</v>
      </c>
      <c r="Q6813">
        <f t="shared" si="319"/>
        <v>1.4999999999999999E-2</v>
      </c>
      <c r="R6813">
        <f t="shared" si="320"/>
        <v>358.8</v>
      </c>
    </row>
    <row r="6814" spans="1:18" ht="15.75" customHeight="1">
      <c r="A6814" s="19">
        <v>6813</v>
      </c>
      <c r="B6814" s="4">
        <v>25</v>
      </c>
      <c r="C6814" s="15">
        <v>265</v>
      </c>
      <c r="D6814" s="21">
        <v>4</v>
      </c>
      <c r="E6814" s="33">
        <v>45181</v>
      </c>
      <c r="F6814" s="14">
        <v>17</v>
      </c>
      <c r="G6814" s="34">
        <v>0.15</v>
      </c>
      <c r="H6814">
        <f>VLOOKUP($B6814,產品!$A$1:$E$61,4,FALSE)*(1-$G6814)*$F6814</f>
        <v>86700</v>
      </c>
      <c r="I6814" s="58">
        <f>$H6814-VLOOKUP($B6814,產品!$A$2:$E$61,5,FALSE)*F6814-$R6814</f>
        <v>24459.599999999999</v>
      </c>
      <c r="J6814">
        <f t="shared" si="318"/>
        <v>2023</v>
      </c>
      <c r="P6814" t="str">
        <f>MID(VLOOKUP($D6814,業務!$A$1:$E$11,2,FALSE),FIND("/",VLOOKUP($D6814,業務!$A$1:$E$11,2,FALSE))+1,2)</f>
        <v>副理</v>
      </c>
      <c r="Q6814">
        <f t="shared" si="319"/>
        <v>1.2E-2</v>
      </c>
      <c r="R6814">
        <f t="shared" si="320"/>
        <v>1040.4000000000001</v>
      </c>
    </row>
    <row r="6815" spans="1:18" ht="15.75" customHeight="1">
      <c r="A6815" s="19">
        <v>6814</v>
      </c>
      <c r="B6815" s="4">
        <v>5</v>
      </c>
      <c r="C6815" s="15">
        <v>283</v>
      </c>
      <c r="D6815" s="21">
        <v>3</v>
      </c>
      <c r="E6815" s="22">
        <v>45182</v>
      </c>
      <c r="F6815" s="26">
        <v>11</v>
      </c>
      <c r="G6815" s="24">
        <v>0.2</v>
      </c>
      <c r="H6815">
        <f>VLOOKUP($B6815,產品!$A$1:$E$61,4,FALSE)*(1-$G6815)*$F6815</f>
        <v>8800</v>
      </c>
      <c r="I6815" s="58">
        <f>$H6815-VLOOKUP($B6815,產品!$A$2:$E$61,5,FALSE)*F6815-$R6815</f>
        <v>4259.2</v>
      </c>
      <c r="J6815">
        <f t="shared" si="318"/>
        <v>2023</v>
      </c>
      <c r="P6815" t="str">
        <f>MID(VLOOKUP($D6815,業務!$A$1:$E$11,2,FALSE),FIND("/",VLOOKUP($D6815,業務!$A$1:$E$11,2,FALSE))+1,2)</f>
        <v>協理</v>
      </c>
      <c r="Q6815">
        <f t="shared" si="319"/>
        <v>1.6E-2</v>
      </c>
      <c r="R6815">
        <f t="shared" si="320"/>
        <v>140.80000000000001</v>
      </c>
    </row>
    <row r="6816" spans="1:18" ht="15.75" customHeight="1">
      <c r="A6816" s="19">
        <v>6815</v>
      </c>
      <c r="B6816" s="4">
        <v>51</v>
      </c>
      <c r="C6816" s="15">
        <v>139</v>
      </c>
      <c r="D6816" s="21">
        <v>4</v>
      </c>
      <c r="E6816" s="22">
        <v>45182</v>
      </c>
      <c r="F6816" s="26">
        <v>10</v>
      </c>
      <c r="G6816" s="24">
        <v>0.11</v>
      </c>
      <c r="H6816">
        <f>VLOOKUP($B6816,產品!$A$1:$E$61,4,FALSE)*(1-$G6816)*$F6816</f>
        <v>178000</v>
      </c>
      <c r="I6816" s="58">
        <f>$H6816-VLOOKUP($B6816,產品!$A$2:$E$61,5,FALSE)*F6816-$R6816</f>
        <v>35864</v>
      </c>
      <c r="J6816">
        <f t="shared" si="318"/>
        <v>2023</v>
      </c>
      <c r="P6816" t="str">
        <f>MID(VLOOKUP($D6816,業務!$A$1:$E$11,2,FALSE),FIND("/",VLOOKUP($D6816,業務!$A$1:$E$11,2,FALSE))+1,2)</f>
        <v>副理</v>
      </c>
      <c r="Q6816">
        <f t="shared" si="319"/>
        <v>1.2E-2</v>
      </c>
      <c r="R6816">
        <f t="shared" si="320"/>
        <v>2136</v>
      </c>
    </row>
    <row r="6817" spans="1:18" ht="15.75" customHeight="1">
      <c r="A6817" s="19">
        <v>6816</v>
      </c>
      <c r="B6817" s="4">
        <v>57</v>
      </c>
      <c r="C6817" s="15">
        <v>264</v>
      </c>
      <c r="D6817" s="21">
        <v>3</v>
      </c>
      <c r="E6817" s="22">
        <v>45182</v>
      </c>
      <c r="F6817" s="26">
        <v>11</v>
      </c>
      <c r="G6817" s="24">
        <v>0.13</v>
      </c>
      <c r="H6817">
        <f>VLOOKUP($B6817,產品!$A$1:$E$61,4,FALSE)*(1-$G6817)*$F6817</f>
        <v>172260</v>
      </c>
      <c r="I6817" s="58">
        <f>$H6817-VLOOKUP($B6817,產品!$A$2:$E$61,5,FALSE)*F6817-$R6817</f>
        <v>30903.84</v>
      </c>
      <c r="J6817">
        <f t="shared" si="318"/>
        <v>2023</v>
      </c>
      <c r="P6817" t="str">
        <f>MID(VLOOKUP($D6817,業務!$A$1:$E$11,2,FALSE),FIND("/",VLOOKUP($D6817,業務!$A$1:$E$11,2,FALSE))+1,2)</f>
        <v>協理</v>
      </c>
      <c r="Q6817">
        <f t="shared" si="319"/>
        <v>1.6E-2</v>
      </c>
      <c r="R6817">
        <f t="shared" si="320"/>
        <v>2756.16</v>
      </c>
    </row>
    <row r="6818" spans="1:18" ht="15.75" customHeight="1">
      <c r="A6818" s="19">
        <v>6817</v>
      </c>
      <c r="B6818" s="4">
        <v>46</v>
      </c>
      <c r="C6818" s="15">
        <v>116</v>
      </c>
      <c r="D6818" s="21">
        <v>6</v>
      </c>
      <c r="E6818" s="22">
        <v>45183</v>
      </c>
      <c r="F6818" s="23">
        <v>15</v>
      </c>
      <c r="G6818" s="24">
        <v>0.05</v>
      </c>
      <c r="H6818">
        <f>VLOOKUP($B6818,產品!$A$1:$E$61,4,FALSE)*(1-$G6818)*$F6818</f>
        <v>242250</v>
      </c>
      <c r="I6818" s="58">
        <f>$H6818-VLOOKUP($B6818,產品!$A$2:$E$61,5,FALSE)*F6818-$R6818</f>
        <v>74077.5</v>
      </c>
      <c r="J6818">
        <f t="shared" si="318"/>
        <v>2023</v>
      </c>
      <c r="P6818" t="str">
        <f>MID(VLOOKUP($D6818,業務!$A$1:$E$11,2,FALSE),FIND("/",VLOOKUP($D6818,業務!$A$1:$E$11,2,FALSE))+1,2)</f>
        <v>專員</v>
      </c>
      <c r="Q6818">
        <f t="shared" si="319"/>
        <v>0.01</v>
      </c>
      <c r="R6818">
        <f t="shared" si="320"/>
        <v>2422.5</v>
      </c>
    </row>
    <row r="6819" spans="1:18" ht="15.75" customHeight="1">
      <c r="A6819" s="19">
        <v>6818</v>
      </c>
      <c r="B6819" s="4">
        <v>28</v>
      </c>
      <c r="C6819" s="15">
        <v>275</v>
      </c>
      <c r="D6819" s="21">
        <v>4</v>
      </c>
      <c r="E6819" s="33">
        <v>45183</v>
      </c>
      <c r="F6819" s="14">
        <v>5</v>
      </c>
      <c r="G6819" s="34">
        <v>0.09</v>
      </c>
      <c r="H6819">
        <f>VLOOKUP($B6819,產品!$A$1:$E$61,4,FALSE)*(1-$G6819)*$F6819</f>
        <v>34125</v>
      </c>
      <c r="I6819" s="58">
        <f>$H6819-VLOOKUP($B6819,產品!$A$2:$E$61,5,FALSE)*F6819-$R6819</f>
        <v>11215.5</v>
      </c>
      <c r="J6819">
        <f t="shared" si="318"/>
        <v>2023</v>
      </c>
      <c r="P6819" t="str">
        <f>MID(VLOOKUP($D6819,業務!$A$1:$E$11,2,FALSE),FIND("/",VLOOKUP($D6819,業務!$A$1:$E$11,2,FALSE))+1,2)</f>
        <v>副理</v>
      </c>
      <c r="Q6819">
        <f t="shared" si="319"/>
        <v>1.2E-2</v>
      </c>
      <c r="R6819">
        <f t="shared" si="320"/>
        <v>409.5</v>
      </c>
    </row>
    <row r="6820" spans="1:18" ht="15.75" customHeight="1">
      <c r="A6820" s="19">
        <v>6819</v>
      </c>
      <c r="B6820" s="4">
        <v>3</v>
      </c>
      <c r="C6820" s="15">
        <v>288</v>
      </c>
      <c r="D6820" s="21">
        <v>10</v>
      </c>
      <c r="E6820" s="22">
        <v>45185</v>
      </c>
      <c r="F6820" s="23">
        <v>80</v>
      </c>
      <c r="G6820" s="24">
        <v>0.09</v>
      </c>
      <c r="H6820">
        <f>VLOOKUP($B6820,產品!$A$1:$E$61,4,FALSE)*(1-$G6820)*$F6820</f>
        <v>72800</v>
      </c>
      <c r="I6820" s="58">
        <f>$H6820-VLOOKUP($B6820,產品!$A$2:$E$61,5,FALSE)*F6820-$R6820</f>
        <v>40072</v>
      </c>
      <c r="J6820">
        <f t="shared" si="318"/>
        <v>2023</v>
      </c>
      <c r="P6820" t="str">
        <f>MID(VLOOKUP($D6820,業務!$A$1:$E$11,2,FALSE),FIND("/",VLOOKUP($D6820,業務!$A$1:$E$11,2,FALSE))+1,2)</f>
        <v>專員</v>
      </c>
      <c r="Q6820">
        <f t="shared" si="319"/>
        <v>0.01</v>
      </c>
      <c r="R6820">
        <f t="shared" si="320"/>
        <v>728</v>
      </c>
    </row>
    <row r="6821" spans="1:18" ht="15.75" customHeight="1">
      <c r="A6821" s="19">
        <v>6820</v>
      </c>
      <c r="B6821" s="4">
        <v>40</v>
      </c>
      <c r="C6821" s="15">
        <v>282</v>
      </c>
      <c r="D6821" s="21">
        <v>7</v>
      </c>
      <c r="E6821" s="22">
        <v>45185</v>
      </c>
      <c r="F6821" s="26">
        <v>4</v>
      </c>
      <c r="G6821" s="24">
        <v>0.15</v>
      </c>
      <c r="H6821">
        <f>VLOOKUP($B6821,產品!$A$1:$E$61,4,FALSE)*(1-$G6821)*$F6821</f>
        <v>68000</v>
      </c>
      <c r="I6821" s="58">
        <f>$H6821-VLOOKUP($B6821,產品!$A$2:$E$61,5,FALSE)*F6821-$R6821</f>
        <v>15184</v>
      </c>
      <c r="J6821">
        <f t="shared" si="318"/>
        <v>2023</v>
      </c>
      <c r="P6821" t="str">
        <f>MID(VLOOKUP($D6821,業務!$A$1:$E$11,2,FALSE),FIND("/",VLOOKUP($D6821,業務!$A$1:$E$11,2,FALSE))+1,2)</f>
        <v>副理</v>
      </c>
      <c r="Q6821">
        <f t="shared" si="319"/>
        <v>1.2E-2</v>
      </c>
      <c r="R6821">
        <f t="shared" si="320"/>
        <v>816</v>
      </c>
    </row>
    <row r="6822" spans="1:18" ht="15.75" customHeight="1">
      <c r="A6822" s="19">
        <v>6821</v>
      </c>
      <c r="B6822" s="4">
        <v>33</v>
      </c>
      <c r="C6822" s="15">
        <v>283</v>
      </c>
      <c r="D6822" s="21">
        <v>2</v>
      </c>
      <c r="E6822" s="22">
        <v>45185</v>
      </c>
      <c r="F6822" s="26">
        <v>35</v>
      </c>
      <c r="G6822" s="24">
        <v>0.14000000000000001</v>
      </c>
      <c r="H6822">
        <f>VLOOKUP($B6822,產品!$A$1:$E$61,4,FALSE)*(1-$G6822)*$F6822</f>
        <v>225750</v>
      </c>
      <c r="I6822" s="58">
        <f>$H6822-VLOOKUP($B6822,產品!$A$2:$E$61,5,FALSE)*F6822-$R6822</f>
        <v>64863.75</v>
      </c>
      <c r="J6822">
        <f t="shared" si="318"/>
        <v>2023</v>
      </c>
      <c r="P6822" t="str">
        <f>MID(VLOOKUP($D6822,業務!$A$1:$E$11,2,FALSE),FIND("/",VLOOKUP($D6822,業務!$A$1:$E$11,2,FALSE))+1,2)</f>
        <v>經理</v>
      </c>
      <c r="Q6822">
        <f t="shared" si="319"/>
        <v>1.4999999999999999E-2</v>
      </c>
      <c r="R6822">
        <f t="shared" si="320"/>
        <v>3386.25</v>
      </c>
    </row>
    <row r="6823" spans="1:18" ht="15.75" customHeight="1">
      <c r="A6823" s="19">
        <v>6822</v>
      </c>
      <c r="B6823" s="4">
        <v>51</v>
      </c>
      <c r="C6823" s="15">
        <v>282</v>
      </c>
      <c r="D6823" s="21">
        <v>2</v>
      </c>
      <c r="E6823" s="33">
        <v>45185</v>
      </c>
      <c r="F6823" s="14">
        <v>5</v>
      </c>
      <c r="G6823" s="34">
        <v>0.12</v>
      </c>
      <c r="H6823">
        <f>VLOOKUP($B6823,產品!$A$1:$E$61,4,FALSE)*(1-$G6823)*$F6823</f>
        <v>88000</v>
      </c>
      <c r="I6823" s="58">
        <f>$H6823-VLOOKUP($B6823,產品!$A$2:$E$61,5,FALSE)*F6823-$R6823</f>
        <v>16680</v>
      </c>
      <c r="J6823">
        <f t="shared" si="318"/>
        <v>2023</v>
      </c>
      <c r="P6823" t="str">
        <f>MID(VLOOKUP($D6823,業務!$A$1:$E$11,2,FALSE),FIND("/",VLOOKUP($D6823,業務!$A$1:$E$11,2,FALSE))+1,2)</f>
        <v>經理</v>
      </c>
      <c r="Q6823">
        <f t="shared" si="319"/>
        <v>1.4999999999999999E-2</v>
      </c>
      <c r="R6823">
        <f t="shared" si="320"/>
        <v>1320</v>
      </c>
    </row>
    <row r="6824" spans="1:18" ht="15.75" customHeight="1">
      <c r="A6824" s="19">
        <v>6823</v>
      </c>
      <c r="B6824" s="4">
        <v>18</v>
      </c>
      <c r="C6824" s="15">
        <v>284</v>
      </c>
      <c r="D6824" s="21">
        <v>3</v>
      </c>
      <c r="E6824" s="22">
        <v>45186</v>
      </c>
      <c r="F6824" s="26">
        <v>40</v>
      </c>
      <c r="G6824" s="24">
        <v>0.14000000000000001</v>
      </c>
      <c r="H6824">
        <f>VLOOKUP($B6824,產品!$A$1:$E$61,4,FALSE)*(1-$G6824)*$F6824</f>
        <v>61920</v>
      </c>
      <c r="I6824" s="58">
        <f>$H6824-VLOOKUP($B6824,產品!$A$2:$E$61,5,FALSE)*F6824-$R6824</f>
        <v>32129.279999999999</v>
      </c>
      <c r="J6824">
        <f t="shared" si="318"/>
        <v>2023</v>
      </c>
      <c r="P6824" t="str">
        <f>MID(VLOOKUP($D6824,業務!$A$1:$E$11,2,FALSE),FIND("/",VLOOKUP($D6824,業務!$A$1:$E$11,2,FALSE))+1,2)</f>
        <v>協理</v>
      </c>
      <c r="Q6824">
        <f t="shared" si="319"/>
        <v>1.6E-2</v>
      </c>
      <c r="R6824">
        <f t="shared" si="320"/>
        <v>990.72</v>
      </c>
    </row>
    <row r="6825" spans="1:18" ht="15.75" customHeight="1">
      <c r="A6825" s="19">
        <v>6824</v>
      </c>
      <c r="B6825" s="4">
        <v>30</v>
      </c>
      <c r="C6825" s="15">
        <v>140</v>
      </c>
      <c r="D6825" s="21">
        <v>6</v>
      </c>
      <c r="E6825" s="22">
        <v>45186</v>
      </c>
      <c r="F6825" s="23">
        <v>2</v>
      </c>
      <c r="G6825" s="24">
        <v>0.17</v>
      </c>
      <c r="H6825">
        <f>VLOOKUP($B6825,產品!$A$1:$E$61,4,FALSE)*(1-$G6825)*$F6825</f>
        <v>10790</v>
      </c>
      <c r="I6825" s="58">
        <f>$H6825-VLOOKUP($B6825,產品!$A$2:$E$61,5,FALSE)*F6825-$R6825</f>
        <v>2882.1</v>
      </c>
      <c r="J6825">
        <f t="shared" si="318"/>
        <v>2023</v>
      </c>
      <c r="P6825" t="str">
        <f>MID(VLOOKUP($D6825,業務!$A$1:$E$11,2,FALSE),FIND("/",VLOOKUP($D6825,業務!$A$1:$E$11,2,FALSE))+1,2)</f>
        <v>專員</v>
      </c>
      <c r="Q6825">
        <f t="shared" si="319"/>
        <v>0.01</v>
      </c>
      <c r="R6825">
        <f t="shared" si="320"/>
        <v>107.9</v>
      </c>
    </row>
    <row r="6826" spans="1:18" ht="15.75" customHeight="1">
      <c r="A6826" s="19">
        <v>6825</v>
      </c>
      <c r="B6826" s="4">
        <v>58</v>
      </c>
      <c r="C6826" s="15">
        <v>6</v>
      </c>
      <c r="D6826" s="21">
        <v>1</v>
      </c>
      <c r="E6826" s="22">
        <v>45187</v>
      </c>
      <c r="F6826" s="23">
        <v>2</v>
      </c>
      <c r="G6826" s="24">
        <v>0.08</v>
      </c>
      <c r="H6826">
        <f>VLOOKUP($B6826,產品!$A$1:$E$61,4,FALSE)*(1-$G6826)*$F6826</f>
        <v>38640</v>
      </c>
      <c r="I6826" s="58">
        <f>$H6826-VLOOKUP($B6826,產品!$A$2:$E$61,5,FALSE)*F6826-$R6826</f>
        <v>8853.600000000004</v>
      </c>
      <c r="J6826">
        <f t="shared" si="318"/>
        <v>2023</v>
      </c>
      <c r="P6826" t="str">
        <f>MID(VLOOKUP($D6826,業務!$A$1:$E$11,2,FALSE),FIND("/",VLOOKUP($D6826,業務!$A$1:$E$11,2,FALSE))+1,2)</f>
        <v>專員</v>
      </c>
      <c r="Q6826">
        <f t="shared" si="319"/>
        <v>0.01</v>
      </c>
      <c r="R6826">
        <f t="shared" si="320"/>
        <v>386.40000000000003</v>
      </c>
    </row>
    <row r="6827" spans="1:18" ht="15.75" customHeight="1">
      <c r="A6827" s="19">
        <v>6826</v>
      </c>
      <c r="B6827" s="4">
        <v>3</v>
      </c>
      <c r="C6827" s="15">
        <v>273</v>
      </c>
      <c r="D6827" s="21">
        <v>5</v>
      </c>
      <c r="E6827" s="22">
        <v>45187</v>
      </c>
      <c r="F6827" s="26">
        <v>90</v>
      </c>
      <c r="G6827" s="24">
        <v>0.16</v>
      </c>
      <c r="H6827">
        <f>VLOOKUP($B6827,產品!$A$1:$E$61,4,FALSE)*(1-$G6827)*$F6827</f>
        <v>75600</v>
      </c>
      <c r="I6827" s="58">
        <f>$H6827-VLOOKUP($B6827,產品!$A$2:$E$61,5,FALSE)*F6827-$R6827</f>
        <v>38844</v>
      </c>
      <c r="J6827">
        <f t="shared" si="318"/>
        <v>2023</v>
      </c>
      <c r="P6827" t="str">
        <f>MID(VLOOKUP($D6827,業務!$A$1:$E$11,2,FALSE),FIND("/",VLOOKUP($D6827,業務!$A$1:$E$11,2,FALSE))+1,2)</f>
        <v>專員</v>
      </c>
      <c r="Q6827">
        <f t="shared" si="319"/>
        <v>0.01</v>
      </c>
      <c r="R6827">
        <f t="shared" si="320"/>
        <v>756</v>
      </c>
    </row>
    <row r="6828" spans="1:18" ht="15.75" customHeight="1">
      <c r="A6828" s="19">
        <v>6827</v>
      </c>
      <c r="B6828" s="4">
        <v>46</v>
      </c>
      <c r="C6828" s="15">
        <v>123</v>
      </c>
      <c r="D6828" s="21">
        <v>7</v>
      </c>
      <c r="E6828" s="22">
        <v>45188</v>
      </c>
      <c r="F6828" s="26">
        <v>5</v>
      </c>
      <c r="G6828" s="24">
        <v>0.05</v>
      </c>
      <c r="H6828">
        <f>VLOOKUP($B6828,產品!$A$1:$E$61,4,FALSE)*(1-$G6828)*$F6828</f>
        <v>80750</v>
      </c>
      <c r="I6828" s="58">
        <f>$H6828-VLOOKUP($B6828,產品!$A$2:$E$61,5,FALSE)*F6828-$R6828</f>
        <v>24531</v>
      </c>
      <c r="J6828">
        <f t="shared" si="318"/>
        <v>2023</v>
      </c>
      <c r="P6828" t="str">
        <f>MID(VLOOKUP($D6828,業務!$A$1:$E$11,2,FALSE),FIND("/",VLOOKUP($D6828,業務!$A$1:$E$11,2,FALSE))+1,2)</f>
        <v>副理</v>
      </c>
      <c r="Q6828">
        <f t="shared" si="319"/>
        <v>1.2E-2</v>
      </c>
      <c r="R6828">
        <f t="shared" si="320"/>
        <v>969</v>
      </c>
    </row>
    <row r="6829" spans="1:18" ht="15.75" customHeight="1">
      <c r="A6829" s="19">
        <v>6828</v>
      </c>
      <c r="B6829" s="4">
        <v>26</v>
      </c>
      <c r="C6829" s="15">
        <v>140</v>
      </c>
      <c r="D6829" s="21">
        <v>9</v>
      </c>
      <c r="E6829" s="22">
        <v>45188</v>
      </c>
      <c r="F6829" s="26">
        <v>8</v>
      </c>
      <c r="G6829" s="24">
        <v>0.18</v>
      </c>
      <c r="H6829">
        <f>VLOOKUP($B6829,產品!$A$1:$E$61,4,FALSE)*(1-$G6829)*$F6829</f>
        <v>42640</v>
      </c>
      <c r="I6829" s="58">
        <f>$H6829-VLOOKUP($B6829,產品!$A$2:$E$61,5,FALSE)*F6829-$R6829</f>
        <v>10800.4</v>
      </c>
      <c r="J6829">
        <f t="shared" si="318"/>
        <v>2023</v>
      </c>
      <c r="P6829" t="str">
        <f>MID(VLOOKUP($D6829,業務!$A$1:$E$11,2,FALSE),FIND("/",VLOOKUP($D6829,業務!$A$1:$E$11,2,FALSE))+1,2)</f>
        <v>經理</v>
      </c>
      <c r="Q6829">
        <f t="shared" si="319"/>
        <v>1.4999999999999999E-2</v>
      </c>
      <c r="R6829">
        <f t="shared" si="320"/>
        <v>639.6</v>
      </c>
    </row>
    <row r="6830" spans="1:18" ht="15.75" customHeight="1">
      <c r="A6830" s="19">
        <v>6829</v>
      </c>
      <c r="B6830" s="4">
        <v>20</v>
      </c>
      <c r="C6830" s="15">
        <v>293</v>
      </c>
      <c r="D6830" s="21">
        <v>4</v>
      </c>
      <c r="E6830" s="22">
        <v>45189</v>
      </c>
      <c r="F6830" s="26">
        <v>90</v>
      </c>
      <c r="G6830" s="24">
        <v>0.05</v>
      </c>
      <c r="H6830">
        <f>VLOOKUP($B6830,產品!$A$1:$E$61,4,FALSE)*(1-$G6830)*$F6830</f>
        <v>153900</v>
      </c>
      <c r="I6830" s="58">
        <f>$H6830-VLOOKUP($B6830,產品!$A$2:$E$61,5,FALSE)*F6830-$R6830</f>
        <v>87253.2</v>
      </c>
      <c r="J6830">
        <f t="shared" si="318"/>
        <v>2023</v>
      </c>
      <c r="P6830" t="str">
        <f>MID(VLOOKUP($D6830,業務!$A$1:$E$11,2,FALSE),FIND("/",VLOOKUP($D6830,業務!$A$1:$E$11,2,FALSE))+1,2)</f>
        <v>副理</v>
      </c>
      <c r="Q6830">
        <f t="shared" si="319"/>
        <v>1.2E-2</v>
      </c>
      <c r="R6830">
        <f t="shared" si="320"/>
        <v>1846.8</v>
      </c>
    </row>
    <row r="6831" spans="1:18" ht="15.75" customHeight="1">
      <c r="A6831" s="19">
        <v>6830</v>
      </c>
      <c r="B6831" s="4">
        <v>51</v>
      </c>
      <c r="C6831" s="15">
        <v>257</v>
      </c>
      <c r="D6831" s="21">
        <v>3</v>
      </c>
      <c r="E6831" s="22">
        <v>45189</v>
      </c>
      <c r="F6831" s="26">
        <v>15</v>
      </c>
      <c r="G6831" s="24">
        <v>0.14000000000000001</v>
      </c>
      <c r="H6831">
        <f>VLOOKUP($B6831,產品!$A$1:$E$61,4,FALSE)*(1-$G6831)*$F6831</f>
        <v>258000</v>
      </c>
      <c r="I6831" s="58">
        <f>$H6831-VLOOKUP($B6831,產品!$A$2:$E$61,5,FALSE)*F6831-$R6831</f>
        <v>43872</v>
      </c>
      <c r="J6831">
        <f t="shared" si="318"/>
        <v>2023</v>
      </c>
      <c r="P6831" t="str">
        <f>MID(VLOOKUP($D6831,業務!$A$1:$E$11,2,FALSE),FIND("/",VLOOKUP($D6831,業務!$A$1:$E$11,2,FALSE))+1,2)</f>
        <v>協理</v>
      </c>
      <c r="Q6831">
        <f t="shared" si="319"/>
        <v>1.6E-2</v>
      </c>
      <c r="R6831">
        <f t="shared" si="320"/>
        <v>4128</v>
      </c>
    </row>
    <row r="6832" spans="1:18" ht="15.75" customHeight="1">
      <c r="A6832" s="19">
        <v>6831</v>
      </c>
      <c r="B6832" s="4">
        <v>10</v>
      </c>
      <c r="C6832" s="15">
        <v>113</v>
      </c>
      <c r="D6832" s="21">
        <v>3</v>
      </c>
      <c r="E6832" s="33">
        <v>45189</v>
      </c>
      <c r="F6832" s="14">
        <v>60</v>
      </c>
      <c r="G6832" s="34">
        <v>0.19</v>
      </c>
      <c r="H6832">
        <f>VLOOKUP($B6832,產品!$A$1:$E$61,4,FALSE)*(1-$G6832)*$F6832</f>
        <v>48600</v>
      </c>
      <c r="I6832" s="58">
        <f>$H6832-VLOOKUP($B6832,產品!$A$2:$E$61,5,FALSE)*F6832-$R6832</f>
        <v>23822.400000000001</v>
      </c>
      <c r="J6832">
        <f t="shared" si="318"/>
        <v>2023</v>
      </c>
      <c r="P6832" t="str">
        <f>MID(VLOOKUP($D6832,業務!$A$1:$E$11,2,FALSE),FIND("/",VLOOKUP($D6832,業務!$A$1:$E$11,2,FALSE))+1,2)</f>
        <v>協理</v>
      </c>
      <c r="Q6832">
        <f t="shared" si="319"/>
        <v>1.6E-2</v>
      </c>
      <c r="R6832">
        <f t="shared" si="320"/>
        <v>777.6</v>
      </c>
    </row>
    <row r="6833" spans="1:18" ht="15.75" customHeight="1">
      <c r="A6833" s="19">
        <v>6832</v>
      </c>
      <c r="B6833" s="4">
        <v>60</v>
      </c>
      <c r="C6833" s="15">
        <v>281</v>
      </c>
      <c r="D6833" s="21">
        <v>9</v>
      </c>
      <c r="E6833" s="22">
        <v>45190</v>
      </c>
      <c r="F6833" s="26">
        <v>4</v>
      </c>
      <c r="G6833" s="24">
        <v>0.05</v>
      </c>
      <c r="H6833">
        <f>VLOOKUP($B6833,產品!$A$1:$E$61,4,FALSE)*(1-$G6833)*$F6833</f>
        <v>95000</v>
      </c>
      <c r="I6833" s="58">
        <f>$H6833-VLOOKUP($B6833,產品!$A$2:$E$61,5,FALSE)*F6833-$R6833</f>
        <v>23575</v>
      </c>
      <c r="J6833">
        <f t="shared" si="318"/>
        <v>2023</v>
      </c>
      <c r="P6833" t="str">
        <f>MID(VLOOKUP($D6833,業務!$A$1:$E$11,2,FALSE),FIND("/",VLOOKUP($D6833,業務!$A$1:$E$11,2,FALSE))+1,2)</f>
        <v>經理</v>
      </c>
      <c r="Q6833">
        <f t="shared" si="319"/>
        <v>1.4999999999999999E-2</v>
      </c>
      <c r="R6833">
        <f t="shared" si="320"/>
        <v>1425</v>
      </c>
    </row>
    <row r="6834" spans="1:18" ht="15.75" customHeight="1">
      <c r="A6834" s="19">
        <v>6833</v>
      </c>
      <c r="B6834" s="4">
        <v>30</v>
      </c>
      <c r="C6834" s="15">
        <v>126</v>
      </c>
      <c r="D6834" s="21">
        <v>7</v>
      </c>
      <c r="E6834" s="33">
        <v>45190</v>
      </c>
      <c r="F6834" s="14">
        <v>5</v>
      </c>
      <c r="G6834" s="34">
        <v>0.09</v>
      </c>
      <c r="H6834">
        <f>VLOOKUP($B6834,產品!$A$1:$E$61,4,FALSE)*(1-$G6834)*$F6834</f>
        <v>29575</v>
      </c>
      <c r="I6834" s="58">
        <f>$H6834-VLOOKUP($B6834,產品!$A$2:$E$61,5,FALSE)*F6834-$R6834</f>
        <v>9720.1</v>
      </c>
      <c r="J6834">
        <f t="shared" si="318"/>
        <v>2023</v>
      </c>
      <c r="P6834" t="str">
        <f>MID(VLOOKUP($D6834,業務!$A$1:$E$11,2,FALSE),FIND("/",VLOOKUP($D6834,業務!$A$1:$E$11,2,FALSE))+1,2)</f>
        <v>副理</v>
      </c>
      <c r="Q6834">
        <f t="shared" si="319"/>
        <v>1.2E-2</v>
      </c>
      <c r="R6834">
        <f t="shared" si="320"/>
        <v>354.90000000000003</v>
      </c>
    </row>
    <row r="6835" spans="1:18" ht="15.75" customHeight="1">
      <c r="A6835" s="19">
        <v>6834</v>
      </c>
      <c r="B6835" s="4">
        <v>4</v>
      </c>
      <c r="C6835" s="15">
        <v>278</v>
      </c>
      <c r="D6835" s="21">
        <v>1</v>
      </c>
      <c r="E6835" s="33">
        <v>45190</v>
      </c>
      <c r="F6835" s="14">
        <v>40</v>
      </c>
      <c r="G6835" s="34">
        <v>0.2</v>
      </c>
      <c r="H6835">
        <f>VLOOKUP($B6835,產品!$A$1:$E$61,4,FALSE)*(1-$G6835)*$F6835</f>
        <v>32000</v>
      </c>
      <c r="I6835" s="58">
        <f>$H6835-VLOOKUP($B6835,產品!$A$2:$E$61,5,FALSE)*F6835-$R6835</f>
        <v>15680</v>
      </c>
      <c r="J6835">
        <f t="shared" si="318"/>
        <v>2023</v>
      </c>
      <c r="P6835" t="str">
        <f>MID(VLOOKUP($D6835,業務!$A$1:$E$11,2,FALSE),FIND("/",VLOOKUP($D6835,業務!$A$1:$E$11,2,FALSE))+1,2)</f>
        <v>專員</v>
      </c>
      <c r="Q6835">
        <f t="shared" si="319"/>
        <v>0.01</v>
      </c>
      <c r="R6835">
        <f t="shared" si="320"/>
        <v>320</v>
      </c>
    </row>
    <row r="6836" spans="1:18" ht="15.75" customHeight="1">
      <c r="A6836" s="19">
        <v>6835</v>
      </c>
      <c r="B6836" s="4">
        <v>30</v>
      </c>
      <c r="C6836" s="15">
        <v>274</v>
      </c>
      <c r="D6836" s="21">
        <v>3</v>
      </c>
      <c r="E6836" s="22">
        <v>45191</v>
      </c>
      <c r="F6836" s="23">
        <v>25</v>
      </c>
      <c r="G6836" s="24">
        <v>0.12</v>
      </c>
      <c r="H6836">
        <f>VLOOKUP($B6836,產品!$A$1:$E$61,4,FALSE)*(1-$G6836)*$F6836</f>
        <v>143000</v>
      </c>
      <c r="I6836" s="58">
        <f>$H6836-VLOOKUP($B6836,產品!$A$2:$E$61,5,FALSE)*F6836-$R6836</f>
        <v>43212</v>
      </c>
      <c r="J6836">
        <f t="shared" si="318"/>
        <v>2023</v>
      </c>
      <c r="P6836" t="str">
        <f>MID(VLOOKUP($D6836,業務!$A$1:$E$11,2,FALSE),FIND("/",VLOOKUP($D6836,業務!$A$1:$E$11,2,FALSE))+1,2)</f>
        <v>協理</v>
      </c>
      <c r="Q6836">
        <f t="shared" si="319"/>
        <v>1.6E-2</v>
      </c>
      <c r="R6836">
        <f t="shared" si="320"/>
        <v>2288</v>
      </c>
    </row>
    <row r="6837" spans="1:18" ht="15.75" customHeight="1">
      <c r="A6837" s="19">
        <v>6836</v>
      </c>
      <c r="B6837" s="4">
        <v>5</v>
      </c>
      <c r="C6837" s="15">
        <v>122</v>
      </c>
      <c r="D6837" s="21">
        <v>4</v>
      </c>
      <c r="E6837" s="22">
        <v>45191</v>
      </c>
      <c r="F6837" s="23">
        <v>60</v>
      </c>
      <c r="G6837" s="24">
        <v>0.18</v>
      </c>
      <c r="H6837">
        <f>VLOOKUP($B6837,產品!$A$1:$E$61,4,FALSE)*(1-$G6837)*$F6837</f>
        <v>49200.000000000007</v>
      </c>
      <c r="I6837" s="58">
        <f>$H6837-VLOOKUP($B6837,產品!$A$2:$E$61,5,FALSE)*F6837-$R6837</f>
        <v>24609.600000000006</v>
      </c>
      <c r="J6837">
        <f t="shared" si="318"/>
        <v>2023</v>
      </c>
      <c r="P6837" t="str">
        <f>MID(VLOOKUP($D6837,業務!$A$1:$E$11,2,FALSE),FIND("/",VLOOKUP($D6837,業務!$A$1:$E$11,2,FALSE))+1,2)</f>
        <v>副理</v>
      </c>
      <c r="Q6837">
        <f t="shared" si="319"/>
        <v>1.2E-2</v>
      </c>
      <c r="R6837">
        <f t="shared" si="320"/>
        <v>590.40000000000009</v>
      </c>
    </row>
    <row r="6838" spans="1:18" ht="15.75" customHeight="1">
      <c r="A6838" s="19">
        <v>6837</v>
      </c>
      <c r="B6838" s="4">
        <v>3</v>
      </c>
      <c r="C6838" s="15">
        <v>275</v>
      </c>
      <c r="D6838" s="21">
        <v>3</v>
      </c>
      <c r="E6838" s="22">
        <v>45191</v>
      </c>
      <c r="F6838" s="26">
        <v>40</v>
      </c>
      <c r="G6838" s="24">
        <v>0.19</v>
      </c>
      <c r="H6838">
        <f>VLOOKUP($B6838,產品!$A$1:$E$61,4,FALSE)*(1-$G6838)*$F6838</f>
        <v>32400</v>
      </c>
      <c r="I6838" s="58">
        <f>$H6838-VLOOKUP($B6838,產品!$A$2:$E$61,5,FALSE)*F6838-$R6838</f>
        <v>15881.6</v>
      </c>
      <c r="J6838">
        <f t="shared" si="318"/>
        <v>2023</v>
      </c>
      <c r="P6838" t="str">
        <f>MID(VLOOKUP($D6838,業務!$A$1:$E$11,2,FALSE),FIND("/",VLOOKUP($D6838,業務!$A$1:$E$11,2,FALSE))+1,2)</f>
        <v>協理</v>
      </c>
      <c r="Q6838">
        <f t="shared" si="319"/>
        <v>1.6E-2</v>
      </c>
      <c r="R6838">
        <f t="shared" si="320"/>
        <v>518.4</v>
      </c>
    </row>
    <row r="6839" spans="1:18" ht="15.75" customHeight="1">
      <c r="A6839" s="19">
        <v>6838</v>
      </c>
      <c r="B6839" s="4">
        <v>25</v>
      </c>
      <c r="C6839" s="15">
        <v>135</v>
      </c>
      <c r="D6839" s="21">
        <v>1</v>
      </c>
      <c r="E6839" s="22">
        <v>45191</v>
      </c>
      <c r="F6839" s="26">
        <v>8</v>
      </c>
      <c r="G6839" s="24">
        <v>0.08</v>
      </c>
      <c r="H6839">
        <f>VLOOKUP($B6839,產品!$A$1:$E$61,4,FALSE)*(1-$G6839)*$F6839</f>
        <v>44160</v>
      </c>
      <c r="I6839" s="58">
        <f>$H6839-VLOOKUP($B6839,產品!$A$2:$E$61,5,FALSE)*F6839-$R6839</f>
        <v>14918.4</v>
      </c>
      <c r="J6839">
        <f t="shared" si="318"/>
        <v>2023</v>
      </c>
      <c r="P6839" t="str">
        <f>MID(VLOOKUP($D6839,業務!$A$1:$E$11,2,FALSE),FIND("/",VLOOKUP($D6839,業務!$A$1:$E$11,2,FALSE))+1,2)</f>
        <v>專員</v>
      </c>
      <c r="Q6839">
        <f t="shared" si="319"/>
        <v>0.01</v>
      </c>
      <c r="R6839">
        <f t="shared" si="320"/>
        <v>441.6</v>
      </c>
    </row>
    <row r="6840" spans="1:18" ht="15.75" customHeight="1">
      <c r="A6840" s="19">
        <v>6839</v>
      </c>
      <c r="B6840" s="4">
        <v>41</v>
      </c>
      <c r="C6840" s="15">
        <v>112</v>
      </c>
      <c r="D6840" s="21">
        <v>3</v>
      </c>
      <c r="E6840" s="33">
        <v>45191</v>
      </c>
      <c r="F6840" s="14">
        <v>15</v>
      </c>
      <c r="G6840" s="34">
        <v>7.0000000000000007E-2</v>
      </c>
      <c r="H6840">
        <f>VLOOKUP($B6840,產品!$A$1:$E$61,4,FALSE)*(1-$G6840)*$F6840</f>
        <v>167400</v>
      </c>
      <c r="I6840" s="58">
        <f>$H6840-VLOOKUP($B6840,產品!$A$2:$E$61,5,FALSE)*F6840-$R6840</f>
        <v>47721.599999999999</v>
      </c>
      <c r="J6840">
        <f t="shared" si="318"/>
        <v>2023</v>
      </c>
      <c r="P6840" t="str">
        <f>MID(VLOOKUP($D6840,業務!$A$1:$E$11,2,FALSE),FIND("/",VLOOKUP($D6840,業務!$A$1:$E$11,2,FALSE))+1,2)</f>
        <v>協理</v>
      </c>
      <c r="Q6840">
        <f t="shared" si="319"/>
        <v>1.6E-2</v>
      </c>
      <c r="R6840">
        <f t="shared" si="320"/>
        <v>2678.4</v>
      </c>
    </row>
    <row r="6841" spans="1:18" ht="15.75" customHeight="1">
      <c r="A6841" s="19">
        <v>6840</v>
      </c>
      <c r="B6841" s="4">
        <v>51</v>
      </c>
      <c r="C6841" s="15">
        <v>11</v>
      </c>
      <c r="D6841" s="21">
        <v>9</v>
      </c>
      <c r="E6841" s="22">
        <v>45192</v>
      </c>
      <c r="F6841" s="26">
        <v>3</v>
      </c>
      <c r="G6841" s="24">
        <v>0.19</v>
      </c>
      <c r="H6841">
        <f>VLOOKUP($B6841,產品!$A$1:$E$61,4,FALSE)*(1-$G6841)*$F6841</f>
        <v>48600.000000000007</v>
      </c>
      <c r="I6841" s="58">
        <f>$H6841-VLOOKUP($B6841,產品!$A$2:$E$61,5,FALSE)*F6841-$R6841</f>
        <v>5871.0000000000073</v>
      </c>
      <c r="J6841">
        <f t="shared" si="318"/>
        <v>2023</v>
      </c>
      <c r="P6841" t="str">
        <f>MID(VLOOKUP($D6841,業務!$A$1:$E$11,2,FALSE),FIND("/",VLOOKUP($D6841,業務!$A$1:$E$11,2,FALSE))+1,2)</f>
        <v>經理</v>
      </c>
      <c r="Q6841">
        <f t="shared" si="319"/>
        <v>1.4999999999999999E-2</v>
      </c>
      <c r="R6841">
        <f t="shared" si="320"/>
        <v>729.00000000000011</v>
      </c>
    </row>
    <row r="6842" spans="1:18" ht="15.75" customHeight="1">
      <c r="A6842" s="19">
        <v>6841</v>
      </c>
      <c r="B6842" s="4">
        <v>55</v>
      </c>
      <c r="C6842" s="15">
        <v>7</v>
      </c>
      <c r="D6842" s="21">
        <v>5</v>
      </c>
      <c r="E6842" s="22">
        <v>45192</v>
      </c>
      <c r="F6842" s="26">
        <v>11</v>
      </c>
      <c r="G6842" s="24">
        <v>0.09</v>
      </c>
      <c r="H6842">
        <f>VLOOKUP($B6842,產品!$A$1:$E$61,4,FALSE)*(1-$G6842)*$F6842</f>
        <v>200200</v>
      </c>
      <c r="I6842" s="58">
        <f>$H6842-VLOOKUP($B6842,產品!$A$2:$E$61,5,FALSE)*F6842-$R6842</f>
        <v>44198</v>
      </c>
      <c r="J6842">
        <f t="shared" si="318"/>
        <v>2023</v>
      </c>
      <c r="P6842" t="str">
        <f>MID(VLOOKUP($D6842,業務!$A$1:$E$11,2,FALSE),FIND("/",VLOOKUP($D6842,業務!$A$1:$E$11,2,FALSE))+1,2)</f>
        <v>專員</v>
      </c>
      <c r="Q6842">
        <f t="shared" si="319"/>
        <v>0.01</v>
      </c>
      <c r="R6842">
        <f t="shared" si="320"/>
        <v>2002</v>
      </c>
    </row>
    <row r="6843" spans="1:18" ht="15.75" customHeight="1">
      <c r="A6843" s="19">
        <v>6842</v>
      </c>
      <c r="B6843" s="4">
        <v>49</v>
      </c>
      <c r="C6843" s="15">
        <v>257</v>
      </c>
      <c r="D6843" s="21">
        <v>8</v>
      </c>
      <c r="E6843" s="22">
        <v>45192</v>
      </c>
      <c r="F6843" s="26">
        <v>17</v>
      </c>
      <c r="G6843" s="24">
        <v>0.16</v>
      </c>
      <c r="H6843">
        <f>VLOOKUP($B6843,產品!$A$1:$E$61,4,FALSE)*(1-$G6843)*$F6843</f>
        <v>214200</v>
      </c>
      <c r="I6843" s="58">
        <f>$H6843-VLOOKUP($B6843,產品!$A$2:$E$61,5,FALSE)*F6843-$R6843</f>
        <v>33558</v>
      </c>
      <c r="J6843">
        <f t="shared" si="318"/>
        <v>2023</v>
      </c>
      <c r="P6843" t="str">
        <f>MID(VLOOKUP($D6843,業務!$A$1:$E$11,2,FALSE),FIND("/",VLOOKUP($D6843,業務!$A$1:$E$11,2,FALSE))+1,2)</f>
        <v>專員</v>
      </c>
      <c r="Q6843">
        <f t="shared" si="319"/>
        <v>0.01</v>
      </c>
      <c r="R6843">
        <f t="shared" si="320"/>
        <v>2142</v>
      </c>
    </row>
    <row r="6844" spans="1:18" ht="15.75" customHeight="1">
      <c r="A6844" s="19">
        <v>6843</v>
      </c>
      <c r="B6844" s="4">
        <v>44</v>
      </c>
      <c r="C6844" s="15">
        <v>291</v>
      </c>
      <c r="D6844" s="21">
        <v>2</v>
      </c>
      <c r="E6844" s="22">
        <v>45192</v>
      </c>
      <c r="F6844" s="26">
        <v>5</v>
      </c>
      <c r="G6844" s="24">
        <v>0.05</v>
      </c>
      <c r="H6844">
        <f>VLOOKUP($B6844,產品!$A$1:$E$61,4,FALSE)*(1-$G6844)*$F6844</f>
        <v>95000</v>
      </c>
      <c r="I6844" s="58">
        <f>$H6844-VLOOKUP($B6844,產品!$A$2:$E$61,5,FALSE)*F6844-$R6844</f>
        <v>28575</v>
      </c>
      <c r="J6844">
        <f t="shared" si="318"/>
        <v>2023</v>
      </c>
      <c r="P6844" t="str">
        <f>MID(VLOOKUP($D6844,業務!$A$1:$E$11,2,FALSE),FIND("/",VLOOKUP($D6844,業務!$A$1:$E$11,2,FALSE))+1,2)</f>
        <v>經理</v>
      </c>
      <c r="Q6844">
        <f t="shared" si="319"/>
        <v>1.4999999999999999E-2</v>
      </c>
      <c r="R6844">
        <f t="shared" si="320"/>
        <v>1425</v>
      </c>
    </row>
    <row r="6845" spans="1:18" ht="15.75" customHeight="1">
      <c r="A6845" s="19">
        <v>6844</v>
      </c>
      <c r="B6845" s="4">
        <v>4</v>
      </c>
      <c r="C6845" s="15">
        <v>114</v>
      </c>
      <c r="D6845" s="21">
        <v>5</v>
      </c>
      <c r="E6845" s="22">
        <v>45192</v>
      </c>
      <c r="F6845" s="26">
        <v>60</v>
      </c>
      <c r="G6845" s="24">
        <v>0.06</v>
      </c>
      <c r="H6845">
        <f>VLOOKUP($B6845,產品!$A$1:$E$61,4,FALSE)*(1-$G6845)*$F6845</f>
        <v>56400</v>
      </c>
      <c r="I6845" s="58">
        <f>$H6845-VLOOKUP($B6845,產品!$A$2:$E$61,5,FALSE)*F6845-$R6845</f>
        <v>31836</v>
      </c>
      <c r="J6845">
        <f t="shared" si="318"/>
        <v>2023</v>
      </c>
      <c r="P6845" t="str">
        <f>MID(VLOOKUP($D6845,業務!$A$1:$E$11,2,FALSE),FIND("/",VLOOKUP($D6845,業務!$A$1:$E$11,2,FALSE))+1,2)</f>
        <v>專員</v>
      </c>
      <c r="Q6845">
        <f t="shared" si="319"/>
        <v>0.01</v>
      </c>
      <c r="R6845">
        <f t="shared" si="320"/>
        <v>564</v>
      </c>
    </row>
    <row r="6846" spans="1:18" ht="15.75" customHeight="1">
      <c r="A6846" s="19">
        <v>6845</v>
      </c>
      <c r="B6846" s="4">
        <v>44</v>
      </c>
      <c r="C6846" s="15">
        <v>135</v>
      </c>
      <c r="D6846" s="21">
        <v>10</v>
      </c>
      <c r="E6846" s="22">
        <v>45192</v>
      </c>
      <c r="F6846" s="26">
        <v>7</v>
      </c>
      <c r="G6846" s="24">
        <v>0.14000000000000001</v>
      </c>
      <c r="H6846">
        <f>VLOOKUP($B6846,產品!$A$1:$E$61,4,FALSE)*(1-$G6846)*$F6846</f>
        <v>120400</v>
      </c>
      <c r="I6846" s="58">
        <f>$H6846-VLOOKUP($B6846,產品!$A$2:$E$61,5,FALSE)*F6846-$R6846</f>
        <v>28196</v>
      </c>
      <c r="J6846">
        <f t="shared" si="318"/>
        <v>2023</v>
      </c>
      <c r="P6846" t="str">
        <f>MID(VLOOKUP($D6846,業務!$A$1:$E$11,2,FALSE),FIND("/",VLOOKUP($D6846,業務!$A$1:$E$11,2,FALSE))+1,2)</f>
        <v>專員</v>
      </c>
      <c r="Q6846">
        <f t="shared" si="319"/>
        <v>0.01</v>
      </c>
      <c r="R6846">
        <f t="shared" si="320"/>
        <v>1204</v>
      </c>
    </row>
    <row r="6847" spans="1:18" ht="15.75" customHeight="1">
      <c r="A6847" s="19">
        <v>6846</v>
      </c>
      <c r="B6847" s="4">
        <v>4</v>
      </c>
      <c r="C6847" s="15">
        <v>112</v>
      </c>
      <c r="D6847" s="21">
        <v>1</v>
      </c>
      <c r="E6847" s="33">
        <v>45192</v>
      </c>
      <c r="F6847" s="14">
        <v>175</v>
      </c>
      <c r="G6847" s="34">
        <v>0.09</v>
      </c>
      <c r="H6847">
        <f>VLOOKUP($B6847,產品!$A$1:$E$61,4,FALSE)*(1-$G6847)*$F6847</f>
        <v>159250</v>
      </c>
      <c r="I6847" s="58">
        <f>$H6847-VLOOKUP($B6847,產品!$A$2:$E$61,5,FALSE)*F6847-$R6847</f>
        <v>87657.5</v>
      </c>
      <c r="J6847">
        <f t="shared" si="318"/>
        <v>2023</v>
      </c>
      <c r="P6847" t="str">
        <f>MID(VLOOKUP($D6847,業務!$A$1:$E$11,2,FALSE),FIND("/",VLOOKUP($D6847,業務!$A$1:$E$11,2,FALSE))+1,2)</f>
        <v>專員</v>
      </c>
      <c r="Q6847">
        <f t="shared" si="319"/>
        <v>0.01</v>
      </c>
      <c r="R6847">
        <f t="shared" si="320"/>
        <v>1592.5</v>
      </c>
    </row>
    <row r="6848" spans="1:18" ht="15.75" customHeight="1">
      <c r="A6848" s="19">
        <v>6847</v>
      </c>
      <c r="B6848" s="4">
        <v>11</v>
      </c>
      <c r="C6848" s="15">
        <v>7</v>
      </c>
      <c r="D6848" s="21">
        <v>1</v>
      </c>
      <c r="E6848" s="33">
        <v>45192</v>
      </c>
      <c r="F6848" s="14">
        <v>200</v>
      </c>
      <c r="G6848" s="34">
        <v>0.19</v>
      </c>
      <c r="H6848">
        <f>VLOOKUP($B6848,產品!$A$1:$E$61,4,FALSE)*(1-$G6848)*$F6848</f>
        <v>162000</v>
      </c>
      <c r="I6848" s="58">
        <f>$H6848-VLOOKUP($B6848,產品!$A$2:$E$61,5,FALSE)*F6848-$R6848</f>
        <v>80380</v>
      </c>
      <c r="J6848">
        <f t="shared" si="318"/>
        <v>2023</v>
      </c>
      <c r="P6848" t="str">
        <f>MID(VLOOKUP($D6848,業務!$A$1:$E$11,2,FALSE),FIND("/",VLOOKUP($D6848,業務!$A$1:$E$11,2,FALSE))+1,2)</f>
        <v>專員</v>
      </c>
      <c r="Q6848">
        <f t="shared" si="319"/>
        <v>0.01</v>
      </c>
      <c r="R6848">
        <f t="shared" si="320"/>
        <v>1620</v>
      </c>
    </row>
    <row r="6849" spans="1:18" ht="15.75" customHeight="1">
      <c r="A6849" s="19">
        <v>6848</v>
      </c>
      <c r="B6849" s="4">
        <v>23</v>
      </c>
      <c r="C6849" s="15">
        <v>116</v>
      </c>
      <c r="D6849" s="21">
        <v>6</v>
      </c>
      <c r="E6849" s="33">
        <v>45192</v>
      </c>
      <c r="F6849" s="14">
        <v>17</v>
      </c>
      <c r="G6849" s="34">
        <v>0.15</v>
      </c>
      <c r="H6849">
        <f>VLOOKUP($B6849,產品!$A$1:$E$61,4,FALSE)*(1-$G6849)*$F6849</f>
        <v>26010</v>
      </c>
      <c r="I6849" s="58">
        <f>$H6849-VLOOKUP($B6849,產品!$A$2:$E$61,5,FALSE)*F6849-$R6849</f>
        <v>13509.9</v>
      </c>
      <c r="J6849">
        <f t="shared" si="318"/>
        <v>2023</v>
      </c>
      <c r="P6849" t="str">
        <f>MID(VLOOKUP($D6849,業務!$A$1:$E$11,2,FALSE),FIND("/",VLOOKUP($D6849,業務!$A$1:$E$11,2,FALSE))+1,2)</f>
        <v>專員</v>
      </c>
      <c r="Q6849">
        <f t="shared" si="319"/>
        <v>0.01</v>
      </c>
      <c r="R6849">
        <f t="shared" si="320"/>
        <v>260.10000000000002</v>
      </c>
    </row>
    <row r="6850" spans="1:18" ht="15.75" customHeight="1">
      <c r="A6850" s="19">
        <v>6849</v>
      </c>
      <c r="B6850" s="4">
        <v>3</v>
      </c>
      <c r="C6850" s="15">
        <v>291</v>
      </c>
      <c r="D6850" s="21">
        <v>7</v>
      </c>
      <c r="E6850" s="22">
        <v>45193</v>
      </c>
      <c r="F6850" s="26">
        <v>100</v>
      </c>
      <c r="G6850" s="24">
        <v>0.08</v>
      </c>
      <c r="H6850">
        <f>VLOOKUP($B6850,產品!$A$1:$E$61,4,FALSE)*(1-$G6850)*$F6850</f>
        <v>92000</v>
      </c>
      <c r="I6850" s="58">
        <f>$H6850-VLOOKUP($B6850,產品!$A$2:$E$61,5,FALSE)*F6850-$R6850</f>
        <v>50896</v>
      </c>
      <c r="J6850">
        <f t="shared" si="318"/>
        <v>2023</v>
      </c>
      <c r="P6850" t="str">
        <f>MID(VLOOKUP($D6850,業務!$A$1:$E$11,2,FALSE),FIND("/",VLOOKUP($D6850,業務!$A$1:$E$11,2,FALSE))+1,2)</f>
        <v>副理</v>
      </c>
      <c r="Q6850">
        <f t="shared" si="319"/>
        <v>1.2E-2</v>
      </c>
      <c r="R6850">
        <f t="shared" si="320"/>
        <v>1104</v>
      </c>
    </row>
    <row r="6851" spans="1:18" ht="15.75" customHeight="1">
      <c r="A6851" s="19">
        <v>6850</v>
      </c>
      <c r="B6851" s="4">
        <v>49</v>
      </c>
      <c r="C6851" s="15">
        <v>119</v>
      </c>
      <c r="D6851" s="21">
        <v>6</v>
      </c>
      <c r="E6851" s="33">
        <v>45193</v>
      </c>
      <c r="F6851" s="14">
        <v>7</v>
      </c>
      <c r="G6851" s="34">
        <v>7.0000000000000007E-2</v>
      </c>
      <c r="H6851">
        <f>VLOOKUP($B6851,產品!$A$1:$E$61,4,FALSE)*(1-$G6851)*$F6851</f>
        <v>97649.999999999985</v>
      </c>
      <c r="I6851" s="58">
        <f>$H6851-VLOOKUP($B6851,產品!$A$2:$E$61,5,FALSE)*F6851-$R6851</f>
        <v>23173.499999999985</v>
      </c>
      <c r="J6851">
        <f t="shared" ref="J6851:J6914" si="321">YEAR(E6851)</f>
        <v>2023</v>
      </c>
      <c r="P6851" t="str">
        <f>MID(VLOOKUP($D6851,業務!$A$1:$E$11,2,FALSE),FIND("/",VLOOKUP($D6851,業務!$A$1:$E$11,2,FALSE))+1,2)</f>
        <v>專員</v>
      </c>
      <c r="Q6851">
        <f t="shared" ref="Q6851:Q6914" si="322">IF($P6851="專員",1%,IF($P6851="副理",1.2%,IF($P6851="經理",1.5%,IF($P6851="協理",1.6%,0))))</f>
        <v>0.01</v>
      </c>
      <c r="R6851">
        <f t="shared" ref="R6851:R6914" si="323">$H6851*$Q6851</f>
        <v>976.49999999999989</v>
      </c>
    </row>
    <row r="6852" spans="1:18" ht="15.75" customHeight="1">
      <c r="A6852" s="19">
        <v>6851</v>
      </c>
      <c r="B6852" s="4">
        <v>42</v>
      </c>
      <c r="C6852" s="15">
        <v>4</v>
      </c>
      <c r="D6852" s="21">
        <v>2</v>
      </c>
      <c r="E6852" s="22">
        <v>45194</v>
      </c>
      <c r="F6852" s="23">
        <v>1</v>
      </c>
      <c r="G6852" s="24">
        <v>0.13</v>
      </c>
      <c r="H6852">
        <f>VLOOKUP($B6852,產品!$A$1:$E$61,4,FALSE)*(1-$G6852)*$F6852</f>
        <v>13050</v>
      </c>
      <c r="I6852" s="58">
        <f>$H6852-VLOOKUP($B6852,產品!$A$2:$E$61,5,FALSE)*F6852-$R6852</f>
        <v>3104.25</v>
      </c>
      <c r="J6852">
        <f t="shared" si="321"/>
        <v>2023</v>
      </c>
      <c r="P6852" t="str">
        <f>MID(VLOOKUP($D6852,業務!$A$1:$E$11,2,FALSE),FIND("/",VLOOKUP($D6852,業務!$A$1:$E$11,2,FALSE))+1,2)</f>
        <v>經理</v>
      </c>
      <c r="Q6852">
        <f t="shared" si="322"/>
        <v>1.4999999999999999E-2</v>
      </c>
      <c r="R6852">
        <f t="shared" si="323"/>
        <v>195.75</v>
      </c>
    </row>
    <row r="6853" spans="1:18" ht="15.75" customHeight="1">
      <c r="A6853" s="19">
        <v>6852</v>
      </c>
      <c r="B6853" s="4">
        <v>18</v>
      </c>
      <c r="C6853" s="15">
        <v>257</v>
      </c>
      <c r="D6853" s="21">
        <v>8</v>
      </c>
      <c r="E6853" s="22">
        <v>45194</v>
      </c>
      <c r="F6853" s="23">
        <v>10</v>
      </c>
      <c r="G6853" s="24">
        <v>0.12</v>
      </c>
      <c r="H6853">
        <f>VLOOKUP($B6853,產品!$A$1:$E$61,4,FALSE)*(1-$G6853)*$F6853</f>
        <v>15840</v>
      </c>
      <c r="I6853" s="58">
        <f>$H6853-VLOOKUP($B6853,產品!$A$2:$E$61,5,FALSE)*F6853-$R6853</f>
        <v>8481.6</v>
      </c>
      <c r="J6853">
        <f t="shared" si="321"/>
        <v>2023</v>
      </c>
      <c r="P6853" t="str">
        <f>MID(VLOOKUP($D6853,業務!$A$1:$E$11,2,FALSE),FIND("/",VLOOKUP($D6853,業務!$A$1:$E$11,2,FALSE))+1,2)</f>
        <v>專員</v>
      </c>
      <c r="Q6853">
        <f t="shared" si="322"/>
        <v>0.01</v>
      </c>
      <c r="R6853">
        <f t="shared" si="323"/>
        <v>158.4</v>
      </c>
    </row>
    <row r="6854" spans="1:18" ht="15.75" customHeight="1">
      <c r="A6854" s="19">
        <v>6853</v>
      </c>
      <c r="B6854" s="4">
        <v>59</v>
      </c>
      <c r="C6854" s="15">
        <v>112</v>
      </c>
      <c r="D6854" s="21">
        <v>6</v>
      </c>
      <c r="E6854" s="22">
        <v>45194</v>
      </c>
      <c r="F6854" s="26">
        <v>9</v>
      </c>
      <c r="G6854" s="24">
        <v>0.12</v>
      </c>
      <c r="H6854">
        <f>VLOOKUP($B6854,產品!$A$1:$E$61,4,FALSE)*(1-$G6854)*$F6854</f>
        <v>190080</v>
      </c>
      <c r="I6854" s="58">
        <f>$H6854-VLOOKUP($B6854,產品!$A$2:$E$61,5,FALSE)*F6854-$R6854</f>
        <v>36979.199999999997</v>
      </c>
      <c r="J6854">
        <f t="shared" si="321"/>
        <v>2023</v>
      </c>
      <c r="P6854" t="str">
        <f>MID(VLOOKUP($D6854,業務!$A$1:$E$11,2,FALSE),FIND("/",VLOOKUP($D6854,業務!$A$1:$E$11,2,FALSE))+1,2)</f>
        <v>專員</v>
      </c>
      <c r="Q6854">
        <f t="shared" si="322"/>
        <v>0.01</v>
      </c>
      <c r="R6854">
        <f t="shared" si="323"/>
        <v>1900.8</v>
      </c>
    </row>
    <row r="6855" spans="1:18" ht="15.75" customHeight="1">
      <c r="A6855" s="19">
        <v>6854</v>
      </c>
      <c r="B6855" s="4">
        <v>20</v>
      </c>
      <c r="C6855" s="15">
        <v>3</v>
      </c>
      <c r="D6855" s="21">
        <v>4</v>
      </c>
      <c r="E6855" s="22">
        <v>45194</v>
      </c>
      <c r="F6855" s="26">
        <v>60</v>
      </c>
      <c r="G6855" s="24">
        <v>0.09</v>
      </c>
      <c r="H6855">
        <f>VLOOKUP($B6855,產品!$A$1:$E$61,4,FALSE)*(1-$G6855)*$F6855</f>
        <v>98280</v>
      </c>
      <c r="I6855" s="58">
        <f>$H6855-VLOOKUP($B6855,產品!$A$2:$E$61,5,FALSE)*F6855-$R6855</f>
        <v>53900.639999999999</v>
      </c>
      <c r="J6855">
        <f t="shared" si="321"/>
        <v>2023</v>
      </c>
      <c r="P6855" t="str">
        <f>MID(VLOOKUP($D6855,業務!$A$1:$E$11,2,FALSE),FIND("/",VLOOKUP($D6855,業務!$A$1:$E$11,2,FALSE))+1,2)</f>
        <v>副理</v>
      </c>
      <c r="Q6855">
        <f t="shared" si="322"/>
        <v>1.2E-2</v>
      </c>
      <c r="R6855">
        <f t="shared" si="323"/>
        <v>1179.3600000000001</v>
      </c>
    </row>
    <row r="6856" spans="1:18" ht="15.75" customHeight="1">
      <c r="A6856" s="19">
        <v>6855</v>
      </c>
      <c r="B6856" s="4">
        <v>43</v>
      </c>
      <c r="C6856" s="15">
        <v>5</v>
      </c>
      <c r="D6856" s="21">
        <v>4</v>
      </c>
      <c r="E6856" s="22">
        <v>45195</v>
      </c>
      <c r="F6856" s="26">
        <v>3</v>
      </c>
      <c r="G6856" s="24">
        <v>0.1</v>
      </c>
      <c r="H6856">
        <f>VLOOKUP($B6856,產品!$A$1:$E$61,4,FALSE)*(1-$G6856)*$F6856</f>
        <v>48600</v>
      </c>
      <c r="I6856" s="58">
        <f>$H6856-VLOOKUP($B6856,產品!$A$2:$E$61,5,FALSE)*F6856-$R6856</f>
        <v>12916.8</v>
      </c>
      <c r="J6856">
        <f t="shared" si="321"/>
        <v>2023</v>
      </c>
      <c r="P6856" t="str">
        <f>MID(VLOOKUP($D6856,業務!$A$1:$E$11,2,FALSE),FIND("/",VLOOKUP($D6856,業務!$A$1:$E$11,2,FALSE))+1,2)</f>
        <v>副理</v>
      </c>
      <c r="Q6856">
        <f t="shared" si="322"/>
        <v>1.2E-2</v>
      </c>
      <c r="R6856">
        <f t="shared" si="323"/>
        <v>583.20000000000005</v>
      </c>
    </row>
    <row r="6857" spans="1:18" ht="15.75" customHeight="1">
      <c r="A6857" s="19">
        <v>6856</v>
      </c>
      <c r="B6857" s="4">
        <v>16</v>
      </c>
      <c r="C6857" s="15">
        <v>4</v>
      </c>
      <c r="D6857" s="21">
        <v>1</v>
      </c>
      <c r="E6857" s="22">
        <v>45195</v>
      </c>
      <c r="F6857" s="26">
        <v>100</v>
      </c>
      <c r="G6857" s="24">
        <v>0.16</v>
      </c>
      <c r="H6857">
        <f>VLOOKUP($B6857,產品!$A$1:$E$61,4,FALSE)*(1-$G6857)*$F6857</f>
        <v>151200</v>
      </c>
      <c r="I6857" s="58">
        <f>$H6857-VLOOKUP($B6857,產品!$A$2:$E$61,5,FALSE)*F6857-$R6857</f>
        <v>77688</v>
      </c>
      <c r="J6857">
        <f t="shared" si="321"/>
        <v>2023</v>
      </c>
      <c r="P6857" t="str">
        <f>MID(VLOOKUP($D6857,業務!$A$1:$E$11,2,FALSE),FIND("/",VLOOKUP($D6857,業務!$A$1:$E$11,2,FALSE))+1,2)</f>
        <v>專員</v>
      </c>
      <c r="Q6857">
        <f t="shared" si="322"/>
        <v>0.01</v>
      </c>
      <c r="R6857">
        <f t="shared" si="323"/>
        <v>1512</v>
      </c>
    </row>
    <row r="6858" spans="1:18" ht="15.75" customHeight="1">
      <c r="A6858" s="19">
        <v>6857</v>
      </c>
      <c r="B6858" s="4">
        <v>10</v>
      </c>
      <c r="C6858" s="15">
        <v>265</v>
      </c>
      <c r="D6858" s="21">
        <v>8</v>
      </c>
      <c r="E6858" s="33">
        <v>45195</v>
      </c>
      <c r="F6858" s="14">
        <v>50</v>
      </c>
      <c r="G6858" s="34">
        <v>0.1</v>
      </c>
      <c r="H6858">
        <f>VLOOKUP($B6858,產品!$A$1:$E$61,4,FALSE)*(1-$G6858)*$F6858</f>
        <v>45000</v>
      </c>
      <c r="I6858" s="58">
        <f>$H6858-VLOOKUP($B6858,產品!$A$2:$E$61,5,FALSE)*F6858-$R6858</f>
        <v>24550</v>
      </c>
      <c r="J6858">
        <f t="shared" si="321"/>
        <v>2023</v>
      </c>
      <c r="P6858" t="str">
        <f>MID(VLOOKUP($D6858,業務!$A$1:$E$11,2,FALSE),FIND("/",VLOOKUP($D6858,業務!$A$1:$E$11,2,FALSE))+1,2)</f>
        <v>專員</v>
      </c>
      <c r="Q6858">
        <f t="shared" si="322"/>
        <v>0.01</v>
      </c>
      <c r="R6858">
        <f t="shared" si="323"/>
        <v>450</v>
      </c>
    </row>
    <row r="6859" spans="1:18" ht="15.75" customHeight="1">
      <c r="A6859" s="19">
        <v>6858</v>
      </c>
      <c r="B6859" s="4">
        <v>59</v>
      </c>
      <c r="C6859" s="15">
        <v>12</v>
      </c>
      <c r="D6859" s="21">
        <v>8</v>
      </c>
      <c r="E6859" s="33">
        <v>45195</v>
      </c>
      <c r="F6859" s="14">
        <v>4</v>
      </c>
      <c r="G6859" s="34">
        <v>0.17</v>
      </c>
      <c r="H6859">
        <f>VLOOKUP($B6859,產品!$A$1:$E$61,4,FALSE)*(1-$G6859)*$F6859</f>
        <v>79680</v>
      </c>
      <c r="I6859" s="58">
        <f>$H6859-VLOOKUP($B6859,產品!$A$2:$E$61,5,FALSE)*F6859-$R6859</f>
        <v>11683.2</v>
      </c>
      <c r="J6859">
        <f t="shared" si="321"/>
        <v>2023</v>
      </c>
      <c r="P6859" t="str">
        <f>MID(VLOOKUP($D6859,業務!$A$1:$E$11,2,FALSE),FIND("/",VLOOKUP($D6859,業務!$A$1:$E$11,2,FALSE))+1,2)</f>
        <v>專員</v>
      </c>
      <c r="Q6859">
        <f t="shared" si="322"/>
        <v>0.01</v>
      </c>
      <c r="R6859">
        <f t="shared" si="323"/>
        <v>796.80000000000007</v>
      </c>
    </row>
    <row r="6860" spans="1:18" ht="15.75" customHeight="1">
      <c r="A6860" s="19">
        <v>6859</v>
      </c>
      <c r="B6860" s="4">
        <v>37</v>
      </c>
      <c r="C6860" s="15">
        <v>293</v>
      </c>
      <c r="D6860" s="21">
        <v>6</v>
      </c>
      <c r="E6860" s="33">
        <v>45196</v>
      </c>
      <c r="F6860" s="14">
        <v>8</v>
      </c>
      <c r="G6860" s="34">
        <v>0.08</v>
      </c>
      <c r="H6860">
        <f>VLOOKUP($B6860,產品!$A$1:$E$61,4,FALSE)*(1-$G6860)*$F6860</f>
        <v>88320</v>
      </c>
      <c r="I6860" s="58">
        <f>$H6860-VLOOKUP($B6860,產品!$A$2:$E$61,5,FALSE)*F6860-$R6860</f>
        <v>25036.799999999999</v>
      </c>
      <c r="J6860">
        <f t="shared" si="321"/>
        <v>2023</v>
      </c>
      <c r="P6860" t="str">
        <f>MID(VLOOKUP($D6860,業務!$A$1:$E$11,2,FALSE),FIND("/",VLOOKUP($D6860,業務!$A$1:$E$11,2,FALSE))+1,2)</f>
        <v>專員</v>
      </c>
      <c r="Q6860">
        <f t="shared" si="322"/>
        <v>0.01</v>
      </c>
      <c r="R6860">
        <f t="shared" si="323"/>
        <v>883.2</v>
      </c>
    </row>
    <row r="6861" spans="1:18" ht="15.75" customHeight="1">
      <c r="A6861" s="19">
        <v>6860</v>
      </c>
      <c r="B6861" s="4">
        <v>54</v>
      </c>
      <c r="C6861" s="15">
        <v>284</v>
      </c>
      <c r="D6861" s="21">
        <v>3</v>
      </c>
      <c r="E6861" s="33">
        <v>45196</v>
      </c>
      <c r="F6861" s="14">
        <v>4</v>
      </c>
      <c r="G6861" s="34">
        <v>0.13</v>
      </c>
      <c r="H6861">
        <f>VLOOKUP($B6861,產品!$A$1:$E$61,4,FALSE)*(1-$G6861)*$F6861</f>
        <v>62640</v>
      </c>
      <c r="I6861" s="58">
        <f>$H6861-VLOOKUP($B6861,產品!$A$2:$E$61,5,FALSE)*F6861-$R6861</f>
        <v>11237.76</v>
      </c>
      <c r="J6861">
        <f t="shared" si="321"/>
        <v>2023</v>
      </c>
      <c r="P6861" t="str">
        <f>MID(VLOOKUP($D6861,業務!$A$1:$E$11,2,FALSE),FIND("/",VLOOKUP($D6861,業務!$A$1:$E$11,2,FALSE))+1,2)</f>
        <v>協理</v>
      </c>
      <c r="Q6861">
        <f t="shared" si="322"/>
        <v>1.6E-2</v>
      </c>
      <c r="R6861">
        <f t="shared" si="323"/>
        <v>1002.24</v>
      </c>
    </row>
    <row r="6862" spans="1:18" ht="15.75" customHeight="1">
      <c r="A6862" s="19">
        <v>6861</v>
      </c>
      <c r="B6862" s="4">
        <v>4</v>
      </c>
      <c r="C6862" s="15">
        <v>118</v>
      </c>
      <c r="D6862" s="21">
        <v>10</v>
      </c>
      <c r="E6862" s="22">
        <v>45197</v>
      </c>
      <c r="F6862" s="23">
        <v>30</v>
      </c>
      <c r="G6862" s="24">
        <v>7.0000000000000007E-2</v>
      </c>
      <c r="H6862">
        <f>VLOOKUP($B6862,產品!$A$1:$E$61,4,FALSE)*(1-$G6862)*$F6862</f>
        <v>27899.999999999996</v>
      </c>
      <c r="I6862" s="58">
        <f>$H6862-VLOOKUP($B6862,產品!$A$2:$E$61,5,FALSE)*F6862-$R6862</f>
        <v>15620.999999999996</v>
      </c>
      <c r="J6862">
        <f t="shared" si="321"/>
        <v>2023</v>
      </c>
      <c r="P6862" t="str">
        <f>MID(VLOOKUP($D6862,業務!$A$1:$E$11,2,FALSE),FIND("/",VLOOKUP($D6862,業務!$A$1:$E$11,2,FALSE))+1,2)</f>
        <v>專員</v>
      </c>
      <c r="Q6862">
        <f t="shared" si="322"/>
        <v>0.01</v>
      </c>
      <c r="R6862">
        <f t="shared" si="323"/>
        <v>278.99999999999994</v>
      </c>
    </row>
    <row r="6863" spans="1:18" ht="15.75" customHeight="1">
      <c r="A6863" s="19">
        <v>6862</v>
      </c>
      <c r="B6863" s="4">
        <v>33</v>
      </c>
      <c r="C6863" s="15">
        <v>2</v>
      </c>
      <c r="D6863" s="21">
        <v>7</v>
      </c>
      <c r="E6863" s="22">
        <v>45197</v>
      </c>
      <c r="F6863" s="26">
        <v>5</v>
      </c>
      <c r="G6863" s="24">
        <v>0.13</v>
      </c>
      <c r="H6863">
        <f>VLOOKUP($B6863,產品!$A$1:$E$61,4,FALSE)*(1-$G6863)*$F6863</f>
        <v>32625</v>
      </c>
      <c r="I6863" s="58">
        <f>$H6863-VLOOKUP($B6863,產品!$A$2:$E$61,5,FALSE)*F6863-$R6863</f>
        <v>9733.5</v>
      </c>
      <c r="J6863">
        <f t="shared" si="321"/>
        <v>2023</v>
      </c>
      <c r="P6863" t="str">
        <f>MID(VLOOKUP($D6863,業務!$A$1:$E$11,2,FALSE),FIND("/",VLOOKUP($D6863,業務!$A$1:$E$11,2,FALSE))+1,2)</f>
        <v>副理</v>
      </c>
      <c r="Q6863">
        <f t="shared" si="322"/>
        <v>1.2E-2</v>
      </c>
      <c r="R6863">
        <f t="shared" si="323"/>
        <v>391.5</v>
      </c>
    </row>
    <row r="6864" spans="1:18" ht="15.75" customHeight="1">
      <c r="A6864" s="19">
        <v>6863</v>
      </c>
      <c r="B6864" s="4">
        <v>20</v>
      </c>
      <c r="C6864" s="15">
        <v>9</v>
      </c>
      <c r="D6864" s="21">
        <v>2</v>
      </c>
      <c r="E6864" s="22">
        <v>45197</v>
      </c>
      <c r="F6864" s="26">
        <v>90</v>
      </c>
      <c r="G6864" s="24">
        <v>0.2</v>
      </c>
      <c r="H6864">
        <f>VLOOKUP($B6864,產品!$A$1:$E$61,4,FALSE)*(1-$G6864)*$F6864</f>
        <v>129600</v>
      </c>
      <c r="I6864" s="58">
        <f>$H6864-VLOOKUP($B6864,產品!$A$2:$E$61,5,FALSE)*F6864-$R6864</f>
        <v>62856</v>
      </c>
      <c r="J6864">
        <f t="shared" si="321"/>
        <v>2023</v>
      </c>
      <c r="P6864" t="str">
        <f>MID(VLOOKUP($D6864,業務!$A$1:$E$11,2,FALSE),FIND("/",VLOOKUP($D6864,業務!$A$1:$E$11,2,FALSE))+1,2)</f>
        <v>經理</v>
      </c>
      <c r="Q6864">
        <f t="shared" si="322"/>
        <v>1.4999999999999999E-2</v>
      </c>
      <c r="R6864">
        <f t="shared" si="323"/>
        <v>1944</v>
      </c>
    </row>
    <row r="6865" spans="1:18" ht="15.75" customHeight="1">
      <c r="A6865" s="19">
        <v>6864</v>
      </c>
      <c r="B6865" s="4">
        <v>32</v>
      </c>
      <c r="C6865" s="15">
        <v>270</v>
      </c>
      <c r="D6865" s="21">
        <v>5</v>
      </c>
      <c r="E6865" s="33">
        <v>45198</v>
      </c>
      <c r="F6865" s="14">
        <v>10</v>
      </c>
      <c r="G6865" s="34">
        <v>0.17</v>
      </c>
      <c r="H6865">
        <f>VLOOKUP($B6865,產品!$A$1:$E$61,4,FALSE)*(1-$G6865)*$F6865</f>
        <v>62250</v>
      </c>
      <c r="I6865" s="58">
        <f>$H6865-VLOOKUP($B6865,產品!$A$2:$E$61,5,FALSE)*F6865-$R6865</f>
        <v>16627.5</v>
      </c>
      <c r="J6865">
        <f t="shared" si="321"/>
        <v>2023</v>
      </c>
      <c r="P6865" t="str">
        <f>MID(VLOOKUP($D6865,業務!$A$1:$E$11,2,FALSE),FIND("/",VLOOKUP($D6865,業務!$A$1:$E$11,2,FALSE))+1,2)</f>
        <v>專員</v>
      </c>
      <c r="Q6865">
        <f t="shared" si="322"/>
        <v>0.01</v>
      </c>
      <c r="R6865">
        <f t="shared" si="323"/>
        <v>622.5</v>
      </c>
    </row>
    <row r="6866" spans="1:18" ht="15.75" customHeight="1">
      <c r="A6866" s="19">
        <v>6865</v>
      </c>
      <c r="B6866" s="4">
        <v>4</v>
      </c>
      <c r="C6866" s="15">
        <v>285</v>
      </c>
      <c r="D6866" s="21">
        <v>1</v>
      </c>
      <c r="E6866" s="22">
        <v>45199</v>
      </c>
      <c r="F6866" s="26">
        <v>12</v>
      </c>
      <c r="G6866" s="24">
        <v>0.14000000000000001</v>
      </c>
      <c r="H6866">
        <f>VLOOKUP($B6866,產品!$A$1:$E$61,4,FALSE)*(1-$G6866)*$F6866</f>
        <v>10320</v>
      </c>
      <c r="I6866" s="58">
        <f>$H6866-VLOOKUP($B6866,產品!$A$2:$E$61,5,FALSE)*F6866-$R6866</f>
        <v>5416.8</v>
      </c>
      <c r="J6866">
        <f t="shared" si="321"/>
        <v>2023</v>
      </c>
      <c r="P6866" t="str">
        <f>MID(VLOOKUP($D6866,業務!$A$1:$E$11,2,FALSE),FIND("/",VLOOKUP($D6866,業務!$A$1:$E$11,2,FALSE))+1,2)</f>
        <v>專員</v>
      </c>
      <c r="Q6866">
        <f t="shared" si="322"/>
        <v>0.01</v>
      </c>
      <c r="R6866">
        <f t="shared" si="323"/>
        <v>103.2</v>
      </c>
    </row>
    <row r="6867" spans="1:18" ht="15.75" customHeight="1">
      <c r="A6867" s="19">
        <v>6866</v>
      </c>
      <c r="B6867" s="4">
        <v>22</v>
      </c>
      <c r="C6867" s="15">
        <v>123</v>
      </c>
      <c r="D6867" s="21">
        <v>10</v>
      </c>
      <c r="E6867" s="22">
        <v>45199</v>
      </c>
      <c r="F6867" s="26">
        <v>70</v>
      </c>
      <c r="G6867" s="24">
        <v>0.15</v>
      </c>
      <c r="H6867">
        <f>VLOOKUP($B6867,產品!$A$1:$E$61,4,FALSE)*(1-$G6867)*$F6867</f>
        <v>107100</v>
      </c>
      <c r="I6867" s="58">
        <f>$H6867-VLOOKUP($B6867,產品!$A$2:$E$61,5,FALSE)*F6867-$R6867</f>
        <v>55629</v>
      </c>
      <c r="J6867">
        <f t="shared" si="321"/>
        <v>2023</v>
      </c>
      <c r="P6867" t="str">
        <f>MID(VLOOKUP($D6867,業務!$A$1:$E$11,2,FALSE),FIND("/",VLOOKUP($D6867,業務!$A$1:$E$11,2,FALSE))+1,2)</f>
        <v>專員</v>
      </c>
      <c r="Q6867">
        <f t="shared" si="322"/>
        <v>0.01</v>
      </c>
      <c r="R6867">
        <f t="shared" si="323"/>
        <v>1071</v>
      </c>
    </row>
    <row r="6868" spans="1:18" ht="15.75" customHeight="1">
      <c r="A6868" s="19">
        <v>6867</v>
      </c>
      <c r="B6868" s="4">
        <v>35</v>
      </c>
      <c r="C6868" s="15">
        <v>293</v>
      </c>
      <c r="D6868" s="21">
        <v>7</v>
      </c>
      <c r="E6868" s="22">
        <v>45199</v>
      </c>
      <c r="F6868" s="26">
        <v>5</v>
      </c>
      <c r="G6868" s="24">
        <v>0.2</v>
      </c>
      <c r="H6868">
        <f>VLOOKUP($B6868,產品!$A$1:$E$61,4,FALSE)*(1-$G6868)*$F6868</f>
        <v>34000</v>
      </c>
      <c r="I6868" s="58">
        <f>$H6868-VLOOKUP($B6868,產品!$A$2:$E$61,5,FALSE)*F6868-$R6868</f>
        <v>8092</v>
      </c>
      <c r="J6868">
        <f t="shared" si="321"/>
        <v>2023</v>
      </c>
      <c r="P6868" t="str">
        <f>MID(VLOOKUP($D6868,業務!$A$1:$E$11,2,FALSE),FIND("/",VLOOKUP($D6868,業務!$A$1:$E$11,2,FALSE))+1,2)</f>
        <v>副理</v>
      </c>
      <c r="Q6868">
        <f t="shared" si="322"/>
        <v>1.2E-2</v>
      </c>
      <c r="R6868">
        <f t="shared" si="323"/>
        <v>408</v>
      </c>
    </row>
    <row r="6869" spans="1:18" ht="15.75" customHeight="1">
      <c r="A6869" s="19">
        <v>6868</v>
      </c>
      <c r="B6869" s="4">
        <v>7</v>
      </c>
      <c r="C6869" s="15">
        <v>257</v>
      </c>
      <c r="D6869" s="21">
        <v>2</v>
      </c>
      <c r="E6869" s="33">
        <v>45199</v>
      </c>
      <c r="F6869" s="14">
        <v>11</v>
      </c>
      <c r="G6869" s="34">
        <v>0.05</v>
      </c>
      <c r="H6869">
        <f>VLOOKUP($B6869,產品!$A$1:$E$61,4,FALSE)*(1-$G6869)*$F6869</f>
        <v>10450</v>
      </c>
      <c r="I6869" s="58">
        <f>$H6869-VLOOKUP($B6869,產品!$A$2:$E$61,5,FALSE)*F6869-$R6869</f>
        <v>5893.25</v>
      </c>
      <c r="J6869">
        <f t="shared" si="321"/>
        <v>2023</v>
      </c>
      <c r="P6869" t="str">
        <f>MID(VLOOKUP($D6869,業務!$A$1:$E$11,2,FALSE),FIND("/",VLOOKUP($D6869,業務!$A$1:$E$11,2,FALSE))+1,2)</f>
        <v>經理</v>
      </c>
      <c r="Q6869">
        <f t="shared" si="322"/>
        <v>1.4999999999999999E-2</v>
      </c>
      <c r="R6869">
        <f t="shared" si="323"/>
        <v>156.75</v>
      </c>
    </row>
    <row r="6870" spans="1:18" ht="15.75" customHeight="1">
      <c r="A6870" s="19">
        <v>6869</v>
      </c>
      <c r="B6870" s="4">
        <v>14</v>
      </c>
      <c r="C6870" s="15">
        <v>257</v>
      </c>
      <c r="D6870" s="21">
        <v>7</v>
      </c>
      <c r="E6870" s="33">
        <v>45199</v>
      </c>
      <c r="F6870" s="14">
        <v>50</v>
      </c>
      <c r="G6870" s="34">
        <v>7.0000000000000007E-2</v>
      </c>
      <c r="H6870">
        <f>VLOOKUP($B6870,產品!$A$1:$E$61,4,FALSE)*(1-$G6870)*$F6870</f>
        <v>83700</v>
      </c>
      <c r="I6870" s="58">
        <f>$H6870-VLOOKUP($B6870,產品!$A$2:$E$61,5,FALSE)*F6870-$R6870</f>
        <v>46695.6</v>
      </c>
      <c r="J6870">
        <f t="shared" si="321"/>
        <v>2023</v>
      </c>
      <c r="P6870" t="str">
        <f>MID(VLOOKUP($D6870,業務!$A$1:$E$11,2,FALSE),FIND("/",VLOOKUP($D6870,業務!$A$1:$E$11,2,FALSE))+1,2)</f>
        <v>副理</v>
      </c>
      <c r="Q6870">
        <f t="shared" si="322"/>
        <v>1.2E-2</v>
      </c>
      <c r="R6870">
        <f t="shared" si="323"/>
        <v>1004.4</v>
      </c>
    </row>
    <row r="6871" spans="1:18" ht="15.75" customHeight="1">
      <c r="A6871" s="19">
        <v>6870</v>
      </c>
      <c r="B6871" s="4">
        <v>7</v>
      </c>
      <c r="C6871" s="15">
        <v>259</v>
      </c>
      <c r="D6871" s="21">
        <v>5</v>
      </c>
      <c r="E6871" s="22">
        <v>45200</v>
      </c>
      <c r="F6871" s="26">
        <v>200</v>
      </c>
      <c r="G6871" s="24">
        <v>0.14000000000000001</v>
      </c>
      <c r="H6871">
        <f>VLOOKUP($B6871,產品!$A$1:$E$61,4,FALSE)*(1-$G6871)*$F6871</f>
        <v>172000</v>
      </c>
      <c r="I6871" s="58">
        <f>$H6871-VLOOKUP($B6871,產品!$A$2:$E$61,5,FALSE)*F6871-$R6871</f>
        <v>90280</v>
      </c>
      <c r="J6871">
        <f t="shared" si="321"/>
        <v>2023</v>
      </c>
      <c r="P6871" t="str">
        <f>MID(VLOOKUP($D6871,業務!$A$1:$E$11,2,FALSE),FIND("/",VLOOKUP($D6871,業務!$A$1:$E$11,2,FALSE))+1,2)</f>
        <v>專員</v>
      </c>
      <c r="Q6871">
        <f t="shared" si="322"/>
        <v>0.01</v>
      </c>
      <c r="R6871">
        <f t="shared" si="323"/>
        <v>1720</v>
      </c>
    </row>
    <row r="6872" spans="1:18" ht="15.75" customHeight="1">
      <c r="A6872" s="19">
        <v>6871</v>
      </c>
      <c r="B6872" s="4">
        <v>42</v>
      </c>
      <c r="C6872" s="15">
        <v>123</v>
      </c>
      <c r="D6872" s="21">
        <v>8</v>
      </c>
      <c r="E6872" s="33">
        <v>45200</v>
      </c>
      <c r="F6872" s="14">
        <v>8</v>
      </c>
      <c r="G6872" s="34">
        <v>0.2</v>
      </c>
      <c r="H6872">
        <f>VLOOKUP($B6872,產品!$A$1:$E$61,4,FALSE)*(1-$G6872)*$F6872</f>
        <v>96000</v>
      </c>
      <c r="I6872" s="58">
        <f>$H6872-VLOOKUP($B6872,產品!$A$2:$E$61,5,FALSE)*F6872-$R6872</f>
        <v>17040</v>
      </c>
      <c r="J6872">
        <f t="shared" si="321"/>
        <v>2023</v>
      </c>
      <c r="P6872" t="str">
        <f>MID(VLOOKUP($D6872,業務!$A$1:$E$11,2,FALSE),FIND("/",VLOOKUP($D6872,業務!$A$1:$E$11,2,FALSE))+1,2)</f>
        <v>專員</v>
      </c>
      <c r="Q6872">
        <f t="shared" si="322"/>
        <v>0.01</v>
      </c>
      <c r="R6872">
        <f t="shared" si="323"/>
        <v>960</v>
      </c>
    </row>
    <row r="6873" spans="1:18" ht="15.75" customHeight="1">
      <c r="A6873" s="19">
        <v>6872</v>
      </c>
      <c r="B6873" s="4">
        <v>16</v>
      </c>
      <c r="C6873" s="15">
        <v>4</v>
      </c>
      <c r="D6873" s="21">
        <v>5</v>
      </c>
      <c r="E6873" s="33">
        <v>45200</v>
      </c>
      <c r="F6873" s="14">
        <v>50</v>
      </c>
      <c r="G6873" s="34">
        <v>0.1</v>
      </c>
      <c r="H6873">
        <f>VLOOKUP($B6873,產品!$A$1:$E$61,4,FALSE)*(1-$G6873)*$F6873</f>
        <v>81000</v>
      </c>
      <c r="I6873" s="58">
        <f>$H6873-VLOOKUP($B6873,產品!$A$2:$E$61,5,FALSE)*F6873-$R6873</f>
        <v>44190</v>
      </c>
      <c r="J6873">
        <f t="shared" si="321"/>
        <v>2023</v>
      </c>
      <c r="P6873" t="str">
        <f>MID(VLOOKUP($D6873,業務!$A$1:$E$11,2,FALSE),FIND("/",VLOOKUP($D6873,業務!$A$1:$E$11,2,FALSE))+1,2)</f>
        <v>專員</v>
      </c>
      <c r="Q6873">
        <f t="shared" si="322"/>
        <v>0.01</v>
      </c>
      <c r="R6873">
        <f t="shared" si="323"/>
        <v>810</v>
      </c>
    </row>
    <row r="6874" spans="1:18" ht="15.75" customHeight="1">
      <c r="A6874" s="19">
        <v>6873</v>
      </c>
      <c r="B6874" s="4">
        <v>6</v>
      </c>
      <c r="C6874" s="15">
        <v>123</v>
      </c>
      <c r="D6874" s="21">
        <v>4</v>
      </c>
      <c r="E6874" s="22">
        <v>45201</v>
      </c>
      <c r="F6874" s="26">
        <v>250</v>
      </c>
      <c r="G6874" s="24">
        <v>0.19</v>
      </c>
      <c r="H6874">
        <f>VLOOKUP($B6874,產品!$A$1:$E$61,4,FALSE)*(1-$G6874)*$F6874</f>
        <v>202500</v>
      </c>
      <c r="I6874" s="58">
        <f>$H6874-VLOOKUP($B6874,產品!$A$2:$E$61,5,FALSE)*F6874-$R6874</f>
        <v>100070</v>
      </c>
      <c r="J6874">
        <f t="shared" si="321"/>
        <v>2023</v>
      </c>
      <c r="P6874" t="str">
        <f>MID(VLOOKUP($D6874,業務!$A$1:$E$11,2,FALSE),FIND("/",VLOOKUP($D6874,業務!$A$1:$E$11,2,FALSE))+1,2)</f>
        <v>副理</v>
      </c>
      <c r="Q6874">
        <f t="shared" si="322"/>
        <v>1.2E-2</v>
      </c>
      <c r="R6874">
        <f t="shared" si="323"/>
        <v>2430</v>
      </c>
    </row>
    <row r="6875" spans="1:18" ht="15.75" customHeight="1">
      <c r="A6875" s="19">
        <v>6874</v>
      </c>
      <c r="B6875" s="4">
        <v>43</v>
      </c>
      <c r="C6875" s="15">
        <v>283</v>
      </c>
      <c r="D6875" s="21">
        <v>10</v>
      </c>
      <c r="E6875" s="22">
        <v>45201</v>
      </c>
      <c r="F6875" s="26">
        <v>7</v>
      </c>
      <c r="G6875" s="24">
        <v>0.18</v>
      </c>
      <c r="H6875">
        <f>VLOOKUP($B6875,產品!$A$1:$E$61,4,FALSE)*(1-$G6875)*$F6875</f>
        <v>103320.00000000001</v>
      </c>
      <c r="I6875" s="58">
        <f>$H6875-VLOOKUP($B6875,產品!$A$2:$E$61,5,FALSE)*F6875-$R6875</f>
        <v>20386.800000000014</v>
      </c>
      <c r="J6875">
        <f t="shared" si="321"/>
        <v>2023</v>
      </c>
      <c r="P6875" t="str">
        <f>MID(VLOOKUP($D6875,業務!$A$1:$E$11,2,FALSE),FIND("/",VLOOKUP($D6875,業務!$A$1:$E$11,2,FALSE))+1,2)</f>
        <v>專員</v>
      </c>
      <c r="Q6875">
        <f t="shared" si="322"/>
        <v>0.01</v>
      </c>
      <c r="R6875">
        <f t="shared" si="323"/>
        <v>1033.2000000000003</v>
      </c>
    </row>
    <row r="6876" spans="1:18" ht="15.75" customHeight="1">
      <c r="A6876" s="19">
        <v>6875</v>
      </c>
      <c r="B6876" s="4">
        <v>39</v>
      </c>
      <c r="C6876" s="15">
        <v>12</v>
      </c>
      <c r="D6876" s="21">
        <v>8</v>
      </c>
      <c r="E6876" s="22">
        <v>45202</v>
      </c>
      <c r="F6876" s="23">
        <v>15</v>
      </c>
      <c r="G6876" s="24">
        <v>0.16</v>
      </c>
      <c r="H6876">
        <f>VLOOKUP($B6876,產品!$A$1:$E$61,4,FALSE)*(1-$G6876)*$F6876</f>
        <v>226800</v>
      </c>
      <c r="I6876" s="58">
        <f>$H6876-VLOOKUP($B6876,產品!$A$2:$E$61,5,FALSE)*F6876-$R6876</f>
        <v>49032</v>
      </c>
      <c r="J6876">
        <f t="shared" si="321"/>
        <v>2023</v>
      </c>
      <c r="P6876" t="str">
        <f>MID(VLOOKUP($D6876,業務!$A$1:$E$11,2,FALSE),FIND("/",VLOOKUP($D6876,業務!$A$1:$E$11,2,FALSE))+1,2)</f>
        <v>專員</v>
      </c>
      <c r="Q6876">
        <f t="shared" si="322"/>
        <v>0.01</v>
      </c>
      <c r="R6876">
        <f t="shared" si="323"/>
        <v>2268</v>
      </c>
    </row>
    <row r="6877" spans="1:18" ht="15.75" customHeight="1">
      <c r="A6877" s="19">
        <v>6876</v>
      </c>
      <c r="B6877" s="4">
        <v>30</v>
      </c>
      <c r="C6877" s="15">
        <v>258</v>
      </c>
      <c r="D6877" s="21">
        <v>4</v>
      </c>
      <c r="E6877" s="22">
        <v>45202</v>
      </c>
      <c r="F6877" s="26">
        <v>40</v>
      </c>
      <c r="G6877" s="24">
        <v>0.17</v>
      </c>
      <c r="H6877">
        <f>VLOOKUP($B6877,產品!$A$1:$E$61,4,FALSE)*(1-$G6877)*$F6877</f>
        <v>215800</v>
      </c>
      <c r="I6877" s="58">
        <f>$H6877-VLOOKUP($B6877,產品!$A$2:$E$61,5,FALSE)*F6877-$R6877</f>
        <v>57210.400000000001</v>
      </c>
      <c r="J6877">
        <f t="shared" si="321"/>
        <v>2023</v>
      </c>
      <c r="P6877" t="str">
        <f>MID(VLOOKUP($D6877,業務!$A$1:$E$11,2,FALSE),FIND("/",VLOOKUP($D6877,業務!$A$1:$E$11,2,FALSE))+1,2)</f>
        <v>副理</v>
      </c>
      <c r="Q6877">
        <f t="shared" si="322"/>
        <v>1.2E-2</v>
      </c>
      <c r="R6877">
        <f t="shared" si="323"/>
        <v>2589.6</v>
      </c>
    </row>
    <row r="6878" spans="1:18" ht="15.75" customHeight="1">
      <c r="A6878" s="19">
        <v>6877</v>
      </c>
      <c r="B6878" s="4">
        <v>36</v>
      </c>
      <c r="C6878" s="15">
        <v>5</v>
      </c>
      <c r="D6878" s="21">
        <v>9</v>
      </c>
      <c r="E6878" s="33">
        <v>45203</v>
      </c>
      <c r="F6878" s="14">
        <v>12</v>
      </c>
      <c r="G6878" s="34">
        <v>0.05</v>
      </c>
      <c r="H6878">
        <f>VLOOKUP($B6878,產品!$A$1:$E$61,4,FALSE)*(1-$G6878)*$F6878</f>
        <v>102600</v>
      </c>
      <c r="I6878" s="58">
        <f>$H6878-VLOOKUP($B6878,產品!$A$2:$E$61,5,FALSE)*F6878-$R6878</f>
        <v>36261</v>
      </c>
      <c r="J6878">
        <f t="shared" si="321"/>
        <v>2023</v>
      </c>
      <c r="P6878" t="str">
        <f>MID(VLOOKUP($D6878,業務!$A$1:$E$11,2,FALSE),FIND("/",VLOOKUP($D6878,業務!$A$1:$E$11,2,FALSE))+1,2)</f>
        <v>經理</v>
      </c>
      <c r="Q6878">
        <f t="shared" si="322"/>
        <v>1.4999999999999999E-2</v>
      </c>
      <c r="R6878">
        <f t="shared" si="323"/>
        <v>1539</v>
      </c>
    </row>
    <row r="6879" spans="1:18" ht="15.75" customHeight="1">
      <c r="A6879" s="19">
        <v>6878</v>
      </c>
      <c r="B6879" s="4">
        <v>45</v>
      </c>
      <c r="C6879" s="15">
        <v>140</v>
      </c>
      <c r="D6879" s="21">
        <v>3</v>
      </c>
      <c r="E6879" s="22">
        <v>45203</v>
      </c>
      <c r="F6879" s="26">
        <v>6</v>
      </c>
      <c r="G6879" s="24">
        <v>0.18</v>
      </c>
      <c r="H6879">
        <f>VLOOKUP($B6879,產品!$A$1:$E$61,4,FALSE)*(1-$G6879)*$F6879</f>
        <v>68880</v>
      </c>
      <c r="I6879" s="58">
        <f>$H6879-VLOOKUP($B6879,產品!$A$2:$E$61,5,FALSE)*F6879-$R6879</f>
        <v>13177.92</v>
      </c>
      <c r="J6879">
        <f t="shared" si="321"/>
        <v>2023</v>
      </c>
      <c r="P6879" t="str">
        <f>MID(VLOOKUP($D6879,業務!$A$1:$E$11,2,FALSE),FIND("/",VLOOKUP($D6879,業務!$A$1:$E$11,2,FALSE))+1,2)</f>
        <v>協理</v>
      </c>
      <c r="Q6879">
        <f t="shared" si="322"/>
        <v>1.6E-2</v>
      </c>
      <c r="R6879">
        <f t="shared" si="323"/>
        <v>1102.08</v>
      </c>
    </row>
    <row r="6880" spans="1:18" ht="15.75" customHeight="1">
      <c r="A6880" s="19">
        <v>6879</v>
      </c>
      <c r="B6880" s="4">
        <v>57</v>
      </c>
      <c r="C6880" s="15">
        <v>271</v>
      </c>
      <c r="D6880" s="21">
        <v>5</v>
      </c>
      <c r="E6880" s="22">
        <v>45203</v>
      </c>
      <c r="F6880" s="26">
        <v>5</v>
      </c>
      <c r="G6880" s="24">
        <v>0.08</v>
      </c>
      <c r="H6880">
        <f>VLOOKUP($B6880,產品!$A$1:$E$61,4,FALSE)*(1-$G6880)*$F6880</f>
        <v>82800</v>
      </c>
      <c r="I6880" s="58">
        <f>$H6880-VLOOKUP($B6880,產品!$A$2:$E$61,5,FALSE)*F6880-$R6880</f>
        <v>18972</v>
      </c>
      <c r="J6880">
        <f t="shared" si="321"/>
        <v>2023</v>
      </c>
      <c r="P6880" t="str">
        <f>MID(VLOOKUP($D6880,業務!$A$1:$E$11,2,FALSE),FIND("/",VLOOKUP($D6880,業務!$A$1:$E$11,2,FALSE))+1,2)</f>
        <v>專員</v>
      </c>
      <c r="Q6880">
        <f t="shared" si="322"/>
        <v>0.01</v>
      </c>
      <c r="R6880">
        <f t="shared" si="323"/>
        <v>828</v>
      </c>
    </row>
    <row r="6881" spans="1:18" ht="15.75" customHeight="1">
      <c r="A6881" s="19">
        <v>6880</v>
      </c>
      <c r="B6881" s="4">
        <v>10</v>
      </c>
      <c r="C6881" s="15">
        <v>258</v>
      </c>
      <c r="D6881" s="21">
        <v>8</v>
      </c>
      <c r="E6881" s="22">
        <v>45203</v>
      </c>
      <c r="F6881" s="26">
        <v>250</v>
      </c>
      <c r="G6881" s="24">
        <v>0.16</v>
      </c>
      <c r="H6881">
        <f>VLOOKUP($B6881,產品!$A$1:$E$61,4,FALSE)*(1-$G6881)*$F6881</f>
        <v>210000</v>
      </c>
      <c r="I6881" s="58">
        <f>$H6881-VLOOKUP($B6881,產品!$A$2:$E$61,5,FALSE)*F6881-$R6881</f>
        <v>107900</v>
      </c>
      <c r="J6881">
        <f t="shared" si="321"/>
        <v>2023</v>
      </c>
      <c r="P6881" t="str">
        <f>MID(VLOOKUP($D6881,業務!$A$1:$E$11,2,FALSE),FIND("/",VLOOKUP($D6881,業務!$A$1:$E$11,2,FALSE))+1,2)</f>
        <v>專員</v>
      </c>
      <c r="Q6881">
        <f t="shared" si="322"/>
        <v>0.01</v>
      </c>
      <c r="R6881">
        <f t="shared" si="323"/>
        <v>2100</v>
      </c>
    </row>
    <row r="6882" spans="1:18" ht="15.75" customHeight="1">
      <c r="A6882" s="19">
        <v>6881</v>
      </c>
      <c r="B6882" s="4">
        <v>41</v>
      </c>
      <c r="C6882" s="15">
        <v>274</v>
      </c>
      <c r="D6882" s="21">
        <v>2</v>
      </c>
      <c r="E6882" s="33">
        <v>45203</v>
      </c>
      <c r="F6882" s="14">
        <v>4</v>
      </c>
      <c r="G6882" s="34">
        <v>0.14000000000000001</v>
      </c>
      <c r="H6882">
        <f>VLOOKUP($B6882,產品!$A$1:$E$61,4,FALSE)*(1-$G6882)*$F6882</f>
        <v>41280</v>
      </c>
      <c r="I6882" s="58">
        <f>$H6882-VLOOKUP($B6882,產品!$A$2:$E$61,5,FALSE)*F6882-$R6882</f>
        <v>9460.7999999999993</v>
      </c>
      <c r="J6882">
        <f t="shared" si="321"/>
        <v>2023</v>
      </c>
      <c r="P6882" t="str">
        <f>MID(VLOOKUP($D6882,業務!$A$1:$E$11,2,FALSE),FIND("/",VLOOKUP($D6882,業務!$A$1:$E$11,2,FALSE))+1,2)</f>
        <v>經理</v>
      </c>
      <c r="Q6882">
        <f t="shared" si="322"/>
        <v>1.4999999999999999E-2</v>
      </c>
      <c r="R6882">
        <f t="shared" si="323"/>
        <v>619.19999999999993</v>
      </c>
    </row>
    <row r="6883" spans="1:18" ht="15.75" customHeight="1">
      <c r="A6883" s="19">
        <v>6882</v>
      </c>
      <c r="B6883" s="4">
        <v>52</v>
      </c>
      <c r="C6883" s="15">
        <v>2</v>
      </c>
      <c r="D6883" s="21">
        <v>3</v>
      </c>
      <c r="E6883" s="22">
        <v>45204</v>
      </c>
      <c r="F6883" s="23">
        <v>6</v>
      </c>
      <c r="G6883" s="24">
        <v>0.1</v>
      </c>
      <c r="H6883">
        <f>VLOOKUP($B6883,產品!$A$1:$E$61,4,FALSE)*(1-$G6883)*$F6883</f>
        <v>118800</v>
      </c>
      <c r="I6883" s="58">
        <f>$H6883-VLOOKUP($B6883,產品!$A$2:$E$61,5,FALSE)*F6883-$R6883</f>
        <v>24499.200000000015</v>
      </c>
      <c r="J6883">
        <f t="shared" si="321"/>
        <v>2023</v>
      </c>
      <c r="P6883" t="str">
        <f>MID(VLOOKUP($D6883,業務!$A$1:$E$11,2,FALSE),FIND("/",VLOOKUP($D6883,業務!$A$1:$E$11,2,FALSE))+1,2)</f>
        <v>協理</v>
      </c>
      <c r="Q6883">
        <f t="shared" si="322"/>
        <v>1.6E-2</v>
      </c>
      <c r="R6883">
        <f t="shared" si="323"/>
        <v>1900.8</v>
      </c>
    </row>
    <row r="6884" spans="1:18" ht="15.75" customHeight="1">
      <c r="A6884" s="19">
        <v>6883</v>
      </c>
      <c r="B6884" s="4">
        <v>1</v>
      </c>
      <c r="C6884" s="15">
        <v>6</v>
      </c>
      <c r="D6884" s="21">
        <v>10</v>
      </c>
      <c r="E6884" s="22">
        <v>45204</v>
      </c>
      <c r="F6884" s="23">
        <v>10</v>
      </c>
      <c r="G6884" s="24">
        <v>0.1</v>
      </c>
      <c r="H6884">
        <f>VLOOKUP($B6884,產品!$A$1:$E$61,4,FALSE)*(1-$G6884)*$F6884</f>
        <v>9000</v>
      </c>
      <c r="I6884" s="58">
        <f>$H6884-VLOOKUP($B6884,產品!$A$2:$E$61,5,FALSE)*F6884-$R6884</f>
        <v>4910</v>
      </c>
      <c r="J6884">
        <f t="shared" si="321"/>
        <v>2023</v>
      </c>
      <c r="P6884" t="str">
        <f>MID(VLOOKUP($D6884,業務!$A$1:$E$11,2,FALSE),FIND("/",VLOOKUP($D6884,業務!$A$1:$E$11,2,FALSE))+1,2)</f>
        <v>專員</v>
      </c>
      <c r="Q6884">
        <f t="shared" si="322"/>
        <v>0.01</v>
      </c>
      <c r="R6884">
        <f t="shared" si="323"/>
        <v>90</v>
      </c>
    </row>
    <row r="6885" spans="1:18" ht="15.75" customHeight="1">
      <c r="A6885" s="19">
        <v>6884</v>
      </c>
      <c r="B6885" s="4">
        <v>15</v>
      </c>
      <c r="C6885" s="15">
        <v>7</v>
      </c>
      <c r="D6885" s="21">
        <v>7</v>
      </c>
      <c r="E6885" s="22">
        <v>45204</v>
      </c>
      <c r="F6885" s="26">
        <v>40</v>
      </c>
      <c r="G6885" s="24">
        <v>0.12</v>
      </c>
      <c r="H6885">
        <f>VLOOKUP($B6885,產品!$A$1:$E$61,4,FALSE)*(1-$G6885)*$F6885</f>
        <v>63360</v>
      </c>
      <c r="I6885" s="58">
        <f>$H6885-VLOOKUP($B6885,產品!$A$2:$E$61,5,FALSE)*F6885-$R6885</f>
        <v>33799.68</v>
      </c>
      <c r="J6885">
        <f t="shared" si="321"/>
        <v>2023</v>
      </c>
      <c r="P6885" t="str">
        <f>MID(VLOOKUP($D6885,業務!$A$1:$E$11,2,FALSE),FIND("/",VLOOKUP($D6885,業務!$A$1:$E$11,2,FALSE))+1,2)</f>
        <v>副理</v>
      </c>
      <c r="Q6885">
        <f t="shared" si="322"/>
        <v>1.2E-2</v>
      </c>
      <c r="R6885">
        <f t="shared" si="323"/>
        <v>760.32</v>
      </c>
    </row>
    <row r="6886" spans="1:18" ht="15.75" customHeight="1">
      <c r="A6886" s="19">
        <v>6885</v>
      </c>
      <c r="B6886" s="4">
        <v>8</v>
      </c>
      <c r="C6886" s="15">
        <v>136</v>
      </c>
      <c r="D6886" s="21">
        <v>5</v>
      </c>
      <c r="E6886" s="22">
        <v>45204</v>
      </c>
      <c r="F6886" s="26">
        <v>40</v>
      </c>
      <c r="G6886" s="24">
        <v>0.18</v>
      </c>
      <c r="H6886">
        <f>VLOOKUP($B6886,產品!$A$1:$E$61,4,FALSE)*(1-$G6886)*$F6886</f>
        <v>32800.000000000007</v>
      </c>
      <c r="I6886" s="58">
        <f>$H6886-VLOOKUP($B6886,產品!$A$2:$E$61,5,FALSE)*F6886-$R6886</f>
        <v>16472.000000000007</v>
      </c>
      <c r="J6886">
        <f t="shared" si="321"/>
        <v>2023</v>
      </c>
      <c r="P6886" t="str">
        <f>MID(VLOOKUP($D6886,業務!$A$1:$E$11,2,FALSE),FIND("/",VLOOKUP($D6886,業務!$A$1:$E$11,2,FALSE))+1,2)</f>
        <v>專員</v>
      </c>
      <c r="Q6886">
        <f t="shared" si="322"/>
        <v>0.01</v>
      </c>
      <c r="R6886">
        <f t="shared" si="323"/>
        <v>328.00000000000006</v>
      </c>
    </row>
    <row r="6887" spans="1:18" ht="15.75" customHeight="1">
      <c r="A6887" s="19">
        <v>6886</v>
      </c>
      <c r="B6887" s="4">
        <v>20</v>
      </c>
      <c r="C6887" s="15">
        <v>9</v>
      </c>
      <c r="D6887" s="21">
        <v>6</v>
      </c>
      <c r="E6887" s="33">
        <v>45204</v>
      </c>
      <c r="F6887" s="14">
        <v>80</v>
      </c>
      <c r="G6887" s="34">
        <v>0.14000000000000001</v>
      </c>
      <c r="H6887">
        <f>VLOOKUP($B6887,產品!$A$1:$E$61,4,FALSE)*(1-$G6887)*$F6887</f>
        <v>123840</v>
      </c>
      <c r="I6887" s="58">
        <f>$H6887-VLOOKUP($B6887,產品!$A$2:$E$61,5,FALSE)*F6887-$R6887</f>
        <v>65001.599999999999</v>
      </c>
      <c r="J6887">
        <f t="shared" si="321"/>
        <v>2023</v>
      </c>
      <c r="P6887" t="str">
        <f>MID(VLOOKUP($D6887,業務!$A$1:$E$11,2,FALSE),FIND("/",VLOOKUP($D6887,業務!$A$1:$E$11,2,FALSE))+1,2)</f>
        <v>專員</v>
      </c>
      <c r="Q6887">
        <f t="shared" si="322"/>
        <v>0.01</v>
      </c>
      <c r="R6887">
        <f t="shared" si="323"/>
        <v>1238.4000000000001</v>
      </c>
    </row>
    <row r="6888" spans="1:18" ht="15.75" customHeight="1">
      <c r="A6888" s="19">
        <v>6887</v>
      </c>
      <c r="B6888" s="4">
        <v>20</v>
      </c>
      <c r="C6888" s="15">
        <v>8</v>
      </c>
      <c r="D6888" s="21">
        <v>8</v>
      </c>
      <c r="E6888" s="22">
        <v>45205</v>
      </c>
      <c r="F6888" s="26">
        <v>12</v>
      </c>
      <c r="G6888" s="24">
        <v>0.19</v>
      </c>
      <c r="H6888">
        <f>VLOOKUP($B6888,產品!$A$1:$E$61,4,FALSE)*(1-$G6888)*$F6888</f>
        <v>17496</v>
      </c>
      <c r="I6888" s="58">
        <f>$H6888-VLOOKUP($B6888,產品!$A$2:$E$61,5,FALSE)*F6888-$R6888</f>
        <v>8681.0400000000009</v>
      </c>
      <c r="J6888">
        <f t="shared" si="321"/>
        <v>2023</v>
      </c>
      <c r="P6888" t="str">
        <f>MID(VLOOKUP($D6888,業務!$A$1:$E$11,2,FALSE),FIND("/",VLOOKUP($D6888,業務!$A$1:$E$11,2,FALSE))+1,2)</f>
        <v>專員</v>
      </c>
      <c r="Q6888">
        <f t="shared" si="322"/>
        <v>0.01</v>
      </c>
      <c r="R6888">
        <f t="shared" si="323"/>
        <v>174.96</v>
      </c>
    </row>
    <row r="6889" spans="1:18" ht="15.75" customHeight="1">
      <c r="A6889" s="19">
        <v>6888</v>
      </c>
      <c r="B6889" s="4">
        <v>52</v>
      </c>
      <c r="C6889" s="15">
        <v>257</v>
      </c>
      <c r="D6889" s="21">
        <v>10</v>
      </c>
      <c r="E6889" s="22">
        <v>45205</v>
      </c>
      <c r="F6889" s="26">
        <v>14</v>
      </c>
      <c r="G6889" s="24">
        <v>0.14000000000000001</v>
      </c>
      <c r="H6889">
        <f>VLOOKUP($B6889,產品!$A$1:$E$61,4,FALSE)*(1-$G6889)*$F6889</f>
        <v>264880</v>
      </c>
      <c r="I6889" s="58">
        <f>$H6889-VLOOKUP($B6889,產品!$A$2:$E$61,5,FALSE)*F6889-$R6889</f>
        <v>46631.200000000026</v>
      </c>
      <c r="J6889">
        <f t="shared" si="321"/>
        <v>2023</v>
      </c>
      <c r="P6889" t="str">
        <f>MID(VLOOKUP($D6889,業務!$A$1:$E$11,2,FALSE),FIND("/",VLOOKUP($D6889,業務!$A$1:$E$11,2,FALSE))+1,2)</f>
        <v>專員</v>
      </c>
      <c r="Q6889">
        <f t="shared" si="322"/>
        <v>0.01</v>
      </c>
      <c r="R6889">
        <f t="shared" si="323"/>
        <v>2648.8</v>
      </c>
    </row>
    <row r="6890" spans="1:18" ht="15.75" customHeight="1">
      <c r="A6890" s="19">
        <v>6889</v>
      </c>
      <c r="B6890" s="4">
        <v>29</v>
      </c>
      <c r="C6890" s="15">
        <v>136</v>
      </c>
      <c r="D6890" s="21">
        <v>2</v>
      </c>
      <c r="E6890" s="33">
        <v>45205</v>
      </c>
      <c r="F6890" s="14">
        <v>4</v>
      </c>
      <c r="G6890" s="34">
        <v>0.19</v>
      </c>
      <c r="H6890">
        <f>VLOOKUP($B6890,產品!$A$1:$E$61,4,FALSE)*(1-$G6890)*$F6890</f>
        <v>19440</v>
      </c>
      <c r="I6890" s="58">
        <f>$H6890-VLOOKUP($B6890,產品!$A$2:$E$61,5,FALSE)*F6890-$R6890</f>
        <v>4748.3999999999996</v>
      </c>
      <c r="J6890">
        <f t="shared" si="321"/>
        <v>2023</v>
      </c>
      <c r="P6890" t="str">
        <f>MID(VLOOKUP($D6890,業務!$A$1:$E$11,2,FALSE),FIND("/",VLOOKUP($D6890,業務!$A$1:$E$11,2,FALSE))+1,2)</f>
        <v>經理</v>
      </c>
      <c r="Q6890">
        <f t="shared" si="322"/>
        <v>1.4999999999999999E-2</v>
      </c>
      <c r="R6890">
        <f t="shared" si="323"/>
        <v>291.59999999999997</v>
      </c>
    </row>
    <row r="6891" spans="1:18" ht="15.75" customHeight="1">
      <c r="A6891" s="19">
        <v>6890</v>
      </c>
      <c r="B6891" s="4">
        <v>58</v>
      </c>
      <c r="C6891" s="15">
        <v>3</v>
      </c>
      <c r="D6891" s="21">
        <v>6</v>
      </c>
      <c r="E6891" s="33">
        <v>45205</v>
      </c>
      <c r="F6891" s="14">
        <v>9</v>
      </c>
      <c r="G6891" s="34">
        <v>0.17</v>
      </c>
      <c r="H6891">
        <f>VLOOKUP($B6891,產品!$A$1:$E$61,4,FALSE)*(1-$G6891)*$F6891</f>
        <v>156870</v>
      </c>
      <c r="I6891" s="58">
        <f>$H6891-VLOOKUP($B6891,產品!$A$2:$E$61,5,FALSE)*F6891-$R6891</f>
        <v>23001.300000000028</v>
      </c>
      <c r="J6891">
        <f t="shared" si="321"/>
        <v>2023</v>
      </c>
      <c r="P6891" t="str">
        <f>MID(VLOOKUP($D6891,業務!$A$1:$E$11,2,FALSE),FIND("/",VLOOKUP($D6891,業務!$A$1:$E$11,2,FALSE))+1,2)</f>
        <v>專員</v>
      </c>
      <c r="Q6891">
        <f t="shared" si="322"/>
        <v>0.01</v>
      </c>
      <c r="R6891">
        <f t="shared" si="323"/>
        <v>1568.7</v>
      </c>
    </row>
    <row r="6892" spans="1:18" ht="15.75" customHeight="1">
      <c r="A6892" s="19">
        <v>6891</v>
      </c>
      <c r="B6892" s="4">
        <v>36</v>
      </c>
      <c r="C6892" s="15">
        <v>6</v>
      </c>
      <c r="D6892" s="21">
        <v>9</v>
      </c>
      <c r="E6892" s="22">
        <v>45206</v>
      </c>
      <c r="F6892" s="23">
        <v>15</v>
      </c>
      <c r="G6892" s="24">
        <v>0.13</v>
      </c>
      <c r="H6892">
        <f>VLOOKUP($B6892,產品!$A$1:$E$61,4,FALSE)*(1-$G6892)*$F6892</f>
        <v>117450</v>
      </c>
      <c r="I6892" s="58">
        <f>$H6892-VLOOKUP($B6892,產品!$A$2:$E$61,5,FALSE)*F6892-$R6892</f>
        <v>34688.25</v>
      </c>
      <c r="J6892">
        <f t="shared" si="321"/>
        <v>2023</v>
      </c>
      <c r="P6892" t="str">
        <f>MID(VLOOKUP($D6892,業務!$A$1:$E$11,2,FALSE),FIND("/",VLOOKUP($D6892,業務!$A$1:$E$11,2,FALSE))+1,2)</f>
        <v>經理</v>
      </c>
      <c r="Q6892">
        <f t="shared" si="322"/>
        <v>1.4999999999999999E-2</v>
      </c>
      <c r="R6892">
        <f t="shared" si="323"/>
        <v>1761.75</v>
      </c>
    </row>
    <row r="6893" spans="1:18" ht="15.75" customHeight="1">
      <c r="A6893" s="19">
        <v>6892</v>
      </c>
      <c r="B6893" s="4">
        <v>58</v>
      </c>
      <c r="C6893" s="15">
        <v>283</v>
      </c>
      <c r="D6893" s="21">
        <v>6</v>
      </c>
      <c r="E6893" s="22">
        <v>45207</v>
      </c>
      <c r="F6893" s="23">
        <v>10</v>
      </c>
      <c r="G6893" s="24">
        <v>0.09</v>
      </c>
      <c r="H6893">
        <f>VLOOKUP($B6893,產品!$A$1:$E$61,4,FALSE)*(1-$G6893)*$F6893</f>
        <v>191100</v>
      </c>
      <c r="I6893" s="58">
        <f>$H6893-VLOOKUP($B6893,產品!$A$2:$E$61,5,FALSE)*F6893-$R6893</f>
        <v>42189.000000000029</v>
      </c>
      <c r="J6893">
        <f t="shared" si="321"/>
        <v>2023</v>
      </c>
      <c r="P6893" t="str">
        <f>MID(VLOOKUP($D6893,業務!$A$1:$E$11,2,FALSE),FIND("/",VLOOKUP($D6893,業務!$A$1:$E$11,2,FALSE))+1,2)</f>
        <v>專員</v>
      </c>
      <c r="Q6893">
        <f t="shared" si="322"/>
        <v>0.01</v>
      </c>
      <c r="R6893">
        <f t="shared" si="323"/>
        <v>1911</v>
      </c>
    </row>
    <row r="6894" spans="1:18" ht="15.75" customHeight="1">
      <c r="A6894" s="19">
        <v>6893</v>
      </c>
      <c r="B6894" s="4">
        <v>60</v>
      </c>
      <c r="C6894" s="15">
        <v>5</v>
      </c>
      <c r="D6894" s="21">
        <v>2</v>
      </c>
      <c r="E6894" s="22">
        <v>45207</v>
      </c>
      <c r="F6894" s="23">
        <v>5</v>
      </c>
      <c r="G6894" s="24">
        <v>7.0000000000000007E-2</v>
      </c>
      <c r="H6894">
        <f>VLOOKUP($B6894,產品!$A$1:$E$61,4,FALSE)*(1-$G6894)*$F6894</f>
        <v>116250</v>
      </c>
      <c r="I6894" s="58">
        <f>$H6894-VLOOKUP($B6894,產品!$A$2:$E$61,5,FALSE)*F6894-$R6894</f>
        <v>27006.25</v>
      </c>
      <c r="J6894">
        <f t="shared" si="321"/>
        <v>2023</v>
      </c>
      <c r="P6894" t="str">
        <f>MID(VLOOKUP($D6894,業務!$A$1:$E$11,2,FALSE),FIND("/",VLOOKUP($D6894,業務!$A$1:$E$11,2,FALSE))+1,2)</f>
        <v>經理</v>
      </c>
      <c r="Q6894">
        <f t="shared" si="322"/>
        <v>1.4999999999999999E-2</v>
      </c>
      <c r="R6894">
        <f t="shared" si="323"/>
        <v>1743.75</v>
      </c>
    </row>
    <row r="6895" spans="1:18" ht="15.75" customHeight="1">
      <c r="A6895" s="19">
        <v>6894</v>
      </c>
      <c r="B6895" s="4">
        <v>44</v>
      </c>
      <c r="C6895" s="15">
        <v>117</v>
      </c>
      <c r="D6895" s="21">
        <v>3</v>
      </c>
      <c r="E6895" s="22">
        <v>45207</v>
      </c>
      <c r="F6895" s="26">
        <v>7</v>
      </c>
      <c r="G6895" s="24">
        <v>0.13</v>
      </c>
      <c r="H6895">
        <f>VLOOKUP($B6895,產品!$A$1:$E$61,4,FALSE)*(1-$G6895)*$F6895</f>
        <v>121800</v>
      </c>
      <c r="I6895" s="58">
        <f>$H6895-VLOOKUP($B6895,產品!$A$2:$E$61,5,FALSE)*F6895-$R6895</f>
        <v>28851.200000000001</v>
      </c>
      <c r="J6895">
        <f t="shared" si="321"/>
        <v>2023</v>
      </c>
      <c r="P6895" t="str">
        <f>MID(VLOOKUP($D6895,業務!$A$1:$E$11,2,FALSE),FIND("/",VLOOKUP($D6895,業務!$A$1:$E$11,2,FALSE))+1,2)</f>
        <v>協理</v>
      </c>
      <c r="Q6895">
        <f t="shared" si="322"/>
        <v>1.6E-2</v>
      </c>
      <c r="R6895">
        <f t="shared" si="323"/>
        <v>1948.8</v>
      </c>
    </row>
    <row r="6896" spans="1:18" ht="15.75" customHeight="1">
      <c r="A6896" s="19">
        <v>6895</v>
      </c>
      <c r="B6896" s="4">
        <v>58</v>
      </c>
      <c r="C6896" s="15">
        <v>271</v>
      </c>
      <c r="D6896" s="21">
        <v>10</v>
      </c>
      <c r="E6896" s="22">
        <v>45208</v>
      </c>
      <c r="F6896" s="26">
        <v>5</v>
      </c>
      <c r="G6896" s="24">
        <v>0.18</v>
      </c>
      <c r="H6896">
        <f>VLOOKUP($B6896,產品!$A$1:$E$61,4,FALSE)*(1-$G6896)*$F6896</f>
        <v>86100</v>
      </c>
      <c r="I6896" s="58">
        <f>$H6896-VLOOKUP($B6896,產品!$A$2:$E$61,5,FALSE)*F6896-$R6896</f>
        <v>11739.000000000015</v>
      </c>
      <c r="J6896">
        <f t="shared" si="321"/>
        <v>2023</v>
      </c>
      <c r="P6896" t="str">
        <f>MID(VLOOKUP($D6896,業務!$A$1:$E$11,2,FALSE),FIND("/",VLOOKUP($D6896,業務!$A$1:$E$11,2,FALSE))+1,2)</f>
        <v>專員</v>
      </c>
      <c r="Q6896">
        <f t="shared" si="322"/>
        <v>0.01</v>
      </c>
      <c r="R6896">
        <f t="shared" si="323"/>
        <v>861</v>
      </c>
    </row>
    <row r="6897" spans="1:18" ht="15.75" customHeight="1">
      <c r="A6897" s="19">
        <v>6896</v>
      </c>
      <c r="B6897" s="4">
        <v>50</v>
      </c>
      <c r="C6897" s="15">
        <v>136</v>
      </c>
      <c r="D6897" s="21">
        <v>7</v>
      </c>
      <c r="E6897" s="22">
        <v>45208</v>
      </c>
      <c r="F6897" s="26">
        <v>8</v>
      </c>
      <c r="G6897" s="24">
        <v>0.16</v>
      </c>
      <c r="H6897">
        <f>VLOOKUP($B6897,產品!$A$1:$E$61,4,FALSE)*(1-$G6897)*$F6897</f>
        <v>120960</v>
      </c>
      <c r="I6897" s="58">
        <f>$H6897-VLOOKUP($B6897,產品!$A$2:$E$61,5,FALSE)*F6897-$R6897</f>
        <v>18708.48</v>
      </c>
      <c r="J6897">
        <f t="shared" si="321"/>
        <v>2023</v>
      </c>
      <c r="P6897" t="str">
        <f>MID(VLOOKUP($D6897,業務!$A$1:$E$11,2,FALSE),FIND("/",VLOOKUP($D6897,業務!$A$1:$E$11,2,FALSE))+1,2)</f>
        <v>副理</v>
      </c>
      <c r="Q6897">
        <f t="shared" si="322"/>
        <v>1.2E-2</v>
      </c>
      <c r="R6897">
        <f t="shared" si="323"/>
        <v>1451.52</v>
      </c>
    </row>
    <row r="6898" spans="1:18" ht="15.75" customHeight="1">
      <c r="A6898" s="19">
        <v>6897</v>
      </c>
      <c r="B6898" s="4">
        <v>43</v>
      </c>
      <c r="C6898" s="15">
        <v>126</v>
      </c>
      <c r="D6898" s="21">
        <v>5</v>
      </c>
      <c r="E6898" s="22">
        <v>45209</v>
      </c>
      <c r="F6898" s="26">
        <v>4</v>
      </c>
      <c r="G6898" s="24">
        <v>0.19</v>
      </c>
      <c r="H6898">
        <f>VLOOKUP($B6898,產品!$A$1:$E$61,4,FALSE)*(1-$G6898)*$F6898</f>
        <v>58320.000000000007</v>
      </c>
      <c r="I6898" s="58">
        <f>$H6898-VLOOKUP($B6898,產品!$A$2:$E$61,5,FALSE)*F6898-$R6898</f>
        <v>10936.800000000007</v>
      </c>
      <c r="J6898">
        <f t="shared" si="321"/>
        <v>2023</v>
      </c>
      <c r="P6898" t="str">
        <f>MID(VLOOKUP($D6898,業務!$A$1:$E$11,2,FALSE),FIND("/",VLOOKUP($D6898,業務!$A$1:$E$11,2,FALSE))+1,2)</f>
        <v>專員</v>
      </c>
      <c r="Q6898">
        <f t="shared" si="322"/>
        <v>0.01</v>
      </c>
      <c r="R6898">
        <f t="shared" si="323"/>
        <v>583.20000000000005</v>
      </c>
    </row>
    <row r="6899" spans="1:18" ht="15.75" customHeight="1">
      <c r="A6899" s="19">
        <v>6898</v>
      </c>
      <c r="B6899" s="4">
        <v>11</v>
      </c>
      <c r="C6899" s="15">
        <v>264</v>
      </c>
      <c r="D6899" s="21">
        <v>1</v>
      </c>
      <c r="E6899" s="22">
        <v>45210</v>
      </c>
      <c r="F6899" s="23">
        <v>60</v>
      </c>
      <c r="G6899" s="24">
        <v>0.18</v>
      </c>
      <c r="H6899">
        <f>VLOOKUP($B6899,產品!$A$1:$E$61,4,FALSE)*(1-$G6899)*$F6899</f>
        <v>49200.000000000007</v>
      </c>
      <c r="I6899" s="58">
        <f>$H6899-VLOOKUP($B6899,產品!$A$2:$E$61,5,FALSE)*F6899-$R6899</f>
        <v>24708.000000000007</v>
      </c>
      <c r="J6899">
        <f t="shared" si="321"/>
        <v>2023</v>
      </c>
      <c r="P6899" t="str">
        <f>MID(VLOOKUP($D6899,業務!$A$1:$E$11,2,FALSE),FIND("/",VLOOKUP($D6899,業務!$A$1:$E$11,2,FALSE))+1,2)</f>
        <v>專員</v>
      </c>
      <c r="Q6899">
        <f t="shared" si="322"/>
        <v>0.01</v>
      </c>
      <c r="R6899">
        <f t="shared" si="323"/>
        <v>492.00000000000006</v>
      </c>
    </row>
    <row r="6900" spans="1:18" ht="15.75" customHeight="1">
      <c r="A6900" s="19">
        <v>6899</v>
      </c>
      <c r="B6900" s="4">
        <v>31</v>
      </c>
      <c r="C6900" s="15">
        <v>259</v>
      </c>
      <c r="D6900" s="21">
        <v>10</v>
      </c>
      <c r="E6900" s="22">
        <v>45210</v>
      </c>
      <c r="F6900" s="26">
        <v>5</v>
      </c>
      <c r="G6900" s="24">
        <v>0.12</v>
      </c>
      <c r="H6900">
        <f>VLOOKUP($B6900,產品!$A$1:$E$61,4,FALSE)*(1-$G6900)*$F6900</f>
        <v>30800</v>
      </c>
      <c r="I6900" s="58">
        <f>$H6900-VLOOKUP($B6900,產品!$A$2:$E$61,5,FALSE)*F6900-$R6900</f>
        <v>9492</v>
      </c>
      <c r="J6900">
        <f t="shared" si="321"/>
        <v>2023</v>
      </c>
      <c r="P6900" t="str">
        <f>MID(VLOOKUP($D6900,業務!$A$1:$E$11,2,FALSE),FIND("/",VLOOKUP($D6900,業務!$A$1:$E$11,2,FALSE))+1,2)</f>
        <v>專員</v>
      </c>
      <c r="Q6900">
        <f t="shared" si="322"/>
        <v>0.01</v>
      </c>
      <c r="R6900">
        <f t="shared" si="323"/>
        <v>308</v>
      </c>
    </row>
    <row r="6901" spans="1:18" ht="15.75" customHeight="1">
      <c r="A6901" s="19">
        <v>6900</v>
      </c>
      <c r="B6901" s="4">
        <v>37</v>
      </c>
      <c r="C6901" s="15">
        <v>269</v>
      </c>
      <c r="D6901" s="21">
        <v>6</v>
      </c>
      <c r="E6901" s="22">
        <v>45210</v>
      </c>
      <c r="F6901" s="26">
        <v>15</v>
      </c>
      <c r="G6901" s="24">
        <v>0.17</v>
      </c>
      <c r="H6901">
        <f>VLOOKUP($B6901,產品!$A$1:$E$61,4,FALSE)*(1-$G6901)*$F6901</f>
        <v>149400</v>
      </c>
      <c r="I6901" s="58">
        <f>$H6901-VLOOKUP($B6901,產品!$A$2:$E$61,5,FALSE)*F6901-$R6901</f>
        <v>30906</v>
      </c>
      <c r="J6901">
        <f t="shared" si="321"/>
        <v>2023</v>
      </c>
      <c r="P6901" t="str">
        <f>MID(VLOOKUP($D6901,業務!$A$1:$E$11,2,FALSE),FIND("/",VLOOKUP($D6901,業務!$A$1:$E$11,2,FALSE))+1,2)</f>
        <v>專員</v>
      </c>
      <c r="Q6901">
        <f t="shared" si="322"/>
        <v>0.01</v>
      </c>
      <c r="R6901">
        <f t="shared" si="323"/>
        <v>1494</v>
      </c>
    </row>
    <row r="6902" spans="1:18" ht="15.75" customHeight="1">
      <c r="A6902" s="19">
        <v>6901</v>
      </c>
      <c r="B6902" s="4">
        <v>6</v>
      </c>
      <c r="C6902" s="15">
        <v>115</v>
      </c>
      <c r="D6902" s="21">
        <v>8</v>
      </c>
      <c r="E6902" s="33">
        <v>45210</v>
      </c>
      <c r="F6902" s="14">
        <v>60</v>
      </c>
      <c r="G6902" s="34">
        <v>0.1</v>
      </c>
      <c r="H6902">
        <f>VLOOKUP($B6902,產品!$A$1:$E$61,4,FALSE)*(1-$G6902)*$F6902</f>
        <v>54000</v>
      </c>
      <c r="I6902" s="58">
        <f>$H6902-VLOOKUP($B6902,產品!$A$2:$E$61,5,FALSE)*F6902-$R6902</f>
        <v>29460</v>
      </c>
      <c r="J6902">
        <f t="shared" si="321"/>
        <v>2023</v>
      </c>
      <c r="P6902" t="str">
        <f>MID(VLOOKUP($D6902,業務!$A$1:$E$11,2,FALSE),FIND("/",VLOOKUP($D6902,業務!$A$1:$E$11,2,FALSE))+1,2)</f>
        <v>專員</v>
      </c>
      <c r="Q6902">
        <f t="shared" si="322"/>
        <v>0.01</v>
      </c>
      <c r="R6902">
        <f t="shared" si="323"/>
        <v>540</v>
      </c>
    </row>
    <row r="6903" spans="1:18" ht="15.75" customHeight="1">
      <c r="A6903" s="19">
        <v>6902</v>
      </c>
      <c r="B6903" s="4">
        <v>12</v>
      </c>
      <c r="C6903" s="15">
        <v>10</v>
      </c>
      <c r="D6903" s="21">
        <v>3</v>
      </c>
      <c r="E6903" s="33">
        <v>45210</v>
      </c>
      <c r="F6903" s="14">
        <v>175</v>
      </c>
      <c r="G6903" s="34">
        <v>0.14000000000000001</v>
      </c>
      <c r="H6903">
        <f>VLOOKUP($B6903,產品!$A$1:$E$61,4,FALSE)*(1-$G6903)*$F6903</f>
        <v>150500</v>
      </c>
      <c r="I6903" s="58">
        <f>$H6903-VLOOKUP($B6903,產品!$A$2:$E$61,5,FALSE)*F6903-$R6903</f>
        <v>78092</v>
      </c>
      <c r="J6903">
        <f t="shared" si="321"/>
        <v>2023</v>
      </c>
      <c r="P6903" t="str">
        <f>MID(VLOOKUP($D6903,業務!$A$1:$E$11,2,FALSE),FIND("/",VLOOKUP($D6903,業務!$A$1:$E$11,2,FALSE))+1,2)</f>
        <v>協理</v>
      </c>
      <c r="Q6903">
        <f t="shared" si="322"/>
        <v>1.6E-2</v>
      </c>
      <c r="R6903">
        <f t="shared" si="323"/>
        <v>2408</v>
      </c>
    </row>
    <row r="6904" spans="1:18" ht="15.75" customHeight="1">
      <c r="A6904" s="19">
        <v>6903</v>
      </c>
      <c r="B6904" s="4">
        <v>53</v>
      </c>
      <c r="C6904" s="15">
        <v>269</v>
      </c>
      <c r="D6904" s="21">
        <v>4</v>
      </c>
      <c r="E6904" s="33">
        <v>45210</v>
      </c>
      <c r="F6904" s="14">
        <v>4</v>
      </c>
      <c r="G6904" s="34">
        <v>0.16</v>
      </c>
      <c r="H6904">
        <f>VLOOKUP($B6904,產品!$A$1:$E$61,4,FALSE)*(1-$G6904)*$F6904</f>
        <v>50400</v>
      </c>
      <c r="I6904" s="58">
        <f>$H6904-VLOOKUP($B6904,產品!$A$2:$E$61,5,FALSE)*F6904-$R6904</f>
        <v>7795.2</v>
      </c>
      <c r="J6904">
        <f t="shared" si="321"/>
        <v>2023</v>
      </c>
      <c r="P6904" t="str">
        <f>MID(VLOOKUP($D6904,業務!$A$1:$E$11,2,FALSE),FIND("/",VLOOKUP($D6904,業務!$A$1:$E$11,2,FALSE))+1,2)</f>
        <v>副理</v>
      </c>
      <c r="Q6904">
        <f t="shared" si="322"/>
        <v>1.2E-2</v>
      </c>
      <c r="R6904">
        <f t="shared" si="323"/>
        <v>604.80000000000007</v>
      </c>
    </row>
    <row r="6905" spans="1:18" ht="15.75" customHeight="1">
      <c r="A6905" s="19">
        <v>6904</v>
      </c>
      <c r="B6905" s="4">
        <v>53</v>
      </c>
      <c r="C6905" s="15">
        <v>264</v>
      </c>
      <c r="D6905" s="21">
        <v>8</v>
      </c>
      <c r="E6905" s="22">
        <v>45211</v>
      </c>
      <c r="F6905" s="23">
        <v>20</v>
      </c>
      <c r="G6905" s="24">
        <v>0.08</v>
      </c>
      <c r="H6905">
        <f>VLOOKUP($B6905,產品!$A$1:$E$61,4,FALSE)*(1-$G6905)*$F6905</f>
        <v>276000</v>
      </c>
      <c r="I6905" s="58">
        <f>$H6905-VLOOKUP($B6905,產品!$A$2:$E$61,5,FALSE)*F6905-$R6905</f>
        <v>63240</v>
      </c>
      <c r="J6905">
        <f t="shared" si="321"/>
        <v>2023</v>
      </c>
      <c r="P6905" t="str">
        <f>MID(VLOOKUP($D6905,業務!$A$1:$E$11,2,FALSE),FIND("/",VLOOKUP($D6905,業務!$A$1:$E$11,2,FALSE))+1,2)</f>
        <v>專員</v>
      </c>
      <c r="Q6905">
        <f t="shared" si="322"/>
        <v>0.01</v>
      </c>
      <c r="R6905">
        <f t="shared" si="323"/>
        <v>2760</v>
      </c>
    </row>
    <row r="6906" spans="1:18" ht="15.75" customHeight="1">
      <c r="A6906" s="19">
        <v>6905</v>
      </c>
      <c r="B6906" s="4">
        <v>40</v>
      </c>
      <c r="C6906" s="15">
        <v>7</v>
      </c>
      <c r="D6906" s="21">
        <v>8</v>
      </c>
      <c r="E6906" s="22">
        <v>45211</v>
      </c>
      <c r="F6906" s="26">
        <v>17</v>
      </c>
      <c r="G6906" s="24">
        <v>0.14000000000000001</v>
      </c>
      <c r="H6906">
        <f>VLOOKUP($B6906,產品!$A$1:$E$61,4,FALSE)*(1-$G6906)*$F6906</f>
        <v>292400</v>
      </c>
      <c r="I6906" s="58">
        <f>$H6906-VLOOKUP($B6906,產品!$A$2:$E$61,5,FALSE)*F6906-$R6906</f>
        <v>68476</v>
      </c>
      <c r="J6906">
        <f t="shared" si="321"/>
        <v>2023</v>
      </c>
      <c r="P6906" t="str">
        <f>MID(VLOOKUP($D6906,業務!$A$1:$E$11,2,FALSE),FIND("/",VLOOKUP($D6906,業務!$A$1:$E$11,2,FALSE))+1,2)</f>
        <v>專員</v>
      </c>
      <c r="Q6906">
        <f t="shared" si="322"/>
        <v>0.01</v>
      </c>
      <c r="R6906">
        <f t="shared" si="323"/>
        <v>2924</v>
      </c>
    </row>
    <row r="6907" spans="1:18" ht="15.75" customHeight="1">
      <c r="A6907" s="19">
        <v>6906</v>
      </c>
      <c r="B6907" s="4">
        <v>20</v>
      </c>
      <c r="C6907" s="15">
        <v>135</v>
      </c>
      <c r="D6907" s="21">
        <v>5</v>
      </c>
      <c r="E6907" s="22">
        <v>45211</v>
      </c>
      <c r="F6907" s="26">
        <v>80</v>
      </c>
      <c r="G6907" s="24">
        <v>0.11</v>
      </c>
      <c r="H6907">
        <f>VLOOKUP($B6907,產品!$A$1:$E$61,4,FALSE)*(1-$G6907)*$F6907</f>
        <v>128160</v>
      </c>
      <c r="I6907" s="58">
        <f>$H6907-VLOOKUP($B6907,產品!$A$2:$E$61,5,FALSE)*F6907-$R6907</f>
        <v>69278.399999999994</v>
      </c>
      <c r="J6907">
        <f t="shared" si="321"/>
        <v>2023</v>
      </c>
      <c r="P6907" t="str">
        <f>MID(VLOOKUP($D6907,業務!$A$1:$E$11,2,FALSE),FIND("/",VLOOKUP($D6907,業務!$A$1:$E$11,2,FALSE))+1,2)</f>
        <v>專員</v>
      </c>
      <c r="Q6907">
        <f t="shared" si="322"/>
        <v>0.01</v>
      </c>
      <c r="R6907">
        <f t="shared" si="323"/>
        <v>1281.6000000000001</v>
      </c>
    </row>
    <row r="6908" spans="1:18" ht="15.75" customHeight="1">
      <c r="A6908" s="19">
        <v>6907</v>
      </c>
      <c r="B6908" s="4">
        <v>57</v>
      </c>
      <c r="C6908" s="15">
        <v>112</v>
      </c>
      <c r="D6908" s="21">
        <v>10</v>
      </c>
      <c r="E6908" s="33">
        <v>45211</v>
      </c>
      <c r="F6908" s="14">
        <v>7</v>
      </c>
      <c r="G6908" s="34">
        <v>7.0000000000000007E-2</v>
      </c>
      <c r="H6908">
        <f>VLOOKUP($B6908,產品!$A$1:$E$61,4,FALSE)*(1-$G6908)*$F6908</f>
        <v>117180</v>
      </c>
      <c r="I6908" s="58">
        <f>$H6908-VLOOKUP($B6908,產品!$A$2:$E$61,5,FALSE)*F6908-$R6908</f>
        <v>27808.2</v>
      </c>
      <c r="J6908">
        <f t="shared" si="321"/>
        <v>2023</v>
      </c>
      <c r="P6908" t="str">
        <f>MID(VLOOKUP($D6908,業務!$A$1:$E$11,2,FALSE),FIND("/",VLOOKUP($D6908,業務!$A$1:$E$11,2,FALSE))+1,2)</f>
        <v>專員</v>
      </c>
      <c r="Q6908">
        <f t="shared" si="322"/>
        <v>0.01</v>
      </c>
      <c r="R6908">
        <f t="shared" si="323"/>
        <v>1171.8</v>
      </c>
    </row>
    <row r="6909" spans="1:18" ht="15.75" customHeight="1">
      <c r="A6909" s="19">
        <v>6908</v>
      </c>
      <c r="B6909" s="4">
        <v>55</v>
      </c>
      <c r="C6909" s="15">
        <v>290</v>
      </c>
      <c r="D6909" s="21">
        <v>6</v>
      </c>
      <c r="E6909" s="22">
        <v>45212</v>
      </c>
      <c r="F6909" s="26">
        <v>5</v>
      </c>
      <c r="G6909" s="24">
        <v>0.16</v>
      </c>
      <c r="H6909">
        <f>VLOOKUP($B6909,產品!$A$1:$E$61,4,FALSE)*(1-$G6909)*$F6909</f>
        <v>84000</v>
      </c>
      <c r="I6909" s="58">
        <f>$H6909-VLOOKUP($B6909,產品!$A$2:$E$61,5,FALSE)*F6909-$R6909</f>
        <v>13160</v>
      </c>
      <c r="J6909">
        <f t="shared" si="321"/>
        <v>2023</v>
      </c>
      <c r="P6909" t="str">
        <f>MID(VLOOKUP($D6909,業務!$A$1:$E$11,2,FALSE),FIND("/",VLOOKUP($D6909,業務!$A$1:$E$11,2,FALSE))+1,2)</f>
        <v>專員</v>
      </c>
      <c r="Q6909">
        <f t="shared" si="322"/>
        <v>0.01</v>
      </c>
      <c r="R6909">
        <f t="shared" si="323"/>
        <v>840</v>
      </c>
    </row>
    <row r="6910" spans="1:18" ht="15.75" customHeight="1">
      <c r="A6910" s="19">
        <v>6909</v>
      </c>
      <c r="B6910" s="4">
        <v>10</v>
      </c>
      <c r="C6910" s="15">
        <v>5</v>
      </c>
      <c r="D6910" s="21">
        <v>8</v>
      </c>
      <c r="E6910" s="22">
        <v>45213</v>
      </c>
      <c r="F6910" s="26">
        <v>200</v>
      </c>
      <c r="G6910" s="24">
        <v>0.05</v>
      </c>
      <c r="H6910">
        <f>VLOOKUP($B6910,產品!$A$1:$E$61,4,FALSE)*(1-$G6910)*$F6910</f>
        <v>190000</v>
      </c>
      <c r="I6910" s="58">
        <f>$H6910-VLOOKUP($B6910,產品!$A$2:$E$61,5,FALSE)*F6910-$R6910</f>
        <v>108100</v>
      </c>
      <c r="J6910">
        <f t="shared" si="321"/>
        <v>2023</v>
      </c>
      <c r="P6910" t="str">
        <f>MID(VLOOKUP($D6910,業務!$A$1:$E$11,2,FALSE),FIND("/",VLOOKUP($D6910,業務!$A$1:$E$11,2,FALSE))+1,2)</f>
        <v>專員</v>
      </c>
      <c r="Q6910">
        <f t="shared" si="322"/>
        <v>0.01</v>
      </c>
      <c r="R6910">
        <f t="shared" si="323"/>
        <v>1900</v>
      </c>
    </row>
    <row r="6911" spans="1:18" ht="15.75" customHeight="1">
      <c r="A6911" s="19">
        <v>6910</v>
      </c>
      <c r="B6911" s="4">
        <v>54</v>
      </c>
      <c r="C6911" s="15">
        <v>285</v>
      </c>
      <c r="D6911" s="21">
        <v>6</v>
      </c>
      <c r="E6911" s="33">
        <v>45213</v>
      </c>
      <c r="F6911" s="14">
        <v>4</v>
      </c>
      <c r="G6911" s="34">
        <v>0.12</v>
      </c>
      <c r="H6911">
        <f>VLOOKUP($B6911,產品!$A$1:$E$61,4,FALSE)*(1-$G6911)*$F6911</f>
        <v>63360</v>
      </c>
      <c r="I6911" s="58">
        <f>$H6911-VLOOKUP($B6911,產品!$A$2:$E$61,5,FALSE)*F6911-$R6911</f>
        <v>12326.4</v>
      </c>
      <c r="J6911">
        <f t="shared" si="321"/>
        <v>2023</v>
      </c>
      <c r="P6911" t="str">
        <f>MID(VLOOKUP($D6911,業務!$A$1:$E$11,2,FALSE),FIND("/",VLOOKUP($D6911,業務!$A$1:$E$11,2,FALSE))+1,2)</f>
        <v>專員</v>
      </c>
      <c r="Q6911">
        <f t="shared" si="322"/>
        <v>0.01</v>
      </c>
      <c r="R6911">
        <f t="shared" si="323"/>
        <v>633.6</v>
      </c>
    </row>
    <row r="6912" spans="1:18" ht="15.75" customHeight="1">
      <c r="A6912" s="19">
        <v>6911</v>
      </c>
      <c r="B6912" s="4">
        <v>4</v>
      </c>
      <c r="C6912" s="15">
        <v>118</v>
      </c>
      <c r="D6912" s="21">
        <v>7</v>
      </c>
      <c r="E6912" s="22">
        <v>45214</v>
      </c>
      <c r="F6912" s="26">
        <v>200</v>
      </c>
      <c r="G6912" s="24">
        <v>0.13</v>
      </c>
      <c r="H6912">
        <f>VLOOKUP($B6912,產品!$A$1:$E$61,4,FALSE)*(1-$G6912)*$F6912</f>
        <v>174000</v>
      </c>
      <c r="I6912" s="58">
        <f>$H6912-VLOOKUP($B6912,產品!$A$2:$E$61,5,FALSE)*F6912-$R6912</f>
        <v>91912</v>
      </c>
      <c r="J6912">
        <f t="shared" si="321"/>
        <v>2023</v>
      </c>
      <c r="P6912" t="str">
        <f>MID(VLOOKUP($D6912,業務!$A$1:$E$11,2,FALSE),FIND("/",VLOOKUP($D6912,業務!$A$1:$E$11,2,FALSE))+1,2)</f>
        <v>副理</v>
      </c>
      <c r="Q6912">
        <f t="shared" si="322"/>
        <v>1.2E-2</v>
      </c>
      <c r="R6912">
        <f t="shared" si="323"/>
        <v>2088</v>
      </c>
    </row>
    <row r="6913" spans="1:18" ht="15.75" customHeight="1">
      <c r="A6913" s="19">
        <v>6912</v>
      </c>
      <c r="B6913" s="4">
        <v>28</v>
      </c>
      <c r="C6913" s="15">
        <v>280</v>
      </c>
      <c r="D6913" s="21">
        <v>8</v>
      </c>
      <c r="E6913" s="22">
        <v>45215</v>
      </c>
      <c r="F6913" s="26">
        <v>4</v>
      </c>
      <c r="G6913" s="24">
        <v>0.08</v>
      </c>
      <c r="H6913">
        <f>VLOOKUP($B6913,產品!$A$1:$E$61,4,FALSE)*(1-$G6913)*$F6913</f>
        <v>27600</v>
      </c>
      <c r="I6913" s="58">
        <f>$H6913-VLOOKUP($B6913,產品!$A$2:$E$61,5,FALSE)*F6913-$R6913</f>
        <v>9324</v>
      </c>
      <c r="J6913">
        <f t="shared" si="321"/>
        <v>2023</v>
      </c>
      <c r="P6913" t="str">
        <f>MID(VLOOKUP($D6913,業務!$A$1:$E$11,2,FALSE),FIND("/",VLOOKUP($D6913,業務!$A$1:$E$11,2,FALSE))+1,2)</f>
        <v>專員</v>
      </c>
      <c r="Q6913">
        <f t="shared" si="322"/>
        <v>0.01</v>
      </c>
      <c r="R6913">
        <f t="shared" si="323"/>
        <v>276</v>
      </c>
    </row>
    <row r="6914" spans="1:18" ht="15.75" customHeight="1">
      <c r="A6914" s="19">
        <v>6913</v>
      </c>
      <c r="B6914" s="4">
        <v>14</v>
      </c>
      <c r="C6914" s="15">
        <v>136</v>
      </c>
      <c r="D6914" s="21">
        <v>6</v>
      </c>
      <c r="E6914" s="22">
        <v>45215</v>
      </c>
      <c r="F6914" s="26">
        <v>16</v>
      </c>
      <c r="G6914" s="24">
        <v>0.08</v>
      </c>
      <c r="H6914">
        <f>VLOOKUP($B6914,產品!$A$1:$E$61,4,FALSE)*(1-$G6914)*$F6914</f>
        <v>26496</v>
      </c>
      <c r="I6914" s="58">
        <f>$H6914-VLOOKUP($B6914,產品!$A$2:$E$61,5,FALSE)*F6914-$R6914</f>
        <v>14711.04</v>
      </c>
      <c r="J6914">
        <f t="shared" si="321"/>
        <v>2023</v>
      </c>
      <c r="P6914" t="str">
        <f>MID(VLOOKUP($D6914,業務!$A$1:$E$11,2,FALSE),FIND("/",VLOOKUP($D6914,業務!$A$1:$E$11,2,FALSE))+1,2)</f>
        <v>專員</v>
      </c>
      <c r="Q6914">
        <f t="shared" si="322"/>
        <v>0.01</v>
      </c>
      <c r="R6914">
        <f t="shared" si="323"/>
        <v>264.95999999999998</v>
      </c>
    </row>
    <row r="6915" spans="1:18" ht="15.75" customHeight="1">
      <c r="A6915" s="19">
        <v>6914</v>
      </c>
      <c r="B6915" s="4">
        <v>13</v>
      </c>
      <c r="C6915" s="15">
        <v>115</v>
      </c>
      <c r="D6915" s="21">
        <v>2</v>
      </c>
      <c r="E6915" s="33">
        <v>45215</v>
      </c>
      <c r="F6915" s="14">
        <v>150</v>
      </c>
      <c r="G6915" s="34">
        <v>0.19</v>
      </c>
      <c r="H6915">
        <f>VLOOKUP($B6915,產品!$A$1:$E$61,4,FALSE)*(1-$G6915)*$F6915</f>
        <v>218700</v>
      </c>
      <c r="I6915" s="58">
        <f>$H6915-VLOOKUP($B6915,產品!$A$2:$E$61,5,FALSE)*F6915-$R6915</f>
        <v>107419.5</v>
      </c>
      <c r="J6915">
        <f t="shared" ref="J6915:J6978" si="324">YEAR(E6915)</f>
        <v>2023</v>
      </c>
      <c r="P6915" t="str">
        <f>MID(VLOOKUP($D6915,業務!$A$1:$E$11,2,FALSE),FIND("/",VLOOKUP($D6915,業務!$A$1:$E$11,2,FALSE))+1,2)</f>
        <v>經理</v>
      </c>
      <c r="Q6915">
        <f t="shared" ref="Q6915:Q6978" si="325">IF($P6915="專員",1%,IF($P6915="副理",1.2%,IF($P6915="經理",1.5%,IF($P6915="協理",1.6%,0))))</f>
        <v>1.4999999999999999E-2</v>
      </c>
      <c r="R6915">
        <f t="shared" ref="R6915:R6978" si="326">$H6915*$Q6915</f>
        <v>3280.5</v>
      </c>
    </row>
    <row r="6916" spans="1:18" ht="15.75" customHeight="1">
      <c r="A6916" s="19">
        <v>6915</v>
      </c>
      <c r="B6916" s="4">
        <v>42</v>
      </c>
      <c r="C6916" s="15">
        <v>117</v>
      </c>
      <c r="D6916" s="21">
        <v>3</v>
      </c>
      <c r="E6916" s="33">
        <v>45215</v>
      </c>
      <c r="F6916" s="14">
        <v>20</v>
      </c>
      <c r="G6916" s="34">
        <v>0.19</v>
      </c>
      <c r="H6916">
        <f>VLOOKUP($B6916,產品!$A$1:$E$61,4,FALSE)*(1-$G6916)*$F6916</f>
        <v>243000</v>
      </c>
      <c r="I6916" s="58">
        <f>$H6916-VLOOKUP($B6916,產品!$A$2:$E$61,5,FALSE)*F6916-$R6916</f>
        <v>44112</v>
      </c>
      <c r="J6916">
        <f t="shared" si="324"/>
        <v>2023</v>
      </c>
      <c r="P6916" t="str">
        <f>MID(VLOOKUP($D6916,業務!$A$1:$E$11,2,FALSE),FIND("/",VLOOKUP($D6916,業務!$A$1:$E$11,2,FALSE))+1,2)</f>
        <v>協理</v>
      </c>
      <c r="Q6916">
        <f t="shared" si="325"/>
        <v>1.6E-2</v>
      </c>
      <c r="R6916">
        <f t="shared" si="326"/>
        <v>3888</v>
      </c>
    </row>
    <row r="6917" spans="1:18" ht="15.75" customHeight="1">
      <c r="A6917" s="19">
        <v>6916</v>
      </c>
      <c r="B6917" s="4">
        <v>58</v>
      </c>
      <c r="C6917" s="15">
        <v>4</v>
      </c>
      <c r="D6917" s="21">
        <v>6</v>
      </c>
      <c r="E6917" s="22">
        <v>45216</v>
      </c>
      <c r="F6917" s="23">
        <v>1</v>
      </c>
      <c r="G6917" s="24">
        <v>0.14000000000000001</v>
      </c>
      <c r="H6917">
        <f>VLOOKUP($B6917,產品!$A$1:$E$61,4,FALSE)*(1-$G6917)*$F6917</f>
        <v>18060</v>
      </c>
      <c r="I6917" s="58">
        <f>$H6917-VLOOKUP($B6917,產品!$A$2:$E$61,5,FALSE)*F6917-$R6917</f>
        <v>3179.4000000000019</v>
      </c>
      <c r="J6917">
        <f t="shared" si="324"/>
        <v>2023</v>
      </c>
      <c r="P6917" t="str">
        <f>MID(VLOOKUP($D6917,業務!$A$1:$E$11,2,FALSE),FIND("/",VLOOKUP($D6917,業務!$A$1:$E$11,2,FALSE))+1,2)</f>
        <v>專員</v>
      </c>
      <c r="Q6917">
        <f t="shared" si="325"/>
        <v>0.01</v>
      </c>
      <c r="R6917">
        <f t="shared" si="326"/>
        <v>180.6</v>
      </c>
    </row>
    <row r="6918" spans="1:18" ht="15.75" customHeight="1">
      <c r="A6918" s="19">
        <v>6917</v>
      </c>
      <c r="B6918" s="4">
        <v>30</v>
      </c>
      <c r="C6918" s="15">
        <v>283</v>
      </c>
      <c r="D6918" s="21">
        <v>6</v>
      </c>
      <c r="E6918" s="22">
        <v>45216</v>
      </c>
      <c r="F6918" s="26">
        <v>6</v>
      </c>
      <c r="G6918" s="24">
        <v>0.19</v>
      </c>
      <c r="H6918">
        <f>VLOOKUP($B6918,產品!$A$1:$E$61,4,FALSE)*(1-$G6918)*$F6918</f>
        <v>31590</v>
      </c>
      <c r="I6918" s="58">
        <f>$H6918-VLOOKUP($B6918,產品!$A$2:$E$61,5,FALSE)*F6918-$R6918</f>
        <v>7874.1</v>
      </c>
      <c r="J6918">
        <f t="shared" si="324"/>
        <v>2023</v>
      </c>
      <c r="P6918" t="str">
        <f>MID(VLOOKUP($D6918,業務!$A$1:$E$11,2,FALSE),FIND("/",VLOOKUP($D6918,業務!$A$1:$E$11,2,FALSE))+1,2)</f>
        <v>專員</v>
      </c>
      <c r="Q6918">
        <f t="shared" si="325"/>
        <v>0.01</v>
      </c>
      <c r="R6918">
        <f t="shared" si="326"/>
        <v>315.90000000000003</v>
      </c>
    </row>
    <row r="6919" spans="1:18" ht="15.75" customHeight="1">
      <c r="A6919" s="19">
        <v>6918</v>
      </c>
      <c r="B6919" s="4">
        <v>16</v>
      </c>
      <c r="C6919" s="15">
        <v>5</v>
      </c>
      <c r="D6919" s="21">
        <v>4</v>
      </c>
      <c r="E6919" s="22">
        <v>45216</v>
      </c>
      <c r="F6919" s="26">
        <v>10</v>
      </c>
      <c r="G6919" s="24">
        <v>0.09</v>
      </c>
      <c r="H6919">
        <f>VLOOKUP($B6919,產品!$A$1:$E$61,4,FALSE)*(1-$G6919)*$F6919</f>
        <v>16380</v>
      </c>
      <c r="I6919" s="58">
        <f>$H6919-VLOOKUP($B6919,產品!$A$2:$E$61,5,FALSE)*F6919-$R6919</f>
        <v>8983.44</v>
      </c>
      <c r="J6919">
        <f t="shared" si="324"/>
        <v>2023</v>
      </c>
      <c r="P6919" t="str">
        <f>MID(VLOOKUP($D6919,業務!$A$1:$E$11,2,FALSE),FIND("/",VLOOKUP($D6919,業務!$A$1:$E$11,2,FALSE))+1,2)</f>
        <v>副理</v>
      </c>
      <c r="Q6919">
        <f t="shared" si="325"/>
        <v>1.2E-2</v>
      </c>
      <c r="R6919">
        <f t="shared" si="326"/>
        <v>196.56</v>
      </c>
    </row>
    <row r="6920" spans="1:18" ht="15.75" customHeight="1">
      <c r="A6920" s="19">
        <v>6919</v>
      </c>
      <c r="B6920" s="4">
        <v>38</v>
      </c>
      <c r="C6920" s="15">
        <v>9</v>
      </c>
      <c r="D6920" s="21">
        <v>8</v>
      </c>
      <c r="E6920" s="22">
        <v>45216</v>
      </c>
      <c r="F6920" s="26">
        <v>2</v>
      </c>
      <c r="G6920" s="24">
        <v>0.2</v>
      </c>
      <c r="H6920">
        <f>VLOOKUP($B6920,產品!$A$1:$E$61,4,FALSE)*(1-$G6920)*$F6920</f>
        <v>24000</v>
      </c>
      <c r="I6920" s="58">
        <f>$H6920-VLOOKUP($B6920,產品!$A$2:$E$61,5,FALSE)*F6920-$R6920</f>
        <v>4260</v>
      </c>
      <c r="J6920">
        <f t="shared" si="324"/>
        <v>2023</v>
      </c>
      <c r="P6920" t="str">
        <f>MID(VLOOKUP($D6920,業務!$A$1:$E$11,2,FALSE),FIND("/",VLOOKUP($D6920,業務!$A$1:$E$11,2,FALSE))+1,2)</f>
        <v>專員</v>
      </c>
      <c r="Q6920">
        <f t="shared" si="325"/>
        <v>0.01</v>
      </c>
      <c r="R6920">
        <f t="shared" si="326"/>
        <v>240</v>
      </c>
    </row>
    <row r="6921" spans="1:18" ht="15.75" customHeight="1">
      <c r="A6921" s="19">
        <v>6920</v>
      </c>
      <c r="B6921" s="4">
        <v>28</v>
      </c>
      <c r="C6921" s="15">
        <v>140</v>
      </c>
      <c r="D6921" s="21">
        <v>7</v>
      </c>
      <c r="E6921" s="22">
        <v>45216</v>
      </c>
      <c r="F6921" s="26">
        <v>5</v>
      </c>
      <c r="G6921" s="24">
        <v>0.18</v>
      </c>
      <c r="H6921">
        <f>VLOOKUP($B6921,產品!$A$1:$E$61,4,FALSE)*(1-$G6921)*$F6921</f>
        <v>30750.000000000004</v>
      </c>
      <c r="I6921" s="58">
        <f>$H6921-VLOOKUP($B6921,產品!$A$2:$E$61,5,FALSE)*F6921-$R6921</f>
        <v>7881.0000000000036</v>
      </c>
      <c r="J6921">
        <f t="shared" si="324"/>
        <v>2023</v>
      </c>
      <c r="P6921" t="str">
        <f>MID(VLOOKUP($D6921,業務!$A$1:$E$11,2,FALSE),FIND("/",VLOOKUP($D6921,業務!$A$1:$E$11,2,FALSE))+1,2)</f>
        <v>副理</v>
      </c>
      <c r="Q6921">
        <f t="shared" si="325"/>
        <v>1.2E-2</v>
      </c>
      <c r="R6921">
        <f t="shared" si="326"/>
        <v>369.00000000000006</v>
      </c>
    </row>
    <row r="6922" spans="1:18" ht="15.75" customHeight="1">
      <c r="A6922" s="19">
        <v>6921</v>
      </c>
      <c r="B6922" s="4">
        <v>24</v>
      </c>
      <c r="C6922" s="15">
        <v>3</v>
      </c>
      <c r="D6922" s="21">
        <v>10</v>
      </c>
      <c r="E6922" s="22">
        <v>45217</v>
      </c>
      <c r="F6922" s="23">
        <v>24</v>
      </c>
      <c r="G6922" s="24">
        <v>0.06</v>
      </c>
      <c r="H6922">
        <f>VLOOKUP($B6922,產品!$A$1:$E$61,4,FALSE)*(1-$G6922)*$F6922</f>
        <v>40608</v>
      </c>
      <c r="I6922" s="58">
        <f>$H6922-VLOOKUP($B6922,產品!$A$2:$E$61,5,FALSE)*F6922-$R6922</f>
        <v>22921.919999999998</v>
      </c>
      <c r="J6922">
        <f t="shared" si="324"/>
        <v>2023</v>
      </c>
      <c r="P6922" t="str">
        <f>MID(VLOOKUP($D6922,業務!$A$1:$E$11,2,FALSE),FIND("/",VLOOKUP($D6922,業務!$A$1:$E$11,2,FALSE))+1,2)</f>
        <v>專員</v>
      </c>
      <c r="Q6922">
        <f t="shared" si="325"/>
        <v>0.01</v>
      </c>
      <c r="R6922">
        <f t="shared" si="326"/>
        <v>406.08</v>
      </c>
    </row>
    <row r="6923" spans="1:18" ht="15.75" customHeight="1">
      <c r="A6923" s="19">
        <v>6922</v>
      </c>
      <c r="B6923" s="4">
        <v>12</v>
      </c>
      <c r="C6923" s="15">
        <v>265</v>
      </c>
      <c r="D6923" s="21">
        <v>1</v>
      </c>
      <c r="E6923" s="22">
        <v>45217</v>
      </c>
      <c r="F6923" s="26">
        <v>50</v>
      </c>
      <c r="G6923" s="24">
        <v>0.11</v>
      </c>
      <c r="H6923">
        <f>VLOOKUP($B6923,產品!$A$1:$E$61,4,FALSE)*(1-$G6923)*$F6923</f>
        <v>44500</v>
      </c>
      <c r="I6923" s="58">
        <f>$H6923-VLOOKUP($B6923,產品!$A$2:$E$61,5,FALSE)*F6923-$R6923</f>
        <v>24055</v>
      </c>
      <c r="J6923">
        <f t="shared" si="324"/>
        <v>2023</v>
      </c>
      <c r="P6923" t="str">
        <f>MID(VLOOKUP($D6923,業務!$A$1:$E$11,2,FALSE),FIND("/",VLOOKUP($D6923,業務!$A$1:$E$11,2,FALSE))+1,2)</f>
        <v>專員</v>
      </c>
      <c r="Q6923">
        <f t="shared" si="325"/>
        <v>0.01</v>
      </c>
      <c r="R6923">
        <f t="shared" si="326"/>
        <v>445</v>
      </c>
    </row>
    <row r="6924" spans="1:18" ht="15.75" customHeight="1">
      <c r="A6924" s="19">
        <v>6923</v>
      </c>
      <c r="B6924" s="4">
        <v>48</v>
      </c>
      <c r="C6924" s="15">
        <v>294</v>
      </c>
      <c r="D6924" s="21">
        <v>8</v>
      </c>
      <c r="E6924" s="22">
        <v>45218</v>
      </c>
      <c r="F6924" s="23">
        <v>5</v>
      </c>
      <c r="G6924" s="24">
        <v>0.09</v>
      </c>
      <c r="H6924">
        <f>VLOOKUP($B6924,產品!$A$1:$E$61,4,FALSE)*(1-$G6924)*$F6924</f>
        <v>100100</v>
      </c>
      <c r="I6924" s="58">
        <f>$H6924-VLOOKUP($B6924,產品!$A$2:$E$61,5,FALSE)*F6924-$R6924</f>
        <v>27599</v>
      </c>
      <c r="J6924">
        <f t="shared" si="324"/>
        <v>2023</v>
      </c>
      <c r="P6924" t="str">
        <f>MID(VLOOKUP($D6924,業務!$A$1:$E$11,2,FALSE),FIND("/",VLOOKUP($D6924,業務!$A$1:$E$11,2,FALSE))+1,2)</f>
        <v>專員</v>
      </c>
      <c r="Q6924">
        <f t="shared" si="325"/>
        <v>0.01</v>
      </c>
      <c r="R6924">
        <f t="shared" si="326"/>
        <v>1001</v>
      </c>
    </row>
    <row r="6925" spans="1:18" ht="15.75" customHeight="1">
      <c r="A6925" s="19">
        <v>6924</v>
      </c>
      <c r="B6925" s="4">
        <v>59</v>
      </c>
      <c r="C6925" s="15">
        <v>10</v>
      </c>
      <c r="D6925" s="21">
        <v>1</v>
      </c>
      <c r="E6925" s="22">
        <v>45218</v>
      </c>
      <c r="F6925" s="26">
        <v>8</v>
      </c>
      <c r="G6925" s="24">
        <v>0.05</v>
      </c>
      <c r="H6925">
        <f>VLOOKUP($B6925,產品!$A$1:$E$61,4,FALSE)*(1-$G6925)*$F6925</f>
        <v>182400</v>
      </c>
      <c r="I6925" s="58">
        <f>$H6925-VLOOKUP($B6925,產品!$A$2:$E$61,5,FALSE)*F6925-$R6925</f>
        <v>46176</v>
      </c>
      <c r="J6925">
        <f t="shared" si="324"/>
        <v>2023</v>
      </c>
      <c r="P6925" t="str">
        <f>MID(VLOOKUP($D6925,業務!$A$1:$E$11,2,FALSE),FIND("/",VLOOKUP($D6925,業務!$A$1:$E$11,2,FALSE))+1,2)</f>
        <v>專員</v>
      </c>
      <c r="Q6925">
        <f t="shared" si="325"/>
        <v>0.01</v>
      </c>
      <c r="R6925">
        <f t="shared" si="326"/>
        <v>1824</v>
      </c>
    </row>
    <row r="6926" spans="1:18" ht="15.75" customHeight="1">
      <c r="A6926" s="19">
        <v>6925</v>
      </c>
      <c r="B6926" s="4">
        <v>35</v>
      </c>
      <c r="C6926" s="15">
        <v>11</v>
      </c>
      <c r="D6926" s="21">
        <v>4</v>
      </c>
      <c r="E6926" s="22">
        <v>45219</v>
      </c>
      <c r="F6926" s="26">
        <v>30</v>
      </c>
      <c r="G6926" s="24">
        <v>0.06</v>
      </c>
      <c r="H6926">
        <f>VLOOKUP($B6926,產品!$A$1:$E$61,4,FALSE)*(1-$G6926)*$F6926</f>
        <v>239700</v>
      </c>
      <c r="I6926" s="58">
        <f>$H6926-VLOOKUP($B6926,產品!$A$2:$E$61,5,FALSE)*F6926-$R6926</f>
        <v>83823.600000000006</v>
      </c>
      <c r="J6926">
        <f t="shared" si="324"/>
        <v>2023</v>
      </c>
      <c r="P6926" t="str">
        <f>MID(VLOOKUP($D6926,業務!$A$1:$E$11,2,FALSE),FIND("/",VLOOKUP($D6926,業務!$A$1:$E$11,2,FALSE))+1,2)</f>
        <v>副理</v>
      </c>
      <c r="Q6926">
        <f t="shared" si="325"/>
        <v>1.2E-2</v>
      </c>
      <c r="R6926">
        <f t="shared" si="326"/>
        <v>2876.4</v>
      </c>
    </row>
    <row r="6927" spans="1:18" ht="15.75" customHeight="1">
      <c r="A6927" s="19">
        <v>6926</v>
      </c>
      <c r="B6927" s="4">
        <v>51</v>
      </c>
      <c r="C6927" s="15">
        <v>274</v>
      </c>
      <c r="D6927" s="21">
        <v>6</v>
      </c>
      <c r="E6927" s="33">
        <v>45219</v>
      </c>
      <c r="F6927" s="14">
        <v>17</v>
      </c>
      <c r="G6927" s="34">
        <v>0.15</v>
      </c>
      <c r="H6927">
        <f>VLOOKUP($B6927,產品!$A$1:$E$61,4,FALSE)*(1-$G6927)*$F6927</f>
        <v>289000</v>
      </c>
      <c r="I6927" s="58">
        <f>$H6927-VLOOKUP($B6927,產品!$A$2:$E$61,5,FALSE)*F6927-$R6927</f>
        <v>48110</v>
      </c>
      <c r="J6927">
        <f t="shared" si="324"/>
        <v>2023</v>
      </c>
      <c r="P6927" t="str">
        <f>MID(VLOOKUP($D6927,業務!$A$1:$E$11,2,FALSE),FIND("/",VLOOKUP($D6927,業務!$A$1:$E$11,2,FALSE))+1,2)</f>
        <v>專員</v>
      </c>
      <c r="Q6927">
        <f t="shared" si="325"/>
        <v>0.01</v>
      </c>
      <c r="R6927">
        <f t="shared" si="326"/>
        <v>2890</v>
      </c>
    </row>
    <row r="6928" spans="1:18" ht="15.75" customHeight="1">
      <c r="A6928" s="19">
        <v>6927</v>
      </c>
      <c r="B6928" s="4">
        <v>34</v>
      </c>
      <c r="C6928" s="15">
        <v>261</v>
      </c>
      <c r="D6928" s="21">
        <v>2</v>
      </c>
      <c r="E6928" s="22">
        <v>45220</v>
      </c>
      <c r="F6928" s="23">
        <v>20</v>
      </c>
      <c r="G6928" s="24">
        <v>0.06</v>
      </c>
      <c r="H6928">
        <f>VLOOKUP($B6928,產品!$A$1:$E$61,4,FALSE)*(1-$G6928)*$F6928</f>
        <v>150400</v>
      </c>
      <c r="I6928" s="58">
        <f>$H6928-VLOOKUP($B6928,產品!$A$2:$E$61,5,FALSE)*F6928-$R6928</f>
        <v>52144</v>
      </c>
      <c r="J6928">
        <f t="shared" si="324"/>
        <v>2023</v>
      </c>
      <c r="P6928" t="str">
        <f>MID(VLOOKUP($D6928,業務!$A$1:$E$11,2,FALSE),FIND("/",VLOOKUP($D6928,業務!$A$1:$E$11,2,FALSE))+1,2)</f>
        <v>經理</v>
      </c>
      <c r="Q6928">
        <f t="shared" si="325"/>
        <v>1.4999999999999999E-2</v>
      </c>
      <c r="R6928">
        <f t="shared" si="326"/>
        <v>2256</v>
      </c>
    </row>
    <row r="6929" spans="1:18" ht="15.75" customHeight="1">
      <c r="A6929" s="19">
        <v>6928</v>
      </c>
      <c r="B6929" s="4">
        <v>8</v>
      </c>
      <c r="C6929" s="15">
        <v>7</v>
      </c>
      <c r="D6929" s="21">
        <v>10</v>
      </c>
      <c r="E6929" s="22">
        <v>45220</v>
      </c>
      <c r="F6929" s="26">
        <v>14</v>
      </c>
      <c r="G6929" s="24">
        <v>0.11</v>
      </c>
      <c r="H6929">
        <f>VLOOKUP($B6929,產品!$A$1:$E$61,4,FALSE)*(1-$G6929)*$F6929</f>
        <v>12460</v>
      </c>
      <c r="I6929" s="58">
        <f>$H6929-VLOOKUP($B6929,產品!$A$2:$E$61,5,FALSE)*F6929-$R6929</f>
        <v>6735.4</v>
      </c>
      <c r="J6929">
        <f t="shared" si="324"/>
        <v>2023</v>
      </c>
      <c r="P6929" t="str">
        <f>MID(VLOOKUP($D6929,業務!$A$1:$E$11,2,FALSE),FIND("/",VLOOKUP($D6929,業務!$A$1:$E$11,2,FALSE))+1,2)</f>
        <v>專員</v>
      </c>
      <c r="Q6929">
        <f t="shared" si="325"/>
        <v>0.01</v>
      </c>
      <c r="R6929">
        <f t="shared" si="326"/>
        <v>124.60000000000001</v>
      </c>
    </row>
    <row r="6930" spans="1:18" ht="15.75" customHeight="1">
      <c r="A6930" s="19">
        <v>6929</v>
      </c>
      <c r="B6930" s="4">
        <v>30</v>
      </c>
      <c r="C6930" s="15">
        <v>4</v>
      </c>
      <c r="D6930" s="21">
        <v>10</v>
      </c>
      <c r="E6930" s="22">
        <v>45220</v>
      </c>
      <c r="F6930" s="26">
        <v>9</v>
      </c>
      <c r="G6930" s="24">
        <v>0.17</v>
      </c>
      <c r="H6930">
        <f>VLOOKUP($B6930,產品!$A$1:$E$61,4,FALSE)*(1-$G6930)*$F6930</f>
        <v>48555</v>
      </c>
      <c r="I6930" s="58">
        <f>$H6930-VLOOKUP($B6930,產品!$A$2:$E$61,5,FALSE)*F6930-$R6930</f>
        <v>12969.45</v>
      </c>
      <c r="J6930">
        <f t="shared" si="324"/>
        <v>2023</v>
      </c>
      <c r="P6930" t="str">
        <f>MID(VLOOKUP($D6930,業務!$A$1:$E$11,2,FALSE),FIND("/",VLOOKUP($D6930,業務!$A$1:$E$11,2,FALSE))+1,2)</f>
        <v>專員</v>
      </c>
      <c r="Q6930">
        <f t="shared" si="325"/>
        <v>0.01</v>
      </c>
      <c r="R6930">
        <f t="shared" si="326"/>
        <v>485.55</v>
      </c>
    </row>
    <row r="6931" spans="1:18" ht="15.75" customHeight="1">
      <c r="A6931" s="19">
        <v>6930</v>
      </c>
      <c r="B6931" s="4">
        <v>34</v>
      </c>
      <c r="C6931" s="15">
        <v>7</v>
      </c>
      <c r="D6931" s="21">
        <v>5</v>
      </c>
      <c r="E6931" s="22">
        <v>45220</v>
      </c>
      <c r="F6931" s="26">
        <v>5</v>
      </c>
      <c r="G6931" s="24">
        <v>0.09</v>
      </c>
      <c r="H6931">
        <f>VLOOKUP($B6931,產品!$A$1:$E$61,4,FALSE)*(1-$G6931)*$F6931</f>
        <v>36400</v>
      </c>
      <c r="I6931" s="58">
        <f>$H6931-VLOOKUP($B6931,產品!$A$2:$E$61,5,FALSE)*F6931-$R6931</f>
        <v>12036</v>
      </c>
      <c r="J6931">
        <f t="shared" si="324"/>
        <v>2023</v>
      </c>
      <c r="P6931" t="str">
        <f>MID(VLOOKUP($D6931,業務!$A$1:$E$11,2,FALSE),FIND("/",VLOOKUP($D6931,業務!$A$1:$E$11,2,FALSE))+1,2)</f>
        <v>專員</v>
      </c>
      <c r="Q6931">
        <f t="shared" si="325"/>
        <v>0.01</v>
      </c>
      <c r="R6931">
        <f t="shared" si="326"/>
        <v>364</v>
      </c>
    </row>
    <row r="6932" spans="1:18" ht="15.75" customHeight="1">
      <c r="A6932" s="19">
        <v>6931</v>
      </c>
      <c r="B6932" s="4">
        <v>49</v>
      </c>
      <c r="C6932" s="15">
        <v>279</v>
      </c>
      <c r="D6932" s="21">
        <v>9</v>
      </c>
      <c r="E6932" s="22">
        <v>45220</v>
      </c>
      <c r="F6932" s="26">
        <v>6</v>
      </c>
      <c r="G6932" s="24">
        <v>0.13</v>
      </c>
      <c r="H6932">
        <f>VLOOKUP($B6932,產品!$A$1:$E$61,4,FALSE)*(1-$G6932)*$F6932</f>
        <v>78300</v>
      </c>
      <c r="I6932" s="58">
        <f>$H6932-VLOOKUP($B6932,產品!$A$2:$E$61,5,FALSE)*F6932-$R6932</f>
        <v>14125.5</v>
      </c>
      <c r="J6932">
        <f t="shared" si="324"/>
        <v>2023</v>
      </c>
      <c r="P6932" t="str">
        <f>MID(VLOOKUP($D6932,業務!$A$1:$E$11,2,FALSE),FIND("/",VLOOKUP($D6932,業務!$A$1:$E$11,2,FALSE))+1,2)</f>
        <v>經理</v>
      </c>
      <c r="Q6932">
        <f t="shared" si="325"/>
        <v>1.4999999999999999E-2</v>
      </c>
      <c r="R6932">
        <f t="shared" si="326"/>
        <v>1174.5</v>
      </c>
    </row>
    <row r="6933" spans="1:18" ht="15.75" customHeight="1">
      <c r="A6933" s="19">
        <v>6932</v>
      </c>
      <c r="B6933" s="4">
        <v>50</v>
      </c>
      <c r="C6933" s="15">
        <v>2</v>
      </c>
      <c r="D6933" s="21">
        <v>1</v>
      </c>
      <c r="E6933" s="22">
        <v>45221</v>
      </c>
      <c r="F6933" s="23">
        <v>5</v>
      </c>
      <c r="G6933" s="24">
        <v>7.0000000000000007E-2</v>
      </c>
      <c r="H6933">
        <f>VLOOKUP($B6933,產品!$A$1:$E$61,4,FALSE)*(1-$G6933)*$F6933</f>
        <v>83700</v>
      </c>
      <c r="I6933" s="58">
        <f>$H6933-VLOOKUP($B6933,產品!$A$2:$E$61,5,FALSE)*F6933-$R6933</f>
        <v>19863</v>
      </c>
      <c r="J6933">
        <f t="shared" si="324"/>
        <v>2023</v>
      </c>
      <c r="P6933" t="str">
        <f>MID(VLOOKUP($D6933,業務!$A$1:$E$11,2,FALSE),FIND("/",VLOOKUP($D6933,業務!$A$1:$E$11,2,FALSE))+1,2)</f>
        <v>專員</v>
      </c>
      <c r="Q6933">
        <f t="shared" si="325"/>
        <v>0.01</v>
      </c>
      <c r="R6933">
        <f t="shared" si="326"/>
        <v>837</v>
      </c>
    </row>
    <row r="6934" spans="1:18" ht="15.75" customHeight="1">
      <c r="A6934" s="19">
        <v>6933</v>
      </c>
      <c r="B6934" s="4">
        <v>2</v>
      </c>
      <c r="C6934" s="15">
        <v>287</v>
      </c>
      <c r="D6934" s="21">
        <v>1</v>
      </c>
      <c r="E6934" s="22">
        <v>45221</v>
      </c>
      <c r="F6934" s="26">
        <v>50</v>
      </c>
      <c r="G6934" s="24">
        <v>0.13</v>
      </c>
      <c r="H6934">
        <f>VLOOKUP($B6934,產品!$A$1:$E$61,4,FALSE)*(1-$G6934)*$F6934</f>
        <v>43500</v>
      </c>
      <c r="I6934" s="58">
        <f>$H6934-VLOOKUP($B6934,產品!$A$2:$E$61,5,FALSE)*F6934-$R6934</f>
        <v>23065</v>
      </c>
      <c r="J6934">
        <f t="shared" si="324"/>
        <v>2023</v>
      </c>
      <c r="P6934" t="str">
        <f>MID(VLOOKUP($D6934,業務!$A$1:$E$11,2,FALSE),FIND("/",VLOOKUP($D6934,業務!$A$1:$E$11,2,FALSE))+1,2)</f>
        <v>專員</v>
      </c>
      <c r="Q6934">
        <f t="shared" si="325"/>
        <v>0.01</v>
      </c>
      <c r="R6934">
        <f t="shared" si="326"/>
        <v>435</v>
      </c>
    </row>
    <row r="6935" spans="1:18" ht="15.75" customHeight="1">
      <c r="A6935" s="19">
        <v>6934</v>
      </c>
      <c r="B6935" s="4">
        <v>42</v>
      </c>
      <c r="C6935" s="15">
        <v>290</v>
      </c>
      <c r="D6935" s="21">
        <v>8</v>
      </c>
      <c r="E6935" s="22">
        <v>45222</v>
      </c>
      <c r="F6935" s="23">
        <v>1</v>
      </c>
      <c r="G6935" s="24">
        <v>0.2</v>
      </c>
      <c r="H6935">
        <f>VLOOKUP($B6935,產品!$A$1:$E$61,4,FALSE)*(1-$G6935)*$F6935</f>
        <v>12000</v>
      </c>
      <c r="I6935" s="58">
        <f>$H6935-VLOOKUP($B6935,產品!$A$2:$E$61,5,FALSE)*F6935-$R6935</f>
        <v>2130</v>
      </c>
      <c r="J6935">
        <f t="shared" si="324"/>
        <v>2023</v>
      </c>
      <c r="P6935" t="str">
        <f>MID(VLOOKUP($D6935,業務!$A$1:$E$11,2,FALSE),FIND("/",VLOOKUP($D6935,業務!$A$1:$E$11,2,FALSE))+1,2)</f>
        <v>專員</v>
      </c>
      <c r="Q6935">
        <f t="shared" si="325"/>
        <v>0.01</v>
      </c>
      <c r="R6935">
        <f t="shared" si="326"/>
        <v>120</v>
      </c>
    </row>
    <row r="6936" spans="1:18" ht="15.75" customHeight="1">
      <c r="A6936" s="19">
        <v>6935</v>
      </c>
      <c r="B6936" s="4">
        <v>60</v>
      </c>
      <c r="C6936" s="15">
        <v>119</v>
      </c>
      <c r="D6936" s="21">
        <v>10</v>
      </c>
      <c r="E6936" s="22">
        <v>45222</v>
      </c>
      <c r="F6936" s="26">
        <v>2</v>
      </c>
      <c r="G6936" s="24">
        <v>0.17</v>
      </c>
      <c r="H6936">
        <f>VLOOKUP($B6936,產品!$A$1:$E$61,4,FALSE)*(1-$G6936)*$F6936</f>
        <v>41500</v>
      </c>
      <c r="I6936" s="58">
        <f>$H6936-VLOOKUP($B6936,產品!$A$2:$E$61,5,FALSE)*F6936-$R6936</f>
        <v>6085</v>
      </c>
      <c r="J6936">
        <f t="shared" si="324"/>
        <v>2023</v>
      </c>
      <c r="P6936" t="str">
        <f>MID(VLOOKUP($D6936,業務!$A$1:$E$11,2,FALSE),FIND("/",VLOOKUP($D6936,業務!$A$1:$E$11,2,FALSE))+1,2)</f>
        <v>專員</v>
      </c>
      <c r="Q6936">
        <f t="shared" si="325"/>
        <v>0.01</v>
      </c>
      <c r="R6936">
        <f t="shared" si="326"/>
        <v>415</v>
      </c>
    </row>
    <row r="6937" spans="1:18" ht="15.75" customHeight="1">
      <c r="A6937" s="19">
        <v>6936</v>
      </c>
      <c r="B6937" s="4">
        <v>12</v>
      </c>
      <c r="C6937" s="15">
        <v>262</v>
      </c>
      <c r="D6937" s="21">
        <v>7</v>
      </c>
      <c r="E6937" s="33">
        <v>45223</v>
      </c>
      <c r="F6937" s="14">
        <v>70</v>
      </c>
      <c r="G6937" s="34">
        <v>0.16</v>
      </c>
      <c r="H6937">
        <f>VLOOKUP($B6937,產品!$A$1:$E$61,4,FALSE)*(1-$G6937)*$F6937</f>
        <v>58800</v>
      </c>
      <c r="I6937" s="58">
        <f>$H6937-VLOOKUP($B6937,產品!$A$2:$E$61,5,FALSE)*F6937-$R6937</f>
        <v>30094.400000000001</v>
      </c>
      <c r="J6937">
        <f t="shared" si="324"/>
        <v>2023</v>
      </c>
      <c r="P6937" t="str">
        <f>MID(VLOOKUP($D6937,業務!$A$1:$E$11,2,FALSE),FIND("/",VLOOKUP($D6937,業務!$A$1:$E$11,2,FALSE))+1,2)</f>
        <v>副理</v>
      </c>
      <c r="Q6937">
        <f t="shared" si="325"/>
        <v>1.2E-2</v>
      </c>
      <c r="R6937">
        <f t="shared" si="326"/>
        <v>705.6</v>
      </c>
    </row>
    <row r="6938" spans="1:18" ht="15.75" customHeight="1">
      <c r="A6938" s="19">
        <v>6937</v>
      </c>
      <c r="B6938" s="4">
        <v>18</v>
      </c>
      <c r="C6938" s="15">
        <v>261</v>
      </c>
      <c r="D6938" s="21">
        <v>5</v>
      </c>
      <c r="E6938" s="33">
        <v>45223</v>
      </c>
      <c r="F6938" s="14">
        <v>175</v>
      </c>
      <c r="G6938" s="34">
        <v>0.14000000000000001</v>
      </c>
      <c r="H6938">
        <f>VLOOKUP($B6938,產品!$A$1:$E$61,4,FALSE)*(1-$G6938)*$F6938</f>
        <v>270900</v>
      </c>
      <c r="I6938" s="58">
        <f>$H6938-VLOOKUP($B6938,產品!$A$2:$E$61,5,FALSE)*F6938-$R6938</f>
        <v>142191</v>
      </c>
      <c r="J6938">
        <f t="shared" si="324"/>
        <v>2023</v>
      </c>
      <c r="P6938" t="str">
        <f>MID(VLOOKUP($D6938,業務!$A$1:$E$11,2,FALSE),FIND("/",VLOOKUP($D6938,業務!$A$1:$E$11,2,FALSE))+1,2)</f>
        <v>專員</v>
      </c>
      <c r="Q6938">
        <f t="shared" si="325"/>
        <v>0.01</v>
      </c>
      <c r="R6938">
        <f t="shared" si="326"/>
        <v>2709</v>
      </c>
    </row>
    <row r="6939" spans="1:18" ht="15.75" customHeight="1">
      <c r="A6939" s="19">
        <v>6938</v>
      </c>
      <c r="B6939" s="4">
        <v>13</v>
      </c>
      <c r="C6939" s="15">
        <v>4</v>
      </c>
      <c r="D6939" s="21">
        <v>5</v>
      </c>
      <c r="E6939" s="22">
        <v>45224</v>
      </c>
      <c r="F6939" s="23">
        <v>15</v>
      </c>
      <c r="G6939" s="24">
        <v>0.11</v>
      </c>
      <c r="H6939">
        <f>VLOOKUP($B6939,產品!$A$1:$E$61,4,FALSE)*(1-$G6939)*$F6939</f>
        <v>24030</v>
      </c>
      <c r="I6939" s="58">
        <f>$H6939-VLOOKUP($B6939,產品!$A$2:$E$61,5,FALSE)*F6939-$R6939</f>
        <v>12989.7</v>
      </c>
      <c r="J6939">
        <f t="shared" si="324"/>
        <v>2023</v>
      </c>
      <c r="P6939" t="str">
        <f>MID(VLOOKUP($D6939,業務!$A$1:$E$11,2,FALSE),FIND("/",VLOOKUP($D6939,業務!$A$1:$E$11,2,FALSE))+1,2)</f>
        <v>專員</v>
      </c>
      <c r="Q6939">
        <f t="shared" si="325"/>
        <v>0.01</v>
      </c>
      <c r="R6939">
        <f t="shared" si="326"/>
        <v>240.3</v>
      </c>
    </row>
    <row r="6940" spans="1:18" ht="15.75" customHeight="1">
      <c r="A6940" s="19">
        <v>6939</v>
      </c>
      <c r="B6940" s="4">
        <v>44</v>
      </c>
      <c r="C6940" s="15">
        <v>260</v>
      </c>
      <c r="D6940" s="21">
        <v>3</v>
      </c>
      <c r="E6940" s="22">
        <v>45224</v>
      </c>
      <c r="F6940" s="23">
        <v>3</v>
      </c>
      <c r="G6940" s="24">
        <v>0.06</v>
      </c>
      <c r="H6940">
        <f>VLOOKUP($B6940,產品!$A$1:$E$61,4,FALSE)*(1-$G6940)*$F6940</f>
        <v>56400</v>
      </c>
      <c r="I6940" s="58">
        <f>$H6940-VLOOKUP($B6940,產品!$A$2:$E$61,5,FALSE)*F6940-$R6940</f>
        <v>16497.599999999999</v>
      </c>
      <c r="J6940">
        <f t="shared" si="324"/>
        <v>2023</v>
      </c>
      <c r="P6940" t="str">
        <f>MID(VLOOKUP($D6940,業務!$A$1:$E$11,2,FALSE),FIND("/",VLOOKUP($D6940,業務!$A$1:$E$11,2,FALSE))+1,2)</f>
        <v>協理</v>
      </c>
      <c r="Q6940">
        <f t="shared" si="325"/>
        <v>1.6E-2</v>
      </c>
      <c r="R6940">
        <f t="shared" si="326"/>
        <v>902.4</v>
      </c>
    </row>
    <row r="6941" spans="1:18" ht="15.75" customHeight="1">
      <c r="A6941" s="19">
        <v>6940</v>
      </c>
      <c r="B6941" s="4">
        <v>24</v>
      </c>
      <c r="C6941" s="15">
        <v>285</v>
      </c>
      <c r="D6941" s="21">
        <v>7</v>
      </c>
      <c r="E6941" s="22">
        <v>45224</v>
      </c>
      <c r="F6941" s="26">
        <v>20</v>
      </c>
      <c r="G6941" s="24">
        <v>0.12</v>
      </c>
      <c r="H6941">
        <f>VLOOKUP($B6941,產品!$A$1:$E$61,4,FALSE)*(1-$G6941)*$F6941</f>
        <v>31680</v>
      </c>
      <c r="I6941" s="58">
        <f>$H6941-VLOOKUP($B6941,產品!$A$2:$E$61,5,FALSE)*F6941-$R6941</f>
        <v>16899.84</v>
      </c>
      <c r="J6941">
        <f t="shared" si="324"/>
        <v>2023</v>
      </c>
      <c r="P6941" t="str">
        <f>MID(VLOOKUP($D6941,業務!$A$1:$E$11,2,FALSE),FIND("/",VLOOKUP($D6941,業務!$A$1:$E$11,2,FALSE))+1,2)</f>
        <v>副理</v>
      </c>
      <c r="Q6941">
        <f t="shared" si="325"/>
        <v>1.2E-2</v>
      </c>
      <c r="R6941">
        <f t="shared" si="326"/>
        <v>380.16</v>
      </c>
    </row>
    <row r="6942" spans="1:18" ht="15.75" customHeight="1">
      <c r="A6942" s="19">
        <v>6941</v>
      </c>
      <c r="B6942" s="4">
        <v>27</v>
      </c>
      <c r="C6942" s="15">
        <v>1</v>
      </c>
      <c r="D6942" s="21">
        <v>8</v>
      </c>
      <c r="E6942" s="22">
        <v>45224</v>
      </c>
      <c r="F6942" s="26">
        <v>18</v>
      </c>
      <c r="G6942" s="24">
        <v>0.17</v>
      </c>
      <c r="H6942">
        <f>VLOOKUP($B6942,產品!$A$1:$E$61,4,FALSE)*(1-$G6942)*$F6942</f>
        <v>104580</v>
      </c>
      <c r="I6942" s="58">
        <f>$H6942-VLOOKUP($B6942,產品!$A$2:$E$61,5,FALSE)*F6942-$R6942</f>
        <v>27934.2</v>
      </c>
      <c r="J6942">
        <f t="shared" si="324"/>
        <v>2023</v>
      </c>
      <c r="P6942" t="str">
        <f>MID(VLOOKUP($D6942,業務!$A$1:$E$11,2,FALSE),FIND("/",VLOOKUP($D6942,業務!$A$1:$E$11,2,FALSE))+1,2)</f>
        <v>專員</v>
      </c>
      <c r="Q6942">
        <f t="shared" si="325"/>
        <v>0.01</v>
      </c>
      <c r="R6942">
        <f t="shared" si="326"/>
        <v>1045.8</v>
      </c>
    </row>
    <row r="6943" spans="1:18" ht="15.75" customHeight="1">
      <c r="A6943" s="19">
        <v>6942</v>
      </c>
      <c r="B6943" s="4">
        <v>1</v>
      </c>
      <c r="C6943" s="15">
        <v>123</v>
      </c>
      <c r="D6943" s="21">
        <v>9</v>
      </c>
      <c r="E6943" s="33">
        <v>45224</v>
      </c>
      <c r="F6943" s="14">
        <v>225</v>
      </c>
      <c r="G6943" s="34">
        <v>0.16</v>
      </c>
      <c r="H6943">
        <f>VLOOKUP($B6943,產品!$A$1:$E$61,4,FALSE)*(1-$G6943)*$F6943</f>
        <v>189000</v>
      </c>
      <c r="I6943" s="58">
        <f>$H6943-VLOOKUP($B6943,產品!$A$2:$E$61,5,FALSE)*F6943-$R6943</f>
        <v>96165</v>
      </c>
      <c r="J6943">
        <f t="shared" si="324"/>
        <v>2023</v>
      </c>
      <c r="P6943" t="str">
        <f>MID(VLOOKUP($D6943,業務!$A$1:$E$11,2,FALSE),FIND("/",VLOOKUP($D6943,業務!$A$1:$E$11,2,FALSE))+1,2)</f>
        <v>經理</v>
      </c>
      <c r="Q6943">
        <f t="shared" si="325"/>
        <v>1.4999999999999999E-2</v>
      </c>
      <c r="R6943">
        <f t="shared" si="326"/>
        <v>2835</v>
      </c>
    </row>
    <row r="6944" spans="1:18" ht="15.75" customHeight="1">
      <c r="A6944" s="19">
        <v>6943</v>
      </c>
      <c r="B6944" s="4">
        <v>50</v>
      </c>
      <c r="C6944" s="15">
        <v>2</v>
      </c>
      <c r="D6944" s="21">
        <v>6</v>
      </c>
      <c r="E6944" s="22">
        <v>45225</v>
      </c>
      <c r="F6944" s="23">
        <v>1</v>
      </c>
      <c r="G6944" s="24">
        <v>0.13</v>
      </c>
      <c r="H6944">
        <f>VLOOKUP($B6944,產品!$A$1:$E$61,4,FALSE)*(1-$G6944)*$F6944</f>
        <v>15660</v>
      </c>
      <c r="I6944" s="58">
        <f>$H6944-VLOOKUP($B6944,產品!$A$2:$E$61,5,FALSE)*F6944-$R6944</f>
        <v>2903.4</v>
      </c>
      <c r="J6944">
        <f t="shared" si="324"/>
        <v>2023</v>
      </c>
      <c r="P6944" t="str">
        <f>MID(VLOOKUP($D6944,業務!$A$1:$E$11,2,FALSE),FIND("/",VLOOKUP($D6944,業務!$A$1:$E$11,2,FALSE))+1,2)</f>
        <v>專員</v>
      </c>
      <c r="Q6944">
        <f t="shared" si="325"/>
        <v>0.01</v>
      </c>
      <c r="R6944">
        <f t="shared" si="326"/>
        <v>156.6</v>
      </c>
    </row>
    <row r="6945" spans="1:18" ht="15.75" customHeight="1">
      <c r="A6945" s="19">
        <v>6944</v>
      </c>
      <c r="B6945" s="4">
        <v>9</v>
      </c>
      <c r="C6945" s="15">
        <v>265</v>
      </c>
      <c r="D6945" s="21">
        <v>8</v>
      </c>
      <c r="E6945" s="22">
        <v>45225</v>
      </c>
      <c r="F6945" s="26">
        <v>50</v>
      </c>
      <c r="G6945" s="24">
        <v>0.08</v>
      </c>
      <c r="H6945">
        <f>VLOOKUP($B6945,產品!$A$1:$E$61,4,FALSE)*(1-$G6945)*$F6945</f>
        <v>46000</v>
      </c>
      <c r="I6945" s="58">
        <f>$H6945-VLOOKUP($B6945,產品!$A$2:$E$61,5,FALSE)*F6945-$R6945</f>
        <v>25540</v>
      </c>
      <c r="J6945">
        <f t="shared" si="324"/>
        <v>2023</v>
      </c>
      <c r="P6945" t="str">
        <f>MID(VLOOKUP($D6945,業務!$A$1:$E$11,2,FALSE),FIND("/",VLOOKUP($D6945,業務!$A$1:$E$11,2,FALSE))+1,2)</f>
        <v>專員</v>
      </c>
      <c r="Q6945">
        <f t="shared" si="325"/>
        <v>0.01</v>
      </c>
      <c r="R6945">
        <f t="shared" si="326"/>
        <v>460</v>
      </c>
    </row>
    <row r="6946" spans="1:18" ht="15.75" customHeight="1">
      <c r="A6946" s="19">
        <v>6945</v>
      </c>
      <c r="B6946" s="4">
        <v>26</v>
      </c>
      <c r="C6946" s="15">
        <v>284</v>
      </c>
      <c r="D6946" s="21">
        <v>2</v>
      </c>
      <c r="E6946" s="33">
        <v>45225</v>
      </c>
      <c r="F6946" s="14">
        <v>4</v>
      </c>
      <c r="G6946" s="34">
        <v>0.2</v>
      </c>
      <c r="H6946">
        <f>VLOOKUP($B6946,產品!$A$1:$E$61,4,FALSE)*(1-$G6946)*$F6946</f>
        <v>20800</v>
      </c>
      <c r="I6946" s="58">
        <f>$H6946-VLOOKUP($B6946,產品!$A$2:$E$61,5,FALSE)*F6946-$R6946</f>
        <v>4888</v>
      </c>
      <c r="J6946">
        <f t="shared" si="324"/>
        <v>2023</v>
      </c>
      <c r="P6946" t="str">
        <f>MID(VLOOKUP($D6946,業務!$A$1:$E$11,2,FALSE),FIND("/",VLOOKUP($D6946,業務!$A$1:$E$11,2,FALSE))+1,2)</f>
        <v>經理</v>
      </c>
      <c r="Q6946">
        <f t="shared" si="325"/>
        <v>1.4999999999999999E-2</v>
      </c>
      <c r="R6946">
        <f t="shared" si="326"/>
        <v>312</v>
      </c>
    </row>
    <row r="6947" spans="1:18" ht="15.75" customHeight="1">
      <c r="A6947" s="19">
        <v>6946</v>
      </c>
      <c r="B6947" s="4">
        <v>46</v>
      </c>
      <c r="C6947" s="15">
        <v>265</v>
      </c>
      <c r="D6947" s="21">
        <v>3</v>
      </c>
      <c r="E6947" s="33">
        <v>45225</v>
      </c>
      <c r="F6947" s="14">
        <v>19</v>
      </c>
      <c r="G6947" s="34">
        <v>0.2</v>
      </c>
      <c r="H6947">
        <f>VLOOKUP($B6947,產品!$A$1:$E$61,4,FALSE)*(1-$G6947)*$F6947</f>
        <v>258400</v>
      </c>
      <c r="I6947" s="58">
        <f>$H6947-VLOOKUP($B6947,產品!$A$2:$E$61,5,FALSE)*F6947-$R6947</f>
        <v>44315.6</v>
      </c>
      <c r="J6947">
        <f t="shared" si="324"/>
        <v>2023</v>
      </c>
      <c r="P6947" t="str">
        <f>MID(VLOOKUP($D6947,業務!$A$1:$E$11,2,FALSE),FIND("/",VLOOKUP($D6947,業務!$A$1:$E$11,2,FALSE))+1,2)</f>
        <v>協理</v>
      </c>
      <c r="Q6947">
        <f t="shared" si="325"/>
        <v>1.6E-2</v>
      </c>
      <c r="R6947">
        <f t="shared" si="326"/>
        <v>4134.3999999999996</v>
      </c>
    </row>
    <row r="6948" spans="1:18" ht="15.75" customHeight="1">
      <c r="A6948" s="19">
        <v>6947</v>
      </c>
      <c r="B6948" s="4">
        <v>14</v>
      </c>
      <c r="C6948" s="15">
        <v>9</v>
      </c>
      <c r="D6948" s="21">
        <v>5</v>
      </c>
      <c r="E6948" s="33">
        <v>45225</v>
      </c>
      <c r="F6948" s="14">
        <v>50</v>
      </c>
      <c r="G6948" s="34">
        <v>0.2</v>
      </c>
      <c r="H6948">
        <f>VLOOKUP($B6948,產品!$A$1:$E$61,4,FALSE)*(1-$G6948)*$F6948</f>
        <v>72000</v>
      </c>
      <c r="I6948" s="58">
        <f>$H6948-VLOOKUP($B6948,產品!$A$2:$E$61,5,FALSE)*F6948-$R6948</f>
        <v>35280</v>
      </c>
      <c r="J6948">
        <f t="shared" si="324"/>
        <v>2023</v>
      </c>
      <c r="P6948" t="str">
        <f>MID(VLOOKUP($D6948,業務!$A$1:$E$11,2,FALSE),FIND("/",VLOOKUP($D6948,業務!$A$1:$E$11,2,FALSE))+1,2)</f>
        <v>專員</v>
      </c>
      <c r="Q6948">
        <f t="shared" si="325"/>
        <v>0.01</v>
      </c>
      <c r="R6948">
        <f t="shared" si="326"/>
        <v>720</v>
      </c>
    </row>
    <row r="6949" spans="1:18" ht="15.75" customHeight="1">
      <c r="A6949" s="19">
        <v>6948</v>
      </c>
      <c r="B6949" s="4">
        <v>10</v>
      </c>
      <c r="C6949" s="15">
        <v>272</v>
      </c>
      <c r="D6949" s="21">
        <v>10</v>
      </c>
      <c r="E6949" s="22">
        <v>45226</v>
      </c>
      <c r="F6949" s="23">
        <v>90</v>
      </c>
      <c r="G6949" s="24">
        <v>0.13</v>
      </c>
      <c r="H6949">
        <f>VLOOKUP($B6949,產品!$A$1:$E$61,4,FALSE)*(1-$G6949)*$F6949</f>
        <v>78300</v>
      </c>
      <c r="I6949" s="58">
        <f>$H6949-VLOOKUP($B6949,產品!$A$2:$E$61,5,FALSE)*F6949-$R6949</f>
        <v>41517</v>
      </c>
      <c r="J6949">
        <f t="shared" si="324"/>
        <v>2023</v>
      </c>
      <c r="P6949" t="str">
        <f>MID(VLOOKUP($D6949,業務!$A$1:$E$11,2,FALSE),FIND("/",VLOOKUP($D6949,業務!$A$1:$E$11,2,FALSE))+1,2)</f>
        <v>專員</v>
      </c>
      <c r="Q6949">
        <f t="shared" si="325"/>
        <v>0.01</v>
      </c>
      <c r="R6949">
        <f t="shared" si="326"/>
        <v>783</v>
      </c>
    </row>
    <row r="6950" spans="1:18" ht="15.75" customHeight="1">
      <c r="A6950" s="19">
        <v>6949</v>
      </c>
      <c r="B6950" s="4">
        <v>40</v>
      </c>
      <c r="C6950" s="15">
        <v>290</v>
      </c>
      <c r="D6950" s="21">
        <v>4</v>
      </c>
      <c r="E6950" s="22">
        <v>45226</v>
      </c>
      <c r="F6950" s="23">
        <v>6</v>
      </c>
      <c r="G6950" s="24">
        <v>0.09</v>
      </c>
      <c r="H6950">
        <f>VLOOKUP($B6950,產品!$A$1:$E$61,4,FALSE)*(1-$G6950)*$F6950</f>
        <v>109200</v>
      </c>
      <c r="I6950" s="58">
        <f>$H6950-VLOOKUP($B6950,產品!$A$2:$E$61,5,FALSE)*F6950-$R6950</f>
        <v>29889.599999999999</v>
      </c>
      <c r="J6950">
        <f t="shared" si="324"/>
        <v>2023</v>
      </c>
      <c r="P6950" t="str">
        <f>MID(VLOOKUP($D6950,業務!$A$1:$E$11,2,FALSE),FIND("/",VLOOKUP($D6950,業務!$A$1:$E$11,2,FALSE))+1,2)</f>
        <v>副理</v>
      </c>
      <c r="Q6950">
        <f t="shared" si="325"/>
        <v>1.2E-2</v>
      </c>
      <c r="R6950">
        <f t="shared" si="326"/>
        <v>1310.4000000000001</v>
      </c>
    </row>
    <row r="6951" spans="1:18" ht="15.75" customHeight="1">
      <c r="A6951" s="19">
        <v>6950</v>
      </c>
      <c r="B6951" s="4">
        <v>7</v>
      </c>
      <c r="C6951" s="15">
        <v>273</v>
      </c>
      <c r="D6951" s="21">
        <v>7</v>
      </c>
      <c r="E6951" s="22">
        <v>45226</v>
      </c>
      <c r="F6951" s="26">
        <v>50</v>
      </c>
      <c r="G6951" s="24">
        <v>0.12</v>
      </c>
      <c r="H6951">
        <f>VLOOKUP($B6951,產品!$A$1:$E$61,4,FALSE)*(1-$G6951)*$F6951</f>
        <v>44000</v>
      </c>
      <c r="I6951" s="58">
        <f>$H6951-VLOOKUP($B6951,產品!$A$2:$E$61,5,FALSE)*F6951-$R6951</f>
        <v>23472</v>
      </c>
      <c r="J6951">
        <f t="shared" si="324"/>
        <v>2023</v>
      </c>
      <c r="P6951" t="str">
        <f>MID(VLOOKUP($D6951,業務!$A$1:$E$11,2,FALSE),FIND("/",VLOOKUP($D6951,業務!$A$1:$E$11,2,FALSE))+1,2)</f>
        <v>副理</v>
      </c>
      <c r="Q6951">
        <f t="shared" si="325"/>
        <v>1.2E-2</v>
      </c>
      <c r="R6951">
        <f t="shared" si="326"/>
        <v>528</v>
      </c>
    </row>
    <row r="6952" spans="1:18" ht="15.75" customHeight="1">
      <c r="A6952" s="19">
        <v>6951</v>
      </c>
      <c r="B6952" s="4">
        <v>12</v>
      </c>
      <c r="C6952" s="15">
        <v>262</v>
      </c>
      <c r="D6952" s="21">
        <v>6</v>
      </c>
      <c r="E6952" s="22">
        <v>45226</v>
      </c>
      <c r="F6952" s="26">
        <v>12</v>
      </c>
      <c r="G6952" s="24">
        <v>0.19</v>
      </c>
      <c r="H6952">
        <f>VLOOKUP($B6952,產品!$A$1:$E$61,4,FALSE)*(1-$G6952)*$F6952</f>
        <v>9720</v>
      </c>
      <c r="I6952" s="58">
        <f>$H6952-VLOOKUP($B6952,產品!$A$2:$E$61,5,FALSE)*F6952-$R6952</f>
        <v>4822.8</v>
      </c>
      <c r="J6952">
        <f t="shared" si="324"/>
        <v>2023</v>
      </c>
      <c r="P6952" t="str">
        <f>MID(VLOOKUP($D6952,業務!$A$1:$E$11,2,FALSE),FIND("/",VLOOKUP($D6952,業務!$A$1:$E$11,2,FALSE))+1,2)</f>
        <v>專員</v>
      </c>
      <c r="Q6952">
        <f t="shared" si="325"/>
        <v>0.01</v>
      </c>
      <c r="R6952">
        <f t="shared" si="326"/>
        <v>97.2</v>
      </c>
    </row>
    <row r="6953" spans="1:18" ht="15.75" customHeight="1">
      <c r="A6953" s="19">
        <v>6952</v>
      </c>
      <c r="B6953" s="4">
        <v>28</v>
      </c>
      <c r="C6953" s="15">
        <v>138</v>
      </c>
      <c r="D6953" s="21">
        <v>9</v>
      </c>
      <c r="E6953" s="22">
        <v>45226</v>
      </c>
      <c r="F6953" s="26">
        <v>6</v>
      </c>
      <c r="G6953" s="24">
        <v>0.17</v>
      </c>
      <c r="H6953">
        <f>VLOOKUP($B6953,產品!$A$1:$E$61,4,FALSE)*(1-$G6953)*$F6953</f>
        <v>37350</v>
      </c>
      <c r="I6953" s="58">
        <f>$H6953-VLOOKUP($B6953,產品!$A$2:$E$61,5,FALSE)*F6953-$R6953</f>
        <v>9789.75</v>
      </c>
      <c r="J6953">
        <f t="shared" si="324"/>
        <v>2023</v>
      </c>
      <c r="P6953" t="str">
        <f>MID(VLOOKUP($D6953,業務!$A$1:$E$11,2,FALSE),FIND("/",VLOOKUP($D6953,業務!$A$1:$E$11,2,FALSE))+1,2)</f>
        <v>經理</v>
      </c>
      <c r="Q6953">
        <f t="shared" si="325"/>
        <v>1.4999999999999999E-2</v>
      </c>
      <c r="R6953">
        <f t="shared" si="326"/>
        <v>560.25</v>
      </c>
    </row>
    <row r="6954" spans="1:18" ht="15.75" customHeight="1">
      <c r="A6954" s="19">
        <v>6953</v>
      </c>
      <c r="B6954" s="4">
        <v>58</v>
      </c>
      <c r="C6954" s="15">
        <v>4</v>
      </c>
      <c r="D6954" s="21">
        <v>7</v>
      </c>
      <c r="E6954" s="22">
        <v>45226</v>
      </c>
      <c r="F6954" s="26">
        <v>10</v>
      </c>
      <c r="G6954" s="24">
        <v>0.11</v>
      </c>
      <c r="H6954">
        <f>VLOOKUP($B6954,產品!$A$1:$E$61,4,FALSE)*(1-$G6954)*$F6954</f>
        <v>186900</v>
      </c>
      <c r="I6954" s="58">
        <f>$H6954-VLOOKUP($B6954,產品!$A$2:$E$61,5,FALSE)*F6954-$R6954</f>
        <v>37657.200000000026</v>
      </c>
      <c r="J6954">
        <f t="shared" si="324"/>
        <v>2023</v>
      </c>
      <c r="P6954" t="str">
        <f>MID(VLOOKUP($D6954,業務!$A$1:$E$11,2,FALSE),FIND("/",VLOOKUP($D6954,業務!$A$1:$E$11,2,FALSE))+1,2)</f>
        <v>副理</v>
      </c>
      <c r="Q6954">
        <f t="shared" si="325"/>
        <v>1.2E-2</v>
      </c>
      <c r="R6954">
        <f t="shared" si="326"/>
        <v>2242.8000000000002</v>
      </c>
    </row>
    <row r="6955" spans="1:18" ht="15.75" customHeight="1">
      <c r="A6955" s="19">
        <v>6954</v>
      </c>
      <c r="B6955" s="4">
        <v>43</v>
      </c>
      <c r="C6955" s="15">
        <v>267</v>
      </c>
      <c r="D6955" s="21">
        <v>10</v>
      </c>
      <c r="E6955" s="22">
        <v>45227</v>
      </c>
      <c r="F6955" s="23">
        <v>4</v>
      </c>
      <c r="G6955" s="24">
        <v>0.14000000000000001</v>
      </c>
      <c r="H6955">
        <f>VLOOKUP($B6955,產品!$A$1:$E$61,4,FALSE)*(1-$G6955)*$F6955</f>
        <v>61920</v>
      </c>
      <c r="I6955" s="58">
        <f>$H6955-VLOOKUP($B6955,產品!$A$2:$E$61,5,FALSE)*F6955-$R6955</f>
        <v>14500.8</v>
      </c>
      <c r="J6955">
        <f t="shared" si="324"/>
        <v>2023</v>
      </c>
      <c r="P6955" t="str">
        <f>MID(VLOOKUP($D6955,業務!$A$1:$E$11,2,FALSE),FIND("/",VLOOKUP($D6955,業務!$A$1:$E$11,2,FALSE))+1,2)</f>
        <v>專員</v>
      </c>
      <c r="Q6955">
        <f t="shared" si="325"/>
        <v>0.01</v>
      </c>
      <c r="R6955">
        <f t="shared" si="326"/>
        <v>619.20000000000005</v>
      </c>
    </row>
    <row r="6956" spans="1:18" ht="15.75" customHeight="1">
      <c r="A6956" s="19">
        <v>6955</v>
      </c>
      <c r="B6956" s="4">
        <v>58</v>
      </c>
      <c r="C6956" s="15">
        <v>2</v>
      </c>
      <c r="D6956" s="21">
        <v>4</v>
      </c>
      <c r="E6956" s="22">
        <v>45227</v>
      </c>
      <c r="F6956" s="26">
        <v>12</v>
      </c>
      <c r="G6956" s="24">
        <v>0.09</v>
      </c>
      <c r="H6956">
        <f>VLOOKUP($B6956,產品!$A$1:$E$61,4,FALSE)*(1-$G6956)*$F6956</f>
        <v>229320</v>
      </c>
      <c r="I6956" s="58">
        <f>$H6956-VLOOKUP($B6956,產品!$A$2:$E$61,5,FALSE)*F6956-$R6956</f>
        <v>50168.160000000033</v>
      </c>
      <c r="J6956">
        <f t="shared" si="324"/>
        <v>2023</v>
      </c>
      <c r="P6956" t="str">
        <f>MID(VLOOKUP($D6956,業務!$A$1:$E$11,2,FALSE),FIND("/",VLOOKUP($D6956,業務!$A$1:$E$11,2,FALSE))+1,2)</f>
        <v>副理</v>
      </c>
      <c r="Q6956">
        <f t="shared" si="325"/>
        <v>1.2E-2</v>
      </c>
      <c r="R6956">
        <f t="shared" si="326"/>
        <v>2751.84</v>
      </c>
    </row>
    <row r="6957" spans="1:18" ht="15.75" customHeight="1">
      <c r="A6957" s="19">
        <v>6956</v>
      </c>
      <c r="B6957" s="4">
        <v>2</v>
      </c>
      <c r="C6957" s="15">
        <v>120</v>
      </c>
      <c r="D6957" s="21">
        <v>7</v>
      </c>
      <c r="E6957" s="22">
        <v>45227</v>
      </c>
      <c r="F6957" s="26">
        <v>12</v>
      </c>
      <c r="G6957" s="24">
        <v>0.1</v>
      </c>
      <c r="H6957">
        <f>VLOOKUP($B6957,產品!$A$1:$E$61,4,FALSE)*(1-$G6957)*$F6957</f>
        <v>10800</v>
      </c>
      <c r="I6957" s="58">
        <f>$H6957-VLOOKUP($B6957,產品!$A$2:$E$61,5,FALSE)*F6957-$R6957</f>
        <v>5870.4</v>
      </c>
      <c r="J6957">
        <f t="shared" si="324"/>
        <v>2023</v>
      </c>
      <c r="P6957" t="str">
        <f>MID(VLOOKUP($D6957,業務!$A$1:$E$11,2,FALSE),FIND("/",VLOOKUP($D6957,業務!$A$1:$E$11,2,FALSE))+1,2)</f>
        <v>副理</v>
      </c>
      <c r="Q6957">
        <f t="shared" si="325"/>
        <v>1.2E-2</v>
      </c>
      <c r="R6957">
        <f t="shared" si="326"/>
        <v>129.6</v>
      </c>
    </row>
    <row r="6958" spans="1:18" ht="15.75" customHeight="1">
      <c r="A6958" s="19">
        <v>6957</v>
      </c>
      <c r="B6958" s="4">
        <v>18</v>
      </c>
      <c r="C6958" s="15">
        <v>262</v>
      </c>
      <c r="D6958" s="21">
        <v>10</v>
      </c>
      <c r="E6958" s="33">
        <v>45227</v>
      </c>
      <c r="F6958" s="14">
        <v>21</v>
      </c>
      <c r="G6958" s="34">
        <v>0.15</v>
      </c>
      <c r="H6958">
        <f>VLOOKUP($B6958,產品!$A$1:$E$61,4,FALSE)*(1-$G6958)*$F6958</f>
        <v>32130</v>
      </c>
      <c r="I6958" s="58">
        <f>$H6958-VLOOKUP($B6958,產品!$A$2:$E$61,5,FALSE)*F6958-$R6958</f>
        <v>16688.7</v>
      </c>
      <c r="J6958">
        <f t="shared" si="324"/>
        <v>2023</v>
      </c>
      <c r="P6958" t="str">
        <f>MID(VLOOKUP($D6958,業務!$A$1:$E$11,2,FALSE),FIND("/",VLOOKUP($D6958,業務!$A$1:$E$11,2,FALSE))+1,2)</f>
        <v>專員</v>
      </c>
      <c r="Q6958">
        <f t="shared" si="325"/>
        <v>0.01</v>
      </c>
      <c r="R6958">
        <f t="shared" si="326"/>
        <v>321.3</v>
      </c>
    </row>
    <row r="6959" spans="1:18" ht="15.75" customHeight="1">
      <c r="A6959" s="19">
        <v>6958</v>
      </c>
      <c r="B6959" s="4">
        <v>51</v>
      </c>
      <c r="C6959" s="15">
        <v>9</v>
      </c>
      <c r="D6959" s="21">
        <v>8</v>
      </c>
      <c r="E6959" s="22">
        <v>45228</v>
      </c>
      <c r="F6959" s="23">
        <v>14</v>
      </c>
      <c r="G6959" s="24">
        <v>0.2</v>
      </c>
      <c r="H6959">
        <f>VLOOKUP($B6959,產品!$A$1:$E$61,4,FALSE)*(1-$G6959)*$F6959</f>
        <v>224000</v>
      </c>
      <c r="I6959" s="58">
        <f>$H6959-VLOOKUP($B6959,產品!$A$2:$E$61,5,FALSE)*F6959-$R6959</f>
        <v>25760</v>
      </c>
      <c r="J6959">
        <f t="shared" si="324"/>
        <v>2023</v>
      </c>
      <c r="P6959" t="str">
        <f>MID(VLOOKUP($D6959,業務!$A$1:$E$11,2,FALSE),FIND("/",VLOOKUP($D6959,業務!$A$1:$E$11,2,FALSE))+1,2)</f>
        <v>專員</v>
      </c>
      <c r="Q6959">
        <f t="shared" si="325"/>
        <v>0.01</v>
      </c>
      <c r="R6959">
        <f t="shared" si="326"/>
        <v>2240</v>
      </c>
    </row>
    <row r="6960" spans="1:18" ht="15.75" customHeight="1">
      <c r="A6960" s="19">
        <v>6959</v>
      </c>
      <c r="B6960" s="4">
        <v>56</v>
      </c>
      <c r="C6960" s="15">
        <v>290</v>
      </c>
      <c r="D6960" s="21">
        <v>2</v>
      </c>
      <c r="E6960" s="22">
        <v>45228</v>
      </c>
      <c r="F6960" s="23">
        <v>5</v>
      </c>
      <c r="G6960" s="24">
        <v>0.06</v>
      </c>
      <c r="H6960">
        <f>VLOOKUP($B6960,產品!$A$1:$E$61,4,FALSE)*(1-$G6960)*$F6960</f>
        <v>103400</v>
      </c>
      <c r="I6960" s="58">
        <f>$H6960-VLOOKUP($B6960,產品!$A$2:$E$61,5,FALSE)*F6960-$R6960</f>
        <v>24849.000000000015</v>
      </c>
      <c r="J6960">
        <f t="shared" si="324"/>
        <v>2023</v>
      </c>
      <c r="P6960" t="str">
        <f>MID(VLOOKUP($D6960,業務!$A$1:$E$11,2,FALSE),FIND("/",VLOOKUP($D6960,業務!$A$1:$E$11,2,FALSE))+1,2)</f>
        <v>經理</v>
      </c>
      <c r="Q6960">
        <f t="shared" si="325"/>
        <v>1.4999999999999999E-2</v>
      </c>
      <c r="R6960">
        <f t="shared" si="326"/>
        <v>1551</v>
      </c>
    </row>
    <row r="6961" spans="1:18" ht="15.75" customHeight="1">
      <c r="A6961" s="19">
        <v>6960</v>
      </c>
      <c r="B6961" s="4">
        <v>9</v>
      </c>
      <c r="C6961" s="15">
        <v>282</v>
      </c>
      <c r="D6961" s="21">
        <v>3</v>
      </c>
      <c r="E6961" s="22">
        <v>45228</v>
      </c>
      <c r="F6961" s="26">
        <v>70</v>
      </c>
      <c r="G6961" s="24">
        <v>0.1</v>
      </c>
      <c r="H6961">
        <f>VLOOKUP($B6961,產品!$A$1:$E$61,4,FALSE)*(1-$G6961)*$F6961</f>
        <v>63000</v>
      </c>
      <c r="I6961" s="58">
        <f>$H6961-VLOOKUP($B6961,產品!$A$2:$E$61,5,FALSE)*F6961-$R6961</f>
        <v>33992</v>
      </c>
      <c r="J6961">
        <f t="shared" si="324"/>
        <v>2023</v>
      </c>
      <c r="P6961" t="str">
        <f>MID(VLOOKUP($D6961,業務!$A$1:$E$11,2,FALSE),FIND("/",VLOOKUP($D6961,業務!$A$1:$E$11,2,FALSE))+1,2)</f>
        <v>協理</v>
      </c>
      <c r="Q6961">
        <f t="shared" si="325"/>
        <v>1.6E-2</v>
      </c>
      <c r="R6961">
        <f t="shared" si="326"/>
        <v>1008</v>
      </c>
    </row>
    <row r="6962" spans="1:18" ht="15.75" customHeight="1">
      <c r="A6962" s="19">
        <v>6961</v>
      </c>
      <c r="B6962" s="4">
        <v>50</v>
      </c>
      <c r="C6962" s="15">
        <v>3</v>
      </c>
      <c r="D6962" s="21">
        <v>9</v>
      </c>
      <c r="E6962" s="22">
        <v>45228</v>
      </c>
      <c r="F6962" s="26">
        <v>5</v>
      </c>
      <c r="G6962" s="24">
        <v>0.15</v>
      </c>
      <c r="H6962">
        <f>VLOOKUP($B6962,產品!$A$1:$E$61,4,FALSE)*(1-$G6962)*$F6962</f>
        <v>76500</v>
      </c>
      <c r="I6962" s="58">
        <f>$H6962-VLOOKUP($B6962,產品!$A$2:$E$61,5,FALSE)*F6962-$R6962</f>
        <v>12352.5</v>
      </c>
      <c r="J6962">
        <f t="shared" si="324"/>
        <v>2023</v>
      </c>
      <c r="P6962" t="str">
        <f>MID(VLOOKUP($D6962,業務!$A$1:$E$11,2,FALSE),FIND("/",VLOOKUP($D6962,業務!$A$1:$E$11,2,FALSE))+1,2)</f>
        <v>經理</v>
      </c>
      <c r="Q6962">
        <f t="shared" si="325"/>
        <v>1.4999999999999999E-2</v>
      </c>
      <c r="R6962">
        <f t="shared" si="326"/>
        <v>1147.5</v>
      </c>
    </row>
    <row r="6963" spans="1:18" ht="15.75" customHeight="1">
      <c r="A6963" s="19">
        <v>6962</v>
      </c>
      <c r="B6963" s="4">
        <v>24</v>
      </c>
      <c r="C6963" s="15">
        <v>259</v>
      </c>
      <c r="D6963" s="21">
        <v>10</v>
      </c>
      <c r="E6963" s="33">
        <v>45228</v>
      </c>
      <c r="F6963" s="14">
        <v>80</v>
      </c>
      <c r="G6963" s="34">
        <v>0.15</v>
      </c>
      <c r="H6963">
        <f>VLOOKUP($B6963,產品!$A$1:$E$61,4,FALSE)*(1-$G6963)*$F6963</f>
        <v>122400</v>
      </c>
      <c r="I6963" s="58">
        <f>$H6963-VLOOKUP($B6963,產品!$A$2:$E$61,5,FALSE)*F6963-$R6963</f>
        <v>63576</v>
      </c>
      <c r="J6963">
        <f t="shared" si="324"/>
        <v>2023</v>
      </c>
      <c r="P6963" t="str">
        <f>MID(VLOOKUP($D6963,業務!$A$1:$E$11,2,FALSE),FIND("/",VLOOKUP($D6963,業務!$A$1:$E$11,2,FALSE))+1,2)</f>
        <v>專員</v>
      </c>
      <c r="Q6963">
        <f t="shared" si="325"/>
        <v>0.01</v>
      </c>
      <c r="R6963">
        <f t="shared" si="326"/>
        <v>1224</v>
      </c>
    </row>
    <row r="6964" spans="1:18" ht="15.75" customHeight="1">
      <c r="A6964" s="19">
        <v>6963</v>
      </c>
      <c r="B6964" s="4">
        <v>48</v>
      </c>
      <c r="C6964" s="15">
        <v>121</v>
      </c>
      <c r="D6964" s="21">
        <v>4</v>
      </c>
      <c r="E6964" s="22">
        <v>45229</v>
      </c>
      <c r="F6964" s="26">
        <v>15</v>
      </c>
      <c r="G6964" s="24">
        <v>0.14000000000000001</v>
      </c>
      <c r="H6964">
        <f>VLOOKUP($B6964,產品!$A$1:$E$61,4,FALSE)*(1-$G6964)*$F6964</f>
        <v>283800</v>
      </c>
      <c r="I6964" s="58">
        <f>$H6964-VLOOKUP($B6964,產品!$A$2:$E$61,5,FALSE)*F6964-$R6964</f>
        <v>65894.399999999994</v>
      </c>
      <c r="J6964">
        <f t="shared" si="324"/>
        <v>2023</v>
      </c>
      <c r="P6964" t="str">
        <f>MID(VLOOKUP($D6964,業務!$A$1:$E$11,2,FALSE),FIND("/",VLOOKUP($D6964,業務!$A$1:$E$11,2,FALSE))+1,2)</f>
        <v>副理</v>
      </c>
      <c r="Q6964">
        <f t="shared" si="325"/>
        <v>1.2E-2</v>
      </c>
      <c r="R6964">
        <f t="shared" si="326"/>
        <v>3405.6</v>
      </c>
    </row>
    <row r="6965" spans="1:18" ht="15.75" customHeight="1">
      <c r="A6965" s="19">
        <v>6964</v>
      </c>
      <c r="B6965" s="4">
        <v>40</v>
      </c>
      <c r="C6965" s="15">
        <v>124</v>
      </c>
      <c r="D6965" s="21">
        <v>2</v>
      </c>
      <c r="E6965" s="22">
        <v>45229</v>
      </c>
      <c r="F6965" s="26">
        <v>10</v>
      </c>
      <c r="G6965" s="24">
        <v>0.1</v>
      </c>
      <c r="H6965">
        <f>VLOOKUP($B6965,產品!$A$1:$E$61,4,FALSE)*(1-$G6965)*$F6965</f>
        <v>180000</v>
      </c>
      <c r="I6965" s="58">
        <f>$H6965-VLOOKUP($B6965,產品!$A$2:$E$61,5,FALSE)*F6965-$R6965</f>
        <v>47300</v>
      </c>
      <c r="J6965">
        <f t="shared" si="324"/>
        <v>2023</v>
      </c>
      <c r="P6965" t="str">
        <f>MID(VLOOKUP($D6965,業務!$A$1:$E$11,2,FALSE),FIND("/",VLOOKUP($D6965,業務!$A$1:$E$11,2,FALSE))+1,2)</f>
        <v>經理</v>
      </c>
      <c r="Q6965">
        <f t="shared" si="325"/>
        <v>1.4999999999999999E-2</v>
      </c>
      <c r="R6965">
        <f t="shared" si="326"/>
        <v>2700</v>
      </c>
    </row>
    <row r="6966" spans="1:18" ht="15.75" customHeight="1">
      <c r="A6966" s="19">
        <v>6965</v>
      </c>
      <c r="B6966" s="4">
        <v>58</v>
      </c>
      <c r="C6966" s="15">
        <v>259</v>
      </c>
      <c r="D6966" s="21">
        <v>4</v>
      </c>
      <c r="E6966" s="22">
        <v>45229</v>
      </c>
      <c r="F6966" s="26">
        <v>5</v>
      </c>
      <c r="G6966" s="24">
        <v>0.06</v>
      </c>
      <c r="H6966">
        <f>VLOOKUP($B6966,產品!$A$1:$E$61,4,FALSE)*(1-$G6966)*$F6966</f>
        <v>98700</v>
      </c>
      <c r="I6966" s="58">
        <f>$H6966-VLOOKUP($B6966,產品!$A$2:$E$61,5,FALSE)*F6966-$R6966</f>
        <v>24015.600000000013</v>
      </c>
      <c r="J6966">
        <f t="shared" si="324"/>
        <v>2023</v>
      </c>
      <c r="P6966" t="str">
        <f>MID(VLOOKUP($D6966,業務!$A$1:$E$11,2,FALSE),FIND("/",VLOOKUP($D6966,業務!$A$1:$E$11,2,FALSE))+1,2)</f>
        <v>副理</v>
      </c>
      <c r="Q6966">
        <f t="shared" si="325"/>
        <v>1.2E-2</v>
      </c>
      <c r="R6966">
        <f t="shared" si="326"/>
        <v>1184.4000000000001</v>
      </c>
    </row>
    <row r="6967" spans="1:18" ht="15.75" customHeight="1">
      <c r="A6967" s="19">
        <v>6966</v>
      </c>
      <c r="B6967" s="4">
        <v>5</v>
      </c>
      <c r="C6967" s="15">
        <v>277</v>
      </c>
      <c r="D6967" s="21">
        <v>9</v>
      </c>
      <c r="E6967" s="22">
        <v>45230</v>
      </c>
      <c r="F6967" s="23">
        <v>15</v>
      </c>
      <c r="G6967" s="24">
        <v>0.18</v>
      </c>
      <c r="H6967">
        <f>VLOOKUP($B6967,產品!$A$1:$E$61,4,FALSE)*(1-$G6967)*$F6967</f>
        <v>12300.000000000002</v>
      </c>
      <c r="I6967" s="58">
        <f>$H6967-VLOOKUP($B6967,產品!$A$2:$E$61,5,FALSE)*F6967-$R6967</f>
        <v>6115.5000000000018</v>
      </c>
      <c r="J6967">
        <f t="shared" si="324"/>
        <v>2023</v>
      </c>
      <c r="P6967" t="str">
        <f>MID(VLOOKUP($D6967,業務!$A$1:$E$11,2,FALSE),FIND("/",VLOOKUP($D6967,業務!$A$1:$E$11,2,FALSE))+1,2)</f>
        <v>經理</v>
      </c>
      <c r="Q6967">
        <f t="shared" si="325"/>
        <v>1.4999999999999999E-2</v>
      </c>
      <c r="R6967">
        <f t="shared" si="326"/>
        <v>184.50000000000003</v>
      </c>
    </row>
    <row r="6968" spans="1:18" ht="15.75" customHeight="1">
      <c r="A6968" s="19">
        <v>6967</v>
      </c>
      <c r="B6968" s="4">
        <v>2</v>
      </c>
      <c r="C6968" s="15">
        <v>140</v>
      </c>
      <c r="D6968" s="21">
        <v>8</v>
      </c>
      <c r="E6968" s="33">
        <v>45230</v>
      </c>
      <c r="F6968" s="14">
        <v>40</v>
      </c>
      <c r="G6968" s="34">
        <v>0.15</v>
      </c>
      <c r="H6968">
        <f>VLOOKUP($B6968,產品!$A$1:$E$61,4,FALSE)*(1-$G6968)*$F6968</f>
        <v>34000</v>
      </c>
      <c r="I6968" s="58">
        <f>$H6968-VLOOKUP($B6968,產品!$A$2:$E$61,5,FALSE)*F6968-$R6968</f>
        <v>17660</v>
      </c>
      <c r="J6968">
        <f t="shared" si="324"/>
        <v>2023</v>
      </c>
      <c r="P6968" t="str">
        <f>MID(VLOOKUP($D6968,業務!$A$1:$E$11,2,FALSE),FIND("/",VLOOKUP($D6968,業務!$A$1:$E$11,2,FALSE))+1,2)</f>
        <v>專員</v>
      </c>
      <c r="Q6968">
        <f t="shared" si="325"/>
        <v>0.01</v>
      </c>
      <c r="R6968">
        <f t="shared" si="326"/>
        <v>340</v>
      </c>
    </row>
    <row r="6969" spans="1:18" ht="15.75" customHeight="1">
      <c r="A6969" s="19">
        <v>6968</v>
      </c>
      <c r="B6969" s="4">
        <v>26</v>
      </c>
      <c r="C6969" s="15">
        <v>294</v>
      </c>
      <c r="D6969" s="21">
        <v>10</v>
      </c>
      <c r="E6969" s="33">
        <v>45230</v>
      </c>
      <c r="F6969" s="14">
        <v>6</v>
      </c>
      <c r="G6969" s="34">
        <v>0.11</v>
      </c>
      <c r="H6969">
        <f>VLOOKUP($B6969,產品!$A$1:$E$61,4,FALSE)*(1-$G6969)*$F6969</f>
        <v>34710</v>
      </c>
      <c r="I6969" s="58">
        <f>$H6969-VLOOKUP($B6969,產品!$A$2:$E$61,5,FALSE)*F6969-$R6969</f>
        <v>10962.9</v>
      </c>
      <c r="J6969">
        <f t="shared" si="324"/>
        <v>2023</v>
      </c>
      <c r="P6969" t="str">
        <f>MID(VLOOKUP($D6969,業務!$A$1:$E$11,2,FALSE),FIND("/",VLOOKUP($D6969,業務!$A$1:$E$11,2,FALSE))+1,2)</f>
        <v>專員</v>
      </c>
      <c r="Q6969">
        <f t="shared" si="325"/>
        <v>0.01</v>
      </c>
      <c r="R6969">
        <f t="shared" si="326"/>
        <v>347.1</v>
      </c>
    </row>
    <row r="6970" spans="1:18" ht="15.75" customHeight="1">
      <c r="A6970" s="19">
        <v>6969</v>
      </c>
      <c r="B6970" s="4">
        <v>54</v>
      </c>
      <c r="C6970" s="15">
        <v>139</v>
      </c>
      <c r="D6970" s="21">
        <v>4</v>
      </c>
      <c r="E6970" s="33">
        <v>45230</v>
      </c>
      <c r="F6970" s="14">
        <v>6</v>
      </c>
      <c r="G6970" s="34">
        <v>0.09</v>
      </c>
      <c r="H6970">
        <f>VLOOKUP($B6970,產品!$A$1:$E$61,4,FALSE)*(1-$G6970)*$F6970</f>
        <v>98280</v>
      </c>
      <c r="I6970" s="58">
        <f>$H6970-VLOOKUP($B6970,產品!$A$2:$E$61,5,FALSE)*F6970-$R6970</f>
        <v>21500.639999999999</v>
      </c>
      <c r="J6970">
        <f t="shared" si="324"/>
        <v>2023</v>
      </c>
      <c r="P6970" t="str">
        <f>MID(VLOOKUP($D6970,業務!$A$1:$E$11,2,FALSE),FIND("/",VLOOKUP($D6970,業務!$A$1:$E$11,2,FALSE))+1,2)</f>
        <v>副理</v>
      </c>
      <c r="Q6970">
        <f t="shared" si="325"/>
        <v>1.2E-2</v>
      </c>
      <c r="R6970">
        <f t="shared" si="326"/>
        <v>1179.3600000000001</v>
      </c>
    </row>
    <row r="6971" spans="1:18" ht="15.75" customHeight="1">
      <c r="A6971" s="19">
        <v>6970</v>
      </c>
      <c r="B6971" s="4">
        <v>57</v>
      </c>
      <c r="C6971" s="15">
        <v>269</v>
      </c>
      <c r="D6971" s="21">
        <v>5</v>
      </c>
      <c r="E6971" s="33">
        <v>45230</v>
      </c>
      <c r="F6971" s="14">
        <v>5</v>
      </c>
      <c r="G6971" s="34">
        <v>0.1</v>
      </c>
      <c r="H6971">
        <f>VLOOKUP($B6971,產品!$A$1:$E$61,4,FALSE)*(1-$G6971)*$F6971</f>
        <v>81000</v>
      </c>
      <c r="I6971" s="58">
        <f>$H6971-VLOOKUP($B6971,產品!$A$2:$E$61,5,FALSE)*F6971-$R6971</f>
        <v>17190</v>
      </c>
      <c r="J6971">
        <f t="shared" si="324"/>
        <v>2023</v>
      </c>
      <c r="P6971" t="str">
        <f>MID(VLOOKUP($D6971,業務!$A$1:$E$11,2,FALSE),FIND("/",VLOOKUP($D6971,業務!$A$1:$E$11,2,FALSE))+1,2)</f>
        <v>專員</v>
      </c>
      <c r="Q6971">
        <f t="shared" si="325"/>
        <v>0.01</v>
      </c>
      <c r="R6971">
        <f t="shared" si="326"/>
        <v>810</v>
      </c>
    </row>
    <row r="6972" spans="1:18" ht="15.75" customHeight="1">
      <c r="A6972" s="19">
        <v>6971</v>
      </c>
      <c r="B6972" s="4">
        <v>35</v>
      </c>
      <c r="C6972" s="15">
        <v>275</v>
      </c>
      <c r="D6972" s="21">
        <v>6</v>
      </c>
      <c r="E6972" s="22">
        <v>45231</v>
      </c>
      <c r="F6972" s="26">
        <v>8</v>
      </c>
      <c r="G6972" s="24">
        <v>0.06</v>
      </c>
      <c r="H6972">
        <f>VLOOKUP($B6972,產品!$A$1:$E$61,4,FALSE)*(1-$G6972)*$F6972</f>
        <v>63920</v>
      </c>
      <c r="I6972" s="58">
        <f>$H6972-VLOOKUP($B6972,產品!$A$2:$E$61,5,FALSE)*F6972-$R6972</f>
        <v>22480.799999999999</v>
      </c>
      <c r="J6972">
        <f t="shared" si="324"/>
        <v>2023</v>
      </c>
      <c r="P6972" t="str">
        <f>MID(VLOOKUP($D6972,業務!$A$1:$E$11,2,FALSE),FIND("/",VLOOKUP($D6972,業務!$A$1:$E$11,2,FALSE))+1,2)</f>
        <v>專員</v>
      </c>
      <c r="Q6972">
        <f t="shared" si="325"/>
        <v>0.01</v>
      </c>
      <c r="R6972">
        <f t="shared" si="326"/>
        <v>639.20000000000005</v>
      </c>
    </row>
    <row r="6973" spans="1:18" ht="15.75" customHeight="1">
      <c r="A6973" s="19">
        <v>6972</v>
      </c>
      <c r="B6973" s="4">
        <v>43</v>
      </c>
      <c r="C6973" s="15">
        <v>259</v>
      </c>
      <c r="D6973" s="21">
        <v>4</v>
      </c>
      <c r="E6973" s="22">
        <v>45232</v>
      </c>
      <c r="F6973" s="23">
        <v>15</v>
      </c>
      <c r="G6973" s="24">
        <v>7.0000000000000007E-2</v>
      </c>
      <c r="H6973">
        <f>VLOOKUP($B6973,產品!$A$1:$E$61,4,FALSE)*(1-$G6973)*$F6973</f>
        <v>251100</v>
      </c>
      <c r="I6973" s="58">
        <f>$H6973-VLOOKUP($B6973,產品!$A$2:$E$61,5,FALSE)*F6973-$R6973</f>
        <v>72586.8</v>
      </c>
      <c r="J6973">
        <f t="shared" si="324"/>
        <v>2023</v>
      </c>
      <c r="P6973" t="str">
        <f>MID(VLOOKUP($D6973,業務!$A$1:$E$11,2,FALSE),FIND("/",VLOOKUP($D6973,業務!$A$1:$E$11,2,FALSE))+1,2)</f>
        <v>副理</v>
      </c>
      <c r="Q6973">
        <f t="shared" si="325"/>
        <v>1.2E-2</v>
      </c>
      <c r="R6973">
        <f t="shared" si="326"/>
        <v>3013.2000000000003</v>
      </c>
    </row>
    <row r="6974" spans="1:18" ht="15.75" customHeight="1">
      <c r="A6974" s="19">
        <v>6973</v>
      </c>
      <c r="B6974" s="4">
        <v>12</v>
      </c>
      <c r="C6974" s="15">
        <v>263</v>
      </c>
      <c r="D6974" s="21">
        <v>7</v>
      </c>
      <c r="E6974" s="22">
        <v>45232</v>
      </c>
      <c r="F6974" s="26">
        <v>50</v>
      </c>
      <c r="G6974" s="24">
        <v>0.05</v>
      </c>
      <c r="H6974">
        <f>VLOOKUP($B6974,產品!$A$1:$E$61,4,FALSE)*(1-$G6974)*$F6974</f>
        <v>47500</v>
      </c>
      <c r="I6974" s="58">
        <f>$H6974-VLOOKUP($B6974,產品!$A$2:$E$61,5,FALSE)*F6974-$R6974</f>
        <v>26930</v>
      </c>
      <c r="J6974">
        <f t="shared" si="324"/>
        <v>2023</v>
      </c>
      <c r="P6974" t="str">
        <f>MID(VLOOKUP($D6974,業務!$A$1:$E$11,2,FALSE),FIND("/",VLOOKUP($D6974,業務!$A$1:$E$11,2,FALSE))+1,2)</f>
        <v>副理</v>
      </c>
      <c r="Q6974">
        <f t="shared" si="325"/>
        <v>1.2E-2</v>
      </c>
      <c r="R6974">
        <f t="shared" si="326"/>
        <v>570</v>
      </c>
    </row>
    <row r="6975" spans="1:18" ht="15.75" customHeight="1">
      <c r="A6975" s="19">
        <v>6974</v>
      </c>
      <c r="B6975" s="4">
        <v>23</v>
      </c>
      <c r="C6975" s="15">
        <v>262</v>
      </c>
      <c r="D6975" s="21">
        <v>5</v>
      </c>
      <c r="E6975" s="22">
        <v>45232</v>
      </c>
      <c r="F6975" s="26">
        <v>15</v>
      </c>
      <c r="G6975" s="24">
        <v>0.18</v>
      </c>
      <c r="H6975">
        <f>VLOOKUP($B6975,產品!$A$1:$E$61,4,FALSE)*(1-$G6975)*$F6975</f>
        <v>22140</v>
      </c>
      <c r="I6975" s="58">
        <f>$H6975-VLOOKUP($B6975,產品!$A$2:$E$61,5,FALSE)*F6975-$R6975</f>
        <v>11118.6</v>
      </c>
      <c r="J6975">
        <f t="shared" si="324"/>
        <v>2023</v>
      </c>
      <c r="P6975" t="str">
        <f>MID(VLOOKUP($D6975,業務!$A$1:$E$11,2,FALSE),FIND("/",VLOOKUP($D6975,業務!$A$1:$E$11,2,FALSE))+1,2)</f>
        <v>專員</v>
      </c>
      <c r="Q6975">
        <f t="shared" si="325"/>
        <v>0.01</v>
      </c>
      <c r="R6975">
        <f t="shared" si="326"/>
        <v>221.4</v>
      </c>
    </row>
    <row r="6976" spans="1:18" ht="15.75" customHeight="1">
      <c r="A6976" s="19">
        <v>6975</v>
      </c>
      <c r="B6976" s="4">
        <v>2</v>
      </c>
      <c r="C6976" s="15">
        <v>271</v>
      </c>
      <c r="D6976" s="21">
        <v>5</v>
      </c>
      <c r="E6976" s="22">
        <v>45232</v>
      </c>
      <c r="F6976" s="26">
        <v>18</v>
      </c>
      <c r="G6976" s="24">
        <v>0.09</v>
      </c>
      <c r="H6976">
        <f>VLOOKUP($B6976,產品!$A$1:$E$61,4,FALSE)*(1-$G6976)*$F6976</f>
        <v>16380</v>
      </c>
      <c r="I6976" s="58">
        <f>$H6976-VLOOKUP($B6976,產品!$A$2:$E$61,5,FALSE)*F6976-$R6976</f>
        <v>9016.2000000000007</v>
      </c>
      <c r="J6976">
        <f t="shared" si="324"/>
        <v>2023</v>
      </c>
      <c r="P6976" t="str">
        <f>MID(VLOOKUP($D6976,業務!$A$1:$E$11,2,FALSE),FIND("/",VLOOKUP($D6976,業務!$A$1:$E$11,2,FALSE))+1,2)</f>
        <v>專員</v>
      </c>
      <c r="Q6976">
        <f t="shared" si="325"/>
        <v>0.01</v>
      </c>
      <c r="R6976">
        <f t="shared" si="326"/>
        <v>163.80000000000001</v>
      </c>
    </row>
    <row r="6977" spans="1:18" ht="15.75" customHeight="1">
      <c r="A6977" s="19">
        <v>6976</v>
      </c>
      <c r="B6977" s="4">
        <v>15</v>
      </c>
      <c r="C6977" s="15">
        <v>136</v>
      </c>
      <c r="D6977" s="21">
        <v>6</v>
      </c>
      <c r="E6977" s="22">
        <v>45233</v>
      </c>
      <c r="F6977" s="26">
        <v>100</v>
      </c>
      <c r="G6977" s="24">
        <v>0.12</v>
      </c>
      <c r="H6977">
        <f>VLOOKUP($B6977,產品!$A$1:$E$61,4,FALSE)*(1-$G6977)*$F6977</f>
        <v>158400</v>
      </c>
      <c r="I6977" s="58">
        <f>$H6977-VLOOKUP($B6977,產品!$A$2:$E$61,5,FALSE)*F6977-$R6977</f>
        <v>84816</v>
      </c>
      <c r="J6977">
        <f t="shared" si="324"/>
        <v>2023</v>
      </c>
      <c r="P6977" t="str">
        <f>MID(VLOOKUP($D6977,業務!$A$1:$E$11,2,FALSE),FIND("/",VLOOKUP($D6977,業務!$A$1:$E$11,2,FALSE))+1,2)</f>
        <v>專員</v>
      </c>
      <c r="Q6977">
        <f t="shared" si="325"/>
        <v>0.01</v>
      </c>
      <c r="R6977">
        <f t="shared" si="326"/>
        <v>1584</v>
      </c>
    </row>
    <row r="6978" spans="1:18" ht="15.75" customHeight="1">
      <c r="A6978" s="19">
        <v>6977</v>
      </c>
      <c r="B6978" s="4">
        <v>12</v>
      </c>
      <c r="C6978" s="15">
        <v>8</v>
      </c>
      <c r="D6978" s="21">
        <v>1</v>
      </c>
      <c r="E6978" s="33">
        <v>45233</v>
      </c>
      <c r="F6978" s="14">
        <v>40</v>
      </c>
      <c r="G6978" s="34">
        <v>0.15</v>
      </c>
      <c r="H6978">
        <f>VLOOKUP($B6978,產品!$A$1:$E$61,4,FALSE)*(1-$G6978)*$F6978</f>
        <v>34000</v>
      </c>
      <c r="I6978" s="58">
        <f>$H6978-VLOOKUP($B6978,產品!$A$2:$E$61,5,FALSE)*F6978-$R6978</f>
        <v>17660</v>
      </c>
      <c r="J6978">
        <f t="shared" si="324"/>
        <v>2023</v>
      </c>
      <c r="P6978" t="str">
        <f>MID(VLOOKUP($D6978,業務!$A$1:$E$11,2,FALSE),FIND("/",VLOOKUP($D6978,業務!$A$1:$E$11,2,FALSE))+1,2)</f>
        <v>專員</v>
      </c>
      <c r="Q6978">
        <f t="shared" si="325"/>
        <v>0.01</v>
      </c>
      <c r="R6978">
        <f t="shared" si="326"/>
        <v>340</v>
      </c>
    </row>
    <row r="6979" spans="1:18" ht="15.75" customHeight="1">
      <c r="A6979" s="19">
        <v>6978</v>
      </c>
      <c r="B6979" s="4">
        <v>17</v>
      </c>
      <c r="C6979" s="15">
        <v>2</v>
      </c>
      <c r="D6979" s="21">
        <v>3</v>
      </c>
      <c r="E6979" s="33">
        <v>45233</v>
      </c>
      <c r="F6979" s="14">
        <v>70</v>
      </c>
      <c r="G6979" s="34">
        <v>0.16</v>
      </c>
      <c r="H6979">
        <f>VLOOKUP($B6979,產品!$A$1:$E$61,4,FALSE)*(1-$G6979)*$F6979</f>
        <v>105840</v>
      </c>
      <c r="I6979" s="58">
        <f>$H6979-VLOOKUP($B6979,產品!$A$2:$E$61,5,FALSE)*F6979-$R6979</f>
        <v>53746.559999999998</v>
      </c>
      <c r="J6979">
        <f t="shared" ref="J6979:J7042" si="327">YEAR(E6979)</f>
        <v>2023</v>
      </c>
      <c r="P6979" t="str">
        <f>MID(VLOOKUP($D6979,業務!$A$1:$E$11,2,FALSE),FIND("/",VLOOKUP($D6979,業務!$A$1:$E$11,2,FALSE))+1,2)</f>
        <v>協理</v>
      </c>
      <c r="Q6979">
        <f t="shared" ref="Q6979:Q7042" si="328">IF($P6979="專員",1%,IF($P6979="副理",1.2%,IF($P6979="經理",1.5%,IF($P6979="協理",1.6%,0))))</f>
        <v>1.6E-2</v>
      </c>
      <c r="R6979">
        <f t="shared" ref="R6979:R7042" si="329">$H6979*$Q6979</f>
        <v>1693.44</v>
      </c>
    </row>
    <row r="6980" spans="1:18" ht="15.75" customHeight="1">
      <c r="A6980" s="19">
        <v>6979</v>
      </c>
      <c r="B6980" s="4">
        <v>30</v>
      </c>
      <c r="C6980" s="15">
        <v>8</v>
      </c>
      <c r="D6980" s="21">
        <v>3</v>
      </c>
      <c r="E6980" s="22">
        <v>45234</v>
      </c>
      <c r="F6980" s="23">
        <v>4</v>
      </c>
      <c r="G6980" s="24">
        <v>7.0000000000000007E-2</v>
      </c>
      <c r="H6980">
        <f>VLOOKUP($B6980,產品!$A$1:$E$61,4,FALSE)*(1-$G6980)*$F6980</f>
        <v>24180</v>
      </c>
      <c r="I6980" s="58">
        <f>$H6980-VLOOKUP($B6980,產品!$A$2:$E$61,5,FALSE)*F6980-$R6980</f>
        <v>8193.1200000000008</v>
      </c>
      <c r="J6980">
        <f t="shared" si="327"/>
        <v>2023</v>
      </c>
      <c r="P6980" t="str">
        <f>MID(VLOOKUP($D6980,業務!$A$1:$E$11,2,FALSE),FIND("/",VLOOKUP($D6980,業務!$A$1:$E$11,2,FALSE))+1,2)</f>
        <v>協理</v>
      </c>
      <c r="Q6980">
        <f t="shared" si="328"/>
        <v>1.6E-2</v>
      </c>
      <c r="R6980">
        <f t="shared" si="329"/>
        <v>386.88</v>
      </c>
    </row>
    <row r="6981" spans="1:18" ht="15.75" customHeight="1">
      <c r="A6981" s="19">
        <v>6980</v>
      </c>
      <c r="B6981" s="4">
        <v>10</v>
      </c>
      <c r="C6981" s="15">
        <v>1</v>
      </c>
      <c r="D6981" s="21">
        <v>4</v>
      </c>
      <c r="E6981" s="22">
        <v>45235</v>
      </c>
      <c r="F6981" s="23">
        <v>30</v>
      </c>
      <c r="G6981" s="24">
        <v>0.14000000000000001</v>
      </c>
      <c r="H6981">
        <f>VLOOKUP($B6981,產品!$A$1:$E$61,4,FALSE)*(1-$G6981)*$F6981</f>
        <v>25800</v>
      </c>
      <c r="I6981" s="58">
        <f>$H6981-VLOOKUP($B6981,產品!$A$2:$E$61,5,FALSE)*F6981-$R6981</f>
        <v>13490.4</v>
      </c>
      <c r="J6981">
        <f t="shared" si="327"/>
        <v>2023</v>
      </c>
      <c r="P6981" t="str">
        <f>MID(VLOOKUP($D6981,業務!$A$1:$E$11,2,FALSE),FIND("/",VLOOKUP($D6981,業務!$A$1:$E$11,2,FALSE))+1,2)</f>
        <v>副理</v>
      </c>
      <c r="Q6981">
        <f t="shared" si="328"/>
        <v>1.2E-2</v>
      </c>
      <c r="R6981">
        <f t="shared" si="329"/>
        <v>309.60000000000002</v>
      </c>
    </row>
    <row r="6982" spans="1:18" ht="15.75" customHeight="1">
      <c r="A6982" s="19">
        <v>6981</v>
      </c>
      <c r="B6982" s="4">
        <v>6</v>
      </c>
      <c r="C6982" s="15">
        <v>126</v>
      </c>
      <c r="D6982" s="21">
        <v>10</v>
      </c>
      <c r="E6982" s="22">
        <v>45235</v>
      </c>
      <c r="F6982" s="26">
        <v>50</v>
      </c>
      <c r="G6982" s="24">
        <v>0.1</v>
      </c>
      <c r="H6982">
        <f>VLOOKUP($B6982,產品!$A$1:$E$61,4,FALSE)*(1-$G6982)*$F6982</f>
        <v>45000</v>
      </c>
      <c r="I6982" s="58">
        <f>$H6982-VLOOKUP($B6982,產品!$A$2:$E$61,5,FALSE)*F6982-$R6982</f>
        <v>24550</v>
      </c>
      <c r="J6982">
        <f t="shared" si="327"/>
        <v>2023</v>
      </c>
      <c r="P6982" t="str">
        <f>MID(VLOOKUP($D6982,業務!$A$1:$E$11,2,FALSE),FIND("/",VLOOKUP($D6982,業務!$A$1:$E$11,2,FALSE))+1,2)</f>
        <v>專員</v>
      </c>
      <c r="Q6982">
        <f t="shared" si="328"/>
        <v>0.01</v>
      </c>
      <c r="R6982">
        <f t="shared" si="329"/>
        <v>450</v>
      </c>
    </row>
    <row r="6983" spans="1:18" ht="15.75" customHeight="1">
      <c r="A6983" s="19">
        <v>6982</v>
      </c>
      <c r="B6983" s="4">
        <v>14</v>
      </c>
      <c r="C6983" s="15">
        <v>271</v>
      </c>
      <c r="D6983" s="21">
        <v>8</v>
      </c>
      <c r="E6983" s="22">
        <v>45235</v>
      </c>
      <c r="F6983" s="26">
        <v>90</v>
      </c>
      <c r="G6983" s="24">
        <v>0.08</v>
      </c>
      <c r="H6983">
        <f>VLOOKUP($B6983,產品!$A$1:$E$61,4,FALSE)*(1-$G6983)*$F6983</f>
        <v>149040</v>
      </c>
      <c r="I6983" s="58">
        <f>$H6983-VLOOKUP($B6983,產品!$A$2:$E$61,5,FALSE)*F6983-$R6983</f>
        <v>82749.600000000006</v>
      </c>
      <c r="J6983">
        <f t="shared" si="327"/>
        <v>2023</v>
      </c>
      <c r="P6983" t="str">
        <f>MID(VLOOKUP($D6983,業務!$A$1:$E$11,2,FALSE),FIND("/",VLOOKUP($D6983,業務!$A$1:$E$11,2,FALSE))+1,2)</f>
        <v>專員</v>
      </c>
      <c r="Q6983">
        <f t="shared" si="328"/>
        <v>0.01</v>
      </c>
      <c r="R6983">
        <f t="shared" si="329"/>
        <v>1490.4</v>
      </c>
    </row>
    <row r="6984" spans="1:18" ht="15.75" customHeight="1">
      <c r="A6984" s="19">
        <v>6983</v>
      </c>
      <c r="B6984" s="4">
        <v>44</v>
      </c>
      <c r="C6984" s="15">
        <v>8</v>
      </c>
      <c r="D6984" s="21">
        <v>7</v>
      </c>
      <c r="E6984" s="22">
        <v>45235</v>
      </c>
      <c r="F6984" s="26">
        <v>5</v>
      </c>
      <c r="G6984" s="24">
        <v>0.16</v>
      </c>
      <c r="H6984">
        <f>VLOOKUP($B6984,產品!$A$1:$E$61,4,FALSE)*(1-$G6984)*$F6984</f>
        <v>84000</v>
      </c>
      <c r="I6984" s="58">
        <f>$H6984-VLOOKUP($B6984,產品!$A$2:$E$61,5,FALSE)*F6984-$R6984</f>
        <v>17992</v>
      </c>
      <c r="J6984">
        <f t="shared" si="327"/>
        <v>2023</v>
      </c>
      <c r="P6984" t="str">
        <f>MID(VLOOKUP($D6984,業務!$A$1:$E$11,2,FALSE),FIND("/",VLOOKUP($D6984,業務!$A$1:$E$11,2,FALSE))+1,2)</f>
        <v>副理</v>
      </c>
      <c r="Q6984">
        <f t="shared" si="328"/>
        <v>1.2E-2</v>
      </c>
      <c r="R6984">
        <f t="shared" si="329"/>
        <v>1008</v>
      </c>
    </row>
    <row r="6985" spans="1:18" ht="15.75" customHeight="1">
      <c r="A6985" s="19">
        <v>6984</v>
      </c>
      <c r="B6985" s="4">
        <v>17</v>
      </c>
      <c r="C6985" s="15">
        <v>7</v>
      </c>
      <c r="D6985" s="21">
        <v>7</v>
      </c>
      <c r="E6985" s="33">
        <v>45235</v>
      </c>
      <c r="F6985" s="14">
        <v>20</v>
      </c>
      <c r="G6985" s="34">
        <v>0.05</v>
      </c>
      <c r="H6985">
        <f>VLOOKUP($B6985,產品!$A$1:$E$61,4,FALSE)*(1-$G6985)*$F6985</f>
        <v>34200</v>
      </c>
      <c r="I6985" s="58">
        <f>$H6985-VLOOKUP($B6985,產品!$A$2:$E$61,5,FALSE)*F6985-$R6985</f>
        <v>19389.599999999999</v>
      </c>
      <c r="J6985">
        <f t="shared" si="327"/>
        <v>2023</v>
      </c>
      <c r="P6985" t="str">
        <f>MID(VLOOKUP($D6985,業務!$A$1:$E$11,2,FALSE),FIND("/",VLOOKUP($D6985,業務!$A$1:$E$11,2,FALSE))+1,2)</f>
        <v>副理</v>
      </c>
      <c r="Q6985">
        <f t="shared" si="328"/>
        <v>1.2E-2</v>
      </c>
      <c r="R6985">
        <f t="shared" si="329"/>
        <v>410.40000000000003</v>
      </c>
    </row>
    <row r="6986" spans="1:18" ht="15.75" customHeight="1">
      <c r="A6986" s="19">
        <v>6985</v>
      </c>
      <c r="B6986" s="4">
        <v>38</v>
      </c>
      <c r="C6986" s="15">
        <v>6</v>
      </c>
      <c r="D6986" s="21">
        <v>5</v>
      </c>
      <c r="E6986" s="22">
        <v>45236</v>
      </c>
      <c r="F6986" s="23">
        <v>1</v>
      </c>
      <c r="G6986" s="24">
        <v>0.12</v>
      </c>
      <c r="H6986">
        <f>VLOOKUP($B6986,產品!$A$1:$E$61,4,FALSE)*(1-$G6986)*$F6986</f>
        <v>13200</v>
      </c>
      <c r="I6986" s="58">
        <f>$H6986-VLOOKUP($B6986,產品!$A$2:$E$61,5,FALSE)*F6986-$R6986</f>
        <v>3318</v>
      </c>
      <c r="J6986">
        <f t="shared" si="327"/>
        <v>2023</v>
      </c>
      <c r="P6986" t="str">
        <f>MID(VLOOKUP($D6986,業務!$A$1:$E$11,2,FALSE),FIND("/",VLOOKUP($D6986,業務!$A$1:$E$11,2,FALSE))+1,2)</f>
        <v>專員</v>
      </c>
      <c r="Q6986">
        <f t="shared" si="328"/>
        <v>0.01</v>
      </c>
      <c r="R6986">
        <f t="shared" si="329"/>
        <v>132</v>
      </c>
    </row>
    <row r="6987" spans="1:18" ht="15.75" customHeight="1">
      <c r="A6987" s="19">
        <v>6986</v>
      </c>
      <c r="B6987" s="4">
        <v>13</v>
      </c>
      <c r="C6987" s="15">
        <v>262</v>
      </c>
      <c r="D6987" s="21">
        <v>2</v>
      </c>
      <c r="E6987" s="22">
        <v>45237</v>
      </c>
      <c r="F6987" s="23">
        <v>150</v>
      </c>
      <c r="G6987" s="24">
        <v>0.2</v>
      </c>
      <c r="H6987">
        <f>VLOOKUP($B6987,產品!$A$1:$E$61,4,FALSE)*(1-$G6987)*$F6987</f>
        <v>216000</v>
      </c>
      <c r="I6987" s="58">
        <f>$H6987-VLOOKUP($B6987,產品!$A$2:$E$61,5,FALSE)*F6987-$R6987</f>
        <v>104760</v>
      </c>
      <c r="J6987">
        <f t="shared" si="327"/>
        <v>2023</v>
      </c>
      <c r="P6987" t="str">
        <f>MID(VLOOKUP($D6987,業務!$A$1:$E$11,2,FALSE),FIND("/",VLOOKUP($D6987,業務!$A$1:$E$11,2,FALSE))+1,2)</f>
        <v>經理</v>
      </c>
      <c r="Q6987">
        <f t="shared" si="328"/>
        <v>1.4999999999999999E-2</v>
      </c>
      <c r="R6987">
        <f t="shared" si="329"/>
        <v>3240</v>
      </c>
    </row>
    <row r="6988" spans="1:18" ht="15.75" customHeight="1">
      <c r="A6988" s="19">
        <v>6987</v>
      </c>
      <c r="B6988" s="4">
        <v>35</v>
      </c>
      <c r="C6988" s="15">
        <v>271</v>
      </c>
      <c r="D6988" s="21">
        <v>8</v>
      </c>
      <c r="E6988" s="22">
        <v>45237</v>
      </c>
      <c r="F6988" s="23">
        <v>15</v>
      </c>
      <c r="G6988" s="24">
        <v>0.09</v>
      </c>
      <c r="H6988">
        <f>VLOOKUP($B6988,產品!$A$1:$E$61,4,FALSE)*(1-$G6988)*$F6988</f>
        <v>116025</v>
      </c>
      <c r="I6988" s="58">
        <f>$H6988-VLOOKUP($B6988,產品!$A$2:$E$61,5,FALSE)*F6988-$R6988</f>
        <v>38364.75</v>
      </c>
      <c r="J6988">
        <f t="shared" si="327"/>
        <v>2023</v>
      </c>
      <c r="P6988" t="str">
        <f>MID(VLOOKUP($D6988,業務!$A$1:$E$11,2,FALSE),FIND("/",VLOOKUP($D6988,業務!$A$1:$E$11,2,FALSE))+1,2)</f>
        <v>專員</v>
      </c>
      <c r="Q6988">
        <f t="shared" si="328"/>
        <v>0.01</v>
      </c>
      <c r="R6988">
        <f t="shared" si="329"/>
        <v>1160.25</v>
      </c>
    </row>
    <row r="6989" spans="1:18" ht="15.75" customHeight="1">
      <c r="A6989" s="19">
        <v>6988</v>
      </c>
      <c r="B6989" s="4">
        <v>22</v>
      </c>
      <c r="C6989" s="15">
        <v>7</v>
      </c>
      <c r="D6989" s="21">
        <v>10</v>
      </c>
      <c r="E6989" s="33">
        <v>45237</v>
      </c>
      <c r="F6989" s="14">
        <v>10</v>
      </c>
      <c r="G6989" s="34">
        <v>7.0000000000000007E-2</v>
      </c>
      <c r="H6989">
        <f>VLOOKUP($B6989,產品!$A$1:$E$61,4,FALSE)*(1-$G6989)*$F6989</f>
        <v>16740</v>
      </c>
      <c r="I6989" s="58">
        <f>$H6989-VLOOKUP($B6989,產品!$A$2:$E$61,5,FALSE)*F6989-$R6989</f>
        <v>9372.6</v>
      </c>
      <c r="J6989">
        <f t="shared" si="327"/>
        <v>2023</v>
      </c>
      <c r="P6989" t="str">
        <f>MID(VLOOKUP($D6989,業務!$A$1:$E$11,2,FALSE),FIND("/",VLOOKUP($D6989,業務!$A$1:$E$11,2,FALSE))+1,2)</f>
        <v>專員</v>
      </c>
      <c r="Q6989">
        <f t="shared" si="328"/>
        <v>0.01</v>
      </c>
      <c r="R6989">
        <f t="shared" si="329"/>
        <v>167.4</v>
      </c>
    </row>
    <row r="6990" spans="1:18" ht="15.75" customHeight="1">
      <c r="A6990" s="19">
        <v>6989</v>
      </c>
      <c r="B6990" s="4">
        <v>33</v>
      </c>
      <c r="C6990" s="15">
        <v>286</v>
      </c>
      <c r="D6990" s="21">
        <v>2</v>
      </c>
      <c r="E6990" s="22">
        <v>45238</v>
      </c>
      <c r="F6990" s="26">
        <v>5</v>
      </c>
      <c r="G6990" s="24">
        <v>0.06</v>
      </c>
      <c r="H6990">
        <f>VLOOKUP($B6990,產品!$A$1:$E$61,4,FALSE)*(1-$G6990)*$F6990</f>
        <v>35250</v>
      </c>
      <c r="I6990" s="58">
        <f>$H6990-VLOOKUP($B6990,產品!$A$2:$E$61,5,FALSE)*F6990-$R6990</f>
        <v>12221.25</v>
      </c>
      <c r="J6990">
        <f t="shared" si="327"/>
        <v>2023</v>
      </c>
      <c r="P6990" t="str">
        <f>MID(VLOOKUP($D6990,業務!$A$1:$E$11,2,FALSE),FIND("/",VLOOKUP($D6990,業務!$A$1:$E$11,2,FALSE))+1,2)</f>
        <v>經理</v>
      </c>
      <c r="Q6990">
        <f t="shared" si="328"/>
        <v>1.4999999999999999E-2</v>
      </c>
      <c r="R6990">
        <f t="shared" si="329"/>
        <v>528.75</v>
      </c>
    </row>
    <row r="6991" spans="1:18" ht="15.75" customHeight="1">
      <c r="A6991" s="19">
        <v>6990</v>
      </c>
      <c r="B6991" s="4">
        <v>17</v>
      </c>
      <c r="C6991" s="15">
        <v>267</v>
      </c>
      <c r="D6991" s="21">
        <v>9</v>
      </c>
      <c r="E6991" s="22">
        <v>45239</v>
      </c>
      <c r="F6991" s="23">
        <v>20</v>
      </c>
      <c r="G6991" s="24">
        <v>0.08</v>
      </c>
      <c r="H6991">
        <f>VLOOKUP($B6991,產品!$A$1:$E$61,4,FALSE)*(1-$G6991)*$F6991</f>
        <v>33120</v>
      </c>
      <c r="I6991" s="58">
        <f>$H6991-VLOOKUP($B6991,產品!$A$2:$E$61,5,FALSE)*F6991-$R6991</f>
        <v>18223.2</v>
      </c>
      <c r="J6991">
        <f t="shared" si="327"/>
        <v>2023</v>
      </c>
      <c r="P6991" t="str">
        <f>MID(VLOOKUP($D6991,業務!$A$1:$E$11,2,FALSE),FIND("/",VLOOKUP($D6991,業務!$A$1:$E$11,2,FALSE))+1,2)</f>
        <v>經理</v>
      </c>
      <c r="Q6991">
        <f t="shared" si="328"/>
        <v>1.4999999999999999E-2</v>
      </c>
      <c r="R6991">
        <f t="shared" si="329"/>
        <v>496.79999999999995</v>
      </c>
    </row>
    <row r="6992" spans="1:18" ht="15.75" customHeight="1">
      <c r="A6992" s="19">
        <v>6991</v>
      </c>
      <c r="B6992" s="4">
        <v>20</v>
      </c>
      <c r="C6992" s="15">
        <v>11</v>
      </c>
      <c r="D6992" s="21">
        <v>3</v>
      </c>
      <c r="E6992" s="22">
        <v>45239</v>
      </c>
      <c r="F6992" s="26">
        <v>50</v>
      </c>
      <c r="G6992" s="24">
        <v>0.06</v>
      </c>
      <c r="H6992">
        <f>VLOOKUP($B6992,產品!$A$1:$E$61,4,FALSE)*(1-$G6992)*$F6992</f>
        <v>84600</v>
      </c>
      <c r="I6992" s="58">
        <f>$H6992-VLOOKUP($B6992,產品!$A$2:$E$61,5,FALSE)*F6992-$R6992</f>
        <v>47246.400000000001</v>
      </c>
      <c r="J6992">
        <f t="shared" si="327"/>
        <v>2023</v>
      </c>
      <c r="P6992" t="str">
        <f>MID(VLOOKUP($D6992,業務!$A$1:$E$11,2,FALSE),FIND("/",VLOOKUP($D6992,業務!$A$1:$E$11,2,FALSE))+1,2)</f>
        <v>協理</v>
      </c>
      <c r="Q6992">
        <f t="shared" si="328"/>
        <v>1.6E-2</v>
      </c>
      <c r="R6992">
        <f t="shared" si="329"/>
        <v>1353.6000000000001</v>
      </c>
    </row>
    <row r="6993" spans="1:18" ht="15.75" customHeight="1">
      <c r="A6993" s="19">
        <v>6992</v>
      </c>
      <c r="B6993" s="4">
        <v>27</v>
      </c>
      <c r="C6993" s="15">
        <v>284</v>
      </c>
      <c r="D6993" s="21">
        <v>2</v>
      </c>
      <c r="E6993" s="22">
        <v>45239</v>
      </c>
      <c r="F6993" s="26">
        <v>11</v>
      </c>
      <c r="G6993" s="24">
        <v>0.08</v>
      </c>
      <c r="H6993">
        <f>VLOOKUP($B6993,產品!$A$1:$E$61,4,FALSE)*(1-$G6993)*$F6993</f>
        <v>70840</v>
      </c>
      <c r="I6993" s="58">
        <f>$H6993-VLOOKUP($B6993,產品!$A$2:$E$61,5,FALSE)*F6993-$R6993</f>
        <v>23577.4</v>
      </c>
      <c r="J6993">
        <f t="shared" si="327"/>
        <v>2023</v>
      </c>
      <c r="P6993" t="str">
        <f>MID(VLOOKUP($D6993,業務!$A$1:$E$11,2,FALSE),FIND("/",VLOOKUP($D6993,業務!$A$1:$E$11,2,FALSE))+1,2)</f>
        <v>經理</v>
      </c>
      <c r="Q6993">
        <f t="shared" si="328"/>
        <v>1.4999999999999999E-2</v>
      </c>
      <c r="R6993">
        <f t="shared" si="329"/>
        <v>1062.5999999999999</v>
      </c>
    </row>
    <row r="6994" spans="1:18" ht="15.75" customHeight="1">
      <c r="A6994" s="19">
        <v>6993</v>
      </c>
      <c r="B6994" s="4">
        <v>44</v>
      </c>
      <c r="C6994" s="15">
        <v>273</v>
      </c>
      <c r="D6994" s="21">
        <v>6</v>
      </c>
      <c r="E6994" s="33">
        <v>45239</v>
      </c>
      <c r="F6994" s="14">
        <v>8</v>
      </c>
      <c r="G6994" s="34">
        <v>0.11</v>
      </c>
      <c r="H6994">
        <f>VLOOKUP($B6994,產品!$A$1:$E$61,4,FALSE)*(1-$G6994)*$F6994</f>
        <v>142400</v>
      </c>
      <c r="I6994" s="58">
        <f>$H6994-VLOOKUP($B6994,產品!$A$2:$E$61,5,FALSE)*F6994-$R6994</f>
        <v>36976</v>
      </c>
      <c r="J6994">
        <f t="shared" si="327"/>
        <v>2023</v>
      </c>
      <c r="P6994" t="str">
        <f>MID(VLOOKUP($D6994,業務!$A$1:$E$11,2,FALSE),FIND("/",VLOOKUP($D6994,業務!$A$1:$E$11,2,FALSE))+1,2)</f>
        <v>專員</v>
      </c>
      <c r="Q6994">
        <f t="shared" si="328"/>
        <v>0.01</v>
      </c>
      <c r="R6994">
        <f t="shared" si="329"/>
        <v>1424</v>
      </c>
    </row>
    <row r="6995" spans="1:18" ht="15.75" customHeight="1">
      <c r="A6995" s="19">
        <v>6994</v>
      </c>
      <c r="B6995" s="4">
        <v>42</v>
      </c>
      <c r="C6995" s="15">
        <v>10</v>
      </c>
      <c r="D6995" s="21">
        <v>4</v>
      </c>
      <c r="E6995" s="22">
        <v>45240</v>
      </c>
      <c r="F6995" s="23">
        <v>9</v>
      </c>
      <c r="G6995" s="24">
        <v>0.17</v>
      </c>
      <c r="H6995">
        <f>VLOOKUP($B6995,產品!$A$1:$E$61,4,FALSE)*(1-$G6995)*$F6995</f>
        <v>112050</v>
      </c>
      <c r="I6995" s="58">
        <f>$H6995-VLOOKUP($B6995,產品!$A$2:$E$61,5,FALSE)*F6995-$R6995</f>
        <v>22955.4</v>
      </c>
      <c r="J6995">
        <f t="shared" si="327"/>
        <v>2023</v>
      </c>
      <c r="P6995" t="str">
        <f>MID(VLOOKUP($D6995,業務!$A$1:$E$11,2,FALSE),FIND("/",VLOOKUP($D6995,業務!$A$1:$E$11,2,FALSE))+1,2)</f>
        <v>副理</v>
      </c>
      <c r="Q6995">
        <f t="shared" si="328"/>
        <v>1.2E-2</v>
      </c>
      <c r="R6995">
        <f t="shared" si="329"/>
        <v>1344.6000000000001</v>
      </c>
    </row>
    <row r="6996" spans="1:18" ht="15.75" customHeight="1">
      <c r="A6996" s="19">
        <v>6995</v>
      </c>
      <c r="B6996" s="4">
        <v>19</v>
      </c>
      <c r="C6996" s="15">
        <v>292</v>
      </c>
      <c r="D6996" s="21">
        <v>1</v>
      </c>
      <c r="E6996" s="22">
        <v>45241</v>
      </c>
      <c r="F6996" s="23">
        <v>150</v>
      </c>
      <c r="G6996" s="24">
        <v>0.14000000000000001</v>
      </c>
      <c r="H6996">
        <f>VLOOKUP($B6996,產品!$A$1:$E$61,4,FALSE)*(1-$G6996)*$F6996</f>
        <v>232200</v>
      </c>
      <c r="I6996" s="58">
        <f>$H6996-VLOOKUP($B6996,產品!$A$2:$E$61,5,FALSE)*F6996-$R6996</f>
        <v>121878</v>
      </c>
      <c r="J6996">
        <f t="shared" si="327"/>
        <v>2023</v>
      </c>
      <c r="P6996" t="str">
        <f>MID(VLOOKUP($D6996,業務!$A$1:$E$11,2,FALSE),FIND("/",VLOOKUP($D6996,業務!$A$1:$E$11,2,FALSE))+1,2)</f>
        <v>專員</v>
      </c>
      <c r="Q6996">
        <f t="shared" si="328"/>
        <v>0.01</v>
      </c>
      <c r="R6996">
        <f t="shared" si="329"/>
        <v>2322</v>
      </c>
    </row>
    <row r="6997" spans="1:18" ht="15.75" customHeight="1">
      <c r="A6997" s="19">
        <v>6996</v>
      </c>
      <c r="B6997" s="4">
        <v>59</v>
      </c>
      <c r="C6997" s="15">
        <v>5</v>
      </c>
      <c r="D6997" s="21">
        <v>7</v>
      </c>
      <c r="E6997" s="22">
        <v>45241</v>
      </c>
      <c r="F6997" s="23">
        <v>1</v>
      </c>
      <c r="G6997" s="24">
        <v>0.15</v>
      </c>
      <c r="H6997">
        <f>VLOOKUP($B6997,產品!$A$1:$E$61,4,FALSE)*(1-$G6997)*$F6997</f>
        <v>20400</v>
      </c>
      <c r="I6997" s="58">
        <f>$H6997-VLOOKUP($B6997,產品!$A$2:$E$61,5,FALSE)*F6997-$R6997</f>
        <v>3355.2</v>
      </c>
      <c r="J6997">
        <f t="shared" si="327"/>
        <v>2023</v>
      </c>
      <c r="P6997" t="str">
        <f>MID(VLOOKUP($D6997,業務!$A$1:$E$11,2,FALSE),FIND("/",VLOOKUP($D6997,業務!$A$1:$E$11,2,FALSE))+1,2)</f>
        <v>副理</v>
      </c>
      <c r="Q6997">
        <f t="shared" si="328"/>
        <v>1.2E-2</v>
      </c>
      <c r="R6997">
        <f t="shared" si="329"/>
        <v>244.8</v>
      </c>
    </row>
    <row r="6998" spans="1:18" ht="15.75" customHeight="1">
      <c r="A6998" s="19">
        <v>6997</v>
      </c>
      <c r="B6998" s="4">
        <v>2</v>
      </c>
      <c r="C6998" s="15">
        <v>274</v>
      </c>
      <c r="D6998" s="21">
        <v>6</v>
      </c>
      <c r="E6998" s="22">
        <v>45241</v>
      </c>
      <c r="F6998" s="23">
        <v>100</v>
      </c>
      <c r="G6998" s="24">
        <v>0.11</v>
      </c>
      <c r="H6998">
        <f>VLOOKUP($B6998,產品!$A$1:$E$61,4,FALSE)*(1-$G6998)*$F6998</f>
        <v>89000</v>
      </c>
      <c r="I6998" s="58">
        <f>$H6998-VLOOKUP($B6998,產品!$A$2:$E$61,5,FALSE)*F6998-$R6998</f>
        <v>48110</v>
      </c>
      <c r="J6998">
        <f t="shared" si="327"/>
        <v>2023</v>
      </c>
      <c r="P6998" t="str">
        <f>MID(VLOOKUP($D6998,業務!$A$1:$E$11,2,FALSE),FIND("/",VLOOKUP($D6998,業務!$A$1:$E$11,2,FALSE))+1,2)</f>
        <v>專員</v>
      </c>
      <c r="Q6998">
        <f t="shared" si="328"/>
        <v>0.01</v>
      </c>
      <c r="R6998">
        <f t="shared" si="329"/>
        <v>890</v>
      </c>
    </row>
    <row r="6999" spans="1:18" ht="15.75" customHeight="1">
      <c r="A6999" s="19">
        <v>6998</v>
      </c>
      <c r="B6999" s="4">
        <v>47</v>
      </c>
      <c r="C6999" s="15">
        <v>263</v>
      </c>
      <c r="D6999" s="21">
        <v>10</v>
      </c>
      <c r="E6999" s="22">
        <v>45241</v>
      </c>
      <c r="F6999" s="26">
        <v>7</v>
      </c>
      <c r="G6999" s="24">
        <v>0.06</v>
      </c>
      <c r="H6999">
        <f>VLOOKUP($B6999,產品!$A$1:$E$61,4,FALSE)*(1-$G6999)*$F6999</f>
        <v>131600</v>
      </c>
      <c r="I6999" s="58">
        <f>$H6999-VLOOKUP($B6999,產品!$A$2:$E$61,5,FALSE)*F6999-$R6999</f>
        <v>39284</v>
      </c>
      <c r="J6999">
        <f t="shared" si="327"/>
        <v>2023</v>
      </c>
      <c r="P6999" t="str">
        <f>MID(VLOOKUP($D6999,業務!$A$1:$E$11,2,FALSE),FIND("/",VLOOKUP($D6999,業務!$A$1:$E$11,2,FALSE))+1,2)</f>
        <v>專員</v>
      </c>
      <c r="Q6999">
        <f t="shared" si="328"/>
        <v>0.01</v>
      </c>
      <c r="R6999">
        <f t="shared" si="329"/>
        <v>1316</v>
      </c>
    </row>
    <row r="7000" spans="1:18" ht="15.75" customHeight="1">
      <c r="A7000" s="19">
        <v>6999</v>
      </c>
      <c r="B7000" s="4">
        <v>32</v>
      </c>
      <c r="C7000" s="15">
        <v>11</v>
      </c>
      <c r="D7000" s="21">
        <v>5</v>
      </c>
      <c r="E7000" s="22">
        <v>45242</v>
      </c>
      <c r="F7000" s="23">
        <v>2</v>
      </c>
      <c r="G7000" s="24">
        <v>0.2</v>
      </c>
      <c r="H7000">
        <f>VLOOKUP($B7000,產品!$A$1:$E$61,4,FALSE)*(1-$G7000)*$F7000</f>
        <v>12000</v>
      </c>
      <c r="I7000" s="58">
        <f>$H7000-VLOOKUP($B7000,產品!$A$2:$E$61,5,FALSE)*F7000-$R7000</f>
        <v>2880</v>
      </c>
      <c r="J7000">
        <f t="shared" si="327"/>
        <v>2023</v>
      </c>
      <c r="P7000" t="str">
        <f>MID(VLOOKUP($D7000,業務!$A$1:$E$11,2,FALSE),FIND("/",VLOOKUP($D7000,業務!$A$1:$E$11,2,FALSE))+1,2)</f>
        <v>專員</v>
      </c>
      <c r="Q7000">
        <f t="shared" si="328"/>
        <v>0.01</v>
      </c>
      <c r="R7000">
        <f t="shared" si="329"/>
        <v>120</v>
      </c>
    </row>
    <row r="7001" spans="1:18" ht="15.75" customHeight="1">
      <c r="A7001" s="19">
        <v>7000</v>
      </c>
      <c r="B7001" s="4">
        <v>48</v>
      </c>
      <c r="C7001" s="15">
        <v>263</v>
      </c>
      <c r="D7001" s="21">
        <v>8</v>
      </c>
      <c r="E7001" s="22">
        <v>45242</v>
      </c>
      <c r="F7001" s="26">
        <v>4</v>
      </c>
      <c r="G7001" s="24">
        <v>7.0000000000000007E-2</v>
      </c>
      <c r="H7001">
        <f>VLOOKUP($B7001,產品!$A$1:$E$61,4,FALSE)*(1-$G7001)*$F7001</f>
        <v>81840</v>
      </c>
      <c r="I7001" s="58">
        <f>$H7001-VLOOKUP($B7001,產品!$A$2:$E$61,5,FALSE)*F7001-$R7001</f>
        <v>23821.599999999999</v>
      </c>
      <c r="J7001">
        <f t="shared" si="327"/>
        <v>2023</v>
      </c>
      <c r="P7001" t="str">
        <f>MID(VLOOKUP($D7001,業務!$A$1:$E$11,2,FALSE),FIND("/",VLOOKUP($D7001,業務!$A$1:$E$11,2,FALSE))+1,2)</f>
        <v>專員</v>
      </c>
      <c r="Q7001">
        <f t="shared" si="328"/>
        <v>0.01</v>
      </c>
      <c r="R7001">
        <f t="shared" si="329"/>
        <v>818.4</v>
      </c>
    </row>
    <row r="7002" spans="1:18" ht="15.75" customHeight="1">
      <c r="A7002" s="19">
        <v>7001</v>
      </c>
      <c r="B7002" s="4">
        <v>24</v>
      </c>
      <c r="C7002" s="15">
        <v>265</v>
      </c>
      <c r="D7002" s="21">
        <v>1</v>
      </c>
      <c r="E7002" s="22">
        <v>45242</v>
      </c>
      <c r="F7002" s="26">
        <v>18</v>
      </c>
      <c r="G7002" s="24">
        <v>0.11</v>
      </c>
      <c r="H7002">
        <f>VLOOKUP($B7002,產品!$A$1:$E$61,4,FALSE)*(1-$G7002)*$F7002</f>
        <v>28836</v>
      </c>
      <c r="I7002" s="58">
        <f>$H7002-VLOOKUP($B7002,產品!$A$2:$E$61,5,FALSE)*F7002-$R7002</f>
        <v>15587.64</v>
      </c>
      <c r="J7002">
        <f t="shared" si="327"/>
        <v>2023</v>
      </c>
      <c r="P7002" t="str">
        <f>MID(VLOOKUP($D7002,業務!$A$1:$E$11,2,FALSE),FIND("/",VLOOKUP($D7002,業務!$A$1:$E$11,2,FALSE))+1,2)</f>
        <v>專員</v>
      </c>
      <c r="Q7002">
        <f t="shared" si="328"/>
        <v>0.01</v>
      </c>
      <c r="R7002">
        <f t="shared" si="329"/>
        <v>288.36</v>
      </c>
    </row>
    <row r="7003" spans="1:18" ht="15.75" customHeight="1">
      <c r="A7003" s="19">
        <v>7002</v>
      </c>
      <c r="B7003" s="4">
        <v>57</v>
      </c>
      <c r="C7003" s="15">
        <v>139</v>
      </c>
      <c r="D7003" s="21">
        <v>3</v>
      </c>
      <c r="E7003" s="22">
        <v>45242</v>
      </c>
      <c r="F7003" s="26">
        <v>8</v>
      </c>
      <c r="G7003" s="24">
        <v>0.06</v>
      </c>
      <c r="H7003">
        <f>VLOOKUP($B7003,產品!$A$1:$E$61,4,FALSE)*(1-$G7003)*$F7003</f>
        <v>135360</v>
      </c>
      <c r="I7003" s="58">
        <f>$H7003-VLOOKUP($B7003,產品!$A$2:$E$61,5,FALSE)*F7003-$R7003</f>
        <v>32394.239999999998</v>
      </c>
      <c r="J7003">
        <f t="shared" si="327"/>
        <v>2023</v>
      </c>
      <c r="P7003" t="str">
        <f>MID(VLOOKUP($D7003,業務!$A$1:$E$11,2,FALSE),FIND("/",VLOOKUP($D7003,業務!$A$1:$E$11,2,FALSE))+1,2)</f>
        <v>協理</v>
      </c>
      <c r="Q7003">
        <f t="shared" si="328"/>
        <v>1.6E-2</v>
      </c>
      <c r="R7003">
        <f t="shared" si="329"/>
        <v>2165.7600000000002</v>
      </c>
    </row>
    <row r="7004" spans="1:18" ht="15.75" customHeight="1">
      <c r="A7004" s="19">
        <v>7003</v>
      </c>
      <c r="B7004" s="4">
        <v>35</v>
      </c>
      <c r="C7004" s="15">
        <v>8</v>
      </c>
      <c r="D7004" s="21">
        <v>10</v>
      </c>
      <c r="E7004" s="22">
        <v>45242</v>
      </c>
      <c r="F7004" s="26">
        <v>7</v>
      </c>
      <c r="G7004" s="24">
        <v>0.08</v>
      </c>
      <c r="H7004">
        <f>VLOOKUP($B7004,產品!$A$1:$E$61,4,FALSE)*(1-$G7004)*$F7004</f>
        <v>54740</v>
      </c>
      <c r="I7004" s="58">
        <f>$H7004-VLOOKUP($B7004,產品!$A$2:$E$61,5,FALSE)*F7004-$R7004</f>
        <v>18492.599999999999</v>
      </c>
      <c r="J7004">
        <f t="shared" si="327"/>
        <v>2023</v>
      </c>
      <c r="P7004" t="str">
        <f>MID(VLOOKUP($D7004,業務!$A$1:$E$11,2,FALSE),FIND("/",VLOOKUP($D7004,業務!$A$1:$E$11,2,FALSE))+1,2)</f>
        <v>專員</v>
      </c>
      <c r="Q7004">
        <f t="shared" si="328"/>
        <v>0.01</v>
      </c>
      <c r="R7004">
        <f t="shared" si="329"/>
        <v>547.4</v>
      </c>
    </row>
    <row r="7005" spans="1:18" ht="15.75" customHeight="1">
      <c r="A7005" s="19">
        <v>7004</v>
      </c>
      <c r="B7005" s="4">
        <v>29</v>
      </c>
      <c r="C7005" s="15">
        <v>134</v>
      </c>
      <c r="D7005" s="21">
        <v>6</v>
      </c>
      <c r="E7005" s="33">
        <v>45242</v>
      </c>
      <c r="F7005" s="14">
        <v>4</v>
      </c>
      <c r="G7005" s="34">
        <v>0.08</v>
      </c>
      <c r="H7005">
        <f>VLOOKUP($B7005,產品!$A$1:$E$61,4,FALSE)*(1-$G7005)*$F7005</f>
        <v>22080</v>
      </c>
      <c r="I7005" s="58">
        <f>$H7005-VLOOKUP($B7005,產品!$A$2:$E$61,5,FALSE)*F7005-$R7005</f>
        <v>7459.2</v>
      </c>
      <c r="J7005">
        <f t="shared" si="327"/>
        <v>2023</v>
      </c>
      <c r="P7005" t="str">
        <f>MID(VLOOKUP($D7005,業務!$A$1:$E$11,2,FALSE),FIND("/",VLOOKUP($D7005,業務!$A$1:$E$11,2,FALSE))+1,2)</f>
        <v>專員</v>
      </c>
      <c r="Q7005">
        <f t="shared" si="328"/>
        <v>0.01</v>
      </c>
      <c r="R7005">
        <f t="shared" si="329"/>
        <v>220.8</v>
      </c>
    </row>
    <row r="7006" spans="1:18" ht="15.75" customHeight="1">
      <c r="A7006" s="19">
        <v>7005</v>
      </c>
      <c r="B7006" s="4">
        <v>4</v>
      </c>
      <c r="C7006" s="15">
        <v>115</v>
      </c>
      <c r="D7006" s="21">
        <v>4</v>
      </c>
      <c r="E7006" s="33">
        <v>45242</v>
      </c>
      <c r="F7006" s="14">
        <v>250</v>
      </c>
      <c r="G7006" s="34">
        <v>0.06</v>
      </c>
      <c r="H7006">
        <f>VLOOKUP($B7006,產品!$A$1:$E$61,4,FALSE)*(1-$G7006)*$F7006</f>
        <v>235000</v>
      </c>
      <c r="I7006" s="58">
        <f>$H7006-VLOOKUP($B7006,產品!$A$2:$E$61,5,FALSE)*F7006-$R7006</f>
        <v>132180</v>
      </c>
      <c r="J7006">
        <f t="shared" si="327"/>
        <v>2023</v>
      </c>
      <c r="P7006" t="str">
        <f>MID(VLOOKUP($D7006,業務!$A$1:$E$11,2,FALSE),FIND("/",VLOOKUP($D7006,業務!$A$1:$E$11,2,FALSE))+1,2)</f>
        <v>副理</v>
      </c>
      <c r="Q7006">
        <f t="shared" si="328"/>
        <v>1.2E-2</v>
      </c>
      <c r="R7006">
        <f t="shared" si="329"/>
        <v>2820</v>
      </c>
    </row>
    <row r="7007" spans="1:18" ht="15.75" customHeight="1">
      <c r="A7007" s="19">
        <v>7006</v>
      </c>
      <c r="B7007" s="4">
        <v>15</v>
      </c>
      <c r="C7007" s="15">
        <v>262</v>
      </c>
      <c r="D7007" s="21">
        <v>2</v>
      </c>
      <c r="E7007" s="22">
        <v>45243</v>
      </c>
      <c r="F7007" s="26">
        <v>14</v>
      </c>
      <c r="G7007" s="24">
        <v>0.06</v>
      </c>
      <c r="H7007">
        <f>VLOOKUP($B7007,產品!$A$1:$E$61,4,FALSE)*(1-$G7007)*$F7007</f>
        <v>23688</v>
      </c>
      <c r="I7007" s="58">
        <f>$H7007-VLOOKUP($B7007,產品!$A$2:$E$61,5,FALSE)*F7007-$R7007</f>
        <v>13252.68</v>
      </c>
      <c r="J7007">
        <f t="shared" si="327"/>
        <v>2023</v>
      </c>
      <c r="P7007" t="str">
        <f>MID(VLOOKUP($D7007,業務!$A$1:$E$11,2,FALSE),FIND("/",VLOOKUP($D7007,業務!$A$1:$E$11,2,FALSE))+1,2)</f>
        <v>經理</v>
      </c>
      <c r="Q7007">
        <f t="shared" si="328"/>
        <v>1.4999999999999999E-2</v>
      </c>
      <c r="R7007">
        <f t="shared" si="329"/>
        <v>355.32</v>
      </c>
    </row>
    <row r="7008" spans="1:18" ht="15.75" customHeight="1">
      <c r="A7008" s="19">
        <v>7007</v>
      </c>
      <c r="B7008" s="4">
        <v>46</v>
      </c>
      <c r="C7008" s="15">
        <v>294</v>
      </c>
      <c r="D7008" s="21">
        <v>3</v>
      </c>
      <c r="E7008" s="22">
        <v>45243</v>
      </c>
      <c r="F7008" s="26">
        <v>6</v>
      </c>
      <c r="G7008" s="24">
        <v>0.08</v>
      </c>
      <c r="H7008">
        <f>VLOOKUP($B7008,產品!$A$1:$E$61,4,FALSE)*(1-$G7008)*$F7008</f>
        <v>93840</v>
      </c>
      <c r="I7008" s="58">
        <f>$H7008-VLOOKUP($B7008,產品!$A$2:$E$61,5,FALSE)*F7008-$R7008</f>
        <v>26038.560000000001</v>
      </c>
      <c r="J7008">
        <f t="shared" si="327"/>
        <v>2023</v>
      </c>
      <c r="P7008" t="str">
        <f>MID(VLOOKUP($D7008,業務!$A$1:$E$11,2,FALSE),FIND("/",VLOOKUP($D7008,業務!$A$1:$E$11,2,FALSE))+1,2)</f>
        <v>協理</v>
      </c>
      <c r="Q7008">
        <f t="shared" si="328"/>
        <v>1.6E-2</v>
      </c>
      <c r="R7008">
        <f t="shared" si="329"/>
        <v>1501.44</v>
      </c>
    </row>
    <row r="7009" spans="1:18" ht="15.75" customHeight="1">
      <c r="A7009" s="19">
        <v>7008</v>
      </c>
      <c r="B7009" s="4">
        <v>8</v>
      </c>
      <c r="C7009" s="15">
        <v>6</v>
      </c>
      <c r="D7009" s="21">
        <v>6</v>
      </c>
      <c r="E7009" s="33">
        <v>45243</v>
      </c>
      <c r="F7009" s="14">
        <v>80</v>
      </c>
      <c r="G7009" s="34">
        <v>0.09</v>
      </c>
      <c r="H7009">
        <f>VLOOKUP($B7009,產品!$A$1:$E$61,4,FALSE)*(1-$G7009)*$F7009</f>
        <v>72800</v>
      </c>
      <c r="I7009" s="58">
        <f>$H7009-VLOOKUP($B7009,產品!$A$2:$E$61,5,FALSE)*F7009-$R7009</f>
        <v>40072</v>
      </c>
      <c r="J7009">
        <f t="shared" si="327"/>
        <v>2023</v>
      </c>
      <c r="P7009" t="str">
        <f>MID(VLOOKUP($D7009,業務!$A$1:$E$11,2,FALSE),FIND("/",VLOOKUP($D7009,業務!$A$1:$E$11,2,FALSE))+1,2)</f>
        <v>專員</v>
      </c>
      <c r="Q7009">
        <f t="shared" si="328"/>
        <v>0.01</v>
      </c>
      <c r="R7009">
        <f t="shared" si="329"/>
        <v>728</v>
      </c>
    </row>
    <row r="7010" spans="1:18" ht="15.75" customHeight="1">
      <c r="A7010" s="19">
        <v>7009</v>
      </c>
      <c r="B7010" s="4">
        <v>31</v>
      </c>
      <c r="C7010" s="15">
        <v>8</v>
      </c>
      <c r="D7010" s="21">
        <v>7</v>
      </c>
      <c r="E7010" s="22">
        <v>45244</v>
      </c>
      <c r="F7010" s="23">
        <v>15</v>
      </c>
      <c r="G7010" s="24">
        <v>7.0000000000000007E-2</v>
      </c>
      <c r="H7010">
        <f>VLOOKUP($B7010,產品!$A$1:$E$61,4,FALSE)*(1-$G7010)*$F7010</f>
        <v>97650</v>
      </c>
      <c r="I7010" s="58">
        <f>$H7010-VLOOKUP($B7010,產品!$A$2:$E$61,5,FALSE)*F7010-$R7010</f>
        <v>33478.199999999997</v>
      </c>
      <c r="J7010">
        <f t="shared" si="327"/>
        <v>2023</v>
      </c>
      <c r="P7010" t="str">
        <f>MID(VLOOKUP($D7010,業務!$A$1:$E$11,2,FALSE),FIND("/",VLOOKUP($D7010,業務!$A$1:$E$11,2,FALSE))+1,2)</f>
        <v>副理</v>
      </c>
      <c r="Q7010">
        <f t="shared" si="328"/>
        <v>1.2E-2</v>
      </c>
      <c r="R7010">
        <f t="shared" si="329"/>
        <v>1171.8</v>
      </c>
    </row>
    <row r="7011" spans="1:18" ht="15.75" customHeight="1">
      <c r="A7011" s="19">
        <v>7010</v>
      </c>
      <c r="B7011" s="4">
        <v>3</v>
      </c>
      <c r="C7011" s="15">
        <v>286</v>
      </c>
      <c r="D7011" s="21">
        <v>1</v>
      </c>
      <c r="E7011" s="22">
        <v>45244</v>
      </c>
      <c r="F7011" s="23">
        <v>15</v>
      </c>
      <c r="G7011" s="24">
        <v>0.08</v>
      </c>
      <c r="H7011">
        <f>VLOOKUP($B7011,產品!$A$1:$E$61,4,FALSE)*(1-$G7011)*$F7011</f>
        <v>13800</v>
      </c>
      <c r="I7011" s="58">
        <f>$H7011-VLOOKUP($B7011,產品!$A$2:$E$61,5,FALSE)*F7011-$R7011</f>
        <v>7662</v>
      </c>
      <c r="J7011">
        <f t="shared" si="327"/>
        <v>2023</v>
      </c>
      <c r="P7011" t="str">
        <f>MID(VLOOKUP($D7011,業務!$A$1:$E$11,2,FALSE),FIND("/",VLOOKUP($D7011,業務!$A$1:$E$11,2,FALSE))+1,2)</f>
        <v>專員</v>
      </c>
      <c r="Q7011">
        <f t="shared" si="328"/>
        <v>0.01</v>
      </c>
      <c r="R7011">
        <f t="shared" si="329"/>
        <v>138</v>
      </c>
    </row>
    <row r="7012" spans="1:18" ht="15.75" customHeight="1">
      <c r="A7012" s="19">
        <v>7011</v>
      </c>
      <c r="B7012" s="4">
        <v>35</v>
      </c>
      <c r="C7012" s="15">
        <v>285</v>
      </c>
      <c r="D7012" s="21">
        <v>6</v>
      </c>
      <c r="E7012" s="22">
        <v>45244</v>
      </c>
      <c r="F7012" s="26">
        <v>4</v>
      </c>
      <c r="G7012" s="24">
        <v>0.17</v>
      </c>
      <c r="H7012">
        <f>VLOOKUP($B7012,產品!$A$1:$E$61,4,FALSE)*(1-$G7012)*$F7012</f>
        <v>28220</v>
      </c>
      <c r="I7012" s="58">
        <f>$H7012-VLOOKUP($B7012,產品!$A$2:$E$61,5,FALSE)*F7012-$R7012</f>
        <v>7537.8</v>
      </c>
      <c r="J7012">
        <f t="shared" si="327"/>
        <v>2023</v>
      </c>
      <c r="P7012" t="str">
        <f>MID(VLOOKUP($D7012,業務!$A$1:$E$11,2,FALSE),FIND("/",VLOOKUP($D7012,業務!$A$1:$E$11,2,FALSE))+1,2)</f>
        <v>專員</v>
      </c>
      <c r="Q7012">
        <f t="shared" si="328"/>
        <v>0.01</v>
      </c>
      <c r="R7012">
        <f t="shared" si="329"/>
        <v>282.2</v>
      </c>
    </row>
    <row r="7013" spans="1:18" ht="15.75" customHeight="1">
      <c r="A7013" s="19">
        <v>7012</v>
      </c>
      <c r="B7013" s="4">
        <v>18</v>
      </c>
      <c r="C7013" s="15">
        <v>138</v>
      </c>
      <c r="D7013" s="21">
        <v>8</v>
      </c>
      <c r="E7013" s="33">
        <v>45244</v>
      </c>
      <c r="F7013" s="14">
        <v>13</v>
      </c>
      <c r="G7013" s="34">
        <v>0.1</v>
      </c>
      <c r="H7013">
        <f>VLOOKUP($B7013,產品!$A$1:$E$61,4,FALSE)*(1-$G7013)*$F7013</f>
        <v>21060</v>
      </c>
      <c r="I7013" s="58">
        <f>$H7013-VLOOKUP($B7013,產品!$A$2:$E$61,5,FALSE)*F7013-$R7013</f>
        <v>11489.4</v>
      </c>
      <c r="J7013">
        <f t="shared" si="327"/>
        <v>2023</v>
      </c>
      <c r="P7013" t="str">
        <f>MID(VLOOKUP($D7013,業務!$A$1:$E$11,2,FALSE),FIND("/",VLOOKUP($D7013,業務!$A$1:$E$11,2,FALSE))+1,2)</f>
        <v>專員</v>
      </c>
      <c r="Q7013">
        <f t="shared" si="328"/>
        <v>0.01</v>
      </c>
      <c r="R7013">
        <f t="shared" si="329"/>
        <v>210.6</v>
      </c>
    </row>
    <row r="7014" spans="1:18" ht="15.75" customHeight="1">
      <c r="A7014" s="19">
        <v>7013</v>
      </c>
      <c r="B7014" s="4">
        <v>45</v>
      </c>
      <c r="C7014" s="15">
        <v>265</v>
      </c>
      <c r="D7014" s="21">
        <v>2</v>
      </c>
      <c r="E7014" s="33">
        <v>45244</v>
      </c>
      <c r="F7014" s="14">
        <v>11</v>
      </c>
      <c r="G7014" s="34">
        <v>0.05</v>
      </c>
      <c r="H7014">
        <f>VLOOKUP($B7014,產品!$A$1:$E$61,4,FALSE)*(1-$G7014)*$F7014</f>
        <v>146300</v>
      </c>
      <c r="I7014" s="58">
        <f>$H7014-VLOOKUP($B7014,產品!$A$2:$E$61,5,FALSE)*F7014-$R7014</f>
        <v>44005.5</v>
      </c>
      <c r="J7014">
        <f t="shared" si="327"/>
        <v>2023</v>
      </c>
      <c r="P7014" t="str">
        <f>MID(VLOOKUP($D7014,業務!$A$1:$E$11,2,FALSE),FIND("/",VLOOKUP($D7014,業務!$A$1:$E$11,2,FALSE))+1,2)</f>
        <v>經理</v>
      </c>
      <c r="Q7014">
        <f t="shared" si="328"/>
        <v>1.4999999999999999E-2</v>
      </c>
      <c r="R7014">
        <f t="shared" si="329"/>
        <v>2194.5</v>
      </c>
    </row>
    <row r="7015" spans="1:18" ht="15.75" customHeight="1">
      <c r="A7015" s="19">
        <v>7014</v>
      </c>
      <c r="B7015" s="4">
        <v>58</v>
      </c>
      <c r="C7015" s="15">
        <v>269</v>
      </c>
      <c r="D7015" s="21">
        <v>10</v>
      </c>
      <c r="E7015" s="33">
        <v>45244</v>
      </c>
      <c r="F7015" s="14">
        <v>4</v>
      </c>
      <c r="G7015" s="34">
        <v>0.06</v>
      </c>
      <c r="H7015">
        <f>VLOOKUP($B7015,產品!$A$1:$E$61,4,FALSE)*(1-$G7015)*$F7015</f>
        <v>78960</v>
      </c>
      <c r="I7015" s="58">
        <f>$H7015-VLOOKUP($B7015,產品!$A$2:$E$61,5,FALSE)*F7015-$R7015</f>
        <v>19370.400000000009</v>
      </c>
      <c r="J7015">
        <f t="shared" si="327"/>
        <v>2023</v>
      </c>
      <c r="P7015" t="str">
        <f>MID(VLOOKUP($D7015,業務!$A$1:$E$11,2,FALSE),FIND("/",VLOOKUP($D7015,業務!$A$1:$E$11,2,FALSE))+1,2)</f>
        <v>專員</v>
      </c>
      <c r="Q7015">
        <f t="shared" si="328"/>
        <v>0.01</v>
      </c>
      <c r="R7015">
        <f t="shared" si="329"/>
        <v>789.6</v>
      </c>
    </row>
    <row r="7016" spans="1:18" ht="15.75" customHeight="1">
      <c r="A7016" s="19">
        <v>7015</v>
      </c>
      <c r="B7016" s="4">
        <v>51</v>
      </c>
      <c r="C7016" s="15">
        <v>12</v>
      </c>
      <c r="D7016" s="21">
        <v>3</v>
      </c>
      <c r="E7016" s="22">
        <v>45245</v>
      </c>
      <c r="F7016" s="23">
        <v>3</v>
      </c>
      <c r="G7016" s="24">
        <v>0.16</v>
      </c>
      <c r="H7016">
        <f>VLOOKUP($B7016,產品!$A$1:$E$61,4,FALSE)*(1-$G7016)*$F7016</f>
        <v>50400</v>
      </c>
      <c r="I7016" s="58">
        <f>$H7016-VLOOKUP($B7016,產品!$A$2:$E$61,5,FALSE)*F7016-$R7016</f>
        <v>7593.6</v>
      </c>
      <c r="J7016">
        <f t="shared" si="327"/>
        <v>2023</v>
      </c>
      <c r="P7016" t="str">
        <f>MID(VLOOKUP($D7016,業務!$A$1:$E$11,2,FALSE),FIND("/",VLOOKUP($D7016,業務!$A$1:$E$11,2,FALSE))+1,2)</f>
        <v>協理</v>
      </c>
      <c r="Q7016">
        <f t="shared" si="328"/>
        <v>1.6E-2</v>
      </c>
      <c r="R7016">
        <f t="shared" si="329"/>
        <v>806.4</v>
      </c>
    </row>
    <row r="7017" spans="1:18" ht="15.75" customHeight="1">
      <c r="A7017" s="19">
        <v>7016</v>
      </c>
      <c r="B7017" s="4">
        <v>5</v>
      </c>
      <c r="C7017" s="15">
        <v>292</v>
      </c>
      <c r="D7017" s="21">
        <v>1</v>
      </c>
      <c r="E7017" s="22">
        <v>45245</v>
      </c>
      <c r="F7017" s="26">
        <v>175</v>
      </c>
      <c r="G7017" s="24">
        <v>0.14000000000000001</v>
      </c>
      <c r="H7017">
        <f>VLOOKUP($B7017,產品!$A$1:$E$61,4,FALSE)*(1-$G7017)*$F7017</f>
        <v>150500</v>
      </c>
      <c r="I7017" s="58">
        <f>$H7017-VLOOKUP($B7017,產品!$A$2:$E$61,5,FALSE)*F7017-$R7017</f>
        <v>78995</v>
      </c>
      <c r="J7017">
        <f t="shared" si="327"/>
        <v>2023</v>
      </c>
      <c r="P7017" t="str">
        <f>MID(VLOOKUP($D7017,業務!$A$1:$E$11,2,FALSE),FIND("/",VLOOKUP($D7017,業務!$A$1:$E$11,2,FALSE))+1,2)</f>
        <v>專員</v>
      </c>
      <c r="Q7017">
        <f t="shared" si="328"/>
        <v>0.01</v>
      </c>
      <c r="R7017">
        <f t="shared" si="329"/>
        <v>1505</v>
      </c>
    </row>
    <row r="7018" spans="1:18" ht="15.75" customHeight="1">
      <c r="A7018" s="19">
        <v>7017</v>
      </c>
      <c r="B7018" s="4">
        <v>36</v>
      </c>
      <c r="C7018" s="15">
        <v>287</v>
      </c>
      <c r="D7018" s="21">
        <v>1</v>
      </c>
      <c r="E7018" s="33">
        <v>45245</v>
      </c>
      <c r="F7018" s="14">
        <v>35</v>
      </c>
      <c r="G7018" s="34">
        <v>0.18</v>
      </c>
      <c r="H7018">
        <f>VLOOKUP($B7018,產品!$A$1:$E$61,4,FALSE)*(1-$G7018)*$F7018</f>
        <v>258300.00000000003</v>
      </c>
      <c r="I7018" s="58">
        <f>$H7018-VLOOKUP($B7018,產品!$A$2:$E$61,5,FALSE)*F7018-$R7018</f>
        <v>66717.000000000029</v>
      </c>
      <c r="J7018">
        <f t="shared" si="327"/>
        <v>2023</v>
      </c>
      <c r="P7018" t="str">
        <f>MID(VLOOKUP($D7018,業務!$A$1:$E$11,2,FALSE),FIND("/",VLOOKUP($D7018,業務!$A$1:$E$11,2,FALSE))+1,2)</f>
        <v>專員</v>
      </c>
      <c r="Q7018">
        <f t="shared" si="328"/>
        <v>0.01</v>
      </c>
      <c r="R7018">
        <f t="shared" si="329"/>
        <v>2583.0000000000005</v>
      </c>
    </row>
    <row r="7019" spans="1:18" ht="15.75" customHeight="1">
      <c r="A7019" s="19">
        <v>7018</v>
      </c>
      <c r="B7019" s="4">
        <v>22</v>
      </c>
      <c r="C7019" s="15">
        <v>269</v>
      </c>
      <c r="D7019" s="21">
        <v>4</v>
      </c>
      <c r="E7019" s="33">
        <v>45245</v>
      </c>
      <c r="F7019" s="14">
        <v>40</v>
      </c>
      <c r="G7019" s="34">
        <v>0.17</v>
      </c>
      <c r="H7019">
        <f>VLOOKUP($B7019,產品!$A$1:$E$61,4,FALSE)*(1-$G7019)*$F7019</f>
        <v>59760</v>
      </c>
      <c r="I7019" s="58">
        <f>$H7019-VLOOKUP($B7019,產品!$A$2:$E$61,5,FALSE)*F7019-$R7019</f>
        <v>30242.880000000001</v>
      </c>
      <c r="J7019">
        <f t="shared" si="327"/>
        <v>2023</v>
      </c>
      <c r="P7019" t="str">
        <f>MID(VLOOKUP($D7019,業務!$A$1:$E$11,2,FALSE),FIND("/",VLOOKUP($D7019,業務!$A$1:$E$11,2,FALSE))+1,2)</f>
        <v>副理</v>
      </c>
      <c r="Q7019">
        <f t="shared" si="328"/>
        <v>1.2E-2</v>
      </c>
      <c r="R7019">
        <f t="shared" si="329"/>
        <v>717.12</v>
      </c>
    </row>
    <row r="7020" spans="1:18" ht="15.75" customHeight="1">
      <c r="A7020" s="19">
        <v>7019</v>
      </c>
      <c r="B7020" s="4">
        <v>26</v>
      </c>
      <c r="C7020" s="15">
        <v>264</v>
      </c>
      <c r="D7020" s="21">
        <v>8</v>
      </c>
      <c r="E7020" s="33">
        <v>45246</v>
      </c>
      <c r="F7020" s="14">
        <v>30</v>
      </c>
      <c r="G7020" s="34">
        <v>0.18</v>
      </c>
      <c r="H7020">
        <f>VLOOKUP($B7020,產品!$A$1:$E$61,4,FALSE)*(1-$G7020)*$F7020</f>
        <v>159900</v>
      </c>
      <c r="I7020" s="58">
        <f>$H7020-VLOOKUP($B7020,產品!$A$2:$E$61,5,FALSE)*F7020-$R7020</f>
        <v>41301</v>
      </c>
      <c r="J7020">
        <f t="shared" si="327"/>
        <v>2023</v>
      </c>
      <c r="P7020" t="str">
        <f>MID(VLOOKUP($D7020,業務!$A$1:$E$11,2,FALSE),FIND("/",VLOOKUP($D7020,業務!$A$1:$E$11,2,FALSE))+1,2)</f>
        <v>專員</v>
      </c>
      <c r="Q7020">
        <f t="shared" si="328"/>
        <v>0.01</v>
      </c>
      <c r="R7020">
        <f t="shared" si="329"/>
        <v>1599</v>
      </c>
    </row>
    <row r="7021" spans="1:18" ht="15.75" customHeight="1">
      <c r="A7021" s="19">
        <v>7020</v>
      </c>
      <c r="B7021" s="4">
        <v>57</v>
      </c>
      <c r="C7021" s="15">
        <v>6</v>
      </c>
      <c r="D7021" s="21">
        <v>5</v>
      </c>
      <c r="E7021" s="33">
        <v>45246</v>
      </c>
      <c r="F7021" s="14">
        <v>4</v>
      </c>
      <c r="G7021" s="34">
        <v>0.19</v>
      </c>
      <c r="H7021">
        <f>VLOOKUP($B7021,產品!$A$1:$E$61,4,FALSE)*(1-$G7021)*$F7021</f>
        <v>58320.000000000007</v>
      </c>
      <c r="I7021" s="58">
        <f>$H7021-VLOOKUP($B7021,產品!$A$2:$E$61,5,FALSE)*F7021-$R7021</f>
        <v>7336.8000000000075</v>
      </c>
      <c r="J7021">
        <f t="shared" si="327"/>
        <v>2023</v>
      </c>
      <c r="P7021" t="str">
        <f>MID(VLOOKUP($D7021,業務!$A$1:$E$11,2,FALSE),FIND("/",VLOOKUP($D7021,業務!$A$1:$E$11,2,FALSE))+1,2)</f>
        <v>專員</v>
      </c>
      <c r="Q7021">
        <f t="shared" si="328"/>
        <v>0.01</v>
      </c>
      <c r="R7021">
        <f t="shared" si="329"/>
        <v>583.20000000000005</v>
      </c>
    </row>
    <row r="7022" spans="1:18" ht="15.75" customHeight="1">
      <c r="A7022" s="19">
        <v>7021</v>
      </c>
      <c r="B7022" s="4">
        <v>5</v>
      </c>
      <c r="C7022" s="15">
        <v>4</v>
      </c>
      <c r="D7022" s="21">
        <v>8</v>
      </c>
      <c r="E7022" s="22">
        <v>45247</v>
      </c>
      <c r="F7022" s="23">
        <v>70</v>
      </c>
      <c r="G7022" s="24">
        <v>0.06</v>
      </c>
      <c r="H7022">
        <f>VLOOKUP($B7022,產品!$A$1:$E$61,4,FALSE)*(1-$G7022)*$F7022</f>
        <v>65800</v>
      </c>
      <c r="I7022" s="58">
        <f>$H7022-VLOOKUP($B7022,產品!$A$2:$E$61,5,FALSE)*F7022-$R7022</f>
        <v>37142</v>
      </c>
      <c r="J7022">
        <f t="shared" si="327"/>
        <v>2023</v>
      </c>
      <c r="P7022" t="str">
        <f>MID(VLOOKUP($D7022,業務!$A$1:$E$11,2,FALSE),FIND("/",VLOOKUP($D7022,業務!$A$1:$E$11,2,FALSE))+1,2)</f>
        <v>專員</v>
      </c>
      <c r="Q7022">
        <f t="shared" si="328"/>
        <v>0.01</v>
      </c>
      <c r="R7022">
        <f t="shared" si="329"/>
        <v>658</v>
      </c>
    </row>
    <row r="7023" spans="1:18" ht="15.75" customHeight="1">
      <c r="A7023" s="19">
        <v>7022</v>
      </c>
      <c r="B7023" s="4">
        <v>54</v>
      </c>
      <c r="C7023" s="15">
        <v>10</v>
      </c>
      <c r="D7023" s="21">
        <v>6</v>
      </c>
      <c r="E7023" s="22">
        <v>45248</v>
      </c>
      <c r="F7023" s="23">
        <v>5</v>
      </c>
      <c r="G7023" s="24">
        <v>0.1</v>
      </c>
      <c r="H7023">
        <f>VLOOKUP($B7023,產品!$A$1:$E$61,4,FALSE)*(1-$G7023)*$F7023</f>
        <v>81000</v>
      </c>
      <c r="I7023" s="58">
        <f>$H7023-VLOOKUP($B7023,產品!$A$2:$E$61,5,FALSE)*F7023-$R7023</f>
        <v>17190</v>
      </c>
      <c r="J7023">
        <f t="shared" si="327"/>
        <v>2023</v>
      </c>
      <c r="P7023" t="str">
        <f>MID(VLOOKUP($D7023,業務!$A$1:$E$11,2,FALSE),FIND("/",VLOOKUP($D7023,業務!$A$1:$E$11,2,FALSE))+1,2)</f>
        <v>專員</v>
      </c>
      <c r="Q7023">
        <f t="shared" si="328"/>
        <v>0.01</v>
      </c>
      <c r="R7023">
        <f t="shared" si="329"/>
        <v>810</v>
      </c>
    </row>
    <row r="7024" spans="1:18" ht="15.75" customHeight="1">
      <c r="A7024" s="19">
        <v>7023</v>
      </c>
      <c r="B7024" s="4">
        <v>14</v>
      </c>
      <c r="C7024" s="15">
        <v>7</v>
      </c>
      <c r="D7024" s="21">
        <v>9</v>
      </c>
      <c r="E7024" s="22">
        <v>45248</v>
      </c>
      <c r="F7024" s="26">
        <v>14</v>
      </c>
      <c r="G7024" s="24">
        <v>0.09</v>
      </c>
      <c r="H7024">
        <f>VLOOKUP($B7024,產品!$A$1:$E$61,4,FALSE)*(1-$G7024)*$F7024</f>
        <v>22932</v>
      </c>
      <c r="I7024" s="58">
        <f>$H7024-VLOOKUP($B7024,產品!$A$2:$E$61,5,FALSE)*F7024-$R7024</f>
        <v>12508.02</v>
      </c>
      <c r="J7024">
        <f t="shared" si="327"/>
        <v>2023</v>
      </c>
      <c r="P7024" t="str">
        <f>MID(VLOOKUP($D7024,業務!$A$1:$E$11,2,FALSE),FIND("/",VLOOKUP($D7024,業務!$A$1:$E$11,2,FALSE))+1,2)</f>
        <v>經理</v>
      </c>
      <c r="Q7024">
        <f t="shared" si="328"/>
        <v>1.4999999999999999E-2</v>
      </c>
      <c r="R7024">
        <f t="shared" si="329"/>
        <v>343.97999999999996</v>
      </c>
    </row>
    <row r="7025" spans="1:18" ht="15.75" customHeight="1">
      <c r="A7025" s="19">
        <v>7024</v>
      </c>
      <c r="B7025" s="4">
        <v>6</v>
      </c>
      <c r="C7025" s="15">
        <v>260</v>
      </c>
      <c r="D7025" s="21">
        <v>10</v>
      </c>
      <c r="E7025" s="22">
        <v>45249</v>
      </c>
      <c r="F7025" s="23">
        <v>30</v>
      </c>
      <c r="G7025" s="24">
        <v>0.16</v>
      </c>
      <c r="H7025">
        <f>VLOOKUP($B7025,產品!$A$1:$E$61,4,FALSE)*(1-$G7025)*$F7025</f>
        <v>25200</v>
      </c>
      <c r="I7025" s="58">
        <f>$H7025-VLOOKUP($B7025,產品!$A$2:$E$61,5,FALSE)*F7025-$R7025</f>
        <v>12948</v>
      </c>
      <c r="J7025">
        <f t="shared" si="327"/>
        <v>2023</v>
      </c>
      <c r="P7025" t="str">
        <f>MID(VLOOKUP($D7025,業務!$A$1:$E$11,2,FALSE),FIND("/",VLOOKUP($D7025,業務!$A$1:$E$11,2,FALSE))+1,2)</f>
        <v>專員</v>
      </c>
      <c r="Q7025">
        <f t="shared" si="328"/>
        <v>0.01</v>
      </c>
      <c r="R7025">
        <f t="shared" si="329"/>
        <v>252</v>
      </c>
    </row>
    <row r="7026" spans="1:18" ht="15.75" customHeight="1">
      <c r="A7026" s="19">
        <v>7025</v>
      </c>
      <c r="B7026" s="4">
        <v>54</v>
      </c>
      <c r="C7026" s="15">
        <v>292</v>
      </c>
      <c r="D7026" s="21">
        <v>2</v>
      </c>
      <c r="E7026" s="22">
        <v>45249</v>
      </c>
      <c r="F7026" s="23">
        <v>6</v>
      </c>
      <c r="G7026" s="24">
        <v>0.09</v>
      </c>
      <c r="H7026">
        <f>VLOOKUP($B7026,產品!$A$1:$E$61,4,FALSE)*(1-$G7026)*$F7026</f>
        <v>98280</v>
      </c>
      <c r="I7026" s="58">
        <f>$H7026-VLOOKUP($B7026,產品!$A$2:$E$61,5,FALSE)*F7026-$R7026</f>
        <v>21205.8</v>
      </c>
      <c r="J7026">
        <f t="shared" si="327"/>
        <v>2023</v>
      </c>
      <c r="P7026" t="str">
        <f>MID(VLOOKUP($D7026,業務!$A$1:$E$11,2,FALSE),FIND("/",VLOOKUP($D7026,業務!$A$1:$E$11,2,FALSE))+1,2)</f>
        <v>經理</v>
      </c>
      <c r="Q7026">
        <f t="shared" si="328"/>
        <v>1.4999999999999999E-2</v>
      </c>
      <c r="R7026">
        <f t="shared" si="329"/>
        <v>1474.2</v>
      </c>
    </row>
    <row r="7027" spans="1:18" ht="15.75" customHeight="1">
      <c r="A7027" s="19">
        <v>7026</v>
      </c>
      <c r="B7027" s="4">
        <v>40</v>
      </c>
      <c r="C7027" s="15">
        <v>3</v>
      </c>
      <c r="D7027" s="21">
        <v>2</v>
      </c>
      <c r="E7027" s="22">
        <v>45249</v>
      </c>
      <c r="F7027" s="26">
        <v>8</v>
      </c>
      <c r="G7027" s="24">
        <v>0.05</v>
      </c>
      <c r="H7027">
        <f>VLOOKUP($B7027,產品!$A$1:$E$61,4,FALSE)*(1-$G7027)*$F7027</f>
        <v>152000</v>
      </c>
      <c r="I7027" s="58">
        <f>$H7027-VLOOKUP($B7027,產品!$A$2:$E$61,5,FALSE)*F7027-$R7027</f>
        <v>45720</v>
      </c>
      <c r="J7027">
        <f t="shared" si="327"/>
        <v>2023</v>
      </c>
      <c r="P7027" t="str">
        <f>MID(VLOOKUP($D7027,業務!$A$1:$E$11,2,FALSE),FIND("/",VLOOKUP($D7027,業務!$A$1:$E$11,2,FALSE))+1,2)</f>
        <v>經理</v>
      </c>
      <c r="Q7027">
        <f t="shared" si="328"/>
        <v>1.4999999999999999E-2</v>
      </c>
      <c r="R7027">
        <f t="shared" si="329"/>
        <v>2280</v>
      </c>
    </row>
    <row r="7028" spans="1:18" ht="15.75" customHeight="1">
      <c r="A7028" s="19">
        <v>7027</v>
      </c>
      <c r="B7028" s="4">
        <v>59</v>
      </c>
      <c r="C7028" s="15">
        <v>8</v>
      </c>
      <c r="D7028" s="21">
        <v>1</v>
      </c>
      <c r="E7028" s="22">
        <v>45250</v>
      </c>
      <c r="F7028" s="23">
        <v>6</v>
      </c>
      <c r="G7028" s="24">
        <v>0.1</v>
      </c>
      <c r="H7028">
        <f>VLOOKUP($B7028,產品!$A$1:$E$61,4,FALSE)*(1-$G7028)*$F7028</f>
        <v>129600</v>
      </c>
      <c r="I7028" s="58">
        <f>$H7028-VLOOKUP($B7028,產品!$A$2:$E$61,5,FALSE)*F7028-$R7028</f>
        <v>27504</v>
      </c>
      <c r="J7028">
        <f t="shared" si="327"/>
        <v>2023</v>
      </c>
      <c r="P7028" t="str">
        <f>MID(VLOOKUP($D7028,業務!$A$1:$E$11,2,FALSE),FIND("/",VLOOKUP($D7028,業務!$A$1:$E$11,2,FALSE))+1,2)</f>
        <v>專員</v>
      </c>
      <c r="Q7028">
        <f t="shared" si="328"/>
        <v>0.01</v>
      </c>
      <c r="R7028">
        <f t="shared" si="329"/>
        <v>1296</v>
      </c>
    </row>
    <row r="7029" spans="1:18" ht="15.75" customHeight="1">
      <c r="A7029" s="19">
        <v>7028</v>
      </c>
      <c r="B7029" s="4">
        <v>15</v>
      </c>
      <c r="C7029" s="15">
        <v>4</v>
      </c>
      <c r="D7029" s="21">
        <v>1</v>
      </c>
      <c r="E7029" s="22">
        <v>45250</v>
      </c>
      <c r="F7029" s="23">
        <v>30</v>
      </c>
      <c r="G7029" s="24">
        <v>7.0000000000000007E-2</v>
      </c>
      <c r="H7029">
        <f>VLOOKUP($B7029,產品!$A$1:$E$61,4,FALSE)*(1-$G7029)*$F7029</f>
        <v>50220</v>
      </c>
      <c r="I7029" s="58">
        <f>$H7029-VLOOKUP($B7029,產品!$A$2:$E$61,5,FALSE)*F7029-$R7029</f>
        <v>28117.8</v>
      </c>
      <c r="J7029">
        <f t="shared" si="327"/>
        <v>2023</v>
      </c>
      <c r="P7029" t="str">
        <f>MID(VLOOKUP($D7029,業務!$A$1:$E$11,2,FALSE),FIND("/",VLOOKUP($D7029,業務!$A$1:$E$11,2,FALSE))+1,2)</f>
        <v>專員</v>
      </c>
      <c r="Q7029">
        <f t="shared" si="328"/>
        <v>0.01</v>
      </c>
      <c r="R7029">
        <f t="shared" si="329"/>
        <v>502.2</v>
      </c>
    </row>
    <row r="7030" spans="1:18" ht="15.75" customHeight="1">
      <c r="A7030" s="19">
        <v>7029</v>
      </c>
      <c r="B7030" s="4">
        <v>38</v>
      </c>
      <c r="C7030" s="15">
        <v>287</v>
      </c>
      <c r="D7030" s="21">
        <v>5</v>
      </c>
      <c r="E7030" s="22">
        <v>45250</v>
      </c>
      <c r="F7030" s="23">
        <v>20</v>
      </c>
      <c r="G7030" s="24">
        <v>0.13</v>
      </c>
      <c r="H7030">
        <f>VLOOKUP($B7030,產品!$A$1:$E$61,4,FALSE)*(1-$G7030)*$F7030</f>
        <v>261000</v>
      </c>
      <c r="I7030" s="58">
        <f>$H7030-VLOOKUP($B7030,產品!$A$2:$E$61,5,FALSE)*F7030-$R7030</f>
        <v>63390</v>
      </c>
      <c r="J7030">
        <f t="shared" si="327"/>
        <v>2023</v>
      </c>
      <c r="P7030" t="str">
        <f>MID(VLOOKUP($D7030,業務!$A$1:$E$11,2,FALSE),FIND("/",VLOOKUP($D7030,業務!$A$1:$E$11,2,FALSE))+1,2)</f>
        <v>專員</v>
      </c>
      <c r="Q7030">
        <f t="shared" si="328"/>
        <v>0.01</v>
      </c>
      <c r="R7030">
        <f t="shared" si="329"/>
        <v>2610</v>
      </c>
    </row>
    <row r="7031" spans="1:18" ht="15.75" customHeight="1">
      <c r="A7031" s="19">
        <v>7030</v>
      </c>
      <c r="B7031" s="4">
        <v>57</v>
      </c>
      <c r="C7031" s="15">
        <v>281</v>
      </c>
      <c r="D7031" s="21">
        <v>8</v>
      </c>
      <c r="E7031" s="22">
        <v>45250</v>
      </c>
      <c r="F7031" s="26">
        <v>4</v>
      </c>
      <c r="G7031" s="24">
        <v>0.13</v>
      </c>
      <c r="H7031">
        <f>VLOOKUP($B7031,產品!$A$1:$E$61,4,FALSE)*(1-$G7031)*$F7031</f>
        <v>62640</v>
      </c>
      <c r="I7031" s="58">
        <f>$H7031-VLOOKUP($B7031,產品!$A$2:$E$61,5,FALSE)*F7031-$R7031</f>
        <v>11613.6</v>
      </c>
      <c r="J7031">
        <f t="shared" si="327"/>
        <v>2023</v>
      </c>
      <c r="P7031" t="str">
        <f>MID(VLOOKUP($D7031,業務!$A$1:$E$11,2,FALSE),FIND("/",VLOOKUP($D7031,業務!$A$1:$E$11,2,FALSE))+1,2)</f>
        <v>專員</v>
      </c>
      <c r="Q7031">
        <f t="shared" si="328"/>
        <v>0.01</v>
      </c>
      <c r="R7031">
        <f t="shared" si="329"/>
        <v>626.4</v>
      </c>
    </row>
    <row r="7032" spans="1:18" ht="15.75" customHeight="1">
      <c r="A7032" s="19">
        <v>7031</v>
      </c>
      <c r="B7032" s="4">
        <v>42</v>
      </c>
      <c r="C7032" s="15">
        <v>283</v>
      </c>
      <c r="D7032" s="21">
        <v>5</v>
      </c>
      <c r="E7032" s="22">
        <v>45251</v>
      </c>
      <c r="F7032" s="23">
        <v>20</v>
      </c>
      <c r="G7032" s="24">
        <v>0.2</v>
      </c>
      <c r="H7032">
        <f>VLOOKUP($B7032,產品!$A$1:$E$61,4,FALSE)*(1-$G7032)*$F7032</f>
        <v>240000</v>
      </c>
      <c r="I7032" s="58">
        <f>$H7032-VLOOKUP($B7032,產品!$A$2:$E$61,5,FALSE)*F7032-$R7032</f>
        <v>42600</v>
      </c>
      <c r="J7032">
        <f t="shared" si="327"/>
        <v>2023</v>
      </c>
      <c r="P7032" t="str">
        <f>MID(VLOOKUP($D7032,業務!$A$1:$E$11,2,FALSE),FIND("/",VLOOKUP($D7032,業務!$A$1:$E$11,2,FALSE))+1,2)</f>
        <v>專員</v>
      </c>
      <c r="Q7032">
        <f t="shared" si="328"/>
        <v>0.01</v>
      </c>
      <c r="R7032">
        <f t="shared" si="329"/>
        <v>2400</v>
      </c>
    </row>
    <row r="7033" spans="1:18" ht="15.75" customHeight="1">
      <c r="A7033" s="19">
        <v>7032</v>
      </c>
      <c r="B7033" s="4">
        <v>12</v>
      </c>
      <c r="C7033" s="15">
        <v>272</v>
      </c>
      <c r="D7033" s="21">
        <v>7</v>
      </c>
      <c r="E7033" s="22">
        <v>45251</v>
      </c>
      <c r="F7033" s="26">
        <v>90</v>
      </c>
      <c r="G7033" s="24">
        <v>0.13</v>
      </c>
      <c r="H7033">
        <f>VLOOKUP($B7033,產品!$A$1:$E$61,4,FALSE)*(1-$G7033)*$F7033</f>
        <v>78300</v>
      </c>
      <c r="I7033" s="58">
        <f>$H7033-VLOOKUP($B7033,產品!$A$2:$E$61,5,FALSE)*F7033-$R7033</f>
        <v>41360.400000000001</v>
      </c>
      <c r="J7033">
        <f t="shared" si="327"/>
        <v>2023</v>
      </c>
      <c r="P7033" t="str">
        <f>MID(VLOOKUP($D7033,業務!$A$1:$E$11,2,FALSE),FIND("/",VLOOKUP($D7033,業務!$A$1:$E$11,2,FALSE))+1,2)</f>
        <v>副理</v>
      </c>
      <c r="Q7033">
        <f t="shared" si="328"/>
        <v>1.2E-2</v>
      </c>
      <c r="R7033">
        <f t="shared" si="329"/>
        <v>939.6</v>
      </c>
    </row>
    <row r="7034" spans="1:18" ht="15.75" customHeight="1">
      <c r="A7034" s="19">
        <v>7033</v>
      </c>
      <c r="B7034" s="4">
        <v>46</v>
      </c>
      <c r="C7034" s="15">
        <v>7</v>
      </c>
      <c r="D7034" s="21">
        <v>3</v>
      </c>
      <c r="E7034" s="22">
        <v>45251</v>
      </c>
      <c r="F7034" s="26">
        <v>2</v>
      </c>
      <c r="G7034" s="24">
        <v>0.19</v>
      </c>
      <c r="H7034">
        <f>VLOOKUP($B7034,產品!$A$1:$E$61,4,FALSE)*(1-$G7034)*$F7034</f>
        <v>27540</v>
      </c>
      <c r="I7034" s="58">
        <f>$H7034-VLOOKUP($B7034,產品!$A$2:$E$61,5,FALSE)*F7034-$R7034</f>
        <v>4999.3599999999997</v>
      </c>
      <c r="J7034">
        <f t="shared" si="327"/>
        <v>2023</v>
      </c>
      <c r="P7034" t="str">
        <f>MID(VLOOKUP($D7034,業務!$A$1:$E$11,2,FALSE),FIND("/",VLOOKUP($D7034,業務!$A$1:$E$11,2,FALSE))+1,2)</f>
        <v>協理</v>
      </c>
      <c r="Q7034">
        <f t="shared" si="328"/>
        <v>1.6E-2</v>
      </c>
      <c r="R7034">
        <f t="shared" si="329"/>
        <v>440.64</v>
      </c>
    </row>
    <row r="7035" spans="1:18" ht="15.75" customHeight="1">
      <c r="A7035" s="19">
        <v>7034</v>
      </c>
      <c r="B7035" s="4">
        <v>6</v>
      </c>
      <c r="C7035" s="15">
        <v>138</v>
      </c>
      <c r="D7035" s="21">
        <v>4</v>
      </c>
      <c r="E7035" s="22">
        <v>45251</v>
      </c>
      <c r="F7035" s="26">
        <v>40</v>
      </c>
      <c r="G7035" s="24">
        <v>0.13</v>
      </c>
      <c r="H7035">
        <f>VLOOKUP($B7035,產品!$A$1:$E$61,4,FALSE)*(1-$G7035)*$F7035</f>
        <v>34800</v>
      </c>
      <c r="I7035" s="58">
        <f>$H7035-VLOOKUP($B7035,產品!$A$2:$E$61,5,FALSE)*F7035-$R7035</f>
        <v>18382.400000000001</v>
      </c>
      <c r="J7035">
        <f t="shared" si="327"/>
        <v>2023</v>
      </c>
      <c r="P7035" t="str">
        <f>MID(VLOOKUP($D7035,業務!$A$1:$E$11,2,FALSE),FIND("/",VLOOKUP($D7035,業務!$A$1:$E$11,2,FALSE))+1,2)</f>
        <v>副理</v>
      </c>
      <c r="Q7035">
        <f t="shared" si="328"/>
        <v>1.2E-2</v>
      </c>
      <c r="R7035">
        <f t="shared" si="329"/>
        <v>417.6</v>
      </c>
    </row>
    <row r="7036" spans="1:18" ht="15.75" customHeight="1">
      <c r="A7036" s="19">
        <v>7035</v>
      </c>
      <c r="B7036" s="4">
        <v>19</v>
      </c>
      <c r="C7036" s="15">
        <v>1</v>
      </c>
      <c r="D7036" s="21">
        <v>10</v>
      </c>
      <c r="E7036" s="22">
        <v>45251</v>
      </c>
      <c r="F7036" s="26">
        <v>80</v>
      </c>
      <c r="G7036" s="24">
        <v>0.12</v>
      </c>
      <c r="H7036">
        <f>VLOOKUP($B7036,產品!$A$1:$E$61,4,FALSE)*(1-$G7036)*$F7036</f>
        <v>126720</v>
      </c>
      <c r="I7036" s="58">
        <f>$H7036-VLOOKUP($B7036,產品!$A$2:$E$61,5,FALSE)*F7036-$R7036</f>
        <v>67852.800000000003</v>
      </c>
      <c r="J7036">
        <f t="shared" si="327"/>
        <v>2023</v>
      </c>
      <c r="P7036" t="str">
        <f>MID(VLOOKUP($D7036,業務!$A$1:$E$11,2,FALSE),FIND("/",VLOOKUP($D7036,業務!$A$1:$E$11,2,FALSE))+1,2)</f>
        <v>專員</v>
      </c>
      <c r="Q7036">
        <f t="shared" si="328"/>
        <v>0.01</v>
      </c>
      <c r="R7036">
        <f t="shared" si="329"/>
        <v>1267.2</v>
      </c>
    </row>
    <row r="7037" spans="1:18" ht="15.75" customHeight="1">
      <c r="A7037" s="19">
        <v>7036</v>
      </c>
      <c r="B7037" s="4">
        <v>40</v>
      </c>
      <c r="C7037" s="15">
        <v>120</v>
      </c>
      <c r="D7037" s="21">
        <v>8</v>
      </c>
      <c r="E7037" s="22">
        <v>45252</v>
      </c>
      <c r="F7037" s="23">
        <v>5</v>
      </c>
      <c r="G7037" s="24">
        <v>0.11</v>
      </c>
      <c r="H7037">
        <f>VLOOKUP($B7037,產品!$A$1:$E$61,4,FALSE)*(1-$G7037)*$F7037</f>
        <v>89000</v>
      </c>
      <c r="I7037" s="58">
        <f>$H7037-VLOOKUP($B7037,產品!$A$2:$E$61,5,FALSE)*F7037-$R7037</f>
        <v>23110</v>
      </c>
      <c r="J7037">
        <f t="shared" si="327"/>
        <v>2023</v>
      </c>
      <c r="P7037" t="str">
        <f>MID(VLOOKUP($D7037,業務!$A$1:$E$11,2,FALSE),FIND("/",VLOOKUP($D7037,業務!$A$1:$E$11,2,FALSE))+1,2)</f>
        <v>專員</v>
      </c>
      <c r="Q7037">
        <f t="shared" si="328"/>
        <v>0.01</v>
      </c>
      <c r="R7037">
        <f t="shared" si="329"/>
        <v>890</v>
      </c>
    </row>
    <row r="7038" spans="1:18" ht="15.75" customHeight="1">
      <c r="A7038" s="19">
        <v>7037</v>
      </c>
      <c r="B7038" s="4">
        <v>54</v>
      </c>
      <c r="C7038" s="15">
        <v>271</v>
      </c>
      <c r="D7038" s="21">
        <v>8</v>
      </c>
      <c r="E7038" s="22">
        <v>45252</v>
      </c>
      <c r="F7038" s="23">
        <v>15</v>
      </c>
      <c r="G7038" s="24">
        <v>0.05</v>
      </c>
      <c r="H7038">
        <f>VLOOKUP($B7038,產品!$A$1:$E$61,4,FALSE)*(1-$G7038)*$F7038</f>
        <v>256500</v>
      </c>
      <c r="I7038" s="58">
        <f>$H7038-VLOOKUP($B7038,產品!$A$2:$E$61,5,FALSE)*F7038-$R7038</f>
        <v>64935</v>
      </c>
      <c r="J7038">
        <f t="shared" si="327"/>
        <v>2023</v>
      </c>
      <c r="P7038" t="str">
        <f>MID(VLOOKUP($D7038,業務!$A$1:$E$11,2,FALSE),FIND("/",VLOOKUP($D7038,業務!$A$1:$E$11,2,FALSE))+1,2)</f>
        <v>專員</v>
      </c>
      <c r="Q7038">
        <f t="shared" si="328"/>
        <v>0.01</v>
      </c>
      <c r="R7038">
        <f t="shared" si="329"/>
        <v>2565</v>
      </c>
    </row>
    <row r="7039" spans="1:18" ht="15.75" customHeight="1">
      <c r="A7039" s="19">
        <v>7038</v>
      </c>
      <c r="B7039" s="4">
        <v>17</v>
      </c>
      <c r="C7039" s="15">
        <v>140</v>
      </c>
      <c r="D7039" s="21">
        <v>8</v>
      </c>
      <c r="E7039" s="22">
        <v>45252</v>
      </c>
      <c r="F7039" s="23">
        <v>20</v>
      </c>
      <c r="G7039" s="24">
        <v>0.2</v>
      </c>
      <c r="H7039">
        <f>VLOOKUP($B7039,產品!$A$1:$E$61,4,FALSE)*(1-$G7039)*$F7039</f>
        <v>28800</v>
      </c>
      <c r="I7039" s="58">
        <f>$H7039-VLOOKUP($B7039,產品!$A$2:$E$61,5,FALSE)*F7039-$R7039</f>
        <v>14112</v>
      </c>
      <c r="J7039">
        <f t="shared" si="327"/>
        <v>2023</v>
      </c>
      <c r="P7039" t="str">
        <f>MID(VLOOKUP($D7039,業務!$A$1:$E$11,2,FALSE),FIND("/",VLOOKUP($D7039,業務!$A$1:$E$11,2,FALSE))+1,2)</f>
        <v>專員</v>
      </c>
      <c r="Q7039">
        <f t="shared" si="328"/>
        <v>0.01</v>
      </c>
      <c r="R7039">
        <f t="shared" si="329"/>
        <v>288</v>
      </c>
    </row>
    <row r="7040" spans="1:18" ht="15.75" customHeight="1">
      <c r="A7040" s="19">
        <v>7039</v>
      </c>
      <c r="B7040" s="4">
        <v>39</v>
      </c>
      <c r="C7040" s="15">
        <v>10</v>
      </c>
      <c r="D7040" s="21">
        <v>9</v>
      </c>
      <c r="E7040" s="22">
        <v>45252</v>
      </c>
      <c r="F7040" s="26">
        <v>10</v>
      </c>
      <c r="G7040" s="24">
        <v>0.15</v>
      </c>
      <c r="H7040">
        <f>VLOOKUP($B7040,產品!$A$1:$E$61,4,FALSE)*(1-$G7040)*$F7040</f>
        <v>153000</v>
      </c>
      <c r="I7040" s="58">
        <f>$H7040-VLOOKUP($B7040,產品!$A$2:$E$61,5,FALSE)*F7040-$R7040</f>
        <v>33705</v>
      </c>
      <c r="J7040">
        <f t="shared" si="327"/>
        <v>2023</v>
      </c>
      <c r="P7040" t="str">
        <f>MID(VLOOKUP($D7040,業務!$A$1:$E$11,2,FALSE),FIND("/",VLOOKUP($D7040,業務!$A$1:$E$11,2,FALSE))+1,2)</f>
        <v>經理</v>
      </c>
      <c r="Q7040">
        <f t="shared" si="328"/>
        <v>1.4999999999999999E-2</v>
      </c>
      <c r="R7040">
        <f t="shared" si="329"/>
        <v>2295</v>
      </c>
    </row>
    <row r="7041" spans="1:18" ht="15.75" customHeight="1">
      <c r="A7041" s="19">
        <v>7040</v>
      </c>
      <c r="B7041" s="4">
        <v>2</v>
      </c>
      <c r="C7041" s="15">
        <v>279</v>
      </c>
      <c r="D7041" s="21">
        <v>1</v>
      </c>
      <c r="E7041" s="22">
        <v>45253</v>
      </c>
      <c r="F7041" s="23">
        <v>45</v>
      </c>
      <c r="G7041" s="24">
        <v>0.18</v>
      </c>
      <c r="H7041">
        <f>VLOOKUP($B7041,產品!$A$1:$E$61,4,FALSE)*(1-$G7041)*$F7041</f>
        <v>36900.000000000007</v>
      </c>
      <c r="I7041" s="58">
        <f>$H7041-VLOOKUP($B7041,產品!$A$2:$E$61,5,FALSE)*F7041-$R7041</f>
        <v>18531.000000000007</v>
      </c>
      <c r="J7041">
        <f t="shared" si="327"/>
        <v>2023</v>
      </c>
      <c r="P7041" t="str">
        <f>MID(VLOOKUP($D7041,業務!$A$1:$E$11,2,FALSE),FIND("/",VLOOKUP($D7041,業務!$A$1:$E$11,2,FALSE))+1,2)</f>
        <v>專員</v>
      </c>
      <c r="Q7041">
        <f t="shared" si="328"/>
        <v>0.01</v>
      </c>
      <c r="R7041">
        <f t="shared" si="329"/>
        <v>369.00000000000006</v>
      </c>
    </row>
    <row r="7042" spans="1:18" ht="15.75" customHeight="1">
      <c r="A7042" s="19">
        <v>7041</v>
      </c>
      <c r="B7042" s="4">
        <v>22</v>
      </c>
      <c r="C7042" s="15">
        <v>268</v>
      </c>
      <c r="D7042" s="21">
        <v>4</v>
      </c>
      <c r="E7042" s="22">
        <v>45253</v>
      </c>
      <c r="F7042" s="26">
        <v>70</v>
      </c>
      <c r="G7042" s="24">
        <v>0.14000000000000001</v>
      </c>
      <c r="H7042">
        <f>VLOOKUP($B7042,產品!$A$1:$E$61,4,FALSE)*(1-$G7042)*$F7042</f>
        <v>108360</v>
      </c>
      <c r="I7042" s="58">
        <f>$H7042-VLOOKUP($B7042,產品!$A$2:$E$61,5,FALSE)*F7042-$R7042</f>
        <v>56659.68</v>
      </c>
      <c r="J7042">
        <f t="shared" si="327"/>
        <v>2023</v>
      </c>
      <c r="P7042" t="str">
        <f>MID(VLOOKUP($D7042,業務!$A$1:$E$11,2,FALSE),FIND("/",VLOOKUP($D7042,業務!$A$1:$E$11,2,FALSE))+1,2)</f>
        <v>副理</v>
      </c>
      <c r="Q7042">
        <f t="shared" si="328"/>
        <v>1.2E-2</v>
      </c>
      <c r="R7042">
        <f t="shared" si="329"/>
        <v>1300.32</v>
      </c>
    </row>
    <row r="7043" spans="1:18" ht="15.75" customHeight="1">
      <c r="A7043" s="19">
        <v>7042</v>
      </c>
      <c r="B7043" s="4">
        <v>1</v>
      </c>
      <c r="C7043" s="15">
        <v>5</v>
      </c>
      <c r="D7043" s="21">
        <v>5</v>
      </c>
      <c r="E7043" s="22">
        <v>45254</v>
      </c>
      <c r="F7043" s="23">
        <v>45</v>
      </c>
      <c r="G7043" s="24">
        <v>0.1</v>
      </c>
      <c r="H7043">
        <f>VLOOKUP($B7043,產品!$A$1:$E$61,4,FALSE)*(1-$G7043)*$F7043</f>
        <v>40500</v>
      </c>
      <c r="I7043" s="58">
        <f>$H7043-VLOOKUP($B7043,產品!$A$2:$E$61,5,FALSE)*F7043-$R7043</f>
        <v>22095</v>
      </c>
      <c r="J7043">
        <f t="shared" ref="J7043:J7106" si="330">YEAR(E7043)</f>
        <v>2023</v>
      </c>
      <c r="P7043" t="str">
        <f>MID(VLOOKUP($D7043,業務!$A$1:$E$11,2,FALSE),FIND("/",VLOOKUP($D7043,業務!$A$1:$E$11,2,FALSE))+1,2)</f>
        <v>專員</v>
      </c>
      <c r="Q7043">
        <f t="shared" ref="Q7043:Q7106" si="331">IF($P7043="專員",1%,IF($P7043="副理",1.2%,IF($P7043="經理",1.5%,IF($P7043="協理",1.6%,0))))</f>
        <v>0.01</v>
      </c>
      <c r="R7043">
        <f t="shared" ref="R7043:R7106" si="332">$H7043*$Q7043</f>
        <v>405</v>
      </c>
    </row>
    <row r="7044" spans="1:18" ht="15.75" customHeight="1">
      <c r="A7044" s="19">
        <v>7043</v>
      </c>
      <c r="B7044" s="4">
        <v>37</v>
      </c>
      <c r="C7044" s="15">
        <v>288</v>
      </c>
      <c r="D7044" s="21">
        <v>5</v>
      </c>
      <c r="E7044" s="22">
        <v>45254</v>
      </c>
      <c r="F7044" s="23">
        <v>8</v>
      </c>
      <c r="G7044" s="24">
        <v>0.16</v>
      </c>
      <c r="H7044">
        <f>VLOOKUP($B7044,產品!$A$1:$E$61,4,FALSE)*(1-$G7044)*$F7044</f>
        <v>80640</v>
      </c>
      <c r="I7044" s="58">
        <f>$H7044-VLOOKUP($B7044,產品!$A$2:$E$61,5,FALSE)*F7044-$R7044</f>
        <v>17433.599999999999</v>
      </c>
      <c r="J7044">
        <f t="shared" si="330"/>
        <v>2023</v>
      </c>
      <c r="P7044" t="str">
        <f>MID(VLOOKUP($D7044,業務!$A$1:$E$11,2,FALSE),FIND("/",VLOOKUP($D7044,業務!$A$1:$E$11,2,FALSE))+1,2)</f>
        <v>專員</v>
      </c>
      <c r="Q7044">
        <f t="shared" si="331"/>
        <v>0.01</v>
      </c>
      <c r="R7044">
        <f t="shared" si="332"/>
        <v>806.4</v>
      </c>
    </row>
    <row r="7045" spans="1:18" ht="15.75" customHeight="1">
      <c r="A7045" s="19">
        <v>7044</v>
      </c>
      <c r="B7045" s="4">
        <v>27</v>
      </c>
      <c r="C7045" s="15">
        <v>294</v>
      </c>
      <c r="D7045" s="21">
        <v>4</v>
      </c>
      <c r="E7045" s="22">
        <v>45254</v>
      </c>
      <c r="F7045" s="23">
        <v>6</v>
      </c>
      <c r="G7045" s="24">
        <v>0.09</v>
      </c>
      <c r="H7045">
        <f>VLOOKUP($B7045,產品!$A$1:$E$61,4,FALSE)*(1-$G7045)*$F7045</f>
        <v>38220</v>
      </c>
      <c r="I7045" s="58">
        <f>$H7045-VLOOKUP($B7045,產品!$A$2:$E$61,5,FALSE)*F7045-$R7045</f>
        <v>12561.36</v>
      </c>
      <c r="J7045">
        <f t="shared" si="330"/>
        <v>2023</v>
      </c>
      <c r="P7045" t="str">
        <f>MID(VLOOKUP($D7045,業務!$A$1:$E$11,2,FALSE),FIND("/",VLOOKUP($D7045,業務!$A$1:$E$11,2,FALSE))+1,2)</f>
        <v>副理</v>
      </c>
      <c r="Q7045">
        <f t="shared" si="331"/>
        <v>1.2E-2</v>
      </c>
      <c r="R7045">
        <f t="shared" si="332"/>
        <v>458.64</v>
      </c>
    </row>
    <row r="7046" spans="1:18" ht="15.75" customHeight="1">
      <c r="A7046" s="19">
        <v>7045</v>
      </c>
      <c r="B7046" s="4">
        <v>41</v>
      </c>
      <c r="C7046" s="15">
        <v>277</v>
      </c>
      <c r="D7046" s="21">
        <v>1</v>
      </c>
      <c r="E7046" s="22">
        <v>45254</v>
      </c>
      <c r="F7046" s="26">
        <v>6</v>
      </c>
      <c r="G7046" s="24">
        <v>0.15</v>
      </c>
      <c r="H7046">
        <f>VLOOKUP($B7046,產品!$A$1:$E$61,4,FALSE)*(1-$G7046)*$F7046</f>
        <v>61200</v>
      </c>
      <c r="I7046" s="58">
        <f>$H7046-VLOOKUP($B7046,產品!$A$2:$E$61,5,FALSE)*F7046-$R7046</f>
        <v>13788</v>
      </c>
      <c r="J7046">
        <f t="shared" si="330"/>
        <v>2023</v>
      </c>
      <c r="P7046" t="str">
        <f>MID(VLOOKUP($D7046,業務!$A$1:$E$11,2,FALSE),FIND("/",VLOOKUP($D7046,業務!$A$1:$E$11,2,FALSE))+1,2)</f>
        <v>專員</v>
      </c>
      <c r="Q7046">
        <f t="shared" si="331"/>
        <v>0.01</v>
      </c>
      <c r="R7046">
        <f t="shared" si="332"/>
        <v>612</v>
      </c>
    </row>
    <row r="7047" spans="1:18" ht="15.75" customHeight="1">
      <c r="A7047" s="19">
        <v>7046</v>
      </c>
      <c r="B7047" s="4">
        <v>50</v>
      </c>
      <c r="C7047" s="15">
        <v>116</v>
      </c>
      <c r="D7047" s="21">
        <v>8</v>
      </c>
      <c r="E7047" s="22">
        <v>45254</v>
      </c>
      <c r="F7047" s="26">
        <v>18</v>
      </c>
      <c r="G7047" s="24">
        <v>0.11</v>
      </c>
      <c r="H7047">
        <f>VLOOKUP($B7047,產品!$A$1:$E$61,4,FALSE)*(1-$G7047)*$F7047</f>
        <v>288360</v>
      </c>
      <c r="I7047" s="58">
        <f>$H7047-VLOOKUP($B7047,產品!$A$2:$E$61,5,FALSE)*F7047-$R7047</f>
        <v>58676.4</v>
      </c>
      <c r="J7047">
        <f t="shared" si="330"/>
        <v>2023</v>
      </c>
      <c r="P7047" t="str">
        <f>MID(VLOOKUP($D7047,業務!$A$1:$E$11,2,FALSE),FIND("/",VLOOKUP($D7047,業務!$A$1:$E$11,2,FALSE))+1,2)</f>
        <v>專員</v>
      </c>
      <c r="Q7047">
        <f t="shared" si="331"/>
        <v>0.01</v>
      </c>
      <c r="R7047">
        <f t="shared" si="332"/>
        <v>2883.6</v>
      </c>
    </row>
    <row r="7048" spans="1:18" ht="15.75" customHeight="1">
      <c r="A7048" s="19">
        <v>7047</v>
      </c>
      <c r="B7048" s="4">
        <v>28</v>
      </c>
      <c r="C7048" s="15">
        <v>262</v>
      </c>
      <c r="D7048" s="21">
        <v>5</v>
      </c>
      <c r="E7048" s="33">
        <v>45254</v>
      </c>
      <c r="F7048" s="14">
        <v>7</v>
      </c>
      <c r="G7048" s="34">
        <v>0.11</v>
      </c>
      <c r="H7048">
        <f>VLOOKUP($B7048,產品!$A$1:$E$61,4,FALSE)*(1-$G7048)*$F7048</f>
        <v>46725</v>
      </c>
      <c r="I7048" s="58">
        <f>$H7048-VLOOKUP($B7048,產品!$A$2:$E$61,5,FALSE)*F7048-$R7048</f>
        <v>14757.75</v>
      </c>
      <c r="J7048">
        <f t="shared" si="330"/>
        <v>2023</v>
      </c>
      <c r="P7048" t="str">
        <f>MID(VLOOKUP($D7048,業務!$A$1:$E$11,2,FALSE),FIND("/",VLOOKUP($D7048,業務!$A$1:$E$11,2,FALSE))+1,2)</f>
        <v>專員</v>
      </c>
      <c r="Q7048">
        <f t="shared" si="331"/>
        <v>0.01</v>
      </c>
      <c r="R7048">
        <f t="shared" si="332"/>
        <v>467.25</v>
      </c>
    </row>
    <row r="7049" spans="1:18" ht="15.75" customHeight="1">
      <c r="A7049" s="19">
        <v>7048</v>
      </c>
      <c r="B7049" s="4">
        <v>22</v>
      </c>
      <c r="C7049" s="15">
        <v>6</v>
      </c>
      <c r="D7049" s="21">
        <v>1</v>
      </c>
      <c r="E7049" s="22">
        <v>45255</v>
      </c>
      <c r="F7049" s="23">
        <v>20</v>
      </c>
      <c r="G7049" s="24">
        <v>0.19</v>
      </c>
      <c r="H7049">
        <f>VLOOKUP($B7049,產品!$A$1:$E$61,4,FALSE)*(1-$G7049)*$F7049</f>
        <v>29160</v>
      </c>
      <c r="I7049" s="58">
        <f>$H7049-VLOOKUP($B7049,產品!$A$2:$E$61,5,FALSE)*F7049-$R7049</f>
        <v>14468.4</v>
      </c>
      <c r="J7049">
        <f t="shared" si="330"/>
        <v>2023</v>
      </c>
      <c r="P7049" t="str">
        <f>MID(VLOOKUP($D7049,業務!$A$1:$E$11,2,FALSE),FIND("/",VLOOKUP($D7049,業務!$A$1:$E$11,2,FALSE))+1,2)</f>
        <v>專員</v>
      </c>
      <c r="Q7049">
        <f t="shared" si="331"/>
        <v>0.01</v>
      </c>
      <c r="R7049">
        <f t="shared" si="332"/>
        <v>291.60000000000002</v>
      </c>
    </row>
    <row r="7050" spans="1:18" ht="15.75" customHeight="1">
      <c r="A7050" s="19">
        <v>7049</v>
      </c>
      <c r="B7050" s="4">
        <v>10</v>
      </c>
      <c r="C7050" s="15">
        <v>271</v>
      </c>
      <c r="D7050" s="21">
        <v>9</v>
      </c>
      <c r="E7050" s="22">
        <v>45255</v>
      </c>
      <c r="F7050" s="23">
        <v>90</v>
      </c>
      <c r="G7050" s="24">
        <v>0.11</v>
      </c>
      <c r="H7050">
        <f>VLOOKUP($B7050,產品!$A$1:$E$61,4,FALSE)*(1-$G7050)*$F7050</f>
        <v>80100</v>
      </c>
      <c r="I7050" s="58">
        <f>$H7050-VLOOKUP($B7050,產品!$A$2:$E$61,5,FALSE)*F7050-$R7050</f>
        <v>42898.5</v>
      </c>
      <c r="J7050">
        <f t="shared" si="330"/>
        <v>2023</v>
      </c>
      <c r="P7050" t="str">
        <f>MID(VLOOKUP($D7050,業務!$A$1:$E$11,2,FALSE),FIND("/",VLOOKUP($D7050,業務!$A$1:$E$11,2,FALSE))+1,2)</f>
        <v>經理</v>
      </c>
      <c r="Q7050">
        <f t="shared" si="331"/>
        <v>1.4999999999999999E-2</v>
      </c>
      <c r="R7050">
        <f t="shared" si="332"/>
        <v>1201.5</v>
      </c>
    </row>
    <row r="7051" spans="1:18" ht="15.75" customHeight="1">
      <c r="A7051" s="19">
        <v>7050</v>
      </c>
      <c r="B7051" s="4">
        <v>12</v>
      </c>
      <c r="C7051" s="15">
        <v>136</v>
      </c>
      <c r="D7051" s="21">
        <v>6</v>
      </c>
      <c r="E7051" s="22">
        <v>45255</v>
      </c>
      <c r="F7051" s="26">
        <v>30</v>
      </c>
      <c r="G7051" s="24">
        <v>0.08</v>
      </c>
      <c r="H7051">
        <f>VLOOKUP($B7051,產品!$A$1:$E$61,4,FALSE)*(1-$G7051)*$F7051</f>
        <v>27600</v>
      </c>
      <c r="I7051" s="58">
        <f>$H7051-VLOOKUP($B7051,產品!$A$2:$E$61,5,FALSE)*F7051-$R7051</f>
        <v>15324</v>
      </c>
      <c r="J7051">
        <f t="shared" si="330"/>
        <v>2023</v>
      </c>
      <c r="P7051" t="str">
        <f>MID(VLOOKUP($D7051,業務!$A$1:$E$11,2,FALSE),FIND("/",VLOOKUP($D7051,業務!$A$1:$E$11,2,FALSE))+1,2)</f>
        <v>專員</v>
      </c>
      <c r="Q7051">
        <f t="shared" si="331"/>
        <v>0.01</v>
      </c>
      <c r="R7051">
        <f t="shared" si="332"/>
        <v>276</v>
      </c>
    </row>
    <row r="7052" spans="1:18" ht="15.75" customHeight="1">
      <c r="A7052" s="19">
        <v>7051</v>
      </c>
      <c r="B7052" s="4">
        <v>56</v>
      </c>
      <c r="C7052" s="15">
        <v>269</v>
      </c>
      <c r="D7052" s="21">
        <v>2</v>
      </c>
      <c r="E7052" s="22">
        <v>45255</v>
      </c>
      <c r="F7052" s="26">
        <v>11</v>
      </c>
      <c r="G7052" s="24">
        <v>0.08</v>
      </c>
      <c r="H7052">
        <f>VLOOKUP($B7052,產品!$A$1:$E$61,4,FALSE)*(1-$G7052)*$F7052</f>
        <v>222640</v>
      </c>
      <c r="I7052" s="58">
        <f>$H7052-VLOOKUP($B7052,產品!$A$2:$E$61,5,FALSE)*F7052-$R7052</f>
        <v>49900.400000000031</v>
      </c>
      <c r="J7052">
        <f t="shared" si="330"/>
        <v>2023</v>
      </c>
      <c r="P7052" t="str">
        <f>MID(VLOOKUP($D7052,業務!$A$1:$E$11,2,FALSE),FIND("/",VLOOKUP($D7052,業務!$A$1:$E$11,2,FALSE))+1,2)</f>
        <v>經理</v>
      </c>
      <c r="Q7052">
        <f t="shared" si="331"/>
        <v>1.4999999999999999E-2</v>
      </c>
      <c r="R7052">
        <f t="shared" si="332"/>
        <v>3339.6</v>
      </c>
    </row>
    <row r="7053" spans="1:18" ht="15.75" customHeight="1">
      <c r="A7053" s="19">
        <v>7052</v>
      </c>
      <c r="B7053" s="4">
        <v>13</v>
      </c>
      <c r="C7053" s="15">
        <v>117</v>
      </c>
      <c r="D7053" s="21">
        <v>7</v>
      </c>
      <c r="E7053" s="22">
        <v>45256</v>
      </c>
      <c r="F7053" s="23">
        <v>100</v>
      </c>
      <c r="G7053" s="24">
        <v>0.12</v>
      </c>
      <c r="H7053">
        <f>VLOOKUP($B7053,產品!$A$1:$E$61,4,FALSE)*(1-$G7053)*$F7053</f>
        <v>158400</v>
      </c>
      <c r="I7053" s="58">
        <f>$H7053-VLOOKUP($B7053,產品!$A$2:$E$61,5,FALSE)*F7053-$R7053</f>
        <v>84499.199999999997</v>
      </c>
      <c r="J7053">
        <f t="shared" si="330"/>
        <v>2023</v>
      </c>
      <c r="P7053" t="str">
        <f>MID(VLOOKUP($D7053,業務!$A$1:$E$11,2,FALSE),FIND("/",VLOOKUP($D7053,業務!$A$1:$E$11,2,FALSE))+1,2)</f>
        <v>副理</v>
      </c>
      <c r="Q7053">
        <f t="shared" si="331"/>
        <v>1.2E-2</v>
      </c>
      <c r="R7053">
        <f t="shared" si="332"/>
        <v>1900.8</v>
      </c>
    </row>
    <row r="7054" spans="1:18" ht="15.75" customHeight="1">
      <c r="A7054" s="19">
        <v>7053</v>
      </c>
      <c r="B7054" s="4">
        <v>52</v>
      </c>
      <c r="C7054" s="15">
        <v>282</v>
      </c>
      <c r="D7054" s="21">
        <v>8</v>
      </c>
      <c r="E7054" s="22">
        <v>45256</v>
      </c>
      <c r="F7054" s="23">
        <v>3</v>
      </c>
      <c r="G7054" s="24">
        <v>0.16</v>
      </c>
      <c r="H7054">
        <f>VLOOKUP($B7054,產品!$A$1:$E$61,4,FALSE)*(1-$G7054)*$F7054</f>
        <v>55440</v>
      </c>
      <c r="I7054" s="58">
        <f>$H7054-VLOOKUP($B7054,產品!$A$2:$E$61,5,FALSE)*F7054-$R7054</f>
        <v>8685.6000000000076</v>
      </c>
      <c r="J7054">
        <f t="shared" si="330"/>
        <v>2023</v>
      </c>
      <c r="P7054" t="str">
        <f>MID(VLOOKUP($D7054,業務!$A$1:$E$11,2,FALSE),FIND("/",VLOOKUP($D7054,業務!$A$1:$E$11,2,FALSE))+1,2)</f>
        <v>專員</v>
      </c>
      <c r="Q7054">
        <f t="shared" si="331"/>
        <v>0.01</v>
      </c>
      <c r="R7054">
        <f t="shared" si="332"/>
        <v>554.4</v>
      </c>
    </row>
    <row r="7055" spans="1:18" ht="15.75" customHeight="1">
      <c r="A7055" s="19">
        <v>7054</v>
      </c>
      <c r="B7055" s="4">
        <v>23</v>
      </c>
      <c r="C7055" s="15">
        <v>11</v>
      </c>
      <c r="D7055" s="21">
        <v>9</v>
      </c>
      <c r="E7055" s="33">
        <v>45256</v>
      </c>
      <c r="F7055" s="14">
        <v>90</v>
      </c>
      <c r="G7055" s="34">
        <v>0.12</v>
      </c>
      <c r="H7055">
        <f>VLOOKUP($B7055,產品!$A$1:$E$61,4,FALSE)*(1-$G7055)*$F7055</f>
        <v>142560</v>
      </c>
      <c r="I7055" s="58">
        <f>$H7055-VLOOKUP($B7055,產品!$A$2:$E$61,5,FALSE)*F7055-$R7055</f>
        <v>75621.600000000006</v>
      </c>
      <c r="J7055">
        <f t="shared" si="330"/>
        <v>2023</v>
      </c>
      <c r="P7055" t="str">
        <f>MID(VLOOKUP($D7055,業務!$A$1:$E$11,2,FALSE),FIND("/",VLOOKUP($D7055,業務!$A$1:$E$11,2,FALSE))+1,2)</f>
        <v>經理</v>
      </c>
      <c r="Q7055">
        <f t="shared" si="331"/>
        <v>1.4999999999999999E-2</v>
      </c>
      <c r="R7055">
        <f t="shared" si="332"/>
        <v>2138.4</v>
      </c>
    </row>
    <row r="7056" spans="1:18" ht="15.75" customHeight="1">
      <c r="A7056" s="19">
        <v>7055</v>
      </c>
      <c r="B7056" s="4">
        <v>11</v>
      </c>
      <c r="C7056" s="15">
        <v>8</v>
      </c>
      <c r="D7056" s="21">
        <v>2</v>
      </c>
      <c r="E7056" s="22">
        <v>45257</v>
      </c>
      <c r="F7056" s="23">
        <v>45</v>
      </c>
      <c r="G7056" s="24">
        <v>0.09</v>
      </c>
      <c r="H7056">
        <f>VLOOKUP($B7056,產品!$A$1:$E$61,4,FALSE)*(1-$G7056)*$F7056</f>
        <v>40950</v>
      </c>
      <c r="I7056" s="58">
        <f>$H7056-VLOOKUP($B7056,產品!$A$2:$E$61,5,FALSE)*F7056-$R7056</f>
        <v>22335.75</v>
      </c>
      <c r="J7056">
        <f t="shared" si="330"/>
        <v>2023</v>
      </c>
      <c r="P7056" t="str">
        <f>MID(VLOOKUP($D7056,業務!$A$1:$E$11,2,FALSE),FIND("/",VLOOKUP($D7056,業務!$A$1:$E$11,2,FALSE))+1,2)</f>
        <v>經理</v>
      </c>
      <c r="Q7056">
        <f t="shared" si="331"/>
        <v>1.4999999999999999E-2</v>
      </c>
      <c r="R7056">
        <f t="shared" si="332"/>
        <v>614.25</v>
      </c>
    </row>
    <row r="7057" spans="1:18" ht="15.75" customHeight="1">
      <c r="A7057" s="19">
        <v>7056</v>
      </c>
      <c r="B7057" s="4">
        <v>16</v>
      </c>
      <c r="C7057" s="15">
        <v>290</v>
      </c>
      <c r="D7057" s="21">
        <v>4</v>
      </c>
      <c r="E7057" s="22">
        <v>45257</v>
      </c>
      <c r="F7057" s="23">
        <v>125</v>
      </c>
      <c r="G7057" s="24">
        <v>0.13</v>
      </c>
      <c r="H7057">
        <f>VLOOKUP($B7057,產品!$A$1:$E$61,4,FALSE)*(1-$G7057)*$F7057</f>
        <v>195750</v>
      </c>
      <c r="I7057" s="58">
        <f>$H7057-VLOOKUP($B7057,產品!$A$2:$E$61,5,FALSE)*F7057-$R7057</f>
        <v>103401</v>
      </c>
      <c r="J7057">
        <f t="shared" si="330"/>
        <v>2023</v>
      </c>
      <c r="P7057" t="str">
        <f>MID(VLOOKUP($D7057,業務!$A$1:$E$11,2,FALSE),FIND("/",VLOOKUP($D7057,業務!$A$1:$E$11,2,FALSE))+1,2)</f>
        <v>副理</v>
      </c>
      <c r="Q7057">
        <f t="shared" si="331"/>
        <v>1.2E-2</v>
      </c>
      <c r="R7057">
        <f t="shared" si="332"/>
        <v>2349</v>
      </c>
    </row>
    <row r="7058" spans="1:18" ht="15.75" customHeight="1">
      <c r="A7058" s="19">
        <v>7057</v>
      </c>
      <c r="B7058" s="4">
        <v>3</v>
      </c>
      <c r="C7058" s="15">
        <v>263</v>
      </c>
      <c r="D7058" s="21">
        <v>6</v>
      </c>
      <c r="E7058" s="22">
        <v>45257</v>
      </c>
      <c r="F7058" s="23">
        <v>30</v>
      </c>
      <c r="G7058" s="24">
        <v>0.13</v>
      </c>
      <c r="H7058">
        <f>VLOOKUP($B7058,產品!$A$1:$E$61,4,FALSE)*(1-$G7058)*$F7058</f>
        <v>26100</v>
      </c>
      <c r="I7058" s="58">
        <f>$H7058-VLOOKUP($B7058,產品!$A$2:$E$61,5,FALSE)*F7058-$R7058</f>
        <v>13839</v>
      </c>
      <c r="J7058">
        <f t="shared" si="330"/>
        <v>2023</v>
      </c>
      <c r="P7058" t="str">
        <f>MID(VLOOKUP($D7058,業務!$A$1:$E$11,2,FALSE),FIND("/",VLOOKUP($D7058,業務!$A$1:$E$11,2,FALSE))+1,2)</f>
        <v>專員</v>
      </c>
      <c r="Q7058">
        <f t="shared" si="331"/>
        <v>0.01</v>
      </c>
      <c r="R7058">
        <f t="shared" si="332"/>
        <v>261</v>
      </c>
    </row>
    <row r="7059" spans="1:18" ht="15.75" customHeight="1">
      <c r="A7059" s="19">
        <v>7058</v>
      </c>
      <c r="B7059" s="4">
        <v>50</v>
      </c>
      <c r="C7059" s="15">
        <v>264</v>
      </c>
      <c r="D7059" s="21">
        <v>4</v>
      </c>
      <c r="E7059" s="22">
        <v>45258</v>
      </c>
      <c r="F7059" s="26">
        <v>5</v>
      </c>
      <c r="G7059" s="24">
        <v>0.08</v>
      </c>
      <c r="H7059">
        <f>VLOOKUP($B7059,產品!$A$1:$E$61,4,FALSE)*(1-$G7059)*$F7059</f>
        <v>82800</v>
      </c>
      <c r="I7059" s="58">
        <f>$H7059-VLOOKUP($B7059,產品!$A$2:$E$61,5,FALSE)*F7059-$R7059</f>
        <v>18806.400000000001</v>
      </c>
      <c r="J7059">
        <f t="shared" si="330"/>
        <v>2023</v>
      </c>
      <c r="P7059" t="str">
        <f>MID(VLOOKUP($D7059,業務!$A$1:$E$11,2,FALSE),FIND("/",VLOOKUP($D7059,業務!$A$1:$E$11,2,FALSE))+1,2)</f>
        <v>副理</v>
      </c>
      <c r="Q7059">
        <f t="shared" si="331"/>
        <v>1.2E-2</v>
      </c>
      <c r="R7059">
        <f t="shared" si="332"/>
        <v>993.6</v>
      </c>
    </row>
    <row r="7060" spans="1:18" ht="15.75" customHeight="1">
      <c r="A7060" s="19">
        <v>7059</v>
      </c>
      <c r="B7060" s="4">
        <v>12</v>
      </c>
      <c r="C7060" s="15">
        <v>114</v>
      </c>
      <c r="D7060" s="21">
        <v>9</v>
      </c>
      <c r="E7060" s="22">
        <v>45258</v>
      </c>
      <c r="F7060" s="26">
        <v>55</v>
      </c>
      <c r="G7060" s="24">
        <v>0.19</v>
      </c>
      <c r="H7060">
        <f>VLOOKUP($B7060,產品!$A$1:$E$61,4,FALSE)*(1-$G7060)*$F7060</f>
        <v>44550</v>
      </c>
      <c r="I7060" s="58">
        <f>$H7060-VLOOKUP($B7060,產品!$A$2:$E$61,5,FALSE)*F7060-$R7060</f>
        <v>21881.75</v>
      </c>
      <c r="J7060">
        <f t="shared" si="330"/>
        <v>2023</v>
      </c>
      <c r="P7060" t="str">
        <f>MID(VLOOKUP($D7060,業務!$A$1:$E$11,2,FALSE),FIND("/",VLOOKUP($D7060,業務!$A$1:$E$11,2,FALSE))+1,2)</f>
        <v>經理</v>
      </c>
      <c r="Q7060">
        <f t="shared" si="331"/>
        <v>1.4999999999999999E-2</v>
      </c>
      <c r="R7060">
        <f t="shared" si="332"/>
        <v>668.25</v>
      </c>
    </row>
    <row r="7061" spans="1:18" ht="15.75" customHeight="1">
      <c r="A7061" s="19">
        <v>7060</v>
      </c>
      <c r="B7061" s="4">
        <v>28</v>
      </c>
      <c r="C7061" s="15">
        <v>117</v>
      </c>
      <c r="D7061" s="21">
        <v>9</v>
      </c>
      <c r="E7061" s="22">
        <v>45260</v>
      </c>
      <c r="F7061" s="23">
        <v>4</v>
      </c>
      <c r="G7061" s="24">
        <v>0.11</v>
      </c>
      <c r="H7061">
        <f>VLOOKUP($B7061,產品!$A$1:$E$61,4,FALSE)*(1-$G7061)*$F7061</f>
        <v>26700</v>
      </c>
      <c r="I7061" s="58">
        <f>$H7061-VLOOKUP($B7061,產品!$A$2:$E$61,5,FALSE)*F7061-$R7061</f>
        <v>8299.5</v>
      </c>
      <c r="J7061">
        <f t="shared" si="330"/>
        <v>2023</v>
      </c>
      <c r="P7061" t="str">
        <f>MID(VLOOKUP($D7061,業務!$A$1:$E$11,2,FALSE),FIND("/",VLOOKUP($D7061,業務!$A$1:$E$11,2,FALSE))+1,2)</f>
        <v>經理</v>
      </c>
      <c r="Q7061">
        <f t="shared" si="331"/>
        <v>1.4999999999999999E-2</v>
      </c>
      <c r="R7061">
        <f t="shared" si="332"/>
        <v>400.5</v>
      </c>
    </row>
    <row r="7062" spans="1:18" ht="15.75" customHeight="1">
      <c r="A7062" s="19">
        <v>7061</v>
      </c>
      <c r="B7062" s="4">
        <v>18</v>
      </c>
      <c r="C7062" s="15">
        <v>8</v>
      </c>
      <c r="D7062" s="21">
        <v>3</v>
      </c>
      <c r="E7062" s="22">
        <v>45260</v>
      </c>
      <c r="F7062" s="23">
        <v>25</v>
      </c>
      <c r="G7062" s="24">
        <v>0.17</v>
      </c>
      <c r="H7062">
        <f>VLOOKUP($B7062,產品!$A$1:$E$61,4,FALSE)*(1-$G7062)*$F7062</f>
        <v>37350</v>
      </c>
      <c r="I7062" s="58">
        <f>$H7062-VLOOKUP($B7062,產品!$A$2:$E$61,5,FALSE)*F7062-$R7062</f>
        <v>18752.400000000001</v>
      </c>
      <c r="J7062">
        <f t="shared" si="330"/>
        <v>2023</v>
      </c>
      <c r="P7062" t="str">
        <f>MID(VLOOKUP($D7062,業務!$A$1:$E$11,2,FALSE),FIND("/",VLOOKUP($D7062,業務!$A$1:$E$11,2,FALSE))+1,2)</f>
        <v>協理</v>
      </c>
      <c r="Q7062">
        <f t="shared" si="331"/>
        <v>1.6E-2</v>
      </c>
      <c r="R7062">
        <f t="shared" si="332"/>
        <v>597.6</v>
      </c>
    </row>
    <row r="7063" spans="1:18" ht="15.75" customHeight="1">
      <c r="A7063" s="19">
        <v>7062</v>
      </c>
      <c r="B7063" s="4">
        <v>52</v>
      </c>
      <c r="C7063" s="15">
        <v>140</v>
      </c>
      <c r="D7063" s="21">
        <v>10</v>
      </c>
      <c r="E7063" s="33">
        <v>45260</v>
      </c>
      <c r="F7063" s="14">
        <v>5</v>
      </c>
      <c r="G7063" s="34">
        <v>7.0000000000000007E-2</v>
      </c>
      <c r="H7063">
        <f>VLOOKUP($B7063,產品!$A$1:$E$61,4,FALSE)*(1-$G7063)*$F7063</f>
        <v>102300</v>
      </c>
      <c r="I7063" s="58">
        <f>$H7063-VLOOKUP($B7063,產品!$A$2:$E$61,5,FALSE)*F7063-$R7063</f>
        <v>24277.000000000015</v>
      </c>
      <c r="J7063">
        <f t="shared" si="330"/>
        <v>2023</v>
      </c>
      <c r="P7063" t="str">
        <f>MID(VLOOKUP($D7063,業務!$A$1:$E$11,2,FALSE),FIND("/",VLOOKUP($D7063,業務!$A$1:$E$11,2,FALSE))+1,2)</f>
        <v>專員</v>
      </c>
      <c r="Q7063">
        <f t="shared" si="331"/>
        <v>0.01</v>
      </c>
      <c r="R7063">
        <f t="shared" si="332"/>
        <v>1023</v>
      </c>
    </row>
    <row r="7064" spans="1:18" ht="15.75" customHeight="1">
      <c r="A7064" s="19">
        <v>7063</v>
      </c>
      <c r="B7064" s="4">
        <v>35</v>
      </c>
      <c r="C7064" s="15">
        <v>5</v>
      </c>
      <c r="D7064" s="21">
        <v>2</v>
      </c>
      <c r="E7064" s="33">
        <v>45260</v>
      </c>
      <c r="F7064" s="14">
        <v>25</v>
      </c>
      <c r="G7064" s="34">
        <v>0.19</v>
      </c>
      <c r="H7064">
        <f>VLOOKUP($B7064,產品!$A$1:$E$61,4,FALSE)*(1-$G7064)*$F7064</f>
        <v>172125</v>
      </c>
      <c r="I7064" s="58">
        <f>$H7064-VLOOKUP($B7064,產品!$A$2:$E$61,5,FALSE)*F7064-$R7064</f>
        <v>42043.125</v>
      </c>
      <c r="J7064">
        <f t="shared" si="330"/>
        <v>2023</v>
      </c>
      <c r="P7064" t="str">
        <f>MID(VLOOKUP($D7064,業務!$A$1:$E$11,2,FALSE),FIND("/",VLOOKUP($D7064,業務!$A$1:$E$11,2,FALSE))+1,2)</f>
        <v>經理</v>
      </c>
      <c r="Q7064">
        <f t="shared" si="331"/>
        <v>1.4999999999999999E-2</v>
      </c>
      <c r="R7064">
        <f t="shared" si="332"/>
        <v>2581.875</v>
      </c>
    </row>
    <row r="7065" spans="1:18" ht="15.75" customHeight="1">
      <c r="A7065" s="19">
        <v>7064</v>
      </c>
      <c r="B7065" s="4">
        <v>28</v>
      </c>
      <c r="C7065" s="15">
        <v>120</v>
      </c>
      <c r="D7065" s="21">
        <v>2</v>
      </c>
      <c r="E7065" s="33">
        <v>45260</v>
      </c>
      <c r="F7065" s="14">
        <v>25</v>
      </c>
      <c r="G7065" s="34">
        <v>0.13</v>
      </c>
      <c r="H7065">
        <f>VLOOKUP($B7065,產品!$A$1:$E$61,4,FALSE)*(1-$G7065)*$F7065</f>
        <v>163125</v>
      </c>
      <c r="I7065" s="58">
        <f>$H7065-VLOOKUP($B7065,產品!$A$2:$E$61,5,FALSE)*F7065-$R7065</f>
        <v>48178.125</v>
      </c>
      <c r="J7065">
        <f t="shared" si="330"/>
        <v>2023</v>
      </c>
      <c r="P7065" t="str">
        <f>MID(VLOOKUP($D7065,業務!$A$1:$E$11,2,FALSE),FIND("/",VLOOKUP($D7065,業務!$A$1:$E$11,2,FALSE))+1,2)</f>
        <v>經理</v>
      </c>
      <c r="Q7065">
        <f t="shared" si="331"/>
        <v>1.4999999999999999E-2</v>
      </c>
      <c r="R7065">
        <f t="shared" si="332"/>
        <v>2446.875</v>
      </c>
    </row>
    <row r="7066" spans="1:18" ht="15.75" customHeight="1">
      <c r="A7066" s="19">
        <v>7065</v>
      </c>
      <c r="B7066" s="4">
        <v>3</v>
      </c>
      <c r="C7066" s="15">
        <v>5</v>
      </c>
      <c r="D7066" s="21">
        <v>3</v>
      </c>
      <c r="E7066" s="33">
        <v>45260</v>
      </c>
      <c r="F7066" s="14">
        <v>70</v>
      </c>
      <c r="G7066" s="34">
        <v>7.0000000000000007E-2</v>
      </c>
      <c r="H7066">
        <f>VLOOKUP($B7066,產品!$A$1:$E$61,4,FALSE)*(1-$G7066)*$F7066</f>
        <v>65099.999999999993</v>
      </c>
      <c r="I7066" s="58">
        <f>$H7066-VLOOKUP($B7066,產品!$A$2:$E$61,5,FALSE)*F7066-$R7066</f>
        <v>36058.399999999994</v>
      </c>
      <c r="J7066">
        <f t="shared" si="330"/>
        <v>2023</v>
      </c>
      <c r="P7066" t="str">
        <f>MID(VLOOKUP($D7066,業務!$A$1:$E$11,2,FALSE),FIND("/",VLOOKUP($D7066,業務!$A$1:$E$11,2,FALSE))+1,2)</f>
        <v>協理</v>
      </c>
      <c r="Q7066">
        <f t="shared" si="331"/>
        <v>1.6E-2</v>
      </c>
      <c r="R7066">
        <f t="shared" si="332"/>
        <v>1041.5999999999999</v>
      </c>
    </row>
    <row r="7067" spans="1:18" ht="15.75" customHeight="1">
      <c r="A7067" s="19">
        <v>7066</v>
      </c>
      <c r="B7067" s="4">
        <v>21</v>
      </c>
      <c r="C7067" s="15">
        <v>273</v>
      </c>
      <c r="D7067" s="21">
        <v>7</v>
      </c>
      <c r="E7067" s="22">
        <v>45262</v>
      </c>
      <c r="F7067" s="23">
        <v>33</v>
      </c>
      <c r="G7067" s="24">
        <v>0.13</v>
      </c>
      <c r="H7067">
        <f>VLOOKUP($B7067,產品!$A$1:$E$61,4,FALSE)*(1-$G7067)*$F7067</f>
        <v>51678</v>
      </c>
      <c r="I7067" s="58">
        <f>$H7067-VLOOKUP($B7067,產品!$A$2:$E$61,5,FALSE)*F7067-$R7067</f>
        <v>27297.864000000001</v>
      </c>
      <c r="J7067">
        <f t="shared" si="330"/>
        <v>2023</v>
      </c>
      <c r="P7067" t="str">
        <f>MID(VLOOKUP($D7067,業務!$A$1:$E$11,2,FALSE),FIND("/",VLOOKUP($D7067,業務!$A$1:$E$11,2,FALSE))+1,2)</f>
        <v>副理</v>
      </c>
      <c r="Q7067">
        <f t="shared" si="331"/>
        <v>1.2E-2</v>
      </c>
      <c r="R7067">
        <f t="shared" si="332"/>
        <v>620.13599999999997</v>
      </c>
    </row>
    <row r="7068" spans="1:18" ht="15.75" customHeight="1">
      <c r="A7068" s="19">
        <v>7067</v>
      </c>
      <c r="B7068" s="4">
        <v>23</v>
      </c>
      <c r="C7068" s="15">
        <v>284</v>
      </c>
      <c r="D7068" s="21">
        <v>8</v>
      </c>
      <c r="E7068" s="22">
        <v>45262</v>
      </c>
      <c r="F7068" s="26">
        <v>40</v>
      </c>
      <c r="G7068" s="24">
        <v>0.14000000000000001</v>
      </c>
      <c r="H7068">
        <f>VLOOKUP($B7068,產品!$A$1:$E$61,4,FALSE)*(1-$G7068)*$F7068</f>
        <v>61920</v>
      </c>
      <c r="I7068" s="58">
        <f>$H7068-VLOOKUP($B7068,產品!$A$2:$E$61,5,FALSE)*F7068-$R7068</f>
        <v>32500.799999999999</v>
      </c>
      <c r="J7068">
        <f t="shared" si="330"/>
        <v>2023</v>
      </c>
      <c r="P7068" t="str">
        <f>MID(VLOOKUP($D7068,業務!$A$1:$E$11,2,FALSE),FIND("/",VLOOKUP($D7068,業務!$A$1:$E$11,2,FALSE))+1,2)</f>
        <v>專員</v>
      </c>
      <c r="Q7068">
        <f t="shared" si="331"/>
        <v>0.01</v>
      </c>
      <c r="R7068">
        <f t="shared" si="332"/>
        <v>619.20000000000005</v>
      </c>
    </row>
    <row r="7069" spans="1:18" ht="15.75" customHeight="1">
      <c r="A7069" s="19">
        <v>7068</v>
      </c>
      <c r="B7069" s="4">
        <v>9</v>
      </c>
      <c r="C7069" s="15">
        <v>268</v>
      </c>
      <c r="D7069" s="21">
        <v>6</v>
      </c>
      <c r="E7069" s="22">
        <v>45262</v>
      </c>
      <c r="F7069" s="26">
        <v>11</v>
      </c>
      <c r="G7069" s="24">
        <v>0.11</v>
      </c>
      <c r="H7069">
        <f>VLOOKUP($B7069,產品!$A$1:$E$61,4,FALSE)*(1-$G7069)*$F7069</f>
        <v>9790</v>
      </c>
      <c r="I7069" s="58">
        <f>$H7069-VLOOKUP($B7069,產品!$A$2:$E$61,5,FALSE)*F7069-$R7069</f>
        <v>5292.1</v>
      </c>
      <c r="J7069">
        <f t="shared" si="330"/>
        <v>2023</v>
      </c>
      <c r="P7069" t="str">
        <f>MID(VLOOKUP($D7069,業務!$A$1:$E$11,2,FALSE),FIND("/",VLOOKUP($D7069,業務!$A$1:$E$11,2,FALSE))+1,2)</f>
        <v>專員</v>
      </c>
      <c r="Q7069">
        <f t="shared" si="331"/>
        <v>0.01</v>
      </c>
      <c r="R7069">
        <f t="shared" si="332"/>
        <v>97.9</v>
      </c>
    </row>
    <row r="7070" spans="1:18" ht="15.75" customHeight="1">
      <c r="A7070" s="19">
        <v>7069</v>
      </c>
      <c r="B7070" s="4">
        <v>11</v>
      </c>
      <c r="C7070" s="15">
        <v>282</v>
      </c>
      <c r="D7070" s="21">
        <v>2</v>
      </c>
      <c r="E7070" s="33">
        <v>45262</v>
      </c>
      <c r="F7070" s="14">
        <v>80</v>
      </c>
      <c r="G7070" s="34">
        <v>7.0000000000000007E-2</v>
      </c>
      <c r="H7070">
        <f>VLOOKUP($B7070,產品!$A$1:$E$61,4,FALSE)*(1-$G7070)*$F7070</f>
        <v>74399.999999999985</v>
      </c>
      <c r="I7070" s="58">
        <f>$H7070-VLOOKUP($B7070,產品!$A$2:$E$61,5,FALSE)*F7070-$R7070</f>
        <v>41283.999999999985</v>
      </c>
      <c r="J7070">
        <f t="shared" si="330"/>
        <v>2023</v>
      </c>
      <c r="P7070" t="str">
        <f>MID(VLOOKUP($D7070,業務!$A$1:$E$11,2,FALSE),FIND("/",VLOOKUP($D7070,業務!$A$1:$E$11,2,FALSE))+1,2)</f>
        <v>經理</v>
      </c>
      <c r="Q7070">
        <f t="shared" si="331"/>
        <v>1.4999999999999999E-2</v>
      </c>
      <c r="R7070">
        <f t="shared" si="332"/>
        <v>1115.9999999999998</v>
      </c>
    </row>
    <row r="7071" spans="1:18" ht="15.75" customHeight="1">
      <c r="A7071" s="19">
        <v>7070</v>
      </c>
      <c r="B7071" s="4">
        <v>16</v>
      </c>
      <c r="C7071" s="15">
        <v>122</v>
      </c>
      <c r="D7071" s="21">
        <v>4</v>
      </c>
      <c r="E7071" s="33">
        <v>45262</v>
      </c>
      <c r="F7071" s="14">
        <v>150</v>
      </c>
      <c r="G7071" s="34">
        <v>0.06</v>
      </c>
      <c r="H7071">
        <f>VLOOKUP($B7071,產品!$A$1:$E$61,4,FALSE)*(1-$G7071)*$F7071</f>
        <v>253800</v>
      </c>
      <c r="I7071" s="58">
        <f>$H7071-VLOOKUP($B7071,產品!$A$2:$E$61,5,FALSE)*F7071-$R7071</f>
        <v>142754.4</v>
      </c>
      <c r="J7071">
        <f t="shared" si="330"/>
        <v>2023</v>
      </c>
      <c r="P7071" t="str">
        <f>MID(VLOOKUP($D7071,業務!$A$1:$E$11,2,FALSE),FIND("/",VLOOKUP($D7071,業務!$A$1:$E$11,2,FALSE))+1,2)</f>
        <v>副理</v>
      </c>
      <c r="Q7071">
        <f t="shared" si="331"/>
        <v>1.2E-2</v>
      </c>
      <c r="R7071">
        <f t="shared" si="332"/>
        <v>3045.6</v>
      </c>
    </row>
    <row r="7072" spans="1:18" ht="15.75" customHeight="1">
      <c r="A7072" s="19">
        <v>7071</v>
      </c>
      <c r="B7072" s="4">
        <v>44</v>
      </c>
      <c r="C7072" s="15">
        <v>134</v>
      </c>
      <c r="D7072" s="21">
        <v>6</v>
      </c>
      <c r="E7072" s="22">
        <v>45263</v>
      </c>
      <c r="F7072" s="26">
        <v>8</v>
      </c>
      <c r="G7072" s="24">
        <v>0.16</v>
      </c>
      <c r="H7072">
        <f>VLOOKUP($B7072,產品!$A$1:$E$61,4,FALSE)*(1-$G7072)*$F7072</f>
        <v>134400</v>
      </c>
      <c r="I7072" s="58">
        <f>$H7072-VLOOKUP($B7072,產品!$A$2:$E$61,5,FALSE)*F7072-$R7072</f>
        <v>29056</v>
      </c>
      <c r="J7072">
        <f t="shared" si="330"/>
        <v>2023</v>
      </c>
      <c r="P7072" t="str">
        <f>MID(VLOOKUP($D7072,業務!$A$1:$E$11,2,FALSE),FIND("/",VLOOKUP($D7072,業務!$A$1:$E$11,2,FALSE))+1,2)</f>
        <v>專員</v>
      </c>
      <c r="Q7072">
        <f t="shared" si="331"/>
        <v>0.01</v>
      </c>
      <c r="R7072">
        <f t="shared" si="332"/>
        <v>1344</v>
      </c>
    </row>
    <row r="7073" spans="1:18" ht="15.75" customHeight="1">
      <c r="A7073" s="19">
        <v>7072</v>
      </c>
      <c r="B7073" s="4">
        <v>54</v>
      </c>
      <c r="C7073" s="15">
        <v>280</v>
      </c>
      <c r="D7073" s="21">
        <v>5</v>
      </c>
      <c r="E7073" s="22">
        <v>45264</v>
      </c>
      <c r="F7073" s="23">
        <v>1</v>
      </c>
      <c r="G7073" s="24">
        <v>0.14000000000000001</v>
      </c>
      <c r="H7073">
        <f>VLOOKUP($B7073,產品!$A$1:$E$61,4,FALSE)*(1-$G7073)*$F7073</f>
        <v>15480</v>
      </c>
      <c r="I7073" s="58">
        <f>$H7073-VLOOKUP($B7073,產品!$A$2:$E$61,5,FALSE)*F7073-$R7073</f>
        <v>2725.2</v>
      </c>
      <c r="J7073">
        <f t="shared" si="330"/>
        <v>2023</v>
      </c>
      <c r="P7073" t="str">
        <f>MID(VLOOKUP($D7073,業務!$A$1:$E$11,2,FALSE),FIND("/",VLOOKUP($D7073,業務!$A$1:$E$11,2,FALSE))+1,2)</f>
        <v>專員</v>
      </c>
      <c r="Q7073">
        <f t="shared" si="331"/>
        <v>0.01</v>
      </c>
      <c r="R7073">
        <f t="shared" si="332"/>
        <v>154.80000000000001</v>
      </c>
    </row>
    <row r="7074" spans="1:18" ht="15.75" customHeight="1">
      <c r="A7074" s="19">
        <v>7073</v>
      </c>
      <c r="B7074" s="4">
        <v>50</v>
      </c>
      <c r="C7074" s="15">
        <v>10</v>
      </c>
      <c r="D7074" s="21">
        <v>6</v>
      </c>
      <c r="E7074" s="22">
        <v>45264</v>
      </c>
      <c r="F7074" s="26">
        <v>18</v>
      </c>
      <c r="G7074" s="24">
        <v>0.08</v>
      </c>
      <c r="H7074">
        <f>VLOOKUP($B7074,產品!$A$1:$E$61,4,FALSE)*(1-$G7074)*$F7074</f>
        <v>298080</v>
      </c>
      <c r="I7074" s="58">
        <f>$H7074-VLOOKUP($B7074,產品!$A$2:$E$61,5,FALSE)*F7074-$R7074</f>
        <v>68299.199999999997</v>
      </c>
      <c r="J7074">
        <f t="shared" si="330"/>
        <v>2023</v>
      </c>
      <c r="P7074" t="str">
        <f>MID(VLOOKUP($D7074,業務!$A$1:$E$11,2,FALSE),FIND("/",VLOOKUP($D7074,業務!$A$1:$E$11,2,FALSE))+1,2)</f>
        <v>專員</v>
      </c>
      <c r="Q7074">
        <f t="shared" si="331"/>
        <v>0.01</v>
      </c>
      <c r="R7074">
        <f t="shared" si="332"/>
        <v>2980.8</v>
      </c>
    </row>
    <row r="7075" spans="1:18" ht="15.75" customHeight="1">
      <c r="A7075" s="19">
        <v>7074</v>
      </c>
      <c r="B7075" s="4">
        <v>25</v>
      </c>
      <c r="C7075" s="15">
        <v>122</v>
      </c>
      <c r="D7075" s="21">
        <v>9</v>
      </c>
      <c r="E7075" s="33">
        <v>45264</v>
      </c>
      <c r="F7075" s="14">
        <v>4</v>
      </c>
      <c r="G7075" s="34">
        <v>0.17</v>
      </c>
      <c r="H7075">
        <f>VLOOKUP($B7075,產品!$A$1:$E$61,4,FALSE)*(1-$G7075)*$F7075</f>
        <v>19920</v>
      </c>
      <c r="I7075" s="58">
        <f>$H7075-VLOOKUP($B7075,產品!$A$2:$E$61,5,FALSE)*F7075-$R7075</f>
        <v>5221.2</v>
      </c>
      <c r="J7075">
        <f t="shared" si="330"/>
        <v>2023</v>
      </c>
      <c r="P7075" t="str">
        <f>MID(VLOOKUP($D7075,業務!$A$1:$E$11,2,FALSE),FIND("/",VLOOKUP($D7075,業務!$A$1:$E$11,2,FALSE))+1,2)</f>
        <v>經理</v>
      </c>
      <c r="Q7075">
        <f t="shared" si="331"/>
        <v>1.4999999999999999E-2</v>
      </c>
      <c r="R7075">
        <f t="shared" si="332"/>
        <v>298.8</v>
      </c>
    </row>
    <row r="7076" spans="1:18" ht="15.75" customHeight="1">
      <c r="A7076" s="19">
        <v>7075</v>
      </c>
      <c r="B7076" s="4">
        <v>48</v>
      </c>
      <c r="C7076" s="15">
        <v>120</v>
      </c>
      <c r="D7076" s="21">
        <v>4</v>
      </c>
      <c r="E7076" s="33">
        <v>45264</v>
      </c>
      <c r="F7076" s="14">
        <v>13</v>
      </c>
      <c r="G7076" s="34">
        <v>0.12</v>
      </c>
      <c r="H7076">
        <f>VLOOKUP($B7076,產品!$A$1:$E$61,4,FALSE)*(1-$G7076)*$F7076</f>
        <v>251680</v>
      </c>
      <c r="I7076" s="58">
        <f>$H7076-VLOOKUP($B7076,產品!$A$2:$E$61,5,FALSE)*F7076-$R7076</f>
        <v>62759.839999999997</v>
      </c>
      <c r="J7076">
        <f t="shared" si="330"/>
        <v>2023</v>
      </c>
      <c r="P7076" t="str">
        <f>MID(VLOOKUP($D7076,業務!$A$1:$E$11,2,FALSE),FIND("/",VLOOKUP($D7076,業務!$A$1:$E$11,2,FALSE))+1,2)</f>
        <v>副理</v>
      </c>
      <c r="Q7076">
        <f t="shared" si="331"/>
        <v>1.2E-2</v>
      </c>
      <c r="R7076">
        <f t="shared" si="332"/>
        <v>3020.16</v>
      </c>
    </row>
    <row r="7077" spans="1:18" ht="15.75" customHeight="1">
      <c r="A7077" s="19">
        <v>7076</v>
      </c>
      <c r="B7077" s="4">
        <v>47</v>
      </c>
      <c r="C7077" s="15">
        <v>10</v>
      </c>
      <c r="D7077" s="21">
        <v>7</v>
      </c>
      <c r="E7077" s="22">
        <v>45265</v>
      </c>
      <c r="F7077" s="23">
        <v>3</v>
      </c>
      <c r="G7077" s="24">
        <v>7.0000000000000007E-2</v>
      </c>
      <c r="H7077">
        <f>VLOOKUP($B7077,產品!$A$1:$E$61,4,FALSE)*(1-$G7077)*$F7077</f>
        <v>55800</v>
      </c>
      <c r="I7077" s="58">
        <f>$H7077-VLOOKUP($B7077,產品!$A$2:$E$61,5,FALSE)*F7077-$R7077</f>
        <v>16130.4</v>
      </c>
      <c r="J7077">
        <f t="shared" si="330"/>
        <v>2023</v>
      </c>
      <c r="P7077" t="str">
        <f>MID(VLOOKUP($D7077,業務!$A$1:$E$11,2,FALSE),FIND("/",VLOOKUP($D7077,業務!$A$1:$E$11,2,FALSE))+1,2)</f>
        <v>副理</v>
      </c>
      <c r="Q7077">
        <f t="shared" si="331"/>
        <v>1.2E-2</v>
      </c>
      <c r="R7077">
        <f t="shared" si="332"/>
        <v>669.6</v>
      </c>
    </row>
    <row r="7078" spans="1:18" ht="15.75" customHeight="1">
      <c r="A7078" s="19">
        <v>7077</v>
      </c>
      <c r="B7078" s="4">
        <v>44</v>
      </c>
      <c r="C7078" s="15">
        <v>3</v>
      </c>
      <c r="D7078" s="21">
        <v>9</v>
      </c>
      <c r="E7078" s="22">
        <v>45265</v>
      </c>
      <c r="F7078" s="23">
        <v>3</v>
      </c>
      <c r="G7078" s="24">
        <v>0.09</v>
      </c>
      <c r="H7078">
        <f>VLOOKUP($B7078,產品!$A$1:$E$61,4,FALSE)*(1-$G7078)*$F7078</f>
        <v>54600</v>
      </c>
      <c r="I7078" s="58">
        <f>$H7078-VLOOKUP($B7078,產品!$A$2:$E$61,5,FALSE)*F7078-$R7078</f>
        <v>14781</v>
      </c>
      <c r="J7078">
        <f t="shared" si="330"/>
        <v>2023</v>
      </c>
      <c r="P7078" t="str">
        <f>MID(VLOOKUP($D7078,業務!$A$1:$E$11,2,FALSE),FIND("/",VLOOKUP($D7078,業務!$A$1:$E$11,2,FALSE))+1,2)</f>
        <v>經理</v>
      </c>
      <c r="Q7078">
        <f t="shared" si="331"/>
        <v>1.4999999999999999E-2</v>
      </c>
      <c r="R7078">
        <f t="shared" si="332"/>
        <v>819</v>
      </c>
    </row>
    <row r="7079" spans="1:18" ht="15.75" customHeight="1">
      <c r="A7079" s="19">
        <v>7078</v>
      </c>
      <c r="B7079" s="4">
        <v>55</v>
      </c>
      <c r="C7079" s="15">
        <v>10</v>
      </c>
      <c r="D7079" s="21">
        <v>9</v>
      </c>
      <c r="E7079" s="22">
        <v>45266</v>
      </c>
      <c r="F7079" s="23">
        <v>13</v>
      </c>
      <c r="G7079" s="24">
        <v>0.14000000000000001</v>
      </c>
      <c r="H7079">
        <f>VLOOKUP($B7079,產品!$A$1:$E$61,4,FALSE)*(1-$G7079)*$F7079</f>
        <v>223600</v>
      </c>
      <c r="I7079" s="58">
        <f>$H7079-VLOOKUP($B7079,產品!$A$2:$E$61,5,FALSE)*F7079-$R7079</f>
        <v>38246</v>
      </c>
      <c r="J7079">
        <f t="shared" si="330"/>
        <v>2023</v>
      </c>
      <c r="P7079" t="str">
        <f>MID(VLOOKUP($D7079,業務!$A$1:$E$11,2,FALSE),FIND("/",VLOOKUP($D7079,業務!$A$1:$E$11,2,FALSE))+1,2)</f>
        <v>經理</v>
      </c>
      <c r="Q7079">
        <f t="shared" si="331"/>
        <v>1.4999999999999999E-2</v>
      </c>
      <c r="R7079">
        <f t="shared" si="332"/>
        <v>3354</v>
      </c>
    </row>
    <row r="7080" spans="1:18" ht="15.75" customHeight="1">
      <c r="A7080" s="19">
        <v>7079</v>
      </c>
      <c r="B7080" s="4">
        <v>34</v>
      </c>
      <c r="C7080" s="15">
        <v>3</v>
      </c>
      <c r="D7080" s="21">
        <v>6</v>
      </c>
      <c r="E7080" s="22">
        <v>45266</v>
      </c>
      <c r="F7080" s="23">
        <v>2</v>
      </c>
      <c r="G7080" s="24">
        <v>0.05</v>
      </c>
      <c r="H7080">
        <f>VLOOKUP($B7080,產品!$A$1:$E$61,4,FALSE)*(1-$G7080)*$F7080</f>
        <v>15200</v>
      </c>
      <c r="I7080" s="58">
        <f>$H7080-VLOOKUP($B7080,產品!$A$2:$E$61,5,FALSE)*F7080-$R7080</f>
        <v>5448</v>
      </c>
      <c r="J7080">
        <f t="shared" si="330"/>
        <v>2023</v>
      </c>
      <c r="P7080" t="str">
        <f>MID(VLOOKUP($D7080,業務!$A$1:$E$11,2,FALSE),FIND("/",VLOOKUP($D7080,業務!$A$1:$E$11,2,FALSE))+1,2)</f>
        <v>專員</v>
      </c>
      <c r="Q7080">
        <f t="shared" si="331"/>
        <v>0.01</v>
      </c>
      <c r="R7080">
        <f t="shared" si="332"/>
        <v>152</v>
      </c>
    </row>
    <row r="7081" spans="1:18" ht="15.75" customHeight="1">
      <c r="A7081" s="19">
        <v>7080</v>
      </c>
      <c r="B7081" s="4">
        <v>9</v>
      </c>
      <c r="C7081" s="15">
        <v>10</v>
      </c>
      <c r="D7081" s="21">
        <v>3</v>
      </c>
      <c r="E7081" s="22">
        <v>45266</v>
      </c>
      <c r="F7081" s="23">
        <v>50</v>
      </c>
      <c r="G7081" s="24">
        <v>0.11</v>
      </c>
      <c r="H7081">
        <f>VLOOKUP($B7081,產品!$A$1:$E$61,4,FALSE)*(1-$G7081)*$F7081</f>
        <v>44500</v>
      </c>
      <c r="I7081" s="58">
        <f>$H7081-VLOOKUP($B7081,產品!$A$2:$E$61,5,FALSE)*F7081-$R7081</f>
        <v>23788</v>
      </c>
      <c r="J7081">
        <f t="shared" si="330"/>
        <v>2023</v>
      </c>
      <c r="P7081" t="str">
        <f>MID(VLOOKUP($D7081,業務!$A$1:$E$11,2,FALSE),FIND("/",VLOOKUP($D7081,業務!$A$1:$E$11,2,FALSE))+1,2)</f>
        <v>協理</v>
      </c>
      <c r="Q7081">
        <f t="shared" si="331"/>
        <v>1.6E-2</v>
      </c>
      <c r="R7081">
        <f t="shared" si="332"/>
        <v>712</v>
      </c>
    </row>
    <row r="7082" spans="1:18" ht="15.75" customHeight="1">
      <c r="A7082" s="19">
        <v>7081</v>
      </c>
      <c r="B7082" s="4">
        <v>33</v>
      </c>
      <c r="C7082" s="15">
        <v>293</v>
      </c>
      <c r="D7082" s="21">
        <v>7</v>
      </c>
      <c r="E7082" s="33">
        <v>45266</v>
      </c>
      <c r="F7082" s="14">
        <v>20</v>
      </c>
      <c r="G7082" s="34">
        <v>0.18</v>
      </c>
      <c r="H7082">
        <f>VLOOKUP($B7082,產品!$A$1:$E$61,4,FALSE)*(1-$G7082)*$F7082</f>
        <v>123000.00000000001</v>
      </c>
      <c r="I7082" s="58">
        <f>$H7082-VLOOKUP($B7082,產品!$A$2:$E$61,5,FALSE)*F7082-$R7082</f>
        <v>31524.000000000015</v>
      </c>
      <c r="J7082">
        <f t="shared" si="330"/>
        <v>2023</v>
      </c>
      <c r="P7082" t="str">
        <f>MID(VLOOKUP($D7082,業務!$A$1:$E$11,2,FALSE),FIND("/",VLOOKUP($D7082,業務!$A$1:$E$11,2,FALSE))+1,2)</f>
        <v>副理</v>
      </c>
      <c r="Q7082">
        <f t="shared" si="331"/>
        <v>1.2E-2</v>
      </c>
      <c r="R7082">
        <f t="shared" si="332"/>
        <v>1476.0000000000002</v>
      </c>
    </row>
    <row r="7083" spans="1:18" ht="15.75" customHeight="1">
      <c r="A7083" s="19">
        <v>7082</v>
      </c>
      <c r="B7083" s="4">
        <v>31</v>
      </c>
      <c r="C7083" s="15">
        <v>123</v>
      </c>
      <c r="D7083" s="21">
        <v>7</v>
      </c>
      <c r="E7083" s="22">
        <v>45267</v>
      </c>
      <c r="F7083" s="23">
        <v>10</v>
      </c>
      <c r="G7083" s="24">
        <v>0.15</v>
      </c>
      <c r="H7083">
        <f>VLOOKUP($B7083,產品!$A$1:$E$61,4,FALSE)*(1-$G7083)*$F7083</f>
        <v>59500</v>
      </c>
      <c r="I7083" s="58">
        <f>$H7083-VLOOKUP($B7083,產品!$A$2:$E$61,5,FALSE)*F7083-$R7083</f>
        <v>16786</v>
      </c>
      <c r="J7083">
        <f t="shared" si="330"/>
        <v>2023</v>
      </c>
      <c r="P7083" t="str">
        <f>MID(VLOOKUP($D7083,業務!$A$1:$E$11,2,FALSE),FIND("/",VLOOKUP($D7083,業務!$A$1:$E$11,2,FALSE))+1,2)</f>
        <v>副理</v>
      </c>
      <c r="Q7083">
        <f t="shared" si="331"/>
        <v>1.2E-2</v>
      </c>
      <c r="R7083">
        <f t="shared" si="332"/>
        <v>714</v>
      </c>
    </row>
    <row r="7084" spans="1:18" ht="15.75" customHeight="1">
      <c r="A7084" s="19">
        <v>7083</v>
      </c>
      <c r="B7084" s="4">
        <v>58</v>
      </c>
      <c r="C7084" s="15">
        <v>7</v>
      </c>
      <c r="D7084" s="21">
        <v>7</v>
      </c>
      <c r="E7084" s="22">
        <v>45267</v>
      </c>
      <c r="F7084" s="23">
        <v>10</v>
      </c>
      <c r="G7084" s="24">
        <v>0.15</v>
      </c>
      <c r="H7084">
        <f>VLOOKUP($B7084,產品!$A$1:$E$61,4,FALSE)*(1-$G7084)*$F7084</f>
        <v>178500</v>
      </c>
      <c r="I7084" s="58">
        <f>$H7084-VLOOKUP($B7084,產品!$A$2:$E$61,5,FALSE)*F7084-$R7084</f>
        <v>29358.000000000029</v>
      </c>
      <c r="J7084">
        <f t="shared" si="330"/>
        <v>2023</v>
      </c>
      <c r="P7084" t="str">
        <f>MID(VLOOKUP($D7084,業務!$A$1:$E$11,2,FALSE),FIND("/",VLOOKUP($D7084,業務!$A$1:$E$11,2,FALSE))+1,2)</f>
        <v>副理</v>
      </c>
      <c r="Q7084">
        <f t="shared" si="331"/>
        <v>1.2E-2</v>
      </c>
      <c r="R7084">
        <f t="shared" si="332"/>
        <v>2142</v>
      </c>
    </row>
    <row r="7085" spans="1:18" ht="15.75" customHeight="1">
      <c r="A7085" s="19">
        <v>7084</v>
      </c>
      <c r="B7085" s="4">
        <v>54</v>
      </c>
      <c r="C7085" s="15">
        <v>285</v>
      </c>
      <c r="D7085" s="21">
        <v>8</v>
      </c>
      <c r="E7085" s="22">
        <v>45267</v>
      </c>
      <c r="F7085" s="23">
        <v>6</v>
      </c>
      <c r="G7085" s="24">
        <v>0.16</v>
      </c>
      <c r="H7085">
        <f>VLOOKUP($B7085,產品!$A$1:$E$61,4,FALSE)*(1-$G7085)*$F7085</f>
        <v>90720</v>
      </c>
      <c r="I7085" s="58">
        <f>$H7085-VLOOKUP($B7085,產品!$A$2:$E$61,5,FALSE)*F7085-$R7085</f>
        <v>14212.8</v>
      </c>
      <c r="J7085">
        <f t="shared" si="330"/>
        <v>2023</v>
      </c>
      <c r="P7085" t="str">
        <f>MID(VLOOKUP($D7085,業務!$A$1:$E$11,2,FALSE),FIND("/",VLOOKUP($D7085,業務!$A$1:$E$11,2,FALSE))+1,2)</f>
        <v>專員</v>
      </c>
      <c r="Q7085">
        <f t="shared" si="331"/>
        <v>0.01</v>
      </c>
      <c r="R7085">
        <f t="shared" si="332"/>
        <v>907.2</v>
      </c>
    </row>
    <row r="7086" spans="1:18" ht="15.75" customHeight="1">
      <c r="A7086" s="19">
        <v>7085</v>
      </c>
      <c r="B7086" s="4">
        <v>34</v>
      </c>
      <c r="C7086" s="15">
        <v>118</v>
      </c>
      <c r="D7086" s="21">
        <v>7</v>
      </c>
      <c r="E7086" s="22">
        <v>45267</v>
      </c>
      <c r="F7086" s="26">
        <v>25</v>
      </c>
      <c r="G7086" s="24">
        <v>0.2</v>
      </c>
      <c r="H7086">
        <f>VLOOKUP($B7086,產品!$A$1:$E$61,4,FALSE)*(1-$G7086)*$F7086</f>
        <v>160000</v>
      </c>
      <c r="I7086" s="58">
        <f>$H7086-VLOOKUP($B7086,產品!$A$2:$E$61,5,FALSE)*F7086-$R7086</f>
        <v>38080</v>
      </c>
      <c r="J7086">
        <f t="shared" si="330"/>
        <v>2023</v>
      </c>
      <c r="P7086" t="str">
        <f>MID(VLOOKUP($D7086,業務!$A$1:$E$11,2,FALSE),FIND("/",VLOOKUP($D7086,業務!$A$1:$E$11,2,FALSE))+1,2)</f>
        <v>副理</v>
      </c>
      <c r="Q7086">
        <f t="shared" si="331"/>
        <v>1.2E-2</v>
      </c>
      <c r="R7086">
        <f t="shared" si="332"/>
        <v>1920</v>
      </c>
    </row>
    <row r="7087" spans="1:18" ht="15.75" customHeight="1">
      <c r="A7087" s="19">
        <v>7086</v>
      </c>
      <c r="B7087" s="4">
        <v>59</v>
      </c>
      <c r="C7087" s="15">
        <v>290</v>
      </c>
      <c r="D7087" s="21">
        <v>4</v>
      </c>
      <c r="E7087" s="22">
        <v>45267</v>
      </c>
      <c r="F7087" s="26">
        <v>8</v>
      </c>
      <c r="G7087" s="24">
        <v>0.12</v>
      </c>
      <c r="H7087">
        <f>VLOOKUP($B7087,產品!$A$1:$E$61,4,FALSE)*(1-$G7087)*$F7087</f>
        <v>168960</v>
      </c>
      <c r="I7087" s="58">
        <f>$H7087-VLOOKUP($B7087,產品!$A$2:$E$61,5,FALSE)*F7087-$R7087</f>
        <v>32532.48</v>
      </c>
      <c r="J7087">
        <f t="shared" si="330"/>
        <v>2023</v>
      </c>
      <c r="P7087" t="str">
        <f>MID(VLOOKUP($D7087,業務!$A$1:$E$11,2,FALSE),FIND("/",VLOOKUP($D7087,業務!$A$1:$E$11,2,FALSE))+1,2)</f>
        <v>副理</v>
      </c>
      <c r="Q7087">
        <f t="shared" si="331"/>
        <v>1.2E-2</v>
      </c>
      <c r="R7087">
        <f t="shared" si="332"/>
        <v>2027.52</v>
      </c>
    </row>
    <row r="7088" spans="1:18" ht="15.75" customHeight="1">
      <c r="A7088" s="19">
        <v>7087</v>
      </c>
      <c r="B7088" s="4">
        <v>10</v>
      </c>
      <c r="C7088" s="15">
        <v>11</v>
      </c>
      <c r="D7088" s="21">
        <v>9</v>
      </c>
      <c r="E7088" s="22">
        <v>45268</v>
      </c>
      <c r="F7088" s="26">
        <v>20</v>
      </c>
      <c r="G7088" s="24">
        <v>0.15</v>
      </c>
      <c r="H7088">
        <f>VLOOKUP($B7088,產品!$A$1:$E$61,4,FALSE)*(1-$G7088)*$F7088</f>
        <v>17000</v>
      </c>
      <c r="I7088" s="58">
        <f>$H7088-VLOOKUP($B7088,產品!$A$2:$E$61,5,FALSE)*F7088-$R7088</f>
        <v>8745</v>
      </c>
      <c r="J7088">
        <f t="shared" si="330"/>
        <v>2023</v>
      </c>
      <c r="P7088" t="str">
        <f>MID(VLOOKUP($D7088,業務!$A$1:$E$11,2,FALSE),FIND("/",VLOOKUP($D7088,業務!$A$1:$E$11,2,FALSE))+1,2)</f>
        <v>經理</v>
      </c>
      <c r="Q7088">
        <f t="shared" si="331"/>
        <v>1.4999999999999999E-2</v>
      </c>
      <c r="R7088">
        <f t="shared" si="332"/>
        <v>255</v>
      </c>
    </row>
    <row r="7089" spans="1:18" ht="15.75" customHeight="1">
      <c r="A7089" s="19">
        <v>7088</v>
      </c>
      <c r="B7089" s="4">
        <v>40</v>
      </c>
      <c r="C7089" s="15">
        <v>121</v>
      </c>
      <c r="D7089" s="21">
        <v>4</v>
      </c>
      <c r="E7089" s="33">
        <v>45268</v>
      </c>
      <c r="F7089" s="14">
        <v>5</v>
      </c>
      <c r="G7089" s="34">
        <v>0.15</v>
      </c>
      <c r="H7089">
        <f>VLOOKUP($B7089,產品!$A$1:$E$61,4,FALSE)*(1-$G7089)*$F7089</f>
        <v>85000</v>
      </c>
      <c r="I7089" s="58">
        <f>$H7089-VLOOKUP($B7089,產品!$A$2:$E$61,5,FALSE)*F7089-$R7089</f>
        <v>18980</v>
      </c>
      <c r="J7089">
        <f t="shared" si="330"/>
        <v>2023</v>
      </c>
      <c r="P7089" t="str">
        <f>MID(VLOOKUP($D7089,業務!$A$1:$E$11,2,FALSE),FIND("/",VLOOKUP($D7089,業務!$A$1:$E$11,2,FALSE))+1,2)</f>
        <v>副理</v>
      </c>
      <c r="Q7089">
        <f t="shared" si="331"/>
        <v>1.2E-2</v>
      </c>
      <c r="R7089">
        <f t="shared" si="332"/>
        <v>1020</v>
      </c>
    </row>
    <row r="7090" spans="1:18" ht="15.75" customHeight="1">
      <c r="A7090" s="19">
        <v>7089</v>
      </c>
      <c r="B7090" s="4">
        <v>34</v>
      </c>
      <c r="C7090" s="15">
        <v>3</v>
      </c>
      <c r="D7090" s="21">
        <v>2</v>
      </c>
      <c r="E7090" s="33">
        <v>45268</v>
      </c>
      <c r="F7090" s="14">
        <v>1</v>
      </c>
      <c r="G7090" s="34">
        <v>0.09</v>
      </c>
      <c r="H7090">
        <f>VLOOKUP($B7090,產品!$A$1:$E$61,4,FALSE)*(1-$G7090)*$F7090</f>
        <v>7280</v>
      </c>
      <c r="I7090" s="58">
        <f>$H7090-VLOOKUP($B7090,產品!$A$2:$E$61,5,FALSE)*F7090-$R7090</f>
        <v>2370.8000000000002</v>
      </c>
      <c r="J7090">
        <f t="shared" si="330"/>
        <v>2023</v>
      </c>
      <c r="P7090" t="str">
        <f>MID(VLOOKUP($D7090,業務!$A$1:$E$11,2,FALSE),FIND("/",VLOOKUP($D7090,業務!$A$1:$E$11,2,FALSE))+1,2)</f>
        <v>經理</v>
      </c>
      <c r="Q7090">
        <f t="shared" si="331"/>
        <v>1.4999999999999999E-2</v>
      </c>
      <c r="R7090">
        <f t="shared" si="332"/>
        <v>109.2</v>
      </c>
    </row>
    <row r="7091" spans="1:18" ht="15.75" customHeight="1">
      <c r="A7091" s="19">
        <v>7090</v>
      </c>
      <c r="B7091" s="4">
        <v>57</v>
      </c>
      <c r="C7091" s="15">
        <v>4</v>
      </c>
      <c r="D7091" s="21">
        <v>5</v>
      </c>
      <c r="E7091" s="22">
        <v>45269</v>
      </c>
      <c r="F7091" s="23">
        <v>1</v>
      </c>
      <c r="G7091" s="24">
        <v>0.05</v>
      </c>
      <c r="H7091">
        <f>VLOOKUP($B7091,產品!$A$1:$E$61,4,FALSE)*(1-$G7091)*$F7091</f>
        <v>17100</v>
      </c>
      <c r="I7091" s="58">
        <f>$H7091-VLOOKUP($B7091,產品!$A$2:$E$61,5,FALSE)*F7091-$R7091</f>
        <v>4329</v>
      </c>
      <c r="J7091">
        <f t="shared" si="330"/>
        <v>2023</v>
      </c>
      <c r="P7091" t="str">
        <f>MID(VLOOKUP($D7091,業務!$A$1:$E$11,2,FALSE),FIND("/",VLOOKUP($D7091,業務!$A$1:$E$11,2,FALSE))+1,2)</f>
        <v>專員</v>
      </c>
      <c r="Q7091">
        <f t="shared" si="331"/>
        <v>0.01</v>
      </c>
      <c r="R7091">
        <f t="shared" si="332"/>
        <v>171</v>
      </c>
    </row>
    <row r="7092" spans="1:18" ht="15.75" customHeight="1">
      <c r="A7092" s="19">
        <v>7091</v>
      </c>
      <c r="B7092" s="4">
        <v>60</v>
      </c>
      <c r="C7092" s="15">
        <v>276</v>
      </c>
      <c r="D7092" s="21">
        <v>9</v>
      </c>
      <c r="E7092" s="22">
        <v>45269</v>
      </c>
      <c r="F7092" s="23">
        <v>8</v>
      </c>
      <c r="G7092" s="24">
        <v>0.08</v>
      </c>
      <c r="H7092">
        <f>VLOOKUP($B7092,產品!$A$1:$E$61,4,FALSE)*(1-$G7092)*$F7092</f>
        <v>184000</v>
      </c>
      <c r="I7092" s="58">
        <f>$H7092-VLOOKUP($B7092,產品!$A$2:$E$61,5,FALSE)*F7092-$R7092</f>
        <v>41240</v>
      </c>
      <c r="J7092">
        <f t="shared" si="330"/>
        <v>2023</v>
      </c>
      <c r="P7092" t="str">
        <f>MID(VLOOKUP($D7092,業務!$A$1:$E$11,2,FALSE),FIND("/",VLOOKUP($D7092,業務!$A$1:$E$11,2,FALSE))+1,2)</f>
        <v>經理</v>
      </c>
      <c r="Q7092">
        <f t="shared" si="331"/>
        <v>1.4999999999999999E-2</v>
      </c>
      <c r="R7092">
        <f t="shared" si="332"/>
        <v>2760</v>
      </c>
    </row>
    <row r="7093" spans="1:18" ht="15.75" customHeight="1">
      <c r="A7093" s="19">
        <v>7092</v>
      </c>
      <c r="B7093" s="4">
        <v>15</v>
      </c>
      <c r="C7093" s="15">
        <v>112</v>
      </c>
      <c r="D7093" s="21">
        <v>3</v>
      </c>
      <c r="E7093" s="22">
        <v>45269</v>
      </c>
      <c r="F7093" s="23">
        <v>100</v>
      </c>
      <c r="G7093" s="24">
        <v>0.09</v>
      </c>
      <c r="H7093">
        <f>VLOOKUP($B7093,產品!$A$1:$E$61,4,FALSE)*(1-$G7093)*$F7093</f>
        <v>163800</v>
      </c>
      <c r="I7093" s="58">
        <f>$H7093-VLOOKUP($B7093,產品!$A$2:$E$61,5,FALSE)*F7093-$R7093</f>
        <v>89179.199999999997</v>
      </c>
      <c r="J7093">
        <f t="shared" si="330"/>
        <v>2023</v>
      </c>
      <c r="P7093" t="str">
        <f>MID(VLOOKUP($D7093,業務!$A$1:$E$11,2,FALSE),FIND("/",VLOOKUP($D7093,業務!$A$1:$E$11,2,FALSE))+1,2)</f>
        <v>協理</v>
      </c>
      <c r="Q7093">
        <f t="shared" si="331"/>
        <v>1.6E-2</v>
      </c>
      <c r="R7093">
        <f t="shared" si="332"/>
        <v>2620.8000000000002</v>
      </c>
    </row>
    <row r="7094" spans="1:18" ht="15.75" customHeight="1">
      <c r="A7094" s="19">
        <v>7093</v>
      </c>
      <c r="B7094" s="4">
        <v>12</v>
      </c>
      <c r="C7094" s="15">
        <v>272</v>
      </c>
      <c r="D7094" s="21">
        <v>5</v>
      </c>
      <c r="E7094" s="22">
        <v>45269</v>
      </c>
      <c r="F7094" s="26">
        <v>90</v>
      </c>
      <c r="G7094" s="24">
        <v>0.1</v>
      </c>
      <c r="H7094">
        <f>VLOOKUP($B7094,產品!$A$1:$E$61,4,FALSE)*(1-$G7094)*$F7094</f>
        <v>81000</v>
      </c>
      <c r="I7094" s="58">
        <f>$H7094-VLOOKUP($B7094,產品!$A$2:$E$61,5,FALSE)*F7094-$R7094</f>
        <v>44190</v>
      </c>
      <c r="J7094">
        <f t="shared" si="330"/>
        <v>2023</v>
      </c>
      <c r="P7094" t="str">
        <f>MID(VLOOKUP($D7094,業務!$A$1:$E$11,2,FALSE),FIND("/",VLOOKUP($D7094,業務!$A$1:$E$11,2,FALSE))+1,2)</f>
        <v>專員</v>
      </c>
      <c r="Q7094">
        <f t="shared" si="331"/>
        <v>0.01</v>
      </c>
      <c r="R7094">
        <f t="shared" si="332"/>
        <v>810</v>
      </c>
    </row>
    <row r="7095" spans="1:18" ht="15.75" customHeight="1">
      <c r="A7095" s="19">
        <v>7094</v>
      </c>
      <c r="B7095" s="4">
        <v>5</v>
      </c>
      <c r="C7095" s="15">
        <v>138</v>
      </c>
      <c r="D7095" s="21">
        <v>8</v>
      </c>
      <c r="E7095" s="33">
        <v>45269</v>
      </c>
      <c r="F7095" s="14">
        <v>11</v>
      </c>
      <c r="G7095" s="34">
        <v>0.19</v>
      </c>
      <c r="H7095">
        <f>VLOOKUP($B7095,產品!$A$1:$E$61,4,FALSE)*(1-$G7095)*$F7095</f>
        <v>8910</v>
      </c>
      <c r="I7095" s="58">
        <f>$H7095-VLOOKUP($B7095,產品!$A$2:$E$61,5,FALSE)*F7095-$R7095</f>
        <v>4420.8999999999996</v>
      </c>
      <c r="J7095">
        <f t="shared" si="330"/>
        <v>2023</v>
      </c>
      <c r="P7095" t="str">
        <f>MID(VLOOKUP($D7095,業務!$A$1:$E$11,2,FALSE),FIND("/",VLOOKUP($D7095,業務!$A$1:$E$11,2,FALSE))+1,2)</f>
        <v>專員</v>
      </c>
      <c r="Q7095">
        <f t="shared" si="331"/>
        <v>0.01</v>
      </c>
      <c r="R7095">
        <f t="shared" si="332"/>
        <v>89.100000000000009</v>
      </c>
    </row>
    <row r="7096" spans="1:18" ht="15.75" customHeight="1">
      <c r="A7096" s="19">
        <v>7095</v>
      </c>
      <c r="B7096" s="4">
        <v>18</v>
      </c>
      <c r="C7096" s="15">
        <v>113</v>
      </c>
      <c r="D7096" s="21">
        <v>3</v>
      </c>
      <c r="E7096" s="22">
        <v>45270</v>
      </c>
      <c r="F7096" s="23">
        <v>100</v>
      </c>
      <c r="G7096" s="24">
        <v>0.13</v>
      </c>
      <c r="H7096">
        <f>VLOOKUP($B7096,產品!$A$1:$E$61,4,FALSE)*(1-$G7096)*$F7096</f>
        <v>156600</v>
      </c>
      <c r="I7096" s="58">
        <f>$H7096-VLOOKUP($B7096,產品!$A$2:$E$61,5,FALSE)*F7096-$R7096</f>
        <v>82094.399999999994</v>
      </c>
      <c r="J7096">
        <f t="shared" si="330"/>
        <v>2023</v>
      </c>
      <c r="P7096" t="str">
        <f>MID(VLOOKUP($D7096,業務!$A$1:$E$11,2,FALSE),FIND("/",VLOOKUP($D7096,業務!$A$1:$E$11,2,FALSE))+1,2)</f>
        <v>協理</v>
      </c>
      <c r="Q7096">
        <f t="shared" si="331"/>
        <v>1.6E-2</v>
      </c>
      <c r="R7096">
        <f t="shared" si="332"/>
        <v>2505.6</v>
      </c>
    </row>
    <row r="7097" spans="1:18" ht="15.75" customHeight="1">
      <c r="A7097" s="19">
        <v>7096</v>
      </c>
      <c r="B7097" s="4">
        <v>44</v>
      </c>
      <c r="C7097" s="15">
        <v>5</v>
      </c>
      <c r="D7097" s="21">
        <v>7</v>
      </c>
      <c r="E7097" s="33">
        <v>45270</v>
      </c>
      <c r="F7097" s="14">
        <v>4</v>
      </c>
      <c r="G7097" s="34">
        <v>0.05</v>
      </c>
      <c r="H7097">
        <f>VLOOKUP($B7097,產品!$A$1:$E$61,4,FALSE)*(1-$G7097)*$F7097</f>
        <v>76000</v>
      </c>
      <c r="I7097" s="58">
        <f>$H7097-VLOOKUP($B7097,產品!$A$2:$E$61,5,FALSE)*F7097-$R7097</f>
        <v>23088</v>
      </c>
      <c r="J7097">
        <f t="shared" si="330"/>
        <v>2023</v>
      </c>
      <c r="P7097" t="str">
        <f>MID(VLOOKUP($D7097,業務!$A$1:$E$11,2,FALSE),FIND("/",VLOOKUP($D7097,業務!$A$1:$E$11,2,FALSE))+1,2)</f>
        <v>副理</v>
      </c>
      <c r="Q7097">
        <f t="shared" si="331"/>
        <v>1.2E-2</v>
      </c>
      <c r="R7097">
        <f t="shared" si="332"/>
        <v>912</v>
      </c>
    </row>
    <row r="7098" spans="1:18" ht="15.75" customHeight="1">
      <c r="A7098" s="19">
        <v>7097</v>
      </c>
      <c r="B7098" s="4">
        <v>21</v>
      </c>
      <c r="C7098" s="15">
        <v>1</v>
      </c>
      <c r="D7098" s="21">
        <v>7</v>
      </c>
      <c r="E7098" s="22">
        <v>45270</v>
      </c>
      <c r="F7098" s="26">
        <v>10</v>
      </c>
      <c r="G7098" s="24">
        <v>0.1</v>
      </c>
      <c r="H7098">
        <f>VLOOKUP($B7098,產品!$A$1:$E$61,4,FALSE)*(1-$G7098)*$F7098</f>
        <v>16200</v>
      </c>
      <c r="I7098" s="58">
        <f>$H7098-VLOOKUP($B7098,產品!$A$2:$E$61,5,FALSE)*F7098-$R7098</f>
        <v>8805.6</v>
      </c>
      <c r="J7098">
        <f t="shared" si="330"/>
        <v>2023</v>
      </c>
      <c r="P7098" t="str">
        <f>MID(VLOOKUP($D7098,業務!$A$1:$E$11,2,FALSE),FIND("/",VLOOKUP($D7098,業務!$A$1:$E$11,2,FALSE))+1,2)</f>
        <v>副理</v>
      </c>
      <c r="Q7098">
        <f t="shared" si="331"/>
        <v>1.2E-2</v>
      </c>
      <c r="R7098">
        <f t="shared" si="332"/>
        <v>194.4</v>
      </c>
    </row>
    <row r="7099" spans="1:18" ht="15.75" customHeight="1">
      <c r="A7099" s="19">
        <v>7098</v>
      </c>
      <c r="B7099" s="4">
        <v>48</v>
      </c>
      <c r="C7099" s="15">
        <v>125</v>
      </c>
      <c r="D7099" s="21">
        <v>3</v>
      </c>
      <c r="E7099" s="22">
        <v>45270</v>
      </c>
      <c r="F7099" s="26">
        <v>9</v>
      </c>
      <c r="G7099" s="24">
        <v>0.05</v>
      </c>
      <c r="H7099">
        <f>VLOOKUP($B7099,產品!$A$1:$E$61,4,FALSE)*(1-$G7099)*$F7099</f>
        <v>188100</v>
      </c>
      <c r="I7099" s="58">
        <f>$H7099-VLOOKUP($B7099,產品!$A$2:$E$61,5,FALSE)*F7099-$R7099</f>
        <v>56390.400000000001</v>
      </c>
      <c r="J7099">
        <f t="shared" si="330"/>
        <v>2023</v>
      </c>
      <c r="P7099" t="str">
        <f>MID(VLOOKUP($D7099,業務!$A$1:$E$11,2,FALSE),FIND("/",VLOOKUP($D7099,業務!$A$1:$E$11,2,FALSE))+1,2)</f>
        <v>協理</v>
      </c>
      <c r="Q7099">
        <f t="shared" si="331"/>
        <v>1.6E-2</v>
      </c>
      <c r="R7099">
        <f t="shared" si="332"/>
        <v>3009.6</v>
      </c>
    </row>
    <row r="7100" spans="1:18" ht="15.75" customHeight="1">
      <c r="A7100" s="19">
        <v>7099</v>
      </c>
      <c r="B7100" s="4">
        <v>36</v>
      </c>
      <c r="C7100" s="15">
        <v>12</v>
      </c>
      <c r="D7100" s="21">
        <v>1</v>
      </c>
      <c r="E7100" s="22">
        <v>45270</v>
      </c>
      <c r="F7100" s="26">
        <v>8</v>
      </c>
      <c r="G7100" s="24">
        <v>0.09</v>
      </c>
      <c r="H7100">
        <f>VLOOKUP($B7100,產品!$A$1:$E$61,4,FALSE)*(1-$G7100)*$F7100</f>
        <v>65520</v>
      </c>
      <c r="I7100" s="58">
        <f>$H7100-VLOOKUP($B7100,產品!$A$2:$E$61,5,FALSE)*F7100-$R7100</f>
        <v>21664.799999999999</v>
      </c>
      <c r="J7100">
        <f t="shared" si="330"/>
        <v>2023</v>
      </c>
      <c r="P7100" t="str">
        <f>MID(VLOOKUP($D7100,業務!$A$1:$E$11,2,FALSE),FIND("/",VLOOKUP($D7100,業務!$A$1:$E$11,2,FALSE))+1,2)</f>
        <v>專員</v>
      </c>
      <c r="Q7100">
        <f t="shared" si="331"/>
        <v>0.01</v>
      </c>
      <c r="R7100">
        <f t="shared" si="332"/>
        <v>655.20000000000005</v>
      </c>
    </row>
    <row r="7101" spans="1:18" ht="15.75" customHeight="1">
      <c r="A7101" s="19">
        <v>7100</v>
      </c>
      <c r="B7101" s="4">
        <v>16</v>
      </c>
      <c r="C7101" s="15">
        <v>2</v>
      </c>
      <c r="D7101" s="21">
        <v>8</v>
      </c>
      <c r="E7101" s="33">
        <v>45270</v>
      </c>
      <c r="F7101" s="14">
        <v>70</v>
      </c>
      <c r="G7101" s="34">
        <v>0.2</v>
      </c>
      <c r="H7101">
        <f>VLOOKUP($B7101,產品!$A$1:$E$61,4,FALSE)*(1-$G7101)*$F7101</f>
        <v>100800</v>
      </c>
      <c r="I7101" s="58">
        <f>$H7101-VLOOKUP($B7101,產品!$A$2:$E$61,5,FALSE)*F7101-$R7101</f>
        <v>49392</v>
      </c>
      <c r="J7101">
        <f t="shared" si="330"/>
        <v>2023</v>
      </c>
      <c r="P7101" t="str">
        <f>MID(VLOOKUP($D7101,業務!$A$1:$E$11,2,FALSE),FIND("/",VLOOKUP($D7101,業務!$A$1:$E$11,2,FALSE))+1,2)</f>
        <v>專員</v>
      </c>
      <c r="Q7101">
        <f t="shared" si="331"/>
        <v>0.01</v>
      </c>
      <c r="R7101">
        <f t="shared" si="332"/>
        <v>1008</v>
      </c>
    </row>
    <row r="7102" spans="1:18" ht="15.75" customHeight="1">
      <c r="A7102" s="19">
        <v>7101</v>
      </c>
      <c r="B7102" s="4">
        <v>42</v>
      </c>
      <c r="C7102" s="15">
        <v>261</v>
      </c>
      <c r="D7102" s="21">
        <v>8</v>
      </c>
      <c r="E7102" s="22">
        <v>45271</v>
      </c>
      <c r="F7102" s="23">
        <v>3</v>
      </c>
      <c r="G7102" s="24">
        <v>0.14000000000000001</v>
      </c>
      <c r="H7102">
        <f>VLOOKUP($B7102,產品!$A$1:$E$61,4,FALSE)*(1-$G7102)*$F7102</f>
        <v>38700</v>
      </c>
      <c r="I7102" s="58">
        <f>$H7102-VLOOKUP($B7102,產品!$A$2:$E$61,5,FALSE)*F7102-$R7102</f>
        <v>9063</v>
      </c>
      <c r="J7102">
        <f t="shared" si="330"/>
        <v>2023</v>
      </c>
      <c r="P7102" t="str">
        <f>MID(VLOOKUP($D7102,業務!$A$1:$E$11,2,FALSE),FIND("/",VLOOKUP($D7102,業務!$A$1:$E$11,2,FALSE))+1,2)</f>
        <v>專員</v>
      </c>
      <c r="Q7102">
        <f t="shared" si="331"/>
        <v>0.01</v>
      </c>
      <c r="R7102">
        <f t="shared" si="332"/>
        <v>387</v>
      </c>
    </row>
    <row r="7103" spans="1:18" ht="15.75" customHeight="1">
      <c r="A7103" s="19">
        <v>7102</v>
      </c>
      <c r="B7103" s="4">
        <v>53</v>
      </c>
      <c r="C7103" s="15">
        <v>136</v>
      </c>
      <c r="D7103" s="21">
        <v>7</v>
      </c>
      <c r="E7103" s="22">
        <v>45271</v>
      </c>
      <c r="F7103" s="23">
        <v>10</v>
      </c>
      <c r="G7103" s="24">
        <v>0.17</v>
      </c>
      <c r="H7103">
        <f>VLOOKUP($B7103,產品!$A$1:$E$61,4,FALSE)*(1-$G7103)*$F7103</f>
        <v>124500</v>
      </c>
      <c r="I7103" s="58">
        <f>$H7103-VLOOKUP($B7103,產品!$A$2:$E$61,5,FALSE)*F7103-$R7103</f>
        <v>18006</v>
      </c>
      <c r="J7103">
        <f t="shared" si="330"/>
        <v>2023</v>
      </c>
      <c r="P7103" t="str">
        <f>MID(VLOOKUP($D7103,業務!$A$1:$E$11,2,FALSE),FIND("/",VLOOKUP($D7103,業務!$A$1:$E$11,2,FALSE))+1,2)</f>
        <v>副理</v>
      </c>
      <c r="Q7103">
        <f t="shared" si="331"/>
        <v>1.2E-2</v>
      </c>
      <c r="R7103">
        <f t="shared" si="332"/>
        <v>1494</v>
      </c>
    </row>
    <row r="7104" spans="1:18" ht="15.75" customHeight="1">
      <c r="A7104" s="19">
        <v>7103</v>
      </c>
      <c r="B7104" s="4">
        <v>14</v>
      </c>
      <c r="C7104" s="15">
        <v>257</v>
      </c>
      <c r="D7104" s="21">
        <v>2</v>
      </c>
      <c r="E7104" s="22">
        <v>45271</v>
      </c>
      <c r="F7104" s="23">
        <v>50</v>
      </c>
      <c r="G7104" s="24">
        <v>0.1</v>
      </c>
      <c r="H7104">
        <f>VLOOKUP($B7104,產品!$A$1:$E$61,4,FALSE)*(1-$G7104)*$F7104</f>
        <v>81000</v>
      </c>
      <c r="I7104" s="58">
        <f>$H7104-VLOOKUP($B7104,產品!$A$2:$E$61,5,FALSE)*F7104-$R7104</f>
        <v>43785</v>
      </c>
      <c r="J7104">
        <f t="shared" si="330"/>
        <v>2023</v>
      </c>
      <c r="P7104" t="str">
        <f>MID(VLOOKUP($D7104,業務!$A$1:$E$11,2,FALSE),FIND("/",VLOOKUP($D7104,業務!$A$1:$E$11,2,FALSE))+1,2)</f>
        <v>經理</v>
      </c>
      <c r="Q7104">
        <f t="shared" si="331"/>
        <v>1.4999999999999999E-2</v>
      </c>
      <c r="R7104">
        <f t="shared" si="332"/>
        <v>1215</v>
      </c>
    </row>
    <row r="7105" spans="1:18" ht="15.75" customHeight="1">
      <c r="A7105" s="19">
        <v>7104</v>
      </c>
      <c r="B7105" s="4">
        <v>56</v>
      </c>
      <c r="C7105" s="15">
        <v>257</v>
      </c>
      <c r="D7105" s="21">
        <v>4</v>
      </c>
      <c r="E7105" s="22">
        <v>45271</v>
      </c>
      <c r="F7105" s="23">
        <v>3</v>
      </c>
      <c r="G7105" s="24">
        <v>0.11</v>
      </c>
      <c r="H7105">
        <f>VLOOKUP($B7105,產品!$A$1:$E$61,4,FALSE)*(1-$G7105)*$F7105</f>
        <v>58740</v>
      </c>
      <c r="I7105" s="58">
        <f>$H7105-VLOOKUP($B7105,產品!$A$2:$E$61,5,FALSE)*F7105-$R7105</f>
        <v>11835.120000000008</v>
      </c>
      <c r="J7105">
        <f t="shared" si="330"/>
        <v>2023</v>
      </c>
      <c r="P7105" t="str">
        <f>MID(VLOOKUP($D7105,業務!$A$1:$E$11,2,FALSE),FIND("/",VLOOKUP($D7105,業務!$A$1:$E$11,2,FALSE))+1,2)</f>
        <v>副理</v>
      </c>
      <c r="Q7105">
        <f t="shared" si="331"/>
        <v>1.2E-2</v>
      </c>
      <c r="R7105">
        <f t="shared" si="332"/>
        <v>704.88</v>
      </c>
    </row>
    <row r="7106" spans="1:18" ht="15.75" customHeight="1">
      <c r="A7106" s="19">
        <v>7105</v>
      </c>
      <c r="B7106" s="4">
        <v>27</v>
      </c>
      <c r="C7106" s="15">
        <v>8</v>
      </c>
      <c r="D7106" s="21">
        <v>7</v>
      </c>
      <c r="E7106" s="22">
        <v>45271</v>
      </c>
      <c r="F7106" s="23">
        <v>1</v>
      </c>
      <c r="G7106" s="24">
        <v>0.1</v>
      </c>
      <c r="H7106">
        <f>VLOOKUP($B7106,產品!$A$1:$E$61,4,FALSE)*(1-$G7106)*$F7106</f>
        <v>6300</v>
      </c>
      <c r="I7106" s="58">
        <f>$H7106-VLOOKUP($B7106,產品!$A$2:$E$61,5,FALSE)*F7106-$R7106</f>
        <v>2024.4</v>
      </c>
      <c r="J7106">
        <f t="shared" si="330"/>
        <v>2023</v>
      </c>
      <c r="P7106" t="str">
        <f>MID(VLOOKUP($D7106,業務!$A$1:$E$11,2,FALSE),FIND("/",VLOOKUP($D7106,業務!$A$1:$E$11,2,FALSE))+1,2)</f>
        <v>副理</v>
      </c>
      <c r="Q7106">
        <f t="shared" si="331"/>
        <v>1.2E-2</v>
      </c>
      <c r="R7106">
        <f t="shared" si="332"/>
        <v>75.600000000000009</v>
      </c>
    </row>
    <row r="7107" spans="1:18" ht="15.75" customHeight="1">
      <c r="A7107" s="19">
        <v>7106</v>
      </c>
      <c r="B7107" s="4">
        <v>58</v>
      </c>
      <c r="C7107" s="15">
        <v>269</v>
      </c>
      <c r="D7107" s="21">
        <v>8</v>
      </c>
      <c r="E7107" s="22">
        <v>45271</v>
      </c>
      <c r="F7107" s="26">
        <v>1</v>
      </c>
      <c r="G7107" s="24">
        <v>0.18</v>
      </c>
      <c r="H7107">
        <f>VLOOKUP($B7107,產品!$A$1:$E$61,4,FALSE)*(1-$G7107)*$F7107</f>
        <v>17220</v>
      </c>
      <c r="I7107" s="58">
        <f>$H7107-VLOOKUP($B7107,產品!$A$2:$E$61,5,FALSE)*F7107-$R7107</f>
        <v>2347.800000000002</v>
      </c>
      <c r="J7107">
        <f t="shared" ref="J7107:J7170" si="333">YEAR(E7107)</f>
        <v>2023</v>
      </c>
      <c r="P7107" t="str">
        <f>MID(VLOOKUP($D7107,業務!$A$1:$E$11,2,FALSE),FIND("/",VLOOKUP($D7107,業務!$A$1:$E$11,2,FALSE))+1,2)</f>
        <v>專員</v>
      </c>
      <c r="Q7107">
        <f t="shared" ref="Q7107:Q7170" si="334">IF($P7107="專員",1%,IF($P7107="副理",1.2%,IF($P7107="經理",1.5%,IF($P7107="協理",1.6%,0))))</f>
        <v>0.01</v>
      </c>
      <c r="R7107">
        <f t="shared" ref="R7107:R7170" si="335">$H7107*$Q7107</f>
        <v>172.20000000000002</v>
      </c>
    </row>
    <row r="7108" spans="1:18" ht="15.75" customHeight="1">
      <c r="A7108" s="19">
        <v>7107</v>
      </c>
      <c r="B7108" s="4">
        <v>4</v>
      </c>
      <c r="C7108" s="15">
        <v>258</v>
      </c>
      <c r="D7108" s="21">
        <v>2</v>
      </c>
      <c r="E7108" s="22">
        <v>45272</v>
      </c>
      <c r="F7108" s="23">
        <v>12</v>
      </c>
      <c r="G7108" s="24">
        <v>0.18</v>
      </c>
      <c r="H7108">
        <f>VLOOKUP($B7108,產品!$A$1:$E$61,4,FALSE)*(1-$G7108)*$F7108</f>
        <v>9840.0000000000018</v>
      </c>
      <c r="I7108" s="58">
        <f>$H7108-VLOOKUP($B7108,產品!$A$2:$E$61,5,FALSE)*F7108-$R7108</f>
        <v>4892.4000000000015</v>
      </c>
      <c r="J7108">
        <f t="shared" si="333"/>
        <v>2023</v>
      </c>
      <c r="P7108" t="str">
        <f>MID(VLOOKUP($D7108,業務!$A$1:$E$11,2,FALSE),FIND("/",VLOOKUP($D7108,業務!$A$1:$E$11,2,FALSE))+1,2)</f>
        <v>經理</v>
      </c>
      <c r="Q7108">
        <f t="shared" si="334"/>
        <v>1.4999999999999999E-2</v>
      </c>
      <c r="R7108">
        <f t="shared" si="335"/>
        <v>147.60000000000002</v>
      </c>
    </row>
    <row r="7109" spans="1:18" ht="15.75" customHeight="1">
      <c r="A7109" s="19">
        <v>7108</v>
      </c>
      <c r="B7109" s="4">
        <v>27</v>
      </c>
      <c r="C7109" s="15">
        <v>286</v>
      </c>
      <c r="D7109" s="21">
        <v>3</v>
      </c>
      <c r="E7109" s="22">
        <v>45272</v>
      </c>
      <c r="F7109" s="23">
        <v>13</v>
      </c>
      <c r="G7109" s="24">
        <v>0.19</v>
      </c>
      <c r="H7109">
        <f>VLOOKUP($B7109,產品!$A$1:$E$61,4,FALSE)*(1-$G7109)*$F7109</f>
        <v>73710</v>
      </c>
      <c r="I7109" s="58">
        <f>$H7109-VLOOKUP($B7109,產品!$A$2:$E$61,5,FALSE)*F7109-$R7109</f>
        <v>17930.64</v>
      </c>
      <c r="J7109">
        <f t="shared" si="333"/>
        <v>2023</v>
      </c>
      <c r="P7109" t="str">
        <f>MID(VLOOKUP($D7109,業務!$A$1:$E$11,2,FALSE),FIND("/",VLOOKUP($D7109,業務!$A$1:$E$11,2,FALSE))+1,2)</f>
        <v>協理</v>
      </c>
      <c r="Q7109">
        <f t="shared" si="334"/>
        <v>1.6E-2</v>
      </c>
      <c r="R7109">
        <f t="shared" si="335"/>
        <v>1179.3600000000001</v>
      </c>
    </row>
    <row r="7110" spans="1:18" ht="15.75" customHeight="1">
      <c r="A7110" s="19">
        <v>7109</v>
      </c>
      <c r="B7110" s="4">
        <v>39</v>
      </c>
      <c r="C7110" s="15">
        <v>140</v>
      </c>
      <c r="D7110" s="21">
        <v>8</v>
      </c>
      <c r="E7110" s="22">
        <v>45272</v>
      </c>
      <c r="F7110" s="26">
        <v>6</v>
      </c>
      <c r="G7110" s="24">
        <v>0.12</v>
      </c>
      <c r="H7110">
        <f>VLOOKUP($B7110,產品!$A$1:$E$61,4,FALSE)*(1-$G7110)*$F7110</f>
        <v>95040</v>
      </c>
      <c r="I7110" s="58">
        <f>$H7110-VLOOKUP($B7110,產品!$A$2:$E$61,5,FALSE)*F7110-$R7110</f>
        <v>23889.599999999999</v>
      </c>
      <c r="J7110">
        <f t="shared" si="333"/>
        <v>2023</v>
      </c>
      <c r="P7110" t="str">
        <f>MID(VLOOKUP($D7110,業務!$A$1:$E$11,2,FALSE),FIND("/",VLOOKUP($D7110,業務!$A$1:$E$11,2,FALSE))+1,2)</f>
        <v>專員</v>
      </c>
      <c r="Q7110">
        <f t="shared" si="334"/>
        <v>0.01</v>
      </c>
      <c r="R7110">
        <f t="shared" si="335"/>
        <v>950.4</v>
      </c>
    </row>
    <row r="7111" spans="1:18" ht="15.75" customHeight="1">
      <c r="A7111" s="19">
        <v>7110</v>
      </c>
      <c r="B7111" s="4">
        <v>13</v>
      </c>
      <c r="C7111" s="15">
        <v>11</v>
      </c>
      <c r="D7111" s="21">
        <v>10</v>
      </c>
      <c r="E7111" s="22">
        <v>45272</v>
      </c>
      <c r="F7111" s="26">
        <v>70</v>
      </c>
      <c r="G7111" s="24">
        <v>0.16</v>
      </c>
      <c r="H7111">
        <f>VLOOKUP($B7111,產品!$A$1:$E$61,4,FALSE)*(1-$G7111)*$F7111</f>
        <v>105840</v>
      </c>
      <c r="I7111" s="58">
        <f>$H7111-VLOOKUP($B7111,產品!$A$2:$E$61,5,FALSE)*F7111-$R7111</f>
        <v>54381.599999999999</v>
      </c>
      <c r="J7111">
        <f t="shared" si="333"/>
        <v>2023</v>
      </c>
      <c r="P7111" t="str">
        <f>MID(VLOOKUP($D7111,業務!$A$1:$E$11,2,FALSE),FIND("/",VLOOKUP($D7111,業務!$A$1:$E$11,2,FALSE))+1,2)</f>
        <v>專員</v>
      </c>
      <c r="Q7111">
        <f t="shared" si="334"/>
        <v>0.01</v>
      </c>
      <c r="R7111">
        <f t="shared" si="335"/>
        <v>1058.4000000000001</v>
      </c>
    </row>
    <row r="7112" spans="1:18" ht="15.75" customHeight="1">
      <c r="A7112" s="19">
        <v>7111</v>
      </c>
      <c r="B7112" s="4">
        <v>49</v>
      </c>
      <c r="C7112" s="15">
        <v>138</v>
      </c>
      <c r="D7112" s="21">
        <v>7</v>
      </c>
      <c r="E7112" s="33">
        <v>45272</v>
      </c>
      <c r="F7112" s="14">
        <v>5</v>
      </c>
      <c r="G7112" s="34">
        <v>0.19</v>
      </c>
      <c r="H7112">
        <f>VLOOKUP($B7112,產品!$A$1:$E$61,4,FALSE)*(1-$G7112)*$F7112</f>
        <v>60750</v>
      </c>
      <c r="I7112" s="58">
        <f>$H7112-VLOOKUP($B7112,產品!$A$2:$E$61,5,FALSE)*F7112-$R7112</f>
        <v>7521</v>
      </c>
      <c r="J7112">
        <f t="shared" si="333"/>
        <v>2023</v>
      </c>
      <c r="P7112" t="str">
        <f>MID(VLOOKUP($D7112,業務!$A$1:$E$11,2,FALSE),FIND("/",VLOOKUP($D7112,業務!$A$1:$E$11,2,FALSE))+1,2)</f>
        <v>副理</v>
      </c>
      <c r="Q7112">
        <f t="shared" si="334"/>
        <v>1.2E-2</v>
      </c>
      <c r="R7112">
        <f t="shared" si="335"/>
        <v>729</v>
      </c>
    </row>
    <row r="7113" spans="1:18" ht="15.75" customHeight="1">
      <c r="A7113" s="19">
        <v>7112</v>
      </c>
      <c r="B7113" s="4">
        <v>5</v>
      </c>
      <c r="C7113" s="15">
        <v>123</v>
      </c>
      <c r="D7113" s="21">
        <v>6</v>
      </c>
      <c r="E7113" s="22">
        <v>45273</v>
      </c>
      <c r="F7113" s="23">
        <v>30</v>
      </c>
      <c r="G7113" s="24">
        <v>0.2</v>
      </c>
      <c r="H7113">
        <f>VLOOKUP($B7113,產品!$A$1:$E$61,4,FALSE)*(1-$G7113)*$F7113</f>
        <v>24000</v>
      </c>
      <c r="I7113" s="58">
        <f>$H7113-VLOOKUP($B7113,產品!$A$2:$E$61,5,FALSE)*F7113-$R7113</f>
        <v>11760</v>
      </c>
      <c r="J7113">
        <f t="shared" si="333"/>
        <v>2023</v>
      </c>
      <c r="P7113" t="str">
        <f>MID(VLOOKUP($D7113,業務!$A$1:$E$11,2,FALSE),FIND("/",VLOOKUP($D7113,業務!$A$1:$E$11,2,FALSE))+1,2)</f>
        <v>專員</v>
      </c>
      <c r="Q7113">
        <f t="shared" si="334"/>
        <v>0.01</v>
      </c>
      <c r="R7113">
        <f t="shared" si="335"/>
        <v>240</v>
      </c>
    </row>
    <row r="7114" spans="1:18" ht="15.75" customHeight="1">
      <c r="A7114" s="19">
        <v>7113</v>
      </c>
      <c r="B7114" s="4">
        <v>42</v>
      </c>
      <c r="C7114" s="15">
        <v>2</v>
      </c>
      <c r="D7114" s="21">
        <v>1</v>
      </c>
      <c r="E7114" s="22">
        <v>45273</v>
      </c>
      <c r="F7114" s="26">
        <v>5</v>
      </c>
      <c r="G7114" s="24">
        <v>0.15</v>
      </c>
      <c r="H7114">
        <f>VLOOKUP($B7114,產品!$A$1:$E$61,4,FALSE)*(1-$G7114)*$F7114</f>
        <v>63750</v>
      </c>
      <c r="I7114" s="58">
        <f>$H7114-VLOOKUP($B7114,產品!$A$2:$E$61,5,FALSE)*F7114-$R7114</f>
        <v>14362.5</v>
      </c>
      <c r="J7114">
        <f t="shared" si="333"/>
        <v>2023</v>
      </c>
      <c r="P7114" t="str">
        <f>MID(VLOOKUP($D7114,業務!$A$1:$E$11,2,FALSE),FIND("/",VLOOKUP($D7114,業務!$A$1:$E$11,2,FALSE))+1,2)</f>
        <v>專員</v>
      </c>
      <c r="Q7114">
        <f t="shared" si="334"/>
        <v>0.01</v>
      </c>
      <c r="R7114">
        <f t="shared" si="335"/>
        <v>637.5</v>
      </c>
    </row>
    <row r="7115" spans="1:18" ht="15.75" customHeight="1">
      <c r="A7115" s="19">
        <v>7114</v>
      </c>
      <c r="B7115" s="4">
        <v>41</v>
      </c>
      <c r="C7115" s="15">
        <v>258</v>
      </c>
      <c r="D7115" s="21">
        <v>3</v>
      </c>
      <c r="E7115" s="22">
        <v>45274</v>
      </c>
      <c r="F7115" s="23">
        <v>2</v>
      </c>
      <c r="G7115" s="24">
        <v>0.15</v>
      </c>
      <c r="H7115">
        <f>VLOOKUP($B7115,產品!$A$1:$E$61,4,FALSE)*(1-$G7115)*$F7115</f>
        <v>20400</v>
      </c>
      <c r="I7115" s="58">
        <f>$H7115-VLOOKUP($B7115,產品!$A$2:$E$61,5,FALSE)*F7115-$R7115</f>
        <v>4473.6000000000004</v>
      </c>
      <c r="J7115">
        <f t="shared" si="333"/>
        <v>2023</v>
      </c>
      <c r="P7115" t="str">
        <f>MID(VLOOKUP($D7115,業務!$A$1:$E$11,2,FALSE),FIND("/",VLOOKUP($D7115,業務!$A$1:$E$11,2,FALSE))+1,2)</f>
        <v>協理</v>
      </c>
      <c r="Q7115">
        <f t="shared" si="334"/>
        <v>1.6E-2</v>
      </c>
      <c r="R7115">
        <f t="shared" si="335"/>
        <v>326.40000000000003</v>
      </c>
    </row>
    <row r="7116" spans="1:18" ht="15.75" customHeight="1">
      <c r="A7116" s="19">
        <v>7115</v>
      </c>
      <c r="B7116" s="4">
        <v>35</v>
      </c>
      <c r="C7116" s="15">
        <v>291</v>
      </c>
      <c r="D7116" s="21">
        <v>10</v>
      </c>
      <c r="E7116" s="33">
        <v>45274</v>
      </c>
      <c r="F7116" s="14">
        <v>6</v>
      </c>
      <c r="G7116" s="34">
        <v>0.18</v>
      </c>
      <c r="H7116">
        <f>VLOOKUP($B7116,產品!$A$1:$E$61,4,FALSE)*(1-$G7116)*$F7116</f>
        <v>41820.000000000007</v>
      </c>
      <c r="I7116" s="58">
        <f>$H7116-VLOOKUP($B7116,產品!$A$2:$E$61,5,FALSE)*F7116-$R7116</f>
        <v>10801.800000000007</v>
      </c>
      <c r="J7116">
        <f t="shared" si="333"/>
        <v>2023</v>
      </c>
      <c r="P7116" t="str">
        <f>MID(VLOOKUP($D7116,業務!$A$1:$E$11,2,FALSE),FIND("/",VLOOKUP($D7116,業務!$A$1:$E$11,2,FALSE))+1,2)</f>
        <v>專員</v>
      </c>
      <c r="Q7116">
        <f t="shared" si="334"/>
        <v>0.01</v>
      </c>
      <c r="R7116">
        <f t="shared" si="335"/>
        <v>418.2000000000001</v>
      </c>
    </row>
    <row r="7117" spans="1:18" ht="15.75" customHeight="1">
      <c r="A7117" s="19">
        <v>7116</v>
      </c>
      <c r="B7117" s="4">
        <v>4</v>
      </c>
      <c r="C7117" s="15">
        <v>119</v>
      </c>
      <c r="D7117" s="21">
        <v>8</v>
      </c>
      <c r="E7117" s="33">
        <v>45274</v>
      </c>
      <c r="F7117" s="14">
        <v>70</v>
      </c>
      <c r="G7117" s="34">
        <v>0.18</v>
      </c>
      <c r="H7117">
        <f>VLOOKUP($B7117,產品!$A$1:$E$61,4,FALSE)*(1-$G7117)*$F7117</f>
        <v>57400.000000000007</v>
      </c>
      <c r="I7117" s="58">
        <f>$H7117-VLOOKUP($B7117,產品!$A$2:$E$61,5,FALSE)*F7117-$R7117</f>
        <v>28826.000000000007</v>
      </c>
      <c r="J7117">
        <f t="shared" si="333"/>
        <v>2023</v>
      </c>
      <c r="P7117" t="str">
        <f>MID(VLOOKUP($D7117,業務!$A$1:$E$11,2,FALSE),FIND("/",VLOOKUP($D7117,業務!$A$1:$E$11,2,FALSE))+1,2)</f>
        <v>專員</v>
      </c>
      <c r="Q7117">
        <f t="shared" si="334"/>
        <v>0.01</v>
      </c>
      <c r="R7117">
        <f t="shared" si="335"/>
        <v>574.00000000000011</v>
      </c>
    </row>
    <row r="7118" spans="1:18" ht="15.75" customHeight="1">
      <c r="A7118" s="19">
        <v>7117</v>
      </c>
      <c r="B7118" s="4">
        <v>32</v>
      </c>
      <c r="C7118" s="15">
        <v>122</v>
      </c>
      <c r="D7118" s="21">
        <v>7</v>
      </c>
      <c r="E7118" s="22">
        <v>45275</v>
      </c>
      <c r="F7118" s="23">
        <v>15</v>
      </c>
      <c r="G7118" s="24">
        <v>0.08</v>
      </c>
      <c r="H7118">
        <f>VLOOKUP($B7118,產品!$A$1:$E$61,4,FALSE)*(1-$G7118)*$F7118</f>
        <v>103500</v>
      </c>
      <c r="I7118" s="58">
        <f>$H7118-VLOOKUP($B7118,產品!$A$2:$E$61,5,FALSE)*F7118-$R7118</f>
        <v>34758</v>
      </c>
      <c r="J7118">
        <f t="shared" si="333"/>
        <v>2023</v>
      </c>
      <c r="P7118" t="str">
        <f>MID(VLOOKUP($D7118,業務!$A$1:$E$11,2,FALSE),FIND("/",VLOOKUP($D7118,業務!$A$1:$E$11,2,FALSE))+1,2)</f>
        <v>副理</v>
      </c>
      <c r="Q7118">
        <f t="shared" si="334"/>
        <v>1.2E-2</v>
      </c>
      <c r="R7118">
        <f t="shared" si="335"/>
        <v>1242</v>
      </c>
    </row>
    <row r="7119" spans="1:18" ht="15.75" customHeight="1">
      <c r="A7119" s="19">
        <v>7118</v>
      </c>
      <c r="B7119" s="4">
        <v>21</v>
      </c>
      <c r="C7119" s="15">
        <v>112</v>
      </c>
      <c r="D7119" s="21">
        <v>1</v>
      </c>
      <c r="E7119" s="22">
        <v>45275</v>
      </c>
      <c r="F7119" s="23">
        <v>90</v>
      </c>
      <c r="G7119" s="24">
        <v>0.16</v>
      </c>
      <c r="H7119">
        <f>VLOOKUP($B7119,產品!$A$1:$E$61,4,FALSE)*(1-$G7119)*$F7119</f>
        <v>136080</v>
      </c>
      <c r="I7119" s="58">
        <f>$H7119-VLOOKUP($B7119,產品!$A$2:$E$61,5,FALSE)*F7119-$R7119</f>
        <v>69919.199999999997</v>
      </c>
      <c r="J7119">
        <f t="shared" si="333"/>
        <v>2023</v>
      </c>
      <c r="P7119" t="str">
        <f>MID(VLOOKUP($D7119,業務!$A$1:$E$11,2,FALSE),FIND("/",VLOOKUP($D7119,業務!$A$1:$E$11,2,FALSE))+1,2)</f>
        <v>專員</v>
      </c>
      <c r="Q7119">
        <f t="shared" si="334"/>
        <v>0.01</v>
      </c>
      <c r="R7119">
        <f t="shared" si="335"/>
        <v>1360.8</v>
      </c>
    </row>
    <row r="7120" spans="1:18" ht="15.75" customHeight="1">
      <c r="A7120" s="19">
        <v>7119</v>
      </c>
      <c r="B7120" s="4">
        <v>8</v>
      </c>
      <c r="C7120" s="15">
        <v>11</v>
      </c>
      <c r="D7120" s="21">
        <v>8</v>
      </c>
      <c r="E7120" s="22">
        <v>45275</v>
      </c>
      <c r="F7120" s="23">
        <v>31</v>
      </c>
      <c r="G7120" s="24">
        <v>0.14000000000000001</v>
      </c>
      <c r="H7120">
        <f>VLOOKUP($B7120,產品!$A$1:$E$61,4,FALSE)*(1-$G7120)*$F7120</f>
        <v>26660</v>
      </c>
      <c r="I7120" s="58">
        <f>$H7120-VLOOKUP($B7120,產品!$A$2:$E$61,5,FALSE)*F7120-$R7120</f>
        <v>13993.4</v>
      </c>
      <c r="J7120">
        <f t="shared" si="333"/>
        <v>2023</v>
      </c>
      <c r="P7120" t="str">
        <f>MID(VLOOKUP($D7120,業務!$A$1:$E$11,2,FALSE),FIND("/",VLOOKUP($D7120,業務!$A$1:$E$11,2,FALSE))+1,2)</f>
        <v>專員</v>
      </c>
      <c r="Q7120">
        <f t="shared" si="334"/>
        <v>0.01</v>
      </c>
      <c r="R7120">
        <f t="shared" si="335"/>
        <v>266.60000000000002</v>
      </c>
    </row>
    <row r="7121" spans="1:18" ht="15.75" customHeight="1">
      <c r="A7121" s="19">
        <v>7120</v>
      </c>
      <c r="B7121" s="4">
        <v>43</v>
      </c>
      <c r="C7121" s="15">
        <v>1</v>
      </c>
      <c r="D7121" s="21">
        <v>8</v>
      </c>
      <c r="E7121" s="22">
        <v>45275</v>
      </c>
      <c r="F7121" s="23">
        <v>1</v>
      </c>
      <c r="G7121" s="24">
        <v>0.17</v>
      </c>
      <c r="H7121">
        <f>VLOOKUP($B7121,產品!$A$1:$E$61,4,FALSE)*(1-$G7121)*$F7121</f>
        <v>14940</v>
      </c>
      <c r="I7121" s="58">
        <f>$H7121-VLOOKUP($B7121,產品!$A$2:$E$61,5,FALSE)*F7121-$R7121</f>
        <v>3090.6</v>
      </c>
      <c r="J7121">
        <f t="shared" si="333"/>
        <v>2023</v>
      </c>
      <c r="P7121" t="str">
        <f>MID(VLOOKUP($D7121,業務!$A$1:$E$11,2,FALSE),FIND("/",VLOOKUP($D7121,業務!$A$1:$E$11,2,FALSE))+1,2)</f>
        <v>專員</v>
      </c>
      <c r="Q7121">
        <f t="shared" si="334"/>
        <v>0.01</v>
      </c>
      <c r="R7121">
        <f t="shared" si="335"/>
        <v>149.4</v>
      </c>
    </row>
    <row r="7122" spans="1:18" ht="15.75" customHeight="1">
      <c r="A7122" s="19">
        <v>7121</v>
      </c>
      <c r="B7122" s="4">
        <v>29</v>
      </c>
      <c r="C7122" s="15">
        <v>10</v>
      </c>
      <c r="D7122" s="21">
        <v>2</v>
      </c>
      <c r="E7122" s="22">
        <v>45275</v>
      </c>
      <c r="F7122" s="23">
        <v>3</v>
      </c>
      <c r="G7122" s="24">
        <v>0.14000000000000001</v>
      </c>
      <c r="H7122">
        <f>VLOOKUP($B7122,產品!$A$1:$E$61,4,FALSE)*(1-$G7122)*$F7122</f>
        <v>15480</v>
      </c>
      <c r="I7122" s="58">
        <f>$H7122-VLOOKUP($B7122,產品!$A$2:$E$61,5,FALSE)*F7122-$R7122</f>
        <v>4447.8</v>
      </c>
      <c r="J7122">
        <f t="shared" si="333"/>
        <v>2023</v>
      </c>
      <c r="P7122" t="str">
        <f>MID(VLOOKUP($D7122,業務!$A$1:$E$11,2,FALSE),FIND("/",VLOOKUP($D7122,業務!$A$1:$E$11,2,FALSE))+1,2)</f>
        <v>經理</v>
      </c>
      <c r="Q7122">
        <f t="shared" si="334"/>
        <v>1.4999999999999999E-2</v>
      </c>
      <c r="R7122">
        <f t="shared" si="335"/>
        <v>232.2</v>
      </c>
    </row>
    <row r="7123" spans="1:18" ht="15.75" customHeight="1">
      <c r="A7123" s="19">
        <v>7122</v>
      </c>
      <c r="B7123" s="4">
        <v>58</v>
      </c>
      <c r="C7123" s="15">
        <v>282</v>
      </c>
      <c r="D7123" s="21">
        <v>2</v>
      </c>
      <c r="E7123" s="33">
        <v>45275</v>
      </c>
      <c r="F7123" s="14">
        <v>4</v>
      </c>
      <c r="G7123" s="34">
        <v>0.05</v>
      </c>
      <c r="H7123">
        <f>VLOOKUP($B7123,產品!$A$1:$E$61,4,FALSE)*(1-$G7123)*$F7123</f>
        <v>79800</v>
      </c>
      <c r="I7123" s="58">
        <f>$H7123-VLOOKUP($B7123,產品!$A$2:$E$61,5,FALSE)*F7123-$R7123</f>
        <v>19803.000000000007</v>
      </c>
      <c r="J7123">
        <f t="shared" si="333"/>
        <v>2023</v>
      </c>
      <c r="P7123" t="str">
        <f>MID(VLOOKUP($D7123,業務!$A$1:$E$11,2,FALSE),FIND("/",VLOOKUP($D7123,業務!$A$1:$E$11,2,FALSE))+1,2)</f>
        <v>經理</v>
      </c>
      <c r="Q7123">
        <f t="shared" si="334"/>
        <v>1.4999999999999999E-2</v>
      </c>
      <c r="R7123">
        <f t="shared" si="335"/>
        <v>1197</v>
      </c>
    </row>
    <row r="7124" spans="1:18" ht="15.75" customHeight="1">
      <c r="A7124" s="19">
        <v>7123</v>
      </c>
      <c r="B7124" s="4">
        <v>60</v>
      </c>
      <c r="C7124" s="15">
        <v>7</v>
      </c>
      <c r="D7124" s="21">
        <v>1</v>
      </c>
      <c r="E7124" s="33">
        <v>45276</v>
      </c>
      <c r="F7124" s="14">
        <v>5</v>
      </c>
      <c r="G7124" s="34">
        <v>0.17</v>
      </c>
      <c r="H7124">
        <f>VLOOKUP($B7124,產品!$A$1:$E$61,4,FALSE)*(1-$G7124)*$F7124</f>
        <v>103750</v>
      </c>
      <c r="I7124" s="58">
        <f>$H7124-VLOOKUP($B7124,產品!$A$2:$E$61,5,FALSE)*F7124-$R7124</f>
        <v>15212.5</v>
      </c>
      <c r="J7124">
        <f t="shared" si="333"/>
        <v>2023</v>
      </c>
      <c r="P7124" t="str">
        <f>MID(VLOOKUP($D7124,業務!$A$1:$E$11,2,FALSE),FIND("/",VLOOKUP($D7124,業務!$A$1:$E$11,2,FALSE))+1,2)</f>
        <v>專員</v>
      </c>
      <c r="Q7124">
        <f t="shared" si="334"/>
        <v>0.01</v>
      </c>
      <c r="R7124">
        <f t="shared" si="335"/>
        <v>1037.5</v>
      </c>
    </row>
    <row r="7125" spans="1:18" ht="15.75" customHeight="1">
      <c r="A7125" s="19">
        <v>7124</v>
      </c>
      <c r="B7125" s="4">
        <v>33</v>
      </c>
      <c r="C7125" s="15">
        <v>138</v>
      </c>
      <c r="D7125" s="21">
        <v>2</v>
      </c>
      <c r="E7125" s="22">
        <v>45277</v>
      </c>
      <c r="F7125" s="23">
        <v>35</v>
      </c>
      <c r="G7125" s="24">
        <v>7.0000000000000007E-2</v>
      </c>
      <c r="H7125">
        <f>VLOOKUP($B7125,產品!$A$1:$E$61,4,FALSE)*(1-$G7125)*$F7125</f>
        <v>244124.99999999997</v>
      </c>
      <c r="I7125" s="58">
        <f>$H7125-VLOOKUP($B7125,產品!$A$2:$E$61,5,FALSE)*F7125-$R7125</f>
        <v>82963.124999999971</v>
      </c>
      <c r="J7125">
        <f t="shared" si="333"/>
        <v>2023</v>
      </c>
      <c r="P7125" t="str">
        <f>MID(VLOOKUP($D7125,業務!$A$1:$E$11,2,FALSE),FIND("/",VLOOKUP($D7125,業務!$A$1:$E$11,2,FALSE))+1,2)</f>
        <v>經理</v>
      </c>
      <c r="Q7125">
        <f t="shared" si="334"/>
        <v>1.4999999999999999E-2</v>
      </c>
      <c r="R7125">
        <f t="shared" si="335"/>
        <v>3661.8749999999995</v>
      </c>
    </row>
    <row r="7126" spans="1:18" ht="15.75" customHeight="1">
      <c r="A7126" s="19">
        <v>7125</v>
      </c>
      <c r="B7126" s="4">
        <v>58</v>
      </c>
      <c r="C7126" s="15">
        <v>285</v>
      </c>
      <c r="D7126" s="21">
        <v>8</v>
      </c>
      <c r="E7126" s="22">
        <v>45277</v>
      </c>
      <c r="F7126" s="23">
        <v>10</v>
      </c>
      <c r="G7126" s="24">
        <v>0.12</v>
      </c>
      <c r="H7126">
        <f>VLOOKUP($B7126,產品!$A$1:$E$61,4,FALSE)*(1-$G7126)*$F7126</f>
        <v>184800</v>
      </c>
      <c r="I7126" s="58">
        <f>$H7126-VLOOKUP($B7126,產品!$A$2:$E$61,5,FALSE)*F7126-$R7126</f>
        <v>35952.000000000029</v>
      </c>
      <c r="J7126">
        <f t="shared" si="333"/>
        <v>2023</v>
      </c>
      <c r="P7126" t="str">
        <f>MID(VLOOKUP($D7126,業務!$A$1:$E$11,2,FALSE),FIND("/",VLOOKUP($D7126,業務!$A$1:$E$11,2,FALSE))+1,2)</f>
        <v>專員</v>
      </c>
      <c r="Q7126">
        <f t="shared" si="334"/>
        <v>0.01</v>
      </c>
      <c r="R7126">
        <f t="shared" si="335"/>
        <v>1848</v>
      </c>
    </row>
    <row r="7127" spans="1:18" ht="15.75" customHeight="1">
      <c r="A7127" s="19">
        <v>7126</v>
      </c>
      <c r="B7127" s="4">
        <v>5</v>
      </c>
      <c r="C7127" s="15">
        <v>276</v>
      </c>
      <c r="D7127" s="21">
        <v>8</v>
      </c>
      <c r="E7127" s="22">
        <v>45277</v>
      </c>
      <c r="F7127" s="23">
        <v>100</v>
      </c>
      <c r="G7127" s="24">
        <v>0.12</v>
      </c>
      <c r="H7127">
        <f>VLOOKUP($B7127,產品!$A$1:$E$61,4,FALSE)*(1-$G7127)*$F7127</f>
        <v>88000</v>
      </c>
      <c r="I7127" s="58">
        <f>$H7127-VLOOKUP($B7127,產品!$A$2:$E$61,5,FALSE)*F7127-$R7127</f>
        <v>47120</v>
      </c>
      <c r="J7127">
        <f t="shared" si="333"/>
        <v>2023</v>
      </c>
      <c r="P7127" t="str">
        <f>MID(VLOOKUP($D7127,業務!$A$1:$E$11,2,FALSE),FIND("/",VLOOKUP($D7127,業務!$A$1:$E$11,2,FALSE))+1,2)</f>
        <v>專員</v>
      </c>
      <c r="Q7127">
        <f t="shared" si="334"/>
        <v>0.01</v>
      </c>
      <c r="R7127">
        <f t="shared" si="335"/>
        <v>880</v>
      </c>
    </row>
    <row r="7128" spans="1:18" ht="15.75" customHeight="1">
      <c r="A7128" s="19">
        <v>7127</v>
      </c>
      <c r="B7128" s="4">
        <v>26</v>
      </c>
      <c r="C7128" s="15">
        <v>281</v>
      </c>
      <c r="D7128" s="21">
        <v>1</v>
      </c>
      <c r="E7128" s="22">
        <v>45277</v>
      </c>
      <c r="F7128" s="23">
        <v>6</v>
      </c>
      <c r="G7128" s="24">
        <v>0.2</v>
      </c>
      <c r="H7128">
        <f>VLOOKUP($B7128,產品!$A$1:$E$61,4,FALSE)*(1-$G7128)*$F7128</f>
        <v>31200</v>
      </c>
      <c r="I7128" s="58">
        <f>$H7128-VLOOKUP($B7128,產品!$A$2:$E$61,5,FALSE)*F7128-$R7128</f>
        <v>7488</v>
      </c>
      <c r="J7128">
        <f t="shared" si="333"/>
        <v>2023</v>
      </c>
      <c r="P7128" t="str">
        <f>MID(VLOOKUP($D7128,業務!$A$1:$E$11,2,FALSE),FIND("/",VLOOKUP($D7128,業務!$A$1:$E$11,2,FALSE))+1,2)</f>
        <v>專員</v>
      </c>
      <c r="Q7128">
        <f t="shared" si="334"/>
        <v>0.01</v>
      </c>
      <c r="R7128">
        <f t="shared" si="335"/>
        <v>312</v>
      </c>
    </row>
    <row r="7129" spans="1:18" ht="15.75" customHeight="1">
      <c r="A7129" s="19">
        <v>7128</v>
      </c>
      <c r="B7129" s="4">
        <v>8</v>
      </c>
      <c r="C7129" s="15">
        <v>134</v>
      </c>
      <c r="D7129" s="21">
        <v>1</v>
      </c>
      <c r="E7129" s="22">
        <v>45277</v>
      </c>
      <c r="F7129" s="23">
        <v>175</v>
      </c>
      <c r="G7129" s="24">
        <v>0.14000000000000001</v>
      </c>
      <c r="H7129">
        <f>VLOOKUP($B7129,產品!$A$1:$E$61,4,FALSE)*(1-$G7129)*$F7129</f>
        <v>150500</v>
      </c>
      <c r="I7129" s="58">
        <f>$H7129-VLOOKUP($B7129,產品!$A$2:$E$61,5,FALSE)*F7129-$R7129</f>
        <v>78995</v>
      </c>
      <c r="J7129">
        <f t="shared" si="333"/>
        <v>2023</v>
      </c>
      <c r="P7129" t="str">
        <f>MID(VLOOKUP($D7129,業務!$A$1:$E$11,2,FALSE),FIND("/",VLOOKUP($D7129,業務!$A$1:$E$11,2,FALSE))+1,2)</f>
        <v>專員</v>
      </c>
      <c r="Q7129">
        <f t="shared" si="334"/>
        <v>0.01</v>
      </c>
      <c r="R7129">
        <f t="shared" si="335"/>
        <v>1505</v>
      </c>
    </row>
    <row r="7130" spans="1:18" ht="15.75" customHeight="1">
      <c r="A7130" s="19">
        <v>7129</v>
      </c>
      <c r="B7130" s="4">
        <v>25</v>
      </c>
      <c r="C7130" s="15">
        <v>138</v>
      </c>
      <c r="D7130" s="21">
        <v>5</v>
      </c>
      <c r="E7130" s="33">
        <v>45277</v>
      </c>
      <c r="F7130" s="14">
        <v>5</v>
      </c>
      <c r="G7130" s="34">
        <v>0.05</v>
      </c>
      <c r="H7130">
        <f>VLOOKUP($B7130,產品!$A$1:$E$61,4,FALSE)*(1-$G7130)*$F7130</f>
        <v>28500</v>
      </c>
      <c r="I7130" s="58">
        <f>$H7130-VLOOKUP($B7130,產品!$A$2:$E$61,5,FALSE)*F7130-$R7130</f>
        <v>10215</v>
      </c>
      <c r="J7130">
        <f t="shared" si="333"/>
        <v>2023</v>
      </c>
      <c r="P7130" t="str">
        <f>MID(VLOOKUP($D7130,業務!$A$1:$E$11,2,FALSE),FIND("/",VLOOKUP($D7130,業務!$A$1:$E$11,2,FALSE))+1,2)</f>
        <v>專員</v>
      </c>
      <c r="Q7130">
        <f t="shared" si="334"/>
        <v>0.01</v>
      </c>
      <c r="R7130">
        <f t="shared" si="335"/>
        <v>285</v>
      </c>
    </row>
    <row r="7131" spans="1:18" ht="15.75" customHeight="1">
      <c r="A7131" s="19">
        <v>7130</v>
      </c>
      <c r="B7131" s="4">
        <v>7</v>
      </c>
      <c r="C7131" s="15">
        <v>284</v>
      </c>
      <c r="D7131" s="21">
        <v>3</v>
      </c>
      <c r="E7131" s="33">
        <v>45277</v>
      </c>
      <c r="F7131" s="14">
        <v>90</v>
      </c>
      <c r="G7131" s="34">
        <v>0.09</v>
      </c>
      <c r="H7131">
        <f>VLOOKUP($B7131,產品!$A$1:$E$61,4,FALSE)*(1-$G7131)*$F7131</f>
        <v>81900</v>
      </c>
      <c r="I7131" s="58">
        <f>$H7131-VLOOKUP($B7131,產品!$A$2:$E$61,5,FALSE)*F7131-$R7131</f>
        <v>44589.599999999999</v>
      </c>
      <c r="J7131">
        <f t="shared" si="333"/>
        <v>2023</v>
      </c>
      <c r="P7131" t="str">
        <f>MID(VLOOKUP($D7131,業務!$A$1:$E$11,2,FALSE),FIND("/",VLOOKUP($D7131,業務!$A$1:$E$11,2,FALSE))+1,2)</f>
        <v>協理</v>
      </c>
      <c r="Q7131">
        <f t="shared" si="334"/>
        <v>1.6E-2</v>
      </c>
      <c r="R7131">
        <f t="shared" si="335"/>
        <v>1310.4000000000001</v>
      </c>
    </row>
    <row r="7132" spans="1:18" ht="15.75" customHeight="1">
      <c r="A7132" s="19">
        <v>7131</v>
      </c>
      <c r="B7132" s="4">
        <v>5</v>
      </c>
      <c r="C7132" s="15">
        <v>278</v>
      </c>
      <c r="D7132" s="21">
        <v>2</v>
      </c>
      <c r="E7132" s="22">
        <v>45278</v>
      </c>
      <c r="F7132" s="23">
        <v>60</v>
      </c>
      <c r="G7132" s="24">
        <v>0.16</v>
      </c>
      <c r="H7132">
        <f>VLOOKUP($B7132,產品!$A$1:$E$61,4,FALSE)*(1-$G7132)*$F7132</f>
        <v>50400</v>
      </c>
      <c r="I7132" s="58">
        <f>$H7132-VLOOKUP($B7132,產品!$A$2:$E$61,5,FALSE)*F7132-$R7132</f>
        <v>25644</v>
      </c>
      <c r="J7132">
        <f t="shared" si="333"/>
        <v>2023</v>
      </c>
      <c r="P7132" t="str">
        <f>MID(VLOOKUP($D7132,業務!$A$1:$E$11,2,FALSE),FIND("/",VLOOKUP($D7132,業務!$A$1:$E$11,2,FALSE))+1,2)</f>
        <v>經理</v>
      </c>
      <c r="Q7132">
        <f t="shared" si="334"/>
        <v>1.4999999999999999E-2</v>
      </c>
      <c r="R7132">
        <f t="shared" si="335"/>
        <v>756</v>
      </c>
    </row>
    <row r="7133" spans="1:18" ht="15.75" customHeight="1">
      <c r="A7133" s="19">
        <v>7132</v>
      </c>
      <c r="B7133" s="4">
        <v>43</v>
      </c>
      <c r="C7133" s="15">
        <v>114</v>
      </c>
      <c r="D7133" s="21">
        <v>7</v>
      </c>
      <c r="E7133" s="33">
        <v>45278</v>
      </c>
      <c r="F7133" s="14">
        <v>5</v>
      </c>
      <c r="G7133" s="34">
        <v>0.05</v>
      </c>
      <c r="H7133">
        <f>VLOOKUP($B7133,產品!$A$1:$E$61,4,FALSE)*(1-$G7133)*$F7133</f>
        <v>85500</v>
      </c>
      <c r="I7133" s="58">
        <f>$H7133-VLOOKUP($B7133,產品!$A$2:$E$61,5,FALSE)*F7133-$R7133</f>
        <v>25974</v>
      </c>
      <c r="J7133">
        <f t="shared" si="333"/>
        <v>2023</v>
      </c>
      <c r="P7133" t="str">
        <f>MID(VLOOKUP($D7133,業務!$A$1:$E$11,2,FALSE),FIND("/",VLOOKUP($D7133,業務!$A$1:$E$11,2,FALSE))+1,2)</f>
        <v>副理</v>
      </c>
      <c r="Q7133">
        <f t="shared" si="334"/>
        <v>1.2E-2</v>
      </c>
      <c r="R7133">
        <f t="shared" si="335"/>
        <v>1026</v>
      </c>
    </row>
    <row r="7134" spans="1:18" ht="15.75" customHeight="1">
      <c r="A7134" s="19">
        <v>7133</v>
      </c>
      <c r="B7134" s="4">
        <v>53</v>
      </c>
      <c r="C7134" s="15">
        <v>280</v>
      </c>
      <c r="D7134" s="21">
        <v>1</v>
      </c>
      <c r="E7134" s="22">
        <v>45279</v>
      </c>
      <c r="F7134" s="26">
        <v>3</v>
      </c>
      <c r="G7134" s="24">
        <v>0.13</v>
      </c>
      <c r="H7134">
        <f>VLOOKUP($B7134,產品!$A$1:$E$61,4,FALSE)*(1-$G7134)*$F7134</f>
        <v>39150</v>
      </c>
      <c r="I7134" s="58">
        <f>$H7134-VLOOKUP($B7134,產品!$A$2:$E$61,5,FALSE)*F7134-$R7134</f>
        <v>7258.5</v>
      </c>
      <c r="J7134">
        <f t="shared" si="333"/>
        <v>2023</v>
      </c>
      <c r="P7134" t="str">
        <f>MID(VLOOKUP($D7134,業務!$A$1:$E$11,2,FALSE),FIND("/",VLOOKUP($D7134,業務!$A$1:$E$11,2,FALSE))+1,2)</f>
        <v>專員</v>
      </c>
      <c r="Q7134">
        <f t="shared" si="334"/>
        <v>0.01</v>
      </c>
      <c r="R7134">
        <f t="shared" si="335"/>
        <v>391.5</v>
      </c>
    </row>
    <row r="7135" spans="1:18" ht="15.75" customHeight="1">
      <c r="A7135" s="19">
        <v>7134</v>
      </c>
      <c r="B7135" s="4">
        <v>38</v>
      </c>
      <c r="C7135" s="15">
        <v>259</v>
      </c>
      <c r="D7135" s="21">
        <v>9</v>
      </c>
      <c r="E7135" s="33">
        <v>45279</v>
      </c>
      <c r="F7135" s="14">
        <v>13</v>
      </c>
      <c r="G7135" s="34">
        <v>0.05</v>
      </c>
      <c r="H7135">
        <f>VLOOKUP($B7135,產品!$A$1:$E$61,4,FALSE)*(1-$G7135)*$F7135</f>
        <v>185250</v>
      </c>
      <c r="I7135" s="58">
        <f>$H7135-VLOOKUP($B7135,產品!$A$2:$E$61,5,FALSE)*F7135-$R7135</f>
        <v>55721.25</v>
      </c>
      <c r="J7135">
        <f t="shared" si="333"/>
        <v>2023</v>
      </c>
      <c r="P7135" t="str">
        <f>MID(VLOOKUP($D7135,業務!$A$1:$E$11,2,FALSE),FIND("/",VLOOKUP($D7135,業務!$A$1:$E$11,2,FALSE))+1,2)</f>
        <v>經理</v>
      </c>
      <c r="Q7135">
        <f t="shared" si="334"/>
        <v>1.4999999999999999E-2</v>
      </c>
      <c r="R7135">
        <f t="shared" si="335"/>
        <v>2778.75</v>
      </c>
    </row>
    <row r="7136" spans="1:18" ht="15.75" customHeight="1">
      <c r="A7136" s="19">
        <v>7135</v>
      </c>
      <c r="B7136" s="4">
        <v>13</v>
      </c>
      <c r="C7136" s="15">
        <v>6</v>
      </c>
      <c r="D7136" s="21">
        <v>8</v>
      </c>
      <c r="E7136" s="33">
        <v>45279</v>
      </c>
      <c r="F7136" s="14">
        <v>50</v>
      </c>
      <c r="G7136" s="34">
        <v>0.14000000000000001</v>
      </c>
      <c r="H7136">
        <f>VLOOKUP($B7136,產品!$A$1:$E$61,4,FALSE)*(1-$G7136)*$F7136</f>
        <v>77400</v>
      </c>
      <c r="I7136" s="58">
        <f>$H7136-VLOOKUP($B7136,產品!$A$2:$E$61,5,FALSE)*F7136-$R7136</f>
        <v>40626</v>
      </c>
      <c r="J7136">
        <f t="shared" si="333"/>
        <v>2023</v>
      </c>
      <c r="P7136" t="str">
        <f>MID(VLOOKUP($D7136,業務!$A$1:$E$11,2,FALSE),FIND("/",VLOOKUP($D7136,業務!$A$1:$E$11,2,FALSE))+1,2)</f>
        <v>專員</v>
      </c>
      <c r="Q7136">
        <f t="shared" si="334"/>
        <v>0.01</v>
      </c>
      <c r="R7136">
        <f t="shared" si="335"/>
        <v>774</v>
      </c>
    </row>
    <row r="7137" spans="1:18" ht="15.75" customHeight="1">
      <c r="A7137" s="19">
        <v>7136</v>
      </c>
      <c r="B7137" s="4">
        <v>26</v>
      </c>
      <c r="C7137" s="15">
        <v>282</v>
      </c>
      <c r="D7137" s="21">
        <v>5</v>
      </c>
      <c r="E7137" s="22">
        <v>45280</v>
      </c>
      <c r="F7137" s="23">
        <v>9</v>
      </c>
      <c r="G7137" s="24">
        <v>0.12</v>
      </c>
      <c r="H7137">
        <f>VLOOKUP($B7137,產品!$A$1:$E$61,4,FALSE)*(1-$G7137)*$F7137</f>
        <v>51480</v>
      </c>
      <c r="I7137" s="58">
        <f>$H7137-VLOOKUP($B7137,產品!$A$2:$E$61,5,FALSE)*F7137-$R7137</f>
        <v>15865.2</v>
      </c>
      <c r="J7137">
        <f t="shared" si="333"/>
        <v>2023</v>
      </c>
      <c r="P7137" t="str">
        <f>MID(VLOOKUP($D7137,業務!$A$1:$E$11,2,FALSE),FIND("/",VLOOKUP($D7137,業務!$A$1:$E$11,2,FALSE))+1,2)</f>
        <v>專員</v>
      </c>
      <c r="Q7137">
        <f t="shared" si="334"/>
        <v>0.01</v>
      </c>
      <c r="R7137">
        <f t="shared" si="335"/>
        <v>514.79999999999995</v>
      </c>
    </row>
    <row r="7138" spans="1:18" ht="15.75" customHeight="1">
      <c r="A7138" s="19">
        <v>7137</v>
      </c>
      <c r="B7138" s="4">
        <v>56</v>
      </c>
      <c r="C7138" s="15">
        <v>135</v>
      </c>
      <c r="D7138" s="21">
        <v>6</v>
      </c>
      <c r="E7138" s="22">
        <v>45280</v>
      </c>
      <c r="F7138" s="23">
        <v>12</v>
      </c>
      <c r="G7138" s="24">
        <v>0.11</v>
      </c>
      <c r="H7138">
        <f>VLOOKUP($B7138,產品!$A$1:$E$61,4,FALSE)*(1-$G7138)*$F7138</f>
        <v>234960</v>
      </c>
      <c r="I7138" s="58">
        <f>$H7138-VLOOKUP($B7138,產品!$A$2:$E$61,5,FALSE)*F7138-$R7138</f>
        <v>47810.400000000031</v>
      </c>
      <c r="J7138">
        <f t="shared" si="333"/>
        <v>2023</v>
      </c>
      <c r="P7138" t="str">
        <f>MID(VLOOKUP($D7138,業務!$A$1:$E$11,2,FALSE),FIND("/",VLOOKUP($D7138,業務!$A$1:$E$11,2,FALSE))+1,2)</f>
        <v>專員</v>
      </c>
      <c r="Q7138">
        <f t="shared" si="334"/>
        <v>0.01</v>
      </c>
      <c r="R7138">
        <f t="shared" si="335"/>
        <v>2349.6</v>
      </c>
    </row>
    <row r="7139" spans="1:18" ht="15.75" customHeight="1">
      <c r="A7139" s="19">
        <v>7138</v>
      </c>
      <c r="B7139" s="4">
        <v>33</v>
      </c>
      <c r="C7139" s="15">
        <v>257</v>
      </c>
      <c r="D7139" s="21">
        <v>1</v>
      </c>
      <c r="E7139" s="22">
        <v>45280</v>
      </c>
      <c r="F7139" s="23">
        <v>8</v>
      </c>
      <c r="G7139" s="24">
        <v>0.1</v>
      </c>
      <c r="H7139">
        <f>VLOOKUP($B7139,產品!$A$1:$E$61,4,FALSE)*(1-$G7139)*$F7139</f>
        <v>54000</v>
      </c>
      <c r="I7139" s="58">
        <f>$H7139-VLOOKUP($B7139,產品!$A$2:$E$61,5,FALSE)*F7139-$R7139</f>
        <v>17460</v>
      </c>
      <c r="J7139">
        <f t="shared" si="333"/>
        <v>2023</v>
      </c>
      <c r="P7139" t="str">
        <f>MID(VLOOKUP($D7139,業務!$A$1:$E$11,2,FALSE),FIND("/",VLOOKUP($D7139,業務!$A$1:$E$11,2,FALSE))+1,2)</f>
        <v>專員</v>
      </c>
      <c r="Q7139">
        <f t="shared" si="334"/>
        <v>0.01</v>
      </c>
      <c r="R7139">
        <f t="shared" si="335"/>
        <v>540</v>
      </c>
    </row>
    <row r="7140" spans="1:18" ht="15.75" customHeight="1">
      <c r="A7140" s="19">
        <v>7139</v>
      </c>
      <c r="B7140" s="4">
        <v>50</v>
      </c>
      <c r="C7140" s="15">
        <v>1</v>
      </c>
      <c r="D7140" s="21">
        <v>8</v>
      </c>
      <c r="E7140" s="22">
        <v>45280</v>
      </c>
      <c r="F7140" s="26">
        <v>10</v>
      </c>
      <c r="G7140" s="24">
        <v>0.11</v>
      </c>
      <c r="H7140">
        <f>VLOOKUP($B7140,產品!$A$1:$E$61,4,FALSE)*(1-$G7140)*$F7140</f>
        <v>160200</v>
      </c>
      <c r="I7140" s="58">
        <f>$H7140-VLOOKUP($B7140,產品!$A$2:$E$61,5,FALSE)*F7140-$R7140</f>
        <v>32598</v>
      </c>
      <c r="J7140">
        <f t="shared" si="333"/>
        <v>2023</v>
      </c>
      <c r="P7140" t="str">
        <f>MID(VLOOKUP($D7140,業務!$A$1:$E$11,2,FALSE),FIND("/",VLOOKUP($D7140,業務!$A$1:$E$11,2,FALSE))+1,2)</f>
        <v>專員</v>
      </c>
      <c r="Q7140">
        <f t="shared" si="334"/>
        <v>0.01</v>
      </c>
      <c r="R7140">
        <f t="shared" si="335"/>
        <v>1602</v>
      </c>
    </row>
    <row r="7141" spans="1:18" ht="15.75" customHeight="1">
      <c r="A7141" s="19">
        <v>7140</v>
      </c>
      <c r="B7141" s="4">
        <v>2</v>
      </c>
      <c r="C7141" s="15">
        <v>126</v>
      </c>
      <c r="D7141" s="21">
        <v>8</v>
      </c>
      <c r="E7141" s="33">
        <v>45280</v>
      </c>
      <c r="F7141" s="14">
        <v>250</v>
      </c>
      <c r="G7141" s="34">
        <v>0.18</v>
      </c>
      <c r="H7141">
        <f>VLOOKUP($B7141,產品!$A$1:$E$61,4,FALSE)*(1-$G7141)*$F7141</f>
        <v>205000.00000000003</v>
      </c>
      <c r="I7141" s="58">
        <f>$H7141-VLOOKUP($B7141,產品!$A$2:$E$61,5,FALSE)*F7141-$R7141</f>
        <v>102950.00000000003</v>
      </c>
      <c r="J7141">
        <f t="shared" si="333"/>
        <v>2023</v>
      </c>
      <c r="P7141" t="str">
        <f>MID(VLOOKUP($D7141,業務!$A$1:$E$11,2,FALSE),FIND("/",VLOOKUP($D7141,業務!$A$1:$E$11,2,FALSE))+1,2)</f>
        <v>專員</v>
      </c>
      <c r="Q7141">
        <f t="shared" si="334"/>
        <v>0.01</v>
      </c>
      <c r="R7141">
        <f t="shared" si="335"/>
        <v>2050.0000000000005</v>
      </c>
    </row>
    <row r="7142" spans="1:18" ht="15.75" customHeight="1">
      <c r="A7142" s="19">
        <v>7141</v>
      </c>
      <c r="B7142" s="4">
        <v>42</v>
      </c>
      <c r="C7142" s="15">
        <v>139</v>
      </c>
      <c r="D7142" s="21">
        <v>2</v>
      </c>
      <c r="E7142" s="33">
        <v>45280</v>
      </c>
      <c r="F7142" s="14">
        <v>10</v>
      </c>
      <c r="G7142" s="34">
        <v>0.14000000000000001</v>
      </c>
      <c r="H7142">
        <f>VLOOKUP($B7142,產品!$A$1:$E$61,4,FALSE)*(1-$G7142)*$F7142</f>
        <v>129000</v>
      </c>
      <c r="I7142" s="58">
        <f>$H7142-VLOOKUP($B7142,產品!$A$2:$E$61,5,FALSE)*F7142-$R7142</f>
        <v>29565</v>
      </c>
      <c r="J7142">
        <f t="shared" si="333"/>
        <v>2023</v>
      </c>
      <c r="P7142" t="str">
        <f>MID(VLOOKUP($D7142,業務!$A$1:$E$11,2,FALSE),FIND("/",VLOOKUP($D7142,業務!$A$1:$E$11,2,FALSE))+1,2)</f>
        <v>經理</v>
      </c>
      <c r="Q7142">
        <f t="shared" si="334"/>
        <v>1.4999999999999999E-2</v>
      </c>
      <c r="R7142">
        <f t="shared" si="335"/>
        <v>1935</v>
      </c>
    </row>
    <row r="7143" spans="1:18" ht="15.75" customHeight="1">
      <c r="A7143" s="19">
        <v>7142</v>
      </c>
      <c r="B7143" s="4">
        <v>54</v>
      </c>
      <c r="C7143" s="15">
        <v>281</v>
      </c>
      <c r="D7143" s="21">
        <v>4</v>
      </c>
      <c r="E7143" s="22">
        <v>45281</v>
      </c>
      <c r="F7143" s="23">
        <v>2</v>
      </c>
      <c r="G7143" s="24">
        <v>0.06</v>
      </c>
      <c r="H7143">
        <f>VLOOKUP($B7143,產品!$A$1:$E$61,4,FALSE)*(1-$G7143)*$F7143</f>
        <v>33840</v>
      </c>
      <c r="I7143" s="58">
        <f>$H7143-VLOOKUP($B7143,產品!$A$2:$E$61,5,FALSE)*F7143-$R7143</f>
        <v>8233.92</v>
      </c>
      <c r="J7143">
        <f t="shared" si="333"/>
        <v>2023</v>
      </c>
      <c r="P7143" t="str">
        <f>MID(VLOOKUP($D7143,業務!$A$1:$E$11,2,FALSE),FIND("/",VLOOKUP($D7143,業務!$A$1:$E$11,2,FALSE))+1,2)</f>
        <v>副理</v>
      </c>
      <c r="Q7143">
        <f t="shared" si="334"/>
        <v>1.2E-2</v>
      </c>
      <c r="R7143">
        <f t="shared" si="335"/>
        <v>406.08</v>
      </c>
    </row>
    <row r="7144" spans="1:18" ht="15.75" customHeight="1">
      <c r="A7144" s="19">
        <v>7143</v>
      </c>
      <c r="B7144" s="4">
        <v>12</v>
      </c>
      <c r="C7144" s="15">
        <v>267</v>
      </c>
      <c r="D7144" s="21">
        <v>8</v>
      </c>
      <c r="E7144" s="22">
        <v>45281</v>
      </c>
      <c r="F7144" s="23">
        <v>250</v>
      </c>
      <c r="G7144" s="24">
        <v>7.0000000000000007E-2</v>
      </c>
      <c r="H7144">
        <f>VLOOKUP($B7144,產品!$A$1:$E$61,4,FALSE)*(1-$G7144)*$F7144</f>
        <v>232499.99999999997</v>
      </c>
      <c r="I7144" s="58">
        <f>$H7144-VLOOKUP($B7144,產品!$A$2:$E$61,5,FALSE)*F7144-$R7144</f>
        <v>130174.99999999997</v>
      </c>
      <c r="J7144">
        <f t="shared" si="333"/>
        <v>2023</v>
      </c>
      <c r="P7144" t="str">
        <f>MID(VLOOKUP($D7144,業務!$A$1:$E$11,2,FALSE),FIND("/",VLOOKUP($D7144,業務!$A$1:$E$11,2,FALSE))+1,2)</f>
        <v>專員</v>
      </c>
      <c r="Q7144">
        <f t="shared" si="334"/>
        <v>0.01</v>
      </c>
      <c r="R7144">
        <f t="shared" si="335"/>
        <v>2324.9999999999995</v>
      </c>
    </row>
    <row r="7145" spans="1:18" ht="15.75" customHeight="1">
      <c r="A7145" s="19">
        <v>7144</v>
      </c>
      <c r="B7145" s="4">
        <v>23</v>
      </c>
      <c r="C7145" s="15">
        <v>121</v>
      </c>
      <c r="D7145" s="21">
        <v>9</v>
      </c>
      <c r="E7145" s="22">
        <v>45281</v>
      </c>
      <c r="F7145" s="23">
        <v>50</v>
      </c>
      <c r="G7145" s="24">
        <v>0.15</v>
      </c>
      <c r="H7145">
        <f>VLOOKUP($B7145,產品!$A$1:$E$61,4,FALSE)*(1-$G7145)*$F7145</f>
        <v>76500</v>
      </c>
      <c r="I7145" s="58">
        <f>$H7145-VLOOKUP($B7145,產品!$A$2:$E$61,5,FALSE)*F7145-$R7145</f>
        <v>39352.5</v>
      </c>
      <c r="J7145">
        <f t="shared" si="333"/>
        <v>2023</v>
      </c>
      <c r="P7145" t="str">
        <f>MID(VLOOKUP($D7145,業務!$A$1:$E$11,2,FALSE),FIND("/",VLOOKUP($D7145,業務!$A$1:$E$11,2,FALSE))+1,2)</f>
        <v>經理</v>
      </c>
      <c r="Q7145">
        <f t="shared" si="334"/>
        <v>1.4999999999999999E-2</v>
      </c>
      <c r="R7145">
        <f t="shared" si="335"/>
        <v>1147.5</v>
      </c>
    </row>
    <row r="7146" spans="1:18" ht="15.75" customHeight="1">
      <c r="A7146" s="19">
        <v>7145</v>
      </c>
      <c r="B7146" s="4">
        <v>33</v>
      </c>
      <c r="C7146" s="15">
        <v>291</v>
      </c>
      <c r="D7146" s="21">
        <v>1</v>
      </c>
      <c r="E7146" s="22">
        <v>45281</v>
      </c>
      <c r="F7146" s="23">
        <v>18</v>
      </c>
      <c r="G7146" s="24">
        <v>0.06</v>
      </c>
      <c r="H7146">
        <f>VLOOKUP($B7146,產品!$A$1:$E$61,4,FALSE)*(1-$G7146)*$F7146</f>
        <v>126900</v>
      </c>
      <c r="I7146" s="58">
        <f>$H7146-VLOOKUP($B7146,產品!$A$2:$E$61,5,FALSE)*F7146-$R7146</f>
        <v>44631</v>
      </c>
      <c r="J7146">
        <f t="shared" si="333"/>
        <v>2023</v>
      </c>
      <c r="P7146" t="str">
        <f>MID(VLOOKUP($D7146,業務!$A$1:$E$11,2,FALSE),FIND("/",VLOOKUP($D7146,業務!$A$1:$E$11,2,FALSE))+1,2)</f>
        <v>專員</v>
      </c>
      <c r="Q7146">
        <f t="shared" si="334"/>
        <v>0.01</v>
      </c>
      <c r="R7146">
        <f t="shared" si="335"/>
        <v>1269</v>
      </c>
    </row>
    <row r="7147" spans="1:18" ht="15.75" customHeight="1">
      <c r="A7147" s="19">
        <v>7146</v>
      </c>
      <c r="B7147" s="4">
        <v>14</v>
      </c>
      <c r="C7147" s="15">
        <v>258</v>
      </c>
      <c r="D7147" s="21">
        <v>1</v>
      </c>
      <c r="E7147" s="22">
        <v>45282</v>
      </c>
      <c r="F7147" s="23">
        <v>20</v>
      </c>
      <c r="G7147" s="24">
        <v>0.06</v>
      </c>
      <c r="H7147">
        <f>VLOOKUP($B7147,產品!$A$1:$E$61,4,FALSE)*(1-$G7147)*$F7147</f>
        <v>33840</v>
      </c>
      <c r="I7147" s="58">
        <f>$H7147-VLOOKUP($B7147,產品!$A$2:$E$61,5,FALSE)*F7147-$R7147</f>
        <v>19101.599999999999</v>
      </c>
      <c r="J7147">
        <f t="shared" si="333"/>
        <v>2023</v>
      </c>
      <c r="P7147" t="str">
        <f>MID(VLOOKUP($D7147,業務!$A$1:$E$11,2,FALSE),FIND("/",VLOOKUP($D7147,業務!$A$1:$E$11,2,FALSE))+1,2)</f>
        <v>專員</v>
      </c>
      <c r="Q7147">
        <f t="shared" si="334"/>
        <v>0.01</v>
      </c>
      <c r="R7147">
        <f t="shared" si="335"/>
        <v>338.40000000000003</v>
      </c>
    </row>
    <row r="7148" spans="1:18" ht="15.75" customHeight="1">
      <c r="A7148" s="19">
        <v>7147</v>
      </c>
      <c r="B7148" s="4">
        <v>11</v>
      </c>
      <c r="C7148" s="15">
        <v>124</v>
      </c>
      <c r="D7148" s="21">
        <v>1</v>
      </c>
      <c r="E7148" s="22">
        <v>45283</v>
      </c>
      <c r="F7148" s="23">
        <v>350</v>
      </c>
      <c r="G7148" s="24">
        <v>0.17</v>
      </c>
      <c r="H7148">
        <f>VLOOKUP($B7148,產品!$A$1:$E$61,4,FALSE)*(1-$G7148)*$F7148</f>
        <v>290500</v>
      </c>
      <c r="I7148" s="58">
        <f>$H7148-VLOOKUP($B7148,產品!$A$2:$E$61,5,FALSE)*F7148-$R7148</f>
        <v>147595</v>
      </c>
      <c r="J7148">
        <f t="shared" si="333"/>
        <v>2023</v>
      </c>
      <c r="P7148" t="str">
        <f>MID(VLOOKUP($D7148,業務!$A$1:$E$11,2,FALSE),FIND("/",VLOOKUP($D7148,業務!$A$1:$E$11,2,FALSE))+1,2)</f>
        <v>專員</v>
      </c>
      <c r="Q7148">
        <f t="shared" si="334"/>
        <v>0.01</v>
      </c>
      <c r="R7148">
        <f t="shared" si="335"/>
        <v>2905</v>
      </c>
    </row>
    <row r="7149" spans="1:18" ht="15.75" customHeight="1">
      <c r="A7149" s="19">
        <v>7148</v>
      </c>
      <c r="B7149" s="4">
        <v>33</v>
      </c>
      <c r="C7149" s="15">
        <v>121</v>
      </c>
      <c r="D7149" s="21">
        <v>10</v>
      </c>
      <c r="E7149" s="22">
        <v>45283</v>
      </c>
      <c r="F7149" s="26">
        <v>11</v>
      </c>
      <c r="G7149" s="24">
        <v>0.09</v>
      </c>
      <c r="H7149">
        <f>VLOOKUP($B7149,產品!$A$1:$E$61,4,FALSE)*(1-$G7149)*$F7149</f>
        <v>75075</v>
      </c>
      <c r="I7149" s="58">
        <f>$H7149-VLOOKUP($B7149,產品!$A$2:$E$61,5,FALSE)*F7149-$R7149</f>
        <v>24824.25</v>
      </c>
      <c r="J7149">
        <f t="shared" si="333"/>
        <v>2023</v>
      </c>
      <c r="P7149" t="str">
        <f>MID(VLOOKUP($D7149,業務!$A$1:$E$11,2,FALSE),FIND("/",VLOOKUP($D7149,業務!$A$1:$E$11,2,FALSE))+1,2)</f>
        <v>專員</v>
      </c>
      <c r="Q7149">
        <f t="shared" si="334"/>
        <v>0.01</v>
      </c>
      <c r="R7149">
        <f t="shared" si="335"/>
        <v>750.75</v>
      </c>
    </row>
    <row r="7150" spans="1:18" ht="15.75" customHeight="1">
      <c r="A7150" s="19">
        <v>7149</v>
      </c>
      <c r="B7150" s="4">
        <v>55</v>
      </c>
      <c r="C7150" s="15">
        <v>112</v>
      </c>
      <c r="D7150" s="21">
        <v>7</v>
      </c>
      <c r="E7150" s="22">
        <v>45284</v>
      </c>
      <c r="F7150" s="23">
        <v>4</v>
      </c>
      <c r="G7150" s="24">
        <v>0.13</v>
      </c>
      <c r="H7150">
        <f>VLOOKUP($B7150,產品!$A$1:$E$61,4,FALSE)*(1-$G7150)*$F7150</f>
        <v>69600</v>
      </c>
      <c r="I7150" s="58">
        <f>$H7150-VLOOKUP($B7150,產品!$A$2:$E$61,5,FALSE)*F7150-$R7150</f>
        <v>12764.8</v>
      </c>
      <c r="J7150">
        <f t="shared" si="333"/>
        <v>2023</v>
      </c>
      <c r="P7150" t="str">
        <f>MID(VLOOKUP($D7150,業務!$A$1:$E$11,2,FALSE),FIND("/",VLOOKUP($D7150,業務!$A$1:$E$11,2,FALSE))+1,2)</f>
        <v>副理</v>
      </c>
      <c r="Q7150">
        <f t="shared" si="334"/>
        <v>1.2E-2</v>
      </c>
      <c r="R7150">
        <f t="shared" si="335"/>
        <v>835.2</v>
      </c>
    </row>
    <row r="7151" spans="1:18" ht="15.75" customHeight="1">
      <c r="A7151" s="19">
        <v>7150</v>
      </c>
      <c r="B7151" s="4">
        <v>36</v>
      </c>
      <c r="C7151" s="15">
        <v>7</v>
      </c>
      <c r="D7151" s="21">
        <v>9</v>
      </c>
      <c r="E7151" s="22">
        <v>45284</v>
      </c>
      <c r="F7151" s="23">
        <v>6</v>
      </c>
      <c r="G7151" s="24">
        <v>0.2</v>
      </c>
      <c r="H7151">
        <f>VLOOKUP($B7151,產品!$A$1:$E$61,4,FALSE)*(1-$G7151)*$F7151</f>
        <v>43200</v>
      </c>
      <c r="I7151" s="58">
        <f>$H7151-VLOOKUP($B7151,產品!$A$2:$E$61,5,FALSE)*F7151-$R7151</f>
        <v>10152</v>
      </c>
      <c r="J7151">
        <f t="shared" si="333"/>
        <v>2023</v>
      </c>
      <c r="P7151" t="str">
        <f>MID(VLOOKUP($D7151,業務!$A$1:$E$11,2,FALSE),FIND("/",VLOOKUP($D7151,業務!$A$1:$E$11,2,FALSE))+1,2)</f>
        <v>經理</v>
      </c>
      <c r="Q7151">
        <f t="shared" si="334"/>
        <v>1.4999999999999999E-2</v>
      </c>
      <c r="R7151">
        <f t="shared" si="335"/>
        <v>648</v>
      </c>
    </row>
    <row r="7152" spans="1:18" ht="15.75" customHeight="1">
      <c r="A7152" s="19">
        <v>7151</v>
      </c>
      <c r="B7152" s="4">
        <v>10</v>
      </c>
      <c r="C7152" s="15">
        <v>9</v>
      </c>
      <c r="D7152" s="21">
        <v>6</v>
      </c>
      <c r="E7152" s="22">
        <v>45284</v>
      </c>
      <c r="F7152" s="23">
        <v>40</v>
      </c>
      <c r="G7152" s="24">
        <v>0.1</v>
      </c>
      <c r="H7152">
        <f>VLOOKUP($B7152,產品!$A$1:$E$61,4,FALSE)*(1-$G7152)*$F7152</f>
        <v>36000</v>
      </c>
      <c r="I7152" s="58">
        <f>$H7152-VLOOKUP($B7152,產品!$A$2:$E$61,5,FALSE)*F7152-$R7152</f>
        <v>19640</v>
      </c>
      <c r="J7152">
        <f t="shared" si="333"/>
        <v>2023</v>
      </c>
      <c r="P7152" t="str">
        <f>MID(VLOOKUP($D7152,業務!$A$1:$E$11,2,FALSE),FIND("/",VLOOKUP($D7152,業務!$A$1:$E$11,2,FALSE))+1,2)</f>
        <v>專員</v>
      </c>
      <c r="Q7152">
        <f t="shared" si="334"/>
        <v>0.01</v>
      </c>
      <c r="R7152">
        <f t="shared" si="335"/>
        <v>360</v>
      </c>
    </row>
    <row r="7153" spans="1:18" ht="15.75" customHeight="1">
      <c r="A7153" s="19">
        <v>7152</v>
      </c>
      <c r="B7153" s="4">
        <v>16</v>
      </c>
      <c r="C7153" s="15">
        <v>1</v>
      </c>
      <c r="D7153" s="21">
        <v>8</v>
      </c>
      <c r="E7153" s="22">
        <v>45284</v>
      </c>
      <c r="F7153" s="23">
        <v>20</v>
      </c>
      <c r="G7153" s="24">
        <v>0.12</v>
      </c>
      <c r="H7153">
        <f>VLOOKUP($B7153,產品!$A$1:$E$61,4,FALSE)*(1-$G7153)*$F7153</f>
        <v>31680</v>
      </c>
      <c r="I7153" s="58">
        <f>$H7153-VLOOKUP($B7153,產品!$A$2:$E$61,5,FALSE)*F7153-$R7153</f>
        <v>16963.2</v>
      </c>
      <c r="J7153">
        <f t="shared" si="333"/>
        <v>2023</v>
      </c>
      <c r="P7153" t="str">
        <f>MID(VLOOKUP($D7153,業務!$A$1:$E$11,2,FALSE),FIND("/",VLOOKUP($D7153,業務!$A$1:$E$11,2,FALSE))+1,2)</f>
        <v>專員</v>
      </c>
      <c r="Q7153">
        <f t="shared" si="334"/>
        <v>0.01</v>
      </c>
      <c r="R7153">
        <f t="shared" si="335"/>
        <v>316.8</v>
      </c>
    </row>
    <row r="7154" spans="1:18" ht="15.75" customHeight="1">
      <c r="A7154" s="19">
        <v>7153</v>
      </c>
      <c r="B7154" s="4">
        <v>27</v>
      </c>
      <c r="C7154" s="15">
        <v>5</v>
      </c>
      <c r="D7154" s="21">
        <v>10</v>
      </c>
      <c r="E7154" s="22">
        <v>45284</v>
      </c>
      <c r="F7154" s="26">
        <v>15</v>
      </c>
      <c r="G7154" s="24">
        <v>0.2</v>
      </c>
      <c r="H7154">
        <f>VLOOKUP($B7154,產品!$A$1:$E$61,4,FALSE)*(1-$G7154)*$F7154</f>
        <v>84000</v>
      </c>
      <c r="I7154" s="58">
        <f>$H7154-VLOOKUP($B7154,產品!$A$2:$E$61,5,FALSE)*F7154-$R7154</f>
        <v>20160</v>
      </c>
      <c r="J7154">
        <f t="shared" si="333"/>
        <v>2023</v>
      </c>
      <c r="P7154" t="str">
        <f>MID(VLOOKUP($D7154,業務!$A$1:$E$11,2,FALSE),FIND("/",VLOOKUP($D7154,業務!$A$1:$E$11,2,FALSE))+1,2)</f>
        <v>專員</v>
      </c>
      <c r="Q7154">
        <f t="shared" si="334"/>
        <v>0.01</v>
      </c>
      <c r="R7154">
        <f t="shared" si="335"/>
        <v>840</v>
      </c>
    </row>
    <row r="7155" spans="1:18" ht="15.75" customHeight="1">
      <c r="A7155" s="19">
        <v>7154</v>
      </c>
      <c r="B7155" s="4">
        <v>13</v>
      </c>
      <c r="C7155" s="15">
        <v>116</v>
      </c>
      <c r="D7155" s="21">
        <v>5</v>
      </c>
      <c r="E7155" s="22">
        <v>45284</v>
      </c>
      <c r="F7155" s="26">
        <v>50</v>
      </c>
      <c r="G7155" s="24">
        <v>0.2</v>
      </c>
      <c r="H7155">
        <f>VLOOKUP($B7155,產品!$A$1:$E$61,4,FALSE)*(1-$G7155)*$F7155</f>
        <v>72000</v>
      </c>
      <c r="I7155" s="58">
        <f>$H7155-VLOOKUP($B7155,產品!$A$2:$E$61,5,FALSE)*F7155-$R7155</f>
        <v>35280</v>
      </c>
      <c r="J7155">
        <f t="shared" si="333"/>
        <v>2023</v>
      </c>
      <c r="P7155" t="str">
        <f>MID(VLOOKUP($D7155,業務!$A$1:$E$11,2,FALSE),FIND("/",VLOOKUP($D7155,業務!$A$1:$E$11,2,FALSE))+1,2)</f>
        <v>專員</v>
      </c>
      <c r="Q7155">
        <f t="shared" si="334"/>
        <v>0.01</v>
      </c>
      <c r="R7155">
        <f t="shared" si="335"/>
        <v>720</v>
      </c>
    </row>
    <row r="7156" spans="1:18" ht="15.75" customHeight="1">
      <c r="A7156" s="19">
        <v>7155</v>
      </c>
      <c r="B7156" s="4">
        <v>25</v>
      </c>
      <c r="C7156" s="15">
        <v>4</v>
      </c>
      <c r="D7156" s="21">
        <v>5</v>
      </c>
      <c r="E7156" s="33">
        <v>45284</v>
      </c>
      <c r="F7156" s="14">
        <v>11</v>
      </c>
      <c r="G7156" s="34">
        <v>0.12</v>
      </c>
      <c r="H7156">
        <f>VLOOKUP($B7156,產品!$A$1:$E$61,4,FALSE)*(1-$G7156)*$F7156</f>
        <v>58080</v>
      </c>
      <c r="I7156" s="58">
        <f>$H7156-VLOOKUP($B7156,產品!$A$2:$E$61,5,FALSE)*F7156-$R7156</f>
        <v>17899.2</v>
      </c>
      <c r="J7156">
        <f t="shared" si="333"/>
        <v>2023</v>
      </c>
      <c r="P7156" t="str">
        <f>MID(VLOOKUP($D7156,業務!$A$1:$E$11,2,FALSE),FIND("/",VLOOKUP($D7156,業務!$A$1:$E$11,2,FALSE))+1,2)</f>
        <v>專員</v>
      </c>
      <c r="Q7156">
        <f t="shared" si="334"/>
        <v>0.01</v>
      </c>
      <c r="R7156">
        <f t="shared" si="335"/>
        <v>580.80000000000007</v>
      </c>
    </row>
    <row r="7157" spans="1:18" ht="15.75" customHeight="1">
      <c r="A7157" s="19">
        <v>7156</v>
      </c>
      <c r="B7157" s="4">
        <v>8</v>
      </c>
      <c r="C7157" s="15">
        <v>136</v>
      </c>
      <c r="D7157" s="21">
        <v>7</v>
      </c>
      <c r="E7157" s="33">
        <v>45284</v>
      </c>
      <c r="F7157" s="14">
        <v>50</v>
      </c>
      <c r="G7157" s="34">
        <v>0.18</v>
      </c>
      <c r="H7157">
        <f>VLOOKUP($B7157,產品!$A$1:$E$61,4,FALSE)*(1-$G7157)*$F7157</f>
        <v>41000.000000000007</v>
      </c>
      <c r="I7157" s="58">
        <f>$H7157-VLOOKUP($B7157,產品!$A$2:$E$61,5,FALSE)*F7157-$R7157</f>
        <v>20508.000000000007</v>
      </c>
      <c r="J7157">
        <f t="shared" si="333"/>
        <v>2023</v>
      </c>
      <c r="P7157" t="str">
        <f>MID(VLOOKUP($D7157,業務!$A$1:$E$11,2,FALSE),FIND("/",VLOOKUP($D7157,業務!$A$1:$E$11,2,FALSE))+1,2)</f>
        <v>副理</v>
      </c>
      <c r="Q7157">
        <f t="shared" si="334"/>
        <v>1.2E-2</v>
      </c>
      <c r="R7157">
        <f t="shared" si="335"/>
        <v>492.00000000000011</v>
      </c>
    </row>
    <row r="7158" spans="1:18" ht="15.75" customHeight="1">
      <c r="A7158" s="19">
        <v>7157</v>
      </c>
      <c r="B7158" s="4">
        <v>17</v>
      </c>
      <c r="C7158" s="15">
        <v>11</v>
      </c>
      <c r="D7158" s="21">
        <v>3</v>
      </c>
      <c r="E7158" s="33">
        <v>45284</v>
      </c>
      <c r="F7158" s="14">
        <v>10</v>
      </c>
      <c r="G7158" s="34">
        <v>0.14000000000000001</v>
      </c>
      <c r="H7158">
        <f>VLOOKUP($B7158,產品!$A$1:$E$61,4,FALSE)*(1-$G7158)*$F7158</f>
        <v>15480</v>
      </c>
      <c r="I7158" s="58">
        <f>$H7158-VLOOKUP($B7158,產品!$A$2:$E$61,5,FALSE)*F7158-$R7158</f>
        <v>8032.32</v>
      </c>
      <c r="J7158">
        <f t="shared" si="333"/>
        <v>2023</v>
      </c>
      <c r="P7158" t="str">
        <f>MID(VLOOKUP($D7158,業務!$A$1:$E$11,2,FALSE),FIND("/",VLOOKUP($D7158,業務!$A$1:$E$11,2,FALSE))+1,2)</f>
        <v>協理</v>
      </c>
      <c r="Q7158">
        <f t="shared" si="334"/>
        <v>1.6E-2</v>
      </c>
      <c r="R7158">
        <f t="shared" si="335"/>
        <v>247.68</v>
      </c>
    </row>
    <row r="7159" spans="1:18" ht="15.75" customHeight="1">
      <c r="A7159" s="19">
        <v>7158</v>
      </c>
      <c r="B7159" s="4">
        <v>18</v>
      </c>
      <c r="C7159" s="15">
        <v>273</v>
      </c>
      <c r="D7159" s="21">
        <v>1</v>
      </c>
      <c r="E7159" s="22">
        <v>45285</v>
      </c>
      <c r="F7159" s="23">
        <v>60</v>
      </c>
      <c r="G7159" s="24">
        <v>0.16</v>
      </c>
      <c r="H7159">
        <f>VLOOKUP($B7159,產品!$A$1:$E$61,4,FALSE)*(1-$G7159)*$F7159</f>
        <v>90720</v>
      </c>
      <c r="I7159" s="58">
        <f>$H7159-VLOOKUP($B7159,產品!$A$2:$E$61,5,FALSE)*F7159-$R7159</f>
        <v>46612.800000000003</v>
      </c>
      <c r="J7159">
        <f t="shared" si="333"/>
        <v>2023</v>
      </c>
      <c r="P7159" t="str">
        <f>MID(VLOOKUP($D7159,業務!$A$1:$E$11,2,FALSE),FIND("/",VLOOKUP($D7159,業務!$A$1:$E$11,2,FALSE))+1,2)</f>
        <v>專員</v>
      </c>
      <c r="Q7159">
        <f t="shared" si="334"/>
        <v>0.01</v>
      </c>
      <c r="R7159">
        <f t="shared" si="335"/>
        <v>907.2</v>
      </c>
    </row>
    <row r="7160" spans="1:18" ht="15.75" customHeight="1">
      <c r="A7160" s="19">
        <v>7159</v>
      </c>
      <c r="B7160" s="4">
        <v>52</v>
      </c>
      <c r="C7160" s="15">
        <v>7</v>
      </c>
      <c r="D7160" s="21">
        <v>10</v>
      </c>
      <c r="E7160" s="22">
        <v>45285</v>
      </c>
      <c r="F7160" s="23">
        <v>10</v>
      </c>
      <c r="G7160" s="24">
        <v>0.05</v>
      </c>
      <c r="H7160">
        <f>VLOOKUP($B7160,產品!$A$1:$E$61,4,FALSE)*(1-$G7160)*$F7160</f>
        <v>209000</v>
      </c>
      <c r="I7160" s="58">
        <f>$H7160-VLOOKUP($B7160,產品!$A$2:$E$61,5,FALSE)*F7160-$R7160</f>
        <v>52910.000000000029</v>
      </c>
      <c r="J7160">
        <f t="shared" si="333"/>
        <v>2023</v>
      </c>
      <c r="P7160" t="str">
        <f>MID(VLOOKUP($D7160,業務!$A$1:$E$11,2,FALSE),FIND("/",VLOOKUP($D7160,業務!$A$1:$E$11,2,FALSE))+1,2)</f>
        <v>專員</v>
      </c>
      <c r="Q7160">
        <f t="shared" si="334"/>
        <v>0.01</v>
      </c>
      <c r="R7160">
        <f t="shared" si="335"/>
        <v>2090</v>
      </c>
    </row>
    <row r="7161" spans="1:18" ht="15.75" customHeight="1">
      <c r="A7161" s="19">
        <v>7160</v>
      </c>
      <c r="B7161" s="4">
        <v>59</v>
      </c>
      <c r="C7161" s="15">
        <v>112</v>
      </c>
      <c r="D7161" s="21">
        <v>9</v>
      </c>
      <c r="E7161" s="22">
        <v>45285</v>
      </c>
      <c r="F7161" s="23">
        <v>1</v>
      </c>
      <c r="G7161" s="24">
        <v>0.18</v>
      </c>
      <c r="H7161">
        <f>VLOOKUP($B7161,產品!$A$1:$E$61,4,FALSE)*(1-$G7161)*$F7161</f>
        <v>19680</v>
      </c>
      <c r="I7161" s="58">
        <f>$H7161-VLOOKUP($B7161,產品!$A$2:$E$61,5,FALSE)*F7161-$R7161</f>
        <v>2584.8000000000002</v>
      </c>
      <c r="J7161">
        <f t="shared" si="333"/>
        <v>2023</v>
      </c>
      <c r="P7161" t="str">
        <f>MID(VLOOKUP($D7161,業務!$A$1:$E$11,2,FALSE),FIND("/",VLOOKUP($D7161,業務!$A$1:$E$11,2,FALSE))+1,2)</f>
        <v>經理</v>
      </c>
      <c r="Q7161">
        <f t="shared" si="334"/>
        <v>1.4999999999999999E-2</v>
      </c>
      <c r="R7161">
        <f t="shared" si="335"/>
        <v>295.2</v>
      </c>
    </row>
    <row r="7162" spans="1:18" ht="15.75" customHeight="1">
      <c r="A7162" s="19">
        <v>7161</v>
      </c>
      <c r="B7162" s="4">
        <v>4</v>
      </c>
      <c r="C7162" s="15">
        <v>260</v>
      </c>
      <c r="D7162" s="21">
        <v>10</v>
      </c>
      <c r="E7162" s="22">
        <v>45285</v>
      </c>
      <c r="F7162" s="26">
        <v>70</v>
      </c>
      <c r="G7162" s="24">
        <v>0.18</v>
      </c>
      <c r="H7162">
        <f>VLOOKUP($B7162,產品!$A$1:$E$61,4,FALSE)*(1-$G7162)*$F7162</f>
        <v>57400.000000000007</v>
      </c>
      <c r="I7162" s="58">
        <f>$H7162-VLOOKUP($B7162,產品!$A$2:$E$61,5,FALSE)*F7162-$R7162</f>
        <v>28826.000000000007</v>
      </c>
      <c r="J7162">
        <f t="shared" si="333"/>
        <v>2023</v>
      </c>
      <c r="P7162" t="str">
        <f>MID(VLOOKUP($D7162,業務!$A$1:$E$11,2,FALSE),FIND("/",VLOOKUP($D7162,業務!$A$1:$E$11,2,FALSE))+1,2)</f>
        <v>專員</v>
      </c>
      <c r="Q7162">
        <f t="shared" si="334"/>
        <v>0.01</v>
      </c>
      <c r="R7162">
        <f t="shared" si="335"/>
        <v>574.00000000000011</v>
      </c>
    </row>
    <row r="7163" spans="1:18" ht="15.75" customHeight="1">
      <c r="A7163" s="19">
        <v>7162</v>
      </c>
      <c r="B7163" s="4">
        <v>14</v>
      </c>
      <c r="C7163" s="15">
        <v>257</v>
      </c>
      <c r="D7163" s="21">
        <v>6</v>
      </c>
      <c r="E7163" s="22">
        <v>45285</v>
      </c>
      <c r="F7163" s="26">
        <v>80</v>
      </c>
      <c r="G7163" s="24">
        <v>0.13</v>
      </c>
      <c r="H7163">
        <f>VLOOKUP($B7163,產品!$A$1:$E$61,4,FALSE)*(1-$G7163)*$F7163</f>
        <v>125280</v>
      </c>
      <c r="I7163" s="58">
        <f>$H7163-VLOOKUP($B7163,產品!$A$2:$E$61,5,FALSE)*F7163-$R7163</f>
        <v>66427.199999999997</v>
      </c>
      <c r="J7163">
        <f t="shared" si="333"/>
        <v>2023</v>
      </c>
      <c r="P7163" t="str">
        <f>MID(VLOOKUP($D7163,業務!$A$1:$E$11,2,FALSE),FIND("/",VLOOKUP($D7163,業務!$A$1:$E$11,2,FALSE))+1,2)</f>
        <v>專員</v>
      </c>
      <c r="Q7163">
        <f t="shared" si="334"/>
        <v>0.01</v>
      </c>
      <c r="R7163">
        <f t="shared" si="335"/>
        <v>1252.8</v>
      </c>
    </row>
    <row r="7164" spans="1:18" ht="15.75" customHeight="1">
      <c r="A7164" s="19">
        <v>7163</v>
      </c>
      <c r="B7164" s="4">
        <v>52</v>
      </c>
      <c r="C7164" s="15">
        <v>272</v>
      </c>
      <c r="D7164" s="21">
        <v>6</v>
      </c>
      <c r="E7164" s="22">
        <v>45285</v>
      </c>
      <c r="F7164" s="26">
        <v>8</v>
      </c>
      <c r="G7164" s="24">
        <v>7.0000000000000007E-2</v>
      </c>
      <c r="H7164">
        <f>VLOOKUP($B7164,產品!$A$1:$E$61,4,FALSE)*(1-$G7164)*$F7164</f>
        <v>163680</v>
      </c>
      <c r="I7164" s="58">
        <f>$H7164-VLOOKUP($B7164,產品!$A$2:$E$61,5,FALSE)*F7164-$R7164</f>
        <v>38843.200000000012</v>
      </c>
      <c r="J7164">
        <f t="shared" si="333"/>
        <v>2023</v>
      </c>
      <c r="P7164" t="str">
        <f>MID(VLOOKUP($D7164,業務!$A$1:$E$11,2,FALSE),FIND("/",VLOOKUP($D7164,業務!$A$1:$E$11,2,FALSE))+1,2)</f>
        <v>專員</v>
      </c>
      <c r="Q7164">
        <f t="shared" si="334"/>
        <v>0.01</v>
      </c>
      <c r="R7164">
        <f t="shared" si="335"/>
        <v>1636.8</v>
      </c>
    </row>
    <row r="7165" spans="1:18" ht="15.75" customHeight="1">
      <c r="A7165" s="19">
        <v>7164</v>
      </c>
      <c r="B7165" s="4">
        <v>60</v>
      </c>
      <c r="C7165" s="15">
        <v>122</v>
      </c>
      <c r="D7165" s="21">
        <v>7</v>
      </c>
      <c r="E7165" s="33">
        <v>45285</v>
      </c>
      <c r="F7165" s="14">
        <v>4</v>
      </c>
      <c r="G7165" s="34">
        <v>0.16</v>
      </c>
      <c r="H7165">
        <f>VLOOKUP($B7165,產品!$A$1:$E$61,4,FALSE)*(1-$G7165)*$F7165</f>
        <v>84000</v>
      </c>
      <c r="I7165" s="58">
        <f>$H7165-VLOOKUP($B7165,產品!$A$2:$E$61,5,FALSE)*F7165-$R7165</f>
        <v>12992</v>
      </c>
      <c r="J7165">
        <f t="shared" si="333"/>
        <v>2023</v>
      </c>
      <c r="P7165" t="str">
        <f>MID(VLOOKUP($D7165,業務!$A$1:$E$11,2,FALSE),FIND("/",VLOOKUP($D7165,業務!$A$1:$E$11,2,FALSE))+1,2)</f>
        <v>副理</v>
      </c>
      <c r="Q7165">
        <f t="shared" si="334"/>
        <v>1.2E-2</v>
      </c>
      <c r="R7165">
        <f t="shared" si="335"/>
        <v>1008</v>
      </c>
    </row>
    <row r="7166" spans="1:18" ht="15.75" customHeight="1">
      <c r="A7166" s="19">
        <v>7165</v>
      </c>
      <c r="B7166" s="4">
        <v>54</v>
      </c>
      <c r="C7166" s="15">
        <v>290</v>
      </c>
      <c r="D7166" s="21">
        <v>7</v>
      </c>
      <c r="E7166" s="22">
        <v>45286</v>
      </c>
      <c r="F7166" s="26">
        <v>3</v>
      </c>
      <c r="G7166" s="24">
        <v>0.11</v>
      </c>
      <c r="H7166">
        <f>VLOOKUP($B7166,產品!$A$1:$E$61,4,FALSE)*(1-$G7166)*$F7166</f>
        <v>48060</v>
      </c>
      <c r="I7166" s="58">
        <f>$H7166-VLOOKUP($B7166,產品!$A$2:$E$61,5,FALSE)*F7166-$R7166</f>
        <v>9683.2800000000007</v>
      </c>
      <c r="J7166">
        <f t="shared" si="333"/>
        <v>2023</v>
      </c>
      <c r="P7166" t="str">
        <f>MID(VLOOKUP($D7166,業務!$A$1:$E$11,2,FALSE),FIND("/",VLOOKUP($D7166,業務!$A$1:$E$11,2,FALSE))+1,2)</f>
        <v>副理</v>
      </c>
      <c r="Q7166">
        <f t="shared" si="334"/>
        <v>1.2E-2</v>
      </c>
      <c r="R7166">
        <f t="shared" si="335"/>
        <v>576.72</v>
      </c>
    </row>
    <row r="7167" spans="1:18" ht="15.75" customHeight="1">
      <c r="A7167" s="19">
        <v>7166</v>
      </c>
      <c r="B7167" s="4">
        <v>4</v>
      </c>
      <c r="C7167" s="15">
        <v>284</v>
      </c>
      <c r="D7167" s="21">
        <v>8</v>
      </c>
      <c r="E7167" s="33">
        <v>45286</v>
      </c>
      <c r="F7167" s="14">
        <v>60</v>
      </c>
      <c r="G7167" s="34">
        <v>0.19</v>
      </c>
      <c r="H7167">
        <f>VLOOKUP($B7167,產品!$A$1:$E$61,4,FALSE)*(1-$G7167)*$F7167</f>
        <v>48600</v>
      </c>
      <c r="I7167" s="58">
        <f>$H7167-VLOOKUP($B7167,產品!$A$2:$E$61,5,FALSE)*F7167-$R7167</f>
        <v>24114</v>
      </c>
      <c r="J7167">
        <f t="shared" si="333"/>
        <v>2023</v>
      </c>
      <c r="P7167" t="str">
        <f>MID(VLOOKUP($D7167,業務!$A$1:$E$11,2,FALSE),FIND("/",VLOOKUP($D7167,業務!$A$1:$E$11,2,FALSE))+1,2)</f>
        <v>專員</v>
      </c>
      <c r="Q7167">
        <f t="shared" si="334"/>
        <v>0.01</v>
      </c>
      <c r="R7167">
        <f t="shared" si="335"/>
        <v>486</v>
      </c>
    </row>
    <row r="7168" spans="1:18" ht="15.75" customHeight="1">
      <c r="A7168" s="19">
        <v>7167</v>
      </c>
      <c r="B7168" s="4">
        <v>52</v>
      </c>
      <c r="C7168" s="15">
        <v>116</v>
      </c>
      <c r="D7168" s="21">
        <v>2</v>
      </c>
      <c r="E7168" s="22">
        <v>45287</v>
      </c>
      <c r="F7168" s="23">
        <v>5</v>
      </c>
      <c r="G7168" s="24">
        <v>0.19</v>
      </c>
      <c r="H7168">
        <f>VLOOKUP($B7168,產品!$A$1:$E$61,4,FALSE)*(1-$G7168)*$F7168</f>
        <v>89100</v>
      </c>
      <c r="I7168" s="58">
        <f>$H7168-VLOOKUP($B7168,產品!$A$2:$E$61,5,FALSE)*F7168-$R7168</f>
        <v>10763.500000000015</v>
      </c>
      <c r="J7168">
        <f t="shared" si="333"/>
        <v>2023</v>
      </c>
      <c r="P7168" t="str">
        <f>MID(VLOOKUP($D7168,業務!$A$1:$E$11,2,FALSE),FIND("/",VLOOKUP($D7168,業務!$A$1:$E$11,2,FALSE))+1,2)</f>
        <v>經理</v>
      </c>
      <c r="Q7168">
        <f t="shared" si="334"/>
        <v>1.4999999999999999E-2</v>
      </c>
      <c r="R7168">
        <f t="shared" si="335"/>
        <v>1336.5</v>
      </c>
    </row>
    <row r="7169" spans="1:18" ht="15.75" customHeight="1">
      <c r="A7169" s="19">
        <v>7168</v>
      </c>
      <c r="B7169" s="4">
        <v>15</v>
      </c>
      <c r="C7169" s="15">
        <v>284</v>
      </c>
      <c r="D7169" s="21">
        <v>3</v>
      </c>
      <c r="E7169" s="33">
        <v>45287</v>
      </c>
      <c r="F7169" s="14">
        <v>70</v>
      </c>
      <c r="G7169" s="34">
        <v>0.12</v>
      </c>
      <c r="H7169">
        <f>VLOOKUP($B7169,產品!$A$1:$E$61,4,FALSE)*(1-$G7169)*$F7169</f>
        <v>110880</v>
      </c>
      <c r="I7169" s="58">
        <f>$H7169-VLOOKUP($B7169,產品!$A$2:$E$61,5,FALSE)*F7169-$R7169</f>
        <v>58705.919999999998</v>
      </c>
      <c r="J7169">
        <f t="shared" si="333"/>
        <v>2023</v>
      </c>
      <c r="P7169" t="str">
        <f>MID(VLOOKUP($D7169,業務!$A$1:$E$11,2,FALSE),FIND("/",VLOOKUP($D7169,業務!$A$1:$E$11,2,FALSE))+1,2)</f>
        <v>協理</v>
      </c>
      <c r="Q7169">
        <f t="shared" si="334"/>
        <v>1.6E-2</v>
      </c>
      <c r="R7169">
        <f t="shared" si="335"/>
        <v>1774.08</v>
      </c>
    </row>
    <row r="7170" spans="1:18" ht="15.75" customHeight="1">
      <c r="A7170" s="19">
        <v>7169</v>
      </c>
      <c r="B7170" s="4">
        <v>45</v>
      </c>
      <c r="C7170" s="15">
        <v>11</v>
      </c>
      <c r="D7170" s="21">
        <v>9</v>
      </c>
      <c r="E7170" s="22">
        <v>45288</v>
      </c>
      <c r="F7170" s="26">
        <v>3</v>
      </c>
      <c r="G7170" s="24">
        <v>0.06</v>
      </c>
      <c r="H7170">
        <f>VLOOKUP($B7170,產品!$A$1:$E$61,4,FALSE)*(1-$G7170)*$F7170</f>
        <v>39480</v>
      </c>
      <c r="I7170" s="58">
        <f>$H7170-VLOOKUP($B7170,產品!$A$2:$E$61,5,FALSE)*F7170-$R7170</f>
        <v>11587.8</v>
      </c>
      <c r="J7170">
        <f t="shared" si="333"/>
        <v>2023</v>
      </c>
      <c r="P7170" t="str">
        <f>MID(VLOOKUP($D7170,業務!$A$1:$E$11,2,FALSE),FIND("/",VLOOKUP($D7170,業務!$A$1:$E$11,2,FALSE))+1,2)</f>
        <v>經理</v>
      </c>
      <c r="Q7170">
        <f t="shared" si="334"/>
        <v>1.4999999999999999E-2</v>
      </c>
      <c r="R7170">
        <f t="shared" si="335"/>
        <v>592.19999999999993</v>
      </c>
    </row>
    <row r="7171" spans="1:18" ht="15.75" customHeight="1">
      <c r="A7171" s="19">
        <v>7170</v>
      </c>
      <c r="B7171" s="4">
        <v>15</v>
      </c>
      <c r="C7171" s="15">
        <v>258</v>
      </c>
      <c r="D7171" s="21">
        <v>2</v>
      </c>
      <c r="E7171" s="22">
        <v>45288</v>
      </c>
      <c r="F7171" s="26">
        <v>135</v>
      </c>
      <c r="G7171" s="24">
        <v>0.12</v>
      </c>
      <c r="H7171">
        <f>VLOOKUP($B7171,產品!$A$1:$E$61,4,FALSE)*(1-$G7171)*$F7171</f>
        <v>213840</v>
      </c>
      <c r="I7171" s="58">
        <f>$H7171-VLOOKUP($B7171,產品!$A$2:$E$61,5,FALSE)*F7171-$R7171</f>
        <v>113432.4</v>
      </c>
      <c r="J7171">
        <f t="shared" ref="J7171:J7234" si="336">YEAR(E7171)</f>
        <v>2023</v>
      </c>
      <c r="P7171" t="str">
        <f>MID(VLOOKUP($D7171,業務!$A$1:$E$11,2,FALSE),FIND("/",VLOOKUP($D7171,業務!$A$1:$E$11,2,FALSE))+1,2)</f>
        <v>經理</v>
      </c>
      <c r="Q7171">
        <f t="shared" ref="Q7171:Q7234" si="337">IF($P7171="專員",1%,IF($P7171="副理",1.2%,IF($P7171="經理",1.5%,IF($P7171="協理",1.6%,0))))</f>
        <v>1.4999999999999999E-2</v>
      </c>
      <c r="R7171">
        <f t="shared" ref="R7171:R7234" si="338">$H7171*$Q7171</f>
        <v>3207.6</v>
      </c>
    </row>
    <row r="7172" spans="1:18" ht="15.75" customHeight="1">
      <c r="A7172" s="19">
        <v>7171</v>
      </c>
      <c r="B7172" s="4">
        <v>35</v>
      </c>
      <c r="C7172" s="15">
        <v>134</v>
      </c>
      <c r="D7172" s="21">
        <v>9</v>
      </c>
      <c r="E7172" s="22">
        <v>45288</v>
      </c>
      <c r="F7172" s="26">
        <v>5</v>
      </c>
      <c r="G7172" s="24">
        <v>0.15</v>
      </c>
      <c r="H7172">
        <f>VLOOKUP($B7172,產品!$A$1:$E$61,4,FALSE)*(1-$G7172)*$F7172</f>
        <v>36125</v>
      </c>
      <c r="I7172" s="58">
        <f>$H7172-VLOOKUP($B7172,產品!$A$2:$E$61,5,FALSE)*F7172-$R7172</f>
        <v>10083.125</v>
      </c>
      <c r="J7172">
        <f t="shared" si="336"/>
        <v>2023</v>
      </c>
      <c r="P7172" t="str">
        <f>MID(VLOOKUP($D7172,業務!$A$1:$E$11,2,FALSE),FIND("/",VLOOKUP($D7172,業務!$A$1:$E$11,2,FALSE))+1,2)</f>
        <v>經理</v>
      </c>
      <c r="Q7172">
        <f t="shared" si="337"/>
        <v>1.4999999999999999E-2</v>
      </c>
      <c r="R7172">
        <f t="shared" si="338"/>
        <v>541.875</v>
      </c>
    </row>
    <row r="7173" spans="1:18" ht="15.75" customHeight="1">
      <c r="A7173" s="19">
        <v>7172</v>
      </c>
      <c r="B7173" s="4">
        <v>21</v>
      </c>
      <c r="C7173" s="15">
        <v>284</v>
      </c>
      <c r="D7173" s="21">
        <v>4</v>
      </c>
      <c r="E7173" s="22">
        <v>45288</v>
      </c>
      <c r="F7173" s="26">
        <v>45</v>
      </c>
      <c r="G7173" s="24">
        <v>0.18</v>
      </c>
      <c r="H7173">
        <f>VLOOKUP($B7173,產品!$A$1:$E$61,4,FALSE)*(1-$G7173)*$F7173</f>
        <v>66420</v>
      </c>
      <c r="I7173" s="58">
        <f>$H7173-VLOOKUP($B7173,產品!$A$2:$E$61,5,FALSE)*F7173-$R7173</f>
        <v>33222.959999999999</v>
      </c>
      <c r="J7173">
        <f t="shared" si="336"/>
        <v>2023</v>
      </c>
      <c r="P7173" t="str">
        <f>MID(VLOOKUP($D7173,業務!$A$1:$E$11,2,FALSE),FIND("/",VLOOKUP($D7173,業務!$A$1:$E$11,2,FALSE))+1,2)</f>
        <v>副理</v>
      </c>
      <c r="Q7173">
        <f t="shared" si="337"/>
        <v>1.2E-2</v>
      </c>
      <c r="R7173">
        <f t="shared" si="338"/>
        <v>797.04</v>
      </c>
    </row>
    <row r="7174" spans="1:18" ht="15.75" customHeight="1">
      <c r="A7174" s="19">
        <v>7173</v>
      </c>
      <c r="B7174" s="4">
        <v>32</v>
      </c>
      <c r="C7174" s="15">
        <v>12</v>
      </c>
      <c r="D7174" s="21">
        <v>9</v>
      </c>
      <c r="E7174" s="33">
        <v>45289</v>
      </c>
      <c r="F7174" s="14">
        <v>13</v>
      </c>
      <c r="G7174" s="34">
        <v>0.09</v>
      </c>
      <c r="H7174">
        <f>VLOOKUP($B7174,產品!$A$1:$E$61,4,FALSE)*(1-$G7174)*$F7174</f>
        <v>88725</v>
      </c>
      <c r="I7174" s="58">
        <f>$H7174-VLOOKUP($B7174,產品!$A$2:$E$61,5,FALSE)*F7174-$R7174</f>
        <v>28894.125</v>
      </c>
      <c r="J7174">
        <f t="shared" si="336"/>
        <v>2023</v>
      </c>
      <c r="P7174" t="str">
        <f>MID(VLOOKUP($D7174,業務!$A$1:$E$11,2,FALSE),FIND("/",VLOOKUP($D7174,業務!$A$1:$E$11,2,FALSE))+1,2)</f>
        <v>經理</v>
      </c>
      <c r="Q7174">
        <f t="shared" si="337"/>
        <v>1.4999999999999999E-2</v>
      </c>
      <c r="R7174">
        <f t="shared" si="338"/>
        <v>1330.875</v>
      </c>
    </row>
    <row r="7175" spans="1:18" ht="15.75" customHeight="1">
      <c r="A7175" s="19">
        <v>7174</v>
      </c>
      <c r="B7175" s="4">
        <v>51</v>
      </c>
      <c r="C7175" s="15">
        <v>294</v>
      </c>
      <c r="D7175" s="21">
        <v>9</v>
      </c>
      <c r="E7175" s="22">
        <v>45290</v>
      </c>
      <c r="F7175" s="23">
        <v>3</v>
      </c>
      <c r="G7175" s="24">
        <v>0.15</v>
      </c>
      <c r="H7175">
        <f>VLOOKUP($B7175,產品!$A$1:$E$61,4,FALSE)*(1-$G7175)*$F7175</f>
        <v>51000</v>
      </c>
      <c r="I7175" s="58">
        <f>$H7175-VLOOKUP($B7175,產品!$A$2:$E$61,5,FALSE)*F7175-$R7175</f>
        <v>8235</v>
      </c>
      <c r="J7175">
        <f t="shared" si="336"/>
        <v>2023</v>
      </c>
      <c r="P7175" t="str">
        <f>MID(VLOOKUP($D7175,業務!$A$1:$E$11,2,FALSE),FIND("/",VLOOKUP($D7175,業務!$A$1:$E$11,2,FALSE))+1,2)</f>
        <v>經理</v>
      </c>
      <c r="Q7175">
        <f t="shared" si="337"/>
        <v>1.4999999999999999E-2</v>
      </c>
      <c r="R7175">
        <f t="shared" si="338"/>
        <v>765</v>
      </c>
    </row>
    <row r="7176" spans="1:18" ht="15.75" customHeight="1">
      <c r="A7176" s="19">
        <v>7175</v>
      </c>
      <c r="B7176" s="4">
        <v>40</v>
      </c>
      <c r="C7176" s="15">
        <v>293</v>
      </c>
      <c r="D7176" s="21">
        <v>2</v>
      </c>
      <c r="E7176" s="22">
        <v>45290</v>
      </c>
      <c r="F7176" s="23">
        <v>3</v>
      </c>
      <c r="G7176" s="24">
        <v>0.09</v>
      </c>
      <c r="H7176">
        <f>VLOOKUP($B7176,產品!$A$1:$E$61,4,FALSE)*(1-$G7176)*$F7176</f>
        <v>54600</v>
      </c>
      <c r="I7176" s="58">
        <f>$H7176-VLOOKUP($B7176,產品!$A$2:$E$61,5,FALSE)*F7176-$R7176</f>
        <v>14781</v>
      </c>
      <c r="J7176">
        <f t="shared" si="336"/>
        <v>2023</v>
      </c>
      <c r="P7176" t="str">
        <f>MID(VLOOKUP($D7176,業務!$A$1:$E$11,2,FALSE),FIND("/",VLOOKUP($D7176,業務!$A$1:$E$11,2,FALSE))+1,2)</f>
        <v>經理</v>
      </c>
      <c r="Q7176">
        <f t="shared" si="337"/>
        <v>1.4999999999999999E-2</v>
      </c>
      <c r="R7176">
        <f t="shared" si="338"/>
        <v>819</v>
      </c>
    </row>
    <row r="7177" spans="1:18" ht="15.75" customHeight="1">
      <c r="A7177" s="19">
        <v>7176</v>
      </c>
      <c r="B7177" s="4">
        <v>31</v>
      </c>
      <c r="C7177" s="15">
        <v>261</v>
      </c>
      <c r="D7177" s="21">
        <v>5</v>
      </c>
      <c r="E7177" s="22">
        <v>45291</v>
      </c>
      <c r="F7177" s="23">
        <v>2</v>
      </c>
      <c r="G7177" s="24">
        <v>0.18</v>
      </c>
      <c r="H7177">
        <f>VLOOKUP($B7177,產品!$A$1:$E$61,4,FALSE)*(1-$G7177)*$F7177</f>
        <v>11480</v>
      </c>
      <c r="I7177" s="58">
        <f>$H7177-VLOOKUP($B7177,產品!$A$2:$E$61,5,FALSE)*F7177-$R7177</f>
        <v>2965.2</v>
      </c>
      <c r="J7177">
        <f t="shared" si="336"/>
        <v>2023</v>
      </c>
      <c r="P7177" t="str">
        <f>MID(VLOOKUP($D7177,業務!$A$1:$E$11,2,FALSE),FIND("/",VLOOKUP($D7177,業務!$A$1:$E$11,2,FALSE))+1,2)</f>
        <v>專員</v>
      </c>
      <c r="Q7177">
        <f t="shared" si="337"/>
        <v>0.01</v>
      </c>
      <c r="R7177">
        <f t="shared" si="338"/>
        <v>114.8</v>
      </c>
    </row>
    <row r="7178" spans="1:18" ht="15.75" customHeight="1">
      <c r="A7178" s="19">
        <v>7177</v>
      </c>
      <c r="B7178" s="4">
        <v>50</v>
      </c>
      <c r="C7178" s="15">
        <v>258</v>
      </c>
      <c r="D7178" s="21">
        <v>1</v>
      </c>
      <c r="E7178" s="22">
        <v>45291</v>
      </c>
      <c r="F7178" s="23">
        <v>6</v>
      </c>
      <c r="G7178" s="24">
        <v>7.0000000000000007E-2</v>
      </c>
      <c r="H7178">
        <f>VLOOKUP($B7178,產品!$A$1:$E$61,4,FALSE)*(1-$G7178)*$F7178</f>
        <v>100440</v>
      </c>
      <c r="I7178" s="58">
        <f>$H7178-VLOOKUP($B7178,產品!$A$2:$E$61,5,FALSE)*F7178-$R7178</f>
        <v>23835.599999999999</v>
      </c>
      <c r="J7178">
        <f t="shared" si="336"/>
        <v>2023</v>
      </c>
      <c r="P7178" t="str">
        <f>MID(VLOOKUP($D7178,業務!$A$1:$E$11,2,FALSE),FIND("/",VLOOKUP($D7178,業務!$A$1:$E$11,2,FALSE))+1,2)</f>
        <v>專員</v>
      </c>
      <c r="Q7178">
        <f t="shared" si="337"/>
        <v>0.01</v>
      </c>
      <c r="R7178">
        <f t="shared" si="338"/>
        <v>1004.4</v>
      </c>
    </row>
    <row r="7179" spans="1:18" ht="15.75" customHeight="1">
      <c r="A7179" s="19">
        <v>7178</v>
      </c>
      <c r="B7179" s="4">
        <v>26</v>
      </c>
      <c r="C7179" s="15">
        <v>287</v>
      </c>
      <c r="D7179" s="21">
        <v>3</v>
      </c>
      <c r="E7179" s="22">
        <v>45292</v>
      </c>
      <c r="F7179" s="23">
        <v>15</v>
      </c>
      <c r="G7179" s="24">
        <v>0.17</v>
      </c>
      <c r="H7179">
        <f>VLOOKUP($B7179,產品!$A$1:$E$61,4,FALSE)*(1-$G7179)*$F7179</f>
        <v>80925</v>
      </c>
      <c r="I7179" s="58">
        <f>$H7179-VLOOKUP($B7179,產品!$A$2:$E$61,5,FALSE)*F7179-$R7179</f>
        <v>21130.2</v>
      </c>
      <c r="J7179">
        <f t="shared" si="336"/>
        <v>2024</v>
      </c>
      <c r="P7179" t="str">
        <f>MID(VLOOKUP($D7179,業務!$A$1:$E$11,2,FALSE),FIND("/",VLOOKUP($D7179,業務!$A$1:$E$11,2,FALSE))+1,2)</f>
        <v>協理</v>
      </c>
      <c r="Q7179">
        <f t="shared" si="337"/>
        <v>1.6E-2</v>
      </c>
      <c r="R7179">
        <f t="shared" si="338"/>
        <v>1294.8</v>
      </c>
    </row>
    <row r="7180" spans="1:18" ht="15.75" customHeight="1">
      <c r="A7180" s="19">
        <v>7179</v>
      </c>
      <c r="B7180" s="4">
        <v>52</v>
      </c>
      <c r="C7180" s="15">
        <v>120</v>
      </c>
      <c r="D7180" s="21">
        <v>6</v>
      </c>
      <c r="E7180" s="22">
        <v>45292</v>
      </c>
      <c r="F7180" s="23">
        <v>8</v>
      </c>
      <c r="G7180" s="24">
        <v>0.06</v>
      </c>
      <c r="H7180">
        <f>VLOOKUP($B7180,產品!$A$1:$E$61,4,FALSE)*(1-$G7180)*$F7180</f>
        <v>165440</v>
      </c>
      <c r="I7180" s="58">
        <f>$H7180-VLOOKUP($B7180,產品!$A$2:$E$61,5,FALSE)*F7180-$R7180</f>
        <v>40585.600000000013</v>
      </c>
      <c r="J7180">
        <f t="shared" si="336"/>
        <v>2024</v>
      </c>
      <c r="P7180" t="str">
        <f>MID(VLOOKUP($D7180,業務!$A$1:$E$11,2,FALSE),FIND("/",VLOOKUP($D7180,業務!$A$1:$E$11,2,FALSE))+1,2)</f>
        <v>專員</v>
      </c>
      <c r="Q7180">
        <f t="shared" si="337"/>
        <v>0.01</v>
      </c>
      <c r="R7180">
        <f t="shared" si="338"/>
        <v>1654.4</v>
      </c>
    </row>
    <row r="7181" spans="1:18" ht="15.75" customHeight="1">
      <c r="A7181" s="19">
        <v>7180</v>
      </c>
      <c r="B7181" s="4">
        <v>49</v>
      </c>
      <c r="C7181" s="15">
        <v>112</v>
      </c>
      <c r="D7181" s="21">
        <v>9</v>
      </c>
      <c r="E7181" s="22">
        <v>45292</v>
      </c>
      <c r="F7181" s="26">
        <v>9</v>
      </c>
      <c r="G7181" s="24">
        <v>0.17</v>
      </c>
      <c r="H7181">
        <f>VLOOKUP($B7181,產品!$A$1:$E$61,4,FALSE)*(1-$G7181)*$F7181</f>
        <v>112050</v>
      </c>
      <c r="I7181" s="58">
        <f>$H7181-VLOOKUP($B7181,產品!$A$2:$E$61,5,FALSE)*F7181-$R7181</f>
        <v>15869.25</v>
      </c>
      <c r="J7181">
        <f t="shared" si="336"/>
        <v>2024</v>
      </c>
      <c r="P7181" t="str">
        <f>MID(VLOOKUP($D7181,業務!$A$1:$E$11,2,FALSE),FIND("/",VLOOKUP($D7181,業務!$A$1:$E$11,2,FALSE))+1,2)</f>
        <v>經理</v>
      </c>
      <c r="Q7181">
        <f t="shared" si="337"/>
        <v>1.4999999999999999E-2</v>
      </c>
      <c r="R7181">
        <f t="shared" si="338"/>
        <v>1680.75</v>
      </c>
    </row>
    <row r="7182" spans="1:18" ht="15.75" customHeight="1">
      <c r="A7182" s="19">
        <v>7181</v>
      </c>
      <c r="B7182" s="4">
        <v>11</v>
      </c>
      <c r="C7182" s="15">
        <v>4</v>
      </c>
      <c r="D7182" s="21">
        <v>1</v>
      </c>
      <c r="E7182" s="33">
        <v>45292</v>
      </c>
      <c r="F7182" s="14">
        <v>100</v>
      </c>
      <c r="G7182" s="34">
        <v>0.05</v>
      </c>
      <c r="H7182">
        <f>VLOOKUP($B7182,產品!$A$1:$E$61,4,FALSE)*(1-$G7182)*$F7182</f>
        <v>95000</v>
      </c>
      <c r="I7182" s="58">
        <f>$H7182-VLOOKUP($B7182,產品!$A$2:$E$61,5,FALSE)*F7182-$R7182</f>
        <v>54050</v>
      </c>
      <c r="J7182">
        <f t="shared" si="336"/>
        <v>2024</v>
      </c>
      <c r="P7182" t="str">
        <f>MID(VLOOKUP($D7182,業務!$A$1:$E$11,2,FALSE),FIND("/",VLOOKUP($D7182,業務!$A$1:$E$11,2,FALSE))+1,2)</f>
        <v>專員</v>
      </c>
      <c r="Q7182">
        <f t="shared" si="337"/>
        <v>0.01</v>
      </c>
      <c r="R7182">
        <f t="shared" si="338"/>
        <v>950</v>
      </c>
    </row>
    <row r="7183" spans="1:18" ht="15.75" customHeight="1">
      <c r="A7183" s="19">
        <v>7182</v>
      </c>
      <c r="B7183" s="4">
        <v>54</v>
      </c>
      <c r="C7183" s="15">
        <v>289</v>
      </c>
      <c r="D7183" s="21">
        <v>1</v>
      </c>
      <c r="E7183" s="22">
        <v>45293</v>
      </c>
      <c r="F7183" s="23">
        <v>2</v>
      </c>
      <c r="G7183" s="24">
        <v>0.2</v>
      </c>
      <c r="H7183">
        <f>VLOOKUP($B7183,產品!$A$1:$E$61,4,FALSE)*(1-$G7183)*$F7183</f>
        <v>28800</v>
      </c>
      <c r="I7183" s="58">
        <f>$H7183-VLOOKUP($B7183,產品!$A$2:$E$61,5,FALSE)*F7183-$R7183</f>
        <v>3312</v>
      </c>
      <c r="J7183">
        <f t="shared" si="336"/>
        <v>2024</v>
      </c>
      <c r="P7183" t="str">
        <f>MID(VLOOKUP($D7183,業務!$A$1:$E$11,2,FALSE),FIND("/",VLOOKUP($D7183,業務!$A$1:$E$11,2,FALSE))+1,2)</f>
        <v>專員</v>
      </c>
      <c r="Q7183">
        <f t="shared" si="337"/>
        <v>0.01</v>
      </c>
      <c r="R7183">
        <f t="shared" si="338"/>
        <v>288</v>
      </c>
    </row>
    <row r="7184" spans="1:18" ht="15.75" customHeight="1">
      <c r="A7184" s="19">
        <v>7183</v>
      </c>
      <c r="B7184" s="4">
        <v>10</v>
      </c>
      <c r="C7184" s="15">
        <v>289</v>
      </c>
      <c r="D7184" s="21">
        <v>1</v>
      </c>
      <c r="E7184" s="33">
        <v>45293</v>
      </c>
      <c r="F7184" s="14">
        <v>50</v>
      </c>
      <c r="G7184" s="34">
        <v>0.14000000000000001</v>
      </c>
      <c r="H7184">
        <f>VLOOKUP($B7184,產品!$A$1:$E$61,4,FALSE)*(1-$G7184)*$F7184</f>
        <v>43000</v>
      </c>
      <c r="I7184" s="58">
        <f>$H7184-VLOOKUP($B7184,產品!$A$2:$E$61,5,FALSE)*F7184-$R7184</f>
        <v>22570</v>
      </c>
      <c r="J7184">
        <f t="shared" si="336"/>
        <v>2024</v>
      </c>
      <c r="P7184" t="str">
        <f>MID(VLOOKUP($D7184,業務!$A$1:$E$11,2,FALSE),FIND("/",VLOOKUP($D7184,業務!$A$1:$E$11,2,FALSE))+1,2)</f>
        <v>專員</v>
      </c>
      <c r="Q7184">
        <f t="shared" si="337"/>
        <v>0.01</v>
      </c>
      <c r="R7184">
        <f t="shared" si="338"/>
        <v>430</v>
      </c>
    </row>
    <row r="7185" spans="1:18" ht="15.75" customHeight="1">
      <c r="A7185" s="19">
        <v>7184</v>
      </c>
      <c r="B7185" s="4">
        <v>15</v>
      </c>
      <c r="C7185" s="15">
        <v>5</v>
      </c>
      <c r="D7185" s="21">
        <v>6</v>
      </c>
      <c r="E7185" s="22">
        <v>45294</v>
      </c>
      <c r="F7185" s="23">
        <v>40</v>
      </c>
      <c r="G7185" s="24">
        <v>0.1</v>
      </c>
      <c r="H7185">
        <f>VLOOKUP($B7185,產品!$A$1:$E$61,4,FALSE)*(1-$G7185)*$F7185</f>
        <v>64800</v>
      </c>
      <c r="I7185" s="58">
        <f>$H7185-VLOOKUP($B7185,產品!$A$2:$E$61,5,FALSE)*F7185-$R7185</f>
        <v>35352</v>
      </c>
      <c r="J7185">
        <f t="shared" si="336"/>
        <v>2024</v>
      </c>
      <c r="P7185" t="str">
        <f>MID(VLOOKUP($D7185,業務!$A$1:$E$11,2,FALSE),FIND("/",VLOOKUP($D7185,業務!$A$1:$E$11,2,FALSE))+1,2)</f>
        <v>專員</v>
      </c>
      <c r="Q7185">
        <f t="shared" si="337"/>
        <v>0.01</v>
      </c>
      <c r="R7185">
        <f t="shared" si="338"/>
        <v>648</v>
      </c>
    </row>
    <row r="7186" spans="1:18" ht="15.75" customHeight="1">
      <c r="A7186" s="19">
        <v>7185</v>
      </c>
      <c r="B7186" s="4">
        <v>55</v>
      </c>
      <c r="C7186" s="15">
        <v>286</v>
      </c>
      <c r="D7186" s="21">
        <v>2</v>
      </c>
      <c r="E7186" s="33">
        <v>45294</v>
      </c>
      <c r="F7186" s="14">
        <v>12</v>
      </c>
      <c r="G7186" s="34">
        <v>0.12</v>
      </c>
      <c r="H7186">
        <f>VLOOKUP($B7186,產品!$A$1:$E$61,4,FALSE)*(1-$G7186)*$F7186</f>
        <v>211200</v>
      </c>
      <c r="I7186" s="58">
        <f>$H7186-VLOOKUP($B7186,產品!$A$2:$E$61,5,FALSE)*F7186-$R7186</f>
        <v>40032</v>
      </c>
      <c r="J7186">
        <f t="shared" si="336"/>
        <v>2024</v>
      </c>
      <c r="P7186" t="str">
        <f>MID(VLOOKUP($D7186,業務!$A$1:$E$11,2,FALSE),FIND("/",VLOOKUP($D7186,業務!$A$1:$E$11,2,FALSE))+1,2)</f>
        <v>經理</v>
      </c>
      <c r="Q7186">
        <f t="shared" si="337"/>
        <v>1.4999999999999999E-2</v>
      </c>
      <c r="R7186">
        <f t="shared" si="338"/>
        <v>3168</v>
      </c>
    </row>
    <row r="7187" spans="1:18" ht="15.75" customHeight="1">
      <c r="A7187" s="19">
        <v>7186</v>
      </c>
      <c r="B7187" s="4">
        <v>35</v>
      </c>
      <c r="C7187" s="15">
        <v>2</v>
      </c>
      <c r="D7187" s="21">
        <v>10</v>
      </c>
      <c r="E7187" s="22">
        <v>45295</v>
      </c>
      <c r="F7187" s="23">
        <v>3</v>
      </c>
      <c r="G7187" s="24">
        <v>0.15</v>
      </c>
      <c r="H7187">
        <f>VLOOKUP($B7187,產品!$A$1:$E$61,4,FALSE)*(1-$G7187)*$F7187</f>
        <v>21675</v>
      </c>
      <c r="I7187" s="58">
        <f>$H7187-VLOOKUP($B7187,產品!$A$2:$E$61,5,FALSE)*F7187-$R7187</f>
        <v>6158.25</v>
      </c>
      <c r="J7187">
        <f t="shared" si="336"/>
        <v>2024</v>
      </c>
      <c r="P7187" t="str">
        <f>MID(VLOOKUP($D7187,業務!$A$1:$E$11,2,FALSE),FIND("/",VLOOKUP($D7187,業務!$A$1:$E$11,2,FALSE))+1,2)</f>
        <v>專員</v>
      </c>
      <c r="Q7187">
        <f t="shared" si="337"/>
        <v>0.01</v>
      </c>
      <c r="R7187">
        <f t="shared" si="338"/>
        <v>216.75</v>
      </c>
    </row>
    <row r="7188" spans="1:18" ht="15.75" customHeight="1">
      <c r="A7188" s="19">
        <v>7187</v>
      </c>
      <c r="B7188" s="4">
        <v>9</v>
      </c>
      <c r="C7188" s="15">
        <v>117</v>
      </c>
      <c r="D7188" s="21">
        <v>7</v>
      </c>
      <c r="E7188" s="33">
        <v>45295</v>
      </c>
      <c r="F7188" s="14">
        <v>250</v>
      </c>
      <c r="G7188" s="34">
        <v>0.1</v>
      </c>
      <c r="H7188">
        <f>VLOOKUP($B7188,產品!$A$1:$E$61,4,FALSE)*(1-$G7188)*$F7188</f>
        <v>225000</v>
      </c>
      <c r="I7188" s="58">
        <f>$H7188-VLOOKUP($B7188,產品!$A$2:$E$61,5,FALSE)*F7188-$R7188</f>
        <v>122300</v>
      </c>
      <c r="J7188">
        <f t="shared" si="336"/>
        <v>2024</v>
      </c>
      <c r="P7188" t="str">
        <f>MID(VLOOKUP($D7188,業務!$A$1:$E$11,2,FALSE),FIND("/",VLOOKUP($D7188,業務!$A$1:$E$11,2,FALSE))+1,2)</f>
        <v>副理</v>
      </c>
      <c r="Q7188">
        <f t="shared" si="337"/>
        <v>1.2E-2</v>
      </c>
      <c r="R7188">
        <f t="shared" si="338"/>
        <v>2700</v>
      </c>
    </row>
    <row r="7189" spans="1:18" ht="15.75" customHeight="1">
      <c r="A7189" s="19">
        <v>7188</v>
      </c>
      <c r="B7189" s="4">
        <v>39</v>
      </c>
      <c r="C7189" s="15">
        <v>7</v>
      </c>
      <c r="D7189" s="21">
        <v>8</v>
      </c>
      <c r="E7189" s="22">
        <v>45296</v>
      </c>
      <c r="F7189" s="23">
        <v>15</v>
      </c>
      <c r="G7189" s="24">
        <v>0.12</v>
      </c>
      <c r="H7189">
        <f>VLOOKUP($B7189,產品!$A$1:$E$61,4,FALSE)*(1-$G7189)*$F7189</f>
        <v>237600</v>
      </c>
      <c r="I7189" s="58">
        <f>$H7189-VLOOKUP($B7189,產品!$A$2:$E$61,5,FALSE)*F7189-$R7189</f>
        <v>59724</v>
      </c>
      <c r="J7189">
        <f t="shared" si="336"/>
        <v>2024</v>
      </c>
      <c r="P7189" t="str">
        <f>MID(VLOOKUP($D7189,業務!$A$1:$E$11,2,FALSE),FIND("/",VLOOKUP($D7189,業務!$A$1:$E$11,2,FALSE))+1,2)</f>
        <v>專員</v>
      </c>
      <c r="Q7189">
        <f t="shared" si="337"/>
        <v>0.01</v>
      </c>
      <c r="R7189">
        <f t="shared" si="338"/>
        <v>2376</v>
      </c>
    </row>
    <row r="7190" spans="1:18" ht="15.75" customHeight="1">
      <c r="A7190" s="19">
        <v>7189</v>
      </c>
      <c r="B7190" s="4">
        <v>28</v>
      </c>
      <c r="C7190" s="15">
        <v>9</v>
      </c>
      <c r="D7190" s="21">
        <v>7</v>
      </c>
      <c r="E7190" s="22">
        <v>45296</v>
      </c>
      <c r="F7190" s="26">
        <v>4</v>
      </c>
      <c r="G7190" s="24">
        <v>7.0000000000000007E-2</v>
      </c>
      <c r="H7190">
        <f>VLOOKUP($B7190,產品!$A$1:$E$61,4,FALSE)*(1-$G7190)*$F7190</f>
        <v>27899.999999999996</v>
      </c>
      <c r="I7190" s="58">
        <f>$H7190-VLOOKUP($B7190,產品!$A$2:$E$61,5,FALSE)*F7190-$R7190</f>
        <v>9565.1999999999971</v>
      </c>
      <c r="J7190">
        <f t="shared" si="336"/>
        <v>2024</v>
      </c>
      <c r="P7190" t="str">
        <f>MID(VLOOKUP($D7190,業務!$A$1:$E$11,2,FALSE),FIND("/",VLOOKUP($D7190,業務!$A$1:$E$11,2,FALSE))+1,2)</f>
        <v>副理</v>
      </c>
      <c r="Q7190">
        <f t="shared" si="337"/>
        <v>1.2E-2</v>
      </c>
      <c r="R7190">
        <f t="shared" si="338"/>
        <v>334.79999999999995</v>
      </c>
    </row>
    <row r="7191" spans="1:18" ht="15.75" customHeight="1">
      <c r="A7191" s="19">
        <v>7190</v>
      </c>
      <c r="B7191" s="4">
        <v>19</v>
      </c>
      <c r="C7191" s="15">
        <v>6</v>
      </c>
      <c r="D7191" s="21">
        <v>1</v>
      </c>
      <c r="E7191" s="22">
        <v>45297</v>
      </c>
      <c r="F7191" s="23">
        <v>30</v>
      </c>
      <c r="G7191" s="24">
        <v>0.16</v>
      </c>
      <c r="H7191">
        <f>VLOOKUP($B7191,產品!$A$1:$E$61,4,FALSE)*(1-$G7191)*$F7191</f>
        <v>45360</v>
      </c>
      <c r="I7191" s="58">
        <f>$H7191-VLOOKUP($B7191,產品!$A$2:$E$61,5,FALSE)*F7191-$R7191</f>
        <v>23306.400000000001</v>
      </c>
      <c r="J7191">
        <f t="shared" si="336"/>
        <v>2024</v>
      </c>
      <c r="P7191" t="str">
        <f>MID(VLOOKUP($D7191,業務!$A$1:$E$11,2,FALSE),FIND("/",VLOOKUP($D7191,業務!$A$1:$E$11,2,FALSE))+1,2)</f>
        <v>專員</v>
      </c>
      <c r="Q7191">
        <f t="shared" si="337"/>
        <v>0.01</v>
      </c>
      <c r="R7191">
        <f t="shared" si="338"/>
        <v>453.6</v>
      </c>
    </row>
    <row r="7192" spans="1:18" ht="15.75" customHeight="1">
      <c r="A7192" s="19">
        <v>7191</v>
      </c>
      <c r="B7192" s="4">
        <v>22</v>
      </c>
      <c r="C7192" s="15">
        <v>290</v>
      </c>
      <c r="D7192" s="21">
        <v>9</v>
      </c>
      <c r="E7192" s="22">
        <v>45297</v>
      </c>
      <c r="F7192" s="23">
        <v>20</v>
      </c>
      <c r="G7192" s="24">
        <v>0.15</v>
      </c>
      <c r="H7192">
        <f>VLOOKUP($B7192,產品!$A$1:$E$61,4,FALSE)*(1-$G7192)*$F7192</f>
        <v>30600</v>
      </c>
      <c r="I7192" s="58">
        <f>$H7192-VLOOKUP($B7192,產品!$A$2:$E$61,5,FALSE)*F7192-$R7192</f>
        <v>15741</v>
      </c>
      <c r="J7192">
        <f t="shared" si="336"/>
        <v>2024</v>
      </c>
      <c r="P7192" t="str">
        <f>MID(VLOOKUP($D7192,業務!$A$1:$E$11,2,FALSE),FIND("/",VLOOKUP($D7192,業務!$A$1:$E$11,2,FALSE))+1,2)</f>
        <v>經理</v>
      </c>
      <c r="Q7192">
        <f t="shared" si="337"/>
        <v>1.4999999999999999E-2</v>
      </c>
      <c r="R7192">
        <f t="shared" si="338"/>
        <v>459</v>
      </c>
    </row>
    <row r="7193" spans="1:18" ht="15.75" customHeight="1">
      <c r="A7193" s="19">
        <v>7192</v>
      </c>
      <c r="B7193" s="4">
        <v>52</v>
      </c>
      <c r="C7193" s="15">
        <v>264</v>
      </c>
      <c r="D7193" s="21">
        <v>7</v>
      </c>
      <c r="E7193" s="22">
        <v>45297</v>
      </c>
      <c r="F7193" s="23">
        <v>3</v>
      </c>
      <c r="G7193" s="24">
        <v>0.15</v>
      </c>
      <c r="H7193">
        <f>VLOOKUP($B7193,產品!$A$1:$E$61,4,FALSE)*(1-$G7193)*$F7193</f>
        <v>56100</v>
      </c>
      <c r="I7193" s="58">
        <f>$H7193-VLOOKUP($B7193,產品!$A$2:$E$61,5,FALSE)*F7193-$R7193</f>
        <v>9226.8000000000065</v>
      </c>
      <c r="J7193">
        <f t="shared" si="336"/>
        <v>2024</v>
      </c>
      <c r="P7193" t="str">
        <f>MID(VLOOKUP($D7193,業務!$A$1:$E$11,2,FALSE),FIND("/",VLOOKUP($D7193,業務!$A$1:$E$11,2,FALSE))+1,2)</f>
        <v>副理</v>
      </c>
      <c r="Q7193">
        <f t="shared" si="337"/>
        <v>1.2E-2</v>
      </c>
      <c r="R7193">
        <f t="shared" si="338"/>
        <v>673.2</v>
      </c>
    </row>
    <row r="7194" spans="1:18" ht="15.75" customHeight="1">
      <c r="A7194" s="19">
        <v>7193</v>
      </c>
      <c r="B7194" s="4">
        <v>3</v>
      </c>
      <c r="C7194" s="15">
        <v>113</v>
      </c>
      <c r="D7194" s="21">
        <v>5</v>
      </c>
      <c r="E7194" s="22">
        <v>45297</v>
      </c>
      <c r="F7194" s="26">
        <v>90</v>
      </c>
      <c r="G7194" s="24">
        <v>0.18</v>
      </c>
      <c r="H7194">
        <f>VLOOKUP($B7194,產品!$A$1:$E$61,4,FALSE)*(1-$G7194)*$F7194</f>
        <v>73800.000000000015</v>
      </c>
      <c r="I7194" s="58">
        <f>$H7194-VLOOKUP($B7194,產品!$A$2:$E$61,5,FALSE)*F7194-$R7194</f>
        <v>37062.000000000015</v>
      </c>
      <c r="J7194">
        <f t="shared" si="336"/>
        <v>2024</v>
      </c>
      <c r="P7194" t="str">
        <f>MID(VLOOKUP($D7194,業務!$A$1:$E$11,2,FALSE),FIND("/",VLOOKUP($D7194,業務!$A$1:$E$11,2,FALSE))+1,2)</f>
        <v>專員</v>
      </c>
      <c r="Q7194">
        <f t="shared" si="337"/>
        <v>0.01</v>
      </c>
      <c r="R7194">
        <f t="shared" si="338"/>
        <v>738.00000000000011</v>
      </c>
    </row>
    <row r="7195" spans="1:18" ht="15.75" customHeight="1">
      <c r="A7195" s="19">
        <v>7194</v>
      </c>
      <c r="B7195" s="4">
        <v>36</v>
      </c>
      <c r="C7195" s="15">
        <v>121</v>
      </c>
      <c r="D7195" s="21">
        <v>2</v>
      </c>
      <c r="E7195" s="22">
        <v>45297</v>
      </c>
      <c r="F7195" s="26">
        <v>9</v>
      </c>
      <c r="G7195" s="24">
        <v>0.05</v>
      </c>
      <c r="H7195">
        <f>VLOOKUP($B7195,產品!$A$1:$E$61,4,FALSE)*(1-$G7195)*$F7195</f>
        <v>76950</v>
      </c>
      <c r="I7195" s="58">
        <f>$H7195-VLOOKUP($B7195,產品!$A$2:$E$61,5,FALSE)*F7195-$R7195</f>
        <v>27195.75</v>
      </c>
      <c r="J7195">
        <f t="shared" si="336"/>
        <v>2024</v>
      </c>
      <c r="P7195" t="str">
        <f>MID(VLOOKUP($D7195,業務!$A$1:$E$11,2,FALSE),FIND("/",VLOOKUP($D7195,業務!$A$1:$E$11,2,FALSE))+1,2)</f>
        <v>經理</v>
      </c>
      <c r="Q7195">
        <f t="shared" si="337"/>
        <v>1.4999999999999999E-2</v>
      </c>
      <c r="R7195">
        <f t="shared" si="338"/>
        <v>1154.25</v>
      </c>
    </row>
    <row r="7196" spans="1:18" ht="15.75" customHeight="1">
      <c r="A7196" s="19">
        <v>7195</v>
      </c>
      <c r="B7196" s="4">
        <v>58</v>
      </c>
      <c r="C7196" s="15">
        <v>267</v>
      </c>
      <c r="D7196" s="21">
        <v>6</v>
      </c>
      <c r="E7196" s="33">
        <v>45297</v>
      </c>
      <c r="F7196" s="14">
        <v>6</v>
      </c>
      <c r="G7196" s="34">
        <v>0.05</v>
      </c>
      <c r="H7196">
        <f>VLOOKUP($B7196,產品!$A$1:$E$61,4,FALSE)*(1-$G7196)*$F7196</f>
        <v>119700</v>
      </c>
      <c r="I7196" s="58">
        <f>$H7196-VLOOKUP($B7196,產品!$A$2:$E$61,5,FALSE)*F7196-$R7196</f>
        <v>30303.000000000015</v>
      </c>
      <c r="J7196">
        <f t="shared" si="336"/>
        <v>2024</v>
      </c>
      <c r="P7196" t="str">
        <f>MID(VLOOKUP($D7196,業務!$A$1:$E$11,2,FALSE),FIND("/",VLOOKUP($D7196,業務!$A$1:$E$11,2,FALSE))+1,2)</f>
        <v>專員</v>
      </c>
      <c r="Q7196">
        <f t="shared" si="337"/>
        <v>0.01</v>
      </c>
      <c r="R7196">
        <f t="shared" si="338"/>
        <v>1197</v>
      </c>
    </row>
    <row r="7197" spans="1:18" ht="15.75" customHeight="1">
      <c r="A7197" s="19">
        <v>7196</v>
      </c>
      <c r="B7197" s="4">
        <v>6</v>
      </c>
      <c r="C7197" s="15">
        <v>264</v>
      </c>
      <c r="D7197" s="21">
        <v>8</v>
      </c>
      <c r="E7197" s="22">
        <v>45298</v>
      </c>
      <c r="F7197" s="23">
        <v>200</v>
      </c>
      <c r="G7197" s="24">
        <v>0.2</v>
      </c>
      <c r="H7197">
        <f>VLOOKUP($B7197,產品!$A$1:$E$61,4,FALSE)*(1-$G7197)*$F7197</f>
        <v>160000</v>
      </c>
      <c r="I7197" s="58">
        <f>$H7197-VLOOKUP($B7197,產品!$A$2:$E$61,5,FALSE)*F7197-$R7197</f>
        <v>78400</v>
      </c>
      <c r="J7197">
        <f t="shared" si="336"/>
        <v>2024</v>
      </c>
      <c r="P7197" t="str">
        <f>MID(VLOOKUP($D7197,業務!$A$1:$E$11,2,FALSE),FIND("/",VLOOKUP($D7197,業務!$A$1:$E$11,2,FALSE))+1,2)</f>
        <v>專員</v>
      </c>
      <c r="Q7197">
        <f t="shared" si="337"/>
        <v>0.01</v>
      </c>
      <c r="R7197">
        <f t="shared" si="338"/>
        <v>1600</v>
      </c>
    </row>
    <row r="7198" spans="1:18" ht="15.75" customHeight="1">
      <c r="A7198" s="19">
        <v>7197</v>
      </c>
      <c r="B7198" s="4">
        <v>25</v>
      </c>
      <c r="C7198" s="15">
        <v>121</v>
      </c>
      <c r="D7198" s="21">
        <v>10</v>
      </c>
      <c r="E7198" s="33">
        <v>45298</v>
      </c>
      <c r="F7198" s="14">
        <v>8</v>
      </c>
      <c r="G7198" s="34">
        <v>0.09</v>
      </c>
      <c r="H7198">
        <f>VLOOKUP($B7198,產品!$A$1:$E$61,4,FALSE)*(1-$G7198)*$F7198</f>
        <v>43680</v>
      </c>
      <c r="I7198" s="58">
        <f>$H7198-VLOOKUP($B7198,產品!$A$2:$E$61,5,FALSE)*F7198-$R7198</f>
        <v>14443.2</v>
      </c>
      <c r="J7198">
        <f t="shared" si="336"/>
        <v>2024</v>
      </c>
      <c r="P7198" t="str">
        <f>MID(VLOOKUP($D7198,業務!$A$1:$E$11,2,FALSE),FIND("/",VLOOKUP($D7198,業務!$A$1:$E$11,2,FALSE))+1,2)</f>
        <v>專員</v>
      </c>
      <c r="Q7198">
        <f t="shared" si="337"/>
        <v>0.01</v>
      </c>
      <c r="R7198">
        <f t="shared" si="338"/>
        <v>436.8</v>
      </c>
    </row>
    <row r="7199" spans="1:18" ht="15.75" customHeight="1">
      <c r="A7199" s="19">
        <v>7198</v>
      </c>
      <c r="B7199" s="4">
        <v>4</v>
      </c>
      <c r="C7199" s="15">
        <v>9</v>
      </c>
      <c r="D7199" s="21">
        <v>9</v>
      </c>
      <c r="E7199" s="22">
        <v>45299</v>
      </c>
      <c r="F7199" s="23">
        <v>45</v>
      </c>
      <c r="G7199" s="24">
        <v>0.08</v>
      </c>
      <c r="H7199">
        <f>VLOOKUP($B7199,產品!$A$1:$E$61,4,FALSE)*(1-$G7199)*$F7199</f>
        <v>41400</v>
      </c>
      <c r="I7199" s="58">
        <f>$H7199-VLOOKUP($B7199,產品!$A$2:$E$61,5,FALSE)*F7199-$R7199</f>
        <v>22779</v>
      </c>
      <c r="J7199">
        <f t="shared" si="336"/>
        <v>2024</v>
      </c>
      <c r="P7199" t="str">
        <f>MID(VLOOKUP($D7199,業務!$A$1:$E$11,2,FALSE),FIND("/",VLOOKUP($D7199,業務!$A$1:$E$11,2,FALSE))+1,2)</f>
        <v>經理</v>
      </c>
      <c r="Q7199">
        <f t="shared" si="337"/>
        <v>1.4999999999999999E-2</v>
      </c>
      <c r="R7199">
        <f t="shared" si="338"/>
        <v>621</v>
      </c>
    </row>
    <row r="7200" spans="1:18" ht="15.75" customHeight="1">
      <c r="A7200" s="19">
        <v>7199</v>
      </c>
      <c r="B7200" s="4">
        <v>36</v>
      </c>
      <c r="C7200" s="15">
        <v>6</v>
      </c>
      <c r="D7200" s="21">
        <v>10</v>
      </c>
      <c r="E7200" s="22">
        <v>45299</v>
      </c>
      <c r="F7200" s="23">
        <v>4</v>
      </c>
      <c r="G7200" s="24">
        <v>0.1</v>
      </c>
      <c r="H7200">
        <f>VLOOKUP($B7200,產品!$A$1:$E$61,4,FALSE)*(1-$G7200)*$F7200</f>
        <v>32400</v>
      </c>
      <c r="I7200" s="58">
        <f>$H7200-VLOOKUP($B7200,產品!$A$2:$E$61,5,FALSE)*F7200-$R7200</f>
        <v>10476</v>
      </c>
      <c r="J7200">
        <f t="shared" si="336"/>
        <v>2024</v>
      </c>
      <c r="P7200" t="str">
        <f>MID(VLOOKUP($D7200,業務!$A$1:$E$11,2,FALSE),FIND("/",VLOOKUP($D7200,業務!$A$1:$E$11,2,FALSE))+1,2)</f>
        <v>專員</v>
      </c>
      <c r="Q7200">
        <f t="shared" si="337"/>
        <v>0.01</v>
      </c>
      <c r="R7200">
        <f t="shared" si="338"/>
        <v>324</v>
      </c>
    </row>
    <row r="7201" spans="1:18" ht="15.75" customHeight="1">
      <c r="A7201" s="19">
        <v>7200</v>
      </c>
      <c r="B7201" s="4">
        <v>2</v>
      </c>
      <c r="C7201" s="15">
        <v>115</v>
      </c>
      <c r="D7201" s="21">
        <v>8</v>
      </c>
      <c r="E7201" s="22">
        <v>45299</v>
      </c>
      <c r="F7201" s="26">
        <v>10</v>
      </c>
      <c r="G7201" s="24">
        <v>0.08</v>
      </c>
      <c r="H7201">
        <f>VLOOKUP($B7201,產品!$A$1:$E$61,4,FALSE)*(1-$G7201)*$F7201</f>
        <v>9200</v>
      </c>
      <c r="I7201" s="58">
        <f>$H7201-VLOOKUP($B7201,產品!$A$2:$E$61,5,FALSE)*F7201-$R7201</f>
        <v>5108</v>
      </c>
      <c r="J7201">
        <f t="shared" si="336"/>
        <v>2024</v>
      </c>
      <c r="P7201" t="str">
        <f>MID(VLOOKUP($D7201,業務!$A$1:$E$11,2,FALSE),FIND("/",VLOOKUP($D7201,業務!$A$1:$E$11,2,FALSE))+1,2)</f>
        <v>專員</v>
      </c>
      <c r="Q7201">
        <f t="shared" si="337"/>
        <v>0.01</v>
      </c>
      <c r="R7201">
        <f t="shared" si="338"/>
        <v>92</v>
      </c>
    </row>
    <row r="7202" spans="1:18" ht="15.75" customHeight="1">
      <c r="A7202" s="19">
        <v>7201</v>
      </c>
      <c r="B7202" s="4">
        <v>37</v>
      </c>
      <c r="C7202" s="15">
        <v>291</v>
      </c>
      <c r="D7202" s="21">
        <v>10</v>
      </c>
      <c r="E7202" s="22">
        <v>45299</v>
      </c>
      <c r="F7202" s="26">
        <v>1</v>
      </c>
      <c r="G7202" s="24">
        <v>7.0000000000000007E-2</v>
      </c>
      <c r="H7202">
        <f>VLOOKUP($B7202,產品!$A$1:$E$61,4,FALSE)*(1-$G7202)*$F7202</f>
        <v>11160</v>
      </c>
      <c r="I7202" s="58">
        <f>$H7202-VLOOKUP($B7202,產品!$A$2:$E$61,5,FALSE)*F7202-$R7202</f>
        <v>3248.4</v>
      </c>
      <c r="J7202">
        <f t="shared" si="336"/>
        <v>2024</v>
      </c>
      <c r="P7202" t="str">
        <f>MID(VLOOKUP($D7202,業務!$A$1:$E$11,2,FALSE),FIND("/",VLOOKUP($D7202,業務!$A$1:$E$11,2,FALSE))+1,2)</f>
        <v>專員</v>
      </c>
      <c r="Q7202">
        <f t="shared" si="337"/>
        <v>0.01</v>
      </c>
      <c r="R7202">
        <f t="shared" si="338"/>
        <v>111.60000000000001</v>
      </c>
    </row>
    <row r="7203" spans="1:18" ht="15.75" customHeight="1">
      <c r="A7203" s="19">
        <v>7202</v>
      </c>
      <c r="B7203" s="4">
        <v>38</v>
      </c>
      <c r="C7203" s="15">
        <v>6</v>
      </c>
      <c r="D7203" s="21">
        <v>9</v>
      </c>
      <c r="E7203" s="22">
        <v>45299</v>
      </c>
      <c r="F7203" s="26">
        <v>3</v>
      </c>
      <c r="G7203" s="24">
        <v>0.15</v>
      </c>
      <c r="H7203">
        <f>VLOOKUP($B7203,產品!$A$1:$E$61,4,FALSE)*(1-$G7203)*$F7203</f>
        <v>38250</v>
      </c>
      <c r="I7203" s="58">
        <f>$H7203-VLOOKUP($B7203,產品!$A$2:$E$61,5,FALSE)*F7203-$R7203</f>
        <v>8426.25</v>
      </c>
      <c r="J7203">
        <f t="shared" si="336"/>
        <v>2024</v>
      </c>
      <c r="P7203" t="str">
        <f>MID(VLOOKUP($D7203,業務!$A$1:$E$11,2,FALSE),FIND("/",VLOOKUP($D7203,業務!$A$1:$E$11,2,FALSE))+1,2)</f>
        <v>經理</v>
      </c>
      <c r="Q7203">
        <f t="shared" si="337"/>
        <v>1.4999999999999999E-2</v>
      </c>
      <c r="R7203">
        <f t="shared" si="338"/>
        <v>573.75</v>
      </c>
    </row>
    <row r="7204" spans="1:18" ht="15.75" customHeight="1">
      <c r="A7204" s="19">
        <v>7203</v>
      </c>
      <c r="B7204" s="4">
        <v>46</v>
      </c>
      <c r="C7204" s="15">
        <v>136</v>
      </c>
      <c r="D7204" s="21">
        <v>10</v>
      </c>
      <c r="E7204" s="22">
        <v>45299</v>
      </c>
      <c r="F7204" s="26">
        <v>6</v>
      </c>
      <c r="G7204" s="24">
        <v>0.05</v>
      </c>
      <c r="H7204">
        <f>VLOOKUP($B7204,產品!$A$1:$E$61,4,FALSE)*(1-$G7204)*$F7204</f>
        <v>96900</v>
      </c>
      <c r="I7204" s="58">
        <f>$H7204-VLOOKUP($B7204,產品!$A$2:$E$61,5,FALSE)*F7204-$R7204</f>
        <v>29631</v>
      </c>
      <c r="J7204">
        <f t="shared" si="336"/>
        <v>2024</v>
      </c>
      <c r="P7204" t="str">
        <f>MID(VLOOKUP($D7204,業務!$A$1:$E$11,2,FALSE),FIND("/",VLOOKUP($D7204,業務!$A$1:$E$11,2,FALSE))+1,2)</f>
        <v>專員</v>
      </c>
      <c r="Q7204">
        <f t="shared" si="337"/>
        <v>0.01</v>
      </c>
      <c r="R7204">
        <f t="shared" si="338"/>
        <v>969</v>
      </c>
    </row>
    <row r="7205" spans="1:18" ht="15.75" customHeight="1">
      <c r="A7205" s="19">
        <v>7204</v>
      </c>
      <c r="B7205" s="4">
        <v>38</v>
      </c>
      <c r="C7205" s="15">
        <v>1</v>
      </c>
      <c r="D7205" s="21">
        <v>7</v>
      </c>
      <c r="E7205" s="33">
        <v>45299</v>
      </c>
      <c r="F7205" s="14">
        <v>5</v>
      </c>
      <c r="G7205" s="34">
        <v>0.1</v>
      </c>
      <c r="H7205">
        <f>VLOOKUP($B7205,產品!$A$1:$E$61,4,FALSE)*(1-$G7205)*$F7205</f>
        <v>67500</v>
      </c>
      <c r="I7205" s="58">
        <f>$H7205-VLOOKUP($B7205,產品!$A$2:$E$61,5,FALSE)*F7205-$R7205</f>
        <v>17940</v>
      </c>
      <c r="J7205">
        <f t="shared" si="336"/>
        <v>2024</v>
      </c>
      <c r="P7205" t="str">
        <f>MID(VLOOKUP($D7205,業務!$A$1:$E$11,2,FALSE),FIND("/",VLOOKUP($D7205,業務!$A$1:$E$11,2,FALSE))+1,2)</f>
        <v>副理</v>
      </c>
      <c r="Q7205">
        <f t="shared" si="337"/>
        <v>1.2E-2</v>
      </c>
      <c r="R7205">
        <f t="shared" si="338"/>
        <v>810</v>
      </c>
    </row>
    <row r="7206" spans="1:18" ht="15.75" customHeight="1">
      <c r="A7206" s="19">
        <v>7205</v>
      </c>
      <c r="B7206" s="4">
        <v>11</v>
      </c>
      <c r="C7206" s="15">
        <v>122</v>
      </c>
      <c r="D7206" s="21">
        <v>6</v>
      </c>
      <c r="E7206" s="22">
        <v>45300</v>
      </c>
      <c r="F7206" s="26">
        <v>300</v>
      </c>
      <c r="G7206" s="24">
        <v>0.2</v>
      </c>
      <c r="H7206">
        <f>VLOOKUP($B7206,產品!$A$1:$E$61,4,FALSE)*(1-$G7206)*$F7206</f>
        <v>240000</v>
      </c>
      <c r="I7206" s="58">
        <f>$H7206-VLOOKUP($B7206,產品!$A$2:$E$61,5,FALSE)*F7206-$R7206</f>
        <v>117600</v>
      </c>
      <c r="J7206">
        <f t="shared" si="336"/>
        <v>2024</v>
      </c>
      <c r="P7206" t="str">
        <f>MID(VLOOKUP($D7206,業務!$A$1:$E$11,2,FALSE),FIND("/",VLOOKUP($D7206,業務!$A$1:$E$11,2,FALSE))+1,2)</f>
        <v>專員</v>
      </c>
      <c r="Q7206">
        <f t="shared" si="337"/>
        <v>0.01</v>
      </c>
      <c r="R7206">
        <f t="shared" si="338"/>
        <v>2400</v>
      </c>
    </row>
    <row r="7207" spans="1:18" ht="15.75" customHeight="1">
      <c r="A7207" s="19">
        <v>7206</v>
      </c>
      <c r="B7207" s="4">
        <v>21</v>
      </c>
      <c r="C7207" s="15">
        <v>262</v>
      </c>
      <c r="D7207" s="21">
        <v>8</v>
      </c>
      <c r="E7207" s="33">
        <v>45300</v>
      </c>
      <c r="F7207" s="14">
        <v>11</v>
      </c>
      <c r="G7207" s="34">
        <v>0.06</v>
      </c>
      <c r="H7207">
        <f>VLOOKUP($B7207,產品!$A$1:$E$61,4,FALSE)*(1-$G7207)*$F7207</f>
        <v>18612</v>
      </c>
      <c r="I7207" s="58">
        <f>$H7207-VLOOKUP($B7207,產品!$A$2:$E$61,5,FALSE)*F7207-$R7207</f>
        <v>10505.88</v>
      </c>
      <c r="J7207">
        <f t="shared" si="336"/>
        <v>2024</v>
      </c>
      <c r="P7207" t="str">
        <f>MID(VLOOKUP($D7207,業務!$A$1:$E$11,2,FALSE),FIND("/",VLOOKUP($D7207,業務!$A$1:$E$11,2,FALSE))+1,2)</f>
        <v>專員</v>
      </c>
      <c r="Q7207">
        <f t="shared" si="337"/>
        <v>0.01</v>
      </c>
      <c r="R7207">
        <f t="shared" si="338"/>
        <v>186.12</v>
      </c>
    </row>
    <row r="7208" spans="1:18" ht="15.75" customHeight="1">
      <c r="A7208" s="19">
        <v>7207</v>
      </c>
      <c r="B7208" s="4">
        <v>45</v>
      </c>
      <c r="C7208" s="15">
        <v>288</v>
      </c>
      <c r="D7208" s="21">
        <v>10</v>
      </c>
      <c r="E7208" s="22">
        <v>45301</v>
      </c>
      <c r="F7208" s="23">
        <v>3</v>
      </c>
      <c r="G7208" s="24">
        <v>0.1</v>
      </c>
      <c r="H7208">
        <f>VLOOKUP($B7208,產品!$A$1:$E$61,4,FALSE)*(1-$G7208)*$F7208</f>
        <v>37800</v>
      </c>
      <c r="I7208" s="58">
        <f>$H7208-VLOOKUP($B7208,產品!$A$2:$E$61,5,FALSE)*F7208-$R7208</f>
        <v>10122</v>
      </c>
      <c r="J7208">
        <f t="shared" si="336"/>
        <v>2024</v>
      </c>
      <c r="P7208" t="str">
        <f>MID(VLOOKUP($D7208,業務!$A$1:$E$11,2,FALSE),FIND("/",VLOOKUP($D7208,業務!$A$1:$E$11,2,FALSE))+1,2)</f>
        <v>專員</v>
      </c>
      <c r="Q7208">
        <f t="shared" si="337"/>
        <v>0.01</v>
      </c>
      <c r="R7208">
        <f t="shared" si="338"/>
        <v>378</v>
      </c>
    </row>
    <row r="7209" spans="1:18" ht="15.75" customHeight="1">
      <c r="A7209" s="19">
        <v>7208</v>
      </c>
      <c r="B7209" s="4">
        <v>4</v>
      </c>
      <c r="C7209" s="15">
        <v>10</v>
      </c>
      <c r="D7209" s="21">
        <v>4</v>
      </c>
      <c r="E7209" s="33">
        <v>45301</v>
      </c>
      <c r="F7209" s="14">
        <v>175</v>
      </c>
      <c r="G7209" s="34">
        <v>0.11</v>
      </c>
      <c r="H7209">
        <f>VLOOKUP($B7209,產品!$A$1:$E$61,4,FALSE)*(1-$G7209)*$F7209</f>
        <v>155750</v>
      </c>
      <c r="I7209" s="58">
        <f>$H7209-VLOOKUP($B7209,產品!$A$2:$E$61,5,FALSE)*F7209-$R7209</f>
        <v>83881</v>
      </c>
      <c r="J7209">
        <f t="shared" si="336"/>
        <v>2024</v>
      </c>
      <c r="P7209" t="str">
        <f>MID(VLOOKUP($D7209,業務!$A$1:$E$11,2,FALSE),FIND("/",VLOOKUP($D7209,業務!$A$1:$E$11,2,FALSE))+1,2)</f>
        <v>副理</v>
      </c>
      <c r="Q7209">
        <f t="shared" si="337"/>
        <v>1.2E-2</v>
      </c>
      <c r="R7209">
        <f t="shared" si="338"/>
        <v>1869</v>
      </c>
    </row>
    <row r="7210" spans="1:18" ht="15.75" customHeight="1">
      <c r="A7210" s="19">
        <v>7209</v>
      </c>
      <c r="B7210" s="4">
        <v>8</v>
      </c>
      <c r="C7210" s="15">
        <v>289</v>
      </c>
      <c r="D7210" s="21">
        <v>7</v>
      </c>
      <c r="E7210" s="22">
        <v>45302</v>
      </c>
      <c r="F7210" s="23">
        <v>10</v>
      </c>
      <c r="G7210" s="24">
        <v>0.1</v>
      </c>
      <c r="H7210">
        <f>VLOOKUP($B7210,產品!$A$1:$E$61,4,FALSE)*(1-$G7210)*$F7210</f>
        <v>9000</v>
      </c>
      <c r="I7210" s="58">
        <f>$H7210-VLOOKUP($B7210,產品!$A$2:$E$61,5,FALSE)*F7210-$R7210</f>
        <v>4892</v>
      </c>
      <c r="J7210">
        <f t="shared" si="336"/>
        <v>2024</v>
      </c>
      <c r="P7210" t="str">
        <f>MID(VLOOKUP($D7210,業務!$A$1:$E$11,2,FALSE),FIND("/",VLOOKUP($D7210,業務!$A$1:$E$11,2,FALSE))+1,2)</f>
        <v>副理</v>
      </c>
      <c r="Q7210">
        <f t="shared" si="337"/>
        <v>1.2E-2</v>
      </c>
      <c r="R7210">
        <f t="shared" si="338"/>
        <v>108</v>
      </c>
    </row>
    <row r="7211" spans="1:18" ht="15.75" customHeight="1">
      <c r="A7211" s="19">
        <v>7210</v>
      </c>
      <c r="B7211" s="4">
        <v>14</v>
      </c>
      <c r="C7211" s="15">
        <v>286</v>
      </c>
      <c r="D7211" s="21">
        <v>6</v>
      </c>
      <c r="E7211" s="33">
        <v>45302</v>
      </c>
      <c r="F7211" s="14">
        <v>90</v>
      </c>
      <c r="G7211" s="34">
        <v>0.06</v>
      </c>
      <c r="H7211">
        <f>VLOOKUP($B7211,產品!$A$1:$E$61,4,FALSE)*(1-$G7211)*$F7211</f>
        <v>152280</v>
      </c>
      <c r="I7211" s="58">
        <f>$H7211-VLOOKUP($B7211,產品!$A$2:$E$61,5,FALSE)*F7211-$R7211</f>
        <v>85957.2</v>
      </c>
      <c r="J7211">
        <f t="shared" si="336"/>
        <v>2024</v>
      </c>
      <c r="P7211" t="str">
        <f>MID(VLOOKUP($D7211,業務!$A$1:$E$11,2,FALSE),FIND("/",VLOOKUP($D7211,業務!$A$1:$E$11,2,FALSE))+1,2)</f>
        <v>專員</v>
      </c>
      <c r="Q7211">
        <f t="shared" si="337"/>
        <v>0.01</v>
      </c>
      <c r="R7211">
        <f t="shared" si="338"/>
        <v>1522.8</v>
      </c>
    </row>
    <row r="7212" spans="1:18" ht="15.75" customHeight="1">
      <c r="A7212" s="19">
        <v>7211</v>
      </c>
      <c r="B7212" s="4">
        <v>40</v>
      </c>
      <c r="C7212" s="15">
        <v>6</v>
      </c>
      <c r="D7212" s="21">
        <v>2</v>
      </c>
      <c r="E7212" s="22">
        <v>45303</v>
      </c>
      <c r="F7212" s="23">
        <v>50</v>
      </c>
      <c r="G7212" s="24">
        <v>0.2</v>
      </c>
      <c r="H7212">
        <f>VLOOKUP($B7212,產品!$A$1:$E$61,4,FALSE)*(1-$G7212)*$F7212</f>
        <v>800000</v>
      </c>
      <c r="I7212" s="58">
        <f>$H7212-VLOOKUP($B7212,產品!$A$2:$E$61,5,FALSE)*F7212-$R7212</f>
        <v>138000</v>
      </c>
      <c r="J7212">
        <f t="shared" si="336"/>
        <v>2024</v>
      </c>
      <c r="P7212" t="str">
        <f>MID(VLOOKUP($D7212,業務!$A$1:$E$11,2,FALSE),FIND("/",VLOOKUP($D7212,業務!$A$1:$E$11,2,FALSE))+1,2)</f>
        <v>經理</v>
      </c>
      <c r="Q7212">
        <f t="shared" si="337"/>
        <v>1.4999999999999999E-2</v>
      </c>
      <c r="R7212">
        <f t="shared" si="338"/>
        <v>12000</v>
      </c>
    </row>
    <row r="7213" spans="1:18" ht="15.75" customHeight="1">
      <c r="A7213" s="19">
        <v>7212</v>
      </c>
      <c r="B7213" s="4">
        <v>55</v>
      </c>
      <c r="C7213" s="15">
        <v>258</v>
      </c>
      <c r="D7213" s="21">
        <v>6</v>
      </c>
      <c r="E7213" s="33">
        <v>45303</v>
      </c>
      <c r="F7213" s="14">
        <v>5</v>
      </c>
      <c r="G7213" s="34">
        <v>0.06</v>
      </c>
      <c r="H7213">
        <f>VLOOKUP($B7213,產品!$A$1:$E$61,4,FALSE)*(1-$G7213)*$F7213</f>
        <v>94000</v>
      </c>
      <c r="I7213" s="58">
        <f>$H7213-VLOOKUP($B7213,產品!$A$2:$E$61,5,FALSE)*F7213-$R7213</f>
        <v>23060</v>
      </c>
      <c r="J7213">
        <f t="shared" si="336"/>
        <v>2024</v>
      </c>
      <c r="P7213" t="str">
        <f>MID(VLOOKUP($D7213,業務!$A$1:$E$11,2,FALSE),FIND("/",VLOOKUP($D7213,業務!$A$1:$E$11,2,FALSE))+1,2)</f>
        <v>專員</v>
      </c>
      <c r="Q7213">
        <f t="shared" si="337"/>
        <v>0.01</v>
      </c>
      <c r="R7213">
        <f t="shared" si="338"/>
        <v>940</v>
      </c>
    </row>
    <row r="7214" spans="1:18" ht="15.75" customHeight="1">
      <c r="A7214" s="19">
        <v>7213</v>
      </c>
      <c r="B7214" s="4">
        <v>11</v>
      </c>
      <c r="C7214" s="15">
        <v>263</v>
      </c>
      <c r="D7214" s="21">
        <v>6</v>
      </c>
      <c r="E7214" s="33">
        <v>45303</v>
      </c>
      <c r="F7214" s="14">
        <v>60</v>
      </c>
      <c r="G7214" s="34">
        <v>0.14000000000000001</v>
      </c>
      <c r="H7214">
        <f>VLOOKUP($B7214,產品!$A$1:$E$61,4,FALSE)*(1-$G7214)*$F7214</f>
        <v>51600</v>
      </c>
      <c r="I7214" s="58">
        <f>$H7214-VLOOKUP($B7214,產品!$A$2:$E$61,5,FALSE)*F7214-$R7214</f>
        <v>27084</v>
      </c>
      <c r="J7214">
        <f t="shared" si="336"/>
        <v>2024</v>
      </c>
      <c r="P7214" t="str">
        <f>MID(VLOOKUP($D7214,業務!$A$1:$E$11,2,FALSE),FIND("/",VLOOKUP($D7214,業務!$A$1:$E$11,2,FALSE))+1,2)</f>
        <v>專員</v>
      </c>
      <c r="Q7214">
        <f t="shared" si="337"/>
        <v>0.01</v>
      </c>
      <c r="R7214">
        <f t="shared" si="338"/>
        <v>516</v>
      </c>
    </row>
    <row r="7215" spans="1:18" ht="15.75" customHeight="1">
      <c r="A7215" s="19">
        <v>7214</v>
      </c>
      <c r="B7215" s="4">
        <v>49</v>
      </c>
      <c r="C7215" s="15">
        <v>263</v>
      </c>
      <c r="D7215" s="21">
        <v>2</v>
      </c>
      <c r="E7215" s="33">
        <v>45303</v>
      </c>
      <c r="F7215" s="14">
        <v>15</v>
      </c>
      <c r="G7215" s="34">
        <v>0.14000000000000001</v>
      </c>
      <c r="H7215">
        <f>VLOOKUP($B7215,產品!$A$1:$E$61,4,FALSE)*(1-$G7215)*$F7215</f>
        <v>193500</v>
      </c>
      <c r="I7215" s="58">
        <f>$H7215-VLOOKUP($B7215,產品!$A$2:$E$61,5,FALSE)*F7215-$R7215</f>
        <v>33097.5</v>
      </c>
      <c r="J7215">
        <f t="shared" si="336"/>
        <v>2024</v>
      </c>
      <c r="P7215" t="str">
        <f>MID(VLOOKUP($D7215,業務!$A$1:$E$11,2,FALSE),FIND("/",VLOOKUP($D7215,業務!$A$1:$E$11,2,FALSE))+1,2)</f>
        <v>經理</v>
      </c>
      <c r="Q7215">
        <f t="shared" si="337"/>
        <v>1.4999999999999999E-2</v>
      </c>
      <c r="R7215">
        <f t="shared" si="338"/>
        <v>2902.5</v>
      </c>
    </row>
    <row r="7216" spans="1:18" ht="15.75" customHeight="1">
      <c r="A7216" s="19">
        <v>7215</v>
      </c>
      <c r="B7216" s="4">
        <v>2</v>
      </c>
      <c r="C7216" s="15">
        <v>112</v>
      </c>
      <c r="D7216" s="21">
        <v>9</v>
      </c>
      <c r="E7216" s="22">
        <v>45304</v>
      </c>
      <c r="F7216" s="23">
        <v>90</v>
      </c>
      <c r="G7216" s="24">
        <v>0.12</v>
      </c>
      <c r="H7216">
        <f>VLOOKUP($B7216,產品!$A$1:$E$61,4,FALSE)*(1-$G7216)*$F7216</f>
        <v>79200</v>
      </c>
      <c r="I7216" s="58">
        <f>$H7216-VLOOKUP($B7216,產品!$A$2:$E$61,5,FALSE)*F7216-$R7216</f>
        <v>42012</v>
      </c>
      <c r="J7216">
        <f t="shared" si="336"/>
        <v>2024</v>
      </c>
      <c r="P7216" t="str">
        <f>MID(VLOOKUP($D7216,業務!$A$1:$E$11,2,FALSE),FIND("/",VLOOKUP($D7216,業務!$A$1:$E$11,2,FALSE))+1,2)</f>
        <v>經理</v>
      </c>
      <c r="Q7216">
        <f t="shared" si="337"/>
        <v>1.4999999999999999E-2</v>
      </c>
      <c r="R7216">
        <f t="shared" si="338"/>
        <v>1188</v>
      </c>
    </row>
    <row r="7217" spans="1:18" ht="15.75" customHeight="1">
      <c r="A7217" s="19">
        <v>7216</v>
      </c>
      <c r="B7217" s="4">
        <v>47</v>
      </c>
      <c r="C7217" s="15">
        <v>3</v>
      </c>
      <c r="D7217" s="21">
        <v>8</v>
      </c>
      <c r="E7217" s="22">
        <v>45304</v>
      </c>
      <c r="F7217" s="23">
        <v>11</v>
      </c>
      <c r="G7217" s="24">
        <v>0.16</v>
      </c>
      <c r="H7217">
        <f>VLOOKUP($B7217,產品!$A$1:$E$61,4,FALSE)*(1-$G7217)*$F7217</f>
        <v>184800</v>
      </c>
      <c r="I7217" s="58">
        <f>$H7217-VLOOKUP($B7217,產品!$A$2:$E$61,5,FALSE)*F7217-$R7217</f>
        <v>39952</v>
      </c>
      <c r="J7217">
        <f t="shared" si="336"/>
        <v>2024</v>
      </c>
      <c r="P7217" t="str">
        <f>MID(VLOOKUP($D7217,業務!$A$1:$E$11,2,FALSE),FIND("/",VLOOKUP($D7217,業務!$A$1:$E$11,2,FALSE))+1,2)</f>
        <v>專員</v>
      </c>
      <c r="Q7217">
        <f t="shared" si="337"/>
        <v>0.01</v>
      </c>
      <c r="R7217">
        <f t="shared" si="338"/>
        <v>1848</v>
      </c>
    </row>
    <row r="7218" spans="1:18" ht="15.75" customHeight="1">
      <c r="A7218" s="19">
        <v>7217</v>
      </c>
      <c r="B7218" s="4">
        <v>40</v>
      </c>
      <c r="C7218" s="15">
        <v>274</v>
      </c>
      <c r="D7218" s="21">
        <v>1</v>
      </c>
      <c r="E7218" s="22">
        <v>45304</v>
      </c>
      <c r="F7218" s="23">
        <v>3</v>
      </c>
      <c r="G7218" s="24">
        <v>0.09</v>
      </c>
      <c r="H7218">
        <f>VLOOKUP($B7218,產品!$A$1:$E$61,4,FALSE)*(1-$G7218)*$F7218</f>
        <v>54600</v>
      </c>
      <c r="I7218" s="58">
        <f>$H7218-VLOOKUP($B7218,產品!$A$2:$E$61,5,FALSE)*F7218-$R7218</f>
        <v>15054</v>
      </c>
      <c r="J7218">
        <f t="shared" si="336"/>
        <v>2024</v>
      </c>
      <c r="P7218" t="str">
        <f>MID(VLOOKUP($D7218,業務!$A$1:$E$11,2,FALSE),FIND("/",VLOOKUP($D7218,業務!$A$1:$E$11,2,FALSE))+1,2)</f>
        <v>專員</v>
      </c>
      <c r="Q7218">
        <f t="shared" si="337"/>
        <v>0.01</v>
      </c>
      <c r="R7218">
        <f t="shared" si="338"/>
        <v>546</v>
      </c>
    </row>
    <row r="7219" spans="1:18" ht="15.75" customHeight="1">
      <c r="A7219" s="19">
        <v>7218</v>
      </c>
      <c r="B7219" s="4">
        <v>40</v>
      </c>
      <c r="C7219" s="15">
        <v>264</v>
      </c>
      <c r="D7219" s="21">
        <v>4</v>
      </c>
      <c r="E7219" s="22">
        <v>45304</v>
      </c>
      <c r="F7219" s="23">
        <v>10</v>
      </c>
      <c r="G7219" s="24">
        <v>0.09</v>
      </c>
      <c r="H7219">
        <f>VLOOKUP($B7219,產品!$A$1:$E$61,4,FALSE)*(1-$G7219)*$F7219</f>
        <v>182000</v>
      </c>
      <c r="I7219" s="58">
        <f>$H7219-VLOOKUP($B7219,產品!$A$2:$E$61,5,FALSE)*F7219-$R7219</f>
        <v>49816</v>
      </c>
      <c r="J7219">
        <f t="shared" si="336"/>
        <v>2024</v>
      </c>
      <c r="P7219" t="str">
        <f>MID(VLOOKUP($D7219,業務!$A$1:$E$11,2,FALSE),FIND("/",VLOOKUP($D7219,業務!$A$1:$E$11,2,FALSE))+1,2)</f>
        <v>副理</v>
      </c>
      <c r="Q7219">
        <f t="shared" si="337"/>
        <v>1.2E-2</v>
      </c>
      <c r="R7219">
        <f t="shared" si="338"/>
        <v>2184</v>
      </c>
    </row>
    <row r="7220" spans="1:18" ht="15.75" customHeight="1">
      <c r="A7220" s="19">
        <v>7219</v>
      </c>
      <c r="B7220" s="4">
        <v>8</v>
      </c>
      <c r="C7220" s="15">
        <v>117</v>
      </c>
      <c r="D7220" s="21">
        <v>2</v>
      </c>
      <c r="E7220" s="22">
        <v>45304</v>
      </c>
      <c r="F7220" s="23">
        <v>150</v>
      </c>
      <c r="G7220" s="24">
        <v>0.08</v>
      </c>
      <c r="H7220">
        <f>VLOOKUP($B7220,產品!$A$1:$E$61,4,FALSE)*(1-$G7220)*$F7220</f>
        <v>138000</v>
      </c>
      <c r="I7220" s="58">
        <f>$H7220-VLOOKUP($B7220,產品!$A$2:$E$61,5,FALSE)*F7220-$R7220</f>
        <v>75930</v>
      </c>
      <c r="J7220">
        <f t="shared" si="336"/>
        <v>2024</v>
      </c>
      <c r="P7220" t="str">
        <f>MID(VLOOKUP($D7220,業務!$A$1:$E$11,2,FALSE),FIND("/",VLOOKUP($D7220,業務!$A$1:$E$11,2,FALSE))+1,2)</f>
        <v>經理</v>
      </c>
      <c r="Q7220">
        <f t="shared" si="337"/>
        <v>1.4999999999999999E-2</v>
      </c>
      <c r="R7220">
        <f t="shared" si="338"/>
        <v>2070</v>
      </c>
    </row>
    <row r="7221" spans="1:18" ht="15.75" customHeight="1">
      <c r="A7221" s="19">
        <v>7220</v>
      </c>
      <c r="B7221" s="4">
        <v>47</v>
      </c>
      <c r="C7221" s="15">
        <v>1</v>
      </c>
      <c r="D7221" s="21">
        <v>9</v>
      </c>
      <c r="E7221" s="22">
        <v>45304</v>
      </c>
      <c r="F7221" s="23">
        <v>5</v>
      </c>
      <c r="G7221" s="24">
        <v>0.15</v>
      </c>
      <c r="H7221">
        <f>VLOOKUP($B7221,產品!$A$1:$E$61,4,FALSE)*(1-$G7221)*$F7221</f>
        <v>85000</v>
      </c>
      <c r="I7221" s="58">
        <f>$H7221-VLOOKUP($B7221,產品!$A$2:$E$61,5,FALSE)*F7221-$R7221</f>
        <v>18725</v>
      </c>
      <c r="J7221">
        <f t="shared" si="336"/>
        <v>2024</v>
      </c>
      <c r="P7221" t="str">
        <f>MID(VLOOKUP($D7221,業務!$A$1:$E$11,2,FALSE),FIND("/",VLOOKUP($D7221,業務!$A$1:$E$11,2,FALSE))+1,2)</f>
        <v>經理</v>
      </c>
      <c r="Q7221">
        <f t="shared" si="337"/>
        <v>1.4999999999999999E-2</v>
      </c>
      <c r="R7221">
        <f t="shared" si="338"/>
        <v>1275</v>
      </c>
    </row>
    <row r="7222" spans="1:18" ht="15.75" customHeight="1">
      <c r="A7222" s="19">
        <v>7221</v>
      </c>
      <c r="B7222" s="4">
        <v>55</v>
      </c>
      <c r="C7222" s="15">
        <v>272</v>
      </c>
      <c r="D7222" s="21">
        <v>2</v>
      </c>
      <c r="E7222" s="22">
        <v>45304</v>
      </c>
      <c r="F7222" s="23">
        <v>5</v>
      </c>
      <c r="G7222" s="24">
        <v>0.17</v>
      </c>
      <c r="H7222">
        <f>VLOOKUP($B7222,產品!$A$1:$E$61,4,FALSE)*(1-$G7222)*$F7222</f>
        <v>83000</v>
      </c>
      <c r="I7222" s="58">
        <f>$H7222-VLOOKUP($B7222,產品!$A$2:$E$61,5,FALSE)*F7222-$R7222</f>
        <v>11755</v>
      </c>
      <c r="J7222">
        <f t="shared" si="336"/>
        <v>2024</v>
      </c>
      <c r="P7222" t="str">
        <f>MID(VLOOKUP($D7222,業務!$A$1:$E$11,2,FALSE),FIND("/",VLOOKUP($D7222,業務!$A$1:$E$11,2,FALSE))+1,2)</f>
        <v>經理</v>
      </c>
      <c r="Q7222">
        <f t="shared" si="337"/>
        <v>1.4999999999999999E-2</v>
      </c>
      <c r="R7222">
        <f t="shared" si="338"/>
        <v>1245</v>
      </c>
    </row>
    <row r="7223" spans="1:18" ht="15.75" customHeight="1">
      <c r="A7223" s="19">
        <v>7222</v>
      </c>
      <c r="B7223" s="4">
        <v>17</v>
      </c>
      <c r="C7223" s="15">
        <v>138</v>
      </c>
      <c r="D7223" s="21">
        <v>7</v>
      </c>
      <c r="E7223" s="22">
        <v>45304</v>
      </c>
      <c r="F7223" s="23">
        <v>150</v>
      </c>
      <c r="G7223" s="24">
        <v>0.09</v>
      </c>
      <c r="H7223">
        <f>VLOOKUP($B7223,產品!$A$1:$E$61,4,FALSE)*(1-$G7223)*$F7223</f>
        <v>245700</v>
      </c>
      <c r="I7223" s="58">
        <f>$H7223-VLOOKUP($B7223,產品!$A$2:$E$61,5,FALSE)*F7223-$R7223</f>
        <v>134751.6</v>
      </c>
      <c r="J7223">
        <f t="shared" si="336"/>
        <v>2024</v>
      </c>
      <c r="P7223" t="str">
        <f>MID(VLOOKUP($D7223,業務!$A$1:$E$11,2,FALSE),FIND("/",VLOOKUP($D7223,業務!$A$1:$E$11,2,FALSE))+1,2)</f>
        <v>副理</v>
      </c>
      <c r="Q7223">
        <f t="shared" si="337"/>
        <v>1.2E-2</v>
      </c>
      <c r="R7223">
        <f t="shared" si="338"/>
        <v>2948.4</v>
      </c>
    </row>
    <row r="7224" spans="1:18" ht="15.75" customHeight="1">
      <c r="A7224" s="19">
        <v>7223</v>
      </c>
      <c r="B7224" s="4">
        <v>46</v>
      </c>
      <c r="C7224" s="15">
        <v>123</v>
      </c>
      <c r="D7224" s="21">
        <v>6</v>
      </c>
      <c r="E7224" s="22">
        <v>45304</v>
      </c>
      <c r="F7224" s="23">
        <v>4</v>
      </c>
      <c r="G7224" s="24">
        <v>0.14000000000000001</v>
      </c>
      <c r="H7224">
        <f>VLOOKUP($B7224,產品!$A$1:$E$61,4,FALSE)*(1-$G7224)*$F7224</f>
        <v>58480</v>
      </c>
      <c r="I7224" s="58">
        <f>$H7224-VLOOKUP($B7224,產品!$A$2:$E$61,5,FALSE)*F7224-$R7224</f>
        <v>13695.2</v>
      </c>
      <c r="J7224">
        <f t="shared" si="336"/>
        <v>2024</v>
      </c>
      <c r="P7224" t="str">
        <f>MID(VLOOKUP($D7224,業務!$A$1:$E$11,2,FALSE),FIND("/",VLOOKUP($D7224,業務!$A$1:$E$11,2,FALSE))+1,2)</f>
        <v>專員</v>
      </c>
      <c r="Q7224">
        <f t="shared" si="337"/>
        <v>0.01</v>
      </c>
      <c r="R7224">
        <f t="shared" si="338"/>
        <v>584.80000000000007</v>
      </c>
    </row>
    <row r="7225" spans="1:18" ht="15.75" customHeight="1">
      <c r="A7225" s="19">
        <v>7224</v>
      </c>
      <c r="B7225" s="4">
        <v>41</v>
      </c>
      <c r="C7225" s="15">
        <v>137</v>
      </c>
      <c r="D7225" s="21">
        <v>5</v>
      </c>
      <c r="E7225" s="33">
        <v>45304</v>
      </c>
      <c r="F7225" s="14">
        <v>20</v>
      </c>
      <c r="G7225" s="34">
        <v>0.16</v>
      </c>
      <c r="H7225">
        <f>VLOOKUP($B7225,產品!$A$1:$E$61,4,FALSE)*(1-$G7225)*$F7225</f>
        <v>201600</v>
      </c>
      <c r="I7225" s="58">
        <f>$H7225-VLOOKUP($B7225,產品!$A$2:$E$61,5,FALSE)*F7225-$R7225</f>
        <v>43584</v>
      </c>
      <c r="J7225">
        <f t="shared" si="336"/>
        <v>2024</v>
      </c>
      <c r="P7225" t="str">
        <f>MID(VLOOKUP($D7225,業務!$A$1:$E$11,2,FALSE),FIND("/",VLOOKUP($D7225,業務!$A$1:$E$11,2,FALSE))+1,2)</f>
        <v>專員</v>
      </c>
      <c r="Q7225">
        <f t="shared" si="337"/>
        <v>0.01</v>
      </c>
      <c r="R7225">
        <f t="shared" si="338"/>
        <v>2016</v>
      </c>
    </row>
    <row r="7226" spans="1:18" ht="15.75" customHeight="1">
      <c r="A7226" s="19">
        <v>7225</v>
      </c>
      <c r="B7226" s="4">
        <v>31</v>
      </c>
      <c r="C7226" s="15">
        <v>4</v>
      </c>
      <c r="D7226" s="21">
        <v>6</v>
      </c>
      <c r="E7226" s="22">
        <v>45305</v>
      </c>
      <c r="F7226" s="23">
        <v>20</v>
      </c>
      <c r="G7226" s="24">
        <v>0.17</v>
      </c>
      <c r="H7226">
        <f>VLOOKUP($B7226,產品!$A$1:$E$61,4,FALSE)*(1-$G7226)*$F7226</f>
        <v>116200</v>
      </c>
      <c r="I7226" s="58">
        <f>$H7226-VLOOKUP($B7226,產品!$A$2:$E$61,5,FALSE)*F7226-$R7226</f>
        <v>31038</v>
      </c>
      <c r="J7226">
        <f t="shared" si="336"/>
        <v>2024</v>
      </c>
      <c r="P7226" t="str">
        <f>MID(VLOOKUP($D7226,業務!$A$1:$E$11,2,FALSE),FIND("/",VLOOKUP($D7226,業務!$A$1:$E$11,2,FALSE))+1,2)</f>
        <v>專員</v>
      </c>
      <c r="Q7226">
        <f t="shared" si="337"/>
        <v>0.01</v>
      </c>
      <c r="R7226">
        <f t="shared" si="338"/>
        <v>1162</v>
      </c>
    </row>
    <row r="7227" spans="1:18" ht="15.75" customHeight="1">
      <c r="A7227" s="19">
        <v>7226</v>
      </c>
      <c r="B7227" s="4">
        <v>20</v>
      </c>
      <c r="C7227" s="15">
        <v>6</v>
      </c>
      <c r="D7227" s="21">
        <v>2</v>
      </c>
      <c r="E7227" s="22">
        <v>45305</v>
      </c>
      <c r="F7227" s="26">
        <v>50</v>
      </c>
      <c r="G7227" s="24">
        <v>0.14000000000000001</v>
      </c>
      <c r="H7227">
        <f>VLOOKUP($B7227,產品!$A$1:$E$61,4,FALSE)*(1-$G7227)*$F7227</f>
        <v>77400</v>
      </c>
      <c r="I7227" s="58">
        <f>$H7227-VLOOKUP($B7227,產品!$A$2:$E$61,5,FALSE)*F7227-$R7227</f>
        <v>40239</v>
      </c>
      <c r="J7227">
        <f t="shared" si="336"/>
        <v>2024</v>
      </c>
      <c r="P7227" t="str">
        <f>MID(VLOOKUP($D7227,業務!$A$1:$E$11,2,FALSE),FIND("/",VLOOKUP($D7227,業務!$A$1:$E$11,2,FALSE))+1,2)</f>
        <v>經理</v>
      </c>
      <c r="Q7227">
        <f t="shared" si="337"/>
        <v>1.4999999999999999E-2</v>
      </c>
      <c r="R7227">
        <f t="shared" si="338"/>
        <v>1161</v>
      </c>
    </row>
    <row r="7228" spans="1:18" ht="15.75" customHeight="1">
      <c r="A7228" s="19">
        <v>7227</v>
      </c>
      <c r="B7228" s="4">
        <v>10</v>
      </c>
      <c r="C7228" s="15">
        <v>112</v>
      </c>
      <c r="D7228" s="21">
        <v>3</v>
      </c>
      <c r="E7228" s="22">
        <v>45305</v>
      </c>
      <c r="F7228" s="26">
        <v>70</v>
      </c>
      <c r="G7228" s="24">
        <v>0.17</v>
      </c>
      <c r="H7228">
        <f>VLOOKUP($B7228,產品!$A$1:$E$61,4,FALSE)*(1-$G7228)*$F7228</f>
        <v>58100</v>
      </c>
      <c r="I7228" s="58">
        <f>$H7228-VLOOKUP($B7228,產品!$A$2:$E$61,5,FALSE)*F7228-$R7228</f>
        <v>29170.400000000001</v>
      </c>
      <c r="J7228">
        <f t="shared" si="336"/>
        <v>2024</v>
      </c>
      <c r="P7228" t="str">
        <f>MID(VLOOKUP($D7228,業務!$A$1:$E$11,2,FALSE),FIND("/",VLOOKUP($D7228,業務!$A$1:$E$11,2,FALSE))+1,2)</f>
        <v>協理</v>
      </c>
      <c r="Q7228">
        <f t="shared" si="337"/>
        <v>1.6E-2</v>
      </c>
      <c r="R7228">
        <f t="shared" si="338"/>
        <v>929.6</v>
      </c>
    </row>
    <row r="7229" spans="1:18" ht="15.75" customHeight="1">
      <c r="A7229" s="19">
        <v>7228</v>
      </c>
      <c r="B7229" s="4">
        <v>26</v>
      </c>
      <c r="C7229" s="15">
        <v>122</v>
      </c>
      <c r="D7229" s="21">
        <v>7</v>
      </c>
      <c r="E7229" s="33">
        <v>45305</v>
      </c>
      <c r="F7229" s="14">
        <v>6</v>
      </c>
      <c r="G7229" s="34">
        <v>0.1</v>
      </c>
      <c r="H7229">
        <f>VLOOKUP($B7229,產品!$A$1:$E$61,4,FALSE)*(1-$G7229)*$F7229</f>
        <v>35100</v>
      </c>
      <c r="I7229" s="58">
        <f>$H7229-VLOOKUP($B7229,產品!$A$2:$E$61,5,FALSE)*F7229-$R7229</f>
        <v>11278.8</v>
      </c>
      <c r="J7229">
        <f t="shared" si="336"/>
        <v>2024</v>
      </c>
      <c r="P7229" t="str">
        <f>MID(VLOOKUP($D7229,業務!$A$1:$E$11,2,FALSE),FIND("/",VLOOKUP($D7229,業務!$A$1:$E$11,2,FALSE))+1,2)</f>
        <v>副理</v>
      </c>
      <c r="Q7229">
        <f t="shared" si="337"/>
        <v>1.2E-2</v>
      </c>
      <c r="R7229">
        <f t="shared" si="338"/>
        <v>421.2</v>
      </c>
    </row>
    <row r="7230" spans="1:18" ht="15.75" customHeight="1">
      <c r="A7230" s="19">
        <v>7229</v>
      </c>
      <c r="B7230" s="4">
        <v>19</v>
      </c>
      <c r="C7230" s="15">
        <v>12</v>
      </c>
      <c r="D7230" s="21">
        <v>1</v>
      </c>
      <c r="E7230" s="22">
        <v>45307</v>
      </c>
      <c r="F7230" s="23">
        <v>125</v>
      </c>
      <c r="G7230" s="24">
        <v>7.0000000000000007E-2</v>
      </c>
      <c r="H7230">
        <f>VLOOKUP($B7230,產品!$A$1:$E$61,4,FALSE)*(1-$G7230)*$F7230</f>
        <v>209250</v>
      </c>
      <c r="I7230" s="58">
        <f>$H7230-VLOOKUP($B7230,產品!$A$2:$E$61,5,FALSE)*F7230-$R7230</f>
        <v>117157.5</v>
      </c>
      <c r="J7230">
        <f t="shared" si="336"/>
        <v>2024</v>
      </c>
      <c r="P7230" t="str">
        <f>MID(VLOOKUP($D7230,業務!$A$1:$E$11,2,FALSE),FIND("/",VLOOKUP($D7230,業務!$A$1:$E$11,2,FALSE))+1,2)</f>
        <v>專員</v>
      </c>
      <c r="Q7230">
        <f t="shared" si="337"/>
        <v>0.01</v>
      </c>
      <c r="R7230">
        <f t="shared" si="338"/>
        <v>2092.5</v>
      </c>
    </row>
    <row r="7231" spans="1:18" ht="15.75" customHeight="1">
      <c r="A7231" s="19">
        <v>7230</v>
      </c>
      <c r="B7231" s="4">
        <v>38</v>
      </c>
      <c r="C7231" s="15">
        <v>259</v>
      </c>
      <c r="D7231" s="21">
        <v>10</v>
      </c>
      <c r="E7231" s="22">
        <v>45307</v>
      </c>
      <c r="F7231" s="23">
        <v>3</v>
      </c>
      <c r="G7231" s="24">
        <v>0.2</v>
      </c>
      <c r="H7231">
        <f>VLOOKUP($B7231,產品!$A$1:$E$61,4,FALSE)*(1-$G7231)*$F7231</f>
        <v>36000</v>
      </c>
      <c r="I7231" s="58">
        <f>$H7231-VLOOKUP($B7231,產品!$A$2:$E$61,5,FALSE)*F7231-$R7231</f>
        <v>6390</v>
      </c>
      <c r="J7231">
        <f t="shared" si="336"/>
        <v>2024</v>
      </c>
      <c r="P7231" t="str">
        <f>MID(VLOOKUP($D7231,業務!$A$1:$E$11,2,FALSE),FIND("/",VLOOKUP($D7231,業務!$A$1:$E$11,2,FALSE))+1,2)</f>
        <v>專員</v>
      </c>
      <c r="Q7231">
        <f t="shared" si="337"/>
        <v>0.01</v>
      </c>
      <c r="R7231">
        <f t="shared" si="338"/>
        <v>360</v>
      </c>
    </row>
    <row r="7232" spans="1:18" ht="15.75" customHeight="1">
      <c r="A7232" s="19">
        <v>7231</v>
      </c>
      <c r="B7232" s="4">
        <v>45</v>
      </c>
      <c r="C7232" s="15">
        <v>122</v>
      </c>
      <c r="D7232" s="21">
        <v>8</v>
      </c>
      <c r="E7232" s="22">
        <v>45307</v>
      </c>
      <c r="F7232" s="23">
        <v>13</v>
      </c>
      <c r="G7232" s="24">
        <v>0.12</v>
      </c>
      <c r="H7232">
        <f>VLOOKUP($B7232,產品!$A$1:$E$61,4,FALSE)*(1-$G7232)*$F7232</f>
        <v>160160</v>
      </c>
      <c r="I7232" s="58">
        <f>$H7232-VLOOKUP($B7232,產品!$A$2:$E$61,5,FALSE)*F7232-$R7232</f>
        <v>40258.400000000001</v>
      </c>
      <c r="J7232">
        <f t="shared" si="336"/>
        <v>2024</v>
      </c>
      <c r="P7232" t="str">
        <f>MID(VLOOKUP($D7232,業務!$A$1:$E$11,2,FALSE),FIND("/",VLOOKUP($D7232,業務!$A$1:$E$11,2,FALSE))+1,2)</f>
        <v>專員</v>
      </c>
      <c r="Q7232">
        <f t="shared" si="337"/>
        <v>0.01</v>
      </c>
      <c r="R7232">
        <f t="shared" si="338"/>
        <v>1601.6000000000001</v>
      </c>
    </row>
    <row r="7233" spans="1:18" ht="15.75" customHeight="1">
      <c r="A7233" s="19">
        <v>7232</v>
      </c>
      <c r="B7233" s="4">
        <v>16</v>
      </c>
      <c r="C7233" s="15">
        <v>284</v>
      </c>
      <c r="D7233" s="21">
        <v>7</v>
      </c>
      <c r="E7233" s="22">
        <v>45308</v>
      </c>
      <c r="F7233" s="26">
        <v>80</v>
      </c>
      <c r="G7233" s="24">
        <v>0.19</v>
      </c>
      <c r="H7233">
        <f>VLOOKUP($B7233,產品!$A$1:$E$61,4,FALSE)*(1-$G7233)*$F7233</f>
        <v>116640</v>
      </c>
      <c r="I7233" s="58">
        <f>$H7233-VLOOKUP($B7233,產品!$A$2:$E$61,5,FALSE)*F7233-$R7233</f>
        <v>57640.32</v>
      </c>
      <c r="J7233">
        <f t="shared" si="336"/>
        <v>2024</v>
      </c>
      <c r="P7233" t="str">
        <f>MID(VLOOKUP($D7233,業務!$A$1:$E$11,2,FALSE),FIND("/",VLOOKUP($D7233,業務!$A$1:$E$11,2,FALSE))+1,2)</f>
        <v>副理</v>
      </c>
      <c r="Q7233">
        <f t="shared" si="337"/>
        <v>1.2E-2</v>
      </c>
      <c r="R7233">
        <f t="shared" si="338"/>
        <v>1399.68</v>
      </c>
    </row>
    <row r="7234" spans="1:18" ht="15.75" customHeight="1">
      <c r="A7234" s="19">
        <v>7233</v>
      </c>
      <c r="B7234" s="4">
        <v>6</v>
      </c>
      <c r="C7234" s="15">
        <v>288</v>
      </c>
      <c r="D7234" s="21">
        <v>1</v>
      </c>
      <c r="E7234" s="22">
        <v>45309</v>
      </c>
      <c r="F7234" s="23">
        <v>45</v>
      </c>
      <c r="G7234" s="24">
        <v>0.13</v>
      </c>
      <c r="H7234">
        <f>VLOOKUP($B7234,產品!$A$1:$E$61,4,FALSE)*(1-$G7234)*$F7234</f>
        <v>39150</v>
      </c>
      <c r="I7234" s="58">
        <f>$H7234-VLOOKUP($B7234,產品!$A$2:$E$61,5,FALSE)*F7234-$R7234</f>
        <v>20758.5</v>
      </c>
      <c r="J7234">
        <f t="shared" si="336"/>
        <v>2024</v>
      </c>
      <c r="P7234" t="str">
        <f>MID(VLOOKUP($D7234,業務!$A$1:$E$11,2,FALSE),FIND("/",VLOOKUP($D7234,業務!$A$1:$E$11,2,FALSE))+1,2)</f>
        <v>專員</v>
      </c>
      <c r="Q7234">
        <f t="shared" si="337"/>
        <v>0.01</v>
      </c>
      <c r="R7234">
        <f t="shared" si="338"/>
        <v>391.5</v>
      </c>
    </row>
    <row r="7235" spans="1:18" ht="15.75" customHeight="1">
      <c r="A7235" s="19">
        <v>7234</v>
      </c>
      <c r="B7235" s="4">
        <v>50</v>
      </c>
      <c r="C7235" s="15">
        <v>5</v>
      </c>
      <c r="D7235" s="21">
        <v>1</v>
      </c>
      <c r="E7235" s="22">
        <v>45309</v>
      </c>
      <c r="F7235" s="23">
        <v>1</v>
      </c>
      <c r="G7235" s="24">
        <v>0.2</v>
      </c>
      <c r="H7235">
        <f>VLOOKUP($B7235,產品!$A$1:$E$61,4,FALSE)*(1-$G7235)*$F7235</f>
        <v>14400</v>
      </c>
      <c r="I7235" s="58">
        <f>$H7235-VLOOKUP($B7235,產品!$A$2:$E$61,5,FALSE)*F7235-$R7235</f>
        <v>1656</v>
      </c>
      <c r="J7235">
        <f t="shared" ref="J7235:J7298" si="339">YEAR(E7235)</f>
        <v>2024</v>
      </c>
      <c r="P7235" t="str">
        <f>MID(VLOOKUP($D7235,業務!$A$1:$E$11,2,FALSE),FIND("/",VLOOKUP($D7235,業務!$A$1:$E$11,2,FALSE))+1,2)</f>
        <v>專員</v>
      </c>
      <c r="Q7235">
        <f t="shared" ref="Q7235:Q7298" si="340">IF($P7235="專員",1%,IF($P7235="副理",1.2%,IF($P7235="經理",1.5%,IF($P7235="協理",1.6%,0))))</f>
        <v>0.01</v>
      </c>
      <c r="R7235">
        <f t="shared" ref="R7235:R7298" si="341">$H7235*$Q7235</f>
        <v>144</v>
      </c>
    </row>
    <row r="7236" spans="1:18" ht="15.75" customHeight="1">
      <c r="A7236" s="19">
        <v>7235</v>
      </c>
      <c r="B7236" s="4">
        <v>40</v>
      </c>
      <c r="C7236" s="15">
        <v>269</v>
      </c>
      <c r="D7236" s="21">
        <v>3</v>
      </c>
      <c r="E7236" s="22">
        <v>45309</v>
      </c>
      <c r="F7236" s="26">
        <v>4</v>
      </c>
      <c r="G7236" s="24">
        <v>0.16</v>
      </c>
      <c r="H7236">
        <f>VLOOKUP($B7236,產品!$A$1:$E$61,4,FALSE)*(1-$G7236)*$F7236</f>
        <v>67200</v>
      </c>
      <c r="I7236" s="58">
        <f>$H7236-VLOOKUP($B7236,產品!$A$2:$E$61,5,FALSE)*F7236-$R7236</f>
        <v>14124.8</v>
      </c>
      <c r="J7236">
        <f t="shared" si="339"/>
        <v>2024</v>
      </c>
      <c r="P7236" t="str">
        <f>MID(VLOOKUP($D7236,業務!$A$1:$E$11,2,FALSE),FIND("/",VLOOKUP($D7236,業務!$A$1:$E$11,2,FALSE))+1,2)</f>
        <v>協理</v>
      </c>
      <c r="Q7236">
        <f t="shared" si="340"/>
        <v>1.6E-2</v>
      </c>
      <c r="R7236">
        <f t="shared" si="341"/>
        <v>1075.2</v>
      </c>
    </row>
    <row r="7237" spans="1:18" ht="15.75" customHeight="1">
      <c r="A7237" s="19">
        <v>7236</v>
      </c>
      <c r="B7237" s="4">
        <v>42</v>
      </c>
      <c r="C7237" s="15">
        <v>9</v>
      </c>
      <c r="D7237" s="21">
        <v>2</v>
      </c>
      <c r="E7237" s="22">
        <v>45309</v>
      </c>
      <c r="F7237" s="26">
        <v>13</v>
      </c>
      <c r="G7237" s="24">
        <v>0.09</v>
      </c>
      <c r="H7237">
        <f>VLOOKUP($B7237,產品!$A$1:$E$61,4,FALSE)*(1-$G7237)*$F7237</f>
        <v>177450</v>
      </c>
      <c r="I7237" s="58">
        <f>$H7237-VLOOKUP($B7237,產品!$A$2:$E$61,5,FALSE)*F7237-$R7237</f>
        <v>48038.25</v>
      </c>
      <c r="J7237">
        <f t="shared" si="339"/>
        <v>2024</v>
      </c>
      <c r="P7237" t="str">
        <f>MID(VLOOKUP($D7237,業務!$A$1:$E$11,2,FALSE),FIND("/",VLOOKUP($D7237,業務!$A$1:$E$11,2,FALSE))+1,2)</f>
        <v>經理</v>
      </c>
      <c r="Q7237">
        <f t="shared" si="340"/>
        <v>1.4999999999999999E-2</v>
      </c>
      <c r="R7237">
        <f t="shared" si="341"/>
        <v>2661.75</v>
      </c>
    </row>
    <row r="7238" spans="1:18" ht="15.75" customHeight="1">
      <c r="A7238" s="19">
        <v>7237</v>
      </c>
      <c r="B7238" s="4">
        <v>41</v>
      </c>
      <c r="C7238" s="15">
        <v>260</v>
      </c>
      <c r="D7238" s="21">
        <v>1</v>
      </c>
      <c r="E7238" s="33">
        <v>45309</v>
      </c>
      <c r="F7238" s="14">
        <v>5</v>
      </c>
      <c r="G7238" s="34">
        <v>0.11</v>
      </c>
      <c r="H7238">
        <f>VLOOKUP($B7238,產品!$A$1:$E$61,4,FALSE)*(1-$G7238)*$F7238</f>
        <v>53400</v>
      </c>
      <c r="I7238" s="58">
        <f>$H7238-VLOOKUP($B7238,產品!$A$2:$E$61,5,FALSE)*F7238-$R7238</f>
        <v>13866</v>
      </c>
      <c r="J7238">
        <f t="shared" si="339"/>
        <v>2024</v>
      </c>
      <c r="P7238" t="str">
        <f>MID(VLOOKUP($D7238,業務!$A$1:$E$11,2,FALSE),FIND("/",VLOOKUP($D7238,業務!$A$1:$E$11,2,FALSE))+1,2)</f>
        <v>專員</v>
      </c>
      <c r="Q7238">
        <f t="shared" si="340"/>
        <v>0.01</v>
      </c>
      <c r="R7238">
        <f t="shared" si="341"/>
        <v>534</v>
      </c>
    </row>
    <row r="7239" spans="1:18" ht="15.75" customHeight="1">
      <c r="A7239" s="19">
        <v>7238</v>
      </c>
      <c r="B7239" s="4">
        <v>40</v>
      </c>
      <c r="C7239" s="15">
        <v>272</v>
      </c>
      <c r="D7239" s="21">
        <v>7</v>
      </c>
      <c r="E7239" s="33">
        <v>45309</v>
      </c>
      <c r="F7239" s="14">
        <v>8</v>
      </c>
      <c r="G7239" s="34">
        <v>7.0000000000000007E-2</v>
      </c>
      <c r="H7239">
        <f>VLOOKUP($B7239,產品!$A$1:$E$61,4,FALSE)*(1-$G7239)*$F7239</f>
        <v>148800</v>
      </c>
      <c r="I7239" s="58">
        <f>$H7239-VLOOKUP($B7239,產品!$A$2:$E$61,5,FALSE)*F7239-$R7239</f>
        <v>43014.400000000001</v>
      </c>
      <c r="J7239">
        <f t="shared" si="339"/>
        <v>2024</v>
      </c>
      <c r="P7239" t="str">
        <f>MID(VLOOKUP($D7239,業務!$A$1:$E$11,2,FALSE),FIND("/",VLOOKUP($D7239,業務!$A$1:$E$11,2,FALSE))+1,2)</f>
        <v>副理</v>
      </c>
      <c r="Q7239">
        <f t="shared" si="340"/>
        <v>1.2E-2</v>
      </c>
      <c r="R7239">
        <f t="shared" si="341"/>
        <v>1785.6000000000001</v>
      </c>
    </row>
    <row r="7240" spans="1:18" ht="15.75" customHeight="1">
      <c r="A7240" s="19">
        <v>7239</v>
      </c>
      <c r="B7240" s="4">
        <v>9</v>
      </c>
      <c r="C7240" s="15">
        <v>281</v>
      </c>
      <c r="D7240" s="21">
        <v>6</v>
      </c>
      <c r="E7240" s="22">
        <v>45310</v>
      </c>
      <c r="F7240" s="23">
        <v>10</v>
      </c>
      <c r="G7240" s="24">
        <v>0.08</v>
      </c>
      <c r="H7240">
        <f>VLOOKUP($B7240,產品!$A$1:$E$61,4,FALSE)*(1-$G7240)*$F7240</f>
        <v>9200</v>
      </c>
      <c r="I7240" s="58">
        <f>$H7240-VLOOKUP($B7240,產品!$A$2:$E$61,5,FALSE)*F7240-$R7240</f>
        <v>5108</v>
      </c>
      <c r="J7240">
        <f t="shared" si="339"/>
        <v>2024</v>
      </c>
      <c r="P7240" t="str">
        <f>MID(VLOOKUP($D7240,業務!$A$1:$E$11,2,FALSE),FIND("/",VLOOKUP($D7240,業務!$A$1:$E$11,2,FALSE))+1,2)</f>
        <v>專員</v>
      </c>
      <c r="Q7240">
        <f t="shared" si="340"/>
        <v>0.01</v>
      </c>
      <c r="R7240">
        <f t="shared" si="341"/>
        <v>92</v>
      </c>
    </row>
    <row r="7241" spans="1:18" ht="15.75" customHeight="1">
      <c r="A7241" s="19">
        <v>7240</v>
      </c>
      <c r="B7241" s="4">
        <v>16</v>
      </c>
      <c r="C7241" s="15">
        <v>118</v>
      </c>
      <c r="D7241" s="21">
        <v>3</v>
      </c>
      <c r="E7241" s="22">
        <v>45310</v>
      </c>
      <c r="F7241" s="23">
        <v>10</v>
      </c>
      <c r="G7241" s="24">
        <v>0.05</v>
      </c>
      <c r="H7241">
        <f>VLOOKUP($B7241,產品!$A$1:$E$61,4,FALSE)*(1-$G7241)*$F7241</f>
        <v>17100</v>
      </c>
      <c r="I7241" s="58">
        <f>$H7241-VLOOKUP($B7241,產品!$A$2:$E$61,5,FALSE)*F7241-$R7241</f>
        <v>9626.4</v>
      </c>
      <c r="J7241">
        <f t="shared" si="339"/>
        <v>2024</v>
      </c>
      <c r="P7241" t="str">
        <f>MID(VLOOKUP($D7241,業務!$A$1:$E$11,2,FALSE),FIND("/",VLOOKUP($D7241,業務!$A$1:$E$11,2,FALSE))+1,2)</f>
        <v>協理</v>
      </c>
      <c r="Q7241">
        <f t="shared" si="340"/>
        <v>1.6E-2</v>
      </c>
      <c r="R7241">
        <f t="shared" si="341"/>
        <v>273.60000000000002</v>
      </c>
    </row>
    <row r="7242" spans="1:18" ht="15.75" customHeight="1">
      <c r="A7242" s="19">
        <v>7241</v>
      </c>
      <c r="B7242" s="4">
        <v>44</v>
      </c>
      <c r="C7242" s="15">
        <v>120</v>
      </c>
      <c r="D7242" s="21">
        <v>3</v>
      </c>
      <c r="E7242" s="22">
        <v>45310</v>
      </c>
      <c r="F7242" s="23">
        <v>15</v>
      </c>
      <c r="G7242" s="24">
        <v>0.15</v>
      </c>
      <c r="H7242">
        <f>VLOOKUP($B7242,產品!$A$1:$E$61,4,FALSE)*(1-$G7242)*$F7242</f>
        <v>255000</v>
      </c>
      <c r="I7242" s="58">
        <f>$H7242-VLOOKUP($B7242,產品!$A$2:$E$61,5,FALSE)*F7242-$R7242</f>
        <v>55920</v>
      </c>
      <c r="J7242">
        <f t="shared" si="339"/>
        <v>2024</v>
      </c>
      <c r="P7242" t="str">
        <f>MID(VLOOKUP($D7242,業務!$A$1:$E$11,2,FALSE),FIND("/",VLOOKUP($D7242,業務!$A$1:$E$11,2,FALSE))+1,2)</f>
        <v>協理</v>
      </c>
      <c r="Q7242">
        <f t="shared" si="340"/>
        <v>1.6E-2</v>
      </c>
      <c r="R7242">
        <f t="shared" si="341"/>
        <v>4080</v>
      </c>
    </row>
    <row r="7243" spans="1:18" ht="15.75" customHeight="1">
      <c r="A7243" s="19">
        <v>7242</v>
      </c>
      <c r="B7243" s="4">
        <v>39</v>
      </c>
      <c r="C7243" s="15">
        <v>281</v>
      </c>
      <c r="D7243" s="21">
        <v>6</v>
      </c>
      <c r="E7243" s="22">
        <v>45310</v>
      </c>
      <c r="F7243" s="23">
        <v>1</v>
      </c>
      <c r="G7243" s="24">
        <v>0.18</v>
      </c>
      <c r="H7243">
        <f>VLOOKUP($B7243,產品!$A$1:$E$61,4,FALSE)*(1-$G7243)*$F7243</f>
        <v>14760.000000000002</v>
      </c>
      <c r="I7243" s="58">
        <f>$H7243-VLOOKUP($B7243,產品!$A$2:$E$61,5,FALSE)*F7243-$R7243</f>
        <v>2912.4000000000019</v>
      </c>
      <c r="J7243">
        <f t="shared" si="339"/>
        <v>2024</v>
      </c>
      <c r="P7243" t="str">
        <f>MID(VLOOKUP($D7243,業務!$A$1:$E$11,2,FALSE),FIND("/",VLOOKUP($D7243,業務!$A$1:$E$11,2,FALSE))+1,2)</f>
        <v>專員</v>
      </c>
      <c r="Q7243">
        <f t="shared" si="340"/>
        <v>0.01</v>
      </c>
      <c r="R7243">
        <f t="shared" si="341"/>
        <v>147.60000000000002</v>
      </c>
    </row>
    <row r="7244" spans="1:18" ht="15.75" customHeight="1">
      <c r="A7244" s="19">
        <v>7243</v>
      </c>
      <c r="B7244" s="4">
        <v>38</v>
      </c>
      <c r="C7244" s="15">
        <v>4</v>
      </c>
      <c r="D7244" s="21">
        <v>6</v>
      </c>
      <c r="E7244" s="22">
        <v>45310</v>
      </c>
      <c r="F7244" s="23">
        <v>12</v>
      </c>
      <c r="G7244" s="24">
        <v>0.09</v>
      </c>
      <c r="H7244">
        <f>VLOOKUP($B7244,產品!$A$1:$E$61,4,FALSE)*(1-$G7244)*$F7244</f>
        <v>163800</v>
      </c>
      <c r="I7244" s="58">
        <f>$H7244-VLOOKUP($B7244,產品!$A$2:$E$61,5,FALSE)*F7244-$R7244</f>
        <v>45162</v>
      </c>
      <c r="J7244">
        <f t="shared" si="339"/>
        <v>2024</v>
      </c>
      <c r="P7244" t="str">
        <f>MID(VLOOKUP($D7244,業務!$A$1:$E$11,2,FALSE),FIND("/",VLOOKUP($D7244,業務!$A$1:$E$11,2,FALSE))+1,2)</f>
        <v>專員</v>
      </c>
      <c r="Q7244">
        <f t="shared" si="340"/>
        <v>0.01</v>
      </c>
      <c r="R7244">
        <f t="shared" si="341"/>
        <v>1638</v>
      </c>
    </row>
    <row r="7245" spans="1:18" ht="15.75" customHeight="1">
      <c r="A7245" s="19">
        <v>7244</v>
      </c>
      <c r="B7245" s="4">
        <v>22</v>
      </c>
      <c r="C7245" s="15">
        <v>116</v>
      </c>
      <c r="D7245" s="21">
        <v>6</v>
      </c>
      <c r="E7245" s="22">
        <v>45311</v>
      </c>
      <c r="F7245" s="23">
        <v>20</v>
      </c>
      <c r="G7245" s="24">
        <v>0.12</v>
      </c>
      <c r="H7245">
        <f>VLOOKUP($B7245,產品!$A$1:$E$61,4,FALSE)*(1-$G7245)*$F7245</f>
        <v>31680</v>
      </c>
      <c r="I7245" s="58">
        <f>$H7245-VLOOKUP($B7245,產品!$A$2:$E$61,5,FALSE)*F7245-$R7245</f>
        <v>16963.2</v>
      </c>
      <c r="J7245">
        <f t="shared" si="339"/>
        <v>2024</v>
      </c>
      <c r="P7245" t="str">
        <f>MID(VLOOKUP($D7245,業務!$A$1:$E$11,2,FALSE),FIND("/",VLOOKUP($D7245,業務!$A$1:$E$11,2,FALSE))+1,2)</f>
        <v>專員</v>
      </c>
      <c r="Q7245">
        <f t="shared" si="340"/>
        <v>0.01</v>
      </c>
      <c r="R7245">
        <f t="shared" si="341"/>
        <v>316.8</v>
      </c>
    </row>
    <row r="7246" spans="1:18" ht="15.75" customHeight="1">
      <c r="A7246" s="19">
        <v>7245</v>
      </c>
      <c r="B7246" s="4">
        <v>27</v>
      </c>
      <c r="C7246" s="15">
        <v>259</v>
      </c>
      <c r="D7246" s="21">
        <v>8</v>
      </c>
      <c r="E7246" s="22">
        <v>45311</v>
      </c>
      <c r="F7246" s="23">
        <v>15</v>
      </c>
      <c r="G7246" s="24">
        <v>0.14000000000000001</v>
      </c>
      <c r="H7246">
        <f>VLOOKUP($B7246,產品!$A$1:$E$61,4,FALSE)*(1-$G7246)*$F7246</f>
        <v>90300</v>
      </c>
      <c r="I7246" s="58">
        <f>$H7246-VLOOKUP($B7246,產品!$A$2:$E$61,5,FALSE)*F7246-$R7246</f>
        <v>26397</v>
      </c>
      <c r="J7246">
        <f t="shared" si="339"/>
        <v>2024</v>
      </c>
      <c r="P7246" t="str">
        <f>MID(VLOOKUP($D7246,業務!$A$1:$E$11,2,FALSE),FIND("/",VLOOKUP($D7246,業務!$A$1:$E$11,2,FALSE))+1,2)</f>
        <v>專員</v>
      </c>
      <c r="Q7246">
        <f t="shared" si="340"/>
        <v>0.01</v>
      </c>
      <c r="R7246">
        <f t="shared" si="341"/>
        <v>903</v>
      </c>
    </row>
    <row r="7247" spans="1:18" ht="15.75" customHeight="1">
      <c r="A7247" s="19">
        <v>7246</v>
      </c>
      <c r="B7247" s="4">
        <v>43</v>
      </c>
      <c r="C7247" s="15">
        <v>112</v>
      </c>
      <c r="D7247" s="21">
        <v>2</v>
      </c>
      <c r="E7247" s="22">
        <v>45311</v>
      </c>
      <c r="F7247" s="26">
        <v>10</v>
      </c>
      <c r="G7247" s="24">
        <v>0.16</v>
      </c>
      <c r="H7247">
        <f>VLOOKUP($B7247,產品!$A$1:$E$61,4,FALSE)*(1-$G7247)*$F7247</f>
        <v>151200</v>
      </c>
      <c r="I7247" s="58">
        <f>$H7247-VLOOKUP($B7247,產品!$A$2:$E$61,5,FALSE)*F7247-$R7247</f>
        <v>31932</v>
      </c>
      <c r="J7247">
        <f t="shared" si="339"/>
        <v>2024</v>
      </c>
      <c r="P7247" t="str">
        <f>MID(VLOOKUP($D7247,業務!$A$1:$E$11,2,FALSE),FIND("/",VLOOKUP($D7247,業務!$A$1:$E$11,2,FALSE))+1,2)</f>
        <v>經理</v>
      </c>
      <c r="Q7247">
        <f t="shared" si="340"/>
        <v>1.4999999999999999E-2</v>
      </c>
      <c r="R7247">
        <f t="shared" si="341"/>
        <v>2268</v>
      </c>
    </row>
    <row r="7248" spans="1:18" ht="15.75" customHeight="1">
      <c r="A7248" s="19">
        <v>7247</v>
      </c>
      <c r="B7248" s="4">
        <v>54</v>
      </c>
      <c r="C7248" s="15">
        <v>6</v>
      </c>
      <c r="D7248" s="21">
        <v>2</v>
      </c>
      <c r="E7248" s="33">
        <v>45311</v>
      </c>
      <c r="F7248" s="14">
        <v>15</v>
      </c>
      <c r="G7248" s="34">
        <v>0.14000000000000001</v>
      </c>
      <c r="H7248">
        <f>VLOOKUP($B7248,產品!$A$1:$E$61,4,FALSE)*(1-$G7248)*$F7248</f>
        <v>232200</v>
      </c>
      <c r="I7248" s="58">
        <f>$H7248-VLOOKUP($B7248,產品!$A$2:$E$61,5,FALSE)*F7248-$R7248</f>
        <v>39717</v>
      </c>
      <c r="J7248">
        <f t="shared" si="339"/>
        <v>2024</v>
      </c>
      <c r="P7248" t="str">
        <f>MID(VLOOKUP($D7248,業務!$A$1:$E$11,2,FALSE),FIND("/",VLOOKUP($D7248,業務!$A$1:$E$11,2,FALSE))+1,2)</f>
        <v>經理</v>
      </c>
      <c r="Q7248">
        <f t="shared" si="340"/>
        <v>1.4999999999999999E-2</v>
      </c>
      <c r="R7248">
        <f t="shared" si="341"/>
        <v>3483</v>
      </c>
    </row>
    <row r="7249" spans="1:18" ht="15.75" customHeight="1">
      <c r="A7249" s="19">
        <v>7248</v>
      </c>
      <c r="B7249" s="4">
        <v>36</v>
      </c>
      <c r="C7249" s="15">
        <v>271</v>
      </c>
      <c r="D7249" s="21">
        <v>8</v>
      </c>
      <c r="E7249" s="22">
        <v>45312</v>
      </c>
      <c r="F7249" s="23">
        <v>25</v>
      </c>
      <c r="G7249" s="24">
        <v>0.15</v>
      </c>
      <c r="H7249">
        <f>VLOOKUP($B7249,產品!$A$1:$E$61,4,FALSE)*(1-$G7249)*$F7249</f>
        <v>191250</v>
      </c>
      <c r="I7249" s="58">
        <f>$H7249-VLOOKUP($B7249,產品!$A$2:$E$61,5,FALSE)*F7249-$R7249</f>
        <v>54337.5</v>
      </c>
      <c r="J7249">
        <f t="shared" si="339"/>
        <v>2024</v>
      </c>
      <c r="P7249" t="str">
        <f>MID(VLOOKUP($D7249,業務!$A$1:$E$11,2,FALSE),FIND("/",VLOOKUP($D7249,業務!$A$1:$E$11,2,FALSE))+1,2)</f>
        <v>專員</v>
      </c>
      <c r="Q7249">
        <f t="shared" si="340"/>
        <v>0.01</v>
      </c>
      <c r="R7249">
        <f t="shared" si="341"/>
        <v>1912.5</v>
      </c>
    </row>
    <row r="7250" spans="1:18" ht="15.75" customHeight="1">
      <c r="A7250" s="19">
        <v>7249</v>
      </c>
      <c r="B7250" s="4">
        <v>25</v>
      </c>
      <c r="C7250" s="15">
        <v>277</v>
      </c>
      <c r="D7250" s="21">
        <v>4</v>
      </c>
      <c r="E7250" s="22">
        <v>45312</v>
      </c>
      <c r="F7250" s="23">
        <v>2</v>
      </c>
      <c r="G7250" s="24">
        <v>0.16</v>
      </c>
      <c r="H7250">
        <f>VLOOKUP($B7250,產品!$A$1:$E$61,4,FALSE)*(1-$G7250)*$F7250</f>
        <v>10080</v>
      </c>
      <c r="I7250" s="58">
        <f>$H7250-VLOOKUP($B7250,產品!$A$2:$E$61,5,FALSE)*F7250-$R7250</f>
        <v>2759.04</v>
      </c>
      <c r="J7250">
        <f t="shared" si="339"/>
        <v>2024</v>
      </c>
      <c r="P7250" t="str">
        <f>MID(VLOOKUP($D7250,業務!$A$1:$E$11,2,FALSE),FIND("/",VLOOKUP($D7250,業務!$A$1:$E$11,2,FALSE))+1,2)</f>
        <v>副理</v>
      </c>
      <c r="Q7250">
        <f t="shared" si="340"/>
        <v>1.2E-2</v>
      </c>
      <c r="R7250">
        <f t="shared" si="341"/>
        <v>120.96000000000001</v>
      </c>
    </row>
    <row r="7251" spans="1:18" ht="15.75" customHeight="1">
      <c r="A7251" s="19">
        <v>7250</v>
      </c>
      <c r="B7251" s="4">
        <v>30</v>
      </c>
      <c r="C7251" s="15">
        <v>259</v>
      </c>
      <c r="D7251" s="21">
        <v>4</v>
      </c>
      <c r="E7251" s="22">
        <v>45312</v>
      </c>
      <c r="F7251" s="26">
        <v>6</v>
      </c>
      <c r="G7251" s="24">
        <v>0.11</v>
      </c>
      <c r="H7251">
        <f>VLOOKUP($B7251,產品!$A$1:$E$61,4,FALSE)*(1-$G7251)*$F7251</f>
        <v>34710</v>
      </c>
      <c r="I7251" s="58">
        <f>$H7251-VLOOKUP($B7251,產品!$A$2:$E$61,5,FALSE)*F7251-$R7251</f>
        <v>10893.48</v>
      </c>
      <c r="J7251">
        <f t="shared" si="339"/>
        <v>2024</v>
      </c>
      <c r="P7251" t="str">
        <f>MID(VLOOKUP($D7251,業務!$A$1:$E$11,2,FALSE),FIND("/",VLOOKUP($D7251,業務!$A$1:$E$11,2,FALSE))+1,2)</f>
        <v>副理</v>
      </c>
      <c r="Q7251">
        <f t="shared" si="340"/>
        <v>1.2E-2</v>
      </c>
      <c r="R7251">
        <f t="shared" si="341"/>
        <v>416.52</v>
      </c>
    </row>
    <row r="7252" spans="1:18" ht="15.75" customHeight="1">
      <c r="A7252" s="19">
        <v>7251</v>
      </c>
      <c r="B7252" s="4">
        <v>34</v>
      </c>
      <c r="C7252" s="15">
        <v>267</v>
      </c>
      <c r="D7252" s="21">
        <v>6</v>
      </c>
      <c r="E7252" s="22">
        <v>45312</v>
      </c>
      <c r="F7252" s="26">
        <v>8</v>
      </c>
      <c r="G7252" s="24">
        <v>0.19</v>
      </c>
      <c r="H7252">
        <f>VLOOKUP($B7252,產品!$A$1:$E$61,4,FALSE)*(1-$G7252)*$F7252</f>
        <v>51840</v>
      </c>
      <c r="I7252" s="58">
        <f>$H7252-VLOOKUP($B7252,產品!$A$2:$E$61,5,FALSE)*F7252-$R7252</f>
        <v>12921.6</v>
      </c>
      <c r="J7252">
        <f t="shared" si="339"/>
        <v>2024</v>
      </c>
      <c r="P7252" t="str">
        <f>MID(VLOOKUP($D7252,業務!$A$1:$E$11,2,FALSE),FIND("/",VLOOKUP($D7252,業務!$A$1:$E$11,2,FALSE))+1,2)</f>
        <v>專員</v>
      </c>
      <c r="Q7252">
        <f t="shared" si="340"/>
        <v>0.01</v>
      </c>
      <c r="R7252">
        <f t="shared" si="341"/>
        <v>518.4</v>
      </c>
    </row>
    <row r="7253" spans="1:18" ht="15.75" customHeight="1">
      <c r="A7253" s="19">
        <v>7252</v>
      </c>
      <c r="B7253" s="4">
        <v>55</v>
      </c>
      <c r="C7253" s="15">
        <v>126</v>
      </c>
      <c r="D7253" s="21">
        <v>5</v>
      </c>
      <c r="E7253" s="33">
        <v>45312</v>
      </c>
      <c r="F7253" s="14">
        <v>13</v>
      </c>
      <c r="G7253" s="34">
        <v>0.15</v>
      </c>
      <c r="H7253">
        <f>VLOOKUP($B7253,產品!$A$1:$E$61,4,FALSE)*(1-$G7253)*$F7253</f>
        <v>221000</v>
      </c>
      <c r="I7253" s="58">
        <f>$H7253-VLOOKUP($B7253,產品!$A$2:$E$61,5,FALSE)*F7253-$R7253</f>
        <v>36790</v>
      </c>
      <c r="J7253">
        <f t="shared" si="339"/>
        <v>2024</v>
      </c>
      <c r="P7253" t="str">
        <f>MID(VLOOKUP($D7253,業務!$A$1:$E$11,2,FALSE),FIND("/",VLOOKUP($D7253,業務!$A$1:$E$11,2,FALSE))+1,2)</f>
        <v>專員</v>
      </c>
      <c r="Q7253">
        <f t="shared" si="340"/>
        <v>0.01</v>
      </c>
      <c r="R7253">
        <f t="shared" si="341"/>
        <v>2210</v>
      </c>
    </row>
    <row r="7254" spans="1:18" ht="15.75" customHeight="1">
      <c r="A7254" s="19">
        <v>7253</v>
      </c>
      <c r="B7254" s="4">
        <v>34</v>
      </c>
      <c r="C7254" s="15">
        <v>112</v>
      </c>
      <c r="D7254" s="21">
        <v>9</v>
      </c>
      <c r="E7254" s="22">
        <v>45313</v>
      </c>
      <c r="F7254" s="23">
        <v>20</v>
      </c>
      <c r="G7254" s="24">
        <v>0.2</v>
      </c>
      <c r="H7254">
        <f>VLOOKUP($B7254,產品!$A$1:$E$61,4,FALSE)*(1-$G7254)*$F7254</f>
        <v>128000</v>
      </c>
      <c r="I7254" s="58">
        <f>$H7254-VLOOKUP($B7254,產品!$A$2:$E$61,5,FALSE)*F7254-$R7254</f>
        <v>30080</v>
      </c>
      <c r="J7254">
        <f t="shared" si="339"/>
        <v>2024</v>
      </c>
      <c r="P7254" t="str">
        <f>MID(VLOOKUP($D7254,業務!$A$1:$E$11,2,FALSE),FIND("/",VLOOKUP($D7254,業務!$A$1:$E$11,2,FALSE))+1,2)</f>
        <v>經理</v>
      </c>
      <c r="Q7254">
        <f t="shared" si="340"/>
        <v>1.4999999999999999E-2</v>
      </c>
      <c r="R7254">
        <f t="shared" si="341"/>
        <v>1920</v>
      </c>
    </row>
    <row r="7255" spans="1:18" ht="15.75" customHeight="1">
      <c r="A7255" s="19">
        <v>7254</v>
      </c>
      <c r="B7255" s="4">
        <v>23</v>
      </c>
      <c r="C7255" s="15">
        <v>2</v>
      </c>
      <c r="D7255" s="21">
        <v>6</v>
      </c>
      <c r="E7255" s="22">
        <v>45313</v>
      </c>
      <c r="F7255" s="23">
        <v>50</v>
      </c>
      <c r="G7255" s="24">
        <v>7.0000000000000007E-2</v>
      </c>
      <c r="H7255">
        <f>VLOOKUP($B7255,產品!$A$1:$E$61,4,FALSE)*(1-$G7255)*$F7255</f>
        <v>83700</v>
      </c>
      <c r="I7255" s="58">
        <f>$H7255-VLOOKUP($B7255,產品!$A$2:$E$61,5,FALSE)*F7255-$R7255</f>
        <v>46863</v>
      </c>
      <c r="J7255">
        <f t="shared" si="339"/>
        <v>2024</v>
      </c>
      <c r="P7255" t="str">
        <f>MID(VLOOKUP($D7255,業務!$A$1:$E$11,2,FALSE),FIND("/",VLOOKUP($D7255,業務!$A$1:$E$11,2,FALSE))+1,2)</f>
        <v>專員</v>
      </c>
      <c r="Q7255">
        <f t="shared" si="340"/>
        <v>0.01</v>
      </c>
      <c r="R7255">
        <f t="shared" si="341"/>
        <v>837</v>
      </c>
    </row>
    <row r="7256" spans="1:18" ht="15.75" customHeight="1">
      <c r="A7256" s="19">
        <v>7255</v>
      </c>
      <c r="B7256" s="4">
        <v>49</v>
      </c>
      <c r="C7256" s="15">
        <v>4</v>
      </c>
      <c r="D7256" s="21">
        <v>2</v>
      </c>
      <c r="E7256" s="22">
        <v>45313</v>
      </c>
      <c r="F7256" s="26">
        <v>5</v>
      </c>
      <c r="G7256" s="24">
        <v>0.09</v>
      </c>
      <c r="H7256">
        <f>VLOOKUP($B7256,產品!$A$1:$E$61,4,FALSE)*(1-$G7256)*$F7256</f>
        <v>68250</v>
      </c>
      <c r="I7256" s="58">
        <f>$H7256-VLOOKUP($B7256,產品!$A$2:$E$61,5,FALSE)*F7256-$R7256</f>
        <v>14726.25</v>
      </c>
      <c r="J7256">
        <f t="shared" si="339"/>
        <v>2024</v>
      </c>
      <c r="P7256" t="str">
        <f>MID(VLOOKUP($D7256,業務!$A$1:$E$11,2,FALSE),FIND("/",VLOOKUP($D7256,業務!$A$1:$E$11,2,FALSE))+1,2)</f>
        <v>經理</v>
      </c>
      <c r="Q7256">
        <f t="shared" si="340"/>
        <v>1.4999999999999999E-2</v>
      </c>
      <c r="R7256">
        <f t="shared" si="341"/>
        <v>1023.75</v>
      </c>
    </row>
    <row r="7257" spans="1:18" ht="15.75" customHeight="1">
      <c r="A7257" s="19">
        <v>7256</v>
      </c>
      <c r="B7257" s="4">
        <v>27</v>
      </c>
      <c r="C7257" s="15">
        <v>266</v>
      </c>
      <c r="D7257" s="21">
        <v>10</v>
      </c>
      <c r="E7257" s="22">
        <v>45313</v>
      </c>
      <c r="F7257" s="26">
        <v>11</v>
      </c>
      <c r="G7257" s="24">
        <v>0.1</v>
      </c>
      <c r="H7257">
        <f>VLOOKUP($B7257,產品!$A$1:$E$61,4,FALSE)*(1-$G7257)*$F7257</f>
        <v>69300</v>
      </c>
      <c r="I7257" s="58">
        <f>$H7257-VLOOKUP($B7257,產品!$A$2:$E$61,5,FALSE)*F7257-$R7257</f>
        <v>22407</v>
      </c>
      <c r="J7257">
        <f t="shared" si="339"/>
        <v>2024</v>
      </c>
      <c r="P7257" t="str">
        <f>MID(VLOOKUP($D7257,業務!$A$1:$E$11,2,FALSE),FIND("/",VLOOKUP($D7257,業務!$A$1:$E$11,2,FALSE))+1,2)</f>
        <v>專員</v>
      </c>
      <c r="Q7257">
        <f t="shared" si="340"/>
        <v>0.01</v>
      </c>
      <c r="R7257">
        <f t="shared" si="341"/>
        <v>693</v>
      </c>
    </row>
    <row r="7258" spans="1:18" ht="15.75" customHeight="1">
      <c r="A7258" s="19">
        <v>7257</v>
      </c>
      <c r="B7258" s="4">
        <v>35</v>
      </c>
      <c r="C7258" s="15">
        <v>259</v>
      </c>
      <c r="D7258" s="21">
        <v>6</v>
      </c>
      <c r="E7258" s="22">
        <v>45313</v>
      </c>
      <c r="F7258" s="26">
        <v>5</v>
      </c>
      <c r="G7258" s="24">
        <v>0.05</v>
      </c>
      <c r="H7258">
        <f>VLOOKUP($B7258,產品!$A$1:$E$61,4,FALSE)*(1-$G7258)*$F7258</f>
        <v>40375</v>
      </c>
      <c r="I7258" s="58">
        <f>$H7258-VLOOKUP($B7258,產品!$A$2:$E$61,5,FALSE)*F7258-$R7258</f>
        <v>14471.25</v>
      </c>
      <c r="J7258">
        <f t="shared" si="339"/>
        <v>2024</v>
      </c>
      <c r="P7258" t="str">
        <f>MID(VLOOKUP($D7258,業務!$A$1:$E$11,2,FALSE),FIND("/",VLOOKUP($D7258,業務!$A$1:$E$11,2,FALSE))+1,2)</f>
        <v>專員</v>
      </c>
      <c r="Q7258">
        <f t="shared" si="340"/>
        <v>0.01</v>
      </c>
      <c r="R7258">
        <f t="shared" si="341"/>
        <v>403.75</v>
      </c>
    </row>
    <row r="7259" spans="1:18" ht="15.75" customHeight="1">
      <c r="A7259" s="19">
        <v>7258</v>
      </c>
      <c r="B7259" s="4">
        <v>20</v>
      </c>
      <c r="C7259" s="15">
        <v>287</v>
      </c>
      <c r="D7259" s="21">
        <v>8</v>
      </c>
      <c r="E7259" s="33">
        <v>45313</v>
      </c>
      <c r="F7259" s="14">
        <v>50</v>
      </c>
      <c r="G7259" s="34">
        <v>0.19</v>
      </c>
      <c r="H7259">
        <f>VLOOKUP($B7259,產品!$A$1:$E$61,4,FALSE)*(1-$G7259)*$F7259</f>
        <v>72900</v>
      </c>
      <c r="I7259" s="58">
        <f>$H7259-VLOOKUP($B7259,產品!$A$2:$E$61,5,FALSE)*F7259-$R7259</f>
        <v>36171</v>
      </c>
      <c r="J7259">
        <f t="shared" si="339"/>
        <v>2024</v>
      </c>
      <c r="P7259" t="str">
        <f>MID(VLOOKUP($D7259,業務!$A$1:$E$11,2,FALSE),FIND("/",VLOOKUP($D7259,業務!$A$1:$E$11,2,FALSE))+1,2)</f>
        <v>專員</v>
      </c>
      <c r="Q7259">
        <f t="shared" si="340"/>
        <v>0.01</v>
      </c>
      <c r="R7259">
        <f t="shared" si="341"/>
        <v>729</v>
      </c>
    </row>
    <row r="7260" spans="1:18" ht="15.75" customHeight="1">
      <c r="A7260" s="19">
        <v>7259</v>
      </c>
      <c r="B7260" s="4">
        <v>47</v>
      </c>
      <c r="C7260" s="15">
        <v>12</v>
      </c>
      <c r="D7260" s="21">
        <v>7</v>
      </c>
      <c r="E7260" s="22">
        <v>45314</v>
      </c>
      <c r="F7260" s="23">
        <v>10</v>
      </c>
      <c r="G7260" s="24">
        <v>0.16</v>
      </c>
      <c r="H7260">
        <f>VLOOKUP($B7260,產品!$A$1:$E$61,4,FALSE)*(1-$G7260)*$F7260</f>
        <v>168000</v>
      </c>
      <c r="I7260" s="58">
        <f>$H7260-VLOOKUP($B7260,產品!$A$2:$E$61,5,FALSE)*F7260-$R7260</f>
        <v>35984</v>
      </c>
      <c r="J7260">
        <f t="shared" si="339"/>
        <v>2024</v>
      </c>
      <c r="P7260" t="str">
        <f>MID(VLOOKUP($D7260,業務!$A$1:$E$11,2,FALSE),FIND("/",VLOOKUP($D7260,業務!$A$1:$E$11,2,FALSE))+1,2)</f>
        <v>副理</v>
      </c>
      <c r="Q7260">
        <f t="shared" si="340"/>
        <v>1.2E-2</v>
      </c>
      <c r="R7260">
        <f t="shared" si="341"/>
        <v>2016</v>
      </c>
    </row>
    <row r="7261" spans="1:18" ht="15.75" customHeight="1">
      <c r="A7261" s="19">
        <v>7260</v>
      </c>
      <c r="B7261" s="4">
        <v>4</v>
      </c>
      <c r="C7261" s="15">
        <v>6</v>
      </c>
      <c r="D7261" s="21">
        <v>7</v>
      </c>
      <c r="E7261" s="22">
        <v>45314</v>
      </c>
      <c r="F7261" s="23">
        <v>30</v>
      </c>
      <c r="G7261" s="24">
        <v>0.1</v>
      </c>
      <c r="H7261">
        <f>VLOOKUP($B7261,產品!$A$1:$E$61,4,FALSE)*(1-$G7261)*$F7261</f>
        <v>27000</v>
      </c>
      <c r="I7261" s="58">
        <f>$H7261-VLOOKUP($B7261,產品!$A$2:$E$61,5,FALSE)*F7261-$R7261</f>
        <v>14676</v>
      </c>
      <c r="J7261">
        <f t="shared" si="339"/>
        <v>2024</v>
      </c>
      <c r="P7261" t="str">
        <f>MID(VLOOKUP($D7261,業務!$A$1:$E$11,2,FALSE),FIND("/",VLOOKUP($D7261,業務!$A$1:$E$11,2,FALSE))+1,2)</f>
        <v>副理</v>
      </c>
      <c r="Q7261">
        <f t="shared" si="340"/>
        <v>1.2E-2</v>
      </c>
      <c r="R7261">
        <f t="shared" si="341"/>
        <v>324</v>
      </c>
    </row>
    <row r="7262" spans="1:18" ht="15.75" customHeight="1">
      <c r="A7262" s="19">
        <v>7261</v>
      </c>
      <c r="B7262" s="4">
        <v>13</v>
      </c>
      <c r="C7262" s="15">
        <v>2</v>
      </c>
      <c r="D7262" s="21">
        <v>1</v>
      </c>
      <c r="E7262" s="22">
        <v>45314</v>
      </c>
      <c r="F7262" s="26">
        <v>16</v>
      </c>
      <c r="G7262" s="24">
        <v>0.09</v>
      </c>
      <c r="H7262">
        <f>VLOOKUP($B7262,產品!$A$1:$E$61,4,FALSE)*(1-$G7262)*$F7262</f>
        <v>26208</v>
      </c>
      <c r="I7262" s="58">
        <f>$H7262-VLOOKUP($B7262,產品!$A$2:$E$61,5,FALSE)*F7262-$R7262</f>
        <v>14425.92</v>
      </c>
      <c r="J7262">
        <f t="shared" si="339"/>
        <v>2024</v>
      </c>
      <c r="P7262" t="str">
        <f>MID(VLOOKUP($D7262,業務!$A$1:$E$11,2,FALSE),FIND("/",VLOOKUP($D7262,業務!$A$1:$E$11,2,FALSE))+1,2)</f>
        <v>專員</v>
      </c>
      <c r="Q7262">
        <f t="shared" si="340"/>
        <v>0.01</v>
      </c>
      <c r="R7262">
        <f t="shared" si="341"/>
        <v>262.08</v>
      </c>
    </row>
    <row r="7263" spans="1:18" ht="15.75" customHeight="1">
      <c r="A7263" s="19">
        <v>7262</v>
      </c>
      <c r="B7263" s="4">
        <v>53</v>
      </c>
      <c r="C7263" s="15">
        <v>268</v>
      </c>
      <c r="D7263" s="21">
        <v>6</v>
      </c>
      <c r="E7263" s="33">
        <v>45314</v>
      </c>
      <c r="F7263" s="14">
        <v>4</v>
      </c>
      <c r="G7263" s="34">
        <v>0.13</v>
      </c>
      <c r="H7263">
        <f>VLOOKUP($B7263,產品!$A$1:$E$61,4,FALSE)*(1-$G7263)*$F7263</f>
        <v>52200</v>
      </c>
      <c r="I7263" s="58">
        <f>$H7263-VLOOKUP($B7263,產品!$A$2:$E$61,5,FALSE)*F7263-$R7263</f>
        <v>9678</v>
      </c>
      <c r="J7263">
        <f t="shared" si="339"/>
        <v>2024</v>
      </c>
      <c r="P7263" t="str">
        <f>MID(VLOOKUP($D7263,業務!$A$1:$E$11,2,FALSE),FIND("/",VLOOKUP($D7263,業務!$A$1:$E$11,2,FALSE))+1,2)</f>
        <v>專員</v>
      </c>
      <c r="Q7263">
        <f t="shared" si="340"/>
        <v>0.01</v>
      </c>
      <c r="R7263">
        <f t="shared" si="341"/>
        <v>522</v>
      </c>
    </row>
    <row r="7264" spans="1:18" ht="15.75" customHeight="1">
      <c r="A7264" s="19">
        <v>7263</v>
      </c>
      <c r="B7264" s="4">
        <v>24</v>
      </c>
      <c r="C7264" s="15">
        <v>272</v>
      </c>
      <c r="D7264" s="21">
        <v>10</v>
      </c>
      <c r="E7264" s="22">
        <v>45315</v>
      </c>
      <c r="F7264" s="23">
        <v>60</v>
      </c>
      <c r="G7264" s="24">
        <v>0.06</v>
      </c>
      <c r="H7264">
        <f>VLOOKUP($B7264,產品!$A$1:$E$61,4,FALSE)*(1-$G7264)*$F7264</f>
        <v>101520</v>
      </c>
      <c r="I7264" s="58">
        <f>$H7264-VLOOKUP($B7264,產品!$A$2:$E$61,5,FALSE)*F7264-$R7264</f>
        <v>57304.800000000003</v>
      </c>
      <c r="J7264">
        <f t="shared" si="339"/>
        <v>2024</v>
      </c>
      <c r="P7264" t="str">
        <f>MID(VLOOKUP($D7264,業務!$A$1:$E$11,2,FALSE),FIND("/",VLOOKUP($D7264,業務!$A$1:$E$11,2,FALSE))+1,2)</f>
        <v>專員</v>
      </c>
      <c r="Q7264">
        <f t="shared" si="340"/>
        <v>0.01</v>
      </c>
      <c r="R7264">
        <f t="shared" si="341"/>
        <v>1015.2</v>
      </c>
    </row>
    <row r="7265" spans="1:18" ht="15.75" customHeight="1">
      <c r="A7265" s="19">
        <v>7264</v>
      </c>
      <c r="B7265" s="4">
        <v>7</v>
      </c>
      <c r="C7265" s="15">
        <v>278</v>
      </c>
      <c r="D7265" s="21">
        <v>8</v>
      </c>
      <c r="E7265" s="22">
        <v>45315</v>
      </c>
      <c r="F7265" s="23">
        <v>70</v>
      </c>
      <c r="G7265" s="24">
        <v>0.11</v>
      </c>
      <c r="H7265">
        <f>VLOOKUP($B7265,產品!$A$1:$E$61,4,FALSE)*(1-$G7265)*$F7265</f>
        <v>62300</v>
      </c>
      <c r="I7265" s="58">
        <f>$H7265-VLOOKUP($B7265,產品!$A$2:$E$61,5,FALSE)*F7265-$R7265</f>
        <v>33677</v>
      </c>
      <c r="J7265">
        <f t="shared" si="339"/>
        <v>2024</v>
      </c>
      <c r="P7265" t="str">
        <f>MID(VLOOKUP($D7265,業務!$A$1:$E$11,2,FALSE),FIND("/",VLOOKUP($D7265,業務!$A$1:$E$11,2,FALSE))+1,2)</f>
        <v>專員</v>
      </c>
      <c r="Q7265">
        <f t="shared" si="340"/>
        <v>0.01</v>
      </c>
      <c r="R7265">
        <f t="shared" si="341"/>
        <v>623</v>
      </c>
    </row>
    <row r="7266" spans="1:18" ht="15.75" customHeight="1">
      <c r="A7266" s="19">
        <v>7265</v>
      </c>
      <c r="B7266" s="4">
        <v>14</v>
      </c>
      <c r="C7266" s="15">
        <v>258</v>
      </c>
      <c r="D7266" s="21">
        <v>8</v>
      </c>
      <c r="E7266" s="22">
        <v>45315</v>
      </c>
      <c r="F7266" s="23">
        <v>60</v>
      </c>
      <c r="G7266" s="24">
        <v>0.05</v>
      </c>
      <c r="H7266">
        <f>VLOOKUP($B7266,產品!$A$1:$E$61,4,FALSE)*(1-$G7266)*$F7266</f>
        <v>102600</v>
      </c>
      <c r="I7266" s="58">
        <f>$H7266-VLOOKUP($B7266,產品!$A$2:$E$61,5,FALSE)*F7266-$R7266</f>
        <v>58374</v>
      </c>
      <c r="J7266">
        <f t="shared" si="339"/>
        <v>2024</v>
      </c>
      <c r="P7266" t="str">
        <f>MID(VLOOKUP($D7266,業務!$A$1:$E$11,2,FALSE),FIND("/",VLOOKUP($D7266,業務!$A$1:$E$11,2,FALSE))+1,2)</f>
        <v>專員</v>
      </c>
      <c r="Q7266">
        <f t="shared" si="340"/>
        <v>0.01</v>
      </c>
      <c r="R7266">
        <f t="shared" si="341"/>
        <v>1026</v>
      </c>
    </row>
    <row r="7267" spans="1:18" ht="15.75" customHeight="1">
      <c r="A7267" s="19">
        <v>7266</v>
      </c>
      <c r="B7267" s="4">
        <v>13</v>
      </c>
      <c r="C7267" s="15">
        <v>122</v>
      </c>
      <c r="D7267" s="21">
        <v>7</v>
      </c>
      <c r="E7267" s="33">
        <v>45315</v>
      </c>
      <c r="F7267" s="14">
        <v>90</v>
      </c>
      <c r="G7267" s="34">
        <v>0.16</v>
      </c>
      <c r="H7267">
        <f>VLOOKUP($B7267,產品!$A$1:$E$61,4,FALSE)*(1-$G7267)*$F7267</f>
        <v>136080</v>
      </c>
      <c r="I7267" s="58">
        <f>$H7267-VLOOKUP($B7267,產品!$A$2:$E$61,5,FALSE)*F7267-$R7267</f>
        <v>69647.039999999994</v>
      </c>
      <c r="J7267">
        <f t="shared" si="339"/>
        <v>2024</v>
      </c>
      <c r="P7267" t="str">
        <f>MID(VLOOKUP($D7267,業務!$A$1:$E$11,2,FALSE),FIND("/",VLOOKUP($D7267,業務!$A$1:$E$11,2,FALSE))+1,2)</f>
        <v>副理</v>
      </c>
      <c r="Q7267">
        <f t="shared" si="340"/>
        <v>1.2E-2</v>
      </c>
      <c r="R7267">
        <f t="shared" si="341"/>
        <v>1632.96</v>
      </c>
    </row>
    <row r="7268" spans="1:18" ht="15.75" customHeight="1">
      <c r="A7268" s="19">
        <v>7267</v>
      </c>
      <c r="B7268" s="4">
        <v>23</v>
      </c>
      <c r="C7268" s="15">
        <v>2</v>
      </c>
      <c r="D7268" s="21">
        <v>5</v>
      </c>
      <c r="E7268" s="22">
        <v>45316</v>
      </c>
      <c r="F7268" s="23">
        <v>60</v>
      </c>
      <c r="G7268" s="24">
        <v>0.06</v>
      </c>
      <c r="H7268">
        <f>VLOOKUP($B7268,產品!$A$1:$E$61,4,FALSE)*(1-$G7268)*$F7268</f>
        <v>101520</v>
      </c>
      <c r="I7268" s="58">
        <f>$H7268-VLOOKUP($B7268,產品!$A$2:$E$61,5,FALSE)*F7268-$R7268</f>
        <v>57304.800000000003</v>
      </c>
      <c r="J7268">
        <f t="shared" si="339"/>
        <v>2024</v>
      </c>
      <c r="P7268" t="str">
        <f>MID(VLOOKUP($D7268,業務!$A$1:$E$11,2,FALSE),FIND("/",VLOOKUP($D7268,業務!$A$1:$E$11,2,FALSE))+1,2)</f>
        <v>專員</v>
      </c>
      <c r="Q7268">
        <f t="shared" si="340"/>
        <v>0.01</v>
      </c>
      <c r="R7268">
        <f t="shared" si="341"/>
        <v>1015.2</v>
      </c>
    </row>
    <row r="7269" spans="1:18" ht="15.75" customHeight="1">
      <c r="A7269" s="19">
        <v>7268</v>
      </c>
      <c r="B7269" s="4">
        <v>40</v>
      </c>
      <c r="C7269" s="15">
        <v>259</v>
      </c>
      <c r="D7269" s="21">
        <v>1</v>
      </c>
      <c r="E7269" s="22">
        <v>45316</v>
      </c>
      <c r="F7269" s="23">
        <v>2</v>
      </c>
      <c r="G7269" s="24">
        <v>0.17</v>
      </c>
      <c r="H7269">
        <f>VLOOKUP($B7269,產品!$A$1:$E$61,4,FALSE)*(1-$G7269)*$F7269</f>
        <v>33200</v>
      </c>
      <c r="I7269" s="58">
        <f>$H7269-VLOOKUP($B7269,產品!$A$2:$E$61,5,FALSE)*F7269-$R7269</f>
        <v>6868</v>
      </c>
      <c r="J7269">
        <f t="shared" si="339"/>
        <v>2024</v>
      </c>
      <c r="P7269" t="str">
        <f>MID(VLOOKUP($D7269,業務!$A$1:$E$11,2,FALSE),FIND("/",VLOOKUP($D7269,業務!$A$1:$E$11,2,FALSE))+1,2)</f>
        <v>專員</v>
      </c>
      <c r="Q7269">
        <f t="shared" si="340"/>
        <v>0.01</v>
      </c>
      <c r="R7269">
        <f t="shared" si="341"/>
        <v>332</v>
      </c>
    </row>
    <row r="7270" spans="1:18" ht="15.75" customHeight="1">
      <c r="A7270" s="19">
        <v>7269</v>
      </c>
      <c r="B7270" s="4">
        <v>60</v>
      </c>
      <c r="C7270" s="15">
        <v>281</v>
      </c>
      <c r="D7270" s="21">
        <v>7</v>
      </c>
      <c r="E7270" s="22">
        <v>45316</v>
      </c>
      <c r="F7270" s="26">
        <v>4</v>
      </c>
      <c r="G7270" s="24">
        <v>0.13</v>
      </c>
      <c r="H7270">
        <f>VLOOKUP($B7270,產品!$A$1:$E$61,4,FALSE)*(1-$G7270)*$F7270</f>
        <v>87000</v>
      </c>
      <c r="I7270" s="58">
        <f>$H7270-VLOOKUP($B7270,產品!$A$2:$E$61,5,FALSE)*F7270-$R7270</f>
        <v>15956</v>
      </c>
      <c r="J7270">
        <f t="shared" si="339"/>
        <v>2024</v>
      </c>
      <c r="P7270" t="str">
        <f>MID(VLOOKUP($D7270,業務!$A$1:$E$11,2,FALSE),FIND("/",VLOOKUP($D7270,業務!$A$1:$E$11,2,FALSE))+1,2)</f>
        <v>副理</v>
      </c>
      <c r="Q7270">
        <f t="shared" si="340"/>
        <v>1.2E-2</v>
      </c>
      <c r="R7270">
        <f t="shared" si="341"/>
        <v>1044</v>
      </c>
    </row>
    <row r="7271" spans="1:18" ht="15.75" customHeight="1">
      <c r="A7271" s="19">
        <v>7270</v>
      </c>
      <c r="B7271" s="4">
        <v>15</v>
      </c>
      <c r="C7271" s="15">
        <v>114</v>
      </c>
      <c r="D7271" s="21">
        <v>7</v>
      </c>
      <c r="E7271" s="22">
        <v>45317</v>
      </c>
      <c r="F7271" s="23">
        <v>23</v>
      </c>
      <c r="G7271" s="24">
        <v>0.1</v>
      </c>
      <c r="H7271">
        <f>VLOOKUP($B7271,產品!$A$1:$E$61,4,FALSE)*(1-$G7271)*$F7271</f>
        <v>37260</v>
      </c>
      <c r="I7271" s="58">
        <f>$H7271-VLOOKUP($B7271,產品!$A$2:$E$61,5,FALSE)*F7271-$R7271</f>
        <v>20252.88</v>
      </c>
      <c r="J7271">
        <f t="shared" si="339"/>
        <v>2024</v>
      </c>
      <c r="P7271" t="str">
        <f>MID(VLOOKUP($D7271,業務!$A$1:$E$11,2,FALSE),FIND("/",VLOOKUP($D7271,業務!$A$1:$E$11,2,FALSE))+1,2)</f>
        <v>副理</v>
      </c>
      <c r="Q7271">
        <f t="shared" si="340"/>
        <v>1.2E-2</v>
      </c>
      <c r="R7271">
        <f t="shared" si="341"/>
        <v>447.12</v>
      </c>
    </row>
    <row r="7272" spans="1:18" ht="15.75" customHeight="1">
      <c r="A7272" s="19">
        <v>7271</v>
      </c>
      <c r="B7272" s="4">
        <v>25</v>
      </c>
      <c r="C7272" s="15">
        <v>138</v>
      </c>
      <c r="D7272" s="21">
        <v>6</v>
      </c>
      <c r="E7272" s="33">
        <v>45317</v>
      </c>
      <c r="F7272" s="14">
        <v>18</v>
      </c>
      <c r="G7272" s="34">
        <v>0.2</v>
      </c>
      <c r="H7272">
        <f>VLOOKUP($B7272,產品!$A$1:$E$61,4,FALSE)*(1-$G7272)*$F7272</f>
        <v>86400</v>
      </c>
      <c r="I7272" s="58">
        <f>$H7272-VLOOKUP($B7272,產品!$A$2:$E$61,5,FALSE)*F7272-$R7272</f>
        <v>20736</v>
      </c>
      <c r="J7272">
        <f t="shared" si="339"/>
        <v>2024</v>
      </c>
      <c r="P7272" t="str">
        <f>MID(VLOOKUP($D7272,業務!$A$1:$E$11,2,FALSE),FIND("/",VLOOKUP($D7272,業務!$A$1:$E$11,2,FALSE))+1,2)</f>
        <v>專員</v>
      </c>
      <c r="Q7272">
        <f t="shared" si="340"/>
        <v>0.01</v>
      </c>
      <c r="R7272">
        <f t="shared" si="341"/>
        <v>864</v>
      </c>
    </row>
    <row r="7273" spans="1:18" ht="15.75" customHeight="1">
      <c r="A7273" s="19">
        <v>7272</v>
      </c>
      <c r="B7273" s="4">
        <v>11</v>
      </c>
      <c r="C7273" s="15">
        <v>264</v>
      </c>
      <c r="D7273" s="21">
        <v>5</v>
      </c>
      <c r="E7273" s="33">
        <v>45317</v>
      </c>
      <c r="F7273" s="14">
        <v>10</v>
      </c>
      <c r="G7273" s="34">
        <v>0.08</v>
      </c>
      <c r="H7273">
        <f>VLOOKUP($B7273,產品!$A$1:$E$61,4,FALSE)*(1-$G7273)*$F7273</f>
        <v>9200</v>
      </c>
      <c r="I7273" s="58">
        <f>$H7273-VLOOKUP($B7273,產品!$A$2:$E$61,5,FALSE)*F7273-$R7273</f>
        <v>5108</v>
      </c>
      <c r="J7273">
        <f t="shared" si="339"/>
        <v>2024</v>
      </c>
      <c r="P7273" t="str">
        <f>MID(VLOOKUP($D7273,業務!$A$1:$E$11,2,FALSE),FIND("/",VLOOKUP($D7273,業務!$A$1:$E$11,2,FALSE))+1,2)</f>
        <v>專員</v>
      </c>
      <c r="Q7273">
        <f t="shared" si="340"/>
        <v>0.01</v>
      </c>
      <c r="R7273">
        <f t="shared" si="341"/>
        <v>92</v>
      </c>
    </row>
    <row r="7274" spans="1:18" ht="15.75" customHeight="1">
      <c r="A7274" s="19">
        <v>7273</v>
      </c>
      <c r="B7274" s="4">
        <v>47</v>
      </c>
      <c r="C7274" s="15">
        <v>135</v>
      </c>
      <c r="D7274" s="21">
        <v>1</v>
      </c>
      <c r="E7274" s="22">
        <v>45318</v>
      </c>
      <c r="F7274" s="23">
        <v>50</v>
      </c>
      <c r="G7274" s="24">
        <v>0.13</v>
      </c>
      <c r="H7274">
        <f>VLOOKUP($B7274,產品!$A$1:$E$61,4,FALSE)*(1-$G7274)*$F7274</f>
        <v>870000</v>
      </c>
      <c r="I7274" s="58">
        <f>$H7274-VLOOKUP($B7274,產品!$A$2:$E$61,5,FALSE)*F7274-$R7274</f>
        <v>211300</v>
      </c>
      <c r="J7274">
        <f t="shared" si="339"/>
        <v>2024</v>
      </c>
      <c r="P7274" t="str">
        <f>MID(VLOOKUP($D7274,業務!$A$1:$E$11,2,FALSE),FIND("/",VLOOKUP($D7274,業務!$A$1:$E$11,2,FALSE))+1,2)</f>
        <v>專員</v>
      </c>
      <c r="Q7274">
        <f t="shared" si="340"/>
        <v>0.01</v>
      </c>
      <c r="R7274">
        <f t="shared" si="341"/>
        <v>8700</v>
      </c>
    </row>
    <row r="7275" spans="1:18" ht="15.75" customHeight="1">
      <c r="A7275" s="19">
        <v>7274</v>
      </c>
      <c r="B7275" s="4">
        <v>19</v>
      </c>
      <c r="C7275" s="15">
        <v>120</v>
      </c>
      <c r="D7275" s="21">
        <v>7</v>
      </c>
      <c r="E7275" s="22">
        <v>45318</v>
      </c>
      <c r="F7275" s="23">
        <v>30</v>
      </c>
      <c r="G7275" s="24">
        <v>0.09</v>
      </c>
      <c r="H7275">
        <f>VLOOKUP($B7275,產品!$A$1:$E$61,4,FALSE)*(1-$G7275)*$F7275</f>
        <v>49140</v>
      </c>
      <c r="I7275" s="58">
        <f>$H7275-VLOOKUP($B7275,產品!$A$2:$E$61,5,FALSE)*F7275-$R7275</f>
        <v>26950.32</v>
      </c>
      <c r="J7275">
        <f t="shared" si="339"/>
        <v>2024</v>
      </c>
      <c r="P7275" t="str">
        <f>MID(VLOOKUP($D7275,業務!$A$1:$E$11,2,FALSE),FIND("/",VLOOKUP($D7275,業務!$A$1:$E$11,2,FALSE))+1,2)</f>
        <v>副理</v>
      </c>
      <c r="Q7275">
        <f t="shared" si="340"/>
        <v>1.2E-2</v>
      </c>
      <c r="R7275">
        <f t="shared" si="341"/>
        <v>589.68000000000006</v>
      </c>
    </row>
    <row r="7276" spans="1:18" ht="15.75" customHeight="1">
      <c r="A7276" s="19">
        <v>7275</v>
      </c>
      <c r="B7276" s="4">
        <v>12</v>
      </c>
      <c r="C7276" s="15">
        <v>275</v>
      </c>
      <c r="D7276" s="21">
        <v>10</v>
      </c>
      <c r="E7276" s="22">
        <v>45318</v>
      </c>
      <c r="F7276" s="26">
        <v>40</v>
      </c>
      <c r="G7276" s="24">
        <v>0.18</v>
      </c>
      <c r="H7276">
        <f>VLOOKUP($B7276,產品!$A$1:$E$61,4,FALSE)*(1-$G7276)*$F7276</f>
        <v>32800.000000000007</v>
      </c>
      <c r="I7276" s="58">
        <f>$H7276-VLOOKUP($B7276,產品!$A$2:$E$61,5,FALSE)*F7276-$R7276</f>
        <v>16472.000000000007</v>
      </c>
      <c r="J7276">
        <f t="shared" si="339"/>
        <v>2024</v>
      </c>
      <c r="P7276" t="str">
        <f>MID(VLOOKUP($D7276,業務!$A$1:$E$11,2,FALSE),FIND("/",VLOOKUP($D7276,業務!$A$1:$E$11,2,FALSE))+1,2)</f>
        <v>專員</v>
      </c>
      <c r="Q7276">
        <f t="shared" si="340"/>
        <v>0.01</v>
      </c>
      <c r="R7276">
        <f t="shared" si="341"/>
        <v>328.00000000000006</v>
      </c>
    </row>
    <row r="7277" spans="1:18" ht="15.75" customHeight="1">
      <c r="A7277" s="19">
        <v>7276</v>
      </c>
      <c r="B7277" s="4">
        <v>16</v>
      </c>
      <c r="C7277" s="15">
        <v>264</v>
      </c>
      <c r="D7277" s="21">
        <v>10</v>
      </c>
      <c r="E7277" s="33">
        <v>45318</v>
      </c>
      <c r="F7277" s="14">
        <v>40</v>
      </c>
      <c r="G7277" s="34">
        <v>0.15</v>
      </c>
      <c r="H7277">
        <f>VLOOKUP($B7277,產品!$A$1:$E$61,4,FALSE)*(1-$G7277)*$F7277</f>
        <v>61200</v>
      </c>
      <c r="I7277" s="58">
        <f>$H7277-VLOOKUP($B7277,產品!$A$2:$E$61,5,FALSE)*F7277-$R7277</f>
        <v>31788</v>
      </c>
      <c r="J7277">
        <f t="shared" si="339"/>
        <v>2024</v>
      </c>
      <c r="P7277" t="str">
        <f>MID(VLOOKUP($D7277,業務!$A$1:$E$11,2,FALSE),FIND("/",VLOOKUP($D7277,業務!$A$1:$E$11,2,FALSE))+1,2)</f>
        <v>專員</v>
      </c>
      <c r="Q7277">
        <f t="shared" si="340"/>
        <v>0.01</v>
      </c>
      <c r="R7277">
        <f t="shared" si="341"/>
        <v>612</v>
      </c>
    </row>
    <row r="7278" spans="1:18" ht="15.75" customHeight="1">
      <c r="A7278" s="19">
        <v>7277</v>
      </c>
      <c r="B7278" s="4">
        <v>11</v>
      </c>
      <c r="C7278" s="15">
        <v>9</v>
      </c>
      <c r="D7278" s="21">
        <v>4</v>
      </c>
      <c r="E7278" s="33">
        <v>45318</v>
      </c>
      <c r="F7278" s="14">
        <v>100</v>
      </c>
      <c r="G7278" s="34">
        <v>0.18</v>
      </c>
      <c r="H7278">
        <f>VLOOKUP($B7278,產品!$A$1:$E$61,4,FALSE)*(1-$G7278)*$F7278</f>
        <v>82000.000000000015</v>
      </c>
      <c r="I7278" s="58">
        <f>$H7278-VLOOKUP($B7278,產品!$A$2:$E$61,5,FALSE)*F7278-$R7278</f>
        <v>41016.000000000015</v>
      </c>
      <c r="J7278">
        <f t="shared" si="339"/>
        <v>2024</v>
      </c>
      <c r="P7278" t="str">
        <f>MID(VLOOKUP($D7278,業務!$A$1:$E$11,2,FALSE),FIND("/",VLOOKUP($D7278,業務!$A$1:$E$11,2,FALSE))+1,2)</f>
        <v>副理</v>
      </c>
      <c r="Q7278">
        <f t="shared" si="340"/>
        <v>1.2E-2</v>
      </c>
      <c r="R7278">
        <f t="shared" si="341"/>
        <v>984.00000000000023</v>
      </c>
    </row>
    <row r="7279" spans="1:18" ht="15.75" customHeight="1">
      <c r="A7279" s="19">
        <v>7278</v>
      </c>
      <c r="B7279" s="4">
        <v>38</v>
      </c>
      <c r="C7279" s="15">
        <v>9</v>
      </c>
      <c r="D7279" s="21">
        <v>3</v>
      </c>
      <c r="E7279" s="33">
        <v>45318</v>
      </c>
      <c r="F7279" s="14">
        <v>9</v>
      </c>
      <c r="G7279" s="34">
        <v>0.05</v>
      </c>
      <c r="H7279">
        <f>VLOOKUP($B7279,產品!$A$1:$E$61,4,FALSE)*(1-$G7279)*$F7279</f>
        <v>128250</v>
      </c>
      <c r="I7279" s="58">
        <f>$H7279-VLOOKUP($B7279,產品!$A$2:$E$61,5,FALSE)*F7279-$R7279</f>
        <v>38448</v>
      </c>
      <c r="J7279">
        <f t="shared" si="339"/>
        <v>2024</v>
      </c>
      <c r="P7279" t="str">
        <f>MID(VLOOKUP($D7279,業務!$A$1:$E$11,2,FALSE),FIND("/",VLOOKUP($D7279,業務!$A$1:$E$11,2,FALSE))+1,2)</f>
        <v>協理</v>
      </c>
      <c r="Q7279">
        <f t="shared" si="340"/>
        <v>1.6E-2</v>
      </c>
      <c r="R7279">
        <f t="shared" si="341"/>
        <v>2052</v>
      </c>
    </row>
    <row r="7280" spans="1:18" ht="15.75" customHeight="1">
      <c r="A7280" s="19">
        <v>7279</v>
      </c>
      <c r="B7280" s="4">
        <v>19</v>
      </c>
      <c r="C7280" s="15">
        <v>275</v>
      </c>
      <c r="D7280" s="21">
        <v>4</v>
      </c>
      <c r="E7280" s="22">
        <v>45319</v>
      </c>
      <c r="F7280" s="23">
        <v>100</v>
      </c>
      <c r="G7280" s="24">
        <v>0.12</v>
      </c>
      <c r="H7280">
        <f>VLOOKUP($B7280,產品!$A$1:$E$61,4,FALSE)*(1-$G7280)*$F7280</f>
        <v>158400</v>
      </c>
      <c r="I7280" s="58">
        <f>$H7280-VLOOKUP($B7280,產品!$A$2:$E$61,5,FALSE)*F7280-$R7280</f>
        <v>84499.199999999997</v>
      </c>
      <c r="J7280">
        <f t="shared" si="339"/>
        <v>2024</v>
      </c>
      <c r="P7280" t="str">
        <f>MID(VLOOKUP($D7280,業務!$A$1:$E$11,2,FALSE),FIND("/",VLOOKUP($D7280,業務!$A$1:$E$11,2,FALSE))+1,2)</f>
        <v>副理</v>
      </c>
      <c r="Q7280">
        <f t="shared" si="340"/>
        <v>1.2E-2</v>
      </c>
      <c r="R7280">
        <f t="shared" si="341"/>
        <v>1900.8</v>
      </c>
    </row>
    <row r="7281" spans="1:18" ht="15.75" customHeight="1">
      <c r="A7281" s="19">
        <v>7280</v>
      </c>
      <c r="B7281" s="4">
        <v>24</v>
      </c>
      <c r="C7281" s="15">
        <v>8</v>
      </c>
      <c r="D7281" s="21">
        <v>8</v>
      </c>
      <c r="E7281" s="22">
        <v>45319</v>
      </c>
      <c r="F7281" s="23">
        <v>100</v>
      </c>
      <c r="G7281" s="24">
        <v>0.09</v>
      </c>
      <c r="H7281">
        <f>VLOOKUP($B7281,產品!$A$1:$E$61,4,FALSE)*(1-$G7281)*$F7281</f>
        <v>163800</v>
      </c>
      <c r="I7281" s="58">
        <f>$H7281-VLOOKUP($B7281,產品!$A$2:$E$61,5,FALSE)*F7281-$R7281</f>
        <v>90162</v>
      </c>
      <c r="J7281">
        <f t="shared" si="339"/>
        <v>2024</v>
      </c>
      <c r="P7281" t="str">
        <f>MID(VLOOKUP($D7281,業務!$A$1:$E$11,2,FALSE),FIND("/",VLOOKUP($D7281,業務!$A$1:$E$11,2,FALSE))+1,2)</f>
        <v>專員</v>
      </c>
      <c r="Q7281">
        <f t="shared" si="340"/>
        <v>0.01</v>
      </c>
      <c r="R7281">
        <f t="shared" si="341"/>
        <v>1638</v>
      </c>
    </row>
    <row r="7282" spans="1:18" ht="15.75" customHeight="1">
      <c r="A7282" s="19">
        <v>7281</v>
      </c>
      <c r="B7282" s="4">
        <v>16</v>
      </c>
      <c r="C7282" s="15">
        <v>12</v>
      </c>
      <c r="D7282" s="21">
        <v>2</v>
      </c>
      <c r="E7282" s="22">
        <v>45319</v>
      </c>
      <c r="F7282" s="26">
        <v>90</v>
      </c>
      <c r="G7282" s="24">
        <v>0.06</v>
      </c>
      <c r="H7282">
        <f>VLOOKUP($B7282,產品!$A$1:$E$61,4,FALSE)*(1-$G7282)*$F7282</f>
        <v>152280</v>
      </c>
      <c r="I7282" s="58">
        <f>$H7282-VLOOKUP($B7282,產品!$A$2:$E$61,5,FALSE)*F7282-$R7282</f>
        <v>85195.8</v>
      </c>
      <c r="J7282">
        <f t="shared" si="339"/>
        <v>2024</v>
      </c>
      <c r="P7282" t="str">
        <f>MID(VLOOKUP($D7282,業務!$A$1:$E$11,2,FALSE),FIND("/",VLOOKUP($D7282,業務!$A$1:$E$11,2,FALSE))+1,2)</f>
        <v>經理</v>
      </c>
      <c r="Q7282">
        <f t="shared" si="340"/>
        <v>1.4999999999999999E-2</v>
      </c>
      <c r="R7282">
        <f t="shared" si="341"/>
        <v>2284.1999999999998</v>
      </c>
    </row>
    <row r="7283" spans="1:18" ht="15.75" customHeight="1">
      <c r="A7283" s="19">
        <v>7282</v>
      </c>
      <c r="B7283" s="4">
        <v>14</v>
      </c>
      <c r="C7283" s="15">
        <v>261</v>
      </c>
      <c r="D7283" s="21">
        <v>8</v>
      </c>
      <c r="E7283" s="22">
        <v>45320</v>
      </c>
      <c r="F7283" s="23">
        <v>15</v>
      </c>
      <c r="G7283" s="24">
        <v>0.19</v>
      </c>
      <c r="H7283">
        <f>VLOOKUP($B7283,產品!$A$1:$E$61,4,FALSE)*(1-$G7283)*$F7283</f>
        <v>21870</v>
      </c>
      <c r="I7283" s="58">
        <f>$H7283-VLOOKUP($B7283,產品!$A$2:$E$61,5,FALSE)*F7283-$R7283</f>
        <v>10851.3</v>
      </c>
      <c r="J7283">
        <f t="shared" si="339"/>
        <v>2024</v>
      </c>
      <c r="P7283" t="str">
        <f>MID(VLOOKUP($D7283,業務!$A$1:$E$11,2,FALSE),FIND("/",VLOOKUP($D7283,業務!$A$1:$E$11,2,FALSE))+1,2)</f>
        <v>專員</v>
      </c>
      <c r="Q7283">
        <f t="shared" si="340"/>
        <v>0.01</v>
      </c>
      <c r="R7283">
        <f t="shared" si="341"/>
        <v>218.70000000000002</v>
      </c>
    </row>
    <row r="7284" spans="1:18" ht="15.75" customHeight="1">
      <c r="A7284" s="19">
        <v>7283</v>
      </c>
      <c r="B7284" s="4">
        <v>7</v>
      </c>
      <c r="C7284" s="15">
        <v>264</v>
      </c>
      <c r="D7284" s="21">
        <v>1</v>
      </c>
      <c r="E7284" s="22">
        <v>45321</v>
      </c>
      <c r="F7284" s="23">
        <v>20</v>
      </c>
      <c r="G7284" s="24">
        <v>0.08</v>
      </c>
      <c r="H7284">
        <f>VLOOKUP($B7284,產品!$A$1:$E$61,4,FALSE)*(1-$G7284)*$F7284</f>
        <v>18400</v>
      </c>
      <c r="I7284" s="58">
        <f>$H7284-VLOOKUP($B7284,產品!$A$2:$E$61,5,FALSE)*F7284-$R7284</f>
        <v>10216</v>
      </c>
      <c r="J7284">
        <f t="shared" si="339"/>
        <v>2024</v>
      </c>
      <c r="P7284" t="str">
        <f>MID(VLOOKUP($D7284,業務!$A$1:$E$11,2,FALSE),FIND("/",VLOOKUP($D7284,業務!$A$1:$E$11,2,FALSE))+1,2)</f>
        <v>專員</v>
      </c>
      <c r="Q7284">
        <f t="shared" si="340"/>
        <v>0.01</v>
      </c>
      <c r="R7284">
        <f t="shared" si="341"/>
        <v>184</v>
      </c>
    </row>
    <row r="7285" spans="1:18" ht="15.75" customHeight="1">
      <c r="A7285" s="19">
        <v>7284</v>
      </c>
      <c r="B7285" s="4">
        <v>5</v>
      </c>
      <c r="C7285" s="15">
        <v>12</v>
      </c>
      <c r="D7285" s="21">
        <v>4</v>
      </c>
      <c r="E7285" s="22">
        <v>45321</v>
      </c>
      <c r="F7285" s="23">
        <v>175</v>
      </c>
      <c r="G7285" s="24">
        <v>0.16</v>
      </c>
      <c r="H7285">
        <f>VLOOKUP($B7285,產品!$A$1:$E$61,4,FALSE)*(1-$G7285)*$F7285</f>
        <v>147000</v>
      </c>
      <c r="I7285" s="58">
        <f>$H7285-VLOOKUP($B7285,產品!$A$2:$E$61,5,FALSE)*F7285-$R7285</f>
        <v>75236</v>
      </c>
      <c r="J7285">
        <f t="shared" si="339"/>
        <v>2024</v>
      </c>
      <c r="P7285" t="str">
        <f>MID(VLOOKUP($D7285,業務!$A$1:$E$11,2,FALSE),FIND("/",VLOOKUP($D7285,業務!$A$1:$E$11,2,FALSE))+1,2)</f>
        <v>副理</v>
      </c>
      <c r="Q7285">
        <f t="shared" si="340"/>
        <v>1.2E-2</v>
      </c>
      <c r="R7285">
        <f t="shared" si="341"/>
        <v>1764</v>
      </c>
    </row>
    <row r="7286" spans="1:18" ht="15.75" customHeight="1">
      <c r="A7286" s="19">
        <v>7285</v>
      </c>
      <c r="B7286" s="4">
        <v>12</v>
      </c>
      <c r="C7286" s="15">
        <v>275</v>
      </c>
      <c r="D7286" s="21">
        <v>2</v>
      </c>
      <c r="E7286" s="22">
        <v>45321</v>
      </c>
      <c r="F7286" s="23">
        <v>10</v>
      </c>
      <c r="G7286" s="24">
        <v>0.12</v>
      </c>
      <c r="H7286">
        <f>VLOOKUP($B7286,產品!$A$1:$E$61,4,FALSE)*(1-$G7286)*$F7286</f>
        <v>8800</v>
      </c>
      <c r="I7286" s="58">
        <f>$H7286-VLOOKUP($B7286,產品!$A$2:$E$61,5,FALSE)*F7286-$R7286</f>
        <v>4668</v>
      </c>
      <c r="J7286">
        <f t="shared" si="339"/>
        <v>2024</v>
      </c>
      <c r="P7286" t="str">
        <f>MID(VLOOKUP($D7286,業務!$A$1:$E$11,2,FALSE),FIND("/",VLOOKUP($D7286,業務!$A$1:$E$11,2,FALSE))+1,2)</f>
        <v>經理</v>
      </c>
      <c r="Q7286">
        <f t="shared" si="340"/>
        <v>1.4999999999999999E-2</v>
      </c>
      <c r="R7286">
        <f t="shared" si="341"/>
        <v>132</v>
      </c>
    </row>
    <row r="7287" spans="1:18" ht="15.75" customHeight="1">
      <c r="A7287" s="19">
        <v>7286</v>
      </c>
      <c r="B7287" s="4">
        <v>1</v>
      </c>
      <c r="C7287" s="15">
        <v>273</v>
      </c>
      <c r="D7287" s="21">
        <v>1</v>
      </c>
      <c r="E7287" s="22">
        <v>45321</v>
      </c>
      <c r="F7287" s="23">
        <v>350</v>
      </c>
      <c r="G7287" s="24">
        <v>0.18</v>
      </c>
      <c r="H7287">
        <f>VLOOKUP($B7287,產品!$A$1:$E$61,4,FALSE)*(1-$G7287)*$F7287</f>
        <v>287000.00000000006</v>
      </c>
      <c r="I7287" s="58">
        <f>$H7287-VLOOKUP($B7287,產品!$A$2:$E$61,5,FALSE)*F7287-$R7287</f>
        <v>144130.00000000006</v>
      </c>
      <c r="J7287">
        <f t="shared" si="339"/>
        <v>2024</v>
      </c>
      <c r="P7287" t="str">
        <f>MID(VLOOKUP($D7287,業務!$A$1:$E$11,2,FALSE),FIND("/",VLOOKUP($D7287,業務!$A$1:$E$11,2,FALSE))+1,2)</f>
        <v>專員</v>
      </c>
      <c r="Q7287">
        <f t="shared" si="340"/>
        <v>0.01</v>
      </c>
      <c r="R7287">
        <f t="shared" si="341"/>
        <v>2870.0000000000005</v>
      </c>
    </row>
    <row r="7288" spans="1:18" ht="15.75" customHeight="1">
      <c r="A7288" s="19">
        <v>7287</v>
      </c>
      <c r="B7288" s="4">
        <v>11</v>
      </c>
      <c r="C7288" s="15">
        <v>272</v>
      </c>
      <c r="D7288" s="21">
        <v>10</v>
      </c>
      <c r="E7288" s="22">
        <v>45322</v>
      </c>
      <c r="F7288" s="23">
        <v>60</v>
      </c>
      <c r="G7288" s="24">
        <v>0.09</v>
      </c>
      <c r="H7288">
        <f>VLOOKUP($B7288,產品!$A$1:$E$61,4,FALSE)*(1-$G7288)*$F7288</f>
        <v>54600</v>
      </c>
      <c r="I7288" s="58">
        <f>$H7288-VLOOKUP($B7288,產品!$A$2:$E$61,5,FALSE)*F7288-$R7288</f>
        <v>30054</v>
      </c>
      <c r="J7288">
        <f t="shared" si="339"/>
        <v>2024</v>
      </c>
      <c r="P7288" t="str">
        <f>MID(VLOOKUP($D7288,業務!$A$1:$E$11,2,FALSE),FIND("/",VLOOKUP($D7288,業務!$A$1:$E$11,2,FALSE))+1,2)</f>
        <v>專員</v>
      </c>
      <c r="Q7288">
        <f t="shared" si="340"/>
        <v>0.01</v>
      </c>
      <c r="R7288">
        <f t="shared" si="341"/>
        <v>546</v>
      </c>
    </row>
    <row r="7289" spans="1:18" ht="15.75" customHeight="1">
      <c r="A7289" s="19">
        <v>7288</v>
      </c>
      <c r="B7289" s="4">
        <v>13</v>
      </c>
      <c r="C7289" s="15">
        <v>4</v>
      </c>
      <c r="D7289" s="21">
        <v>6</v>
      </c>
      <c r="E7289" s="22">
        <v>45322</v>
      </c>
      <c r="F7289" s="23">
        <v>60</v>
      </c>
      <c r="G7289" s="24">
        <v>0.13</v>
      </c>
      <c r="H7289">
        <f>VLOOKUP($B7289,產品!$A$1:$E$61,4,FALSE)*(1-$G7289)*$F7289</f>
        <v>93960</v>
      </c>
      <c r="I7289" s="58">
        <f>$H7289-VLOOKUP($B7289,產品!$A$2:$E$61,5,FALSE)*F7289-$R7289</f>
        <v>49820.4</v>
      </c>
      <c r="J7289">
        <f t="shared" si="339"/>
        <v>2024</v>
      </c>
      <c r="P7289" t="str">
        <f>MID(VLOOKUP($D7289,業務!$A$1:$E$11,2,FALSE),FIND("/",VLOOKUP($D7289,業務!$A$1:$E$11,2,FALSE))+1,2)</f>
        <v>專員</v>
      </c>
      <c r="Q7289">
        <f t="shared" si="340"/>
        <v>0.01</v>
      </c>
      <c r="R7289">
        <f t="shared" si="341"/>
        <v>939.6</v>
      </c>
    </row>
    <row r="7290" spans="1:18" ht="15.75" customHeight="1">
      <c r="A7290" s="19">
        <v>7289</v>
      </c>
      <c r="B7290" s="4">
        <v>58</v>
      </c>
      <c r="C7290" s="15">
        <v>261</v>
      </c>
      <c r="D7290" s="21">
        <v>3</v>
      </c>
      <c r="E7290" s="22">
        <v>45322</v>
      </c>
      <c r="F7290" s="23">
        <v>15</v>
      </c>
      <c r="G7290" s="24">
        <v>0.13</v>
      </c>
      <c r="H7290">
        <f>VLOOKUP($B7290,產品!$A$1:$E$61,4,FALSE)*(1-$G7290)*$F7290</f>
        <v>274050</v>
      </c>
      <c r="I7290" s="58">
        <f>$H7290-VLOOKUP($B7290,產品!$A$2:$E$61,5,FALSE)*F7290-$R7290</f>
        <v>49165.200000000026</v>
      </c>
      <c r="J7290">
        <f t="shared" si="339"/>
        <v>2024</v>
      </c>
      <c r="P7290" t="str">
        <f>MID(VLOOKUP($D7290,業務!$A$1:$E$11,2,FALSE),FIND("/",VLOOKUP($D7290,業務!$A$1:$E$11,2,FALSE))+1,2)</f>
        <v>協理</v>
      </c>
      <c r="Q7290">
        <f t="shared" si="340"/>
        <v>1.6E-2</v>
      </c>
      <c r="R7290">
        <f t="shared" si="341"/>
        <v>4384.8</v>
      </c>
    </row>
    <row r="7291" spans="1:18" ht="15.75" customHeight="1">
      <c r="A7291" s="19">
        <v>7290</v>
      </c>
      <c r="B7291" s="4">
        <v>29</v>
      </c>
      <c r="C7291" s="15">
        <v>9</v>
      </c>
      <c r="D7291" s="21">
        <v>4</v>
      </c>
      <c r="E7291" s="22">
        <v>45322</v>
      </c>
      <c r="F7291" s="23">
        <v>16</v>
      </c>
      <c r="G7291" s="24">
        <v>0.16</v>
      </c>
      <c r="H7291">
        <f>VLOOKUP($B7291,產品!$A$1:$E$61,4,FALSE)*(1-$G7291)*$F7291</f>
        <v>80640</v>
      </c>
      <c r="I7291" s="58">
        <f>$H7291-VLOOKUP($B7291,產品!$A$2:$E$61,5,FALSE)*F7291-$R7291</f>
        <v>22072.32</v>
      </c>
      <c r="J7291">
        <f t="shared" si="339"/>
        <v>2024</v>
      </c>
      <c r="P7291" t="str">
        <f>MID(VLOOKUP($D7291,業務!$A$1:$E$11,2,FALSE),FIND("/",VLOOKUP($D7291,業務!$A$1:$E$11,2,FALSE))+1,2)</f>
        <v>副理</v>
      </c>
      <c r="Q7291">
        <f t="shared" si="340"/>
        <v>1.2E-2</v>
      </c>
      <c r="R7291">
        <f t="shared" si="341"/>
        <v>967.68000000000006</v>
      </c>
    </row>
    <row r="7292" spans="1:18" ht="15.75" customHeight="1">
      <c r="A7292" s="19">
        <v>7291</v>
      </c>
      <c r="B7292" s="4">
        <v>58</v>
      </c>
      <c r="C7292" s="15">
        <v>121</v>
      </c>
      <c r="D7292" s="21">
        <v>8</v>
      </c>
      <c r="E7292" s="22">
        <v>45322</v>
      </c>
      <c r="F7292" s="23">
        <v>4</v>
      </c>
      <c r="G7292" s="24">
        <v>0.06</v>
      </c>
      <c r="H7292">
        <f>VLOOKUP($B7292,產品!$A$1:$E$61,4,FALSE)*(1-$G7292)*$F7292</f>
        <v>78960</v>
      </c>
      <c r="I7292" s="58">
        <f>$H7292-VLOOKUP($B7292,產品!$A$2:$E$61,5,FALSE)*F7292-$R7292</f>
        <v>19370.400000000009</v>
      </c>
      <c r="J7292">
        <f t="shared" si="339"/>
        <v>2024</v>
      </c>
      <c r="P7292" t="str">
        <f>MID(VLOOKUP($D7292,業務!$A$1:$E$11,2,FALSE),FIND("/",VLOOKUP($D7292,業務!$A$1:$E$11,2,FALSE))+1,2)</f>
        <v>專員</v>
      </c>
      <c r="Q7292">
        <f t="shared" si="340"/>
        <v>0.01</v>
      </c>
      <c r="R7292">
        <f t="shared" si="341"/>
        <v>789.6</v>
      </c>
    </row>
    <row r="7293" spans="1:18" ht="15.75" customHeight="1">
      <c r="A7293" s="19">
        <v>7292</v>
      </c>
      <c r="B7293" s="4">
        <v>53</v>
      </c>
      <c r="C7293" s="15">
        <v>294</v>
      </c>
      <c r="D7293" s="21">
        <v>2</v>
      </c>
      <c r="E7293" s="22">
        <v>45323</v>
      </c>
      <c r="F7293" s="23">
        <v>2</v>
      </c>
      <c r="G7293" s="24">
        <v>0.12</v>
      </c>
      <c r="H7293">
        <f>VLOOKUP($B7293,產品!$A$1:$E$61,4,FALSE)*(1-$G7293)*$F7293</f>
        <v>26400</v>
      </c>
      <c r="I7293" s="58">
        <f>$H7293-VLOOKUP($B7293,產品!$A$2:$E$61,5,FALSE)*F7293-$R7293</f>
        <v>5004</v>
      </c>
      <c r="J7293">
        <f t="shared" si="339"/>
        <v>2024</v>
      </c>
      <c r="P7293" t="str">
        <f>MID(VLOOKUP($D7293,業務!$A$1:$E$11,2,FALSE),FIND("/",VLOOKUP($D7293,業務!$A$1:$E$11,2,FALSE))+1,2)</f>
        <v>經理</v>
      </c>
      <c r="Q7293">
        <f t="shared" si="340"/>
        <v>1.4999999999999999E-2</v>
      </c>
      <c r="R7293">
        <f t="shared" si="341"/>
        <v>396</v>
      </c>
    </row>
    <row r="7294" spans="1:18" ht="15.75" customHeight="1">
      <c r="A7294" s="19">
        <v>7293</v>
      </c>
      <c r="B7294" s="4">
        <v>3</v>
      </c>
      <c r="C7294" s="15">
        <v>8</v>
      </c>
      <c r="D7294" s="21">
        <v>8</v>
      </c>
      <c r="E7294" s="22">
        <v>45323</v>
      </c>
      <c r="F7294" s="23">
        <v>250</v>
      </c>
      <c r="G7294" s="24">
        <v>0.14000000000000001</v>
      </c>
      <c r="H7294">
        <f>VLOOKUP($B7294,產品!$A$1:$E$61,4,FALSE)*(1-$G7294)*$F7294</f>
        <v>215000</v>
      </c>
      <c r="I7294" s="58">
        <f>$H7294-VLOOKUP($B7294,產品!$A$2:$E$61,5,FALSE)*F7294-$R7294</f>
        <v>112850</v>
      </c>
      <c r="J7294">
        <f t="shared" si="339"/>
        <v>2024</v>
      </c>
      <c r="P7294" t="str">
        <f>MID(VLOOKUP($D7294,業務!$A$1:$E$11,2,FALSE),FIND("/",VLOOKUP($D7294,業務!$A$1:$E$11,2,FALSE))+1,2)</f>
        <v>專員</v>
      </c>
      <c r="Q7294">
        <f t="shared" si="340"/>
        <v>0.01</v>
      </c>
      <c r="R7294">
        <f t="shared" si="341"/>
        <v>2150</v>
      </c>
    </row>
    <row r="7295" spans="1:18" ht="15.75" customHeight="1">
      <c r="A7295" s="19">
        <v>7294</v>
      </c>
      <c r="B7295" s="4">
        <v>59</v>
      </c>
      <c r="C7295" s="15">
        <v>273</v>
      </c>
      <c r="D7295" s="21">
        <v>3</v>
      </c>
      <c r="E7295" s="22">
        <v>45323</v>
      </c>
      <c r="F7295" s="23">
        <v>10</v>
      </c>
      <c r="G7295" s="24">
        <v>0.12</v>
      </c>
      <c r="H7295">
        <f>VLOOKUP($B7295,產品!$A$1:$E$61,4,FALSE)*(1-$G7295)*$F7295</f>
        <v>211200</v>
      </c>
      <c r="I7295" s="58">
        <f>$H7295-VLOOKUP($B7295,產品!$A$2:$E$61,5,FALSE)*F7295-$R7295</f>
        <v>39820.800000000003</v>
      </c>
      <c r="J7295">
        <f t="shared" si="339"/>
        <v>2024</v>
      </c>
      <c r="P7295" t="str">
        <f>MID(VLOOKUP($D7295,業務!$A$1:$E$11,2,FALSE),FIND("/",VLOOKUP($D7295,業務!$A$1:$E$11,2,FALSE))+1,2)</f>
        <v>協理</v>
      </c>
      <c r="Q7295">
        <f t="shared" si="340"/>
        <v>1.6E-2</v>
      </c>
      <c r="R7295">
        <f t="shared" si="341"/>
        <v>3379.2000000000003</v>
      </c>
    </row>
    <row r="7296" spans="1:18" ht="15.75" customHeight="1">
      <c r="A7296" s="19">
        <v>7295</v>
      </c>
      <c r="B7296" s="4">
        <v>44</v>
      </c>
      <c r="C7296" s="15">
        <v>259</v>
      </c>
      <c r="D7296" s="21">
        <v>4</v>
      </c>
      <c r="E7296" s="22">
        <v>45323</v>
      </c>
      <c r="F7296" s="23">
        <v>10</v>
      </c>
      <c r="G7296" s="24">
        <v>0.19</v>
      </c>
      <c r="H7296">
        <f>VLOOKUP($B7296,產品!$A$1:$E$61,4,FALSE)*(1-$G7296)*$F7296</f>
        <v>162000.00000000003</v>
      </c>
      <c r="I7296" s="58">
        <f>$H7296-VLOOKUP($B7296,產品!$A$2:$E$61,5,FALSE)*F7296-$R7296</f>
        <v>30056.000000000029</v>
      </c>
      <c r="J7296">
        <f t="shared" si="339"/>
        <v>2024</v>
      </c>
      <c r="P7296" t="str">
        <f>MID(VLOOKUP($D7296,業務!$A$1:$E$11,2,FALSE),FIND("/",VLOOKUP($D7296,業務!$A$1:$E$11,2,FALSE))+1,2)</f>
        <v>副理</v>
      </c>
      <c r="Q7296">
        <f t="shared" si="340"/>
        <v>1.2E-2</v>
      </c>
      <c r="R7296">
        <f t="shared" si="341"/>
        <v>1944.0000000000005</v>
      </c>
    </row>
    <row r="7297" spans="1:18" ht="15.75" customHeight="1">
      <c r="A7297" s="19">
        <v>7296</v>
      </c>
      <c r="B7297" s="4">
        <v>29</v>
      </c>
      <c r="C7297" s="15">
        <v>124</v>
      </c>
      <c r="D7297" s="21">
        <v>1</v>
      </c>
      <c r="E7297" s="22">
        <v>45323</v>
      </c>
      <c r="F7297" s="23">
        <v>10</v>
      </c>
      <c r="G7297" s="24">
        <v>0.05</v>
      </c>
      <c r="H7297">
        <f>VLOOKUP($B7297,產品!$A$1:$E$61,4,FALSE)*(1-$G7297)*$F7297</f>
        <v>57000</v>
      </c>
      <c r="I7297" s="58">
        <f>$H7297-VLOOKUP($B7297,產品!$A$2:$E$61,5,FALSE)*F7297-$R7297</f>
        <v>20430</v>
      </c>
      <c r="J7297">
        <f t="shared" si="339"/>
        <v>2024</v>
      </c>
      <c r="P7297" t="str">
        <f>MID(VLOOKUP($D7297,業務!$A$1:$E$11,2,FALSE),FIND("/",VLOOKUP($D7297,業務!$A$1:$E$11,2,FALSE))+1,2)</f>
        <v>專員</v>
      </c>
      <c r="Q7297">
        <f t="shared" si="340"/>
        <v>0.01</v>
      </c>
      <c r="R7297">
        <f t="shared" si="341"/>
        <v>570</v>
      </c>
    </row>
    <row r="7298" spans="1:18" ht="15.75" customHeight="1">
      <c r="A7298" s="19">
        <v>7297</v>
      </c>
      <c r="B7298" s="4">
        <v>21</v>
      </c>
      <c r="C7298" s="15">
        <v>135</v>
      </c>
      <c r="D7298" s="21">
        <v>6</v>
      </c>
      <c r="E7298" s="22">
        <v>45323</v>
      </c>
      <c r="F7298" s="26">
        <v>50</v>
      </c>
      <c r="G7298" s="24">
        <v>0.11</v>
      </c>
      <c r="H7298">
        <f>VLOOKUP($B7298,產品!$A$1:$E$61,4,FALSE)*(1-$G7298)*$F7298</f>
        <v>80100</v>
      </c>
      <c r="I7298" s="58">
        <f>$H7298-VLOOKUP($B7298,產品!$A$2:$E$61,5,FALSE)*F7298-$R7298</f>
        <v>43299</v>
      </c>
      <c r="J7298">
        <f t="shared" si="339"/>
        <v>2024</v>
      </c>
      <c r="P7298" t="str">
        <f>MID(VLOOKUP($D7298,業務!$A$1:$E$11,2,FALSE),FIND("/",VLOOKUP($D7298,業務!$A$1:$E$11,2,FALSE))+1,2)</f>
        <v>專員</v>
      </c>
      <c r="Q7298">
        <f t="shared" si="340"/>
        <v>0.01</v>
      </c>
      <c r="R7298">
        <f t="shared" si="341"/>
        <v>801</v>
      </c>
    </row>
    <row r="7299" spans="1:18" ht="15.75" customHeight="1">
      <c r="A7299" s="19">
        <v>7298</v>
      </c>
      <c r="B7299" s="4">
        <v>14</v>
      </c>
      <c r="C7299" s="15">
        <v>269</v>
      </c>
      <c r="D7299" s="21">
        <v>9</v>
      </c>
      <c r="E7299" s="22">
        <v>45324</v>
      </c>
      <c r="F7299" s="23">
        <v>20</v>
      </c>
      <c r="G7299" s="24">
        <v>0.13</v>
      </c>
      <c r="H7299">
        <f>VLOOKUP($B7299,產品!$A$1:$E$61,4,FALSE)*(1-$G7299)*$F7299</f>
        <v>31320</v>
      </c>
      <c r="I7299" s="58">
        <f>$H7299-VLOOKUP($B7299,產品!$A$2:$E$61,5,FALSE)*F7299-$R7299</f>
        <v>16450.2</v>
      </c>
      <c r="J7299">
        <f t="shared" ref="J7299:J7362" si="342">YEAR(E7299)</f>
        <v>2024</v>
      </c>
      <c r="P7299" t="str">
        <f>MID(VLOOKUP($D7299,業務!$A$1:$E$11,2,FALSE),FIND("/",VLOOKUP($D7299,業務!$A$1:$E$11,2,FALSE))+1,2)</f>
        <v>經理</v>
      </c>
      <c r="Q7299">
        <f t="shared" ref="Q7299:Q7362" si="343">IF($P7299="專員",1%,IF($P7299="副理",1.2%,IF($P7299="經理",1.5%,IF($P7299="協理",1.6%,0))))</f>
        <v>1.4999999999999999E-2</v>
      </c>
      <c r="R7299">
        <f t="shared" ref="R7299:R7362" si="344">$H7299*$Q7299</f>
        <v>469.79999999999995</v>
      </c>
    </row>
    <row r="7300" spans="1:18" ht="15.75" customHeight="1">
      <c r="A7300" s="19">
        <v>7299</v>
      </c>
      <c r="B7300" s="4">
        <v>59</v>
      </c>
      <c r="C7300" s="15">
        <v>113</v>
      </c>
      <c r="D7300" s="21">
        <v>5</v>
      </c>
      <c r="E7300" s="22">
        <v>45324</v>
      </c>
      <c r="F7300" s="23">
        <v>8</v>
      </c>
      <c r="G7300" s="24">
        <v>7.0000000000000007E-2</v>
      </c>
      <c r="H7300">
        <f>VLOOKUP($B7300,產品!$A$1:$E$61,4,FALSE)*(1-$G7300)*$F7300</f>
        <v>178560</v>
      </c>
      <c r="I7300" s="58">
        <f>$H7300-VLOOKUP($B7300,產品!$A$2:$E$61,5,FALSE)*F7300-$R7300</f>
        <v>42374.400000000001</v>
      </c>
      <c r="J7300">
        <f t="shared" si="342"/>
        <v>2024</v>
      </c>
      <c r="P7300" t="str">
        <f>MID(VLOOKUP($D7300,業務!$A$1:$E$11,2,FALSE),FIND("/",VLOOKUP($D7300,業務!$A$1:$E$11,2,FALSE))+1,2)</f>
        <v>專員</v>
      </c>
      <c r="Q7300">
        <f t="shared" si="343"/>
        <v>0.01</v>
      </c>
      <c r="R7300">
        <f t="shared" si="344"/>
        <v>1785.6000000000001</v>
      </c>
    </row>
    <row r="7301" spans="1:18" ht="15.75" customHeight="1">
      <c r="A7301" s="19">
        <v>7300</v>
      </c>
      <c r="B7301" s="4">
        <v>39</v>
      </c>
      <c r="C7301" s="15">
        <v>272</v>
      </c>
      <c r="D7301" s="21">
        <v>10</v>
      </c>
      <c r="E7301" s="22">
        <v>45324</v>
      </c>
      <c r="F7301" s="23">
        <v>10</v>
      </c>
      <c r="G7301" s="24">
        <v>0.16</v>
      </c>
      <c r="H7301">
        <f>VLOOKUP($B7301,產品!$A$1:$E$61,4,FALSE)*(1-$G7301)*$F7301</f>
        <v>151200</v>
      </c>
      <c r="I7301" s="58">
        <f>$H7301-VLOOKUP($B7301,產品!$A$2:$E$61,5,FALSE)*F7301-$R7301</f>
        <v>32688</v>
      </c>
      <c r="J7301">
        <f t="shared" si="342"/>
        <v>2024</v>
      </c>
      <c r="P7301" t="str">
        <f>MID(VLOOKUP($D7301,業務!$A$1:$E$11,2,FALSE),FIND("/",VLOOKUP($D7301,業務!$A$1:$E$11,2,FALSE))+1,2)</f>
        <v>專員</v>
      </c>
      <c r="Q7301">
        <f t="shared" si="343"/>
        <v>0.01</v>
      </c>
      <c r="R7301">
        <f t="shared" si="344"/>
        <v>1512</v>
      </c>
    </row>
    <row r="7302" spans="1:18" ht="15.75" customHeight="1">
      <c r="A7302" s="19">
        <v>7301</v>
      </c>
      <c r="B7302" s="4">
        <v>6</v>
      </c>
      <c r="C7302" s="15">
        <v>275</v>
      </c>
      <c r="D7302" s="21">
        <v>9</v>
      </c>
      <c r="E7302" s="33">
        <v>45324</v>
      </c>
      <c r="F7302" s="14">
        <v>80</v>
      </c>
      <c r="G7302" s="34">
        <v>0.08</v>
      </c>
      <c r="H7302">
        <f>VLOOKUP($B7302,產品!$A$1:$E$61,4,FALSE)*(1-$G7302)*$F7302</f>
        <v>73600</v>
      </c>
      <c r="I7302" s="58">
        <f>$H7302-VLOOKUP($B7302,產品!$A$2:$E$61,5,FALSE)*F7302-$R7302</f>
        <v>40496</v>
      </c>
      <c r="J7302">
        <f t="shared" si="342"/>
        <v>2024</v>
      </c>
      <c r="P7302" t="str">
        <f>MID(VLOOKUP($D7302,業務!$A$1:$E$11,2,FALSE),FIND("/",VLOOKUP($D7302,業務!$A$1:$E$11,2,FALSE))+1,2)</f>
        <v>經理</v>
      </c>
      <c r="Q7302">
        <f t="shared" si="343"/>
        <v>1.4999999999999999E-2</v>
      </c>
      <c r="R7302">
        <f t="shared" si="344"/>
        <v>1104</v>
      </c>
    </row>
    <row r="7303" spans="1:18" ht="15.75" customHeight="1">
      <c r="A7303" s="19">
        <v>7302</v>
      </c>
      <c r="B7303" s="4">
        <v>25</v>
      </c>
      <c r="C7303" s="15">
        <v>280</v>
      </c>
      <c r="D7303" s="21">
        <v>10</v>
      </c>
      <c r="E7303" s="33">
        <v>45324</v>
      </c>
      <c r="F7303" s="14">
        <v>6</v>
      </c>
      <c r="G7303" s="34">
        <v>0.16</v>
      </c>
      <c r="H7303">
        <f>VLOOKUP($B7303,產品!$A$1:$E$61,4,FALSE)*(1-$G7303)*$F7303</f>
        <v>30240</v>
      </c>
      <c r="I7303" s="58">
        <f>$H7303-VLOOKUP($B7303,產品!$A$2:$E$61,5,FALSE)*F7303-$R7303</f>
        <v>8337.6</v>
      </c>
      <c r="J7303">
        <f t="shared" si="342"/>
        <v>2024</v>
      </c>
      <c r="P7303" t="str">
        <f>MID(VLOOKUP($D7303,業務!$A$1:$E$11,2,FALSE),FIND("/",VLOOKUP($D7303,業務!$A$1:$E$11,2,FALSE))+1,2)</f>
        <v>專員</v>
      </c>
      <c r="Q7303">
        <f t="shared" si="343"/>
        <v>0.01</v>
      </c>
      <c r="R7303">
        <f t="shared" si="344"/>
        <v>302.40000000000003</v>
      </c>
    </row>
    <row r="7304" spans="1:18" ht="15.75" customHeight="1">
      <c r="A7304" s="19">
        <v>7303</v>
      </c>
      <c r="B7304" s="4">
        <v>28</v>
      </c>
      <c r="C7304" s="15">
        <v>257</v>
      </c>
      <c r="D7304" s="21">
        <v>8</v>
      </c>
      <c r="E7304" s="33">
        <v>45324</v>
      </c>
      <c r="F7304" s="14">
        <v>1</v>
      </c>
      <c r="G7304" s="34">
        <v>0.1</v>
      </c>
      <c r="H7304">
        <f>VLOOKUP($B7304,產品!$A$1:$E$61,4,FALSE)*(1-$G7304)*$F7304</f>
        <v>6750</v>
      </c>
      <c r="I7304" s="58">
        <f>$H7304-VLOOKUP($B7304,產品!$A$2:$E$61,5,FALSE)*F7304-$R7304</f>
        <v>2182.5</v>
      </c>
      <c r="J7304">
        <f t="shared" si="342"/>
        <v>2024</v>
      </c>
      <c r="P7304" t="str">
        <f>MID(VLOOKUP($D7304,業務!$A$1:$E$11,2,FALSE),FIND("/",VLOOKUP($D7304,業務!$A$1:$E$11,2,FALSE))+1,2)</f>
        <v>專員</v>
      </c>
      <c r="Q7304">
        <f t="shared" si="343"/>
        <v>0.01</v>
      </c>
      <c r="R7304">
        <f t="shared" si="344"/>
        <v>67.5</v>
      </c>
    </row>
    <row r="7305" spans="1:18" ht="15.75" customHeight="1">
      <c r="A7305" s="19">
        <v>7304</v>
      </c>
      <c r="B7305" s="4">
        <v>58</v>
      </c>
      <c r="C7305" s="15">
        <v>113</v>
      </c>
      <c r="D7305" s="21">
        <v>9</v>
      </c>
      <c r="E7305" s="22">
        <v>45325</v>
      </c>
      <c r="F7305" s="23">
        <v>40</v>
      </c>
      <c r="G7305" s="24">
        <v>0.16</v>
      </c>
      <c r="H7305">
        <f>VLOOKUP($B7305,產品!$A$1:$E$61,4,FALSE)*(1-$G7305)*$F7305</f>
        <v>705600</v>
      </c>
      <c r="I7305" s="58">
        <f>$H7305-VLOOKUP($B7305,產品!$A$2:$E$61,5,FALSE)*F7305-$R7305</f>
        <v>107016.00000000012</v>
      </c>
      <c r="J7305">
        <f t="shared" si="342"/>
        <v>2024</v>
      </c>
      <c r="P7305" t="str">
        <f>MID(VLOOKUP($D7305,業務!$A$1:$E$11,2,FALSE),FIND("/",VLOOKUP($D7305,業務!$A$1:$E$11,2,FALSE))+1,2)</f>
        <v>經理</v>
      </c>
      <c r="Q7305">
        <f t="shared" si="343"/>
        <v>1.4999999999999999E-2</v>
      </c>
      <c r="R7305">
        <f t="shared" si="344"/>
        <v>10584</v>
      </c>
    </row>
    <row r="7306" spans="1:18" ht="15.75" customHeight="1">
      <c r="A7306" s="19">
        <v>7305</v>
      </c>
      <c r="B7306" s="4">
        <v>20</v>
      </c>
      <c r="C7306" s="15">
        <v>281</v>
      </c>
      <c r="D7306" s="21">
        <v>5</v>
      </c>
      <c r="E7306" s="22">
        <v>45325</v>
      </c>
      <c r="F7306" s="23">
        <v>20</v>
      </c>
      <c r="G7306" s="24">
        <v>0.13</v>
      </c>
      <c r="H7306">
        <f>VLOOKUP($B7306,產品!$A$1:$E$61,4,FALSE)*(1-$G7306)*$F7306</f>
        <v>31320</v>
      </c>
      <c r="I7306" s="58">
        <f>$H7306-VLOOKUP($B7306,產品!$A$2:$E$61,5,FALSE)*F7306-$R7306</f>
        <v>16606.8</v>
      </c>
      <c r="J7306">
        <f t="shared" si="342"/>
        <v>2024</v>
      </c>
      <c r="P7306" t="str">
        <f>MID(VLOOKUP($D7306,業務!$A$1:$E$11,2,FALSE),FIND("/",VLOOKUP($D7306,業務!$A$1:$E$11,2,FALSE))+1,2)</f>
        <v>專員</v>
      </c>
      <c r="Q7306">
        <f t="shared" si="343"/>
        <v>0.01</v>
      </c>
      <c r="R7306">
        <f t="shared" si="344"/>
        <v>313.2</v>
      </c>
    </row>
    <row r="7307" spans="1:18" ht="15.75" customHeight="1">
      <c r="A7307" s="19">
        <v>7306</v>
      </c>
      <c r="B7307" s="4">
        <v>35</v>
      </c>
      <c r="C7307" s="15">
        <v>135</v>
      </c>
      <c r="D7307" s="21">
        <v>10</v>
      </c>
      <c r="E7307" s="22">
        <v>45325</v>
      </c>
      <c r="F7307" s="23">
        <v>4</v>
      </c>
      <c r="G7307" s="24">
        <v>0.09</v>
      </c>
      <c r="H7307">
        <f>VLOOKUP($B7307,產品!$A$1:$E$61,4,FALSE)*(1-$G7307)*$F7307</f>
        <v>30940</v>
      </c>
      <c r="I7307" s="58">
        <f>$H7307-VLOOKUP($B7307,產品!$A$2:$E$61,5,FALSE)*F7307-$R7307</f>
        <v>10230.6</v>
      </c>
      <c r="J7307">
        <f t="shared" si="342"/>
        <v>2024</v>
      </c>
      <c r="P7307" t="str">
        <f>MID(VLOOKUP($D7307,業務!$A$1:$E$11,2,FALSE),FIND("/",VLOOKUP($D7307,業務!$A$1:$E$11,2,FALSE))+1,2)</f>
        <v>專員</v>
      </c>
      <c r="Q7307">
        <f t="shared" si="343"/>
        <v>0.01</v>
      </c>
      <c r="R7307">
        <f t="shared" si="344"/>
        <v>309.40000000000003</v>
      </c>
    </row>
    <row r="7308" spans="1:18" ht="15.75" customHeight="1">
      <c r="A7308" s="19">
        <v>7307</v>
      </c>
      <c r="B7308" s="4">
        <v>29</v>
      </c>
      <c r="C7308" s="15">
        <v>290</v>
      </c>
      <c r="D7308" s="21">
        <v>3</v>
      </c>
      <c r="E7308" s="22">
        <v>45325</v>
      </c>
      <c r="F7308" s="23">
        <v>5</v>
      </c>
      <c r="G7308" s="24">
        <v>0.18</v>
      </c>
      <c r="H7308">
        <f>VLOOKUP($B7308,產品!$A$1:$E$61,4,FALSE)*(1-$G7308)*$F7308</f>
        <v>24600</v>
      </c>
      <c r="I7308" s="58">
        <f>$H7308-VLOOKUP($B7308,產品!$A$2:$E$61,5,FALSE)*F7308-$R7308</f>
        <v>6206.4</v>
      </c>
      <c r="J7308">
        <f t="shared" si="342"/>
        <v>2024</v>
      </c>
      <c r="P7308" t="str">
        <f>MID(VLOOKUP($D7308,業務!$A$1:$E$11,2,FALSE),FIND("/",VLOOKUP($D7308,業務!$A$1:$E$11,2,FALSE))+1,2)</f>
        <v>協理</v>
      </c>
      <c r="Q7308">
        <f t="shared" si="343"/>
        <v>1.6E-2</v>
      </c>
      <c r="R7308">
        <f t="shared" si="344"/>
        <v>393.6</v>
      </c>
    </row>
    <row r="7309" spans="1:18" ht="15.75" customHeight="1">
      <c r="A7309" s="19">
        <v>7308</v>
      </c>
      <c r="B7309" s="4">
        <v>59</v>
      </c>
      <c r="C7309" s="15">
        <v>290</v>
      </c>
      <c r="D7309" s="21">
        <v>6</v>
      </c>
      <c r="E7309" s="22">
        <v>45325</v>
      </c>
      <c r="F7309" s="26">
        <v>5</v>
      </c>
      <c r="G7309" s="24">
        <v>0.05</v>
      </c>
      <c r="H7309">
        <f>VLOOKUP($B7309,產品!$A$1:$E$61,4,FALSE)*(1-$G7309)*$F7309</f>
        <v>114000</v>
      </c>
      <c r="I7309" s="58">
        <f>$H7309-VLOOKUP($B7309,產品!$A$2:$E$61,5,FALSE)*F7309-$R7309</f>
        <v>28860</v>
      </c>
      <c r="J7309">
        <f t="shared" si="342"/>
        <v>2024</v>
      </c>
      <c r="P7309" t="str">
        <f>MID(VLOOKUP($D7309,業務!$A$1:$E$11,2,FALSE),FIND("/",VLOOKUP($D7309,業務!$A$1:$E$11,2,FALSE))+1,2)</f>
        <v>專員</v>
      </c>
      <c r="Q7309">
        <f t="shared" si="343"/>
        <v>0.01</v>
      </c>
      <c r="R7309">
        <f t="shared" si="344"/>
        <v>1140</v>
      </c>
    </row>
    <row r="7310" spans="1:18" ht="15.75" customHeight="1">
      <c r="A7310" s="19">
        <v>7309</v>
      </c>
      <c r="B7310" s="4">
        <v>5</v>
      </c>
      <c r="C7310" s="15">
        <v>285</v>
      </c>
      <c r="D7310" s="21">
        <v>1</v>
      </c>
      <c r="E7310" s="22">
        <v>45326</v>
      </c>
      <c r="F7310" s="23">
        <v>100</v>
      </c>
      <c r="G7310" s="24">
        <v>0.12</v>
      </c>
      <c r="H7310">
        <f>VLOOKUP($B7310,產品!$A$1:$E$61,4,FALSE)*(1-$G7310)*$F7310</f>
        <v>88000</v>
      </c>
      <c r="I7310" s="58">
        <f>$H7310-VLOOKUP($B7310,產品!$A$2:$E$61,5,FALSE)*F7310-$R7310</f>
        <v>47120</v>
      </c>
      <c r="J7310">
        <f t="shared" si="342"/>
        <v>2024</v>
      </c>
      <c r="P7310" t="str">
        <f>MID(VLOOKUP($D7310,業務!$A$1:$E$11,2,FALSE),FIND("/",VLOOKUP($D7310,業務!$A$1:$E$11,2,FALSE))+1,2)</f>
        <v>專員</v>
      </c>
      <c r="Q7310">
        <f t="shared" si="343"/>
        <v>0.01</v>
      </c>
      <c r="R7310">
        <f t="shared" si="344"/>
        <v>880</v>
      </c>
    </row>
    <row r="7311" spans="1:18" ht="15.75" customHeight="1">
      <c r="A7311" s="19">
        <v>7310</v>
      </c>
      <c r="B7311" s="4">
        <v>17</v>
      </c>
      <c r="C7311" s="15">
        <v>113</v>
      </c>
      <c r="D7311" s="21">
        <v>10</v>
      </c>
      <c r="E7311" s="22">
        <v>45326</v>
      </c>
      <c r="F7311" s="23">
        <v>150</v>
      </c>
      <c r="G7311" s="24">
        <v>0.19</v>
      </c>
      <c r="H7311">
        <f>VLOOKUP($B7311,產品!$A$1:$E$61,4,FALSE)*(1-$G7311)*$F7311</f>
        <v>218700</v>
      </c>
      <c r="I7311" s="58">
        <f>$H7311-VLOOKUP($B7311,產品!$A$2:$E$61,5,FALSE)*F7311-$R7311</f>
        <v>108513</v>
      </c>
      <c r="J7311">
        <f t="shared" si="342"/>
        <v>2024</v>
      </c>
      <c r="P7311" t="str">
        <f>MID(VLOOKUP($D7311,業務!$A$1:$E$11,2,FALSE),FIND("/",VLOOKUP($D7311,業務!$A$1:$E$11,2,FALSE))+1,2)</f>
        <v>專員</v>
      </c>
      <c r="Q7311">
        <f t="shared" si="343"/>
        <v>0.01</v>
      </c>
      <c r="R7311">
        <f t="shared" si="344"/>
        <v>2187</v>
      </c>
    </row>
    <row r="7312" spans="1:18" ht="15.75" customHeight="1">
      <c r="A7312" s="19">
        <v>7311</v>
      </c>
      <c r="B7312" s="4">
        <v>47</v>
      </c>
      <c r="C7312" s="15">
        <v>125</v>
      </c>
      <c r="D7312" s="21">
        <v>1</v>
      </c>
      <c r="E7312" s="22">
        <v>45326</v>
      </c>
      <c r="F7312" s="23">
        <v>2</v>
      </c>
      <c r="G7312" s="24">
        <v>0.2</v>
      </c>
      <c r="H7312">
        <f>VLOOKUP($B7312,產品!$A$1:$E$61,4,FALSE)*(1-$G7312)*$F7312</f>
        <v>32000</v>
      </c>
      <c r="I7312" s="58">
        <f>$H7312-VLOOKUP($B7312,產品!$A$2:$E$61,5,FALSE)*F7312-$R7312</f>
        <v>5680</v>
      </c>
      <c r="J7312">
        <f t="shared" si="342"/>
        <v>2024</v>
      </c>
      <c r="P7312" t="str">
        <f>MID(VLOOKUP($D7312,業務!$A$1:$E$11,2,FALSE),FIND("/",VLOOKUP($D7312,業務!$A$1:$E$11,2,FALSE))+1,2)</f>
        <v>專員</v>
      </c>
      <c r="Q7312">
        <f t="shared" si="343"/>
        <v>0.01</v>
      </c>
      <c r="R7312">
        <f t="shared" si="344"/>
        <v>320</v>
      </c>
    </row>
    <row r="7313" spans="1:18" ht="15.75" customHeight="1">
      <c r="A7313" s="19">
        <v>7312</v>
      </c>
      <c r="B7313" s="4">
        <v>6</v>
      </c>
      <c r="C7313" s="15">
        <v>112</v>
      </c>
      <c r="D7313" s="21">
        <v>3</v>
      </c>
      <c r="E7313" s="22">
        <v>45326</v>
      </c>
      <c r="F7313" s="23">
        <v>40</v>
      </c>
      <c r="G7313" s="24">
        <v>0.15</v>
      </c>
      <c r="H7313">
        <f>VLOOKUP($B7313,產品!$A$1:$E$61,4,FALSE)*(1-$G7313)*$F7313</f>
        <v>34000</v>
      </c>
      <c r="I7313" s="58">
        <f>$H7313-VLOOKUP($B7313,產品!$A$2:$E$61,5,FALSE)*F7313-$R7313</f>
        <v>17456</v>
      </c>
      <c r="J7313">
        <f t="shared" si="342"/>
        <v>2024</v>
      </c>
      <c r="P7313" t="str">
        <f>MID(VLOOKUP($D7313,業務!$A$1:$E$11,2,FALSE),FIND("/",VLOOKUP($D7313,業務!$A$1:$E$11,2,FALSE))+1,2)</f>
        <v>協理</v>
      </c>
      <c r="Q7313">
        <f t="shared" si="343"/>
        <v>1.6E-2</v>
      </c>
      <c r="R7313">
        <f t="shared" si="344"/>
        <v>544</v>
      </c>
    </row>
    <row r="7314" spans="1:18" ht="15.75" customHeight="1">
      <c r="A7314" s="19">
        <v>7313</v>
      </c>
      <c r="B7314" s="4">
        <v>59</v>
      </c>
      <c r="C7314" s="15">
        <v>7</v>
      </c>
      <c r="D7314" s="21">
        <v>1</v>
      </c>
      <c r="E7314" s="22">
        <v>45326</v>
      </c>
      <c r="F7314" s="23">
        <v>1</v>
      </c>
      <c r="G7314" s="24">
        <v>0.13</v>
      </c>
      <c r="H7314">
        <f>VLOOKUP($B7314,產品!$A$1:$E$61,4,FALSE)*(1-$G7314)*$F7314</f>
        <v>20880</v>
      </c>
      <c r="I7314" s="58">
        <f>$H7314-VLOOKUP($B7314,產品!$A$2:$E$61,5,FALSE)*F7314-$R7314</f>
        <v>3871.2</v>
      </c>
      <c r="J7314">
        <f t="shared" si="342"/>
        <v>2024</v>
      </c>
      <c r="P7314" t="str">
        <f>MID(VLOOKUP($D7314,業務!$A$1:$E$11,2,FALSE),FIND("/",VLOOKUP($D7314,業務!$A$1:$E$11,2,FALSE))+1,2)</f>
        <v>專員</v>
      </c>
      <c r="Q7314">
        <f t="shared" si="343"/>
        <v>0.01</v>
      </c>
      <c r="R7314">
        <f t="shared" si="344"/>
        <v>208.8</v>
      </c>
    </row>
    <row r="7315" spans="1:18" ht="15.75" customHeight="1">
      <c r="A7315" s="19">
        <v>7314</v>
      </c>
      <c r="B7315" s="4">
        <v>6</v>
      </c>
      <c r="C7315" s="15">
        <v>294</v>
      </c>
      <c r="D7315" s="21">
        <v>1</v>
      </c>
      <c r="E7315" s="33">
        <v>45326</v>
      </c>
      <c r="F7315" s="14">
        <v>100</v>
      </c>
      <c r="G7315" s="34">
        <v>0.06</v>
      </c>
      <c r="H7315">
        <f>VLOOKUP($B7315,產品!$A$1:$E$61,4,FALSE)*(1-$G7315)*$F7315</f>
        <v>94000</v>
      </c>
      <c r="I7315" s="58">
        <f>$H7315-VLOOKUP($B7315,產品!$A$2:$E$61,5,FALSE)*F7315-$R7315</f>
        <v>53060</v>
      </c>
      <c r="J7315">
        <f t="shared" si="342"/>
        <v>2024</v>
      </c>
      <c r="P7315" t="str">
        <f>MID(VLOOKUP($D7315,業務!$A$1:$E$11,2,FALSE),FIND("/",VLOOKUP($D7315,業務!$A$1:$E$11,2,FALSE))+1,2)</f>
        <v>專員</v>
      </c>
      <c r="Q7315">
        <f t="shared" si="343"/>
        <v>0.01</v>
      </c>
      <c r="R7315">
        <f t="shared" si="344"/>
        <v>940</v>
      </c>
    </row>
    <row r="7316" spans="1:18" ht="15.75" customHeight="1">
      <c r="A7316" s="19">
        <v>7315</v>
      </c>
      <c r="B7316" s="4">
        <v>60</v>
      </c>
      <c r="C7316" s="15">
        <v>263</v>
      </c>
      <c r="D7316" s="21">
        <v>10</v>
      </c>
      <c r="E7316" s="33">
        <v>45326</v>
      </c>
      <c r="F7316" s="14">
        <v>10</v>
      </c>
      <c r="G7316" s="34">
        <v>0.11</v>
      </c>
      <c r="H7316">
        <f>VLOOKUP($B7316,產品!$A$1:$E$61,4,FALSE)*(1-$G7316)*$F7316</f>
        <v>222500</v>
      </c>
      <c r="I7316" s="58">
        <f>$H7316-VLOOKUP($B7316,產品!$A$2:$E$61,5,FALSE)*F7316-$R7316</f>
        <v>45275</v>
      </c>
      <c r="J7316">
        <f t="shared" si="342"/>
        <v>2024</v>
      </c>
      <c r="P7316" t="str">
        <f>MID(VLOOKUP($D7316,業務!$A$1:$E$11,2,FALSE),FIND("/",VLOOKUP($D7316,業務!$A$1:$E$11,2,FALSE))+1,2)</f>
        <v>專員</v>
      </c>
      <c r="Q7316">
        <f t="shared" si="343"/>
        <v>0.01</v>
      </c>
      <c r="R7316">
        <f t="shared" si="344"/>
        <v>2225</v>
      </c>
    </row>
    <row r="7317" spans="1:18" ht="15.75" customHeight="1">
      <c r="A7317" s="19">
        <v>7316</v>
      </c>
      <c r="B7317" s="4">
        <v>23</v>
      </c>
      <c r="C7317" s="15">
        <v>10</v>
      </c>
      <c r="D7317" s="21">
        <v>6</v>
      </c>
      <c r="E7317" s="22">
        <v>45327</v>
      </c>
      <c r="F7317" s="23">
        <v>30</v>
      </c>
      <c r="G7317" s="24">
        <v>0.19</v>
      </c>
      <c r="H7317">
        <f>VLOOKUP($B7317,產品!$A$1:$E$61,4,FALSE)*(1-$G7317)*$F7317</f>
        <v>43740</v>
      </c>
      <c r="I7317" s="58">
        <f>$H7317-VLOOKUP($B7317,產品!$A$2:$E$61,5,FALSE)*F7317-$R7317</f>
        <v>21702.6</v>
      </c>
      <c r="J7317">
        <f t="shared" si="342"/>
        <v>2024</v>
      </c>
      <c r="P7317" t="str">
        <f>MID(VLOOKUP($D7317,業務!$A$1:$E$11,2,FALSE),FIND("/",VLOOKUP($D7317,業務!$A$1:$E$11,2,FALSE))+1,2)</f>
        <v>專員</v>
      </c>
      <c r="Q7317">
        <f t="shared" si="343"/>
        <v>0.01</v>
      </c>
      <c r="R7317">
        <f t="shared" si="344"/>
        <v>437.40000000000003</v>
      </c>
    </row>
    <row r="7318" spans="1:18" ht="15.75" customHeight="1">
      <c r="A7318" s="19">
        <v>7317</v>
      </c>
      <c r="B7318" s="4">
        <v>35</v>
      </c>
      <c r="C7318" s="15">
        <v>275</v>
      </c>
      <c r="D7318" s="21">
        <v>7</v>
      </c>
      <c r="E7318" s="22">
        <v>45327</v>
      </c>
      <c r="F7318" s="23">
        <v>2</v>
      </c>
      <c r="G7318" s="24">
        <v>0.19</v>
      </c>
      <c r="H7318">
        <f>VLOOKUP($B7318,產品!$A$1:$E$61,4,FALSE)*(1-$G7318)*$F7318</f>
        <v>13770</v>
      </c>
      <c r="I7318" s="58">
        <f>$H7318-VLOOKUP($B7318,產品!$A$2:$E$61,5,FALSE)*F7318-$R7318</f>
        <v>3404.76</v>
      </c>
      <c r="J7318">
        <f t="shared" si="342"/>
        <v>2024</v>
      </c>
      <c r="P7318" t="str">
        <f>MID(VLOOKUP($D7318,業務!$A$1:$E$11,2,FALSE),FIND("/",VLOOKUP($D7318,業務!$A$1:$E$11,2,FALSE))+1,2)</f>
        <v>副理</v>
      </c>
      <c r="Q7318">
        <f t="shared" si="343"/>
        <v>1.2E-2</v>
      </c>
      <c r="R7318">
        <f t="shared" si="344"/>
        <v>165.24</v>
      </c>
    </row>
    <row r="7319" spans="1:18" ht="15.75" customHeight="1">
      <c r="A7319" s="19">
        <v>7318</v>
      </c>
      <c r="B7319" s="4">
        <v>42</v>
      </c>
      <c r="C7319" s="15">
        <v>294</v>
      </c>
      <c r="D7319" s="21">
        <v>6</v>
      </c>
      <c r="E7319" s="22">
        <v>45327</v>
      </c>
      <c r="F7319" s="26">
        <v>5</v>
      </c>
      <c r="G7319" s="24">
        <v>0.18</v>
      </c>
      <c r="H7319">
        <f>VLOOKUP($B7319,產品!$A$1:$E$61,4,FALSE)*(1-$G7319)*$F7319</f>
        <v>61500.000000000007</v>
      </c>
      <c r="I7319" s="58">
        <f>$H7319-VLOOKUP($B7319,產品!$A$2:$E$61,5,FALSE)*F7319-$R7319</f>
        <v>12135.000000000007</v>
      </c>
      <c r="J7319">
        <f t="shared" si="342"/>
        <v>2024</v>
      </c>
      <c r="P7319" t="str">
        <f>MID(VLOOKUP($D7319,業務!$A$1:$E$11,2,FALSE),FIND("/",VLOOKUP($D7319,業務!$A$1:$E$11,2,FALSE))+1,2)</f>
        <v>專員</v>
      </c>
      <c r="Q7319">
        <f t="shared" si="343"/>
        <v>0.01</v>
      </c>
      <c r="R7319">
        <f t="shared" si="344"/>
        <v>615.00000000000011</v>
      </c>
    </row>
    <row r="7320" spans="1:18" ht="15.75" customHeight="1">
      <c r="A7320" s="19">
        <v>7319</v>
      </c>
      <c r="B7320" s="4">
        <v>36</v>
      </c>
      <c r="C7320" s="15">
        <v>8</v>
      </c>
      <c r="D7320" s="21">
        <v>10</v>
      </c>
      <c r="E7320" s="22">
        <v>45327</v>
      </c>
      <c r="F7320" s="26">
        <v>17</v>
      </c>
      <c r="G7320" s="24">
        <v>0.11</v>
      </c>
      <c r="H7320">
        <f>VLOOKUP($B7320,產品!$A$1:$E$61,4,FALSE)*(1-$G7320)*$F7320</f>
        <v>136170</v>
      </c>
      <c r="I7320" s="58">
        <f>$H7320-VLOOKUP($B7320,產品!$A$2:$E$61,5,FALSE)*F7320-$R7320</f>
        <v>43008.3</v>
      </c>
      <c r="J7320">
        <f t="shared" si="342"/>
        <v>2024</v>
      </c>
      <c r="P7320" t="str">
        <f>MID(VLOOKUP($D7320,業務!$A$1:$E$11,2,FALSE),FIND("/",VLOOKUP($D7320,業務!$A$1:$E$11,2,FALSE))+1,2)</f>
        <v>專員</v>
      </c>
      <c r="Q7320">
        <f t="shared" si="343"/>
        <v>0.01</v>
      </c>
      <c r="R7320">
        <f t="shared" si="344"/>
        <v>1361.7</v>
      </c>
    </row>
    <row r="7321" spans="1:18" ht="15.75" customHeight="1">
      <c r="A7321" s="19">
        <v>7320</v>
      </c>
      <c r="B7321" s="4">
        <v>19</v>
      </c>
      <c r="C7321" s="15">
        <v>135</v>
      </c>
      <c r="D7321" s="21">
        <v>1</v>
      </c>
      <c r="E7321" s="22">
        <v>45328</v>
      </c>
      <c r="F7321" s="23">
        <v>30</v>
      </c>
      <c r="G7321" s="24">
        <v>0.12</v>
      </c>
      <c r="H7321">
        <f>VLOOKUP($B7321,產品!$A$1:$E$61,4,FALSE)*(1-$G7321)*$F7321</f>
        <v>47520</v>
      </c>
      <c r="I7321" s="58">
        <f>$H7321-VLOOKUP($B7321,產品!$A$2:$E$61,5,FALSE)*F7321-$R7321</f>
        <v>25444.799999999999</v>
      </c>
      <c r="J7321">
        <f t="shared" si="342"/>
        <v>2024</v>
      </c>
      <c r="P7321" t="str">
        <f>MID(VLOOKUP($D7321,業務!$A$1:$E$11,2,FALSE),FIND("/",VLOOKUP($D7321,業務!$A$1:$E$11,2,FALSE))+1,2)</f>
        <v>專員</v>
      </c>
      <c r="Q7321">
        <f t="shared" si="343"/>
        <v>0.01</v>
      </c>
      <c r="R7321">
        <f t="shared" si="344"/>
        <v>475.2</v>
      </c>
    </row>
    <row r="7322" spans="1:18" ht="15.75" customHeight="1">
      <c r="A7322" s="19">
        <v>7321</v>
      </c>
      <c r="B7322" s="4">
        <v>28</v>
      </c>
      <c r="C7322" s="15">
        <v>270</v>
      </c>
      <c r="D7322" s="21">
        <v>8</v>
      </c>
      <c r="E7322" s="22">
        <v>45328</v>
      </c>
      <c r="F7322" s="23">
        <v>15</v>
      </c>
      <c r="G7322" s="24">
        <v>0.06</v>
      </c>
      <c r="H7322">
        <f>VLOOKUP($B7322,產品!$A$1:$E$61,4,FALSE)*(1-$G7322)*$F7322</f>
        <v>105750</v>
      </c>
      <c r="I7322" s="58">
        <f>$H7322-VLOOKUP($B7322,產品!$A$2:$E$61,5,FALSE)*F7322-$R7322</f>
        <v>37192.5</v>
      </c>
      <c r="J7322">
        <f t="shared" si="342"/>
        <v>2024</v>
      </c>
      <c r="P7322" t="str">
        <f>MID(VLOOKUP($D7322,業務!$A$1:$E$11,2,FALSE),FIND("/",VLOOKUP($D7322,業務!$A$1:$E$11,2,FALSE))+1,2)</f>
        <v>專員</v>
      </c>
      <c r="Q7322">
        <f t="shared" si="343"/>
        <v>0.01</v>
      </c>
      <c r="R7322">
        <f t="shared" si="344"/>
        <v>1057.5</v>
      </c>
    </row>
    <row r="7323" spans="1:18" ht="15.75" customHeight="1">
      <c r="A7323" s="19">
        <v>7322</v>
      </c>
      <c r="B7323" s="4">
        <v>25</v>
      </c>
      <c r="C7323" s="15">
        <v>275</v>
      </c>
      <c r="D7323" s="21">
        <v>9</v>
      </c>
      <c r="E7323" s="22">
        <v>45328</v>
      </c>
      <c r="F7323" s="23">
        <v>5</v>
      </c>
      <c r="G7323" s="24">
        <v>0.12</v>
      </c>
      <c r="H7323">
        <f>VLOOKUP($B7323,產品!$A$1:$E$61,4,FALSE)*(1-$G7323)*$F7323</f>
        <v>26400</v>
      </c>
      <c r="I7323" s="58">
        <f>$H7323-VLOOKUP($B7323,產品!$A$2:$E$61,5,FALSE)*F7323-$R7323</f>
        <v>8004</v>
      </c>
      <c r="J7323">
        <f t="shared" si="342"/>
        <v>2024</v>
      </c>
      <c r="P7323" t="str">
        <f>MID(VLOOKUP($D7323,業務!$A$1:$E$11,2,FALSE),FIND("/",VLOOKUP($D7323,業務!$A$1:$E$11,2,FALSE))+1,2)</f>
        <v>經理</v>
      </c>
      <c r="Q7323">
        <f t="shared" si="343"/>
        <v>1.4999999999999999E-2</v>
      </c>
      <c r="R7323">
        <f t="shared" si="344"/>
        <v>396</v>
      </c>
    </row>
    <row r="7324" spans="1:18" ht="15.75" customHeight="1">
      <c r="A7324" s="19">
        <v>7323</v>
      </c>
      <c r="B7324" s="4">
        <v>34</v>
      </c>
      <c r="C7324" s="15">
        <v>5</v>
      </c>
      <c r="D7324" s="21">
        <v>7</v>
      </c>
      <c r="E7324" s="33">
        <v>45328</v>
      </c>
      <c r="F7324" s="14">
        <v>6</v>
      </c>
      <c r="G7324" s="34">
        <v>0.09</v>
      </c>
      <c r="H7324">
        <f>VLOOKUP($B7324,產品!$A$1:$E$61,4,FALSE)*(1-$G7324)*$F7324</f>
        <v>43680</v>
      </c>
      <c r="I7324" s="58">
        <f>$H7324-VLOOKUP($B7324,產品!$A$2:$E$61,5,FALSE)*F7324-$R7324</f>
        <v>14355.84</v>
      </c>
      <c r="J7324">
        <f t="shared" si="342"/>
        <v>2024</v>
      </c>
      <c r="P7324" t="str">
        <f>MID(VLOOKUP($D7324,業務!$A$1:$E$11,2,FALSE),FIND("/",VLOOKUP($D7324,業務!$A$1:$E$11,2,FALSE))+1,2)</f>
        <v>副理</v>
      </c>
      <c r="Q7324">
        <f t="shared" si="343"/>
        <v>1.2E-2</v>
      </c>
      <c r="R7324">
        <f t="shared" si="344"/>
        <v>524.16</v>
      </c>
    </row>
    <row r="7325" spans="1:18" ht="15.75" customHeight="1">
      <c r="A7325" s="19">
        <v>7324</v>
      </c>
      <c r="B7325" s="4">
        <v>30</v>
      </c>
      <c r="C7325" s="15">
        <v>125</v>
      </c>
      <c r="D7325" s="21">
        <v>2</v>
      </c>
      <c r="E7325" s="22">
        <v>45329</v>
      </c>
      <c r="F7325" s="23">
        <v>5</v>
      </c>
      <c r="G7325" s="24">
        <v>0.11</v>
      </c>
      <c r="H7325">
        <f>VLOOKUP($B7325,產品!$A$1:$E$61,4,FALSE)*(1-$G7325)*$F7325</f>
        <v>28925</v>
      </c>
      <c r="I7325" s="58">
        <f>$H7325-VLOOKUP($B7325,產品!$A$2:$E$61,5,FALSE)*F7325-$R7325</f>
        <v>8991.125</v>
      </c>
      <c r="J7325">
        <f t="shared" si="342"/>
        <v>2024</v>
      </c>
      <c r="P7325" t="str">
        <f>MID(VLOOKUP($D7325,業務!$A$1:$E$11,2,FALSE),FIND("/",VLOOKUP($D7325,業務!$A$1:$E$11,2,FALSE))+1,2)</f>
        <v>經理</v>
      </c>
      <c r="Q7325">
        <f t="shared" si="343"/>
        <v>1.4999999999999999E-2</v>
      </c>
      <c r="R7325">
        <f t="shared" si="344"/>
        <v>433.875</v>
      </c>
    </row>
    <row r="7326" spans="1:18" ht="15.75" customHeight="1">
      <c r="A7326" s="19">
        <v>7325</v>
      </c>
      <c r="B7326" s="4">
        <v>52</v>
      </c>
      <c r="C7326" s="15">
        <v>275</v>
      </c>
      <c r="D7326" s="21">
        <v>10</v>
      </c>
      <c r="E7326" s="22">
        <v>45329</v>
      </c>
      <c r="F7326" s="23">
        <v>7</v>
      </c>
      <c r="G7326" s="24">
        <v>0.11</v>
      </c>
      <c r="H7326">
        <f>VLOOKUP($B7326,產品!$A$1:$E$61,4,FALSE)*(1-$G7326)*$F7326</f>
        <v>137060</v>
      </c>
      <c r="I7326" s="58">
        <f>$H7326-VLOOKUP($B7326,產品!$A$2:$E$61,5,FALSE)*F7326-$R7326</f>
        <v>27889.400000000016</v>
      </c>
      <c r="J7326">
        <f t="shared" si="342"/>
        <v>2024</v>
      </c>
      <c r="P7326" t="str">
        <f>MID(VLOOKUP($D7326,業務!$A$1:$E$11,2,FALSE),FIND("/",VLOOKUP($D7326,業務!$A$1:$E$11,2,FALSE))+1,2)</f>
        <v>專員</v>
      </c>
      <c r="Q7326">
        <f t="shared" si="343"/>
        <v>0.01</v>
      </c>
      <c r="R7326">
        <f t="shared" si="344"/>
        <v>1370.6000000000001</v>
      </c>
    </row>
    <row r="7327" spans="1:18" ht="15.75" customHeight="1">
      <c r="A7327" s="19">
        <v>7326</v>
      </c>
      <c r="B7327" s="4">
        <v>50</v>
      </c>
      <c r="C7327" s="15">
        <v>271</v>
      </c>
      <c r="D7327" s="21">
        <v>7</v>
      </c>
      <c r="E7327" s="22">
        <v>45329</v>
      </c>
      <c r="F7327" s="23">
        <v>8</v>
      </c>
      <c r="G7327" s="24">
        <v>0.17</v>
      </c>
      <c r="H7327">
        <f>VLOOKUP($B7327,產品!$A$1:$E$61,4,FALSE)*(1-$G7327)*$F7327</f>
        <v>119520</v>
      </c>
      <c r="I7327" s="58">
        <f>$H7327-VLOOKUP($B7327,產品!$A$2:$E$61,5,FALSE)*F7327-$R7327</f>
        <v>17285.759999999998</v>
      </c>
      <c r="J7327">
        <f t="shared" si="342"/>
        <v>2024</v>
      </c>
      <c r="P7327" t="str">
        <f>MID(VLOOKUP($D7327,業務!$A$1:$E$11,2,FALSE),FIND("/",VLOOKUP($D7327,業務!$A$1:$E$11,2,FALSE))+1,2)</f>
        <v>副理</v>
      </c>
      <c r="Q7327">
        <f t="shared" si="343"/>
        <v>1.2E-2</v>
      </c>
      <c r="R7327">
        <f t="shared" si="344"/>
        <v>1434.24</v>
      </c>
    </row>
    <row r="7328" spans="1:18" ht="15.75" customHeight="1">
      <c r="A7328" s="19">
        <v>7327</v>
      </c>
      <c r="B7328" s="4">
        <v>60</v>
      </c>
      <c r="C7328" s="15">
        <v>115</v>
      </c>
      <c r="D7328" s="21">
        <v>6</v>
      </c>
      <c r="E7328" s="22">
        <v>45329</v>
      </c>
      <c r="F7328" s="23">
        <v>1</v>
      </c>
      <c r="G7328" s="24">
        <v>0.12</v>
      </c>
      <c r="H7328">
        <f>VLOOKUP($B7328,產品!$A$1:$E$61,4,FALSE)*(1-$G7328)*$F7328</f>
        <v>22000</v>
      </c>
      <c r="I7328" s="58">
        <f>$H7328-VLOOKUP($B7328,產品!$A$2:$E$61,5,FALSE)*F7328-$R7328</f>
        <v>4280</v>
      </c>
      <c r="J7328">
        <f t="shared" si="342"/>
        <v>2024</v>
      </c>
      <c r="P7328" t="str">
        <f>MID(VLOOKUP($D7328,業務!$A$1:$E$11,2,FALSE),FIND("/",VLOOKUP($D7328,業務!$A$1:$E$11,2,FALSE))+1,2)</f>
        <v>專員</v>
      </c>
      <c r="Q7328">
        <f t="shared" si="343"/>
        <v>0.01</v>
      </c>
      <c r="R7328">
        <f t="shared" si="344"/>
        <v>220</v>
      </c>
    </row>
    <row r="7329" spans="1:18" ht="15.75" customHeight="1">
      <c r="A7329" s="19">
        <v>7328</v>
      </c>
      <c r="B7329" s="4">
        <v>19</v>
      </c>
      <c r="C7329" s="15">
        <v>272</v>
      </c>
      <c r="D7329" s="21">
        <v>1</v>
      </c>
      <c r="E7329" s="22">
        <v>45329</v>
      </c>
      <c r="F7329" s="26">
        <v>13</v>
      </c>
      <c r="G7329" s="24">
        <v>0.2</v>
      </c>
      <c r="H7329">
        <f>VLOOKUP($B7329,產品!$A$1:$E$61,4,FALSE)*(1-$G7329)*$F7329</f>
        <v>18720</v>
      </c>
      <c r="I7329" s="58">
        <f>$H7329-VLOOKUP($B7329,產品!$A$2:$E$61,5,FALSE)*F7329-$R7329</f>
        <v>9172.7999999999993</v>
      </c>
      <c r="J7329">
        <f t="shared" si="342"/>
        <v>2024</v>
      </c>
      <c r="P7329" t="str">
        <f>MID(VLOOKUP($D7329,業務!$A$1:$E$11,2,FALSE),FIND("/",VLOOKUP($D7329,業務!$A$1:$E$11,2,FALSE))+1,2)</f>
        <v>專員</v>
      </c>
      <c r="Q7329">
        <f t="shared" si="343"/>
        <v>0.01</v>
      </c>
      <c r="R7329">
        <f t="shared" si="344"/>
        <v>187.20000000000002</v>
      </c>
    </row>
    <row r="7330" spans="1:18" ht="15.75" customHeight="1">
      <c r="A7330" s="19">
        <v>7329</v>
      </c>
      <c r="B7330" s="4">
        <v>27</v>
      </c>
      <c r="C7330" s="15">
        <v>4</v>
      </c>
      <c r="D7330" s="21">
        <v>1</v>
      </c>
      <c r="E7330" s="22">
        <v>45330</v>
      </c>
      <c r="F7330" s="23">
        <v>30</v>
      </c>
      <c r="G7330" s="24">
        <v>0.17</v>
      </c>
      <c r="H7330">
        <f>VLOOKUP($B7330,產品!$A$1:$E$61,4,FALSE)*(1-$G7330)*$F7330</f>
        <v>174300</v>
      </c>
      <c r="I7330" s="58">
        <f>$H7330-VLOOKUP($B7330,產品!$A$2:$E$61,5,FALSE)*F7330-$R7330</f>
        <v>46557</v>
      </c>
      <c r="J7330">
        <f t="shared" si="342"/>
        <v>2024</v>
      </c>
      <c r="P7330" t="str">
        <f>MID(VLOOKUP($D7330,業務!$A$1:$E$11,2,FALSE),FIND("/",VLOOKUP($D7330,業務!$A$1:$E$11,2,FALSE))+1,2)</f>
        <v>專員</v>
      </c>
      <c r="Q7330">
        <f t="shared" si="343"/>
        <v>0.01</v>
      </c>
      <c r="R7330">
        <f t="shared" si="344"/>
        <v>1743</v>
      </c>
    </row>
    <row r="7331" spans="1:18" ht="15.75" customHeight="1">
      <c r="A7331" s="19">
        <v>7330</v>
      </c>
      <c r="B7331" s="4">
        <v>55</v>
      </c>
      <c r="C7331" s="15">
        <v>123</v>
      </c>
      <c r="D7331" s="21">
        <v>5</v>
      </c>
      <c r="E7331" s="22">
        <v>45330</v>
      </c>
      <c r="F7331" s="23">
        <v>6</v>
      </c>
      <c r="G7331" s="24">
        <v>0.16</v>
      </c>
      <c r="H7331">
        <f>VLOOKUP($B7331,產品!$A$1:$E$61,4,FALSE)*(1-$G7331)*$F7331</f>
        <v>100800</v>
      </c>
      <c r="I7331" s="58">
        <f>$H7331-VLOOKUP($B7331,產品!$A$2:$E$61,5,FALSE)*F7331-$R7331</f>
        <v>15792</v>
      </c>
      <c r="J7331">
        <f t="shared" si="342"/>
        <v>2024</v>
      </c>
      <c r="P7331" t="str">
        <f>MID(VLOOKUP($D7331,業務!$A$1:$E$11,2,FALSE),FIND("/",VLOOKUP($D7331,業務!$A$1:$E$11,2,FALSE))+1,2)</f>
        <v>專員</v>
      </c>
      <c r="Q7331">
        <f t="shared" si="343"/>
        <v>0.01</v>
      </c>
      <c r="R7331">
        <f t="shared" si="344"/>
        <v>1008</v>
      </c>
    </row>
    <row r="7332" spans="1:18" ht="15.75" customHeight="1">
      <c r="A7332" s="19">
        <v>7331</v>
      </c>
      <c r="B7332" s="4">
        <v>6</v>
      </c>
      <c r="C7332" s="15">
        <v>287</v>
      </c>
      <c r="D7332" s="21">
        <v>3</v>
      </c>
      <c r="E7332" s="22">
        <v>45330</v>
      </c>
      <c r="F7332" s="23">
        <v>200</v>
      </c>
      <c r="G7332" s="24">
        <v>0.12</v>
      </c>
      <c r="H7332">
        <f>VLOOKUP($B7332,產品!$A$1:$E$61,4,FALSE)*(1-$G7332)*$F7332</f>
        <v>176000</v>
      </c>
      <c r="I7332" s="58">
        <f>$H7332-VLOOKUP($B7332,產品!$A$2:$E$61,5,FALSE)*F7332-$R7332</f>
        <v>93184</v>
      </c>
      <c r="J7332">
        <f t="shared" si="342"/>
        <v>2024</v>
      </c>
      <c r="P7332" t="str">
        <f>MID(VLOOKUP($D7332,業務!$A$1:$E$11,2,FALSE),FIND("/",VLOOKUP($D7332,業務!$A$1:$E$11,2,FALSE))+1,2)</f>
        <v>協理</v>
      </c>
      <c r="Q7332">
        <f t="shared" si="343"/>
        <v>1.6E-2</v>
      </c>
      <c r="R7332">
        <f t="shared" si="344"/>
        <v>2816</v>
      </c>
    </row>
    <row r="7333" spans="1:18" ht="15.75" customHeight="1">
      <c r="A7333" s="19">
        <v>7332</v>
      </c>
      <c r="B7333" s="4">
        <v>14</v>
      </c>
      <c r="C7333" s="15">
        <v>277</v>
      </c>
      <c r="D7333" s="21">
        <v>9</v>
      </c>
      <c r="E7333" s="33">
        <v>45331</v>
      </c>
      <c r="F7333" s="14">
        <v>125</v>
      </c>
      <c r="G7333" s="34">
        <v>0.17</v>
      </c>
      <c r="H7333">
        <f>VLOOKUP($B7333,產品!$A$1:$E$61,4,FALSE)*(1-$G7333)*$F7333</f>
        <v>186750</v>
      </c>
      <c r="I7333" s="58">
        <f>$H7333-VLOOKUP($B7333,產品!$A$2:$E$61,5,FALSE)*F7333-$R7333</f>
        <v>93948.75</v>
      </c>
      <c r="J7333">
        <f t="shared" si="342"/>
        <v>2024</v>
      </c>
      <c r="P7333" t="str">
        <f>MID(VLOOKUP($D7333,業務!$A$1:$E$11,2,FALSE),FIND("/",VLOOKUP($D7333,業務!$A$1:$E$11,2,FALSE))+1,2)</f>
        <v>經理</v>
      </c>
      <c r="Q7333">
        <f t="shared" si="343"/>
        <v>1.4999999999999999E-2</v>
      </c>
      <c r="R7333">
        <f t="shared" si="344"/>
        <v>2801.25</v>
      </c>
    </row>
    <row r="7334" spans="1:18" ht="15.75" customHeight="1">
      <c r="A7334" s="19">
        <v>7333</v>
      </c>
      <c r="B7334" s="4">
        <v>56</v>
      </c>
      <c r="C7334" s="15">
        <v>11</v>
      </c>
      <c r="D7334" s="21">
        <v>3</v>
      </c>
      <c r="E7334" s="33">
        <v>45331</v>
      </c>
      <c r="F7334" s="14">
        <v>6</v>
      </c>
      <c r="G7334" s="34">
        <v>0.1</v>
      </c>
      <c r="H7334">
        <f>VLOOKUP($B7334,產品!$A$1:$E$61,4,FALSE)*(1-$G7334)*$F7334</f>
        <v>118800</v>
      </c>
      <c r="I7334" s="58">
        <f>$H7334-VLOOKUP($B7334,產品!$A$2:$E$61,5,FALSE)*F7334-$R7334</f>
        <v>24499.200000000015</v>
      </c>
      <c r="J7334">
        <f t="shared" si="342"/>
        <v>2024</v>
      </c>
      <c r="P7334" t="str">
        <f>MID(VLOOKUP($D7334,業務!$A$1:$E$11,2,FALSE),FIND("/",VLOOKUP($D7334,業務!$A$1:$E$11,2,FALSE))+1,2)</f>
        <v>協理</v>
      </c>
      <c r="Q7334">
        <f t="shared" si="343"/>
        <v>1.6E-2</v>
      </c>
      <c r="R7334">
        <f t="shared" si="344"/>
        <v>1900.8</v>
      </c>
    </row>
    <row r="7335" spans="1:18" ht="15.75" customHeight="1">
      <c r="A7335" s="19">
        <v>7334</v>
      </c>
      <c r="B7335" s="4">
        <v>3</v>
      </c>
      <c r="C7335" s="15">
        <v>117</v>
      </c>
      <c r="D7335" s="21">
        <v>3</v>
      </c>
      <c r="E7335" s="33">
        <v>45333</v>
      </c>
      <c r="F7335" s="14">
        <v>70</v>
      </c>
      <c r="G7335" s="34">
        <v>0.2</v>
      </c>
      <c r="H7335">
        <f>VLOOKUP($B7335,產品!$A$1:$E$61,4,FALSE)*(1-$G7335)*$F7335</f>
        <v>56000</v>
      </c>
      <c r="I7335" s="58">
        <f>$H7335-VLOOKUP($B7335,產品!$A$2:$E$61,5,FALSE)*F7335-$R7335</f>
        <v>27104</v>
      </c>
      <c r="J7335">
        <f t="shared" si="342"/>
        <v>2024</v>
      </c>
      <c r="P7335" t="str">
        <f>MID(VLOOKUP($D7335,業務!$A$1:$E$11,2,FALSE),FIND("/",VLOOKUP($D7335,業務!$A$1:$E$11,2,FALSE))+1,2)</f>
        <v>協理</v>
      </c>
      <c r="Q7335">
        <f t="shared" si="343"/>
        <v>1.6E-2</v>
      </c>
      <c r="R7335">
        <f t="shared" si="344"/>
        <v>896</v>
      </c>
    </row>
    <row r="7336" spans="1:18" ht="15.75" customHeight="1">
      <c r="A7336" s="19">
        <v>7335</v>
      </c>
      <c r="B7336" s="4">
        <v>46</v>
      </c>
      <c r="C7336" s="15">
        <v>115</v>
      </c>
      <c r="D7336" s="21">
        <v>7</v>
      </c>
      <c r="E7336" s="33">
        <v>45336</v>
      </c>
      <c r="F7336" s="14">
        <v>8</v>
      </c>
      <c r="G7336" s="34">
        <v>0.13</v>
      </c>
      <c r="H7336">
        <f>VLOOKUP($B7336,產品!$A$1:$E$61,4,FALSE)*(1-$G7336)*$F7336</f>
        <v>118320</v>
      </c>
      <c r="I7336" s="58">
        <f>$H7336-VLOOKUP($B7336,產品!$A$2:$E$61,5,FALSE)*F7336-$R7336</f>
        <v>28500.16</v>
      </c>
      <c r="J7336">
        <f t="shared" si="342"/>
        <v>2024</v>
      </c>
      <c r="P7336" t="str">
        <f>MID(VLOOKUP($D7336,業務!$A$1:$E$11,2,FALSE),FIND("/",VLOOKUP($D7336,業務!$A$1:$E$11,2,FALSE))+1,2)</f>
        <v>副理</v>
      </c>
      <c r="Q7336">
        <f t="shared" si="343"/>
        <v>1.2E-2</v>
      </c>
      <c r="R7336">
        <f t="shared" si="344"/>
        <v>1419.84</v>
      </c>
    </row>
    <row r="7337" spans="1:18" ht="15.75" customHeight="1">
      <c r="A7337" s="19">
        <v>7336</v>
      </c>
      <c r="B7337" s="4">
        <v>32</v>
      </c>
      <c r="C7337" s="15">
        <v>123</v>
      </c>
      <c r="D7337" s="21">
        <v>9</v>
      </c>
      <c r="E7337" s="33">
        <v>45338</v>
      </c>
      <c r="F7337" s="14">
        <v>5</v>
      </c>
      <c r="G7337" s="34">
        <v>0.12</v>
      </c>
      <c r="H7337">
        <f>VLOOKUP($B7337,產品!$A$1:$E$61,4,FALSE)*(1-$G7337)*$F7337</f>
        <v>33000</v>
      </c>
      <c r="I7337" s="58">
        <f>$H7337-VLOOKUP($B7337,產品!$A$2:$E$61,5,FALSE)*F7337-$R7337</f>
        <v>10005</v>
      </c>
      <c r="J7337">
        <f t="shared" si="342"/>
        <v>2024</v>
      </c>
      <c r="P7337" t="str">
        <f>MID(VLOOKUP($D7337,業務!$A$1:$E$11,2,FALSE),FIND("/",VLOOKUP($D7337,業務!$A$1:$E$11,2,FALSE))+1,2)</f>
        <v>經理</v>
      </c>
      <c r="Q7337">
        <f t="shared" si="343"/>
        <v>1.4999999999999999E-2</v>
      </c>
      <c r="R7337">
        <f t="shared" si="344"/>
        <v>495</v>
      </c>
    </row>
    <row r="7338" spans="1:18" ht="15.75" customHeight="1">
      <c r="A7338" s="19">
        <v>7337</v>
      </c>
      <c r="B7338" s="4">
        <v>50</v>
      </c>
      <c r="C7338" s="15">
        <v>291</v>
      </c>
      <c r="D7338" s="21">
        <v>9</v>
      </c>
      <c r="E7338" s="33">
        <v>45338</v>
      </c>
      <c r="F7338" s="14">
        <v>8</v>
      </c>
      <c r="G7338" s="34">
        <v>0.16</v>
      </c>
      <c r="H7338">
        <f>VLOOKUP($B7338,產品!$A$1:$E$61,4,FALSE)*(1-$G7338)*$F7338</f>
        <v>120960</v>
      </c>
      <c r="I7338" s="58">
        <f>$H7338-VLOOKUP($B7338,產品!$A$2:$E$61,5,FALSE)*F7338-$R7338</f>
        <v>18345.599999999999</v>
      </c>
      <c r="J7338">
        <f t="shared" si="342"/>
        <v>2024</v>
      </c>
      <c r="P7338" t="str">
        <f>MID(VLOOKUP($D7338,業務!$A$1:$E$11,2,FALSE),FIND("/",VLOOKUP($D7338,業務!$A$1:$E$11,2,FALSE))+1,2)</f>
        <v>經理</v>
      </c>
      <c r="Q7338">
        <f t="shared" si="343"/>
        <v>1.4999999999999999E-2</v>
      </c>
      <c r="R7338">
        <f t="shared" si="344"/>
        <v>1814.3999999999999</v>
      </c>
    </row>
    <row r="7339" spans="1:18" ht="15.75" customHeight="1">
      <c r="A7339" s="19">
        <v>7338</v>
      </c>
      <c r="B7339" s="4">
        <v>27</v>
      </c>
      <c r="C7339" s="15">
        <v>9</v>
      </c>
      <c r="D7339" s="21">
        <v>5</v>
      </c>
      <c r="E7339" s="33">
        <v>45339</v>
      </c>
      <c r="F7339" s="14">
        <v>4</v>
      </c>
      <c r="G7339" s="34">
        <v>0.1</v>
      </c>
      <c r="H7339">
        <f>VLOOKUP($B7339,產品!$A$1:$E$61,4,FALSE)*(1-$G7339)*$F7339</f>
        <v>25200</v>
      </c>
      <c r="I7339" s="58">
        <f>$H7339-VLOOKUP($B7339,產品!$A$2:$E$61,5,FALSE)*F7339-$R7339</f>
        <v>8148</v>
      </c>
      <c r="J7339">
        <f t="shared" si="342"/>
        <v>2024</v>
      </c>
      <c r="P7339" t="str">
        <f>MID(VLOOKUP($D7339,業務!$A$1:$E$11,2,FALSE),FIND("/",VLOOKUP($D7339,業務!$A$1:$E$11,2,FALSE))+1,2)</f>
        <v>專員</v>
      </c>
      <c r="Q7339">
        <f t="shared" si="343"/>
        <v>0.01</v>
      </c>
      <c r="R7339">
        <f t="shared" si="344"/>
        <v>252</v>
      </c>
    </row>
    <row r="7340" spans="1:18" ht="15.75" customHeight="1">
      <c r="A7340" s="19">
        <v>7339</v>
      </c>
      <c r="B7340" s="4">
        <v>5</v>
      </c>
      <c r="C7340" s="15">
        <v>273</v>
      </c>
      <c r="D7340" s="21">
        <v>1</v>
      </c>
      <c r="E7340" s="33">
        <v>45339</v>
      </c>
      <c r="F7340" s="14">
        <v>11</v>
      </c>
      <c r="G7340" s="34">
        <v>7.0000000000000007E-2</v>
      </c>
      <c r="H7340">
        <f>VLOOKUP($B7340,產品!$A$1:$E$61,4,FALSE)*(1-$G7340)*$F7340</f>
        <v>10229.999999999998</v>
      </c>
      <c r="I7340" s="58">
        <f>$H7340-VLOOKUP($B7340,產品!$A$2:$E$61,5,FALSE)*F7340-$R7340</f>
        <v>5727.699999999998</v>
      </c>
      <c r="J7340">
        <f t="shared" si="342"/>
        <v>2024</v>
      </c>
      <c r="P7340" t="str">
        <f>MID(VLOOKUP($D7340,業務!$A$1:$E$11,2,FALSE),FIND("/",VLOOKUP($D7340,業務!$A$1:$E$11,2,FALSE))+1,2)</f>
        <v>專員</v>
      </c>
      <c r="Q7340">
        <f t="shared" si="343"/>
        <v>0.01</v>
      </c>
      <c r="R7340">
        <f t="shared" si="344"/>
        <v>102.29999999999998</v>
      </c>
    </row>
    <row r="7341" spans="1:18" ht="15.75" customHeight="1">
      <c r="A7341" s="19">
        <v>7340</v>
      </c>
      <c r="B7341" s="4">
        <v>48</v>
      </c>
      <c r="C7341" s="15">
        <v>268</v>
      </c>
      <c r="D7341" s="21">
        <v>7</v>
      </c>
      <c r="E7341" s="33">
        <v>45340</v>
      </c>
      <c r="F7341" s="14">
        <v>7</v>
      </c>
      <c r="G7341" s="34">
        <v>7.0000000000000007E-2</v>
      </c>
      <c r="H7341">
        <f>VLOOKUP($B7341,產品!$A$1:$E$61,4,FALSE)*(1-$G7341)*$F7341</f>
        <v>143220</v>
      </c>
      <c r="I7341" s="58">
        <f>$H7341-VLOOKUP($B7341,產品!$A$2:$E$61,5,FALSE)*F7341-$R7341</f>
        <v>41401.360000000001</v>
      </c>
      <c r="J7341">
        <f t="shared" si="342"/>
        <v>2024</v>
      </c>
      <c r="P7341" t="str">
        <f>MID(VLOOKUP($D7341,業務!$A$1:$E$11,2,FALSE),FIND("/",VLOOKUP($D7341,業務!$A$1:$E$11,2,FALSE))+1,2)</f>
        <v>副理</v>
      </c>
      <c r="Q7341">
        <f t="shared" si="343"/>
        <v>1.2E-2</v>
      </c>
      <c r="R7341">
        <f t="shared" si="344"/>
        <v>1718.64</v>
      </c>
    </row>
    <row r="7342" spans="1:18" ht="15.75" customHeight="1">
      <c r="A7342" s="19">
        <v>7341</v>
      </c>
      <c r="B7342" s="4">
        <v>32</v>
      </c>
      <c r="C7342" s="15">
        <v>121</v>
      </c>
      <c r="D7342" s="21">
        <v>1</v>
      </c>
      <c r="E7342" s="33">
        <v>45340</v>
      </c>
      <c r="F7342" s="14">
        <v>13</v>
      </c>
      <c r="G7342" s="34">
        <v>0.09</v>
      </c>
      <c r="H7342">
        <f>VLOOKUP($B7342,產品!$A$1:$E$61,4,FALSE)*(1-$G7342)*$F7342</f>
        <v>88725</v>
      </c>
      <c r="I7342" s="58">
        <f>$H7342-VLOOKUP($B7342,產品!$A$2:$E$61,5,FALSE)*F7342-$R7342</f>
        <v>29337.75</v>
      </c>
      <c r="J7342">
        <f t="shared" si="342"/>
        <v>2024</v>
      </c>
      <c r="P7342" t="str">
        <f>MID(VLOOKUP($D7342,業務!$A$1:$E$11,2,FALSE),FIND("/",VLOOKUP($D7342,業務!$A$1:$E$11,2,FALSE))+1,2)</f>
        <v>專員</v>
      </c>
      <c r="Q7342">
        <f t="shared" si="343"/>
        <v>0.01</v>
      </c>
      <c r="R7342">
        <f t="shared" si="344"/>
        <v>887.25</v>
      </c>
    </row>
    <row r="7343" spans="1:18" ht="15.75" customHeight="1">
      <c r="A7343" s="19">
        <v>7342</v>
      </c>
      <c r="B7343" s="4">
        <v>39</v>
      </c>
      <c r="C7343" s="15">
        <v>265</v>
      </c>
      <c r="D7343" s="21">
        <v>1</v>
      </c>
      <c r="E7343" s="33">
        <v>45341</v>
      </c>
      <c r="F7343" s="14">
        <v>5</v>
      </c>
      <c r="G7343" s="34">
        <v>0.15</v>
      </c>
      <c r="H7343">
        <f>VLOOKUP($B7343,產品!$A$1:$E$61,4,FALSE)*(1-$G7343)*$F7343</f>
        <v>76500</v>
      </c>
      <c r="I7343" s="58">
        <f>$H7343-VLOOKUP($B7343,產品!$A$2:$E$61,5,FALSE)*F7343-$R7343</f>
        <v>17235</v>
      </c>
      <c r="J7343">
        <f t="shared" si="342"/>
        <v>2024</v>
      </c>
      <c r="P7343" t="str">
        <f>MID(VLOOKUP($D7343,業務!$A$1:$E$11,2,FALSE),FIND("/",VLOOKUP($D7343,業務!$A$1:$E$11,2,FALSE))+1,2)</f>
        <v>專員</v>
      </c>
      <c r="Q7343">
        <f t="shared" si="343"/>
        <v>0.01</v>
      </c>
      <c r="R7343">
        <f t="shared" si="344"/>
        <v>765</v>
      </c>
    </row>
    <row r="7344" spans="1:18" ht="15.75" customHeight="1">
      <c r="A7344" s="19">
        <v>7343</v>
      </c>
      <c r="B7344" s="4">
        <v>52</v>
      </c>
      <c r="C7344" s="15">
        <v>124</v>
      </c>
      <c r="D7344" s="21">
        <v>10</v>
      </c>
      <c r="E7344" s="33">
        <v>45342</v>
      </c>
      <c r="F7344" s="14">
        <v>13</v>
      </c>
      <c r="G7344" s="34">
        <v>0.17</v>
      </c>
      <c r="H7344">
        <f>VLOOKUP($B7344,產品!$A$1:$E$61,4,FALSE)*(1-$G7344)*$F7344</f>
        <v>237380</v>
      </c>
      <c r="I7344" s="58">
        <f>$H7344-VLOOKUP($B7344,產品!$A$2:$E$61,5,FALSE)*F7344-$R7344</f>
        <v>34806.200000000026</v>
      </c>
      <c r="J7344">
        <f t="shared" si="342"/>
        <v>2024</v>
      </c>
      <c r="P7344" t="str">
        <f>MID(VLOOKUP($D7344,業務!$A$1:$E$11,2,FALSE),FIND("/",VLOOKUP($D7344,業務!$A$1:$E$11,2,FALSE))+1,2)</f>
        <v>專員</v>
      </c>
      <c r="Q7344">
        <f t="shared" si="343"/>
        <v>0.01</v>
      </c>
      <c r="R7344">
        <f t="shared" si="344"/>
        <v>2373.8000000000002</v>
      </c>
    </row>
    <row r="7345" spans="1:18" ht="15.75" customHeight="1">
      <c r="A7345" s="19">
        <v>7344</v>
      </c>
      <c r="B7345" s="4">
        <v>49</v>
      </c>
      <c r="C7345" s="15">
        <v>137</v>
      </c>
      <c r="D7345" s="21">
        <v>5</v>
      </c>
      <c r="E7345" s="33">
        <v>45343</v>
      </c>
      <c r="F7345" s="14">
        <v>20</v>
      </c>
      <c r="G7345" s="34">
        <v>0.18</v>
      </c>
      <c r="H7345">
        <f>VLOOKUP($B7345,產品!$A$1:$E$61,4,FALSE)*(1-$G7345)*$F7345</f>
        <v>246000.00000000003</v>
      </c>
      <c r="I7345" s="58">
        <f>$H7345-VLOOKUP($B7345,產品!$A$2:$E$61,5,FALSE)*F7345-$R7345</f>
        <v>33540.000000000029</v>
      </c>
      <c r="J7345">
        <f t="shared" si="342"/>
        <v>2024</v>
      </c>
      <c r="P7345" t="str">
        <f>MID(VLOOKUP($D7345,業務!$A$1:$E$11,2,FALSE),FIND("/",VLOOKUP($D7345,業務!$A$1:$E$11,2,FALSE))+1,2)</f>
        <v>專員</v>
      </c>
      <c r="Q7345">
        <f t="shared" si="343"/>
        <v>0.01</v>
      </c>
      <c r="R7345">
        <f t="shared" si="344"/>
        <v>2460.0000000000005</v>
      </c>
    </row>
    <row r="7346" spans="1:18" ht="15.75" customHeight="1">
      <c r="A7346" s="19">
        <v>7345</v>
      </c>
      <c r="B7346" s="4">
        <v>44</v>
      </c>
      <c r="C7346" s="15">
        <v>265</v>
      </c>
      <c r="D7346" s="21">
        <v>3</v>
      </c>
      <c r="E7346" s="33">
        <v>45343</v>
      </c>
      <c r="F7346" s="14">
        <v>12</v>
      </c>
      <c r="G7346" s="34">
        <v>0.06</v>
      </c>
      <c r="H7346">
        <f>VLOOKUP($B7346,產品!$A$1:$E$61,4,FALSE)*(1-$G7346)*$F7346</f>
        <v>225600</v>
      </c>
      <c r="I7346" s="58">
        <f>$H7346-VLOOKUP($B7346,產品!$A$2:$E$61,5,FALSE)*F7346-$R7346</f>
        <v>65990.399999999994</v>
      </c>
      <c r="J7346">
        <f t="shared" si="342"/>
        <v>2024</v>
      </c>
      <c r="P7346" t="str">
        <f>MID(VLOOKUP($D7346,業務!$A$1:$E$11,2,FALSE),FIND("/",VLOOKUP($D7346,業務!$A$1:$E$11,2,FALSE))+1,2)</f>
        <v>協理</v>
      </c>
      <c r="Q7346">
        <f t="shared" si="343"/>
        <v>1.6E-2</v>
      </c>
      <c r="R7346">
        <f t="shared" si="344"/>
        <v>3609.6</v>
      </c>
    </row>
    <row r="7347" spans="1:18" ht="15.75" customHeight="1">
      <c r="A7347" s="19">
        <v>7346</v>
      </c>
      <c r="B7347" s="4">
        <v>15</v>
      </c>
      <c r="C7347" s="15">
        <v>5</v>
      </c>
      <c r="D7347" s="21">
        <v>8</v>
      </c>
      <c r="E7347" s="33">
        <v>45344</v>
      </c>
      <c r="F7347" s="14">
        <v>80</v>
      </c>
      <c r="G7347" s="34">
        <v>0.11</v>
      </c>
      <c r="H7347">
        <f>VLOOKUP($B7347,產品!$A$1:$E$61,4,FALSE)*(1-$G7347)*$F7347</f>
        <v>128160</v>
      </c>
      <c r="I7347" s="58">
        <f>$H7347-VLOOKUP($B7347,產品!$A$2:$E$61,5,FALSE)*F7347-$R7347</f>
        <v>69278.399999999994</v>
      </c>
      <c r="J7347">
        <f t="shared" si="342"/>
        <v>2024</v>
      </c>
      <c r="P7347" t="str">
        <f>MID(VLOOKUP($D7347,業務!$A$1:$E$11,2,FALSE),FIND("/",VLOOKUP($D7347,業務!$A$1:$E$11,2,FALSE))+1,2)</f>
        <v>專員</v>
      </c>
      <c r="Q7347">
        <f t="shared" si="343"/>
        <v>0.01</v>
      </c>
      <c r="R7347">
        <f t="shared" si="344"/>
        <v>1281.6000000000001</v>
      </c>
    </row>
    <row r="7348" spans="1:18" ht="15.75" customHeight="1">
      <c r="A7348" s="19">
        <v>7347</v>
      </c>
      <c r="B7348" s="4">
        <v>33</v>
      </c>
      <c r="C7348" s="15">
        <v>1</v>
      </c>
      <c r="D7348" s="21">
        <v>4</v>
      </c>
      <c r="E7348" s="33">
        <v>45345</v>
      </c>
      <c r="F7348" s="14">
        <v>6</v>
      </c>
      <c r="G7348" s="34">
        <v>0.2</v>
      </c>
      <c r="H7348">
        <f>VLOOKUP($B7348,產品!$A$1:$E$61,4,FALSE)*(1-$G7348)*$F7348</f>
        <v>36000</v>
      </c>
      <c r="I7348" s="58">
        <f>$H7348-VLOOKUP($B7348,產品!$A$2:$E$61,5,FALSE)*F7348-$R7348</f>
        <v>8568</v>
      </c>
      <c r="J7348">
        <f t="shared" si="342"/>
        <v>2024</v>
      </c>
      <c r="P7348" t="str">
        <f>MID(VLOOKUP($D7348,業務!$A$1:$E$11,2,FALSE),FIND("/",VLOOKUP($D7348,業務!$A$1:$E$11,2,FALSE))+1,2)</f>
        <v>副理</v>
      </c>
      <c r="Q7348">
        <f t="shared" si="343"/>
        <v>1.2E-2</v>
      </c>
      <c r="R7348">
        <f t="shared" si="344"/>
        <v>432</v>
      </c>
    </row>
    <row r="7349" spans="1:18" ht="15.75" customHeight="1">
      <c r="A7349" s="19">
        <v>7348</v>
      </c>
      <c r="B7349" s="4">
        <v>35</v>
      </c>
      <c r="C7349" s="15">
        <v>123</v>
      </c>
      <c r="D7349" s="21">
        <v>2</v>
      </c>
      <c r="E7349" s="33">
        <v>45346</v>
      </c>
      <c r="F7349" s="14">
        <v>7</v>
      </c>
      <c r="G7349" s="34">
        <v>7.0000000000000007E-2</v>
      </c>
      <c r="H7349">
        <f>VLOOKUP($B7349,產品!$A$1:$E$61,4,FALSE)*(1-$G7349)*$F7349</f>
        <v>55334.999999999993</v>
      </c>
      <c r="I7349" s="58">
        <f>$H7349-VLOOKUP($B7349,產品!$A$2:$E$61,5,FALSE)*F7349-$R7349</f>
        <v>18804.974999999991</v>
      </c>
      <c r="J7349">
        <f t="shared" si="342"/>
        <v>2024</v>
      </c>
      <c r="P7349" t="str">
        <f>MID(VLOOKUP($D7349,業務!$A$1:$E$11,2,FALSE),FIND("/",VLOOKUP($D7349,業務!$A$1:$E$11,2,FALSE))+1,2)</f>
        <v>經理</v>
      </c>
      <c r="Q7349">
        <f t="shared" si="343"/>
        <v>1.4999999999999999E-2</v>
      </c>
      <c r="R7349">
        <f t="shared" si="344"/>
        <v>830.02499999999986</v>
      </c>
    </row>
    <row r="7350" spans="1:18" ht="15.75" customHeight="1">
      <c r="A7350" s="19">
        <v>7349</v>
      </c>
      <c r="B7350" s="4">
        <v>44</v>
      </c>
      <c r="C7350" s="15">
        <v>123</v>
      </c>
      <c r="D7350" s="21">
        <v>4</v>
      </c>
      <c r="E7350" s="33">
        <v>45348</v>
      </c>
      <c r="F7350" s="14">
        <v>4</v>
      </c>
      <c r="G7350" s="34">
        <v>0.14000000000000001</v>
      </c>
      <c r="H7350">
        <f>VLOOKUP($B7350,產品!$A$1:$E$61,4,FALSE)*(1-$G7350)*$F7350</f>
        <v>68800</v>
      </c>
      <c r="I7350" s="58">
        <f>$H7350-VLOOKUP($B7350,產品!$A$2:$E$61,5,FALSE)*F7350-$R7350</f>
        <v>15974.4</v>
      </c>
      <c r="J7350">
        <f t="shared" si="342"/>
        <v>2024</v>
      </c>
      <c r="P7350" t="str">
        <f>MID(VLOOKUP($D7350,業務!$A$1:$E$11,2,FALSE),FIND("/",VLOOKUP($D7350,業務!$A$1:$E$11,2,FALSE))+1,2)</f>
        <v>副理</v>
      </c>
      <c r="Q7350">
        <f t="shared" si="343"/>
        <v>1.2E-2</v>
      </c>
      <c r="R7350">
        <f t="shared" si="344"/>
        <v>825.6</v>
      </c>
    </row>
    <row r="7351" spans="1:18" ht="15.75" customHeight="1">
      <c r="A7351" s="19">
        <v>7350</v>
      </c>
      <c r="B7351" s="4">
        <v>27</v>
      </c>
      <c r="C7351" s="15">
        <v>266</v>
      </c>
      <c r="D7351" s="21">
        <v>1</v>
      </c>
      <c r="E7351" s="33">
        <v>45350</v>
      </c>
      <c r="F7351" s="14">
        <v>4</v>
      </c>
      <c r="G7351" s="34">
        <v>0.09</v>
      </c>
      <c r="H7351">
        <f>VLOOKUP($B7351,產品!$A$1:$E$61,4,FALSE)*(1-$G7351)*$F7351</f>
        <v>25480</v>
      </c>
      <c r="I7351" s="58">
        <f>$H7351-VLOOKUP($B7351,產品!$A$2:$E$61,5,FALSE)*F7351-$R7351</f>
        <v>8425.2000000000007</v>
      </c>
      <c r="J7351">
        <f t="shared" si="342"/>
        <v>2024</v>
      </c>
      <c r="P7351" t="str">
        <f>MID(VLOOKUP($D7351,業務!$A$1:$E$11,2,FALSE),FIND("/",VLOOKUP($D7351,業務!$A$1:$E$11,2,FALSE))+1,2)</f>
        <v>專員</v>
      </c>
      <c r="Q7351">
        <f t="shared" si="343"/>
        <v>0.01</v>
      </c>
      <c r="R7351">
        <f t="shared" si="344"/>
        <v>254.8</v>
      </c>
    </row>
    <row r="7352" spans="1:18" ht="15.75" customHeight="1">
      <c r="A7352" s="19">
        <v>7351</v>
      </c>
      <c r="B7352" s="4">
        <v>26</v>
      </c>
      <c r="C7352" s="15">
        <v>279</v>
      </c>
      <c r="D7352" s="21">
        <v>9</v>
      </c>
      <c r="E7352" s="33">
        <v>45352</v>
      </c>
      <c r="F7352" s="14">
        <v>7</v>
      </c>
      <c r="G7352" s="34">
        <v>0.18</v>
      </c>
      <c r="H7352">
        <f>VLOOKUP($B7352,產品!$A$1:$E$61,4,FALSE)*(1-$G7352)*$F7352</f>
        <v>37310</v>
      </c>
      <c r="I7352" s="58">
        <f>$H7352-VLOOKUP($B7352,產品!$A$2:$E$61,5,FALSE)*F7352-$R7352</f>
        <v>9450.35</v>
      </c>
      <c r="J7352">
        <f t="shared" si="342"/>
        <v>2024</v>
      </c>
      <c r="P7352" t="str">
        <f>MID(VLOOKUP($D7352,業務!$A$1:$E$11,2,FALSE),FIND("/",VLOOKUP($D7352,業務!$A$1:$E$11,2,FALSE))+1,2)</f>
        <v>經理</v>
      </c>
      <c r="Q7352">
        <f t="shared" si="343"/>
        <v>1.4999999999999999E-2</v>
      </c>
      <c r="R7352">
        <f t="shared" si="344"/>
        <v>559.65</v>
      </c>
    </row>
    <row r="7353" spans="1:18" ht="15.75" customHeight="1">
      <c r="A7353" s="19">
        <v>7352</v>
      </c>
      <c r="B7353" s="4">
        <v>30</v>
      </c>
      <c r="C7353" s="15">
        <v>138</v>
      </c>
      <c r="D7353" s="21">
        <v>8</v>
      </c>
      <c r="E7353" s="33">
        <v>45353</v>
      </c>
      <c r="F7353" s="14">
        <v>7</v>
      </c>
      <c r="G7353" s="34">
        <v>0.09</v>
      </c>
      <c r="H7353">
        <f>VLOOKUP($B7353,產品!$A$1:$E$61,4,FALSE)*(1-$G7353)*$F7353</f>
        <v>41405</v>
      </c>
      <c r="I7353" s="58">
        <f>$H7353-VLOOKUP($B7353,產品!$A$2:$E$61,5,FALSE)*F7353-$R7353</f>
        <v>13690.95</v>
      </c>
      <c r="J7353">
        <f t="shared" si="342"/>
        <v>2024</v>
      </c>
      <c r="P7353" t="str">
        <f>MID(VLOOKUP($D7353,業務!$A$1:$E$11,2,FALSE),FIND("/",VLOOKUP($D7353,業務!$A$1:$E$11,2,FALSE))+1,2)</f>
        <v>專員</v>
      </c>
      <c r="Q7353">
        <f t="shared" si="343"/>
        <v>0.01</v>
      </c>
      <c r="R7353">
        <f t="shared" si="344"/>
        <v>414.05</v>
      </c>
    </row>
    <row r="7354" spans="1:18" ht="15.75" customHeight="1">
      <c r="A7354" s="19">
        <v>7353</v>
      </c>
      <c r="B7354" s="4">
        <v>56</v>
      </c>
      <c r="C7354" s="15">
        <v>282</v>
      </c>
      <c r="D7354" s="21">
        <v>6</v>
      </c>
      <c r="E7354" s="33">
        <v>45357</v>
      </c>
      <c r="F7354" s="14">
        <v>7</v>
      </c>
      <c r="G7354" s="34">
        <v>0.13</v>
      </c>
      <c r="H7354">
        <f>VLOOKUP($B7354,產品!$A$1:$E$61,4,FALSE)*(1-$G7354)*$F7354</f>
        <v>133980</v>
      </c>
      <c r="I7354" s="58">
        <f>$H7354-VLOOKUP($B7354,產品!$A$2:$E$61,5,FALSE)*F7354-$R7354</f>
        <v>24840.200000000015</v>
      </c>
      <c r="J7354">
        <f t="shared" si="342"/>
        <v>2024</v>
      </c>
      <c r="P7354" t="str">
        <f>MID(VLOOKUP($D7354,業務!$A$1:$E$11,2,FALSE),FIND("/",VLOOKUP($D7354,業務!$A$1:$E$11,2,FALSE))+1,2)</f>
        <v>專員</v>
      </c>
      <c r="Q7354">
        <f t="shared" si="343"/>
        <v>0.01</v>
      </c>
      <c r="R7354">
        <f t="shared" si="344"/>
        <v>1339.8</v>
      </c>
    </row>
    <row r="7355" spans="1:18" ht="15.75" customHeight="1">
      <c r="A7355" s="19">
        <v>7354</v>
      </c>
      <c r="B7355" s="4">
        <v>46</v>
      </c>
      <c r="C7355" s="15">
        <v>3</v>
      </c>
      <c r="D7355" s="21">
        <v>3</v>
      </c>
      <c r="E7355" s="33">
        <v>45357</v>
      </c>
      <c r="F7355" s="14">
        <v>10</v>
      </c>
      <c r="G7355" s="34">
        <v>0.19</v>
      </c>
      <c r="H7355">
        <f>VLOOKUP($B7355,產品!$A$1:$E$61,4,FALSE)*(1-$G7355)*$F7355</f>
        <v>137700</v>
      </c>
      <c r="I7355" s="58">
        <f>$H7355-VLOOKUP($B7355,產品!$A$2:$E$61,5,FALSE)*F7355-$R7355</f>
        <v>24996.799999999999</v>
      </c>
      <c r="J7355">
        <f t="shared" si="342"/>
        <v>2024</v>
      </c>
      <c r="P7355" t="str">
        <f>MID(VLOOKUP($D7355,業務!$A$1:$E$11,2,FALSE),FIND("/",VLOOKUP($D7355,業務!$A$1:$E$11,2,FALSE))+1,2)</f>
        <v>協理</v>
      </c>
      <c r="Q7355">
        <f t="shared" si="343"/>
        <v>1.6E-2</v>
      </c>
      <c r="R7355">
        <f t="shared" si="344"/>
        <v>2203.2000000000003</v>
      </c>
    </row>
    <row r="7356" spans="1:18" ht="15.75" customHeight="1">
      <c r="A7356" s="19">
        <v>7355</v>
      </c>
      <c r="B7356" s="4">
        <v>41</v>
      </c>
      <c r="C7356" s="15">
        <v>266</v>
      </c>
      <c r="D7356" s="21">
        <v>7</v>
      </c>
      <c r="E7356" s="33">
        <v>45360</v>
      </c>
      <c r="F7356" s="14">
        <v>4</v>
      </c>
      <c r="G7356" s="34">
        <v>0.12</v>
      </c>
      <c r="H7356">
        <f>VLOOKUP($B7356,產品!$A$1:$E$61,4,FALSE)*(1-$G7356)*$F7356</f>
        <v>42240</v>
      </c>
      <c r="I7356" s="58">
        <f>$H7356-VLOOKUP($B7356,產品!$A$2:$E$61,5,FALSE)*F7356-$R7356</f>
        <v>10533.12</v>
      </c>
      <c r="J7356">
        <f t="shared" si="342"/>
        <v>2024</v>
      </c>
      <c r="P7356" t="str">
        <f>MID(VLOOKUP($D7356,業務!$A$1:$E$11,2,FALSE),FIND("/",VLOOKUP($D7356,業務!$A$1:$E$11,2,FALSE))+1,2)</f>
        <v>副理</v>
      </c>
      <c r="Q7356">
        <f t="shared" si="343"/>
        <v>1.2E-2</v>
      </c>
      <c r="R7356">
        <f t="shared" si="344"/>
        <v>506.88</v>
      </c>
    </row>
    <row r="7357" spans="1:18" ht="15.75" customHeight="1">
      <c r="A7357" s="19">
        <v>7356</v>
      </c>
      <c r="B7357" s="4">
        <v>28</v>
      </c>
      <c r="C7357" s="15">
        <v>124</v>
      </c>
      <c r="D7357" s="21">
        <v>4</v>
      </c>
      <c r="E7357" s="33">
        <v>45362</v>
      </c>
      <c r="F7357" s="14">
        <v>13</v>
      </c>
      <c r="G7357" s="34">
        <v>0.09</v>
      </c>
      <c r="H7357">
        <f>VLOOKUP($B7357,產品!$A$1:$E$61,4,FALSE)*(1-$G7357)*$F7357</f>
        <v>88725</v>
      </c>
      <c r="I7357" s="58">
        <f>$H7357-VLOOKUP($B7357,產品!$A$2:$E$61,5,FALSE)*F7357-$R7357</f>
        <v>29160.3</v>
      </c>
      <c r="J7357">
        <f t="shared" si="342"/>
        <v>2024</v>
      </c>
      <c r="P7357" t="str">
        <f>MID(VLOOKUP($D7357,業務!$A$1:$E$11,2,FALSE),FIND("/",VLOOKUP($D7357,業務!$A$1:$E$11,2,FALSE))+1,2)</f>
        <v>副理</v>
      </c>
      <c r="Q7357">
        <f t="shared" si="343"/>
        <v>1.2E-2</v>
      </c>
      <c r="R7357">
        <f t="shared" si="344"/>
        <v>1064.7</v>
      </c>
    </row>
    <row r="7358" spans="1:18" ht="15.75" customHeight="1">
      <c r="A7358" s="19">
        <v>7357</v>
      </c>
      <c r="B7358" s="4">
        <v>12</v>
      </c>
      <c r="C7358" s="15">
        <v>263</v>
      </c>
      <c r="D7358" s="21">
        <v>9</v>
      </c>
      <c r="E7358" s="33">
        <v>45363</v>
      </c>
      <c r="F7358" s="14">
        <v>70</v>
      </c>
      <c r="G7358" s="34">
        <v>7.0000000000000007E-2</v>
      </c>
      <c r="H7358">
        <f>VLOOKUP($B7358,產品!$A$1:$E$61,4,FALSE)*(1-$G7358)*$F7358</f>
        <v>65099.999999999993</v>
      </c>
      <c r="I7358" s="58">
        <f>$H7358-VLOOKUP($B7358,產品!$A$2:$E$61,5,FALSE)*F7358-$R7358</f>
        <v>36123.499999999993</v>
      </c>
      <c r="J7358">
        <f t="shared" si="342"/>
        <v>2024</v>
      </c>
      <c r="P7358" t="str">
        <f>MID(VLOOKUP($D7358,業務!$A$1:$E$11,2,FALSE),FIND("/",VLOOKUP($D7358,業務!$A$1:$E$11,2,FALSE))+1,2)</f>
        <v>經理</v>
      </c>
      <c r="Q7358">
        <f t="shared" si="343"/>
        <v>1.4999999999999999E-2</v>
      </c>
      <c r="R7358">
        <f t="shared" si="344"/>
        <v>976.49999999999989</v>
      </c>
    </row>
    <row r="7359" spans="1:18" ht="15.75" customHeight="1">
      <c r="A7359" s="19">
        <v>7358</v>
      </c>
      <c r="B7359" s="4">
        <v>42</v>
      </c>
      <c r="C7359" s="15">
        <v>4</v>
      </c>
      <c r="D7359" s="21">
        <v>4</v>
      </c>
      <c r="E7359" s="33">
        <v>45365</v>
      </c>
      <c r="F7359" s="14">
        <v>10</v>
      </c>
      <c r="G7359" s="34">
        <v>7.0000000000000007E-2</v>
      </c>
      <c r="H7359">
        <f>VLOOKUP($B7359,產品!$A$1:$E$61,4,FALSE)*(1-$G7359)*$F7359</f>
        <v>139499.99999999997</v>
      </c>
      <c r="I7359" s="58">
        <f>$H7359-VLOOKUP($B7359,產品!$A$2:$E$61,5,FALSE)*F7359-$R7359</f>
        <v>40325.999999999971</v>
      </c>
      <c r="J7359">
        <f t="shared" si="342"/>
        <v>2024</v>
      </c>
      <c r="P7359" t="str">
        <f>MID(VLOOKUP($D7359,業務!$A$1:$E$11,2,FALSE),FIND("/",VLOOKUP($D7359,業務!$A$1:$E$11,2,FALSE))+1,2)</f>
        <v>副理</v>
      </c>
      <c r="Q7359">
        <f t="shared" si="343"/>
        <v>1.2E-2</v>
      </c>
      <c r="R7359">
        <f t="shared" si="344"/>
        <v>1673.9999999999998</v>
      </c>
    </row>
    <row r="7360" spans="1:18" ht="15.75" customHeight="1">
      <c r="A7360" s="19">
        <v>7359</v>
      </c>
      <c r="B7360" s="4">
        <v>24</v>
      </c>
      <c r="C7360" s="15">
        <v>118</v>
      </c>
      <c r="D7360" s="21">
        <v>10</v>
      </c>
      <c r="E7360" s="33">
        <v>45367</v>
      </c>
      <c r="F7360" s="14">
        <v>50</v>
      </c>
      <c r="G7360" s="34">
        <v>0.12</v>
      </c>
      <c r="H7360">
        <f>VLOOKUP($B7360,產品!$A$1:$E$61,4,FALSE)*(1-$G7360)*$F7360</f>
        <v>79200</v>
      </c>
      <c r="I7360" s="58">
        <f>$H7360-VLOOKUP($B7360,產品!$A$2:$E$61,5,FALSE)*F7360-$R7360</f>
        <v>42408</v>
      </c>
      <c r="J7360">
        <f t="shared" si="342"/>
        <v>2024</v>
      </c>
      <c r="P7360" t="str">
        <f>MID(VLOOKUP($D7360,業務!$A$1:$E$11,2,FALSE),FIND("/",VLOOKUP($D7360,業務!$A$1:$E$11,2,FALSE))+1,2)</f>
        <v>專員</v>
      </c>
      <c r="Q7360">
        <f t="shared" si="343"/>
        <v>0.01</v>
      </c>
      <c r="R7360">
        <f t="shared" si="344"/>
        <v>792</v>
      </c>
    </row>
    <row r="7361" spans="1:18" ht="15.75" customHeight="1">
      <c r="A7361" s="19">
        <v>7360</v>
      </c>
      <c r="B7361" s="4">
        <v>58</v>
      </c>
      <c r="C7361" s="15">
        <v>3</v>
      </c>
      <c r="D7361" s="21">
        <v>4</v>
      </c>
      <c r="E7361" s="33">
        <v>45368</v>
      </c>
      <c r="F7361" s="14">
        <v>11</v>
      </c>
      <c r="G7361" s="34">
        <v>0.08</v>
      </c>
      <c r="H7361">
        <f>VLOOKUP($B7361,產品!$A$1:$E$61,4,FALSE)*(1-$G7361)*$F7361</f>
        <v>212520</v>
      </c>
      <c r="I7361" s="58">
        <f>$H7361-VLOOKUP($B7361,產品!$A$2:$E$61,5,FALSE)*F7361-$R7361</f>
        <v>48269.760000000031</v>
      </c>
      <c r="J7361">
        <f t="shared" si="342"/>
        <v>2024</v>
      </c>
      <c r="P7361" t="str">
        <f>MID(VLOOKUP($D7361,業務!$A$1:$E$11,2,FALSE),FIND("/",VLOOKUP($D7361,業務!$A$1:$E$11,2,FALSE))+1,2)</f>
        <v>副理</v>
      </c>
      <c r="Q7361">
        <f t="shared" si="343"/>
        <v>1.2E-2</v>
      </c>
      <c r="R7361">
        <f t="shared" si="344"/>
        <v>2550.2400000000002</v>
      </c>
    </row>
    <row r="7362" spans="1:18" ht="15.75" customHeight="1">
      <c r="A7362" s="19">
        <v>7361</v>
      </c>
      <c r="B7362" s="4">
        <v>7</v>
      </c>
      <c r="C7362" s="15">
        <v>5</v>
      </c>
      <c r="D7362" s="21">
        <v>3</v>
      </c>
      <c r="E7362" s="33">
        <v>45368</v>
      </c>
      <c r="F7362" s="14">
        <v>80</v>
      </c>
      <c r="G7362" s="34">
        <v>0.2</v>
      </c>
      <c r="H7362">
        <f>VLOOKUP($B7362,產品!$A$1:$E$61,4,FALSE)*(1-$G7362)*$F7362</f>
        <v>64000</v>
      </c>
      <c r="I7362" s="58">
        <f>$H7362-VLOOKUP($B7362,產品!$A$2:$E$61,5,FALSE)*F7362-$R7362</f>
        <v>30976</v>
      </c>
      <c r="J7362">
        <f t="shared" si="342"/>
        <v>2024</v>
      </c>
      <c r="P7362" t="str">
        <f>MID(VLOOKUP($D7362,業務!$A$1:$E$11,2,FALSE),FIND("/",VLOOKUP($D7362,業務!$A$1:$E$11,2,FALSE))+1,2)</f>
        <v>協理</v>
      </c>
      <c r="Q7362">
        <f t="shared" si="343"/>
        <v>1.6E-2</v>
      </c>
      <c r="R7362">
        <f t="shared" si="344"/>
        <v>1024</v>
      </c>
    </row>
    <row r="7363" spans="1:18" ht="15.75" customHeight="1">
      <c r="A7363" s="19">
        <v>7362</v>
      </c>
      <c r="B7363" s="4">
        <v>47</v>
      </c>
      <c r="C7363" s="15">
        <v>272</v>
      </c>
      <c r="D7363" s="21">
        <v>3</v>
      </c>
      <c r="E7363" s="33">
        <v>45368</v>
      </c>
      <c r="F7363" s="14">
        <v>18</v>
      </c>
      <c r="G7363" s="34">
        <v>0.17</v>
      </c>
      <c r="H7363">
        <f>VLOOKUP($B7363,產品!$A$1:$E$61,4,FALSE)*(1-$G7363)*$F7363</f>
        <v>298800</v>
      </c>
      <c r="I7363" s="58">
        <f>$H7363-VLOOKUP($B7363,產品!$A$2:$E$61,5,FALSE)*F7363-$R7363</f>
        <v>60019.199999999997</v>
      </c>
      <c r="J7363">
        <f t="shared" ref="J7363:J7389" si="345">YEAR(E7363)</f>
        <v>2024</v>
      </c>
      <c r="P7363" t="str">
        <f>MID(VLOOKUP($D7363,業務!$A$1:$E$11,2,FALSE),FIND("/",VLOOKUP($D7363,業務!$A$1:$E$11,2,FALSE))+1,2)</f>
        <v>協理</v>
      </c>
      <c r="Q7363">
        <f t="shared" ref="Q7363:Q7389" si="346">IF($P7363="專員",1%,IF($P7363="副理",1.2%,IF($P7363="經理",1.5%,IF($P7363="協理",1.6%,0))))</f>
        <v>1.6E-2</v>
      </c>
      <c r="R7363">
        <f t="shared" ref="R7363:R7389" si="347">$H7363*$Q7363</f>
        <v>4780.8</v>
      </c>
    </row>
    <row r="7364" spans="1:18" ht="15.75" customHeight="1">
      <c r="A7364" s="19">
        <v>7363</v>
      </c>
      <c r="B7364" s="4">
        <v>54</v>
      </c>
      <c r="C7364" s="15">
        <v>12</v>
      </c>
      <c r="D7364" s="21">
        <v>1</v>
      </c>
      <c r="E7364" s="33">
        <v>45369</v>
      </c>
      <c r="F7364" s="14">
        <v>10</v>
      </c>
      <c r="G7364" s="34">
        <v>0.14000000000000001</v>
      </c>
      <c r="H7364">
        <f>VLOOKUP($B7364,產品!$A$1:$E$61,4,FALSE)*(1-$G7364)*$F7364</f>
        <v>154800</v>
      </c>
      <c r="I7364" s="58">
        <f>$H7364-VLOOKUP($B7364,產品!$A$2:$E$61,5,FALSE)*F7364-$R7364</f>
        <v>27252</v>
      </c>
      <c r="J7364">
        <f t="shared" si="345"/>
        <v>2024</v>
      </c>
      <c r="P7364" t="str">
        <f>MID(VLOOKUP($D7364,業務!$A$1:$E$11,2,FALSE),FIND("/",VLOOKUP($D7364,業務!$A$1:$E$11,2,FALSE))+1,2)</f>
        <v>專員</v>
      </c>
      <c r="Q7364">
        <f t="shared" si="346"/>
        <v>0.01</v>
      </c>
      <c r="R7364">
        <f t="shared" si="347"/>
        <v>1548</v>
      </c>
    </row>
    <row r="7365" spans="1:18" ht="15.75" customHeight="1">
      <c r="A7365" s="19">
        <v>7364</v>
      </c>
      <c r="B7365" s="4">
        <v>7</v>
      </c>
      <c r="C7365" s="15">
        <v>263</v>
      </c>
      <c r="D7365" s="21">
        <v>3</v>
      </c>
      <c r="E7365" s="33">
        <v>45369</v>
      </c>
      <c r="F7365" s="14">
        <v>175</v>
      </c>
      <c r="G7365" s="34">
        <v>0.05</v>
      </c>
      <c r="H7365">
        <f>VLOOKUP($B7365,產品!$A$1:$E$61,4,FALSE)*(1-$G7365)*$F7365</f>
        <v>166250</v>
      </c>
      <c r="I7365" s="58">
        <f>$H7365-VLOOKUP($B7365,產品!$A$2:$E$61,5,FALSE)*F7365-$R7365</f>
        <v>93590</v>
      </c>
      <c r="J7365">
        <f t="shared" si="345"/>
        <v>2024</v>
      </c>
      <c r="P7365" t="str">
        <f>MID(VLOOKUP($D7365,業務!$A$1:$E$11,2,FALSE),FIND("/",VLOOKUP($D7365,業務!$A$1:$E$11,2,FALSE))+1,2)</f>
        <v>協理</v>
      </c>
      <c r="Q7365">
        <f t="shared" si="346"/>
        <v>1.6E-2</v>
      </c>
      <c r="R7365">
        <f t="shared" si="347"/>
        <v>2660</v>
      </c>
    </row>
    <row r="7366" spans="1:18" ht="15.75" customHeight="1">
      <c r="A7366" s="19">
        <v>7365</v>
      </c>
      <c r="B7366" s="4">
        <v>38</v>
      </c>
      <c r="C7366" s="15">
        <v>275</v>
      </c>
      <c r="D7366" s="21">
        <v>6</v>
      </c>
      <c r="E7366" s="33">
        <v>45370</v>
      </c>
      <c r="F7366" s="14">
        <v>6</v>
      </c>
      <c r="G7366" s="34">
        <v>0.19</v>
      </c>
      <c r="H7366">
        <f>VLOOKUP($B7366,產品!$A$1:$E$61,4,FALSE)*(1-$G7366)*$F7366</f>
        <v>72900</v>
      </c>
      <c r="I7366" s="58">
        <f>$H7366-VLOOKUP($B7366,產品!$A$2:$E$61,5,FALSE)*F7366-$R7366</f>
        <v>13671</v>
      </c>
      <c r="J7366">
        <f t="shared" si="345"/>
        <v>2024</v>
      </c>
      <c r="P7366" t="str">
        <f>MID(VLOOKUP($D7366,業務!$A$1:$E$11,2,FALSE),FIND("/",VLOOKUP($D7366,業務!$A$1:$E$11,2,FALSE))+1,2)</f>
        <v>專員</v>
      </c>
      <c r="Q7366">
        <f t="shared" si="346"/>
        <v>0.01</v>
      </c>
      <c r="R7366">
        <f t="shared" si="347"/>
        <v>729</v>
      </c>
    </row>
    <row r="7367" spans="1:18" ht="15.75" customHeight="1">
      <c r="A7367" s="19">
        <v>7366</v>
      </c>
      <c r="B7367" s="4">
        <v>28</v>
      </c>
      <c r="C7367" s="15">
        <v>267</v>
      </c>
      <c r="D7367" s="21">
        <v>4</v>
      </c>
      <c r="E7367" s="33">
        <v>45370</v>
      </c>
      <c r="F7367" s="14">
        <v>11</v>
      </c>
      <c r="G7367" s="34">
        <v>7.0000000000000007E-2</v>
      </c>
      <c r="H7367">
        <f>VLOOKUP($B7367,產品!$A$1:$E$61,4,FALSE)*(1-$G7367)*$F7367</f>
        <v>76724.999999999985</v>
      </c>
      <c r="I7367" s="58">
        <f>$H7367-VLOOKUP($B7367,產品!$A$2:$E$61,5,FALSE)*F7367-$R7367</f>
        <v>26304.299999999985</v>
      </c>
      <c r="J7367">
        <f t="shared" si="345"/>
        <v>2024</v>
      </c>
      <c r="P7367" t="str">
        <f>MID(VLOOKUP($D7367,業務!$A$1:$E$11,2,FALSE),FIND("/",VLOOKUP($D7367,業務!$A$1:$E$11,2,FALSE))+1,2)</f>
        <v>副理</v>
      </c>
      <c r="Q7367">
        <f t="shared" si="346"/>
        <v>1.2E-2</v>
      </c>
      <c r="R7367">
        <f t="shared" si="347"/>
        <v>920.69999999999982</v>
      </c>
    </row>
    <row r="7368" spans="1:18" ht="15.75" customHeight="1">
      <c r="A7368" s="19">
        <v>7367</v>
      </c>
      <c r="B7368" s="4">
        <v>28</v>
      </c>
      <c r="C7368" s="15">
        <v>282</v>
      </c>
      <c r="D7368" s="21">
        <v>8</v>
      </c>
      <c r="E7368" s="33">
        <v>45373</v>
      </c>
      <c r="F7368" s="14">
        <v>7</v>
      </c>
      <c r="G7368" s="34">
        <v>0.05</v>
      </c>
      <c r="H7368">
        <f>VLOOKUP($B7368,產品!$A$1:$E$61,4,FALSE)*(1-$G7368)*$F7368</f>
        <v>49875</v>
      </c>
      <c r="I7368" s="58">
        <f>$H7368-VLOOKUP($B7368,產品!$A$2:$E$61,5,FALSE)*F7368-$R7368</f>
        <v>17876.25</v>
      </c>
      <c r="J7368">
        <f t="shared" si="345"/>
        <v>2024</v>
      </c>
      <c r="P7368" t="str">
        <f>MID(VLOOKUP($D7368,業務!$A$1:$E$11,2,FALSE),FIND("/",VLOOKUP($D7368,業務!$A$1:$E$11,2,FALSE))+1,2)</f>
        <v>專員</v>
      </c>
      <c r="Q7368">
        <f t="shared" si="346"/>
        <v>0.01</v>
      </c>
      <c r="R7368">
        <f t="shared" si="347"/>
        <v>498.75</v>
      </c>
    </row>
    <row r="7369" spans="1:18" ht="15.75" customHeight="1">
      <c r="A7369" s="19">
        <v>7368</v>
      </c>
      <c r="B7369" s="4">
        <v>50</v>
      </c>
      <c r="C7369" s="15">
        <v>267</v>
      </c>
      <c r="D7369" s="21">
        <v>4</v>
      </c>
      <c r="E7369" s="33">
        <v>45373</v>
      </c>
      <c r="F7369" s="14">
        <v>4</v>
      </c>
      <c r="G7369" s="34">
        <v>0.16</v>
      </c>
      <c r="H7369">
        <f>VLOOKUP($B7369,產品!$A$1:$E$61,4,FALSE)*(1-$G7369)*$F7369</f>
        <v>60480</v>
      </c>
      <c r="I7369" s="58">
        <f>$H7369-VLOOKUP($B7369,產品!$A$2:$E$61,5,FALSE)*F7369-$R7369</f>
        <v>9354.24</v>
      </c>
      <c r="J7369">
        <f t="shared" si="345"/>
        <v>2024</v>
      </c>
      <c r="P7369" t="str">
        <f>MID(VLOOKUP($D7369,業務!$A$1:$E$11,2,FALSE),FIND("/",VLOOKUP($D7369,業務!$A$1:$E$11,2,FALSE))+1,2)</f>
        <v>副理</v>
      </c>
      <c r="Q7369">
        <f t="shared" si="346"/>
        <v>1.2E-2</v>
      </c>
      <c r="R7369">
        <f t="shared" si="347"/>
        <v>725.76</v>
      </c>
    </row>
    <row r="7370" spans="1:18" ht="15.75" customHeight="1">
      <c r="A7370" s="19">
        <v>7369</v>
      </c>
      <c r="B7370" s="4">
        <v>60</v>
      </c>
      <c r="C7370" s="15">
        <v>5</v>
      </c>
      <c r="D7370" s="21">
        <v>1</v>
      </c>
      <c r="E7370" s="33">
        <v>45376</v>
      </c>
      <c r="F7370" s="14">
        <v>6</v>
      </c>
      <c r="G7370" s="34">
        <v>7.0000000000000007E-2</v>
      </c>
      <c r="H7370">
        <f>VLOOKUP($B7370,產品!$A$1:$E$61,4,FALSE)*(1-$G7370)*$F7370</f>
        <v>139500</v>
      </c>
      <c r="I7370" s="58">
        <f>$H7370-VLOOKUP($B7370,產品!$A$2:$E$61,5,FALSE)*F7370-$R7370</f>
        <v>33105</v>
      </c>
      <c r="J7370">
        <f t="shared" si="345"/>
        <v>2024</v>
      </c>
      <c r="P7370" t="str">
        <f>MID(VLOOKUP($D7370,業務!$A$1:$E$11,2,FALSE),FIND("/",VLOOKUP($D7370,業務!$A$1:$E$11,2,FALSE))+1,2)</f>
        <v>專員</v>
      </c>
      <c r="Q7370">
        <f t="shared" si="346"/>
        <v>0.01</v>
      </c>
      <c r="R7370">
        <f t="shared" si="347"/>
        <v>1395</v>
      </c>
    </row>
    <row r="7371" spans="1:18" ht="15.75" customHeight="1">
      <c r="A7371" s="19">
        <v>7370</v>
      </c>
      <c r="B7371" s="4">
        <v>14</v>
      </c>
      <c r="C7371" s="15">
        <v>264</v>
      </c>
      <c r="D7371" s="21">
        <v>10</v>
      </c>
      <c r="E7371" s="33">
        <v>45376</v>
      </c>
      <c r="F7371" s="14">
        <v>90</v>
      </c>
      <c r="G7371" s="34">
        <v>0.06</v>
      </c>
      <c r="H7371">
        <f>VLOOKUP($B7371,產品!$A$1:$E$61,4,FALSE)*(1-$G7371)*$F7371</f>
        <v>152280</v>
      </c>
      <c r="I7371" s="58">
        <f>$H7371-VLOOKUP($B7371,產品!$A$2:$E$61,5,FALSE)*F7371-$R7371</f>
        <v>85957.2</v>
      </c>
      <c r="J7371">
        <f t="shared" si="345"/>
        <v>2024</v>
      </c>
      <c r="P7371" t="str">
        <f>MID(VLOOKUP($D7371,業務!$A$1:$E$11,2,FALSE),FIND("/",VLOOKUP($D7371,業務!$A$1:$E$11,2,FALSE))+1,2)</f>
        <v>專員</v>
      </c>
      <c r="Q7371">
        <f t="shared" si="346"/>
        <v>0.01</v>
      </c>
      <c r="R7371">
        <f t="shared" si="347"/>
        <v>1522.8</v>
      </c>
    </row>
    <row r="7372" spans="1:18" ht="15.75" customHeight="1">
      <c r="A7372" s="19">
        <v>7371</v>
      </c>
      <c r="B7372" s="4">
        <v>8</v>
      </c>
      <c r="C7372" s="15">
        <v>126</v>
      </c>
      <c r="D7372" s="21">
        <v>10</v>
      </c>
      <c r="E7372" s="33">
        <v>45379</v>
      </c>
      <c r="F7372" s="14">
        <v>100</v>
      </c>
      <c r="G7372" s="34">
        <v>0.19</v>
      </c>
      <c r="H7372">
        <f>VLOOKUP($B7372,產品!$A$1:$E$61,4,FALSE)*(1-$G7372)*$F7372</f>
        <v>81000</v>
      </c>
      <c r="I7372" s="58">
        <f>$H7372-VLOOKUP($B7372,產品!$A$2:$E$61,5,FALSE)*F7372-$R7372</f>
        <v>40190</v>
      </c>
      <c r="J7372">
        <f t="shared" si="345"/>
        <v>2024</v>
      </c>
      <c r="P7372" t="str">
        <f>MID(VLOOKUP($D7372,業務!$A$1:$E$11,2,FALSE),FIND("/",VLOOKUP($D7372,業務!$A$1:$E$11,2,FALSE))+1,2)</f>
        <v>專員</v>
      </c>
      <c r="Q7372">
        <f t="shared" si="346"/>
        <v>0.01</v>
      </c>
      <c r="R7372">
        <f t="shared" si="347"/>
        <v>810</v>
      </c>
    </row>
    <row r="7373" spans="1:18" ht="15.75" customHeight="1">
      <c r="A7373" s="19">
        <v>7372</v>
      </c>
      <c r="B7373" s="4">
        <v>25</v>
      </c>
      <c r="C7373" s="15">
        <v>272</v>
      </c>
      <c r="D7373" s="21">
        <v>9</v>
      </c>
      <c r="E7373" s="33">
        <v>45380</v>
      </c>
      <c r="F7373" s="14">
        <v>35</v>
      </c>
      <c r="G7373" s="34">
        <v>0.19</v>
      </c>
      <c r="H7373">
        <f>VLOOKUP($B7373,產品!$A$1:$E$61,4,FALSE)*(1-$G7373)*$F7373</f>
        <v>170100</v>
      </c>
      <c r="I7373" s="58">
        <f>$H7373-VLOOKUP($B7373,產品!$A$2:$E$61,5,FALSE)*F7373-$R7373</f>
        <v>41548.5</v>
      </c>
      <c r="J7373">
        <f t="shared" si="345"/>
        <v>2024</v>
      </c>
      <c r="P7373" t="str">
        <f>MID(VLOOKUP($D7373,業務!$A$1:$E$11,2,FALSE),FIND("/",VLOOKUP($D7373,業務!$A$1:$E$11,2,FALSE))+1,2)</f>
        <v>經理</v>
      </c>
      <c r="Q7373">
        <f t="shared" si="346"/>
        <v>1.4999999999999999E-2</v>
      </c>
      <c r="R7373">
        <f t="shared" si="347"/>
        <v>2551.5</v>
      </c>
    </row>
    <row r="7374" spans="1:18" ht="15.75" customHeight="1">
      <c r="A7374" s="19">
        <v>7373</v>
      </c>
      <c r="B7374" s="4">
        <v>13</v>
      </c>
      <c r="C7374" s="15">
        <v>134</v>
      </c>
      <c r="D7374" s="21">
        <v>1</v>
      </c>
      <c r="E7374" s="33">
        <v>45382</v>
      </c>
      <c r="F7374" s="14">
        <v>200</v>
      </c>
      <c r="G7374" s="34">
        <v>7.0000000000000007E-2</v>
      </c>
      <c r="H7374">
        <f>VLOOKUP($B7374,產品!$A$1:$E$61,4,FALSE)*(1-$G7374)*$F7374</f>
        <v>334800</v>
      </c>
      <c r="I7374" s="58">
        <f>$H7374-VLOOKUP($B7374,產品!$A$2:$E$61,5,FALSE)*F7374-$R7374</f>
        <v>187452</v>
      </c>
      <c r="J7374">
        <f t="shared" si="345"/>
        <v>2024</v>
      </c>
      <c r="P7374" t="str">
        <f>MID(VLOOKUP($D7374,業務!$A$1:$E$11,2,FALSE),FIND("/",VLOOKUP($D7374,業務!$A$1:$E$11,2,FALSE))+1,2)</f>
        <v>專員</v>
      </c>
      <c r="Q7374">
        <f t="shared" si="346"/>
        <v>0.01</v>
      </c>
      <c r="R7374">
        <f t="shared" si="347"/>
        <v>3348</v>
      </c>
    </row>
    <row r="7375" spans="1:18" ht="15.75" customHeight="1">
      <c r="A7375" s="19">
        <v>7374</v>
      </c>
      <c r="B7375" s="4">
        <v>7</v>
      </c>
      <c r="C7375" s="15">
        <v>10</v>
      </c>
      <c r="D7375" s="21">
        <v>2</v>
      </c>
      <c r="E7375" s="33">
        <v>45382</v>
      </c>
      <c r="F7375" s="14">
        <v>300</v>
      </c>
      <c r="G7375" s="34">
        <v>0.14000000000000001</v>
      </c>
      <c r="H7375">
        <f>VLOOKUP($B7375,產品!$A$1:$E$61,4,FALSE)*(1-$G7375)*$F7375</f>
        <v>258000</v>
      </c>
      <c r="I7375" s="58">
        <f>$H7375-VLOOKUP($B7375,產品!$A$2:$E$61,5,FALSE)*F7375-$R7375</f>
        <v>134130</v>
      </c>
      <c r="J7375">
        <f t="shared" si="345"/>
        <v>2024</v>
      </c>
      <c r="P7375" t="str">
        <f>MID(VLOOKUP($D7375,業務!$A$1:$E$11,2,FALSE),FIND("/",VLOOKUP($D7375,業務!$A$1:$E$11,2,FALSE))+1,2)</f>
        <v>經理</v>
      </c>
      <c r="Q7375">
        <f t="shared" si="346"/>
        <v>1.4999999999999999E-2</v>
      </c>
      <c r="R7375">
        <f t="shared" si="347"/>
        <v>3870</v>
      </c>
    </row>
    <row r="7376" spans="1:18" ht="15.75" customHeight="1">
      <c r="A7376" s="19">
        <v>7375</v>
      </c>
      <c r="B7376" s="4">
        <v>40</v>
      </c>
      <c r="C7376" s="15">
        <v>121</v>
      </c>
      <c r="D7376" s="21">
        <v>7</v>
      </c>
      <c r="E7376" s="33">
        <v>45382</v>
      </c>
      <c r="F7376" s="14">
        <v>200</v>
      </c>
      <c r="G7376" s="34">
        <v>0.11</v>
      </c>
      <c r="H7376">
        <f>VLOOKUP($B7376,產品!$A$1:$E$61,4,FALSE)*(1-$G7376)*$F7376</f>
        <v>3560000</v>
      </c>
      <c r="I7376" s="58">
        <f>$H7376-VLOOKUP($B7376,產品!$A$2:$E$61,5,FALSE)*F7376-$R7376</f>
        <v>917280</v>
      </c>
      <c r="J7376">
        <f t="shared" si="345"/>
        <v>2024</v>
      </c>
      <c r="P7376" t="str">
        <f>MID(VLOOKUP($D7376,業務!$A$1:$E$11,2,FALSE),FIND("/",VLOOKUP($D7376,業務!$A$1:$E$11,2,FALSE))+1,2)</f>
        <v>副理</v>
      </c>
      <c r="Q7376">
        <f t="shared" si="346"/>
        <v>1.2E-2</v>
      </c>
      <c r="R7376">
        <f t="shared" si="347"/>
        <v>42720</v>
      </c>
    </row>
    <row r="7377" spans="1:18" ht="15.75" customHeight="1">
      <c r="A7377" s="19">
        <v>7376</v>
      </c>
      <c r="B7377" s="4">
        <v>2</v>
      </c>
      <c r="C7377" s="15">
        <v>267</v>
      </c>
      <c r="D7377" s="21">
        <v>3</v>
      </c>
      <c r="E7377" s="33">
        <v>45382</v>
      </c>
      <c r="F7377" s="14">
        <v>60</v>
      </c>
      <c r="G7377" s="34">
        <v>0.12</v>
      </c>
      <c r="H7377">
        <f>VLOOKUP($B7377,產品!$A$1:$E$61,4,FALSE)*(1-$G7377)*$F7377</f>
        <v>52800</v>
      </c>
      <c r="I7377" s="58">
        <f>$H7377-VLOOKUP($B7377,產品!$A$2:$E$61,5,FALSE)*F7377-$R7377</f>
        <v>27955.200000000001</v>
      </c>
      <c r="J7377">
        <f t="shared" si="345"/>
        <v>2024</v>
      </c>
      <c r="P7377" t="str">
        <f>MID(VLOOKUP($D7377,業務!$A$1:$E$11,2,FALSE),FIND("/",VLOOKUP($D7377,業務!$A$1:$E$11,2,FALSE))+1,2)</f>
        <v>協理</v>
      </c>
      <c r="Q7377">
        <f t="shared" si="346"/>
        <v>1.6E-2</v>
      </c>
      <c r="R7377">
        <f t="shared" si="347"/>
        <v>844.80000000000007</v>
      </c>
    </row>
    <row r="7378" spans="1:18" ht="15.75" customHeight="1">
      <c r="A7378" s="19">
        <v>7377</v>
      </c>
      <c r="B7378" s="4">
        <v>39</v>
      </c>
      <c r="C7378" s="15">
        <v>265</v>
      </c>
      <c r="D7378" s="21">
        <v>7</v>
      </c>
      <c r="E7378" s="33">
        <v>45385</v>
      </c>
      <c r="F7378" s="14">
        <v>50</v>
      </c>
      <c r="G7378" s="34">
        <v>0.1</v>
      </c>
      <c r="H7378">
        <f>VLOOKUP($B7378,產品!$A$1:$E$61,4,FALSE)*(1-$G7378)*$F7378</f>
        <v>810000</v>
      </c>
      <c r="I7378" s="58">
        <f>$H7378-VLOOKUP($B7378,產品!$A$2:$E$61,5,FALSE)*F7378-$R7378</f>
        <v>215280</v>
      </c>
      <c r="J7378">
        <f t="shared" si="345"/>
        <v>2024</v>
      </c>
      <c r="P7378" t="str">
        <f>MID(VLOOKUP($D7378,業務!$A$1:$E$11,2,FALSE),FIND("/",VLOOKUP($D7378,業務!$A$1:$E$11,2,FALSE))+1,2)</f>
        <v>副理</v>
      </c>
      <c r="Q7378">
        <f t="shared" si="346"/>
        <v>1.2E-2</v>
      </c>
      <c r="R7378">
        <f t="shared" si="347"/>
        <v>9720</v>
      </c>
    </row>
    <row r="7379" spans="1:18" ht="15.75" customHeight="1">
      <c r="A7379" s="19">
        <v>7378</v>
      </c>
      <c r="B7379" s="4">
        <v>38</v>
      </c>
      <c r="C7379" s="15">
        <v>262</v>
      </c>
      <c r="D7379" s="21">
        <v>2</v>
      </c>
      <c r="E7379" s="33">
        <v>45387</v>
      </c>
      <c r="F7379" s="14">
        <v>50</v>
      </c>
      <c r="G7379" s="34">
        <v>0.15</v>
      </c>
      <c r="H7379">
        <f>VLOOKUP($B7379,產品!$A$1:$E$61,4,FALSE)*(1-$G7379)*$F7379</f>
        <v>637500</v>
      </c>
      <c r="I7379" s="58">
        <f>$H7379-VLOOKUP($B7379,產品!$A$2:$E$61,5,FALSE)*F7379-$R7379</f>
        <v>140437.5</v>
      </c>
      <c r="J7379">
        <f t="shared" si="345"/>
        <v>2024</v>
      </c>
      <c r="P7379" t="str">
        <f>MID(VLOOKUP($D7379,業務!$A$1:$E$11,2,FALSE),FIND("/",VLOOKUP($D7379,業務!$A$1:$E$11,2,FALSE))+1,2)</f>
        <v>經理</v>
      </c>
      <c r="Q7379">
        <f t="shared" si="346"/>
        <v>1.4999999999999999E-2</v>
      </c>
      <c r="R7379">
        <f t="shared" si="347"/>
        <v>9562.5</v>
      </c>
    </row>
    <row r="7380" spans="1:18" ht="15.75" customHeight="1">
      <c r="A7380" s="19">
        <v>7379</v>
      </c>
      <c r="B7380" s="4">
        <v>27</v>
      </c>
      <c r="C7380" s="15">
        <v>124</v>
      </c>
      <c r="D7380" s="21">
        <v>4</v>
      </c>
      <c r="E7380" s="33">
        <v>45390</v>
      </c>
      <c r="F7380" s="14">
        <v>50</v>
      </c>
      <c r="G7380" s="34">
        <v>0.13</v>
      </c>
      <c r="H7380">
        <f>VLOOKUP($B7380,產品!$A$1:$E$61,4,FALSE)*(1-$G7380)*$F7380</f>
        <v>304500</v>
      </c>
      <c r="I7380" s="58">
        <f>$H7380-VLOOKUP($B7380,產品!$A$2:$E$61,5,FALSE)*F7380-$R7380</f>
        <v>90846</v>
      </c>
      <c r="J7380">
        <f t="shared" si="345"/>
        <v>2024</v>
      </c>
      <c r="P7380" t="str">
        <f>MID(VLOOKUP($D7380,業務!$A$1:$E$11,2,FALSE),FIND("/",VLOOKUP($D7380,業務!$A$1:$E$11,2,FALSE))+1,2)</f>
        <v>副理</v>
      </c>
      <c r="Q7380">
        <f t="shared" si="346"/>
        <v>1.2E-2</v>
      </c>
      <c r="R7380">
        <f t="shared" si="347"/>
        <v>3654</v>
      </c>
    </row>
    <row r="7381" spans="1:18" ht="15.75" customHeight="1">
      <c r="A7381" s="19">
        <v>7380</v>
      </c>
      <c r="B7381" s="4">
        <v>34</v>
      </c>
      <c r="C7381" s="15">
        <v>258</v>
      </c>
      <c r="D7381" s="21">
        <v>10</v>
      </c>
      <c r="E7381" s="33">
        <v>45392</v>
      </c>
      <c r="F7381" s="14">
        <v>50</v>
      </c>
      <c r="G7381" s="34">
        <v>0.05</v>
      </c>
      <c r="H7381">
        <f>VLOOKUP($B7381,產品!$A$1:$E$61,4,FALSE)*(1-$G7381)*$F7381</f>
        <v>380000</v>
      </c>
      <c r="I7381" s="58">
        <f>$H7381-VLOOKUP($B7381,產品!$A$2:$E$61,5,FALSE)*F7381-$R7381</f>
        <v>136200</v>
      </c>
      <c r="J7381">
        <f t="shared" si="345"/>
        <v>2024</v>
      </c>
      <c r="P7381" t="str">
        <f>MID(VLOOKUP($D7381,業務!$A$1:$E$11,2,FALSE),FIND("/",VLOOKUP($D7381,業務!$A$1:$E$11,2,FALSE))+1,2)</f>
        <v>專員</v>
      </c>
      <c r="Q7381">
        <f t="shared" si="346"/>
        <v>0.01</v>
      </c>
      <c r="R7381">
        <f t="shared" si="347"/>
        <v>3800</v>
      </c>
    </row>
    <row r="7382" spans="1:18" ht="15.75" customHeight="1">
      <c r="A7382" s="19">
        <v>7381</v>
      </c>
      <c r="B7382" s="4">
        <v>37</v>
      </c>
      <c r="C7382" s="15">
        <v>134</v>
      </c>
      <c r="D7382" s="21">
        <v>8</v>
      </c>
      <c r="E7382" s="33">
        <v>45395</v>
      </c>
      <c r="F7382" s="14">
        <v>50</v>
      </c>
      <c r="G7382" s="34">
        <v>0.14000000000000001</v>
      </c>
      <c r="H7382">
        <f>VLOOKUP($B7382,產品!$A$1:$E$61,4,FALSE)*(1-$G7382)*$F7382</f>
        <v>516000</v>
      </c>
      <c r="I7382" s="58">
        <f>$H7382-VLOOKUP($B7382,產品!$A$2:$E$61,5,FALSE)*F7382-$R7382</f>
        <v>120840</v>
      </c>
      <c r="J7382">
        <f t="shared" si="345"/>
        <v>2024</v>
      </c>
      <c r="P7382" t="str">
        <f>MID(VLOOKUP($D7382,業務!$A$1:$E$11,2,FALSE),FIND("/",VLOOKUP($D7382,業務!$A$1:$E$11,2,FALSE))+1,2)</f>
        <v>專員</v>
      </c>
      <c r="Q7382">
        <f t="shared" si="346"/>
        <v>0.01</v>
      </c>
      <c r="R7382">
        <f t="shared" si="347"/>
        <v>5160</v>
      </c>
    </row>
    <row r="7383" spans="1:18" ht="15.75" customHeight="1">
      <c r="A7383" s="19">
        <v>7382</v>
      </c>
      <c r="B7383" s="4">
        <v>3</v>
      </c>
      <c r="C7383" s="15">
        <v>266</v>
      </c>
      <c r="D7383" s="21">
        <v>4</v>
      </c>
      <c r="E7383" s="33">
        <v>45395</v>
      </c>
      <c r="F7383" s="14">
        <v>70</v>
      </c>
      <c r="G7383" s="34">
        <v>0.05</v>
      </c>
      <c r="H7383">
        <f>VLOOKUP($B7383,產品!$A$1:$E$61,4,FALSE)*(1-$G7383)*$F7383</f>
        <v>66500</v>
      </c>
      <c r="I7383" s="58">
        <f>$H7383-VLOOKUP($B7383,產品!$A$2:$E$61,5,FALSE)*F7383-$R7383</f>
        <v>37702</v>
      </c>
      <c r="J7383">
        <f t="shared" si="345"/>
        <v>2024</v>
      </c>
      <c r="P7383" t="str">
        <f>MID(VLOOKUP($D7383,業務!$A$1:$E$11,2,FALSE),FIND("/",VLOOKUP($D7383,業務!$A$1:$E$11,2,FALSE))+1,2)</f>
        <v>副理</v>
      </c>
      <c r="Q7383">
        <f t="shared" si="346"/>
        <v>1.2E-2</v>
      </c>
      <c r="R7383">
        <f t="shared" si="347"/>
        <v>798</v>
      </c>
    </row>
    <row r="7384" spans="1:18" ht="15.75" customHeight="1">
      <c r="A7384" s="19">
        <v>7383</v>
      </c>
      <c r="B7384" s="4">
        <v>30</v>
      </c>
      <c r="C7384" s="15">
        <v>285</v>
      </c>
      <c r="D7384" s="21">
        <v>8</v>
      </c>
      <c r="E7384" s="33">
        <v>45399</v>
      </c>
      <c r="F7384" s="14">
        <v>40</v>
      </c>
      <c r="G7384" s="34">
        <v>0.13</v>
      </c>
      <c r="H7384">
        <f>VLOOKUP($B7384,產品!$A$1:$E$61,4,FALSE)*(1-$G7384)*$F7384</f>
        <v>226200</v>
      </c>
      <c r="I7384" s="58">
        <f>$H7384-VLOOKUP($B7384,產品!$A$2:$E$61,5,FALSE)*F7384-$R7384</f>
        <v>67938</v>
      </c>
      <c r="J7384">
        <f t="shared" si="345"/>
        <v>2024</v>
      </c>
      <c r="P7384" t="str">
        <f>MID(VLOOKUP($D7384,業務!$A$1:$E$11,2,FALSE),FIND("/",VLOOKUP($D7384,業務!$A$1:$E$11,2,FALSE))+1,2)</f>
        <v>專員</v>
      </c>
      <c r="Q7384">
        <f t="shared" si="346"/>
        <v>0.01</v>
      </c>
      <c r="R7384">
        <f t="shared" si="347"/>
        <v>2262</v>
      </c>
    </row>
    <row r="7385" spans="1:18" ht="15.75" customHeight="1">
      <c r="A7385" s="19">
        <v>7384</v>
      </c>
      <c r="B7385" s="4">
        <v>30</v>
      </c>
      <c r="C7385" s="15">
        <v>291</v>
      </c>
      <c r="D7385" s="21">
        <v>7</v>
      </c>
      <c r="E7385" s="33">
        <v>45401</v>
      </c>
      <c r="F7385" s="14">
        <v>60</v>
      </c>
      <c r="G7385" s="34">
        <v>0.11</v>
      </c>
      <c r="H7385">
        <f>VLOOKUP($B7385,產品!$A$1:$E$61,4,FALSE)*(1-$G7385)*$F7385</f>
        <v>347100</v>
      </c>
      <c r="I7385" s="58">
        <f>$H7385-VLOOKUP($B7385,產品!$A$2:$E$61,5,FALSE)*F7385-$R7385</f>
        <v>108934.8</v>
      </c>
      <c r="J7385">
        <f t="shared" si="345"/>
        <v>2024</v>
      </c>
      <c r="P7385" t="str">
        <f>MID(VLOOKUP($D7385,業務!$A$1:$E$11,2,FALSE),FIND("/",VLOOKUP($D7385,業務!$A$1:$E$11,2,FALSE))+1,2)</f>
        <v>副理</v>
      </c>
      <c r="Q7385">
        <f t="shared" si="346"/>
        <v>1.2E-2</v>
      </c>
      <c r="R7385">
        <f t="shared" si="347"/>
        <v>4165.2</v>
      </c>
    </row>
    <row r="7386" spans="1:18" ht="15.75" customHeight="1">
      <c r="A7386" s="19">
        <v>7385</v>
      </c>
      <c r="B7386" s="4">
        <v>22</v>
      </c>
      <c r="C7386" s="15">
        <v>139</v>
      </c>
      <c r="D7386" s="21">
        <v>4</v>
      </c>
      <c r="E7386" s="33">
        <v>45402</v>
      </c>
      <c r="F7386" s="14">
        <v>200</v>
      </c>
      <c r="G7386" s="34">
        <v>0.16</v>
      </c>
      <c r="H7386">
        <f>VLOOKUP($B7386,產品!$A$1:$E$61,4,FALSE)*(1-$G7386)*$F7386</f>
        <v>302400</v>
      </c>
      <c r="I7386" s="58">
        <f>$H7386-VLOOKUP($B7386,產品!$A$2:$E$61,5,FALSE)*F7386-$R7386</f>
        <v>154771.20000000001</v>
      </c>
      <c r="J7386">
        <f t="shared" si="345"/>
        <v>2024</v>
      </c>
      <c r="P7386" t="str">
        <f>MID(VLOOKUP($D7386,業務!$A$1:$E$11,2,FALSE),FIND("/",VLOOKUP($D7386,業務!$A$1:$E$11,2,FALSE))+1,2)</f>
        <v>副理</v>
      </c>
      <c r="Q7386">
        <f t="shared" si="346"/>
        <v>1.2E-2</v>
      </c>
      <c r="R7386">
        <f t="shared" si="347"/>
        <v>3628.8</v>
      </c>
    </row>
    <row r="7387" spans="1:18" ht="15.75" customHeight="1">
      <c r="A7387" s="19">
        <v>7386</v>
      </c>
      <c r="B7387" s="4">
        <v>22</v>
      </c>
      <c r="C7387" s="15">
        <v>121</v>
      </c>
      <c r="D7387" s="21">
        <v>6</v>
      </c>
      <c r="E7387" s="33">
        <v>45408</v>
      </c>
      <c r="F7387" s="14">
        <v>100</v>
      </c>
      <c r="G7387" s="34">
        <v>0.19</v>
      </c>
      <c r="H7387">
        <f>VLOOKUP($B7387,產品!$A$1:$E$61,4,FALSE)*(1-$G7387)*$F7387</f>
        <v>145800</v>
      </c>
      <c r="I7387" s="58">
        <f>$H7387-VLOOKUP($B7387,產品!$A$2:$E$61,5,FALSE)*F7387-$R7387</f>
        <v>72342</v>
      </c>
      <c r="J7387">
        <f t="shared" si="345"/>
        <v>2024</v>
      </c>
      <c r="P7387" t="str">
        <f>MID(VLOOKUP($D7387,業務!$A$1:$E$11,2,FALSE),FIND("/",VLOOKUP($D7387,業務!$A$1:$E$11,2,FALSE))+1,2)</f>
        <v>專員</v>
      </c>
      <c r="Q7387">
        <f t="shared" si="346"/>
        <v>0.01</v>
      </c>
      <c r="R7387">
        <f t="shared" si="347"/>
        <v>1458</v>
      </c>
    </row>
    <row r="7388" spans="1:18" ht="15.75" customHeight="1">
      <c r="A7388" s="19">
        <v>7387</v>
      </c>
      <c r="B7388" s="4">
        <v>3</v>
      </c>
      <c r="C7388" s="15">
        <v>112</v>
      </c>
      <c r="D7388" s="21">
        <v>9</v>
      </c>
      <c r="E7388" s="33">
        <v>45410</v>
      </c>
      <c r="F7388" s="14">
        <v>100</v>
      </c>
      <c r="G7388" s="34">
        <v>0.15</v>
      </c>
      <c r="H7388">
        <f>VLOOKUP($B7388,產品!$A$1:$E$61,4,FALSE)*(1-$G7388)*$F7388</f>
        <v>85000</v>
      </c>
      <c r="I7388" s="58">
        <f>$H7388-VLOOKUP($B7388,產品!$A$2:$E$61,5,FALSE)*F7388-$R7388</f>
        <v>43725</v>
      </c>
      <c r="J7388">
        <f t="shared" si="345"/>
        <v>2024</v>
      </c>
      <c r="P7388" t="str">
        <f>MID(VLOOKUP($D7388,業務!$A$1:$E$11,2,FALSE),FIND("/",VLOOKUP($D7388,業務!$A$1:$E$11,2,FALSE))+1,2)</f>
        <v>經理</v>
      </c>
      <c r="Q7388">
        <f t="shared" si="346"/>
        <v>1.4999999999999999E-2</v>
      </c>
      <c r="R7388">
        <f t="shared" si="347"/>
        <v>1275</v>
      </c>
    </row>
    <row r="7389" spans="1:18" ht="15.75" customHeight="1">
      <c r="A7389" s="19">
        <v>7388</v>
      </c>
      <c r="B7389" s="4">
        <v>41</v>
      </c>
      <c r="C7389" s="15">
        <v>8</v>
      </c>
      <c r="D7389" s="21">
        <v>6</v>
      </c>
      <c r="E7389" s="33">
        <v>45411</v>
      </c>
      <c r="F7389" s="14">
        <v>10</v>
      </c>
      <c r="G7389" s="34">
        <v>0.15</v>
      </c>
      <c r="H7389">
        <f>VLOOKUP($B7389,產品!$A$1:$E$61,4,FALSE)*(1-$G7389)*$F7389</f>
        <v>102000</v>
      </c>
      <c r="I7389" s="58">
        <f>$H7389-VLOOKUP($B7389,產品!$A$2:$E$61,5,FALSE)*F7389-$R7389</f>
        <v>22980</v>
      </c>
      <c r="J7389">
        <f t="shared" si="345"/>
        <v>2024</v>
      </c>
      <c r="P7389" t="str">
        <f>MID(VLOOKUP($D7389,業務!$A$1:$E$11,2,FALSE),FIND("/",VLOOKUP($D7389,業務!$A$1:$E$11,2,FALSE))+1,2)</f>
        <v>專員</v>
      </c>
      <c r="Q7389">
        <f t="shared" si="346"/>
        <v>0.01</v>
      </c>
      <c r="R7389">
        <f t="shared" si="347"/>
        <v>1020</v>
      </c>
    </row>
  </sheetData>
  <phoneticPr fontId="16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0"/>
  <sheetViews>
    <sheetView workbookViewId="0">
      <selection activeCell="C37" sqref="C37"/>
    </sheetView>
  </sheetViews>
  <sheetFormatPr defaultColWidth="11.19921875" defaultRowHeight="15" customHeight="1"/>
  <cols>
    <col min="1" max="1" width="10" customWidth="1"/>
    <col min="2" max="2" width="12" customWidth="1"/>
    <col min="3" max="3" width="7.5" customWidth="1"/>
    <col min="4" max="4" width="9.5" customWidth="1"/>
    <col min="5" max="5" width="12.69921875" customWidth="1"/>
    <col min="6" max="26" width="6.69921875" customWidth="1"/>
  </cols>
  <sheetData>
    <row r="1" spans="1:5" ht="15.75" customHeight="1">
      <c r="A1" s="35" t="s">
        <v>455</v>
      </c>
      <c r="B1" s="35" t="s">
        <v>471</v>
      </c>
      <c r="C1" s="35" t="s">
        <v>472</v>
      </c>
      <c r="D1" s="35" t="s">
        <v>473</v>
      </c>
      <c r="E1" s="35" t="s">
        <v>474</v>
      </c>
    </row>
    <row r="2" spans="1:5" ht="15.75" customHeight="1">
      <c r="A2" s="36">
        <v>1</v>
      </c>
      <c r="B2" s="14" t="s">
        <v>475</v>
      </c>
      <c r="C2" s="14" t="s">
        <v>476</v>
      </c>
      <c r="D2" s="14" t="s">
        <v>477</v>
      </c>
      <c r="E2" s="37">
        <v>38516</v>
      </c>
    </row>
    <row r="3" spans="1:5" ht="15.75" customHeight="1">
      <c r="A3" s="36">
        <v>2</v>
      </c>
      <c r="B3" s="14" t="s">
        <v>478</v>
      </c>
      <c r="C3" s="14" t="s">
        <v>476</v>
      </c>
      <c r="D3" s="14" t="s">
        <v>479</v>
      </c>
      <c r="E3" s="37">
        <v>34000</v>
      </c>
    </row>
    <row r="4" spans="1:5" ht="15.75" customHeight="1">
      <c r="A4" s="36">
        <v>3</v>
      </c>
      <c r="B4" s="14" t="s">
        <v>480</v>
      </c>
      <c r="C4" s="14" t="s">
        <v>476</v>
      </c>
      <c r="D4" s="14" t="s">
        <v>477</v>
      </c>
      <c r="E4" s="37">
        <v>32562</v>
      </c>
    </row>
    <row r="5" spans="1:5" ht="15.75" customHeight="1">
      <c r="A5" s="36">
        <v>4</v>
      </c>
      <c r="B5" s="14" t="s">
        <v>481</v>
      </c>
      <c r="C5" s="14" t="s">
        <v>482</v>
      </c>
      <c r="D5" s="14" t="s">
        <v>479</v>
      </c>
      <c r="E5" s="37">
        <v>39246</v>
      </c>
    </row>
    <row r="6" spans="1:5" ht="15.75" customHeight="1">
      <c r="A6" s="36">
        <v>5</v>
      </c>
      <c r="B6" s="14" t="s">
        <v>483</v>
      </c>
      <c r="C6" s="14" t="s">
        <v>476</v>
      </c>
      <c r="D6" s="14" t="s">
        <v>477</v>
      </c>
      <c r="E6" s="37">
        <v>36088</v>
      </c>
    </row>
    <row r="7" spans="1:5" ht="15.75" customHeight="1">
      <c r="A7" s="36">
        <v>6</v>
      </c>
      <c r="B7" s="14" t="s">
        <v>484</v>
      </c>
      <c r="C7" s="14" t="s">
        <v>476</v>
      </c>
      <c r="D7" s="14" t="s">
        <v>477</v>
      </c>
      <c r="E7" s="37">
        <v>37061</v>
      </c>
    </row>
    <row r="8" spans="1:5" ht="15.75" customHeight="1">
      <c r="A8" s="36">
        <v>7</v>
      </c>
      <c r="B8" s="14" t="s">
        <v>485</v>
      </c>
      <c r="C8" s="14" t="s">
        <v>476</v>
      </c>
      <c r="D8" s="14" t="s">
        <v>479</v>
      </c>
      <c r="E8" s="37">
        <v>34957</v>
      </c>
    </row>
    <row r="9" spans="1:5" ht="15.75" customHeight="1">
      <c r="A9" s="36">
        <v>8</v>
      </c>
      <c r="B9" s="14" t="s">
        <v>486</v>
      </c>
      <c r="C9" s="14" t="s">
        <v>476</v>
      </c>
      <c r="D9" s="14" t="s">
        <v>477</v>
      </c>
      <c r="E9" s="37">
        <v>35248</v>
      </c>
    </row>
    <row r="10" spans="1:5" ht="15.75" customHeight="1">
      <c r="A10" s="36">
        <v>9</v>
      </c>
      <c r="B10" s="14" t="s">
        <v>487</v>
      </c>
      <c r="C10" s="14" t="s">
        <v>482</v>
      </c>
      <c r="D10" s="14" t="s">
        <v>477</v>
      </c>
      <c r="E10" s="37">
        <v>34278</v>
      </c>
    </row>
    <row r="11" spans="1:5" ht="15.75" customHeight="1">
      <c r="A11" s="36">
        <v>10</v>
      </c>
      <c r="B11" s="14" t="s">
        <v>488</v>
      </c>
      <c r="C11" s="14" t="s">
        <v>482</v>
      </c>
      <c r="D11" s="14" t="s">
        <v>479</v>
      </c>
      <c r="E11" s="37">
        <v>33393</v>
      </c>
    </row>
    <row r="12" spans="1:5" ht="15.75" customHeight="1"/>
    <row r="13" spans="1:5" ht="15.75" customHeight="1"/>
    <row r="14" spans="1:5" ht="15.75" customHeight="1"/>
    <row r="15" spans="1:5" ht="15.75" customHeight="1"/>
    <row r="16" spans="1:5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16" type="noConversion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M1000"/>
  <sheetViews>
    <sheetView topLeftCell="A4" workbookViewId="0">
      <selection activeCell="D16" sqref="D16"/>
    </sheetView>
  </sheetViews>
  <sheetFormatPr defaultColWidth="11.19921875" defaultRowHeight="15" customHeight="1"/>
  <cols>
    <col min="1" max="11" width="6.69921875" customWidth="1"/>
    <col min="12" max="12" width="15.69921875" customWidth="1"/>
    <col min="13" max="26" width="6.69921875" customWidth="1"/>
  </cols>
  <sheetData>
    <row r="1" spans="2:13" ht="15.75" customHeight="1"/>
    <row r="2" spans="2:13" ht="15.75" customHeight="1">
      <c r="B2" s="103" t="s">
        <v>489</v>
      </c>
      <c r="C2" s="104"/>
    </row>
    <row r="3" spans="2:13" ht="15.75" customHeight="1">
      <c r="B3" s="38" t="s">
        <v>490</v>
      </c>
    </row>
    <row r="4" spans="2:13" ht="15.75" customHeight="1">
      <c r="B4" s="14" t="s">
        <v>491</v>
      </c>
    </row>
    <row r="5" spans="2:13" ht="15.75" customHeight="1">
      <c r="B5" s="39" t="s">
        <v>492</v>
      </c>
    </row>
    <row r="6" spans="2:13" ht="15.75" customHeight="1">
      <c r="B6" s="14" t="s">
        <v>493</v>
      </c>
      <c r="M6" s="14" t="s">
        <v>494</v>
      </c>
    </row>
    <row r="7" spans="2:13" ht="15.75" customHeight="1">
      <c r="M7" s="40" t="s">
        <v>495</v>
      </c>
    </row>
    <row r="8" spans="2:13" ht="15.75" customHeight="1">
      <c r="B8" s="14" t="s">
        <v>496</v>
      </c>
    </row>
    <row r="9" spans="2:13" ht="15.75" customHeight="1">
      <c r="B9" s="14" t="s">
        <v>497</v>
      </c>
    </row>
    <row r="10" spans="2:13" ht="15.75" customHeight="1">
      <c r="B10" s="14" t="s">
        <v>498</v>
      </c>
    </row>
    <row r="11" spans="2:13" ht="15.75" customHeight="1">
      <c r="B11" s="14" t="s">
        <v>499</v>
      </c>
    </row>
    <row r="12" spans="2:13" ht="15.75" customHeight="1">
      <c r="B12" s="57" t="s">
        <v>537</v>
      </c>
    </row>
    <row r="13" spans="2:13" ht="15.75" customHeight="1">
      <c r="B13" s="14" t="s">
        <v>500</v>
      </c>
    </row>
    <row r="14" spans="2:13" ht="15.75" customHeight="1">
      <c r="B14" s="14" t="s">
        <v>501</v>
      </c>
    </row>
    <row r="15" spans="2:13" ht="15.75" customHeight="1">
      <c r="B15" s="14" t="s">
        <v>502</v>
      </c>
    </row>
    <row r="16" spans="2:13" ht="15.75" customHeight="1">
      <c r="B16" s="14" t="s">
        <v>503</v>
      </c>
    </row>
    <row r="17" spans="2:2" ht="15.75" customHeight="1">
      <c r="B17" s="14" t="s">
        <v>504</v>
      </c>
    </row>
    <row r="18" spans="2:2" ht="15.75" customHeight="1">
      <c r="B18" s="14" t="s">
        <v>505</v>
      </c>
    </row>
    <row r="19" spans="2:2" ht="15.75" customHeight="1"/>
    <row r="20" spans="2:2" ht="15.75" customHeight="1"/>
    <row r="21" spans="2:2" ht="15.75" customHeight="1"/>
    <row r="22" spans="2:2" ht="15.75" customHeight="1"/>
    <row r="23" spans="2:2" ht="15.75" customHeight="1"/>
    <row r="24" spans="2:2" ht="15.75" customHeight="1"/>
    <row r="25" spans="2:2" ht="15.75" customHeight="1"/>
    <row r="26" spans="2:2" ht="15.75" customHeight="1"/>
    <row r="27" spans="2:2" ht="15.75" customHeight="1"/>
    <row r="28" spans="2:2" ht="15.75" customHeight="1"/>
    <row r="29" spans="2:2" ht="15.75" customHeight="1"/>
    <row r="30" spans="2:2" ht="15.75" customHeight="1"/>
    <row r="31" spans="2:2" ht="15.75" customHeight="1"/>
    <row r="32" spans="2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C2"/>
  </mergeCells>
  <phoneticPr fontId="16" type="noConversion"/>
  <hyperlinks>
    <hyperlink ref="M7" r:id="rId1" xr:uid="{00000000-0004-0000-0400-000000000000}"/>
  </hyperlinks>
  <pageMargins left="0.7" right="0.7" top="0.75" bottom="0.75" header="0" footer="0"/>
  <pageSetup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000"/>
  <sheetViews>
    <sheetView topLeftCell="C4" workbookViewId="0">
      <selection activeCell="E15" sqref="E15"/>
    </sheetView>
  </sheetViews>
  <sheetFormatPr defaultColWidth="11.19921875" defaultRowHeight="15" customHeight="1"/>
  <cols>
    <col min="1" max="1" width="6.69921875" customWidth="1"/>
    <col min="2" max="3" width="8.5" customWidth="1"/>
    <col min="4" max="4" width="8.59765625" customWidth="1"/>
    <col min="5" max="5" width="27" bestFit="1" customWidth="1"/>
    <col min="6" max="6" width="27.3984375" customWidth="1"/>
    <col min="7" max="7" width="49.69921875" bestFit="1" customWidth="1"/>
    <col min="8" max="8" width="31.59765625" customWidth="1"/>
    <col min="9" max="9" width="24" customWidth="1"/>
    <col min="10" max="21" width="6.69921875" customWidth="1"/>
  </cols>
  <sheetData>
    <row r="1" spans="1:17" ht="15.75" customHeight="1">
      <c r="A1" s="39" t="s">
        <v>518</v>
      </c>
      <c r="B1">
        <v>1114572</v>
      </c>
    </row>
    <row r="2" spans="1:17" ht="15.75" customHeight="1">
      <c r="A2" s="39" t="s">
        <v>506</v>
      </c>
      <c r="B2" s="57" t="s">
        <v>519</v>
      </c>
      <c r="G2" s="39" t="s">
        <v>507</v>
      </c>
    </row>
    <row r="3" spans="1:17" ht="15.75" customHeight="1" thickBot="1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2"/>
      <c r="N3" s="42"/>
      <c r="O3" s="42"/>
      <c r="P3" s="42"/>
      <c r="Q3" s="42"/>
    </row>
    <row r="4" spans="1:17" ht="21" customHeight="1" thickBot="1">
      <c r="A4" s="105" t="s">
        <v>508</v>
      </c>
      <c r="B4" s="106"/>
      <c r="C4" s="106"/>
      <c r="D4" s="107"/>
      <c r="E4" s="107"/>
      <c r="F4" s="106"/>
      <c r="G4" s="106"/>
      <c r="H4" s="106"/>
      <c r="I4" s="104"/>
    </row>
    <row r="5" spans="1:17" ht="26.25" customHeight="1" thickBot="1">
      <c r="E5" s="99" t="s">
        <v>520</v>
      </c>
      <c r="F5" s="99" t="s">
        <v>521</v>
      </c>
      <c r="G5" s="99" t="s">
        <v>522</v>
      </c>
      <c r="H5" s="99" t="s">
        <v>523</v>
      </c>
      <c r="I5" s="99" t="s">
        <v>531</v>
      </c>
    </row>
    <row r="6" spans="1:17" ht="45.75" customHeight="1" thickBot="1">
      <c r="E6" s="97">
        <v>0.1</v>
      </c>
      <c r="F6" s="77">
        <f>SUMIF(銷售總表!$J:$J,2023,銷售總表!$I:$I) / SUMIF(銷售總表!$J:$J,2022,銷售總表!$I:$I) * 100</f>
        <v>64.073425314920271</v>
      </c>
      <c r="G6" s="94">
        <f>COUNTIF(銷售總表!$J:$J,2023) * 1.1</f>
        <v>1461.9</v>
      </c>
      <c r="H6" s="100">
        <f>SUMIF(銷售總表!$J:$J,2023,銷售總表!$H:$H)</f>
        <v>126298859</v>
      </c>
      <c r="I6" s="94">
        <f>SUMIF(銷售總表!$J:$J,2023,銷售總表!$I:$I) *1+$E$6</f>
        <v>43579130.868000008</v>
      </c>
    </row>
    <row r="7" spans="1:17" ht="30.75" customHeight="1" thickBot="1">
      <c r="E7" s="78" t="s">
        <v>549</v>
      </c>
      <c r="F7" s="78" t="s">
        <v>550</v>
      </c>
      <c r="G7" s="98" t="s">
        <v>547</v>
      </c>
      <c r="H7" s="78" t="s">
        <v>555</v>
      </c>
      <c r="I7" s="78" t="s">
        <v>556</v>
      </c>
    </row>
    <row r="8" spans="1:17" ht="45.75" customHeight="1" thickBot="1">
      <c r="E8" s="80">
        <v>1114572</v>
      </c>
      <c r="F8" s="79" t="s">
        <v>519</v>
      </c>
      <c r="G8" s="92" t="str">
        <f>COUNTIF(銷售總表!$J:$J,2024) &amp;"(" &amp;COUNTIF(銷售總表!$J:$J,2024)/G6*100 &amp;")"</f>
        <v>211(14.4332717696149)</v>
      </c>
      <c r="H8" s="77">
        <f>SUMIF(銷售總表!$J:$J,2024,銷售總表!H:H)</f>
        <v>29010060</v>
      </c>
      <c r="I8" s="94">
        <f>SUMIF(銷售總表!$J:$J,2024,銷售總表!$I:$I)</f>
        <v>9225985.3999999985</v>
      </c>
    </row>
    <row r="9" spans="1:17" ht="15.75" customHeight="1"/>
    <row r="10" spans="1:17" ht="15.75" customHeight="1"/>
    <row r="11" spans="1:17" ht="15.75" customHeight="1"/>
    <row r="12" spans="1:17" ht="15.75" customHeight="1"/>
    <row r="13" spans="1:17" ht="15.75" customHeight="1" thickBot="1"/>
    <row r="14" spans="1:17" ht="22.5" customHeight="1" thickBot="1">
      <c r="D14" s="85" t="s">
        <v>534</v>
      </c>
      <c r="E14" s="81" t="str">
        <f>IF($D$14="年度","2020",IF($D$14="尺寸","46號",IF($D$14="車色","白色",0)))</f>
        <v>46號</v>
      </c>
      <c r="F14" s="81" t="str">
        <f>IF($D$14="年度","2021",IF($D$14="尺寸","48號",IF($D$14="車色","紅色",0)))</f>
        <v>48號</v>
      </c>
      <c r="G14" s="81" t="str">
        <f>IF($D$14="年度","2022",IF($D$14="尺寸","50號",IF($D$14="車色","碳纖色",0)))</f>
        <v>50號</v>
      </c>
      <c r="H14" s="81" t="str">
        <f>IF($D$14="年度","2023",IF($D$14="尺寸","52號",IF($D$14="車色","黑色",0)))</f>
        <v>52號</v>
      </c>
    </row>
    <row r="15" spans="1:17" ht="27.75" customHeight="1" thickBot="1">
      <c r="D15" s="88" t="s">
        <v>551</v>
      </c>
      <c r="E15" s="86"/>
      <c r="F15" s="86"/>
      <c r="G15" s="86"/>
      <c r="H15" s="87"/>
    </row>
    <row r="16" spans="1:17" ht="27.75" customHeight="1" thickBot="1">
      <c r="D16" s="89" t="s">
        <v>552</v>
      </c>
      <c r="E16" s="86"/>
      <c r="F16" s="86"/>
      <c r="G16" s="86"/>
      <c r="H16" s="87"/>
    </row>
    <row r="17" spans="4:8" ht="26.25" customHeight="1" thickBot="1">
      <c r="D17" s="90" t="s">
        <v>553</v>
      </c>
      <c r="E17" s="86"/>
      <c r="F17" s="86"/>
      <c r="G17" s="86"/>
      <c r="H17" s="87"/>
    </row>
    <row r="18" spans="4:8" ht="29.25" customHeight="1" thickBot="1">
      <c r="D18" s="91" t="s">
        <v>554</v>
      </c>
      <c r="E18" s="82"/>
      <c r="F18" s="83"/>
      <c r="G18" s="83"/>
      <c r="H18" s="84"/>
    </row>
    <row r="19" spans="4:8" ht="15.75" customHeight="1"/>
    <row r="20" spans="4:8" ht="15.75" customHeight="1"/>
    <row r="21" spans="4:8" ht="15.75" customHeight="1"/>
    <row r="22" spans="4:8" ht="15.75" customHeight="1"/>
    <row r="23" spans="4:8" ht="15.75" customHeight="1"/>
    <row r="24" spans="4:8" ht="15.75" customHeight="1"/>
    <row r="25" spans="4:8" ht="15.75" customHeight="1"/>
    <row r="26" spans="4:8" ht="15.75" customHeight="1"/>
    <row r="27" spans="4:8" ht="15.75" customHeight="1"/>
    <row r="28" spans="4:8" ht="15.75" customHeight="1"/>
    <row r="29" spans="4:8" ht="15.75" customHeight="1"/>
    <row r="30" spans="4:8" ht="15.75" customHeight="1"/>
    <row r="31" spans="4:8" ht="15.75" customHeight="1"/>
    <row r="32" spans="4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4:I4"/>
  </mergeCells>
  <phoneticPr fontId="16" type="noConversion"/>
  <pageMargins left="0.7" right="0.7" top="0.75" bottom="0.75" header="0" footer="0"/>
  <pageSetup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銷售總表!$S$1:$U$1</xm:f>
          </x14:formula1>
          <xm:sqref>D14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X1000"/>
  <sheetViews>
    <sheetView workbookViewId="0">
      <selection activeCell="M26" sqref="M26"/>
    </sheetView>
  </sheetViews>
  <sheetFormatPr defaultColWidth="11.19921875" defaultRowHeight="15" customHeight="1"/>
  <cols>
    <col min="1" max="13" width="6.69921875" customWidth="1"/>
    <col min="14" max="14" width="18.69921875" customWidth="1"/>
    <col min="15" max="15" width="19.8984375" customWidth="1"/>
    <col min="16" max="16" width="13.8984375" bestFit="1" customWidth="1"/>
    <col min="17" max="17" width="18.3984375" bestFit="1" customWidth="1"/>
    <col min="18" max="26" width="6.69921875" customWidth="1"/>
  </cols>
  <sheetData>
    <row r="1" spans="2:24" ht="15.75" customHeight="1"/>
    <row r="2" spans="2:24" ht="15.75" customHeight="1">
      <c r="B2" s="55" t="s">
        <v>512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</row>
    <row r="3" spans="2:24" ht="15.75" customHeight="1">
      <c r="B3" s="55" t="s">
        <v>513</v>
      </c>
      <c r="C3" s="56"/>
      <c r="D3" s="56"/>
      <c r="E3" s="56"/>
      <c r="F3" s="56"/>
      <c r="G3" s="56"/>
      <c r="H3" s="56"/>
      <c r="I3" s="56"/>
      <c r="J3" s="56"/>
      <c r="K3" s="56"/>
      <c r="L3" s="56"/>
      <c r="M3" s="41"/>
      <c r="N3" s="41"/>
      <c r="O3" s="41"/>
      <c r="P3" s="41"/>
      <c r="Q3" s="41"/>
      <c r="R3" s="41"/>
    </row>
    <row r="4" spans="2:24" ht="15.75" customHeight="1" thickBot="1"/>
    <row r="5" spans="2:24" ht="15.75" customHeight="1" thickBot="1">
      <c r="B5" s="110" t="s">
        <v>510</v>
      </c>
      <c r="C5" s="106"/>
      <c r="D5" s="106"/>
      <c r="E5" s="106"/>
      <c r="F5" s="106"/>
      <c r="G5" s="106"/>
      <c r="H5" s="106"/>
      <c r="I5" s="106"/>
      <c r="J5" s="106"/>
      <c r="K5" s="106"/>
      <c r="L5" s="104"/>
      <c r="N5" s="122" t="s">
        <v>511</v>
      </c>
      <c r="O5" s="106"/>
      <c r="P5" s="106"/>
      <c r="Q5" s="106"/>
      <c r="R5" s="106"/>
      <c r="S5" s="106"/>
      <c r="T5" s="106"/>
      <c r="U5" s="106"/>
      <c r="V5" s="106"/>
      <c r="W5" s="106"/>
      <c r="X5" s="104"/>
    </row>
    <row r="6" spans="2:24" ht="15.75" customHeight="1" thickBot="1">
      <c r="B6" s="43"/>
      <c r="C6" s="44"/>
      <c r="D6" s="44"/>
      <c r="E6" s="44"/>
      <c r="F6" s="44"/>
      <c r="G6" s="44"/>
      <c r="H6" s="44"/>
      <c r="I6" s="44"/>
      <c r="J6" s="44"/>
      <c r="K6" s="44"/>
      <c r="L6" s="45"/>
      <c r="N6" s="59" t="s">
        <v>524</v>
      </c>
      <c r="O6" s="47"/>
      <c r="P6" s="47"/>
      <c r="Q6" s="47"/>
      <c r="R6" s="47"/>
      <c r="S6" s="47"/>
      <c r="T6" s="47"/>
      <c r="U6" s="47"/>
      <c r="V6" s="47"/>
      <c r="W6" s="47"/>
      <c r="X6" s="48"/>
    </row>
    <row r="7" spans="2:24" ht="15.75" customHeight="1" thickBot="1">
      <c r="B7" s="43"/>
      <c r="C7" s="44"/>
      <c r="D7" s="44"/>
      <c r="E7" s="44"/>
      <c r="F7" s="44"/>
      <c r="G7" s="44"/>
      <c r="H7" s="44"/>
      <c r="I7" s="44"/>
      <c r="J7" s="44"/>
      <c r="K7" s="44"/>
      <c r="L7" s="45"/>
      <c r="N7" s="60">
        <v>0.57499999999999996</v>
      </c>
      <c r="O7" s="65">
        <v>0.57499999999999996</v>
      </c>
      <c r="P7" s="47"/>
      <c r="Q7" s="47"/>
      <c r="R7" s="47"/>
      <c r="S7" s="47"/>
      <c r="T7" s="47"/>
      <c r="U7" s="47"/>
      <c r="V7" s="47"/>
      <c r="W7" s="47"/>
      <c r="X7" s="48"/>
    </row>
    <row r="8" spans="2:24" ht="15.75" customHeight="1">
      <c r="B8" s="43"/>
      <c r="C8" s="44"/>
      <c r="D8" s="44"/>
      <c r="E8" s="44"/>
      <c r="F8" s="44"/>
      <c r="G8" s="44"/>
      <c r="H8" s="44"/>
      <c r="I8" s="44"/>
      <c r="J8" s="44"/>
      <c r="K8" s="44"/>
      <c r="L8" s="45"/>
      <c r="N8" s="61"/>
      <c r="O8" s="47"/>
      <c r="P8" s="47"/>
      <c r="Q8" s="47"/>
      <c r="R8" s="47"/>
      <c r="S8" s="47"/>
      <c r="T8" s="47"/>
      <c r="U8" s="47"/>
      <c r="V8" s="47"/>
      <c r="W8" s="47"/>
      <c r="X8" s="48"/>
    </row>
    <row r="9" spans="2:24" ht="15.75" customHeight="1" thickBot="1">
      <c r="B9" s="43"/>
      <c r="C9" s="44"/>
      <c r="D9" s="44"/>
      <c r="E9" s="44"/>
      <c r="F9" s="44"/>
      <c r="G9" s="44"/>
      <c r="H9" s="44"/>
      <c r="I9" s="44"/>
      <c r="J9" s="44"/>
      <c r="K9" s="44"/>
      <c r="L9" s="45"/>
      <c r="N9" s="62" t="s">
        <v>525</v>
      </c>
      <c r="O9" s="47"/>
      <c r="P9" s="47"/>
      <c r="Q9" s="47"/>
      <c r="R9" s="47"/>
      <c r="S9" s="47"/>
      <c r="T9" s="47"/>
      <c r="U9" s="47"/>
      <c r="V9" s="47"/>
      <c r="W9" s="47"/>
      <c r="X9" s="48"/>
    </row>
    <row r="10" spans="2:24" ht="15.75" customHeight="1" thickBot="1">
      <c r="B10" s="43"/>
      <c r="C10" s="44"/>
      <c r="D10" s="44"/>
      <c r="E10" s="44"/>
      <c r="F10" s="44"/>
      <c r="G10" s="44"/>
      <c r="H10" s="44"/>
      <c r="I10" s="44"/>
      <c r="J10" s="44"/>
      <c r="K10" s="44"/>
      <c r="L10" s="45"/>
      <c r="N10" s="60">
        <v>0.623</v>
      </c>
      <c r="O10" s="65">
        <v>0.623</v>
      </c>
      <c r="P10" s="47"/>
      <c r="Q10" s="47"/>
      <c r="R10" s="47"/>
      <c r="S10" s="47"/>
      <c r="T10" s="47"/>
      <c r="U10" s="47"/>
      <c r="V10" s="47"/>
      <c r="W10" s="47"/>
      <c r="X10" s="48"/>
    </row>
    <row r="11" spans="2:24" ht="15.75" customHeight="1">
      <c r="B11" s="43"/>
      <c r="C11" s="44"/>
      <c r="D11" s="44"/>
      <c r="E11" s="44"/>
      <c r="F11" s="44"/>
      <c r="G11" s="44"/>
      <c r="H11" s="44"/>
      <c r="I11" s="44"/>
      <c r="J11" s="44"/>
      <c r="K11" s="44"/>
      <c r="L11" s="45"/>
      <c r="N11" s="61"/>
      <c r="O11" s="47"/>
      <c r="P11" s="47"/>
      <c r="Q11" s="47"/>
      <c r="R11" s="47"/>
      <c r="S11" s="47"/>
      <c r="T11" s="47"/>
      <c r="U11" s="47"/>
      <c r="V11" s="47"/>
      <c r="W11" s="47"/>
      <c r="X11" s="48"/>
    </row>
    <row r="12" spans="2:24" ht="15.75" customHeight="1" thickBot="1">
      <c r="B12" s="43"/>
      <c r="C12" s="44"/>
      <c r="D12" s="44"/>
      <c r="E12" s="44"/>
      <c r="F12" s="44"/>
      <c r="G12" s="44"/>
      <c r="H12" s="44"/>
      <c r="I12" s="44"/>
      <c r="J12" s="44"/>
      <c r="K12" s="44"/>
      <c r="L12" s="45"/>
      <c r="N12" s="62" t="s">
        <v>526</v>
      </c>
      <c r="O12" s="47"/>
      <c r="P12" s="47"/>
      <c r="Q12" s="47"/>
      <c r="R12" s="47"/>
      <c r="S12" s="47"/>
      <c r="T12" s="47"/>
      <c r="U12" s="47"/>
      <c r="V12" s="47"/>
      <c r="W12" s="47"/>
      <c r="X12" s="48"/>
    </row>
    <row r="13" spans="2:24" ht="15.75" customHeight="1" thickBot="1">
      <c r="B13" s="43"/>
      <c r="C13" s="44"/>
      <c r="D13" s="44"/>
      <c r="E13" s="44"/>
      <c r="F13" s="44"/>
      <c r="G13" s="44"/>
      <c r="H13" s="44"/>
      <c r="I13" s="44"/>
      <c r="J13" s="44"/>
      <c r="K13" s="44"/>
      <c r="L13" s="45"/>
      <c r="N13" s="60">
        <v>0.57299999999999995</v>
      </c>
      <c r="O13" s="65">
        <v>0.57299999999999995</v>
      </c>
      <c r="P13" s="47"/>
      <c r="Q13" s="47"/>
      <c r="R13" s="47"/>
      <c r="S13" s="47"/>
      <c r="T13" s="47"/>
      <c r="U13" s="47"/>
      <c r="V13" s="47"/>
      <c r="W13" s="47"/>
      <c r="X13" s="48"/>
    </row>
    <row r="14" spans="2:24" ht="15.75" customHeight="1">
      <c r="B14" s="43"/>
      <c r="C14" s="44"/>
      <c r="D14" s="44"/>
      <c r="E14" s="44"/>
      <c r="F14" s="44"/>
      <c r="G14" s="44"/>
      <c r="H14" s="44"/>
      <c r="I14" s="44"/>
      <c r="J14" s="44"/>
      <c r="K14" s="44"/>
      <c r="L14" s="45"/>
      <c r="N14" s="61"/>
      <c r="O14" s="47"/>
      <c r="P14" s="47"/>
      <c r="Q14" s="47"/>
      <c r="R14" s="47"/>
      <c r="S14" s="47"/>
      <c r="T14" s="47"/>
      <c r="U14" s="47"/>
      <c r="V14" s="47"/>
      <c r="W14" s="47"/>
      <c r="X14" s="48"/>
    </row>
    <row r="15" spans="2:24" ht="15.75" customHeight="1" thickBot="1">
      <c r="B15" s="43"/>
      <c r="C15" s="44"/>
      <c r="D15" s="44"/>
      <c r="E15" s="44"/>
      <c r="F15" s="44"/>
      <c r="G15" s="44"/>
      <c r="H15" s="44"/>
      <c r="I15" s="44"/>
      <c r="J15" s="44"/>
      <c r="K15" s="44"/>
      <c r="L15" s="45"/>
      <c r="N15" s="62" t="s">
        <v>527</v>
      </c>
      <c r="O15" s="47"/>
      <c r="P15" s="47"/>
      <c r="Q15" s="47"/>
      <c r="R15" s="47"/>
      <c r="S15" s="47"/>
      <c r="T15" s="47"/>
      <c r="U15" s="47"/>
      <c r="V15" s="47"/>
      <c r="W15" s="47"/>
      <c r="X15" s="48"/>
    </row>
    <row r="16" spans="2:24" ht="15.75" customHeight="1" thickBot="1">
      <c r="B16" s="43"/>
      <c r="C16" s="44"/>
      <c r="D16" s="44"/>
      <c r="E16" s="44"/>
      <c r="F16" s="44"/>
      <c r="G16" s="44"/>
      <c r="H16" s="44"/>
      <c r="I16" s="44"/>
      <c r="J16" s="44"/>
      <c r="K16" s="44"/>
      <c r="L16" s="45"/>
      <c r="N16" s="60">
        <v>0.61099999999999999</v>
      </c>
      <c r="O16" s="65">
        <v>0.61099999999999999</v>
      </c>
      <c r="P16" s="47"/>
      <c r="Q16" s="47"/>
      <c r="R16" s="47"/>
      <c r="S16" s="47"/>
      <c r="T16" s="47"/>
      <c r="U16" s="47"/>
      <c r="V16" s="47"/>
      <c r="W16" s="47"/>
      <c r="X16" s="48"/>
    </row>
    <row r="17" spans="2:24" ht="15.75" customHeight="1">
      <c r="B17" s="43"/>
      <c r="C17" s="44"/>
      <c r="D17" s="44"/>
      <c r="E17" s="44"/>
      <c r="F17" s="44"/>
      <c r="G17" s="44"/>
      <c r="H17" s="44"/>
      <c r="I17" s="44"/>
      <c r="J17" s="44"/>
      <c r="K17" s="44"/>
      <c r="L17" s="45"/>
      <c r="N17" s="61"/>
      <c r="O17" s="47"/>
      <c r="P17" s="47"/>
      <c r="Q17" s="47"/>
      <c r="R17" s="47"/>
      <c r="S17" s="47"/>
      <c r="T17" s="47"/>
      <c r="U17" s="47"/>
      <c r="V17" s="47"/>
      <c r="W17" s="47"/>
      <c r="X17" s="48"/>
    </row>
    <row r="18" spans="2:24" ht="15.75" customHeight="1" thickBot="1">
      <c r="B18" s="43"/>
      <c r="C18" s="44"/>
      <c r="D18" s="44"/>
      <c r="E18" s="44"/>
      <c r="F18" s="44"/>
      <c r="G18" s="44"/>
      <c r="H18" s="44"/>
      <c r="I18" s="44"/>
      <c r="J18" s="44"/>
      <c r="K18" s="44"/>
      <c r="L18" s="45"/>
      <c r="N18" s="62" t="s">
        <v>528</v>
      </c>
      <c r="O18" s="47"/>
      <c r="P18" s="47"/>
      <c r="Q18" s="47"/>
      <c r="R18" s="47"/>
      <c r="S18" s="47"/>
      <c r="T18" s="47"/>
      <c r="U18" s="47"/>
      <c r="V18" s="47"/>
      <c r="W18" s="47"/>
      <c r="X18" s="48"/>
    </row>
    <row r="19" spans="2:24" ht="15.75" customHeight="1" thickBot="1">
      <c r="B19" s="43"/>
      <c r="C19" s="44"/>
      <c r="D19" s="44"/>
      <c r="E19" s="44"/>
      <c r="F19" s="44"/>
      <c r="G19" s="44"/>
      <c r="H19" s="44"/>
      <c r="I19" s="44"/>
      <c r="J19" s="44"/>
      <c r="K19" s="44"/>
      <c r="L19" s="45"/>
      <c r="N19" s="63">
        <f>AVERAGE(N7,N10,N13,N16)</f>
        <v>0.59549999999999992</v>
      </c>
      <c r="O19" s="64">
        <f>N19</f>
        <v>0.59549999999999992</v>
      </c>
      <c r="P19" s="47"/>
      <c r="Q19" s="47"/>
      <c r="R19" s="47"/>
      <c r="S19" s="47"/>
      <c r="T19" s="47"/>
      <c r="U19" s="47"/>
      <c r="V19" s="47"/>
      <c r="W19" s="47"/>
      <c r="X19" s="48"/>
    </row>
    <row r="20" spans="2:24" ht="15.75" customHeight="1">
      <c r="B20" s="43"/>
      <c r="C20" s="44"/>
      <c r="D20" s="44"/>
      <c r="E20" s="44"/>
      <c r="F20" s="44"/>
      <c r="G20" s="44"/>
      <c r="H20" s="44"/>
      <c r="I20" s="44"/>
      <c r="J20" s="44"/>
      <c r="K20" s="44"/>
      <c r="L20" s="45"/>
      <c r="N20" s="46"/>
      <c r="O20" s="47"/>
      <c r="P20" s="47"/>
      <c r="Q20" s="47"/>
      <c r="R20" s="47"/>
      <c r="S20" s="47"/>
      <c r="T20" s="47"/>
      <c r="U20" s="47"/>
      <c r="V20" s="47"/>
      <c r="W20" s="47"/>
      <c r="X20" s="48"/>
    </row>
    <row r="21" spans="2:24" ht="15.75" customHeight="1">
      <c r="B21" s="49"/>
      <c r="C21" s="50"/>
      <c r="D21" s="50"/>
      <c r="E21" s="50"/>
      <c r="F21" s="50"/>
      <c r="G21" s="50"/>
      <c r="H21" s="50"/>
      <c r="I21" s="50"/>
      <c r="J21" s="50"/>
      <c r="K21" s="50"/>
      <c r="L21" s="51"/>
      <c r="N21" s="46"/>
      <c r="O21" s="47"/>
      <c r="P21" s="47"/>
      <c r="Q21" s="47"/>
      <c r="R21" s="47"/>
      <c r="S21" s="47"/>
      <c r="T21" s="47"/>
      <c r="U21" s="47"/>
      <c r="V21" s="47"/>
      <c r="W21" s="47"/>
      <c r="X21" s="48"/>
    </row>
    <row r="22" spans="2:24" ht="15.75" customHeight="1">
      <c r="N22" s="46"/>
      <c r="O22" s="47"/>
      <c r="P22" s="47"/>
      <c r="Q22" s="47"/>
      <c r="R22" s="47"/>
      <c r="S22" s="47"/>
      <c r="T22" s="47"/>
      <c r="U22" s="47"/>
      <c r="V22" s="47"/>
      <c r="W22" s="47"/>
      <c r="X22" s="48"/>
    </row>
    <row r="23" spans="2:24" ht="15.75" customHeight="1">
      <c r="B23" s="114" t="s">
        <v>529</v>
      </c>
      <c r="C23" s="107"/>
      <c r="D23" s="107"/>
      <c r="E23" s="107"/>
      <c r="F23" s="107"/>
      <c r="G23" s="107"/>
      <c r="H23" s="107"/>
      <c r="I23" s="107"/>
      <c r="J23" s="107"/>
      <c r="K23" s="107"/>
      <c r="L23" s="115"/>
      <c r="N23" s="46"/>
      <c r="O23" s="47"/>
      <c r="P23" s="47"/>
      <c r="Q23" s="47"/>
      <c r="R23" s="47"/>
      <c r="S23" s="47"/>
      <c r="T23" s="47"/>
      <c r="U23" s="47"/>
      <c r="V23" s="47"/>
      <c r="W23" s="47"/>
      <c r="X23" s="48"/>
    </row>
    <row r="24" spans="2:24" ht="15.75" customHeight="1">
      <c r="B24" s="116"/>
      <c r="C24" s="109"/>
      <c r="D24" s="109"/>
      <c r="E24" s="109"/>
      <c r="F24" s="109"/>
      <c r="G24" s="109"/>
      <c r="H24" s="109"/>
      <c r="I24" s="109"/>
      <c r="J24" s="109"/>
      <c r="K24" s="109"/>
      <c r="L24" s="117"/>
      <c r="N24" s="46"/>
      <c r="O24" s="47"/>
      <c r="P24" s="47"/>
      <c r="Q24" s="47"/>
      <c r="R24" s="47"/>
      <c r="S24" s="47"/>
      <c r="T24" s="47"/>
      <c r="U24" s="47"/>
      <c r="V24" s="47"/>
      <c r="W24" s="47"/>
      <c r="X24" s="48"/>
    </row>
    <row r="25" spans="2:24" ht="15.75" customHeight="1">
      <c r="B25" s="116"/>
      <c r="C25" s="109"/>
      <c r="D25" s="109"/>
      <c r="E25" s="109"/>
      <c r="F25" s="109"/>
      <c r="G25" s="109"/>
      <c r="H25" s="109"/>
      <c r="I25" s="109"/>
      <c r="J25" s="109"/>
      <c r="K25" s="109"/>
      <c r="L25" s="117"/>
      <c r="N25" s="46"/>
      <c r="O25" s="47"/>
      <c r="P25" s="47"/>
      <c r="Q25" s="47"/>
      <c r="R25" s="47"/>
      <c r="S25" s="47"/>
      <c r="T25" s="47"/>
      <c r="U25" s="47"/>
      <c r="V25" s="47"/>
      <c r="W25" s="47"/>
      <c r="X25" s="48"/>
    </row>
    <row r="26" spans="2:24" ht="15.75" customHeight="1">
      <c r="B26" s="116"/>
      <c r="C26" s="109"/>
      <c r="D26" s="109"/>
      <c r="E26" s="109"/>
      <c r="F26" s="109"/>
      <c r="G26" s="109"/>
      <c r="H26" s="109"/>
      <c r="I26" s="109"/>
      <c r="J26" s="109"/>
      <c r="K26" s="109"/>
      <c r="L26" s="117"/>
      <c r="N26" s="46"/>
      <c r="O26" s="47"/>
      <c r="P26" s="47"/>
      <c r="Q26" s="47"/>
      <c r="R26" s="47"/>
      <c r="S26" s="47"/>
      <c r="T26" s="47"/>
      <c r="U26" s="47"/>
      <c r="V26" s="47"/>
      <c r="W26" s="47"/>
      <c r="X26" s="48"/>
    </row>
    <row r="27" spans="2:24" ht="15.75" customHeight="1">
      <c r="B27" s="116"/>
      <c r="C27" s="109"/>
      <c r="D27" s="109"/>
      <c r="E27" s="109"/>
      <c r="F27" s="109"/>
      <c r="G27" s="109"/>
      <c r="H27" s="109"/>
      <c r="I27" s="109"/>
      <c r="J27" s="109"/>
      <c r="K27" s="109"/>
      <c r="L27" s="117"/>
      <c r="N27" s="46"/>
      <c r="O27" s="47"/>
      <c r="P27" s="47"/>
      <c r="Q27" s="47"/>
      <c r="R27" s="47"/>
      <c r="S27" s="47"/>
      <c r="T27" s="47"/>
      <c r="U27" s="47"/>
      <c r="V27" s="47"/>
      <c r="W27" s="47"/>
      <c r="X27" s="48"/>
    </row>
    <row r="28" spans="2:24" ht="15.75" customHeight="1">
      <c r="B28" s="116"/>
      <c r="C28" s="109"/>
      <c r="D28" s="109"/>
      <c r="E28" s="109"/>
      <c r="F28" s="109"/>
      <c r="G28" s="109"/>
      <c r="H28" s="109"/>
      <c r="I28" s="109"/>
      <c r="J28" s="109"/>
      <c r="K28" s="109"/>
      <c r="L28" s="117"/>
      <c r="N28" s="46"/>
      <c r="O28" s="47"/>
      <c r="P28" s="47"/>
      <c r="Q28" s="47"/>
      <c r="R28" s="47"/>
      <c r="S28" s="47"/>
      <c r="T28" s="47"/>
      <c r="U28" s="47"/>
      <c r="V28" s="47"/>
      <c r="W28" s="47"/>
      <c r="X28" s="48"/>
    </row>
    <row r="29" spans="2:24" ht="15.75" customHeight="1">
      <c r="B29" s="116"/>
      <c r="C29" s="109"/>
      <c r="D29" s="109"/>
      <c r="E29" s="109"/>
      <c r="F29" s="109"/>
      <c r="G29" s="109"/>
      <c r="H29" s="109"/>
      <c r="I29" s="109"/>
      <c r="J29" s="109"/>
      <c r="K29" s="109"/>
      <c r="L29" s="117"/>
      <c r="N29" s="46"/>
      <c r="O29" s="47"/>
      <c r="P29" s="47"/>
      <c r="Q29" s="47"/>
      <c r="R29" s="47"/>
      <c r="S29" s="47"/>
      <c r="T29" s="47"/>
      <c r="U29" s="47"/>
      <c r="V29" s="47"/>
      <c r="W29" s="47"/>
      <c r="X29" s="48"/>
    </row>
    <row r="30" spans="2:24" ht="15.75" customHeight="1">
      <c r="B30" s="116"/>
      <c r="C30" s="109"/>
      <c r="D30" s="109"/>
      <c r="E30" s="109"/>
      <c r="F30" s="109"/>
      <c r="G30" s="109"/>
      <c r="H30" s="109"/>
      <c r="I30" s="109"/>
      <c r="J30" s="109"/>
      <c r="K30" s="109"/>
      <c r="L30" s="117"/>
      <c r="N30" s="46"/>
      <c r="O30" s="47"/>
      <c r="P30" s="47"/>
      <c r="Q30" s="47"/>
      <c r="R30" s="47"/>
      <c r="S30" s="47"/>
      <c r="T30" s="47"/>
      <c r="U30" s="47"/>
      <c r="V30" s="47"/>
      <c r="W30" s="47"/>
      <c r="X30" s="48"/>
    </row>
    <row r="31" spans="2:24" ht="15.75" customHeight="1">
      <c r="B31" s="116"/>
      <c r="C31" s="109"/>
      <c r="D31" s="109"/>
      <c r="E31" s="109"/>
      <c r="F31" s="109"/>
      <c r="G31" s="109"/>
      <c r="H31" s="109"/>
      <c r="I31" s="109"/>
      <c r="J31" s="109"/>
      <c r="K31" s="109"/>
      <c r="L31" s="117"/>
      <c r="N31" s="46"/>
      <c r="O31" s="47"/>
      <c r="P31" s="47"/>
      <c r="Q31" s="47"/>
      <c r="R31" s="47"/>
      <c r="S31" s="47"/>
      <c r="T31" s="47"/>
      <c r="U31" s="47"/>
      <c r="V31" s="47"/>
      <c r="W31" s="47"/>
      <c r="X31" s="48"/>
    </row>
    <row r="32" spans="2:24" ht="15.75" customHeight="1">
      <c r="B32" s="116"/>
      <c r="C32" s="109"/>
      <c r="D32" s="109"/>
      <c r="E32" s="109"/>
      <c r="F32" s="109"/>
      <c r="G32" s="109"/>
      <c r="H32" s="109"/>
      <c r="I32" s="109"/>
      <c r="J32" s="109"/>
      <c r="K32" s="109"/>
      <c r="L32" s="117"/>
      <c r="N32" s="46"/>
      <c r="O32" s="47"/>
      <c r="P32" s="47"/>
      <c r="Q32" s="47"/>
      <c r="R32" s="47"/>
      <c r="S32" s="47"/>
      <c r="T32" s="47"/>
      <c r="U32" s="47"/>
      <c r="V32" s="47"/>
      <c r="W32" s="47"/>
      <c r="X32" s="48"/>
    </row>
    <row r="33" spans="2:24" ht="15.75" customHeight="1">
      <c r="B33" s="118"/>
      <c r="C33" s="119"/>
      <c r="D33" s="119"/>
      <c r="E33" s="119"/>
      <c r="F33" s="119"/>
      <c r="G33" s="119"/>
      <c r="H33" s="119"/>
      <c r="I33" s="119"/>
      <c r="J33" s="119"/>
      <c r="K33" s="119"/>
      <c r="L33" s="120"/>
      <c r="N33" s="46"/>
      <c r="O33" s="47"/>
      <c r="P33" s="47"/>
      <c r="Q33" s="47"/>
      <c r="R33" s="47"/>
      <c r="S33" s="47"/>
      <c r="T33" s="47"/>
      <c r="U33" s="47"/>
      <c r="V33" s="47"/>
      <c r="W33" s="47"/>
      <c r="X33" s="48"/>
    </row>
    <row r="34" spans="2:24" ht="15.75" customHeight="1">
      <c r="N34" s="46"/>
      <c r="O34" s="47"/>
      <c r="P34" s="47"/>
      <c r="Q34" s="47"/>
      <c r="R34" s="47"/>
      <c r="S34" s="47"/>
      <c r="T34" s="47"/>
      <c r="U34" s="47"/>
      <c r="V34" s="47"/>
      <c r="W34" s="47"/>
      <c r="X34" s="48"/>
    </row>
    <row r="35" spans="2:24" ht="15.75" customHeight="1">
      <c r="B35" s="121" t="str">
        <f>"你總共寫了"&amp;LEN(B23)&amp;"個文字"</f>
        <v>你總共寫了92個文字</v>
      </c>
      <c r="C35" s="106"/>
      <c r="D35" s="106"/>
      <c r="E35" s="106"/>
      <c r="F35" s="106"/>
      <c r="G35" s="106"/>
      <c r="H35" s="106"/>
      <c r="I35" s="106"/>
      <c r="J35" s="106"/>
      <c r="K35" s="106"/>
      <c r="L35" s="104"/>
      <c r="N35" s="52"/>
      <c r="O35" s="53"/>
      <c r="P35" s="53"/>
      <c r="Q35" s="53"/>
      <c r="R35" s="53"/>
      <c r="S35" s="53"/>
      <c r="T35" s="53"/>
      <c r="U35" s="53"/>
      <c r="V35" s="53"/>
      <c r="W35" s="53"/>
      <c r="X35" s="54"/>
    </row>
    <row r="36" spans="2:24" ht="15.75" customHeight="1"/>
    <row r="37" spans="2:24" ht="15.75" customHeight="1"/>
    <row r="38" spans="2:24" ht="15.75" customHeight="1"/>
    <row r="39" spans="2:24" ht="15.75" customHeight="1"/>
    <row r="40" spans="2:24" ht="15.75" customHeight="1"/>
    <row r="41" spans="2:24" ht="15.75" customHeight="1"/>
    <row r="42" spans="2:24" ht="15.75" customHeight="1"/>
    <row r="43" spans="2:24" ht="15.75" customHeight="1"/>
    <row r="44" spans="2:24" ht="15.75" customHeight="1"/>
    <row r="45" spans="2:24" ht="15.75" customHeight="1"/>
    <row r="46" spans="2:24" ht="15.75" customHeight="1"/>
    <row r="47" spans="2:24" ht="15.75" customHeight="1"/>
    <row r="48" spans="2:2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5:L5"/>
    <mergeCell ref="N5:X5"/>
    <mergeCell ref="B23:L33"/>
    <mergeCell ref="B35:L35"/>
  </mergeCells>
  <phoneticPr fontId="16" type="noConversion"/>
  <conditionalFormatting sqref="O13 O16 O7 O10">
    <cfRule type="dataBar" priority="3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{53BB056E-7267-41CF-ACC8-E368A188D48D}</x14:id>
        </ext>
      </extLst>
    </cfRule>
  </conditionalFormatting>
  <conditionalFormatting sqref="O10 O7 O13 O16 O1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{17DCE662-59A5-4FBD-A61D-CE24B6D68D1C}</x14:id>
        </ext>
      </extLst>
    </cfRule>
  </conditionalFormatting>
  <conditionalFormatting sqref="O10 O7 O13 O16 O19">
    <cfRule type="dataBar" priority="1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{FD549814-5653-4D1E-A620-EF555A89F1AE}</x14:id>
        </ext>
      </extLst>
    </cfRule>
  </conditionalFormatting>
  <pageMargins left="0.7" right="0.7" top="0.75" bottom="0.75" header="0" footer="0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3BB056E-7267-41CF-ACC8-E368A188D4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O13 O16 O7 O10</xm:sqref>
        </x14:conditionalFormatting>
        <x14:conditionalFormatting xmlns:xm="http://schemas.microsoft.com/office/excel/2006/main">
          <x14:cfRule type="dataBar" id="{17DCE662-59A5-4FBD-A61D-CE24B6D68D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O10 O7 O13 O16 O19</xm:sqref>
        </x14:conditionalFormatting>
        <x14:conditionalFormatting xmlns:xm="http://schemas.microsoft.com/office/excel/2006/main">
          <x14:cfRule type="dataBar" id="{FD549814-5653-4D1E-A620-EF555A89F1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O10 O7 O13 O16 O19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X1000"/>
  <sheetViews>
    <sheetView workbookViewId="0">
      <selection activeCell="N3" sqref="N3"/>
    </sheetView>
  </sheetViews>
  <sheetFormatPr defaultColWidth="11.19921875" defaultRowHeight="15" customHeight="1"/>
  <cols>
    <col min="1" max="12" width="6.69921875" customWidth="1"/>
    <col min="13" max="13" width="9.09765625" customWidth="1"/>
    <col min="14" max="14" width="11" customWidth="1"/>
    <col min="15" max="15" width="10.296875" customWidth="1"/>
    <col min="16" max="16" width="11.69921875" customWidth="1"/>
    <col min="17" max="26" width="6.69921875" customWidth="1"/>
  </cols>
  <sheetData>
    <row r="1" spans="2:24" ht="15.75" customHeight="1"/>
    <row r="2" spans="2:24" ht="15.75" customHeight="1"/>
    <row r="3" spans="2:24" ht="15.75" customHeight="1">
      <c r="B3" s="108" t="s">
        <v>509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</row>
    <row r="4" spans="2:24" ht="15.75" customHeight="1" thickBot="1"/>
    <row r="5" spans="2:24" ht="15.75" customHeight="1" thickBot="1">
      <c r="B5" s="110" t="s">
        <v>510</v>
      </c>
      <c r="C5" s="106"/>
      <c r="D5" s="106"/>
      <c r="E5" s="106"/>
      <c r="F5" s="106"/>
      <c r="G5" s="106"/>
      <c r="H5" s="106"/>
      <c r="I5" s="106"/>
      <c r="J5" s="106"/>
      <c r="K5" s="106"/>
      <c r="L5" s="104"/>
      <c r="N5" s="111" t="s">
        <v>511</v>
      </c>
      <c r="O5" s="112"/>
      <c r="P5" s="112"/>
      <c r="Q5" s="112"/>
      <c r="R5" s="112"/>
      <c r="S5" s="112"/>
      <c r="T5" s="112"/>
      <c r="U5" s="112"/>
      <c r="V5" s="112"/>
      <c r="W5" s="112"/>
      <c r="X5" s="113"/>
    </row>
    <row r="6" spans="2:24" ht="15.75" customHeight="1" thickBot="1">
      <c r="B6" s="43"/>
      <c r="C6" s="44"/>
      <c r="D6" s="44"/>
      <c r="E6" s="44"/>
      <c r="F6" s="44"/>
      <c r="G6" s="44"/>
      <c r="H6" s="44"/>
      <c r="I6" s="44"/>
      <c r="J6" s="44"/>
      <c r="K6" s="44"/>
      <c r="L6" s="45"/>
      <c r="N6" s="70" t="s">
        <v>71</v>
      </c>
      <c r="O6" s="70" t="s">
        <v>72</v>
      </c>
      <c r="P6" s="70" t="s">
        <v>558</v>
      </c>
      <c r="Q6" s="47"/>
      <c r="R6" s="47"/>
      <c r="S6" s="47"/>
      <c r="T6" s="47"/>
      <c r="U6" s="47"/>
      <c r="V6" s="47"/>
      <c r="W6" s="47"/>
      <c r="X6" s="48"/>
    </row>
    <row r="7" spans="2:24" ht="15.75" customHeight="1" thickBot="1">
      <c r="B7" s="43"/>
      <c r="C7" s="44"/>
      <c r="D7" s="44"/>
      <c r="E7" s="44"/>
      <c r="F7" s="44"/>
      <c r="G7" s="44"/>
      <c r="H7" s="44"/>
      <c r="I7" s="44"/>
      <c r="J7" s="44"/>
      <c r="K7" s="44"/>
      <c r="L7" s="45"/>
      <c r="N7" s="70" t="s">
        <v>75</v>
      </c>
      <c r="O7" s="70" t="s">
        <v>76</v>
      </c>
      <c r="P7" s="70">
        <f>SUMIF(銷售總表!$C:$C,門市!$A2,銷售總表!H:H)</f>
        <v>10905601</v>
      </c>
      <c r="Q7" s="47"/>
      <c r="R7" s="47"/>
      <c r="S7" s="47"/>
      <c r="T7" s="47"/>
      <c r="U7" s="47"/>
      <c r="V7" s="47"/>
      <c r="W7" s="47"/>
      <c r="X7" s="48"/>
    </row>
    <row r="8" spans="2:24" ht="15.75" customHeight="1" thickBot="1">
      <c r="B8" s="43"/>
      <c r="C8" s="44"/>
      <c r="D8" s="44"/>
      <c r="E8" s="44"/>
      <c r="F8" s="44"/>
      <c r="G8" s="44"/>
      <c r="H8" s="44"/>
      <c r="I8" s="44"/>
      <c r="J8" s="44"/>
      <c r="K8" s="44"/>
      <c r="L8" s="45"/>
      <c r="N8" s="70" t="s">
        <v>75</v>
      </c>
      <c r="O8" s="70" t="s">
        <v>77</v>
      </c>
      <c r="P8" s="70">
        <f>SUMIF(銷售總表!$C:$C,門市!$A3,銷售總表!H:H)</f>
        <v>13347933</v>
      </c>
      <c r="Q8" s="47"/>
      <c r="R8" s="47"/>
      <c r="S8" s="47"/>
      <c r="T8" s="47"/>
      <c r="U8" s="47"/>
      <c r="V8" s="47"/>
      <c r="W8" s="47"/>
      <c r="X8" s="48"/>
    </row>
    <row r="9" spans="2:24" ht="15.75" customHeight="1" thickBot="1">
      <c r="B9" s="43"/>
      <c r="C9" s="44"/>
      <c r="D9" s="44"/>
      <c r="E9" s="44"/>
      <c r="F9" s="44"/>
      <c r="G9" s="44"/>
      <c r="H9" s="44"/>
      <c r="I9" s="44"/>
      <c r="J9" s="44"/>
      <c r="K9" s="44"/>
      <c r="L9" s="45"/>
      <c r="N9" s="70" t="s">
        <v>75</v>
      </c>
      <c r="O9" s="70" t="s">
        <v>78</v>
      </c>
      <c r="P9" s="70">
        <f>SUMIF(銷售總表!$C:$C,門市!$A4,銷售總表!H:H)</f>
        <v>13274079</v>
      </c>
      <c r="Q9" s="47"/>
      <c r="R9" s="47"/>
      <c r="S9" s="47"/>
      <c r="T9" s="47"/>
      <c r="U9" s="47"/>
      <c r="V9" s="47"/>
      <c r="W9" s="47"/>
      <c r="X9" s="48"/>
    </row>
    <row r="10" spans="2:24" ht="15.75" customHeight="1" thickBot="1">
      <c r="B10" s="43"/>
      <c r="C10" s="44"/>
      <c r="D10" s="44"/>
      <c r="E10" s="44"/>
      <c r="F10" s="44"/>
      <c r="G10" s="44"/>
      <c r="H10" s="44"/>
      <c r="I10" s="44"/>
      <c r="J10" s="44"/>
      <c r="K10" s="44"/>
      <c r="L10" s="45"/>
      <c r="N10" s="70" t="s">
        <v>75</v>
      </c>
      <c r="O10" s="70" t="s">
        <v>79</v>
      </c>
      <c r="P10" s="70">
        <f>SUMIF(銷售總表!$C:$C,門市!$A5,銷售總表!H:H)</f>
        <v>17753474</v>
      </c>
      <c r="Q10" s="47"/>
      <c r="R10" s="47"/>
      <c r="S10" s="47"/>
      <c r="T10" s="47"/>
      <c r="U10" s="47"/>
      <c r="V10" s="47"/>
      <c r="W10" s="47"/>
      <c r="X10" s="48"/>
    </row>
    <row r="11" spans="2:24" ht="15.75" customHeight="1" thickBot="1">
      <c r="B11" s="43"/>
      <c r="C11" s="44"/>
      <c r="D11" s="44"/>
      <c r="E11" s="44"/>
      <c r="F11" s="44"/>
      <c r="G11" s="44"/>
      <c r="H11" s="44"/>
      <c r="I11" s="44"/>
      <c r="J11" s="44"/>
      <c r="K11" s="44"/>
      <c r="L11" s="45"/>
      <c r="N11" s="70" t="s">
        <v>75</v>
      </c>
      <c r="O11" s="70" t="s">
        <v>80</v>
      </c>
      <c r="P11" s="70">
        <f>SUMIF(銷售總表!$C:$C,門市!$A6,銷售總表!H:H)</f>
        <v>23205088</v>
      </c>
      <c r="Q11" s="47"/>
      <c r="R11" s="47"/>
      <c r="S11" s="47"/>
      <c r="T11" s="47"/>
      <c r="U11" s="47"/>
      <c r="V11" s="47"/>
      <c r="W11" s="47"/>
      <c r="X11" s="48"/>
    </row>
    <row r="12" spans="2:24" ht="15.75" customHeight="1" thickBot="1">
      <c r="B12" s="43"/>
      <c r="C12" s="44"/>
      <c r="D12" s="44"/>
      <c r="E12" s="44"/>
      <c r="F12" s="44"/>
      <c r="G12" s="44"/>
      <c r="H12" s="44"/>
      <c r="I12" s="44"/>
      <c r="J12" s="44"/>
      <c r="K12" s="44"/>
      <c r="L12" s="45"/>
      <c r="N12" s="70" t="s">
        <v>75</v>
      </c>
      <c r="O12" s="70" t="s">
        <v>81</v>
      </c>
      <c r="P12" s="70">
        <f>SUMIF(銷售總表!$C:$C,門市!$A7,銷售總表!H:H)</f>
        <v>12916813</v>
      </c>
      <c r="Q12" s="47"/>
      <c r="R12" s="47"/>
      <c r="S12" s="47"/>
      <c r="T12" s="47"/>
      <c r="U12" s="47"/>
      <c r="V12" s="47"/>
      <c r="W12" s="47"/>
      <c r="X12" s="48"/>
    </row>
    <row r="13" spans="2:24" ht="15.75" customHeight="1" thickBot="1">
      <c r="B13" s="43"/>
      <c r="C13" s="44"/>
      <c r="D13" s="44"/>
      <c r="E13" s="44"/>
      <c r="F13" s="44"/>
      <c r="G13" s="44"/>
      <c r="H13" s="44"/>
      <c r="I13" s="44"/>
      <c r="J13" s="44"/>
      <c r="K13" s="44"/>
      <c r="L13" s="45"/>
      <c r="N13" s="70" t="s">
        <v>75</v>
      </c>
      <c r="O13" s="70" t="s">
        <v>82</v>
      </c>
      <c r="P13" s="70">
        <f>SUMIF(銷售總表!$C:$C,門市!$A8,銷售總表!H:H)</f>
        <v>19532769</v>
      </c>
      <c r="Q13" s="47"/>
      <c r="R13" s="47"/>
      <c r="S13" s="47"/>
      <c r="T13" s="47"/>
      <c r="U13" s="47"/>
      <c r="V13" s="47"/>
      <c r="W13" s="47"/>
      <c r="X13" s="48"/>
    </row>
    <row r="14" spans="2:24" ht="15.75" customHeight="1" thickBot="1">
      <c r="B14" s="43"/>
      <c r="C14" s="44"/>
      <c r="D14" s="44"/>
      <c r="E14" s="44"/>
      <c r="F14" s="44"/>
      <c r="G14" s="44"/>
      <c r="H14" s="44"/>
      <c r="I14" s="44"/>
      <c r="J14" s="44"/>
      <c r="K14" s="44"/>
      <c r="L14" s="45"/>
      <c r="N14" s="70" t="s">
        <v>75</v>
      </c>
      <c r="O14" s="70" t="s">
        <v>83</v>
      </c>
      <c r="P14" s="70">
        <f>SUMIF(銷售總表!$C:$C,門市!$A9,銷售總表!H:H)</f>
        <v>13881548</v>
      </c>
      <c r="Q14" s="47"/>
      <c r="R14" s="47"/>
      <c r="S14" s="47"/>
      <c r="T14" s="47"/>
      <c r="U14" s="47"/>
      <c r="V14" s="47"/>
      <c r="W14" s="47"/>
      <c r="X14" s="48"/>
    </row>
    <row r="15" spans="2:24" ht="15.75" customHeight="1" thickBot="1">
      <c r="B15" s="43"/>
      <c r="C15" s="44"/>
      <c r="D15" s="44"/>
      <c r="E15" s="44"/>
      <c r="F15" s="44"/>
      <c r="G15" s="44"/>
      <c r="H15" s="44"/>
      <c r="I15" s="44"/>
      <c r="J15" s="44"/>
      <c r="K15" s="44"/>
      <c r="L15" s="45"/>
      <c r="N15" s="70" t="s">
        <v>75</v>
      </c>
      <c r="O15" s="70" t="s">
        <v>84</v>
      </c>
      <c r="P15" s="70">
        <f>SUMIF(銷售總表!$C:$C,門市!$A10,銷售總表!H:H)</f>
        <v>20598257</v>
      </c>
      <c r="Q15" s="47"/>
      <c r="R15" s="47"/>
      <c r="S15" s="47"/>
      <c r="T15" s="47"/>
      <c r="U15" s="47"/>
      <c r="V15" s="47"/>
      <c r="W15" s="47"/>
      <c r="X15" s="48"/>
    </row>
    <row r="16" spans="2:24" ht="15.75" customHeight="1" thickBot="1">
      <c r="B16" s="43"/>
      <c r="C16" s="44"/>
      <c r="D16" s="44"/>
      <c r="E16" s="44"/>
      <c r="F16" s="44"/>
      <c r="G16" s="44"/>
      <c r="H16" s="44"/>
      <c r="I16" s="44"/>
      <c r="J16" s="44"/>
      <c r="K16" s="44"/>
      <c r="L16" s="45"/>
      <c r="N16" s="70" t="s">
        <v>75</v>
      </c>
      <c r="O16" s="70" t="s">
        <v>85</v>
      </c>
      <c r="P16" s="70">
        <f>SUMIF(銷售總表!$C:$C,門市!$A11,銷售總表!H:H)</f>
        <v>18081853</v>
      </c>
      <c r="Q16" s="47"/>
      <c r="R16" s="47"/>
      <c r="S16" s="47"/>
      <c r="T16" s="47"/>
      <c r="U16" s="47"/>
      <c r="V16" s="47"/>
      <c r="W16" s="47"/>
      <c r="X16" s="48"/>
    </row>
    <row r="17" spans="2:24" ht="15.75" customHeight="1" thickBot="1">
      <c r="B17" s="43"/>
      <c r="C17" s="44"/>
      <c r="D17" s="44"/>
      <c r="E17" s="44"/>
      <c r="F17" s="44"/>
      <c r="G17" s="44"/>
      <c r="H17" s="44"/>
      <c r="I17" s="44"/>
      <c r="J17" s="44"/>
      <c r="K17" s="44"/>
      <c r="L17" s="45"/>
      <c r="N17" s="70" t="s">
        <v>75</v>
      </c>
      <c r="O17" s="70" t="s">
        <v>86</v>
      </c>
      <c r="P17" s="70">
        <f>SUMIF(銷售總表!$C:$C,門市!$A12,銷售總表!H:H)</f>
        <v>13542941</v>
      </c>
      <c r="Q17" s="47"/>
      <c r="R17" s="47"/>
      <c r="S17" s="47"/>
      <c r="T17" s="47"/>
      <c r="U17" s="47"/>
      <c r="V17" s="47"/>
      <c r="W17" s="47"/>
      <c r="X17" s="48"/>
    </row>
    <row r="18" spans="2:24" ht="15.75" customHeight="1" thickBot="1">
      <c r="B18" s="43"/>
      <c r="C18" s="44"/>
      <c r="D18" s="44"/>
      <c r="E18" s="44"/>
      <c r="F18" s="44"/>
      <c r="G18" s="44"/>
      <c r="H18" s="44"/>
      <c r="I18" s="44"/>
      <c r="J18" s="44"/>
      <c r="K18" s="44"/>
      <c r="L18" s="45"/>
      <c r="N18" s="70" t="s">
        <v>75</v>
      </c>
      <c r="O18" s="70" t="s">
        <v>87</v>
      </c>
      <c r="P18" s="70">
        <f>SUMIF(銷售總表!$C:$C,門市!$A13,銷售總表!H:H)</f>
        <v>16317336</v>
      </c>
      <c r="Q18" s="47"/>
      <c r="R18" s="47"/>
      <c r="S18" s="47"/>
      <c r="T18" s="47"/>
      <c r="U18" s="47"/>
      <c r="V18" s="47"/>
      <c r="W18" s="47"/>
      <c r="X18" s="48"/>
    </row>
    <row r="19" spans="2:24" ht="15.75" customHeight="1">
      <c r="B19" s="43"/>
      <c r="C19" s="44"/>
      <c r="D19" s="44"/>
      <c r="E19" s="44"/>
      <c r="F19" s="44"/>
      <c r="G19" s="44"/>
      <c r="H19" s="44"/>
      <c r="I19" s="44"/>
      <c r="J19" s="44"/>
      <c r="K19" s="44"/>
      <c r="L19" s="45"/>
      <c r="N19" s="102"/>
      <c r="O19" s="47"/>
      <c r="P19" s="47"/>
      <c r="Q19" s="47"/>
      <c r="R19" s="47"/>
      <c r="S19" s="47"/>
      <c r="T19" s="47"/>
      <c r="U19" s="47"/>
      <c r="V19" s="47"/>
      <c r="W19" s="47"/>
      <c r="X19" s="48"/>
    </row>
    <row r="20" spans="2:24" ht="15.75" customHeight="1">
      <c r="B20" s="43"/>
      <c r="C20" s="44"/>
      <c r="D20" s="44"/>
      <c r="E20" s="44"/>
      <c r="F20" s="44"/>
      <c r="G20" s="44"/>
      <c r="H20" s="44"/>
      <c r="I20" s="44"/>
      <c r="J20" s="44"/>
      <c r="K20" s="44"/>
      <c r="L20" s="45"/>
      <c r="N20" s="102"/>
      <c r="O20" s="47"/>
      <c r="P20" s="47"/>
      <c r="Q20" s="47"/>
      <c r="R20" s="47"/>
      <c r="S20" s="47"/>
      <c r="T20" s="47"/>
      <c r="U20" s="47"/>
      <c r="V20" s="47"/>
      <c r="W20" s="47"/>
      <c r="X20" s="48"/>
    </row>
    <row r="21" spans="2:24" ht="15.75" customHeight="1" thickBot="1">
      <c r="B21" s="49"/>
      <c r="C21" s="50"/>
      <c r="D21" s="50"/>
      <c r="E21" s="50"/>
      <c r="F21" s="50"/>
      <c r="G21" s="50"/>
      <c r="H21" s="50"/>
      <c r="I21" s="50"/>
      <c r="J21" s="50"/>
      <c r="K21" s="50"/>
      <c r="L21" s="51"/>
      <c r="N21" s="102"/>
      <c r="O21" s="47"/>
      <c r="P21" s="47"/>
      <c r="Q21" s="47"/>
      <c r="R21" s="47"/>
      <c r="S21" s="47"/>
      <c r="T21" s="47"/>
      <c r="U21" s="47"/>
      <c r="V21" s="47"/>
      <c r="W21" s="47"/>
      <c r="X21" s="48"/>
    </row>
    <row r="22" spans="2:24" ht="15.75" customHeight="1" thickBot="1">
      <c r="N22" s="102"/>
      <c r="O22" s="47"/>
      <c r="P22" s="47"/>
      <c r="Q22" s="47"/>
      <c r="R22" s="47"/>
      <c r="S22" s="47"/>
      <c r="T22" s="47"/>
      <c r="U22" s="47"/>
      <c r="V22" s="47"/>
      <c r="W22" s="47"/>
      <c r="X22" s="48"/>
    </row>
    <row r="23" spans="2:24" ht="15.75" customHeight="1">
      <c r="B23" s="114" t="s">
        <v>548</v>
      </c>
      <c r="C23" s="107"/>
      <c r="D23" s="107"/>
      <c r="E23" s="107"/>
      <c r="F23" s="107"/>
      <c r="G23" s="107"/>
      <c r="H23" s="107"/>
      <c r="I23" s="107"/>
      <c r="J23" s="107"/>
      <c r="K23" s="107"/>
      <c r="L23" s="115"/>
      <c r="N23" s="102"/>
      <c r="O23" s="47"/>
      <c r="P23" s="47"/>
      <c r="Q23" s="47"/>
      <c r="R23" s="47"/>
      <c r="S23" s="47"/>
      <c r="T23" s="47"/>
      <c r="U23" s="47"/>
      <c r="V23" s="47"/>
      <c r="W23" s="47"/>
      <c r="X23" s="48"/>
    </row>
    <row r="24" spans="2:24" ht="15.75" customHeight="1">
      <c r="B24" s="116"/>
      <c r="C24" s="109"/>
      <c r="D24" s="109"/>
      <c r="E24" s="109"/>
      <c r="F24" s="109"/>
      <c r="G24" s="109"/>
      <c r="H24" s="109"/>
      <c r="I24" s="109"/>
      <c r="J24" s="109"/>
      <c r="K24" s="109"/>
      <c r="L24" s="117"/>
      <c r="N24" s="102"/>
      <c r="O24" s="47"/>
      <c r="P24" s="47"/>
      <c r="Q24" s="47"/>
      <c r="R24" s="47"/>
      <c r="S24" s="47"/>
      <c r="T24" s="47"/>
      <c r="U24" s="47"/>
      <c r="V24" s="47"/>
      <c r="W24" s="47"/>
      <c r="X24" s="48"/>
    </row>
    <row r="25" spans="2:24" ht="15.75" customHeight="1">
      <c r="B25" s="116"/>
      <c r="C25" s="109"/>
      <c r="D25" s="109"/>
      <c r="E25" s="109"/>
      <c r="F25" s="109"/>
      <c r="G25" s="109"/>
      <c r="H25" s="109"/>
      <c r="I25" s="109"/>
      <c r="J25" s="109"/>
      <c r="K25" s="109"/>
      <c r="L25" s="117"/>
      <c r="N25" s="102"/>
      <c r="O25" s="47"/>
      <c r="P25" s="47"/>
      <c r="Q25" s="47"/>
      <c r="R25" s="47"/>
      <c r="S25" s="47"/>
      <c r="T25" s="47"/>
      <c r="U25" s="47"/>
      <c r="V25" s="47"/>
      <c r="W25" s="47"/>
      <c r="X25" s="48"/>
    </row>
    <row r="26" spans="2:24" ht="15.75" customHeight="1">
      <c r="B26" s="116"/>
      <c r="C26" s="109"/>
      <c r="D26" s="109"/>
      <c r="E26" s="109"/>
      <c r="F26" s="109"/>
      <c r="G26" s="109"/>
      <c r="H26" s="109"/>
      <c r="I26" s="109"/>
      <c r="J26" s="109"/>
      <c r="K26" s="109"/>
      <c r="L26" s="117"/>
      <c r="N26" s="46"/>
      <c r="O26" s="47"/>
      <c r="P26" s="47"/>
      <c r="Q26" s="47"/>
      <c r="R26" s="47"/>
      <c r="S26" s="47"/>
      <c r="T26" s="47"/>
      <c r="U26" s="47"/>
      <c r="V26" s="47"/>
      <c r="W26" s="47"/>
      <c r="X26" s="48"/>
    </row>
    <row r="27" spans="2:24" ht="15.75" customHeight="1">
      <c r="B27" s="116"/>
      <c r="C27" s="109"/>
      <c r="D27" s="109"/>
      <c r="E27" s="109"/>
      <c r="F27" s="109"/>
      <c r="G27" s="109"/>
      <c r="H27" s="109"/>
      <c r="I27" s="109"/>
      <c r="J27" s="109"/>
      <c r="K27" s="109"/>
      <c r="L27" s="117"/>
      <c r="N27" s="46"/>
      <c r="O27" s="47"/>
      <c r="P27" s="47"/>
      <c r="Q27" s="47"/>
      <c r="R27" s="47"/>
      <c r="S27" s="47"/>
      <c r="T27" s="47"/>
      <c r="U27" s="47"/>
      <c r="V27" s="47"/>
      <c r="W27" s="47"/>
      <c r="X27" s="48"/>
    </row>
    <row r="28" spans="2:24" ht="15.75" customHeight="1">
      <c r="B28" s="116"/>
      <c r="C28" s="109"/>
      <c r="D28" s="109"/>
      <c r="E28" s="109"/>
      <c r="F28" s="109"/>
      <c r="G28" s="109"/>
      <c r="H28" s="109"/>
      <c r="I28" s="109"/>
      <c r="J28" s="109"/>
      <c r="K28" s="109"/>
      <c r="L28" s="117"/>
      <c r="N28" s="46"/>
      <c r="O28" s="47"/>
      <c r="P28" s="47"/>
      <c r="Q28" s="47"/>
      <c r="R28" s="47"/>
      <c r="S28" s="47"/>
      <c r="T28" s="47"/>
      <c r="U28" s="47"/>
      <c r="V28" s="47"/>
      <c r="W28" s="47"/>
      <c r="X28" s="48"/>
    </row>
    <row r="29" spans="2:24" ht="15.75" customHeight="1">
      <c r="B29" s="116"/>
      <c r="C29" s="109"/>
      <c r="D29" s="109"/>
      <c r="E29" s="109"/>
      <c r="F29" s="109"/>
      <c r="G29" s="109"/>
      <c r="H29" s="109"/>
      <c r="I29" s="109"/>
      <c r="J29" s="109"/>
      <c r="K29" s="109"/>
      <c r="L29" s="117"/>
      <c r="N29" s="46"/>
      <c r="O29" s="47"/>
      <c r="P29" s="47"/>
      <c r="Q29" s="47"/>
      <c r="R29" s="47"/>
      <c r="S29" s="47"/>
      <c r="T29" s="47"/>
      <c r="U29" s="47"/>
      <c r="V29" s="47"/>
      <c r="W29" s="47"/>
      <c r="X29" s="48"/>
    </row>
    <row r="30" spans="2:24" ht="15.75" customHeight="1">
      <c r="B30" s="116"/>
      <c r="C30" s="109"/>
      <c r="D30" s="109"/>
      <c r="E30" s="109"/>
      <c r="F30" s="109"/>
      <c r="G30" s="109"/>
      <c r="H30" s="109"/>
      <c r="I30" s="109"/>
      <c r="J30" s="109"/>
      <c r="K30" s="109"/>
      <c r="L30" s="117"/>
      <c r="N30" s="46"/>
      <c r="O30" s="47"/>
      <c r="P30" s="47"/>
      <c r="Q30" s="47"/>
      <c r="R30" s="47"/>
      <c r="S30" s="47"/>
      <c r="T30" s="47"/>
      <c r="U30" s="47"/>
      <c r="V30" s="47"/>
      <c r="W30" s="47"/>
      <c r="X30" s="48"/>
    </row>
    <row r="31" spans="2:24" ht="15.75" customHeight="1">
      <c r="B31" s="116"/>
      <c r="C31" s="109"/>
      <c r="D31" s="109"/>
      <c r="E31" s="109"/>
      <c r="F31" s="109"/>
      <c r="G31" s="109"/>
      <c r="H31" s="109"/>
      <c r="I31" s="109"/>
      <c r="J31" s="109"/>
      <c r="K31" s="109"/>
      <c r="L31" s="117"/>
      <c r="N31" s="46"/>
      <c r="O31" s="47"/>
      <c r="P31" s="47"/>
      <c r="Q31" s="47"/>
      <c r="R31" s="47"/>
      <c r="S31" s="47"/>
      <c r="T31" s="47"/>
      <c r="U31" s="47"/>
      <c r="V31" s="47"/>
      <c r="W31" s="47"/>
      <c r="X31" s="48"/>
    </row>
    <row r="32" spans="2:24" ht="15.75" customHeight="1">
      <c r="B32" s="116"/>
      <c r="C32" s="109"/>
      <c r="D32" s="109"/>
      <c r="E32" s="109"/>
      <c r="F32" s="109"/>
      <c r="G32" s="109"/>
      <c r="H32" s="109"/>
      <c r="I32" s="109"/>
      <c r="J32" s="109"/>
      <c r="K32" s="109"/>
      <c r="L32" s="117"/>
      <c r="N32" s="46"/>
      <c r="O32" s="47"/>
      <c r="P32" s="47"/>
      <c r="Q32" s="47"/>
      <c r="R32" s="47"/>
      <c r="S32" s="47"/>
      <c r="T32" s="47"/>
      <c r="U32" s="47"/>
      <c r="V32" s="47"/>
      <c r="W32" s="47"/>
      <c r="X32" s="48"/>
    </row>
    <row r="33" spans="2:24" ht="15.75" customHeight="1">
      <c r="B33" s="116"/>
      <c r="C33" s="109"/>
      <c r="D33" s="109"/>
      <c r="E33" s="109"/>
      <c r="F33" s="109"/>
      <c r="G33" s="109"/>
      <c r="H33" s="109"/>
      <c r="I33" s="109"/>
      <c r="J33" s="109"/>
      <c r="K33" s="109"/>
      <c r="L33" s="117"/>
      <c r="N33" s="46"/>
      <c r="O33" s="47"/>
      <c r="P33" s="47"/>
      <c r="Q33" s="47"/>
      <c r="R33" s="47"/>
      <c r="S33" s="47"/>
      <c r="T33" s="47"/>
      <c r="U33" s="47"/>
      <c r="V33" s="47"/>
      <c r="W33" s="47"/>
      <c r="X33" s="48"/>
    </row>
    <row r="34" spans="2:24" ht="15.75" customHeight="1">
      <c r="B34" s="116"/>
      <c r="C34" s="109"/>
      <c r="D34" s="109"/>
      <c r="E34" s="109"/>
      <c r="F34" s="109"/>
      <c r="G34" s="109"/>
      <c r="H34" s="109"/>
      <c r="I34" s="109"/>
      <c r="J34" s="109"/>
      <c r="K34" s="109"/>
      <c r="L34" s="117"/>
      <c r="N34" s="46"/>
      <c r="O34" s="47"/>
      <c r="P34" s="47"/>
      <c r="Q34" s="47"/>
      <c r="R34" s="47"/>
      <c r="S34" s="47"/>
      <c r="T34" s="47"/>
      <c r="U34" s="47"/>
      <c r="V34" s="47"/>
      <c r="W34" s="47"/>
      <c r="X34" s="48"/>
    </row>
    <row r="35" spans="2:24" ht="15.75" customHeight="1">
      <c r="B35" s="118"/>
      <c r="C35" s="119"/>
      <c r="D35" s="119"/>
      <c r="E35" s="119"/>
      <c r="F35" s="119"/>
      <c r="G35" s="119"/>
      <c r="H35" s="119"/>
      <c r="I35" s="119"/>
      <c r="J35" s="119"/>
      <c r="K35" s="119"/>
      <c r="L35" s="120"/>
      <c r="N35" s="52"/>
      <c r="O35" s="53"/>
      <c r="P35" s="53"/>
      <c r="Q35" s="53"/>
      <c r="R35" s="53"/>
      <c r="S35" s="53"/>
      <c r="T35" s="53"/>
      <c r="U35" s="53"/>
      <c r="V35" s="53"/>
      <c r="W35" s="53"/>
      <c r="X35" s="54"/>
    </row>
    <row r="36" spans="2:24" ht="15.75" customHeight="1"/>
    <row r="37" spans="2:24" ht="15.75" customHeight="1">
      <c r="B37" s="121" t="str">
        <f>"你總共寫了"&amp;LEN(B23)&amp;"個文字"</f>
        <v>你總共寫了33個文字</v>
      </c>
      <c r="C37" s="106"/>
      <c r="D37" s="106"/>
      <c r="E37" s="106"/>
      <c r="F37" s="106"/>
      <c r="G37" s="106"/>
      <c r="H37" s="106"/>
      <c r="I37" s="106"/>
      <c r="J37" s="106"/>
      <c r="K37" s="106"/>
      <c r="L37" s="104"/>
    </row>
    <row r="38" spans="2:24" ht="15.75" customHeight="1"/>
    <row r="39" spans="2:24" ht="15.75" customHeight="1"/>
    <row r="40" spans="2:24" ht="15.75" customHeight="1"/>
    <row r="41" spans="2:24" ht="15.75" customHeight="1"/>
    <row r="42" spans="2:24" ht="15.75" customHeight="1"/>
    <row r="43" spans="2:24" ht="15.75" customHeight="1"/>
    <row r="44" spans="2:24" ht="15.75" customHeight="1"/>
    <row r="45" spans="2:24" ht="15.75" customHeight="1"/>
    <row r="46" spans="2:24" ht="15.75" customHeight="1"/>
    <row r="47" spans="2:24" ht="15.75" customHeight="1"/>
    <row r="48" spans="2:2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3:L3"/>
    <mergeCell ref="B5:L5"/>
    <mergeCell ref="N5:X5"/>
    <mergeCell ref="B23:L35"/>
    <mergeCell ref="B37:L37"/>
  </mergeCells>
  <phoneticPr fontId="16" type="noConversion"/>
  <pageMargins left="0.7" right="0.7" top="0.75" bottom="0.7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X1000"/>
  <sheetViews>
    <sheetView workbookViewId="0">
      <selection activeCell="B23" sqref="B23:L33"/>
    </sheetView>
  </sheetViews>
  <sheetFormatPr defaultColWidth="11.19921875" defaultRowHeight="15" customHeight="1"/>
  <cols>
    <col min="1" max="13" width="6.69921875" customWidth="1"/>
    <col min="14" max="14" width="11" customWidth="1"/>
    <col min="15" max="15" width="12.19921875" bestFit="1" customWidth="1"/>
    <col min="16" max="16" width="13" customWidth="1"/>
    <col min="17" max="17" width="10.8984375" customWidth="1"/>
    <col min="18" max="18" width="11.19921875" customWidth="1"/>
    <col min="19" max="26" width="6.69921875" customWidth="1"/>
  </cols>
  <sheetData>
    <row r="1" spans="2:24" ht="15.75" customHeight="1"/>
    <row r="2" spans="2:24" ht="15.75" customHeight="1">
      <c r="B2" s="39" t="s">
        <v>514</v>
      </c>
    </row>
    <row r="3" spans="2:24" ht="15.75" customHeight="1"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</row>
    <row r="4" spans="2:24" ht="15.75" customHeight="1" thickBot="1"/>
    <row r="5" spans="2:24" ht="15.75" customHeight="1" thickBot="1">
      <c r="B5" s="110" t="s">
        <v>510</v>
      </c>
      <c r="C5" s="106"/>
      <c r="D5" s="106"/>
      <c r="E5" s="106"/>
      <c r="F5" s="106"/>
      <c r="G5" s="106"/>
      <c r="H5" s="106"/>
      <c r="I5" s="106"/>
      <c r="J5" s="106"/>
      <c r="K5" s="106"/>
      <c r="L5" s="104"/>
      <c r="N5" s="122" t="s">
        <v>511</v>
      </c>
      <c r="O5" s="107"/>
      <c r="P5" s="106"/>
      <c r="Q5" s="107"/>
      <c r="R5" s="107"/>
      <c r="S5" s="106"/>
      <c r="T5" s="106"/>
      <c r="U5" s="106"/>
      <c r="V5" s="106"/>
      <c r="W5" s="106"/>
      <c r="X5" s="104"/>
    </row>
    <row r="6" spans="2:24" ht="15.75" customHeight="1" thickBot="1">
      <c r="B6" s="43"/>
      <c r="C6" s="44"/>
      <c r="D6" s="44"/>
      <c r="E6" s="44"/>
      <c r="F6" s="44"/>
      <c r="G6" s="44"/>
      <c r="H6" s="44"/>
      <c r="I6" s="44"/>
      <c r="J6" s="44"/>
      <c r="K6" s="44"/>
      <c r="L6" s="45"/>
      <c r="N6" s="67" t="s">
        <v>455</v>
      </c>
      <c r="O6" s="70" t="s">
        <v>471</v>
      </c>
      <c r="P6" s="71" t="s">
        <v>474</v>
      </c>
      <c r="Q6" s="95" t="s">
        <v>532</v>
      </c>
      <c r="R6" s="96" t="s">
        <v>530</v>
      </c>
      <c r="S6" s="47"/>
      <c r="T6" s="47"/>
      <c r="U6" s="47"/>
      <c r="V6" s="47"/>
      <c r="W6" s="47"/>
      <c r="X6" s="48"/>
    </row>
    <row r="7" spans="2:24" ht="15.75" customHeight="1" thickBot="1">
      <c r="B7" s="43"/>
      <c r="C7" s="44"/>
      <c r="D7" s="44"/>
      <c r="E7" s="44"/>
      <c r="F7" s="44"/>
      <c r="G7" s="44"/>
      <c r="H7" s="44"/>
      <c r="I7" s="44"/>
      <c r="J7" s="44"/>
      <c r="K7" s="44"/>
      <c r="L7" s="45"/>
      <c r="N7" s="73">
        <v>1</v>
      </c>
      <c r="O7" s="70" t="s">
        <v>475</v>
      </c>
      <c r="P7" s="72">
        <v>38516</v>
      </c>
      <c r="Q7" s="93">
        <f>YEAR($P7)</f>
        <v>2005</v>
      </c>
      <c r="R7" s="93">
        <f>SUMIF(銷售總表!$D:$D,題目四!$N7,銷售總表!H:H)</f>
        <v>64276340</v>
      </c>
      <c r="S7" s="47"/>
      <c r="T7" s="47"/>
      <c r="U7" s="47"/>
      <c r="V7" s="47"/>
      <c r="W7" s="47"/>
      <c r="X7" s="48"/>
    </row>
    <row r="8" spans="2:24" ht="15.75" customHeight="1" thickBot="1">
      <c r="B8" s="43"/>
      <c r="C8" s="44"/>
      <c r="D8" s="44"/>
      <c r="E8" s="44"/>
      <c r="F8" s="44"/>
      <c r="G8" s="44"/>
      <c r="H8" s="44"/>
      <c r="I8" s="44"/>
      <c r="J8" s="44"/>
      <c r="K8" s="44"/>
      <c r="L8" s="45"/>
      <c r="N8" s="73">
        <v>2</v>
      </c>
      <c r="O8" s="70" t="s">
        <v>478</v>
      </c>
      <c r="P8" s="72">
        <v>34000</v>
      </c>
      <c r="Q8" s="93">
        <f t="shared" ref="Q8:Q16" si="0">YEAR($P8)</f>
        <v>1993</v>
      </c>
      <c r="R8" s="93">
        <f>SUMIF(銷售總表!$D:$D,題目四!$N8,銷售總表!H:H)</f>
        <v>63244376</v>
      </c>
      <c r="S8" s="47"/>
      <c r="T8" s="47"/>
      <c r="U8" s="47"/>
      <c r="V8" s="47"/>
      <c r="W8" s="47"/>
      <c r="X8" s="48"/>
    </row>
    <row r="9" spans="2:24" ht="15.75" customHeight="1" thickBot="1">
      <c r="B9" s="43"/>
      <c r="C9" s="44"/>
      <c r="D9" s="44"/>
      <c r="E9" s="44"/>
      <c r="F9" s="44"/>
      <c r="G9" s="44"/>
      <c r="H9" s="44"/>
      <c r="I9" s="44"/>
      <c r="J9" s="44"/>
      <c r="K9" s="44"/>
      <c r="L9" s="45"/>
      <c r="N9" s="73">
        <v>3</v>
      </c>
      <c r="O9" s="70" t="s">
        <v>480</v>
      </c>
      <c r="P9" s="72">
        <v>32562</v>
      </c>
      <c r="Q9" s="93">
        <f t="shared" si="0"/>
        <v>1989</v>
      </c>
      <c r="R9" s="93">
        <f>SUMIF(銷售總表!$D:$D,題目四!$N9,銷售總表!H:H)</f>
        <v>60553121</v>
      </c>
      <c r="S9" s="47"/>
      <c r="T9" s="47"/>
      <c r="U9" s="47"/>
      <c r="V9" s="47"/>
      <c r="W9" s="47"/>
      <c r="X9" s="48"/>
    </row>
    <row r="10" spans="2:24" ht="15.75" customHeight="1" thickBot="1">
      <c r="B10" s="43"/>
      <c r="C10" s="44"/>
      <c r="D10" s="44"/>
      <c r="E10" s="44"/>
      <c r="F10" s="44"/>
      <c r="G10" s="44"/>
      <c r="H10" s="44"/>
      <c r="I10" s="44"/>
      <c r="J10" s="44"/>
      <c r="K10" s="44"/>
      <c r="L10" s="45"/>
      <c r="N10" s="73">
        <v>4</v>
      </c>
      <c r="O10" s="70" t="s">
        <v>481</v>
      </c>
      <c r="P10" s="72">
        <v>39246</v>
      </c>
      <c r="Q10" s="93">
        <f t="shared" si="0"/>
        <v>2007</v>
      </c>
      <c r="R10" s="93">
        <f>SUMIF(銷售總表!$D:$D,題目四!$N10,銷售總表!H:H)</f>
        <v>69583324</v>
      </c>
      <c r="S10" s="47"/>
      <c r="T10" s="47"/>
      <c r="U10" s="47"/>
      <c r="V10" s="47"/>
      <c r="W10" s="47"/>
      <c r="X10" s="48"/>
    </row>
    <row r="11" spans="2:24" ht="15.75" customHeight="1" thickBot="1">
      <c r="B11" s="43"/>
      <c r="C11" s="44"/>
      <c r="D11" s="44"/>
      <c r="E11" s="44"/>
      <c r="F11" s="44"/>
      <c r="G11" s="44"/>
      <c r="H11" s="44"/>
      <c r="I11" s="44"/>
      <c r="J11" s="44"/>
      <c r="K11" s="44"/>
      <c r="L11" s="45"/>
      <c r="N11" s="73">
        <v>5</v>
      </c>
      <c r="O11" s="70" t="s">
        <v>483</v>
      </c>
      <c r="P11" s="72">
        <v>36088</v>
      </c>
      <c r="Q11" s="93">
        <f t="shared" si="0"/>
        <v>1998</v>
      </c>
      <c r="R11" s="93">
        <f>SUMIF(銷售總表!$D:$D,題目四!$N11,銷售總表!H:H)</f>
        <v>60695803</v>
      </c>
      <c r="S11" s="47"/>
      <c r="T11" s="47"/>
      <c r="U11" s="47"/>
      <c r="V11" s="47"/>
      <c r="W11" s="47"/>
      <c r="X11" s="48"/>
    </row>
    <row r="12" spans="2:24" ht="15.75" customHeight="1" thickBot="1">
      <c r="B12" s="43"/>
      <c r="C12" s="44"/>
      <c r="D12" s="44"/>
      <c r="E12" s="44"/>
      <c r="F12" s="44"/>
      <c r="G12" s="44"/>
      <c r="H12" s="44"/>
      <c r="I12" s="44"/>
      <c r="J12" s="44"/>
      <c r="K12" s="44"/>
      <c r="L12" s="45"/>
      <c r="N12" s="73">
        <v>6</v>
      </c>
      <c r="O12" s="62" t="s">
        <v>484</v>
      </c>
      <c r="P12" s="68">
        <v>37061</v>
      </c>
      <c r="Q12" s="93">
        <f t="shared" si="0"/>
        <v>2001</v>
      </c>
      <c r="R12" s="93">
        <f>SUMIF(銷售總表!$D:$D,題目四!$N12,銷售總表!H:H)</f>
        <v>67641286</v>
      </c>
      <c r="S12" s="47"/>
      <c r="T12" s="47"/>
      <c r="U12" s="47"/>
      <c r="V12" s="47"/>
      <c r="W12" s="47"/>
      <c r="X12" s="48"/>
    </row>
    <row r="13" spans="2:24" ht="15.75" customHeight="1" thickBot="1">
      <c r="B13" s="43"/>
      <c r="C13" s="44"/>
      <c r="D13" s="44"/>
      <c r="E13" s="44"/>
      <c r="F13" s="44"/>
      <c r="G13" s="44"/>
      <c r="H13" s="44"/>
      <c r="I13" s="44"/>
      <c r="J13" s="44"/>
      <c r="K13" s="44"/>
      <c r="L13" s="45"/>
      <c r="N13" s="73">
        <v>7</v>
      </c>
      <c r="O13" s="70" t="s">
        <v>485</v>
      </c>
      <c r="P13" s="72">
        <v>34957</v>
      </c>
      <c r="Q13" s="93">
        <f t="shared" si="0"/>
        <v>1995</v>
      </c>
      <c r="R13" s="93">
        <f>SUMIF(銷售總表!$D:$D,題目四!$N13,銷售總表!H:H)</f>
        <v>71249994</v>
      </c>
      <c r="S13" s="47"/>
      <c r="T13" s="47"/>
      <c r="U13" s="47"/>
      <c r="V13" s="47"/>
      <c r="W13" s="47"/>
      <c r="X13" s="48"/>
    </row>
    <row r="14" spans="2:24" ht="15.75" customHeight="1" thickBot="1">
      <c r="B14" s="43"/>
      <c r="C14" s="44"/>
      <c r="D14" s="44"/>
      <c r="E14" s="44"/>
      <c r="F14" s="44"/>
      <c r="G14" s="44"/>
      <c r="H14" s="44"/>
      <c r="I14" s="44"/>
      <c r="J14" s="44"/>
      <c r="K14" s="44"/>
      <c r="L14" s="45"/>
      <c r="N14" s="73">
        <v>8</v>
      </c>
      <c r="O14" s="70" t="s">
        <v>486</v>
      </c>
      <c r="P14" s="72">
        <v>35248</v>
      </c>
      <c r="Q14" s="93">
        <f t="shared" si="0"/>
        <v>1996</v>
      </c>
      <c r="R14" s="93">
        <f>SUMIF(銷售總表!$D:$D,題目四!$N14,銷售總表!H:H)</f>
        <v>66211665</v>
      </c>
      <c r="S14" s="47"/>
      <c r="T14" s="47"/>
      <c r="U14" s="47"/>
      <c r="V14" s="47"/>
      <c r="W14" s="47"/>
      <c r="X14" s="48"/>
    </row>
    <row r="15" spans="2:24" ht="15.75" customHeight="1" thickBot="1">
      <c r="B15" s="43"/>
      <c r="C15" s="44"/>
      <c r="D15" s="44"/>
      <c r="E15" s="44"/>
      <c r="F15" s="44"/>
      <c r="G15" s="44"/>
      <c r="H15" s="44"/>
      <c r="I15" s="44"/>
      <c r="J15" s="44"/>
      <c r="K15" s="44"/>
      <c r="L15" s="45"/>
      <c r="N15" s="73">
        <v>9</v>
      </c>
      <c r="O15" s="70" t="s">
        <v>487</v>
      </c>
      <c r="P15" s="72">
        <v>34278</v>
      </c>
      <c r="Q15" s="93">
        <f t="shared" si="0"/>
        <v>1993</v>
      </c>
      <c r="R15" s="93">
        <f>SUMIF(銷售總表!$D:$D,題目四!$N15,銷售總表!H:H)</f>
        <v>64362915</v>
      </c>
      <c r="S15" s="47"/>
      <c r="T15" s="47"/>
      <c r="U15" s="47"/>
      <c r="V15" s="47"/>
      <c r="W15" s="47"/>
      <c r="X15" s="48"/>
    </row>
    <row r="16" spans="2:24" ht="15.75" customHeight="1" thickBot="1">
      <c r="B16" s="43"/>
      <c r="C16" s="44"/>
      <c r="D16" s="44"/>
      <c r="E16" s="44"/>
      <c r="F16" s="44"/>
      <c r="G16" s="44"/>
      <c r="H16" s="44"/>
      <c r="I16" s="44"/>
      <c r="J16" s="44"/>
      <c r="K16" s="44"/>
      <c r="L16" s="45"/>
      <c r="N16" s="73">
        <v>10</v>
      </c>
      <c r="O16" s="66" t="s">
        <v>488</v>
      </c>
      <c r="P16" s="69">
        <v>33393</v>
      </c>
      <c r="Q16" s="93">
        <f t="shared" si="0"/>
        <v>1991</v>
      </c>
      <c r="R16" s="93">
        <f>SUMIF(銷售總表!$D:$D,題目四!$N16,銷售總表!H:H)</f>
        <v>62878695</v>
      </c>
      <c r="S16" s="47"/>
      <c r="T16" s="47"/>
      <c r="U16" s="47"/>
      <c r="V16" s="47"/>
      <c r="W16" s="47"/>
      <c r="X16" s="48"/>
    </row>
    <row r="17" spans="2:24" ht="15.75" customHeight="1">
      <c r="B17" s="43"/>
      <c r="C17" s="44"/>
      <c r="D17" s="44"/>
      <c r="E17" s="44"/>
      <c r="F17" s="44"/>
      <c r="G17" s="44"/>
      <c r="H17" s="44"/>
      <c r="I17" s="44"/>
      <c r="J17" s="44"/>
      <c r="K17" s="44"/>
      <c r="L17" s="45"/>
      <c r="N17" s="46"/>
      <c r="O17" s="47"/>
      <c r="P17" s="47"/>
      <c r="Q17" s="47"/>
      <c r="R17" s="47"/>
      <c r="S17" s="47"/>
      <c r="T17" s="47"/>
      <c r="U17" s="47"/>
      <c r="V17" s="47"/>
      <c r="W17" s="47"/>
      <c r="X17" s="48"/>
    </row>
    <row r="18" spans="2:24" ht="15.75" customHeight="1">
      <c r="B18" s="43"/>
      <c r="C18" s="44"/>
      <c r="D18" s="44"/>
      <c r="E18" s="44"/>
      <c r="F18" s="44"/>
      <c r="G18" s="44"/>
      <c r="H18" s="44"/>
      <c r="I18" s="44"/>
      <c r="J18" s="44"/>
      <c r="K18" s="44"/>
      <c r="L18" s="45"/>
      <c r="N18" s="46"/>
      <c r="O18" s="47"/>
      <c r="P18" s="47"/>
      <c r="Q18" s="47"/>
      <c r="R18" s="47"/>
      <c r="S18" s="47"/>
      <c r="T18" s="47"/>
      <c r="U18" s="47"/>
      <c r="V18" s="47"/>
      <c r="W18" s="47"/>
      <c r="X18" s="48"/>
    </row>
    <row r="19" spans="2:24" ht="15.75" customHeight="1">
      <c r="B19" s="43"/>
      <c r="C19" s="44"/>
      <c r="D19" s="44"/>
      <c r="E19" s="44"/>
      <c r="F19" s="44"/>
      <c r="G19" s="44"/>
      <c r="H19" s="44"/>
      <c r="I19" s="44"/>
      <c r="J19" s="44"/>
      <c r="K19" s="44"/>
      <c r="L19" s="45"/>
      <c r="N19" s="46"/>
      <c r="O19" s="47"/>
      <c r="P19" s="47"/>
      <c r="Q19" s="47"/>
      <c r="R19" s="47"/>
      <c r="S19" s="47"/>
      <c r="T19" s="47"/>
      <c r="U19" s="47"/>
      <c r="V19" s="47"/>
      <c r="W19" s="47"/>
      <c r="X19" s="48"/>
    </row>
    <row r="20" spans="2:24" ht="15.75" customHeight="1">
      <c r="B20" s="43"/>
      <c r="C20" s="44"/>
      <c r="D20" s="44"/>
      <c r="E20" s="44"/>
      <c r="F20" s="44"/>
      <c r="G20" s="44"/>
      <c r="H20" s="44"/>
      <c r="I20" s="44"/>
      <c r="J20" s="44"/>
      <c r="K20" s="44"/>
      <c r="L20" s="45"/>
      <c r="N20" s="46"/>
      <c r="O20" s="47"/>
      <c r="P20" s="47"/>
      <c r="Q20" s="47"/>
      <c r="R20" s="47"/>
      <c r="S20" s="47"/>
      <c r="T20" s="47"/>
      <c r="U20" s="47"/>
      <c r="V20" s="47"/>
      <c r="W20" s="47"/>
      <c r="X20" s="48"/>
    </row>
    <row r="21" spans="2:24" ht="15.75" customHeight="1">
      <c r="B21" s="49"/>
      <c r="C21" s="50"/>
      <c r="D21" s="50"/>
      <c r="E21" s="50"/>
      <c r="F21" s="50"/>
      <c r="G21" s="50"/>
      <c r="H21" s="50"/>
      <c r="I21" s="50"/>
      <c r="J21" s="50"/>
      <c r="K21" s="50"/>
      <c r="L21" s="51"/>
      <c r="N21" s="46"/>
      <c r="O21" s="47"/>
      <c r="P21" s="47"/>
      <c r="Q21" s="47"/>
      <c r="R21" s="47"/>
      <c r="S21" s="47"/>
      <c r="T21" s="47"/>
      <c r="U21" s="47"/>
      <c r="V21" s="47"/>
      <c r="W21" s="47"/>
      <c r="X21" s="48"/>
    </row>
    <row r="22" spans="2:24" ht="15.75" customHeight="1">
      <c r="N22" s="46"/>
      <c r="O22" s="47"/>
      <c r="P22" s="47"/>
      <c r="Q22" s="47"/>
      <c r="R22" s="47"/>
      <c r="S22" s="47"/>
      <c r="T22" s="47"/>
      <c r="U22" s="47"/>
      <c r="V22" s="47"/>
      <c r="W22" s="47"/>
      <c r="X22" s="48"/>
    </row>
    <row r="23" spans="2:24" ht="15.75" customHeight="1">
      <c r="B23" s="114" t="s">
        <v>557</v>
      </c>
      <c r="C23" s="107"/>
      <c r="D23" s="107"/>
      <c r="E23" s="107"/>
      <c r="F23" s="107"/>
      <c r="G23" s="107"/>
      <c r="H23" s="107"/>
      <c r="I23" s="107"/>
      <c r="J23" s="107"/>
      <c r="K23" s="107"/>
      <c r="L23" s="115"/>
      <c r="N23" s="46"/>
      <c r="O23" s="47"/>
      <c r="P23" s="47"/>
      <c r="Q23" s="47"/>
      <c r="R23" s="47"/>
      <c r="S23" s="47"/>
      <c r="T23" s="47"/>
      <c r="U23" s="47"/>
      <c r="V23" s="47"/>
      <c r="W23" s="47"/>
      <c r="X23" s="48"/>
    </row>
    <row r="24" spans="2:24" ht="15.75" customHeight="1">
      <c r="B24" s="116"/>
      <c r="C24" s="109"/>
      <c r="D24" s="109"/>
      <c r="E24" s="109"/>
      <c r="F24" s="109"/>
      <c r="G24" s="109"/>
      <c r="H24" s="109"/>
      <c r="I24" s="109"/>
      <c r="J24" s="109"/>
      <c r="K24" s="109"/>
      <c r="L24" s="117"/>
      <c r="N24" s="46"/>
      <c r="O24" s="47"/>
      <c r="P24" s="47"/>
      <c r="Q24" s="47"/>
      <c r="R24" s="47"/>
      <c r="S24" s="47"/>
      <c r="T24" s="47"/>
      <c r="U24" s="47"/>
      <c r="V24" s="47"/>
      <c r="W24" s="47"/>
      <c r="X24" s="48"/>
    </row>
    <row r="25" spans="2:24" ht="15.75" customHeight="1">
      <c r="B25" s="116"/>
      <c r="C25" s="109"/>
      <c r="D25" s="109"/>
      <c r="E25" s="109"/>
      <c r="F25" s="109"/>
      <c r="G25" s="109"/>
      <c r="H25" s="109"/>
      <c r="I25" s="109"/>
      <c r="J25" s="109"/>
      <c r="K25" s="109"/>
      <c r="L25" s="117"/>
      <c r="N25" s="46"/>
      <c r="O25" s="47"/>
      <c r="P25" s="47"/>
      <c r="Q25" s="47"/>
      <c r="R25" s="47"/>
      <c r="S25" s="47"/>
      <c r="T25" s="47"/>
      <c r="U25" s="47"/>
      <c r="V25" s="47"/>
      <c r="W25" s="47"/>
      <c r="X25" s="48"/>
    </row>
    <row r="26" spans="2:24" ht="15.75" customHeight="1">
      <c r="B26" s="116"/>
      <c r="C26" s="109"/>
      <c r="D26" s="109"/>
      <c r="E26" s="109"/>
      <c r="F26" s="109"/>
      <c r="G26" s="109"/>
      <c r="H26" s="109"/>
      <c r="I26" s="109"/>
      <c r="J26" s="109"/>
      <c r="K26" s="109"/>
      <c r="L26" s="117"/>
      <c r="N26" s="46"/>
      <c r="O26" s="47"/>
      <c r="P26" s="47"/>
      <c r="Q26" s="47"/>
      <c r="R26" s="47"/>
      <c r="S26" s="47"/>
      <c r="T26" s="47"/>
      <c r="U26" s="47"/>
      <c r="V26" s="47"/>
      <c r="W26" s="47"/>
      <c r="X26" s="48"/>
    </row>
    <row r="27" spans="2:24" ht="15.75" customHeight="1">
      <c r="B27" s="116"/>
      <c r="C27" s="109"/>
      <c r="D27" s="109"/>
      <c r="E27" s="109"/>
      <c r="F27" s="109"/>
      <c r="G27" s="109"/>
      <c r="H27" s="109"/>
      <c r="I27" s="109"/>
      <c r="J27" s="109"/>
      <c r="K27" s="109"/>
      <c r="L27" s="117"/>
      <c r="N27" s="46"/>
      <c r="O27" s="47"/>
      <c r="P27" s="47"/>
      <c r="Q27" s="47"/>
      <c r="R27" s="47"/>
      <c r="S27" s="47"/>
      <c r="T27" s="47"/>
      <c r="U27" s="47"/>
      <c r="V27" s="47"/>
      <c r="W27" s="47"/>
      <c r="X27" s="48"/>
    </row>
    <row r="28" spans="2:24" ht="15.75" customHeight="1">
      <c r="B28" s="116"/>
      <c r="C28" s="109"/>
      <c r="D28" s="109"/>
      <c r="E28" s="109"/>
      <c r="F28" s="109"/>
      <c r="G28" s="109"/>
      <c r="H28" s="109"/>
      <c r="I28" s="109"/>
      <c r="J28" s="109"/>
      <c r="K28" s="109"/>
      <c r="L28" s="117"/>
      <c r="N28" s="46"/>
      <c r="O28" s="47"/>
      <c r="P28" s="47"/>
      <c r="Q28" s="47"/>
      <c r="R28" s="47"/>
      <c r="S28" s="47"/>
      <c r="T28" s="47"/>
      <c r="U28" s="47"/>
      <c r="V28" s="47"/>
      <c r="W28" s="47"/>
      <c r="X28" s="48"/>
    </row>
    <row r="29" spans="2:24" ht="15.75" customHeight="1">
      <c r="B29" s="116"/>
      <c r="C29" s="109"/>
      <c r="D29" s="109"/>
      <c r="E29" s="109"/>
      <c r="F29" s="109"/>
      <c r="G29" s="109"/>
      <c r="H29" s="109"/>
      <c r="I29" s="109"/>
      <c r="J29" s="109"/>
      <c r="K29" s="109"/>
      <c r="L29" s="117"/>
      <c r="N29" s="46"/>
      <c r="O29" s="47"/>
      <c r="P29" s="47"/>
      <c r="Q29" s="47"/>
      <c r="R29" s="47"/>
      <c r="S29" s="47"/>
      <c r="T29" s="47"/>
      <c r="U29" s="47"/>
      <c r="V29" s="47"/>
      <c r="W29" s="47"/>
      <c r="X29" s="48"/>
    </row>
    <row r="30" spans="2:24" ht="15.75" customHeight="1">
      <c r="B30" s="116"/>
      <c r="C30" s="109"/>
      <c r="D30" s="109"/>
      <c r="E30" s="109"/>
      <c r="F30" s="109"/>
      <c r="G30" s="109"/>
      <c r="H30" s="109"/>
      <c r="I30" s="109"/>
      <c r="J30" s="109"/>
      <c r="K30" s="109"/>
      <c r="L30" s="117"/>
      <c r="N30" s="46"/>
      <c r="O30" s="47"/>
      <c r="P30" s="47"/>
      <c r="Q30" s="47"/>
      <c r="R30" s="47"/>
      <c r="S30" s="47"/>
      <c r="T30" s="47"/>
      <c r="U30" s="47"/>
      <c r="V30" s="47"/>
      <c r="W30" s="47"/>
      <c r="X30" s="48"/>
    </row>
    <row r="31" spans="2:24" ht="15.75" customHeight="1">
      <c r="B31" s="116"/>
      <c r="C31" s="109"/>
      <c r="D31" s="109"/>
      <c r="E31" s="109"/>
      <c r="F31" s="109"/>
      <c r="G31" s="109"/>
      <c r="H31" s="109"/>
      <c r="I31" s="109"/>
      <c r="J31" s="109"/>
      <c r="K31" s="109"/>
      <c r="L31" s="117"/>
      <c r="N31" s="46"/>
      <c r="O31" s="47"/>
      <c r="P31" s="47"/>
      <c r="Q31" s="47"/>
      <c r="R31" s="47"/>
      <c r="S31" s="47"/>
      <c r="T31" s="47"/>
      <c r="U31" s="47"/>
      <c r="V31" s="47"/>
      <c r="W31" s="47"/>
      <c r="X31" s="48"/>
    </row>
    <row r="32" spans="2:24" ht="15.75" customHeight="1">
      <c r="B32" s="116"/>
      <c r="C32" s="109"/>
      <c r="D32" s="109"/>
      <c r="E32" s="109"/>
      <c r="F32" s="109"/>
      <c r="G32" s="109"/>
      <c r="H32" s="109"/>
      <c r="I32" s="109"/>
      <c r="J32" s="109"/>
      <c r="K32" s="109"/>
      <c r="L32" s="117"/>
      <c r="N32" s="46"/>
      <c r="O32" s="47"/>
      <c r="P32" s="47"/>
      <c r="Q32" s="47"/>
      <c r="R32" s="47"/>
      <c r="S32" s="47"/>
      <c r="T32" s="47"/>
      <c r="U32" s="47"/>
      <c r="V32" s="47"/>
      <c r="W32" s="47"/>
      <c r="X32" s="48"/>
    </row>
    <row r="33" spans="2:24" ht="15.75" customHeight="1">
      <c r="B33" s="118"/>
      <c r="C33" s="119"/>
      <c r="D33" s="119"/>
      <c r="E33" s="119"/>
      <c r="F33" s="119"/>
      <c r="G33" s="119"/>
      <c r="H33" s="119"/>
      <c r="I33" s="119"/>
      <c r="J33" s="119"/>
      <c r="K33" s="119"/>
      <c r="L33" s="120"/>
      <c r="N33" s="46"/>
      <c r="O33" s="47"/>
      <c r="P33" s="47"/>
      <c r="Q33" s="47"/>
      <c r="R33" s="47"/>
      <c r="S33" s="47"/>
      <c r="T33" s="47"/>
      <c r="U33" s="47"/>
      <c r="V33" s="47"/>
      <c r="W33" s="47"/>
      <c r="X33" s="48"/>
    </row>
    <row r="34" spans="2:24" ht="15.75" customHeight="1">
      <c r="N34" s="46"/>
      <c r="O34" s="47"/>
      <c r="P34" s="47"/>
      <c r="Q34" s="47"/>
      <c r="R34" s="47"/>
      <c r="S34" s="47"/>
      <c r="T34" s="47"/>
      <c r="U34" s="47"/>
      <c r="V34" s="47"/>
      <c r="W34" s="47"/>
      <c r="X34" s="48"/>
    </row>
    <row r="35" spans="2:24" ht="15.75" customHeight="1">
      <c r="B35" s="121" t="str">
        <f>"你總共寫了"&amp;LEN(B23)&amp;"個文字"</f>
        <v>你總共寫了108個文字</v>
      </c>
      <c r="C35" s="106"/>
      <c r="D35" s="106"/>
      <c r="E35" s="106"/>
      <c r="F35" s="106"/>
      <c r="G35" s="106"/>
      <c r="H35" s="106"/>
      <c r="I35" s="106"/>
      <c r="J35" s="106"/>
      <c r="K35" s="106"/>
      <c r="L35" s="104"/>
      <c r="N35" s="52"/>
      <c r="O35" s="53"/>
      <c r="P35" s="53"/>
      <c r="Q35" s="53"/>
      <c r="R35" s="53"/>
      <c r="S35" s="53"/>
      <c r="T35" s="53"/>
      <c r="U35" s="53"/>
      <c r="V35" s="53"/>
      <c r="W35" s="53"/>
      <c r="X35" s="54"/>
    </row>
    <row r="36" spans="2:24" ht="15.75" customHeight="1"/>
    <row r="37" spans="2:24" ht="15.75" customHeight="1"/>
    <row r="38" spans="2:24" ht="15.75" customHeight="1"/>
    <row r="39" spans="2:24" ht="15.75" customHeight="1"/>
    <row r="40" spans="2:24" ht="15.75" customHeight="1"/>
    <row r="41" spans="2:24" ht="15.75" customHeight="1"/>
    <row r="42" spans="2:24" ht="15.75" customHeight="1"/>
    <row r="43" spans="2:24" ht="15.75" customHeight="1"/>
    <row r="44" spans="2:24" ht="15.75" customHeight="1"/>
    <row r="45" spans="2:24" ht="15.75" customHeight="1"/>
    <row r="46" spans="2:24" ht="15.75" customHeight="1"/>
    <row r="47" spans="2:24" ht="15.75" customHeight="1"/>
    <row r="48" spans="2:2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5:L5"/>
    <mergeCell ref="N5:X5"/>
    <mergeCell ref="B23:L33"/>
    <mergeCell ref="B35:L35"/>
  </mergeCells>
  <phoneticPr fontId="16" type="noConversion"/>
  <pageMargins left="0.7" right="0.7" top="0.75" bottom="0.75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9</vt:i4>
      </vt:variant>
      <vt:variant>
        <vt:lpstr>具名範圍</vt:lpstr>
      </vt:variant>
      <vt:variant>
        <vt:i4>2</vt:i4>
      </vt:variant>
    </vt:vector>
  </HeadingPairs>
  <TitlesOfParts>
    <vt:vector size="11" baseType="lpstr">
      <vt:lpstr>產品</vt:lpstr>
      <vt:lpstr>門市</vt:lpstr>
      <vt:lpstr>銷售總表</vt:lpstr>
      <vt:lpstr>業務</vt:lpstr>
      <vt:lpstr>題目說明</vt:lpstr>
      <vt:lpstr>儀表板</vt:lpstr>
      <vt:lpstr>題目三</vt:lpstr>
      <vt:lpstr>題目二</vt:lpstr>
      <vt:lpstr>題目四</vt:lpstr>
      <vt:lpstr>尺寸</vt:lpstr>
      <vt:lpstr>年度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陳群翔</cp:lastModifiedBy>
  <dcterms:created xsi:type="dcterms:W3CDTF">2024-04-15T09:38:26Z</dcterms:created>
  <dcterms:modified xsi:type="dcterms:W3CDTF">2024-04-16T16:22:16Z</dcterms:modified>
</cp:coreProperties>
</file>